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2.xml" ContentType="application/vnd.openxmlformats-officedocument.spreadsheetml.comments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Bogdan.Borowy\Documents\Mc Henry\Performance Analysis\"/>
    </mc:Choice>
  </mc:AlternateContent>
  <bookViews>
    <workbookView xWindow="24915" yWindow="-75" windowWidth="24240" windowHeight="12330" tabRatio="437" firstSheet="2" activeTab="3"/>
  </bookViews>
  <sheets>
    <sheet name="Score Template" sheetId="1" state="hidden" r:id="rId1"/>
    <sheet name="Sheet3" sheetId="8" state="hidden" r:id="rId2"/>
    <sheet name="Chart1" sheetId="13" r:id="rId3"/>
    <sheet name="Score Template 2" sheetId="11" r:id="rId4"/>
    <sheet name="Data" sheetId="12" r:id="rId5"/>
  </sheets>
  <definedNames>
    <definedName name="FN">'Score Template 2'!$C$3</definedName>
    <definedName name="_xlnm.Print_Area" localSheetId="3">'Score Template 2'!$P$8:$AA$90</definedName>
  </definedNames>
  <calcPr calcId="152511"/>
</workbook>
</file>

<file path=xl/calcChain.xml><?xml version="1.0" encoding="utf-8"?>
<calcChain xmlns="http://schemas.openxmlformats.org/spreadsheetml/2006/main">
  <c r="AD39" i="11" l="1"/>
  <c r="D2" i="12"/>
  <c r="F38" i="11"/>
  <c r="HM10" i="11" l="1"/>
  <c r="HN10" i="11" s="1"/>
  <c r="HM11" i="11"/>
  <c r="HN11" i="11" s="1"/>
  <c r="HM12" i="11"/>
  <c r="HN12" i="11" s="1"/>
  <c r="HM13" i="11"/>
  <c r="HN13" i="11" s="1"/>
  <c r="HM14" i="11"/>
  <c r="HN14" i="11" s="1"/>
  <c r="HM15" i="11"/>
  <c r="HN15" i="11"/>
  <c r="HM16" i="11"/>
  <c r="HN16" i="11" s="1"/>
  <c r="HM17" i="11"/>
  <c r="HN17" i="11" s="1"/>
  <c r="HM18" i="11"/>
  <c r="HN18" i="11" s="1"/>
  <c r="HM19" i="11"/>
  <c r="HN19" i="11" s="1"/>
  <c r="HM20" i="11"/>
  <c r="HN20" i="11" s="1"/>
  <c r="HM21" i="11"/>
  <c r="HN21" i="11" s="1"/>
  <c r="HM22" i="11"/>
  <c r="HN22" i="11" s="1"/>
  <c r="HM23" i="11"/>
  <c r="HN23" i="11" s="1"/>
  <c r="HM24" i="11"/>
  <c r="HN24" i="11" s="1"/>
  <c r="HM25" i="11"/>
  <c r="HN25" i="11" s="1"/>
  <c r="HM26" i="11"/>
  <c r="HN26" i="11" s="1"/>
  <c r="HM27" i="11"/>
  <c r="HN27" i="11" s="1"/>
  <c r="HM28" i="11"/>
  <c r="HN28" i="11" s="1"/>
  <c r="HM29" i="11"/>
  <c r="HN29" i="11" s="1"/>
  <c r="HM30" i="11"/>
  <c r="HN30" i="11" s="1"/>
  <c r="HM31" i="11"/>
  <c r="HN31" i="11" s="1"/>
  <c r="HM32" i="11"/>
  <c r="HN32" i="11" s="1"/>
  <c r="HM33" i="11"/>
  <c r="HN33" i="11" s="1"/>
  <c r="HM34" i="11"/>
  <c r="HN34" i="11" s="1"/>
  <c r="HM35" i="11"/>
  <c r="HN35" i="11" s="1"/>
  <c r="HM36" i="11"/>
  <c r="HN36" i="11" s="1"/>
  <c r="HM37" i="11"/>
  <c r="HN37" i="11" s="1"/>
  <c r="HM38" i="11"/>
  <c r="HN38" i="11" s="1"/>
  <c r="HM9" i="11"/>
  <c r="HN9" i="11" s="1"/>
  <c r="HM40" i="11"/>
  <c r="HN40" i="11" s="1"/>
  <c r="HM41" i="11"/>
  <c r="HN41" i="11" s="1"/>
  <c r="HM42" i="11"/>
  <c r="HN42" i="11" s="1"/>
  <c r="HM43" i="11"/>
  <c r="HN43" i="11" s="1"/>
  <c r="HM44" i="11"/>
  <c r="HN44" i="11" s="1"/>
  <c r="HM45" i="11"/>
  <c r="HN45" i="11" s="1"/>
  <c r="HM46" i="11"/>
  <c r="HN46" i="11" s="1"/>
  <c r="HM47" i="11"/>
  <c r="HN47" i="11"/>
  <c r="HM48" i="11"/>
  <c r="HN48" i="11" s="1"/>
  <c r="HM49" i="11"/>
  <c r="HN49" i="11" s="1"/>
  <c r="HM50" i="11"/>
  <c r="HN50" i="11" s="1"/>
  <c r="HM51" i="11"/>
  <c r="HN51" i="11" s="1"/>
  <c r="HM52" i="11"/>
  <c r="HN52" i="11" s="1"/>
  <c r="HM53" i="11"/>
  <c r="HN53" i="11" s="1"/>
  <c r="HM54" i="11"/>
  <c r="HN54" i="11" s="1"/>
  <c r="HM55" i="11"/>
  <c r="HN55" i="11"/>
  <c r="HM56" i="11"/>
  <c r="HN56" i="11" s="1"/>
  <c r="HM57" i="11"/>
  <c r="HN57" i="11" s="1"/>
  <c r="HM58" i="11"/>
  <c r="HN58" i="11" s="1"/>
  <c r="HM59" i="11"/>
  <c r="HN59" i="11" s="1"/>
  <c r="HM60" i="11"/>
  <c r="HN60" i="11" s="1"/>
  <c r="HM61" i="11"/>
  <c r="HN61" i="11" s="1"/>
  <c r="HM62" i="11"/>
  <c r="HN62" i="11" s="1"/>
  <c r="HM63" i="11"/>
  <c r="HN63" i="11" s="1"/>
  <c r="HM64" i="11"/>
  <c r="HN64" i="11" s="1"/>
  <c r="HM65" i="11"/>
  <c r="HN65" i="11" s="1"/>
  <c r="HM66" i="11"/>
  <c r="HN66" i="11" s="1"/>
  <c r="HM67" i="11"/>
  <c r="HN67" i="11" s="1"/>
  <c r="HM68" i="11"/>
  <c r="HN68" i="11" s="1"/>
  <c r="HM69" i="11"/>
  <c r="HN69" i="11" s="1"/>
  <c r="HM70" i="11"/>
  <c r="HN70" i="11" s="1"/>
  <c r="HM71" i="11"/>
  <c r="HN71" i="11" s="1"/>
  <c r="HM72" i="11"/>
  <c r="HN72" i="11" s="1"/>
  <c r="HM73" i="11"/>
  <c r="HN73" i="11" s="1"/>
  <c r="HM74" i="11"/>
  <c r="HN74" i="11" s="1"/>
  <c r="HM75" i="11"/>
  <c r="HN75" i="11" s="1"/>
  <c r="HM76" i="11"/>
  <c r="HN76" i="11" s="1"/>
  <c r="HM77" i="11"/>
  <c r="HN77" i="11" s="1"/>
  <c r="HM78" i="11"/>
  <c r="HN78" i="11" s="1"/>
  <c r="HM79" i="11"/>
  <c r="HN79" i="11"/>
  <c r="HM80" i="11"/>
  <c r="HN80" i="11" s="1"/>
  <c r="HM81" i="11"/>
  <c r="HN81" i="11" s="1"/>
  <c r="HM82" i="11"/>
  <c r="HN82" i="11" s="1"/>
  <c r="HM83" i="11"/>
  <c r="HN83" i="11" s="1"/>
  <c r="HM84" i="11"/>
  <c r="HN84" i="11" s="1"/>
  <c r="HM85" i="11"/>
  <c r="HN85" i="11" s="1"/>
  <c r="HM86" i="11"/>
  <c r="HN86" i="11" s="1"/>
  <c r="HM87" i="11"/>
  <c r="HN87" i="11"/>
  <c r="HM88" i="11"/>
  <c r="HN88" i="11" s="1"/>
  <c r="HM89" i="11"/>
  <c r="HN89" i="11" s="1"/>
  <c r="HM90" i="11"/>
  <c r="HN90" i="11" s="1"/>
  <c r="HM91" i="11"/>
  <c r="HN91" i="11" s="1"/>
  <c r="HM92" i="11"/>
  <c r="HN92" i="11" s="1"/>
  <c r="HM93" i="11"/>
  <c r="HN93" i="11" s="1"/>
  <c r="HM94" i="11"/>
  <c r="HN94" i="11" s="1"/>
  <c r="HM95" i="11"/>
  <c r="HN95" i="11"/>
  <c r="HM96" i="11"/>
  <c r="HN96" i="11" s="1"/>
  <c r="HM97" i="11"/>
  <c r="HN97" i="11" s="1"/>
  <c r="HM98" i="11"/>
  <c r="HN98" i="11" s="1"/>
  <c r="HM99" i="11"/>
  <c r="HN99" i="11" s="1"/>
  <c r="HM100" i="11"/>
  <c r="HN100" i="11" s="1"/>
  <c r="HM101" i="11"/>
  <c r="HN101" i="11" s="1"/>
  <c r="HM102" i="11"/>
  <c r="HN102" i="11" s="1"/>
  <c r="HM103" i="11"/>
  <c r="HN103" i="11" s="1"/>
  <c r="HM104" i="11"/>
  <c r="HN104" i="11" s="1"/>
  <c r="HM105" i="11"/>
  <c r="HN105" i="11" s="1"/>
  <c r="HM106" i="11"/>
  <c r="HN106" i="11" s="1"/>
  <c r="HM107" i="11"/>
  <c r="HN107" i="11" s="1"/>
  <c r="HM108" i="11"/>
  <c r="HN108" i="11" s="1"/>
  <c r="HM109" i="11"/>
  <c r="HN109" i="11" s="1"/>
  <c r="HM110" i="11"/>
  <c r="HN110" i="11" s="1"/>
  <c r="HM111" i="11"/>
  <c r="HN111" i="11" s="1"/>
  <c r="HM112" i="11"/>
  <c r="HN112" i="11" s="1"/>
  <c r="HM113" i="11"/>
  <c r="HN113" i="11" s="1"/>
  <c r="HM114" i="11"/>
  <c r="HN114" i="11" s="1"/>
  <c r="HM115" i="11"/>
  <c r="HN115" i="11" s="1"/>
  <c r="HM116" i="11"/>
  <c r="HN116" i="11" s="1"/>
  <c r="HM117" i="11"/>
  <c r="HN117" i="11" s="1"/>
  <c r="HM118" i="11"/>
  <c r="HN118" i="11" s="1"/>
  <c r="HM119" i="11"/>
  <c r="HN119" i="11" s="1"/>
  <c r="HM120" i="11"/>
  <c r="HN120" i="11" s="1"/>
  <c r="HM121" i="11"/>
  <c r="HN121" i="11" s="1"/>
  <c r="HM122" i="11"/>
  <c r="HN122" i="11" s="1"/>
  <c r="HM123" i="11"/>
  <c r="HN123" i="11" s="1"/>
  <c r="HM124" i="11"/>
  <c r="HN124" i="11" s="1"/>
  <c r="HM125" i="11"/>
  <c r="HN125" i="11" s="1"/>
  <c r="HM126" i="11"/>
  <c r="HN126" i="11" s="1"/>
  <c r="HM127" i="11"/>
  <c r="HN127" i="11" s="1"/>
  <c r="HM128" i="11"/>
  <c r="HN128" i="11" s="1"/>
  <c r="HM129" i="11"/>
  <c r="HN129" i="11" s="1"/>
  <c r="HM130" i="11"/>
  <c r="HN130" i="11" s="1"/>
  <c r="HM131" i="11"/>
  <c r="HN131" i="11" s="1"/>
  <c r="HM132" i="11"/>
  <c r="HN132" i="11" s="1"/>
  <c r="HM133" i="11"/>
  <c r="HN133" i="11" s="1"/>
  <c r="HM134" i="11"/>
  <c r="HN134" i="11" s="1"/>
  <c r="HM135" i="11"/>
  <c r="HN135" i="11" s="1"/>
  <c r="HM136" i="11"/>
  <c r="HN136" i="11" s="1"/>
  <c r="HM137" i="11"/>
  <c r="HN137" i="11" s="1"/>
  <c r="HM138" i="11"/>
  <c r="HN138" i="11" s="1"/>
  <c r="HM139" i="11"/>
  <c r="HN139" i="11" s="1"/>
  <c r="HM140" i="11"/>
  <c r="HN140" i="11" s="1"/>
  <c r="HM141" i="11"/>
  <c r="HN141" i="11" s="1"/>
  <c r="HM142" i="11"/>
  <c r="HN142" i="11" s="1"/>
  <c r="HM143" i="11"/>
  <c r="HN143" i="11" s="1"/>
  <c r="HM144" i="11"/>
  <c r="HN144" i="11" s="1"/>
  <c r="HM145" i="11"/>
  <c r="HN145" i="11" s="1"/>
  <c r="HM146" i="11"/>
  <c r="HN146" i="11" s="1"/>
  <c r="HM147" i="11"/>
  <c r="HN147" i="11" s="1"/>
  <c r="HM148" i="11"/>
  <c r="HN148" i="11"/>
  <c r="HM149" i="11"/>
  <c r="HN149" i="11" s="1"/>
  <c r="HM150" i="11"/>
  <c r="HN150" i="11" s="1"/>
  <c r="HM151" i="11"/>
  <c r="HN151" i="11" s="1"/>
  <c r="HM152" i="11"/>
  <c r="HN152" i="11" s="1"/>
  <c r="HM153" i="11"/>
  <c r="HN153" i="11" s="1"/>
  <c r="HM154" i="11"/>
  <c r="HN154" i="11" s="1"/>
  <c r="HM155" i="11"/>
  <c r="HN155" i="11" s="1"/>
  <c r="HM156" i="11"/>
  <c r="HN156" i="11" s="1"/>
  <c r="HM157" i="11"/>
  <c r="HN157" i="11" s="1"/>
  <c r="HM158" i="11"/>
  <c r="HN158" i="11" s="1"/>
  <c r="HM159" i="11"/>
  <c r="HN159" i="11" s="1"/>
  <c r="HM160" i="11"/>
  <c r="HN160" i="11" s="1"/>
  <c r="HM161" i="11"/>
  <c r="HN161" i="11" s="1"/>
  <c r="HM162" i="11"/>
  <c r="HN162" i="11" s="1"/>
  <c r="HM163" i="11"/>
  <c r="HN163" i="11" s="1"/>
  <c r="HM164" i="11"/>
  <c r="HN164" i="11"/>
  <c r="HM165" i="11"/>
  <c r="HN165" i="11" s="1"/>
  <c r="HM166" i="11"/>
  <c r="HN166" i="11" s="1"/>
  <c r="HM167" i="11"/>
  <c r="HN167" i="11" s="1"/>
  <c r="HM168" i="11"/>
  <c r="HN168" i="11" s="1"/>
  <c r="HM169" i="11"/>
  <c r="HN169" i="11" s="1"/>
  <c r="HM170" i="11"/>
  <c r="HN170" i="11" s="1"/>
  <c r="HM171" i="11"/>
  <c r="HN171" i="11" s="1"/>
  <c r="HM172" i="11"/>
  <c r="HN172" i="11"/>
  <c r="HM173" i="11"/>
  <c r="HN173" i="11" s="1"/>
  <c r="HM174" i="11"/>
  <c r="HN174" i="11" s="1"/>
  <c r="HM175" i="11"/>
  <c r="HN175" i="11" s="1"/>
  <c r="HM176" i="11"/>
  <c r="HN176" i="11" s="1"/>
  <c r="HM177" i="11"/>
  <c r="HN177" i="11" s="1"/>
  <c r="HM178" i="11"/>
  <c r="HN178" i="11" s="1"/>
  <c r="HM179" i="11"/>
  <c r="HN179" i="11" s="1"/>
  <c r="HM180" i="11"/>
  <c r="HN180" i="11"/>
  <c r="HM181" i="11"/>
  <c r="HN181" i="11" s="1"/>
  <c r="HM182" i="11"/>
  <c r="HN182" i="11" s="1"/>
  <c r="HM183" i="11"/>
  <c r="HN183" i="11" s="1"/>
  <c r="HM184" i="11"/>
  <c r="HN184" i="11" s="1"/>
  <c r="HM185" i="11"/>
  <c r="HN185" i="11" s="1"/>
  <c r="HM186" i="11"/>
  <c r="HN186" i="11" s="1"/>
  <c r="HM187" i="11"/>
  <c r="HN187" i="11" s="1"/>
  <c r="HM188" i="11"/>
  <c r="HN188" i="11"/>
  <c r="HM189" i="11"/>
  <c r="HN189" i="11" s="1"/>
  <c r="HM190" i="11"/>
  <c r="HN190" i="11" s="1"/>
  <c r="HM191" i="11"/>
  <c r="HN191" i="11" s="1"/>
  <c r="HM192" i="11"/>
  <c r="HN192" i="11" s="1"/>
  <c r="HM193" i="11"/>
  <c r="HN193" i="11" s="1"/>
  <c r="HM194" i="11"/>
  <c r="HN194" i="11" s="1"/>
  <c r="HM195" i="11"/>
  <c r="HN195" i="11" s="1"/>
  <c r="HM196" i="11"/>
  <c r="HN196" i="11" s="1"/>
  <c r="HM197" i="11"/>
  <c r="HN197" i="11" s="1"/>
  <c r="HM198" i="11"/>
  <c r="HN198" i="11" s="1"/>
  <c r="HM199" i="11"/>
  <c r="HN199" i="11" s="1"/>
  <c r="HM200" i="11"/>
  <c r="HN200" i="11" s="1"/>
  <c r="HM201" i="11"/>
  <c r="HN201" i="11" s="1"/>
  <c r="HM202" i="11"/>
  <c r="HN202" i="11" s="1"/>
  <c r="HM203" i="11"/>
  <c r="HN203" i="11" s="1"/>
  <c r="HM204" i="11"/>
  <c r="HN204" i="11"/>
  <c r="HM205" i="11"/>
  <c r="HN205" i="11" s="1"/>
  <c r="HM206" i="11"/>
  <c r="HN206" i="11" s="1"/>
  <c r="HM207" i="11"/>
  <c r="HN207" i="11" s="1"/>
  <c r="HM208" i="11"/>
  <c r="HN208" i="11" s="1"/>
  <c r="HM209" i="11"/>
  <c r="HN209" i="11" s="1"/>
  <c r="HM210" i="11"/>
  <c r="HN210" i="11" s="1"/>
  <c r="HM211" i="11"/>
  <c r="HN211" i="11" s="1"/>
  <c r="HM212" i="11"/>
  <c r="HN212" i="11"/>
  <c r="HM213" i="11"/>
  <c r="HN213" i="11" s="1"/>
  <c r="HM214" i="11"/>
  <c r="HN214" i="11" s="1"/>
  <c r="HM215" i="11"/>
  <c r="HN215" i="11" s="1"/>
  <c r="HM216" i="11"/>
  <c r="HN216" i="11" s="1"/>
  <c r="HM217" i="11"/>
  <c r="HN217" i="11" s="1"/>
  <c r="HM218" i="11"/>
  <c r="HN218" i="11" s="1"/>
  <c r="HM219" i="11"/>
  <c r="HN219" i="11" s="1"/>
  <c r="HM220" i="11"/>
  <c r="HN220" i="11" s="1"/>
  <c r="HM221" i="11"/>
  <c r="HN221" i="11" s="1"/>
  <c r="HM222" i="11"/>
  <c r="HN222" i="11" s="1"/>
  <c r="HM223" i="11"/>
  <c r="HN223" i="11" s="1"/>
  <c r="HM224" i="11"/>
  <c r="HN224" i="11" s="1"/>
  <c r="HM225" i="11"/>
  <c r="HN225" i="11" s="1"/>
  <c r="HM226" i="11"/>
  <c r="HN226" i="11" s="1"/>
  <c r="HM227" i="11"/>
  <c r="HN227" i="11" s="1"/>
  <c r="HM228" i="11"/>
  <c r="HN228" i="11" s="1"/>
  <c r="HM229" i="11"/>
  <c r="HN229" i="11" s="1"/>
  <c r="HM230" i="11"/>
  <c r="HN230" i="11" s="1"/>
  <c r="HM231" i="11"/>
  <c r="HN231" i="11" s="1"/>
  <c r="HM232" i="11"/>
  <c r="HN232" i="11" s="1"/>
  <c r="HM233" i="11"/>
  <c r="HN233" i="11" s="1"/>
  <c r="HM234" i="11"/>
  <c r="HN234" i="11" s="1"/>
  <c r="HM235" i="11"/>
  <c r="HN235" i="11" s="1"/>
  <c r="HM236" i="11"/>
  <c r="HN236" i="11" s="1"/>
  <c r="HM237" i="11"/>
  <c r="HN237" i="11" s="1"/>
  <c r="HM238" i="11"/>
  <c r="HN238" i="11" s="1"/>
  <c r="HM239" i="11"/>
  <c r="HN239" i="11" s="1"/>
  <c r="HM240" i="11"/>
  <c r="HN240" i="11" s="1"/>
  <c r="HM241" i="11"/>
  <c r="HN241" i="11" s="1"/>
  <c r="HM242" i="11"/>
  <c r="HN242" i="11" s="1"/>
  <c r="HM243" i="11"/>
  <c r="HN243" i="11" s="1"/>
  <c r="HM244" i="11"/>
  <c r="HN244" i="11" s="1"/>
  <c r="HM245" i="11"/>
  <c r="HN245" i="11" s="1"/>
  <c r="HM246" i="11"/>
  <c r="HN246" i="11" s="1"/>
  <c r="HM247" i="11"/>
  <c r="HN247" i="11" s="1"/>
  <c r="HM248" i="11"/>
  <c r="HN248" i="11" s="1"/>
  <c r="HM249" i="11"/>
  <c r="HN249" i="11" s="1"/>
  <c r="HM250" i="11"/>
  <c r="HN250" i="11" s="1"/>
  <c r="HM251" i="11"/>
  <c r="HN251" i="11" s="1"/>
  <c r="HM252" i="11"/>
  <c r="HN252" i="11" s="1"/>
  <c r="HM253" i="11"/>
  <c r="HN253" i="11" s="1"/>
  <c r="HM254" i="11"/>
  <c r="HN254" i="11" s="1"/>
  <c r="HM255" i="11"/>
  <c r="HN255" i="11" s="1"/>
  <c r="HM256" i="11"/>
  <c r="HN256" i="11" s="1"/>
  <c r="HM257" i="11"/>
  <c r="HN257" i="11" s="1"/>
  <c r="HM258" i="11"/>
  <c r="HN258" i="11" s="1"/>
  <c r="HM259" i="11"/>
  <c r="HN259" i="11" s="1"/>
  <c r="HM260" i="11"/>
  <c r="HN260" i="11" s="1"/>
  <c r="HM261" i="11"/>
  <c r="HN261" i="11" s="1"/>
  <c r="HM262" i="11"/>
  <c r="HN262" i="11" s="1"/>
  <c r="HM263" i="11"/>
  <c r="HN263" i="11" s="1"/>
  <c r="HM264" i="11"/>
  <c r="HN264" i="11" s="1"/>
  <c r="HM265" i="11"/>
  <c r="HN265" i="11" s="1"/>
  <c r="HM266" i="11"/>
  <c r="HN266" i="11" s="1"/>
  <c r="HM267" i="11"/>
  <c r="HN267" i="11" s="1"/>
  <c r="HM268" i="11"/>
  <c r="HN268" i="11" s="1"/>
  <c r="HM269" i="11"/>
  <c r="HN269" i="11" s="1"/>
  <c r="HM270" i="11"/>
  <c r="HN270" i="11" s="1"/>
  <c r="HM271" i="11"/>
  <c r="HN271" i="11" s="1"/>
  <c r="HM272" i="11"/>
  <c r="HN272" i="11" s="1"/>
  <c r="HM273" i="11"/>
  <c r="HN273" i="11" s="1"/>
  <c r="HM274" i="11"/>
  <c r="HN274" i="11" s="1"/>
  <c r="HM275" i="11"/>
  <c r="HN275" i="11" s="1"/>
  <c r="HM276" i="11"/>
  <c r="HN276" i="11"/>
  <c r="HM277" i="11"/>
  <c r="HN277" i="11" s="1"/>
  <c r="HM278" i="11"/>
  <c r="HN278" i="11" s="1"/>
  <c r="HM279" i="11"/>
  <c r="HN279" i="11" s="1"/>
  <c r="HM280" i="11"/>
  <c r="HN280" i="11" s="1"/>
  <c r="HM281" i="11"/>
  <c r="HN281" i="11" s="1"/>
  <c r="HM282" i="11"/>
  <c r="HN282" i="11" s="1"/>
  <c r="HM283" i="11"/>
  <c r="HN283" i="11" s="1"/>
  <c r="HM284" i="11"/>
  <c r="HN284" i="11" s="1"/>
  <c r="HM285" i="11"/>
  <c r="HN285" i="11" s="1"/>
  <c r="HM286" i="11"/>
  <c r="HN286" i="11" s="1"/>
  <c r="HM287" i="11"/>
  <c r="HN287" i="11" s="1"/>
  <c r="HM288" i="11"/>
  <c r="HN288" i="11" s="1"/>
  <c r="HM289" i="11"/>
  <c r="HN289" i="11" s="1"/>
  <c r="HM290" i="11"/>
  <c r="HN290" i="11" s="1"/>
  <c r="HM291" i="11"/>
  <c r="HN291" i="11" s="1"/>
  <c r="HM292" i="11"/>
  <c r="HN292" i="11" s="1"/>
  <c r="HM293" i="11"/>
  <c r="HN293" i="11" s="1"/>
  <c r="HM294" i="11"/>
  <c r="HN294" i="11" s="1"/>
  <c r="HM295" i="11"/>
  <c r="HN295" i="11" s="1"/>
  <c r="HM296" i="11"/>
  <c r="HN296" i="11" s="1"/>
  <c r="HM297" i="11"/>
  <c r="HN297" i="11" s="1"/>
  <c r="HM298" i="11"/>
  <c r="HN298" i="11" s="1"/>
  <c r="HM299" i="11"/>
  <c r="HN299" i="11" s="1"/>
  <c r="HM300" i="11"/>
  <c r="HN300" i="11"/>
  <c r="HM301" i="11"/>
  <c r="HN301" i="11" s="1"/>
  <c r="HM302" i="11"/>
  <c r="HN302" i="11" s="1"/>
  <c r="HM303" i="11"/>
  <c r="HN303" i="11" s="1"/>
  <c r="HM304" i="11"/>
  <c r="HN304" i="11" s="1"/>
  <c r="HM305" i="11"/>
  <c r="HN305" i="11" s="1"/>
  <c r="HM306" i="11"/>
  <c r="HN306" i="11" s="1"/>
  <c r="HM307" i="11"/>
  <c r="HN307" i="11" s="1"/>
  <c r="HM308" i="11"/>
  <c r="HN308" i="11" s="1"/>
  <c r="HM309" i="11"/>
  <c r="HN309" i="11" s="1"/>
  <c r="HM310" i="11"/>
  <c r="HN310" i="11" s="1"/>
  <c r="HM311" i="11"/>
  <c r="HN311" i="11" s="1"/>
  <c r="HM312" i="11"/>
  <c r="HN312" i="11" s="1"/>
  <c r="HM313" i="11"/>
  <c r="HN313" i="11" s="1"/>
  <c r="HM314" i="11"/>
  <c r="HN314" i="11" s="1"/>
  <c r="HM315" i="11"/>
  <c r="HN315" i="11" s="1"/>
  <c r="HM316" i="11"/>
  <c r="HN316" i="11" s="1"/>
  <c r="HM317" i="11"/>
  <c r="HN317" i="11" s="1"/>
  <c r="HM318" i="11"/>
  <c r="HN318" i="11" s="1"/>
  <c r="HM319" i="11"/>
  <c r="HN319" i="11" s="1"/>
  <c r="HM320" i="11"/>
  <c r="HN320" i="11" s="1"/>
  <c r="HM321" i="11"/>
  <c r="HN321" i="11" s="1"/>
  <c r="HM322" i="11"/>
  <c r="HN322" i="11" s="1"/>
  <c r="HM323" i="11"/>
  <c r="HN323" i="11" s="1"/>
  <c r="HM324" i="11"/>
  <c r="HN324" i="11" s="1"/>
  <c r="HM325" i="11"/>
  <c r="HN325" i="11" s="1"/>
  <c r="HM326" i="11"/>
  <c r="HN326" i="11" s="1"/>
  <c r="HM327" i="11"/>
  <c r="HN327" i="11" s="1"/>
  <c r="HM328" i="11"/>
  <c r="HN328" i="11" s="1"/>
  <c r="HM329" i="11"/>
  <c r="HN329" i="11" s="1"/>
  <c r="HM330" i="11"/>
  <c r="HN330" i="11" s="1"/>
  <c r="HM331" i="11"/>
  <c r="HN331" i="11" s="1"/>
  <c r="HM332" i="11"/>
  <c r="HN332" i="11" s="1"/>
  <c r="HM333" i="11"/>
  <c r="HN333" i="11" s="1"/>
  <c r="HM334" i="11"/>
  <c r="HN334" i="11" s="1"/>
  <c r="HM335" i="11"/>
  <c r="HN335" i="11" s="1"/>
  <c r="HM336" i="11"/>
  <c r="HN336" i="11" s="1"/>
  <c r="HM337" i="11"/>
  <c r="HN337" i="11" s="1"/>
  <c r="HM338" i="11"/>
  <c r="HN338" i="11" s="1"/>
  <c r="HM339" i="11"/>
  <c r="HN339" i="11" s="1"/>
  <c r="HM340" i="11"/>
  <c r="HN340" i="11"/>
  <c r="HM341" i="11"/>
  <c r="HN341" i="11" s="1"/>
  <c r="HM342" i="11"/>
  <c r="HN342" i="11" s="1"/>
  <c r="HM343" i="11"/>
  <c r="HN343" i="11" s="1"/>
  <c r="HM344" i="11"/>
  <c r="HN344" i="11" s="1"/>
  <c r="HM345" i="11"/>
  <c r="HN345" i="11" s="1"/>
  <c r="HM346" i="11"/>
  <c r="HN346" i="11" s="1"/>
  <c r="HM347" i="11"/>
  <c r="HN347" i="11" s="1"/>
  <c r="HM348" i="11"/>
  <c r="HN348" i="11" s="1"/>
  <c r="HM349" i="11"/>
  <c r="HN349" i="11" s="1"/>
  <c r="HM350" i="11"/>
  <c r="HN350" i="11" s="1"/>
  <c r="HM351" i="11"/>
  <c r="HN351" i="11" s="1"/>
  <c r="HM352" i="11"/>
  <c r="HN352" i="11" s="1"/>
  <c r="HM353" i="11"/>
  <c r="HN353" i="11" s="1"/>
  <c r="HM354" i="11"/>
  <c r="HN354" i="11" s="1"/>
  <c r="HM355" i="11"/>
  <c r="HN355" i="11" s="1"/>
  <c r="HM356" i="11"/>
  <c r="HN356" i="11" s="1"/>
  <c r="HM357" i="11"/>
  <c r="HN357" i="11" s="1"/>
  <c r="HM358" i="11"/>
  <c r="HN358" i="11" s="1"/>
  <c r="HM359" i="11"/>
  <c r="HN359" i="11" s="1"/>
  <c r="HM360" i="11"/>
  <c r="HN360" i="11" s="1"/>
  <c r="HM361" i="11"/>
  <c r="HN361" i="11" s="1"/>
  <c r="HM362" i="11"/>
  <c r="HN362" i="11" s="1"/>
  <c r="HM363" i="11"/>
  <c r="HN363" i="11" s="1"/>
  <c r="HM364" i="11"/>
  <c r="HN364" i="11" s="1"/>
  <c r="HM365" i="11"/>
  <c r="HN365" i="11" s="1"/>
  <c r="HM366" i="11"/>
  <c r="HN366" i="11" s="1"/>
  <c r="HM367" i="11"/>
  <c r="HN367" i="11" s="1"/>
  <c r="HM368" i="11"/>
  <c r="HN368" i="11"/>
  <c r="HM369" i="11"/>
  <c r="HN369" i="11" s="1"/>
  <c r="HM370" i="11"/>
  <c r="HN370" i="11" s="1"/>
  <c r="HM371" i="11"/>
  <c r="HN371" i="11" s="1"/>
  <c r="HM372" i="11"/>
  <c r="HN372" i="11" s="1"/>
  <c r="HM373" i="11"/>
  <c r="HN373" i="11" s="1"/>
  <c r="HM374" i="11"/>
  <c r="HN374" i="11"/>
  <c r="HM375" i="11"/>
  <c r="HN375" i="11" s="1"/>
  <c r="HM376" i="11"/>
  <c r="HN376" i="11" s="1"/>
  <c r="HM377" i="11"/>
  <c r="HN377" i="11" s="1"/>
  <c r="HM378" i="11"/>
  <c r="HN378" i="11" s="1"/>
  <c r="HM379" i="11"/>
  <c r="HN379" i="11" s="1"/>
  <c r="HM380" i="11"/>
  <c r="HN380" i="11" s="1"/>
  <c r="HM381" i="11"/>
  <c r="HN381" i="11" s="1"/>
  <c r="HM382" i="11"/>
  <c r="HN382" i="11" s="1"/>
  <c r="HM383" i="11"/>
  <c r="HN383" i="11" s="1"/>
  <c r="HM384" i="11"/>
  <c r="HN384" i="11"/>
  <c r="HM385" i="11"/>
  <c r="HN385" i="11" s="1"/>
  <c r="HM386" i="11"/>
  <c r="HN386" i="11" s="1"/>
  <c r="HM387" i="11"/>
  <c r="HN387" i="11" s="1"/>
  <c r="HM388" i="11"/>
  <c r="HN388" i="11" s="1"/>
  <c r="HM389" i="11"/>
  <c r="HN389" i="11" s="1"/>
  <c r="HM390" i="11"/>
  <c r="HN390" i="11" s="1"/>
  <c r="HM391" i="11"/>
  <c r="HN391" i="11" s="1"/>
  <c r="HM392" i="11"/>
  <c r="HN392" i="11" s="1"/>
  <c r="HM393" i="11"/>
  <c r="HN393" i="11" s="1"/>
  <c r="HM394" i="11"/>
  <c r="HN394" i="11" s="1"/>
  <c r="HM395" i="11"/>
  <c r="HN395" i="11" s="1"/>
  <c r="HM396" i="11"/>
  <c r="HN396" i="11" s="1"/>
  <c r="HM397" i="11"/>
  <c r="HN397" i="11" s="1"/>
  <c r="HM398" i="11"/>
  <c r="HN398" i="11" s="1"/>
  <c r="HM39" i="11"/>
  <c r="HN39" i="11" s="1"/>
  <c r="BQ40" i="11"/>
  <c r="BQ41" i="11"/>
  <c r="BQ42" i="11"/>
  <c r="BQ43" i="11"/>
  <c r="BQ44" i="11"/>
  <c r="BQ45" i="11"/>
  <c r="BQ46" i="11"/>
  <c r="BQ47" i="11"/>
  <c r="BQ48" i="11"/>
  <c r="BQ49" i="11"/>
  <c r="BQ50" i="11"/>
  <c r="BQ51" i="11"/>
  <c r="BQ52" i="11"/>
  <c r="BQ53" i="11"/>
  <c r="BQ54" i="11"/>
  <c r="BQ55" i="11"/>
  <c r="BQ56" i="11"/>
  <c r="BQ57" i="11"/>
  <c r="BQ58" i="11"/>
  <c r="BQ59" i="11"/>
  <c r="BQ60" i="11"/>
  <c r="BQ61" i="11"/>
  <c r="BQ62" i="11"/>
  <c r="BQ63" i="11"/>
  <c r="BQ64" i="11"/>
  <c r="BQ65" i="11"/>
  <c r="BQ66" i="11"/>
  <c r="BQ67" i="11"/>
  <c r="BQ68" i="11"/>
  <c r="BQ69" i="11"/>
  <c r="BQ70" i="11"/>
  <c r="BQ71" i="11"/>
  <c r="BQ72" i="11"/>
  <c r="BQ73" i="11"/>
  <c r="BQ74" i="11"/>
  <c r="BQ75" i="11"/>
  <c r="BQ76" i="11"/>
  <c r="BQ77" i="11"/>
  <c r="BQ78" i="11"/>
  <c r="BQ79" i="11"/>
  <c r="BQ80" i="11"/>
  <c r="BQ81" i="11"/>
  <c r="BQ82" i="11"/>
  <c r="BQ83" i="11"/>
  <c r="BQ84" i="11"/>
  <c r="BQ85" i="11"/>
  <c r="BQ86" i="11"/>
  <c r="BQ87" i="11"/>
  <c r="BQ88" i="11"/>
  <c r="BQ89" i="11"/>
  <c r="BQ90" i="11"/>
  <c r="BQ91" i="11"/>
  <c r="BQ92" i="11"/>
  <c r="BQ93" i="11"/>
  <c r="BQ94" i="11"/>
  <c r="BQ95" i="11"/>
  <c r="BQ96" i="11"/>
  <c r="BQ97" i="11"/>
  <c r="BQ98" i="11"/>
  <c r="BQ99" i="11"/>
  <c r="BQ100" i="11"/>
  <c r="BQ101" i="11"/>
  <c r="BQ102" i="11"/>
  <c r="BQ103" i="11"/>
  <c r="BQ104" i="11"/>
  <c r="BQ105" i="11"/>
  <c r="BQ106" i="11"/>
  <c r="BQ107" i="11"/>
  <c r="BQ108" i="11"/>
  <c r="BQ109" i="11"/>
  <c r="BQ110" i="11"/>
  <c r="BQ111" i="11"/>
  <c r="BQ112" i="11"/>
  <c r="BQ113" i="11"/>
  <c r="BQ114" i="11"/>
  <c r="BQ115" i="11"/>
  <c r="BQ116" i="11"/>
  <c r="BQ117" i="11"/>
  <c r="BQ118" i="11"/>
  <c r="BQ119" i="11"/>
  <c r="BQ120" i="11"/>
  <c r="BQ121" i="11"/>
  <c r="BQ122" i="11"/>
  <c r="BQ123" i="11"/>
  <c r="BQ124" i="11"/>
  <c r="BQ125" i="11"/>
  <c r="BQ126" i="11"/>
  <c r="BQ127" i="11"/>
  <c r="BQ128" i="11"/>
  <c r="BQ129" i="11"/>
  <c r="BQ130" i="11"/>
  <c r="BQ131" i="11"/>
  <c r="BQ132" i="11"/>
  <c r="BQ133" i="11"/>
  <c r="BQ134" i="11"/>
  <c r="BQ135" i="11"/>
  <c r="BQ136" i="11"/>
  <c r="BQ137" i="11"/>
  <c r="BQ138" i="11"/>
  <c r="BQ139" i="11"/>
  <c r="BQ140" i="11"/>
  <c r="BQ141" i="11"/>
  <c r="BQ142" i="11"/>
  <c r="BQ143" i="11"/>
  <c r="BQ144" i="11"/>
  <c r="BQ145" i="11"/>
  <c r="BQ146" i="11"/>
  <c r="BQ147" i="11"/>
  <c r="BQ148" i="11"/>
  <c r="BQ149" i="11"/>
  <c r="BQ150" i="11"/>
  <c r="BQ151" i="11"/>
  <c r="BQ152" i="11"/>
  <c r="BQ153" i="11"/>
  <c r="BQ154" i="11"/>
  <c r="BQ155" i="11"/>
  <c r="BQ156" i="11"/>
  <c r="BQ157" i="11"/>
  <c r="BQ158" i="11"/>
  <c r="BQ159" i="11"/>
  <c r="BQ160" i="11"/>
  <c r="BQ161" i="11"/>
  <c r="BQ162" i="11"/>
  <c r="BQ163" i="11"/>
  <c r="BQ164" i="11"/>
  <c r="BQ165" i="11"/>
  <c r="BQ166" i="11"/>
  <c r="BQ167" i="11"/>
  <c r="BQ168" i="11"/>
  <c r="BQ169" i="11"/>
  <c r="BQ170" i="11"/>
  <c r="BQ171" i="11"/>
  <c r="BQ172" i="11"/>
  <c r="BQ173" i="11"/>
  <c r="BQ174" i="11"/>
  <c r="BQ175" i="11"/>
  <c r="BQ176" i="11"/>
  <c r="BQ177" i="11"/>
  <c r="BQ178" i="11"/>
  <c r="BQ179" i="11"/>
  <c r="BQ180" i="11"/>
  <c r="BQ181" i="11"/>
  <c r="BQ182" i="11"/>
  <c r="BQ183" i="11"/>
  <c r="BQ184" i="11"/>
  <c r="BQ185" i="11"/>
  <c r="BQ186" i="11"/>
  <c r="BQ187" i="11"/>
  <c r="BQ188" i="11"/>
  <c r="BQ189" i="11"/>
  <c r="BQ190" i="11"/>
  <c r="BQ191" i="11"/>
  <c r="BQ192" i="11"/>
  <c r="BQ193" i="11"/>
  <c r="BQ194" i="11"/>
  <c r="BQ195" i="11"/>
  <c r="BQ196" i="11"/>
  <c r="BQ197" i="11"/>
  <c r="BQ198" i="11"/>
  <c r="BQ199" i="11"/>
  <c r="BQ200" i="11"/>
  <c r="BQ201" i="11"/>
  <c r="BQ202" i="11"/>
  <c r="BQ203" i="11"/>
  <c r="BQ204" i="11"/>
  <c r="BQ205" i="11"/>
  <c r="BQ206" i="11"/>
  <c r="BQ207" i="11"/>
  <c r="BQ208" i="11"/>
  <c r="BQ209" i="11"/>
  <c r="BQ210" i="11"/>
  <c r="BQ211" i="11"/>
  <c r="BQ212" i="11"/>
  <c r="BQ213" i="11"/>
  <c r="BQ214" i="11"/>
  <c r="BQ215" i="11"/>
  <c r="BQ216" i="11"/>
  <c r="BQ217" i="11"/>
  <c r="BQ218" i="11"/>
  <c r="BQ219" i="11"/>
  <c r="BQ220" i="11"/>
  <c r="BQ221" i="11"/>
  <c r="BQ222" i="11"/>
  <c r="BQ223" i="11"/>
  <c r="BQ224" i="11"/>
  <c r="BQ225" i="11"/>
  <c r="BQ226" i="11"/>
  <c r="BQ227" i="11"/>
  <c r="BQ228" i="11"/>
  <c r="BQ229" i="11"/>
  <c r="BQ230" i="11"/>
  <c r="BQ231" i="11"/>
  <c r="BQ232" i="11"/>
  <c r="BQ233" i="11"/>
  <c r="BQ234" i="11"/>
  <c r="BQ235" i="11"/>
  <c r="BQ236" i="11"/>
  <c r="BQ237" i="11"/>
  <c r="BQ238" i="11"/>
  <c r="BQ239" i="11"/>
  <c r="BQ240" i="11"/>
  <c r="BQ241" i="11"/>
  <c r="BQ242" i="11"/>
  <c r="BQ243" i="11"/>
  <c r="BQ244" i="11"/>
  <c r="BQ245" i="11"/>
  <c r="BQ246" i="11"/>
  <c r="BQ247" i="11"/>
  <c r="BQ248" i="11"/>
  <c r="BQ249" i="11"/>
  <c r="BQ250" i="11"/>
  <c r="BQ251" i="11"/>
  <c r="BQ252" i="11"/>
  <c r="BQ253" i="11"/>
  <c r="BQ254" i="11"/>
  <c r="BQ255" i="11"/>
  <c r="BQ256" i="11"/>
  <c r="BQ257" i="11"/>
  <c r="BQ258" i="11"/>
  <c r="BQ259" i="11"/>
  <c r="BQ260" i="11"/>
  <c r="BQ261" i="11"/>
  <c r="BQ262" i="11"/>
  <c r="BQ263" i="11"/>
  <c r="BQ264" i="11"/>
  <c r="BQ265" i="11"/>
  <c r="BQ266" i="11"/>
  <c r="BQ267" i="11"/>
  <c r="BQ268" i="11"/>
  <c r="BQ269" i="11"/>
  <c r="BQ270" i="11"/>
  <c r="BQ271" i="11"/>
  <c r="BQ272" i="11"/>
  <c r="BQ273" i="11"/>
  <c r="BQ274" i="11"/>
  <c r="BQ275" i="11"/>
  <c r="BQ276" i="11"/>
  <c r="BQ277" i="11"/>
  <c r="BQ278" i="11"/>
  <c r="BQ279" i="11"/>
  <c r="BQ280" i="11"/>
  <c r="BQ281" i="11"/>
  <c r="BQ282" i="11"/>
  <c r="BQ283" i="11"/>
  <c r="BQ284" i="11"/>
  <c r="BQ285" i="11"/>
  <c r="BQ286" i="11"/>
  <c r="BQ287" i="11"/>
  <c r="BQ288" i="11"/>
  <c r="BQ289" i="11"/>
  <c r="BQ290" i="11"/>
  <c r="BQ291" i="11"/>
  <c r="BQ292" i="11"/>
  <c r="BQ293" i="11"/>
  <c r="BQ294" i="11"/>
  <c r="BQ295" i="11"/>
  <c r="BQ296" i="11"/>
  <c r="BQ297" i="11"/>
  <c r="BQ298" i="11"/>
  <c r="BQ299" i="11"/>
  <c r="BQ300" i="11"/>
  <c r="BQ301" i="11"/>
  <c r="BQ302" i="11"/>
  <c r="BQ303" i="11"/>
  <c r="BQ304" i="11"/>
  <c r="BQ305" i="11"/>
  <c r="BQ306" i="11"/>
  <c r="BQ307" i="11"/>
  <c r="BQ308" i="11"/>
  <c r="BQ309" i="11"/>
  <c r="BQ310" i="11"/>
  <c r="BQ311" i="11"/>
  <c r="BQ312" i="11"/>
  <c r="BQ313" i="11"/>
  <c r="BQ314" i="11"/>
  <c r="BQ315" i="11"/>
  <c r="BQ316" i="11"/>
  <c r="BQ317" i="11"/>
  <c r="BQ318" i="11"/>
  <c r="BQ319" i="11"/>
  <c r="BQ320" i="11"/>
  <c r="BQ321" i="11"/>
  <c r="BQ322" i="11"/>
  <c r="BQ323" i="11"/>
  <c r="BQ324" i="11"/>
  <c r="BQ325" i="11"/>
  <c r="BQ326" i="11"/>
  <c r="BQ327" i="11"/>
  <c r="BQ328" i="11"/>
  <c r="BQ329" i="11"/>
  <c r="BQ330" i="11"/>
  <c r="BQ331" i="11"/>
  <c r="BQ332" i="11"/>
  <c r="BQ333" i="11"/>
  <c r="BQ334" i="11"/>
  <c r="BQ335" i="11"/>
  <c r="BQ336" i="11"/>
  <c r="BQ337" i="11"/>
  <c r="BQ338" i="11"/>
  <c r="BQ339" i="11"/>
  <c r="BQ340" i="11"/>
  <c r="BQ341" i="11"/>
  <c r="BQ342" i="11"/>
  <c r="BQ343" i="11"/>
  <c r="BQ344" i="11"/>
  <c r="BQ345" i="11"/>
  <c r="BQ346" i="11"/>
  <c r="BQ347" i="11"/>
  <c r="BQ348" i="11"/>
  <c r="BQ349" i="11"/>
  <c r="BQ350" i="11"/>
  <c r="BQ351" i="11"/>
  <c r="BQ352" i="11"/>
  <c r="BQ353" i="11"/>
  <c r="BQ354" i="11"/>
  <c r="BQ355" i="11"/>
  <c r="BQ356" i="11"/>
  <c r="BQ357" i="11"/>
  <c r="BQ358" i="11"/>
  <c r="BQ359" i="11"/>
  <c r="BQ360" i="11"/>
  <c r="BQ361" i="11"/>
  <c r="BQ362" i="11"/>
  <c r="BQ363" i="11"/>
  <c r="BQ364" i="11"/>
  <c r="BQ365" i="11"/>
  <c r="BQ366" i="11"/>
  <c r="BQ367" i="11"/>
  <c r="BQ368" i="11"/>
  <c r="BQ369" i="11"/>
  <c r="BQ370" i="11"/>
  <c r="BQ371" i="11"/>
  <c r="BQ372" i="11"/>
  <c r="BQ373" i="11"/>
  <c r="BQ374" i="11"/>
  <c r="BQ375" i="11"/>
  <c r="BQ376" i="11"/>
  <c r="BQ377" i="11"/>
  <c r="BQ378" i="11"/>
  <c r="BQ379" i="11"/>
  <c r="BQ380" i="11"/>
  <c r="BQ381" i="11"/>
  <c r="BQ382" i="11"/>
  <c r="BQ383" i="11"/>
  <c r="BQ384" i="11"/>
  <c r="BQ385" i="11"/>
  <c r="BQ386" i="11"/>
  <c r="BQ387" i="11"/>
  <c r="BQ388" i="11"/>
  <c r="BQ389" i="11"/>
  <c r="BQ390" i="11"/>
  <c r="BQ391" i="11"/>
  <c r="BQ392" i="11"/>
  <c r="BQ393" i="11"/>
  <c r="BQ394" i="11"/>
  <c r="BQ395" i="11"/>
  <c r="BQ396" i="11"/>
  <c r="BQ397" i="11"/>
  <c r="BQ398" i="11"/>
  <c r="BQ399" i="11"/>
  <c r="BQ39" i="11"/>
  <c r="BN40" i="11"/>
  <c r="BO40" i="11" s="1"/>
  <c r="BN41" i="11"/>
  <c r="BO41" i="11" s="1"/>
  <c r="BN42" i="11"/>
  <c r="BO42" i="11" s="1"/>
  <c r="BN43" i="11"/>
  <c r="BO43" i="11" s="1"/>
  <c r="BN44" i="11"/>
  <c r="BO44" i="11" s="1"/>
  <c r="BN45" i="11"/>
  <c r="BO45" i="11" s="1"/>
  <c r="BN46" i="11"/>
  <c r="BO46" i="11" s="1"/>
  <c r="BN47" i="11"/>
  <c r="BO47" i="11" s="1"/>
  <c r="BN48" i="11"/>
  <c r="BO48" i="11" s="1"/>
  <c r="BN49" i="11"/>
  <c r="BO49" i="11" s="1"/>
  <c r="BN50" i="11"/>
  <c r="BO50" i="11" s="1"/>
  <c r="BN51" i="11"/>
  <c r="BO51" i="11" s="1"/>
  <c r="BN52" i="11"/>
  <c r="BO52" i="11" s="1"/>
  <c r="BN53" i="11"/>
  <c r="BO53" i="11" s="1"/>
  <c r="BN54" i="11"/>
  <c r="BO54" i="11" s="1"/>
  <c r="BN55" i="11"/>
  <c r="BO55" i="11" s="1"/>
  <c r="BN56" i="11"/>
  <c r="BO56" i="11" s="1"/>
  <c r="BN57" i="11"/>
  <c r="BO57" i="11" s="1"/>
  <c r="BN58" i="11"/>
  <c r="BO58" i="11" s="1"/>
  <c r="BN59" i="11"/>
  <c r="BO59" i="11" s="1"/>
  <c r="BN60" i="11"/>
  <c r="BO60" i="11" s="1"/>
  <c r="BN61" i="11"/>
  <c r="BO61" i="11" s="1"/>
  <c r="BN62" i="11"/>
  <c r="BO62" i="11" s="1"/>
  <c r="BN63" i="11"/>
  <c r="BO63" i="11" s="1"/>
  <c r="BN64" i="11"/>
  <c r="BO64" i="11" s="1"/>
  <c r="BN65" i="11"/>
  <c r="BO65" i="11" s="1"/>
  <c r="BN66" i="11"/>
  <c r="BO66" i="11" s="1"/>
  <c r="BN67" i="11"/>
  <c r="BO67" i="11" s="1"/>
  <c r="BN68" i="11"/>
  <c r="BO68" i="11" s="1"/>
  <c r="BN69" i="11"/>
  <c r="BO69" i="11" s="1"/>
  <c r="BN70" i="11"/>
  <c r="BO70" i="11" s="1"/>
  <c r="BN71" i="11"/>
  <c r="BO71" i="11" s="1"/>
  <c r="BN72" i="11"/>
  <c r="BO72" i="11" s="1"/>
  <c r="BN73" i="11"/>
  <c r="BO73" i="11" s="1"/>
  <c r="BN74" i="11"/>
  <c r="BO74" i="11" s="1"/>
  <c r="BN75" i="11"/>
  <c r="BO75" i="11"/>
  <c r="BN76" i="11"/>
  <c r="BO76" i="11"/>
  <c r="BN77" i="11"/>
  <c r="BO77" i="11"/>
  <c r="BN78" i="11"/>
  <c r="BO78" i="11"/>
  <c r="BN79" i="11"/>
  <c r="BO79" i="11"/>
  <c r="BN80" i="11"/>
  <c r="BO80" i="11"/>
  <c r="BN81" i="11"/>
  <c r="BO81" i="11"/>
  <c r="BN82" i="11"/>
  <c r="BO82" i="11"/>
  <c r="BN83" i="11"/>
  <c r="BO83" i="11"/>
  <c r="BN84" i="11"/>
  <c r="BO84" i="11"/>
  <c r="BN85" i="11"/>
  <c r="BO85" i="11"/>
  <c r="BN86" i="11"/>
  <c r="BO86" i="11"/>
  <c r="BN87" i="11"/>
  <c r="BO87" i="11"/>
  <c r="BN88" i="11"/>
  <c r="BO88" i="11"/>
  <c r="BN89" i="11"/>
  <c r="BO89" i="11"/>
  <c r="BN90" i="11"/>
  <c r="BO90" i="11"/>
  <c r="BN91" i="11"/>
  <c r="BO91" i="11"/>
  <c r="BN92" i="11"/>
  <c r="BO92" i="11"/>
  <c r="BN93" i="11"/>
  <c r="BO93" i="11"/>
  <c r="BN94" i="11"/>
  <c r="BO94" i="11"/>
  <c r="BN95" i="11"/>
  <c r="BO95" i="11"/>
  <c r="BN96" i="11"/>
  <c r="BO96" i="11"/>
  <c r="BN97" i="11"/>
  <c r="BO97" i="11"/>
  <c r="BN98" i="11"/>
  <c r="BO98" i="11"/>
  <c r="BN99" i="11"/>
  <c r="BO99" i="11"/>
  <c r="BN100" i="11"/>
  <c r="BO100" i="11"/>
  <c r="BN101" i="11"/>
  <c r="BO101" i="11"/>
  <c r="BN102" i="11"/>
  <c r="BO102" i="11"/>
  <c r="BN103" i="11"/>
  <c r="BO103" i="11"/>
  <c r="BN104" i="11"/>
  <c r="BO104" i="11"/>
  <c r="BN105" i="11"/>
  <c r="BO105" i="11"/>
  <c r="BN106" i="11"/>
  <c r="BO106" i="11"/>
  <c r="BN107" i="11"/>
  <c r="BO107" i="11"/>
  <c r="BN108" i="11"/>
  <c r="BO108" i="11"/>
  <c r="BN109" i="11"/>
  <c r="BO109" i="11"/>
  <c r="BN110" i="11"/>
  <c r="BO110" i="11"/>
  <c r="BN111" i="11"/>
  <c r="BO111" i="11"/>
  <c r="BN112" i="11"/>
  <c r="BO112" i="11"/>
  <c r="BN113" i="11"/>
  <c r="BO113" i="11"/>
  <c r="BN114" i="11"/>
  <c r="BO114" i="11"/>
  <c r="BN115" i="11"/>
  <c r="BO115" i="11"/>
  <c r="BN116" i="11"/>
  <c r="BO116" i="11"/>
  <c r="BN117" i="11"/>
  <c r="BO117" i="11"/>
  <c r="BN118" i="11"/>
  <c r="BO118" i="11"/>
  <c r="BN119" i="11"/>
  <c r="BO119" i="11"/>
  <c r="BN120" i="11"/>
  <c r="BO120" i="11"/>
  <c r="BN121" i="11"/>
  <c r="BO121" i="11"/>
  <c r="BN122" i="11"/>
  <c r="BO122" i="11"/>
  <c r="BN123" i="11"/>
  <c r="BO123" i="11"/>
  <c r="BN124" i="11"/>
  <c r="BO124" i="11"/>
  <c r="BN125" i="11"/>
  <c r="BO125" i="11"/>
  <c r="BN126" i="11"/>
  <c r="BO126" i="11"/>
  <c r="BN127" i="11"/>
  <c r="BO127" i="11"/>
  <c r="BN128" i="11"/>
  <c r="BO128" i="11"/>
  <c r="BN129" i="11"/>
  <c r="BO129" i="11"/>
  <c r="BN130" i="11"/>
  <c r="BO130" i="11"/>
  <c r="BN131" i="11"/>
  <c r="BO131" i="11"/>
  <c r="BN132" i="11"/>
  <c r="BO132" i="11"/>
  <c r="BN133" i="11"/>
  <c r="BO133" i="11"/>
  <c r="BN134" i="11"/>
  <c r="BO134" i="11"/>
  <c r="BN135" i="11"/>
  <c r="BO135" i="11"/>
  <c r="BN136" i="11"/>
  <c r="BO136" i="11"/>
  <c r="BN137" i="11"/>
  <c r="BO137" i="11"/>
  <c r="BN138" i="11"/>
  <c r="BO138" i="11"/>
  <c r="BN139" i="11"/>
  <c r="BO139" i="11"/>
  <c r="BN140" i="11"/>
  <c r="BO140" i="11"/>
  <c r="BN141" i="11"/>
  <c r="BO141" i="11"/>
  <c r="BN142" i="11"/>
  <c r="BO142" i="11"/>
  <c r="BN143" i="11"/>
  <c r="BO143" i="11"/>
  <c r="BN144" i="11"/>
  <c r="BO144" i="11"/>
  <c r="BN145" i="11"/>
  <c r="BO145" i="11"/>
  <c r="BN146" i="11"/>
  <c r="BO146" i="11"/>
  <c r="BN147" i="11"/>
  <c r="BO147" i="11"/>
  <c r="BN148" i="11"/>
  <c r="BO148" i="11"/>
  <c r="BN149" i="11"/>
  <c r="BO149" i="11"/>
  <c r="BN150" i="11"/>
  <c r="BO150" i="11"/>
  <c r="BN151" i="11"/>
  <c r="BO151" i="11"/>
  <c r="BN152" i="11"/>
  <c r="BO152" i="11"/>
  <c r="BN153" i="11"/>
  <c r="BO153" i="11"/>
  <c r="BN154" i="11"/>
  <c r="BO154" i="11"/>
  <c r="BN155" i="11"/>
  <c r="BO155" i="11"/>
  <c r="BN156" i="11"/>
  <c r="BO156" i="11"/>
  <c r="BN157" i="11"/>
  <c r="BO157" i="11"/>
  <c r="BN158" i="11"/>
  <c r="BO158" i="11"/>
  <c r="BN159" i="11"/>
  <c r="BO159" i="11"/>
  <c r="BN160" i="11"/>
  <c r="BO160" i="11"/>
  <c r="BN161" i="11"/>
  <c r="BO161" i="11"/>
  <c r="BN162" i="11"/>
  <c r="BO162" i="11"/>
  <c r="BN163" i="11"/>
  <c r="BO163" i="11"/>
  <c r="BN164" i="11"/>
  <c r="BO164" i="11"/>
  <c r="BN165" i="11"/>
  <c r="BO165" i="11"/>
  <c r="BN166" i="11"/>
  <c r="BO166" i="11"/>
  <c r="BN167" i="11"/>
  <c r="BO167" i="11"/>
  <c r="BN168" i="11"/>
  <c r="BO168" i="11"/>
  <c r="BN169" i="11"/>
  <c r="BO169" i="11"/>
  <c r="BN170" i="11"/>
  <c r="BO170" i="11"/>
  <c r="BN171" i="11"/>
  <c r="BO171" i="11"/>
  <c r="BN172" i="11"/>
  <c r="BO172" i="11"/>
  <c r="BN173" i="11"/>
  <c r="BO173" i="11"/>
  <c r="BN174" i="11"/>
  <c r="BO174" i="11"/>
  <c r="BN175" i="11"/>
  <c r="BO175" i="11"/>
  <c r="BN176" i="11"/>
  <c r="BO176" i="11"/>
  <c r="BN177" i="11"/>
  <c r="BO177" i="11"/>
  <c r="BN178" i="11"/>
  <c r="BO178" i="11"/>
  <c r="BN179" i="11"/>
  <c r="BO179" i="11"/>
  <c r="BN180" i="11"/>
  <c r="BO180" i="11"/>
  <c r="BN181" i="11"/>
  <c r="BO181" i="11"/>
  <c r="BN182" i="11"/>
  <c r="BO182" i="11"/>
  <c r="BN183" i="11"/>
  <c r="BO183" i="11"/>
  <c r="BN184" i="11"/>
  <c r="BO184" i="11"/>
  <c r="BN185" i="11"/>
  <c r="BO185" i="11"/>
  <c r="BN186" i="11"/>
  <c r="BO186" i="11"/>
  <c r="BN187" i="11"/>
  <c r="BO187" i="11"/>
  <c r="BN188" i="11"/>
  <c r="BO188" i="11"/>
  <c r="BN189" i="11"/>
  <c r="BO189" i="11"/>
  <c r="BN190" i="11"/>
  <c r="BO190" i="11"/>
  <c r="BN191" i="11"/>
  <c r="BO191" i="11"/>
  <c r="BN192" i="11"/>
  <c r="BO192" i="11"/>
  <c r="BN193" i="11"/>
  <c r="BO193" i="11"/>
  <c r="BN194" i="11"/>
  <c r="BO194" i="11"/>
  <c r="BN195" i="11"/>
  <c r="BO195" i="11"/>
  <c r="BN196" i="11"/>
  <c r="BO196" i="11"/>
  <c r="BN197" i="11"/>
  <c r="BO197" i="11"/>
  <c r="BN198" i="11"/>
  <c r="BO198" i="11"/>
  <c r="BN199" i="11"/>
  <c r="BO199" i="11"/>
  <c r="BN200" i="11"/>
  <c r="BO200" i="11"/>
  <c r="BN201" i="11"/>
  <c r="BO201" i="11"/>
  <c r="BN202" i="11"/>
  <c r="BO202" i="11"/>
  <c r="BN203" i="11"/>
  <c r="BO203" i="11"/>
  <c r="BN204" i="11"/>
  <c r="BO204" i="11"/>
  <c r="BN205" i="11"/>
  <c r="BO205" i="11"/>
  <c r="BN206" i="11"/>
  <c r="BO206" i="11"/>
  <c r="BN207" i="11"/>
  <c r="BO207" i="11"/>
  <c r="BN208" i="11"/>
  <c r="BO208" i="11"/>
  <c r="BN209" i="11"/>
  <c r="BO209" i="11"/>
  <c r="BN210" i="11"/>
  <c r="BO210" i="11"/>
  <c r="BN211" i="11"/>
  <c r="BO211" i="11"/>
  <c r="BN212" i="11"/>
  <c r="BO212" i="11"/>
  <c r="BN213" i="11"/>
  <c r="BO213" i="11"/>
  <c r="BN214" i="11"/>
  <c r="BO214" i="11"/>
  <c r="BN215" i="11"/>
  <c r="BO215" i="11"/>
  <c r="BN216" i="11"/>
  <c r="BO216" i="11"/>
  <c r="BN217" i="11"/>
  <c r="BO217" i="11"/>
  <c r="BN218" i="11"/>
  <c r="BO218" i="11"/>
  <c r="BN219" i="11"/>
  <c r="BO219" i="11"/>
  <c r="BN220" i="11"/>
  <c r="BO220" i="11"/>
  <c r="BN221" i="11"/>
  <c r="BO221" i="11"/>
  <c r="BN222" i="11"/>
  <c r="BO222" i="11"/>
  <c r="BN223" i="11"/>
  <c r="BO223" i="11"/>
  <c r="BN224" i="11"/>
  <c r="BO224" i="11"/>
  <c r="BN225" i="11"/>
  <c r="BO225" i="11"/>
  <c r="BN226" i="11"/>
  <c r="BO226" i="11"/>
  <c r="BN227" i="11"/>
  <c r="BO227" i="11"/>
  <c r="BN228" i="11"/>
  <c r="BO228" i="11"/>
  <c r="BN229" i="11"/>
  <c r="BO229" i="11"/>
  <c r="BN230" i="11"/>
  <c r="BO230" i="11"/>
  <c r="BN231" i="11"/>
  <c r="BO231" i="11"/>
  <c r="BN232" i="11"/>
  <c r="BO232" i="11"/>
  <c r="BN233" i="11"/>
  <c r="BO233" i="11"/>
  <c r="BN234" i="11"/>
  <c r="BO234" i="11"/>
  <c r="BN235" i="11"/>
  <c r="BO235" i="11"/>
  <c r="BN236" i="11"/>
  <c r="BO236" i="11"/>
  <c r="BN237" i="11"/>
  <c r="BO237" i="11"/>
  <c r="BN238" i="11"/>
  <c r="BO238" i="11"/>
  <c r="BN239" i="11"/>
  <c r="BO239" i="11"/>
  <c r="BN240" i="11"/>
  <c r="BO240" i="11"/>
  <c r="BN241" i="11"/>
  <c r="BO241" i="11"/>
  <c r="BN242" i="11"/>
  <c r="BO242" i="11"/>
  <c r="BN243" i="11"/>
  <c r="BO243" i="11"/>
  <c r="BN244" i="11"/>
  <c r="BO244" i="11"/>
  <c r="BN245" i="11"/>
  <c r="BO245" i="11"/>
  <c r="BN246" i="11"/>
  <c r="BO246" i="11"/>
  <c r="BN247" i="11"/>
  <c r="BO247" i="11"/>
  <c r="BN248" i="11"/>
  <c r="BO248" i="11"/>
  <c r="BN249" i="11"/>
  <c r="BO249" i="11"/>
  <c r="BN250" i="11"/>
  <c r="BO250" i="11"/>
  <c r="BN251" i="11"/>
  <c r="BO251" i="11"/>
  <c r="BN252" i="11"/>
  <c r="BO252" i="11"/>
  <c r="BN253" i="11"/>
  <c r="BO253" i="11"/>
  <c r="BN254" i="11"/>
  <c r="BO254" i="11"/>
  <c r="BN255" i="11"/>
  <c r="BO255" i="11"/>
  <c r="BN256" i="11"/>
  <c r="BO256" i="11"/>
  <c r="BN257" i="11"/>
  <c r="BO257" i="11"/>
  <c r="BN258" i="11"/>
  <c r="BO258" i="11"/>
  <c r="BN259" i="11"/>
  <c r="BO259" i="11"/>
  <c r="BN260" i="11"/>
  <c r="BO260" i="11"/>
  <c r="BN261" i="11"/>
  <c r="BO261" i="11"/>
  <c r="BN262" i="11"/>
  <c r="BO262" i="11"/>
  <c r="BN263" i="11"/>
  <c r="BO263" i="11"/>
  <c r="BN264" i="11"/>
  <c r="BO264" i="11"/>
  <c r="BN265" i="11"/>
  <c r="BO265" i="11"/>
  <c r="BN266" i="11"/>
  <c r="BO266" i="11"/>
  <c r="BN267" i="11"/>
  <c r="BO267" i="11"/>
  <c r="BN268" i="11"/>
  <c r="BO268" i="11"/>
  <c r="BN269" i="11"/>
  <c r="BO269" i="11"/>
  <c r="BN270" i="11"/>
  <c r="BO270" i="11"/>
  <c r="BN271" i="11"/>
  <c r="BO271" i="11"/>
  <c r="BN272" i="11"/>
  <c r="BO272" i="11"/>
  <c r="BN273" i="11"/>
  <c r="BO273" i="11"/>
  <c r="BN274" i="11"/>
  <c r="BO274" i="11"/>
  <c r="BN275" i="11"/>
  <c r="BO275" i="11"/>
  <c r="BN276" i="11"/>
  <c r="BO276" i="11"/>
  <c r="BN277" i="11"/>
  <c r="BO277" i="11"/>
  <c r="BN278" i="11"/>
  <c r="BO278" i="11"/>
  <c r="BN279" i="11"/>
  <c r="BO279" i="11"/>
  <c r="BN280" i="11"/>
  <c r="BO280" i="11"/>
  <c r="BN281" i="11"/>
  <c r="BO281" i="11"/>
  <c r="BN282" i="11"/>
  <c r="BO282" i="11"/>
  <c r="BN283" i="11"/>
  <c r="BO283" i="11"/>
  <c r="BN284" i="11"/>
  <c r="BO284" i="11"/>
  <c r="BN285" i="11"/>
  <c r="BO285" i="11"/>
  <c r="BN286" i="11"/>
  <c r="BO286" i="11"/>
  <c r="BN287" i="11"/>
  <c r="BO287" i="11"/>
  <c r="BN288" i="11"/>
  <c r="BO288" i="11"/>
  <c r="BN289" i="11"/>
  <c r="BO289" i="11"/>
  <c r="BN290" i="11"/>
  <c r="BO290" i="11"/>
  <c r="BN291" i="11"/>
  <c r="BO291" i="11"/>
  <c r="BN292" i="11"/>
  <c r="BO292" i="11"/>
  <c r="BN293" i="11"/>
  <c r="BO293" i="11"/>
  <c r="BN294" i="11"/>
  <c r="BO294" i="11"/>
  <c r="BN295" i="11"/>
  <c r="BO295" i="11"/>
  <c r="BN296" i="11"/>
  <c r="BO296" i="11"/>
  <c r="BN297" i="11"/>
  <c r="BO297" i="11"/>
  <c r="BN298" i="11"/>
  <c r="BO298" i="11"/>
  <c r="BN299" i="11"/>
  <c r="BO299" i="11"/>
  <c r="BN300" i="11"/>
  <c r="BO300" i="11"/>
  <c r="BN301" i="11"/>
  <c r="BO301" i="11"/>
  <c r="BN302" i="11"/>
  <c r="BO302" i="11"/>
  <c r="BN303" i="11"/>
  <c r="BO303" i="11"/>
  <c r="BN304" i="11"/>
  <c r="BO304" i="11"/>
  <c r="BN305" i="11"/>
  <c r="BO305" i="11"/>
  <c r="BN306" i="11"/>
  <c r="BO306" i="11"/>
  <c r="BN307" i="11"/>
  <c r="BO307" i="11"/>
  <c r="BN308" i="11"/>
  <c r="BO308" i="11"/>
  <c r="BN309" i="11"/>
  <c r="BO309" i="11"/>
  <c r="BN310" i="11"/>
  <c r="BO310" i="11"/>
  <c r="BN311" i="11"/>
  <c r="BO311" i="11"/>
  <c r="BN312" i="11"/>
  <c r="BO312" i="11"/>
  <c r="BN313" i="11"/>
  <c r="BO313" i="11"/>
  <c r="BN314" i="11"/>
  <c r="BO314" i="11"/>
  <c r="BN315" i="11"/>
  <c r="BO315" i="11"/>
  <c r="BN316" i="11"/>
  <c r="BO316" i="11"/>
  <c r="BN317" i="11"/>
  <c r="BO317" i="11"/>
  <c r="BN318" i="11"/>
  <c r="BO318" i="11"/>
  <c r="BN319" i="11"/>
  <c r="BO319" i="11"/>
  <c r="BN320" i="11"/>
  <c r="BO320" i="11"/>
  <c r="BN321" i="11"/>
  <c r="BO321" i="11"/>
  <c r="BN322" i="11"/>
  <c r="BO322" i="11"/>
  <c r="BN323" i="11"/>
  <c r="BO323" i="11"/>
  <c r="BN324" i="11"/>
  <c r="BO324" i="11"/>
  <c r="BN325" i="11"/>
  <c r="BO325" i="11"/>
  <c r="BN326" i="11"/>
  <c r="BO326" i="11"/>
  <c r="BN327" i="11"/>
  <c r="BO327" i="11"/>
  <c r="BN328" i="11"/>
  <c r="BO328" i="11"/>
  <c r="BN329" i="11"/>
  <c r="BO329" i="11"/>
  <c r="BN330" i="11"/>
  <c r="BO330" i="11"/>
  <c r="BN331" i="11"/>
  <c r="BO331" i="11"/>
  <c r="BN332" i="11"/>
  <c r="BO332" i="11"/>
  <c r="BN333" i="11"/>
  <c r="BO333" i="11"/>
  <c r="BN334" i="11"/>
  <c r="BO334" i="11"/>
  <c r="BN335" i="11"/>
  <c r="BO335" i="11"/>
  <c r="BN336" i="11"/>
  <c r="BO336" i="11"/>
  <c r="BN337" i="11"/>
  <c r="BO337" i="11"/>
  <c r="BN338" i="11"/>
  <c r="BO338" i="11"/>
  <c r="BN339" i="11"/>
  <c r="BO339" i="11"/>
  <c r="BN340" i="11"/>
  <c r="BO340" i="11"/>
  <c r="BN341" i="11"/>
  <c r="BO341" i="11"/>
  <c r="BN342" i="11"/>
  <c r="BO342" i="11"/>
  <c r="BN343" i="11"/>
  <c r="BO343" i="11"/>
  <c r="BN344" i="11"/>
  <c r="BO344" i="11"/>
  <c r="BN345" i="11"/>
  <c r="BO345" i="11"/>
  <c r="BN346" i="11"/>
  <c r="BO346" i="11"/>
  <c r="BN347" i="11"/>
  <c r="BO347" i="11"/>
  <c r="BN348" i="11"/>
  <c r="BO348" i="11"/>
  <c r="BN349" i="11"/>
  <c r="BO349" i="11"/>
  <c r="BN350" i="11"/>
  <c r="BO350" i="11"/>
  <c r="BN351" i="11"/>
  <c r="BO351" i="11"/>
  <c r="BN352" i="11"/>
  <c r="BO352" i="11"/>
  <c r="BN353" i="11"/>
  <c r="BO353" i="11"/>
  <c r="BN354" i="11"/>
  <c r="BO354" i="11"/>
  <c r="BN355" i="11"/>
  <c r="BO355" i="11"/>
  <c r="BN356" i="11"/>
  <c r="BO356" i="11"/>
  <c r="BN357" i="11"/>
  <c r="BO357" i="11"/>
  <c r="BN358" i="11"/>
  <c r="BO358" i="11"/>
  <c r="BN359" i="11"/>
  <c r="BO359" i="11"/>
  <c r="BN360" i="11"/>
  <c r="BO360" i="11"/>
  <c r="BN361" i="11"/>
  <c r="BO361" i="11"/>
  <c r="BN362" i="11"/>
  <c r="BO362" i="11"/>
  <c r="BN363" i="11"/>
  <c r="BO363" i="11"/>
  <c r="BN364" i="11"/>
  <c r="BO364" i="11"/>
  <c r="BN365" i="11"/>
  <c r="BO365" i="11"/>
  <c r="BN366" i="11"/>
  <c r="BO366" i="11"/>
  <c r="BN367" i="11"/>
  <c r="BO367" i="11"/>
  <c r="BN368" i="11"/>
  <c r="BO368" i="11"/>
  <c r="BN369" i="11"/>
  <c r="BO369" i="11"/>
  <c r="BN370" i="11"/>
  <c r="BO370" i="11"/>
  <c r="BN371" i="11"/>
  <c r="BO371" i="11"/>
  <c r="BN372" i="11"/>
  <c r="BO372" i="11"/>
  <c r="BN373" i="11"/>
  <c r="BO373" i="11"/>
  <c r="BN374" i="11"/>
  <c r="BO374" i="11"/>
  <c r="BN375" i="11"/>
  <c r="BO375" i="11"/>
  <c r="BN376" i="11"/>
  <c r="BO376" i="11"/>
  <c r="BN377" i="11"/>
  <c r="BO377" i="11"/>
  <c r="BN378" i="11"/>
  <c r="BO378" i="11"/>
  <c r="BN379" i="11"/>
  <c r="BO379" i="11"/>
  <c r="BN380" i="11"/>
  <c r="BO380" i="11"/>
  <c r="BN381" i="11"/>
  <c r="BO381" i="11"/>
  <c r="BN382" i="11"/>
  <c r="BO382" i="11"/>
  <c r="BN383" i="11"/>
  <c r="BO383" i="11"/>
  <c r="BN384" i="11"/>
  <c r="BO384" i="11"/>
  <c r="BN385" i="11"/>
  <c r="BO385" i="11"/>
  <c r="BN386" i="11"/>
  <c r="BO386" i="11"/>
  <c r="BN387" i="11"/>
  <c r="BO387" i="11"/>
  <c r="BN388" i="11"/>
  <c r="BO388" i="11"/>
  <c r="BN389" i="11"/>
  <c r="BO389" i="11"/>
  <c r="BN390" i="11"/>
  <c r="BO390" i="11"/>
  <c r="BN391" i="11"/>
  <c r="BO391" i="11"/>
  <c r="BN392" i="11"/>
  <c r="BO392" i="11"/>
  <c r="BN393" i="11"/>
  <c r="BO393" i="11"/>
  <c r="BN394" i="11"/>
  <c r="BO394" i="11"/>
  <c r="BN395" i="11"/>
  <c r="BO395" i="11"/>
  <c r="BN396" i="11"/>
  <c r="BO396" i="11"/>
  <c r="BN397" i="11"/>
  <c r="BO397" i="11"/>
  <c r="BN398" i="11"/>
  <c r="BO398" i="11"/>
  <c r="BN399" i="11"/>
  <c r="BO399" i="11"/>
  <c r="BN400" i="11"/>
  <c r="BO400" i="11"/>
  <c r="BN401" i="11"/>
  <c r="BO401" i="11"/>
  <c r="BN402" i="11"/>
  <c r="BO402" i="11"/>
  <c r="BN403" i="11"/>
  <c r="BO403" i="11"/>
  <c r="BN404" i="11"/>
  <c r="BO404" i="11"/>
  <c r="BN405" i="11"/>
  <c r="BO405" i="11"/>
  <c r="BN406" i="11"/>
  <c r="BO406" i="11"/>
  <c r="BN407" i="11"/>
  <c r="BO407" i="11"/>
  <c r="BN408" i="11"/>
  <c r="BO408" i="11"/>
  <c r="BN409" i="11"/>
  <c r="BO409" i="11"/>
  <c r="BN410" i="11"/>
  <c r="BO410" i="11"/>
  <c r="BN411" i="11"/>
  <c r="BO411" i="11"/>
  <c r="BN412" i="11"/>
  <c r="BO412" i="11"/>
  <c r="BN413" i="11"/>
  <c r="BO413" i="11"/>
  <c r="BN414" i="11"/>
  <c r="BO414" i="11"/>
  <c r="BN415" i="11"/>
  <c r="BO415" i="11"/>
  <c r="BN416" i="11"/>
  <c r="BO416" i="11"/>
  <c r="BN417" i="11"/>
  <c r="BO417" i="11"/>
  <c r="BN418" i="11"/>
  <c r="BO418" i="11"/>
  <c r="BN419" i="11"/>
  <c r="BO419" i="11"/>
  <c r="BN420" i="11"/>
  <c r="BO420" i="11"/>
  <c r="BN421" i="11"/>
  <c r="BO421" i="11"/>
  <c r="BN422" i="11"/>
  <c r="BO422" i="11"/>
  <c r="BN423" i="11"/>
  <c r="BO423" i="11"/>
  <c r="BN424" i="11"/>
  <c r="BO424" i="11"/>
  <c r="BN425" i="11"/>
  <c r="BO425" i="11"/>
  <c r="BN426" i="11"/>
  <c r="BO426" i="11"/>
  <c r="BN427" i="11"/>
  <c r="BO427" i="11"/>
  <c r="BN428" i="11"/>
  <c r="BO428" i="11"/>
  <c r="BN429" i="11"/>
  <c r="BO429" i="11"/>
  <c r="BN39" i="11"/>
  <c r="BO39" i="11"/>
  <c r="BJ40" i="11"/>
  <c r="HP41" i="11" s="1"/>
  <c r="N41" i="11" s="1"/>
  <c r="BJ41" i="11"/>
  <c r="BJ42" i="11"/>
  <c r="BJ43" i="11"/>
  <c r="BJ44" i="11"/>
  <c r="BJ45" i="11"/>
  <c r="BJ46" i="11"/>
  <c r="BJ47" i="11"/>
  <c r="BJ48" i="11"/>
  <c r="HP49" i="11" s="1"/>
  <c r="N49" i="11" s="1"/>
  <c r="BJ49" i="11"/>
  <c r="BJ50" i="11"/>
  <c r="BJ51" i="11"/>
  <c r="BJ52" i="11"/>
  <c r="HP53" i="11" s="1"/>
  <c r="N53" i="11" s="1"/>
  <c r="BJ53" i="11"/>
  <c r="BJ54" i="11"/>
  <c r="HP54" i="11" s="1"/>
  <c r="N54" i="11" s="1"/>
  <c r="BJ55" i="11"/>
  <c r="BJ56" i="11"/>
  <c r="HP57" i="11" s="1"/>
  <c r="N57" i="11" s="1"/>
  <c r="BJ57" i="11"/>
  <c r="BJ58" i="11"/>
  <c r="BJ59" i="11"/>
  <c r="BJ60" i="11"/>
  <c r="BJ61" i="11"/>
  <c r="BJ62" i="11"/>
  <c r="BJ63" i="11"/>
  <c r="BJ64" i="11"/>
  <c r="HP65" i="11" s="1"/>
  <c r="N65" i="11" s="1"/>
  <c r="BJ65" i="11"/>
  <c r="BJ66" i="11"/>
  <c r="BJ67" i="11"/>
  <c r="BJ68" i="11"/>
  <c r="HP69" i="11" s="1"/>
  <c r="N69" i="11" s="1"/>
  <c r="BJ69" i="11"/>
  <c r="BJ70" i="11"/>
  <c r="HP70" i="11" s="1"/>
  <c r="N70" i="11" s="1"/>
  <c r="BJ71" i="11"/>
  <c r="BJ72" i="11"/>
  <c r="BJ73" i="11"/>
  <c r="BJ74" i="11"/>
  <c r="BJ75" i="11"/>
  <c r="BJ76" i="11"/>
  <c r="HP77" i="11" s="1"/>
  <c r="N77" i="11" s="1"/>
  <c r="BJ77" i="11"/>
  <c r="BJ78" i="11"/>
  <c r="BJ79" i="11"/>
  <c r="BJ80" i="11"/>
  <c r="BJ81" i="11"/>
  <c r="BJ82" i="11"/>
  <c r="BJ83" i="11"/>
  <c r="BJ84" i="11"/>
  <c r="HP85" i="11" s="1"/>
  <c r="N85" i="11" s="1"/>
  <c r="BJ85" i="11"/>
  <c r="BJ86" i="11"/>
  <c r="HP86" i="11" s="1"/>
  <c r="N86" i="11" s="1"/>
  <c r="BJ87" i="11"/>
  <c r="BJ88" i="11"/>
  <c r="BJ89" i="11"/>
  <c r="BJ90" i="11"/>
  <c r="BJ91" i="11"/>
  <c r="BJ92" i="11"/>
  <c r="BJ93" i="11"/>
  <c r="BJ94" i="11"/>
  <c r="HP95" i="11" s="1"/>
  <c r="N95" i="11" s="1"/>
  <c r="BJ95" i="11"/>
  <c r="BJ96" i="11"/>
  <c r="HP97" i="11" s="1"/>
  <c r="N97" i="11" s="1"/>
  <c r="BJ97" i="11"/>
  <c r="BJ98" i="11"/>
  <c r="BJ99" i="11"/>
  <c r="BJ100" i="11"/>
  <c r="HP101" i="11" s="1"/>
  <c r="N101" i="11" s="1"/>
  <c r="BJ101" i="11"/>
  <c r="BJ102" i="11"/>
  <c r="HP102" i="11" s="1"/>
  <c r="N102" i="11" s="1"/>
  <c r="BJ103" i="11"/>
  <c r="BJ104" i="11"/>
  <c r="HP105" i="11" s="1"/>
  <c r="N105" i="11" s="1"/>
  <c r="BJ105" i="11"/>
  <c r="BJ106" i="11"/>
  <c r="BJ107" i="11"/>
  <c r="BJ108" i="11"/>
  <c r="HP109" i="11" s="1"/>
  <c r="N109" i="11" s="1"/>
  <c r="BJ109" i="11"/>
  <c r="BJ110" i="11"/>
  <c r="BJ111" i="11"/>
  <c r="BJ112" i="11"/>
  <c r="HP113" i="11" s="1"/>
  <c r="N113" i="11" s="1"/>
  <c r="BJ113" i="11"/>
  <c r="BJ114" i="11"/>
  <c r="BJ115" i="11"/>
  <c r="BJ116" i="11"/>
  <c r="BJ117" i="11"/>
  <c r="BJ118" i="11"/>
  <c r="BJ119" i="11"/>
  <c r="BJ120" i="11"/>
  <c r="HP121" i="11" s="1"/>
  <c r="N121" i="11" s="1"/>
  <c r="BJ121" i="11"/>
  <c r="BJ122" i="11"/>
  <c r="BJ123" i="11"/>
  <c r="BJ124" i="11"/>
  <c r="BJ125" i="11"/>
  <c r="BJ126" i="11"/>
  <c r="BJ127" i="11"/>
  <c r="BJ128" i="11"/>
  <c r="BJ129" i="11"/>
  <c r="BJ130" i="11"/>
  <c r="BJ131" i="11"/>
  <c r="BJ132" i="11"/>
  <c r="BJ133" i="11"/>
  <c r="BJ134" i="11"/>
  <c r="BJ135" i="11"/>
  <c r="BJ136" i="11"/>
  <c r="BJ137" i="11"/>
  <c r="BJ138" i="11"/>
  <c r="BJ139" i="11"/>
  <c r="BJ140" i="11"/>
  <c r="BJ141" i="11"/>
  <c r="BJ142" i="11"/>
  <c r="HP142" i="11" s="1"/>
  <c r="N142" i="11" s="1"/>
  <c r="BJ143" i="11"/>
  <c r="BJ144" i="11"/>
  <c r="BJ145" i="11"/>
  <c r="BJ146" i="11"/>
  <c r="BJ147" i="11"/>
  <c r="BJ148" i="11"/>
  <c r="HP149" i="11" s="1"/>
  <c r="N149" i="11" s="1"/>
  <c r="BJ149" i="11"/>
  <c r="BJ150" i="11"/>
  <c r="HP150" i="11" s="1"/>
  <c r="N150" i="11" s="1"/>
  <c r="BJ151" i="11"/>
  <c r="BJ152" i="11"/>
  <c r="HP153" i="11" s="1"/>
  <c r="N153" i="11" s="1"/>
  <c r="BJ153" i="11"/>
  <c r="BJ154" i="11"/>
  <c r="BJ155" i="11"/>
  <c r="BJ156" i="11"/>
  <c r="BJ157" i="11"/>
  <c r="BJ158" i="11"/>
  <c r="BJ159" i="11"/>
  <c r="BJ160" i="11"/>
  <c r="HP161" i="11" s="1"/>
  <c r="N161" i="11" s="1"/>
  <c r="BJ161" i="11"/>
  <c r="BJ162" i="11"/>
  <c r="BJ163" i="11"/>
  <c r="BJ164" i="11"/>
  <c r="BJ165" i="11"/>
  <c r="BJ166" i="11"/>
  <c r="HP166" i="11" s="1"/>
  <c r="N166" i="11" s="1"/>
  <c r="BJ167" i="11"/>
  <c r="BJ168" i="11"/>
  <c r="BJ169" i="11"/>
  <c r="BJ170" i="11"/>
  <c r="BJ171" i="11"/>
  <c r="BJ172" i="11"/>
  <c r="HP173" i="11" s="1"/>
  <c r="N173" i="11" s="1"/>
  <c r="BJ173" i="11"/>
  <c r="BJ174" i="11"/>
  <c r="HP174" i="11" s="1"/>
  <c r="N174" i="11" s="1"/>
  <c r="BJ175" i="11"/>
  <c r="BJ176" i="11"/>
  <c r="BJ177" i="11"/>
  <c r="BJ178" i="11"/>
  <c r="BJ179" i="11"/>
  <c r="BJ180" i="11"/>
  <c r="HP181" i="11" s="1"/>
  <c r="N181" i="11" s="1"/>
  <c r="BJ181" i="11"/>
  <c r="BJ182" i="11"/>
  <c r="HP182" i="11" s="1"/>
  <c r="N182" i="11" s="1"/>
  <c r="BJ183" i="11"/>
  <c r="BJ184" i="11"/>
  <c r="BJ185" i="11"/>
  <c r="BJ186" i="11"/>
  <c r="BJ187" i="11"/>
  <c r="BJ188" i="11"/>
  <c r="HP189" i="11" s="1"/>
  <c r="N189" i="11" s="1"/>
  <c r="BJ189" i="11"/>
  <c r="BJ190" i="11"/>
  <c r="HP190" i="11" s="1"/>
  <c r="N190" i="11" s="1"/>
  <c r="BJ191" i="11"/>
  <c r="BJ192" i="11"/>
  <c r="BJ193" i="11"/>
  <c r="BJ194" i="11"/>
  <c r="BJ195" i="11"/>
  <c r="BJ196" i="11"/>
  <c r="BJ197" i="11"/>
  <c r="BJ198" i="11"/>
  <c r="BJ199" i="11"/>
  <c r="BJ200" i="11"/>
  <c r="BJ201" i="11"/>
  <c r="BJ202" i="11"/>
  <c r="BJ203" i="11"/>
  <c r="BJ204" i="11"/>
  <c r="HP205" i="11" s="1"/>
  <c r="N205" i="11" s="1"/>
  <c r="BJ205" i="11"/>
  <c r="BJ206" i="11"/>
  <c r="HP206" i="11" s="1"/>
  <c r="N206" i="11" s="1"/>
  <c r="BJ207" i="11"/>
  <c r="BJ208" i="11"/>
  <c r="BJ209" i="11"/>
  <c r="BJ210" i="11"/>
  <c r="BJ211" i="11"/>
  <c r="BJ212" i="11"/>
  <c r="BJ213" i="11"/>
  <c r="BJ214" i="11"/>
  <c r="HP215" i="11" s="1"/>
  <c r="N215" i="11" s="1"/>
  <c r="BJ215" i="11"/>
  <c r="BJ216" i="11"/>
  <c r="BJ217" i="11"/>
  <c r="BJ218" i="11"/>
  <c r="BJ219" i="11"/>
  <c r="BJ220" i="11"/>
  <c r="BJ221" i="11"/>
  <c r="BJ222" i="11"/>
  <c r="HP222" i="11" s="1"/>
  <c r="N222" i="11" s="1"/>
  <c r="BJ223" i="11"/>
  <c r="BJ224" i="11"/>
  <c r="BJ225" i="11"/>
  <c r="BJ226" i="11"/>
  <c r="BJ227" i="11"/>
  <c r="BJ228" i="11"/>
  <c r="HP229" i="11" s="1"/>
  <c r="N229" i="11" s="1"/>
  <c r="BJ229" i="11"/>
  <c r="BJ230" i="11"/>
  <c r="BJ231" i="11"/>
  <c r="BJ232" i="11"/>
  <c r="BJ233" i="11"/>
  <c r="BJ234" i="11"/>
  <c r="HP234" i="11" s="1"/>
  <c r="N234" i="11" s="1"/>
  <c r="BJ235" i="11"/>
  <c r="BJ236" i="11"/>
  <c r="HP237" i="11" s="1"/>
  <c r="N237" i="11" s="1"/>
  <c r="BJ237" i="11"/>
  <c r="BJ238" i="11"/>
  <c r="HP238" i="11" s="1"/>
  <c r="N238" i="11" s="1"/>
  <c r="BJ239" i="11"/>
  <c r="BJ240" i="11"/>
  <c r="BJ241" i="11"/>
  <c r="BJ242" i="11"/>
  <c r="BJ243" i="11"/>
  <c r="BJ244" i="11"/>
  <c r="HP245" i="11" s="1"/>
  <c r="N245" i="11" s="1"/>
  <c r="BJ245" i="11"/>
  <c r="BJ246" i="11"/>
  <c r="HP246" i="11" s="1"/>
  <c r="N246" i="11" s="1"/>
  <c r="BJ247" i="11"/>
  <c r="BJ248" i="11"/>
  <c r="BJ249" i="11"/>
  <c r="BJ250" i="11"/>
  <c r="HP250" i="11" s="1"/>
  <c r="N250" i="11" s="1"/>
  <c r="BJ251" i="11"/>
  <c r="BJ252" i="11"/>
  <c r="HP253" i="11" s="1"/>
  <c r="N253" i="11" s="1"/>
  <c r="BJ253" i="11"/>
  <c r="BJ254" i="11"/>
  <c r="HP254" i="11" s="1"/>
  <c r="N254" i="11" s="1"/>
  <c r="BJ255" i="11"/>
  <c r="BJ256" i="11"/>
  <c r="BJ257" i="11"/>
  <c r="BJ258" i="11"/>
  <c r="BJ259" i="11"/>
  <c r="BJ260" i="11"/>
  <c r="HP261" i="11" s="1"/>
  <c r="N261" i="11" s="1"/>
  <c r="BJ261" i="11"/>
  <c r="BJ262" i="11"/>
  <c r="HP262" i="11" s="1"/>
  <c r="N262" i="11" s="1"/>
  <c r="BJ263" i="11"/>
  <c r="BJ264" i="11"/>
  <c r="BJ265" i="11"/>
  <c r="BJ266" i="11"/>
  <c r="BJ267" i="11"/>
  <c r="BJ268" i="11"/>
  <c r="HP269" i="11" s="1"/>
  <c r="N269" i="11" s="1"/>
  <c r="BJ269" i="11"/>
  <c r="BJ270" i="11"/>
  <c r="HP271" i="11" s="1"/>
  <c r="N271" i="11" s="1"/>
  <c r="BJ271" i="11"/>
  <c r="BJ272" i="11"/>
  <c r="BJ273" i="11"/>
  <c r="BJ274" i="11"/>
  <c r="BJ275" i="11"/>
  <c r="BJ276" i="11"/>
  <c r="HP277" i="11" s="1"/>
  <c r="N277" i="11" s="1"/>
  <c r="BJ277" i="11"/>
  <c r="BJ278" i="11"/>
  <c r="HP278" i="11" s="1"/>
  <c r="N278" i="11" s="1"/>
  <c r="BJ279" i="11"/>
  <c r="BJ280" i="11"/>
  <c r="BJ281" i="11"/>
  <c r="BJ282" i="11"/>
  <c r="BJ283" i="11"/>
  <c r="BJ284" i="11"/>
  <c r="HP285" i="11" s="1"/>
  <c r="N285" i="11" s="1"/>
  <c r="BJ285" i="11"/>
  <c r="BJ286" i="11"/>
  <c r="HP286" i="11" s="1"/>
  <c r="N286" i="11" s="1"/>
  <c r="BJ287" i="11"/>
  <c r="BJ288" i="11"/>
  <c r="BJ289" i="11"/>
  <c r="BJ290" i="11"/>
  <c r="HP290" i="11" s="1"/>
  <c r="N290" i="11" s="1"/>
  <c r="BJ291" i="11"/>
  <c r="BJ292" i="11"/>
  <c r="BJ293" i="11"/>
  <c r="BJ294" i="11"/>
  <c r="BJ295" i="11"/>
  <c r="BJ296" i="11"/>
  <c r="BJ297" i="11"/>
  <c r="BJ298" i="11"/>
  <c r="HP298" i="11" s="1"/>
  <c r="N298" i="11" s="1"/>
  <c r="BJ299" i="11"/>
  <c r="BJ300" i="11"/>
  <c r="BJ301" i="11"/>
  <c r="BJ302" i="11"/>
  <c r="HP302" i="11" s="1"/>
  <c r="N302" i="11" s="1"/>
  <c r="BJ303" i="11"/>
  <c r="BJ304" i="11"/>
  <c r="BJ305" i="11"/>
  <c r="BJ306" i="11"/>
  <c r="BJ307" i="11"/>
  <c r="BJ308" i="11"/>
  <c r="HP309" i="11" s="1"/>
  <c r="N309" i="11" s="1"/>
  <c r="BJ309" i="11"/>
  <c r="BJ310" i="11"/>
  <c r="HP310" i="11" s="1"/>
  <c r="N310" i="11" s="1"/>
  <c r="BJ311" i="11"/>
  <c r="BJ312" i="11"/>
  <c r="BJ313" i="11"/>
  <c r="BJ314" i="11"/>
  <c r="BJ315" i="11"/>
  <c r="BJ316" i="11"/>
  <c r="HP317" i="11" s="1"/>
  <c r="N317" i="11" s="1"/>
  <c r="BJ317" i="11"/>
  <c r="BJ318" i="11"/>
  <c r="HP319" i="11" s="1"/>
  <c r="N319" i="11" s="1"/>
  <c r="BJ319" i="11"/>
  <c r="BJ320" i="11"/>
  <c r="BJ321" i="11"/>
  <c r="BJ322" i="11"/>
  <c r="BJ323" i="11"/>
  <c r="BJ324" i="11"/>
  <c r="HP325" i="11" s="1"/>
  <c r="N325" i="11" s="1"/>
  <c r="BJ325" i="11"/>
  <c r="BJ326" i="11"/>
  <c r="HP326" i="11" s="1"/>
  <c r="N326" i="11" s="1"/>
  <c r="BJ327" i="11"/>
  <c r="BJ328" i="11"/>
  <c r="HP329" i="11" s="1"/>
  <c r="N329" i="11" s="1"/>
  <c r="BJ329" i="11"/>
  <c r="BJ330" i="11"/>
  <c r="BJ331" i="11"/>
  <c r="BJ332" i="11"/>
  <c r="BJ333" i="11"/>
  <c r="BJ334" i="11"/>
  <c r="HP334" i="11" s="1"/>
  <c r="N334" i="11" s="1"/>
  <c r="BJ335" i="11"/>
  <c r="BJ336" i="11"/>
  <c r="BJ337" i="11"/>
  <c r="BJ338" i="11"/>
  <c r="BJ339" i="11"/>
  <c r="BJ340" i="11"/>
  <c r="HP341" i="11" s="1"/>
  <c r="N341" i="11" s="1"/>
  <c r="BJ341" i="11"/>
  <c r="BJ342" i="11"/>
  <c r="HP342" i="11" s="1"/>
  <c r="N342" i="11" s="1"/>
  <c r="BJ343" i="11"/>
  <c r="BJ344" i="11"/>
  <c r="BJ345" i="11"/>
  <c r="BJ346" i="11"/>
  <c r="BJ347" i="11"/>
  <c r="BJ348" i="11"/>
  <c r="HP349" i="11" s="1"/>
  <c r="N349" i="11" s="1"/>
  <c r="BJ349" i="11"/>
  <c r="BJ350" i="11"/>
  <c r="BJ351" i="11"/>
  <c r="BJ352" i="11"/>
  <c r="BJ353" i="11"/>
  <c r="BJ354" i="11"/>
  <c r="BJ355" i="11"/>
  <c r="BJ356" i="11"/>
  <c r="HP357" i="11" s="1"/>
  <c r="N357" i="11" s="1"/>
  <c r="BJ357" i="11"/>
  <c r="BJ358" i="11"/>
  <c r="HP358" i="11" s="1"/>
  <c r="N358" i="11" s="1"/>
  <c r="BJ359" i="11"/>
  <c r="BJ360" i="11"/>
  <c r="BJ361" i="11"/>
  <c r="BJ362" i="11"/>
  <c r="BJ363" i="11"/>
  <c r="BJ364" i="11"/>
  <c r="HP365" i="11" s="1"/>
  <c r="N365" i="11" s="1"/>
  <c r="BJ365" i="11"/>
  <c r="BJ366" i="11"/>
  <c r="HP366" i="11" s="1"/>
  <c r="N366" i="11" s="1"/>
  <c r="BJ367" i="11"/>
  <c r="BJ368" i="11"/>
  <c r="BJ369" i="11"/>
  <c r="BJ370" i="11"/>
  <c r="BJ371" i="11"/>
  <c r="BJ372" i="11"/>
  <c r="HP373" i="11" s="1"/>
  <c r="N373" i="11" s="1"/>
  <c r="BJ373" i="11"/>
  <c r="BJ374" i="11"/>
  <c r="BJ375" i="11"/>
  <c r="BJ376" i="11"/>
  <c r="BJ377" i="11"/>
  <c r="BJ378" i="11"/>
  <c r="BJ379" i="11"/>
  <c r="BJ380" i="11"/>
  <c r="HP381" i="11" s="1"/>
  <c r="N381" i="11" s="1"/>
  <c r="BJ381" i="11"/>
  <c r="BJ382" i="11"/>
  <c r="BJ383" i="11"/>
  <c r="BJ384" i="11"/>
  <c r="BJ385" i="11"/>
  <c r="BJ386" i="11"/>
  <c r="BJ387" i="11"/>
  <c r="BJ388" i="11"/>
  <c r="HP389" i="11" s="1"/>
  <c r="N389" i="11" s="1"/>
  <c r="BJ389" i="11"/>
  <c r="BJ390" i="11"/>
  <c r="HP390" i="11" s="1"/>
  <c r="N390" i="11" s="1"/>
  <c r="BJ391" i="11"/>
  <c r="BJ392" i="11"/>
  <c r="BJ393" i="11"/>
  <c r="BJ394" i="11"/>
  <c r="BJ395" i="11"/>
  <c r="BJ396" i="11"/>
  <c r="BJ397" i="11"/>
  <c r="BJ398" i="11"/>
  <c r="BJ399" i="11"/>
  <c r="BJ400" i="11"/>
  <c r="BJ401" i="11"/>
  <c r="BJ402" i="11"/>
  <c r="BJ403" i="11"/>
  <c r="BJ404" i="11"/>
  <c r="BJ405" i="11"/>
  <c r="BJ406" i="11"/>
  <c r="BJ407" i="11"/>
  <c r="BJ408" i="11"/>
  <c r="BJ409" i="11"/>
  <c r="BJ410" i="11"/>
  <c r="BJ411" i="11"/>
  <c r="BJ412" i="11"/>
  <c r="BJ413" i="11"/>
  <c r="BJ414" i="11"/>
  <c r="BJ415" i="11"/>
  <c r="BJ416" i="11"/>
  <c r="BJ417" i="11"/>
  <c r="BJ418" i="11"/>
  <c r="BJ419" i="11"/>
  <c r="BJ420" i="11"/>
  <c r="BJ421" i="11"/>
  <c r="BJ422" i="11"/>
  <c r="BJ423" i="11"/>
  <c r="BJ424" i="11"/>
  <c r="BJ425" i="11"/>
  <c r="BJ426" i="11"/>
  <c r="BJ427" i="11"/>
  <c r="BJ428" i="11"/>
  <c r="BL428" i="11" s="1"/>
  <c r="BM428" i="11" s="1"/>
  <c r="BJ429" i="11"/>
  <c r="BL429" i="11"/>
  <c r="BM429" i="11" s="1"/>
  <c r="BJ39" i="11"/>
  <c r="HP39" i="11" s="1"/>
  <c r="N39" i="11" s="1"/>
  <c r="K10" i="11"/>
  <c r="L10" i="11" s="1"/>
  <c r="K11" i="11"/>
  <c r="L11" i="11" s="1"/>
  <c r="K12" i="11"/>
  <c r="L12" i="11" s="1"/>
  <c r="K13" i="11"/>
  <c r="L13" i="11" s="1"/>
  <c r="K14" i="11"/>
  <c r="L14" i="11" s="1"/>
  <c r="K15" i="11"/>
  <c r="L15" i="11" s="1"/>
  <c r="K16" i="11"/>
  <c r="L16" i="11" s="1"/>
  <c r="K17" i="11"/>
  <c r="L17" i="11" s="1"/>
  <c r="K18" i="11"/>
  <c r="L18" i="11" s="1"/>
  <c r="K19" i="11"/>
  <c r="L19" i="11" s="1"/>
  <c r="K20" i="11"/>
  <c r="L20" i="11" s="1"/>
  <c r="K21" i="11"/>
  <c r="L21" i="11" s="1"/>
  <c r="K22" i="11"/>
  <c r="L22" i="11" s="1"/>
  <c r="K23" i="11"/>
  <c r="L23" i="11" s="1"/>
  <c r="K24" i="11"/>
  <c r="L24" i="11" s="1"/>
  <c r="K25" i="11"/>
  <c r="L25" i="11" s="1"/>
  <c r="K26" i="11"/>
  <c r="L26" i="11" s="1"/>
  <c r="K27" i="11"/>
  <c r="L27" i="11" s="1"/>
  <c r="K28" i="11"/>
  <c r="L28" i="11" s="1"/>
  <c r="K29" i="11"/>
  <c r="L29" i="11" s="1"/>
  <c r="K30" i="11"/>
  <c r="L30" i="11" s="1"/>
  <c r="K31" i="11"/>
  <c r="L31" i="11" s="1"/>
  <c r="K32" i="11"/>
  <c r="L32" i="11" s="1"/>
  <c r="K33" i="11"/>
  <c r="L33" i="11" s="1"/>
  <c r="K34" i="11"/>
  <c r="L34" i="11" s="1"/>
  <c r="K35" i="11"/>
  <c r="L35" i="11" s="1"/>
  <c r="K36" i="11"/>
  <c r="L36" i="11" s="1"/>
  <c r="K37" i="11"/>
  <c r="L37" i="11" s="1"/>
  <c r="K38" i="11"/>
  <c r="L38" i="11" s="1"/>
  <c r="K39" i="11"/>
  <c r="K40" i="11"/>
  <c r="K41" i="11"/>
  <c r="L41" i="11" s="1"/>
  <c r="K42" i="11"/>
  <c r="K43" i="11"/>
  <c r="K44" i="11"/>
  <c r="HB44" i="11" s="1"/>
  <c r="K45" i="11"/>
  <c r="HB45" i="11" s="1"/>
  <c r="K46" i="11"/>
  <c r="L46" i="11" s="1"/>
  <c r="K47" i="11"/>
  <c r="K48" i="11"/>
  <c r="HB48" i="11" s="1"/>
  <c r="K49" i="11"/>
  <c r="HB49" i="11" s="1"/>
  <c r="K50" i="11"/>
  <c r="K51" i="11"/>
  <c r="K52" i="11"/>
  <c r="L52" i="11" s="1"/>
  <c r="K53" i="11"/>
  <c r="HB53" i="11" s="1"/>
  <c r="K54" i="11"/>
  <c r="K55" i="11"/>
  <c r="K56" i="11"/>
  <c r="K57" i="11"/>
  <c r="L57" i="11" s="1"/>
  <c r="K58" i="11"/>
  <c r="L58" i="11" s="1"/>
  <c r="K59" i="11"/>
  <c r="K60" i="11"/>
  <c r="L60" i="11" s="1"/>
  <c r="K61" i="11"/>
  <c r="HB61" i="11" s="1"/>
  <c r="K62" i="11"/>
  <c r="HB62" i="11" s="1"/>
  <c r="K63" i="11"/>
  <c r="HB63" i="11" s="1"/>
  <c r="K64" i="11"/>
  <c r="K65" i="11"/>
  <c r="L65" i="11" s="1"/>
  <c r="K66" i="11"/>
  <c r="L66" i="11" s="1"/>
  <c r="K67" i="11"/>
  <c r="L67" i="11" s="1"/>
  <c r="K68" i="11"/>
  <c r="L68" i="11" s="1"/>
  <c r="K69" i="11"/>
  <c r="HB69" i="11" s="1"/>
  <c r="K70" i="11"/>
  <c r="K71" i="11"/>
  <c r="K72" i="11"/>
  <c r="HB72" i="11" s="1"/>
  <c r="K73" i="11"/>
  <c r="L73" i="11" s="1"/>
  <c r="K74" i="11"/>
  <c r="K75" i="11"/>
  <c r="K76" i="11"/>
  <c r="L76" i="11" s="1"/>
  <c r="K77" i="11"/>
  <c r="HB77" i="11" s="1"/>
  <c r="K78" i="11"/>
  <c r="K79" i="11"/>
  <c r="K80" i="11"/>
  <c r="HB80" i="11" s="1"/>
  <c r="K81" i="11"/>
  <c r="K82" i="11"/>
  <c r="K83" i="11"/>
  <c r="HB83" i="11" s="1"/>
  <c r="K84" i="11"/>
  <c r="L84" i="11" s="1"/>
  <c r="K85" i="11"/>
  <c r="HB85" i="11" s="1"/>
  <c r="K86" i="11"/>
  <c r="HB86" i="11" s="1"/>
  <c r="K87" i="11"/>
  <c r="K88" i="11"/>
  <c r="HB88" i="11" s="1"/>
  <c r="K89" i="11"/>
  <c r="HB89" i="11" s="1"/>
  <c r="K90" i="11"/>
  <c r="L90" i="11" s="1"/>
  <c r="K91" i="11"/>
  <c r="K92" i="11"/>
  <c r="HB92" i="11" s="1"/>
  <c r="K93" i="11"/>
  <c r="HB93" i="11" s="1"/>
  <c r="K94" i="11"/>
  <c r="K95" i="11"/>
  <c r="K96" i="11"/>
  <c r="L96" i="11" s="1"/>
  <c r="K97" i="11"/>
  <c r="HB97" i="11" s="1"/>
  <c r="K98" i="11"/>
  <c r="HB98" i="11" s="1"/>
  <c r="K99" i="11"/>
  <c r="K100" i="11"/>
  <c r="HB100" i="11" s="1"/>
  <c r="K101" i="11"/>
  <c r="K102" i="11"/>
  <c r="L102" i="11" s="1"/>
  <c r="K103" i="11"/>
  <c r="L103" i="11" s="1"/>
  <c r="K104" i="11"/>
  <c r="K105" i="11"/>
  <c r="K106" i="11"/>
  <c r="L106" i="11" s="1"/>
  <c r="K107" i="11"/>
  <c r="K108" i="11"/>
  <c r="L108" i="11" s="1"/>
  <c r="K109" i="11"/>
  <c r="L109" i="11" s="1"/>
  <c r="K110" i="11"/>
  <c r="HB110" i="11" s="1"/>
  <c r="K111" i="11"/>
  <c r="K112" i="11"/>
  <c r="K113" i="11"/>
  <c r="L113" i="11" s="1"/>
  <c r="K114" i="11"/>
  <c r="HB114" i="11" s="1"/>
  <c r="K115" i="11"/>
  <c r="L115" i="11" s="1"/>
  <c r="K116" i="11"/>
  <c r="L116" i="11" s="1"/>
  <c r="K117" i="11"/>
  <c r="K118" i="11"/>
  <c r="L118" i="11" s="1"/>
  <c r="K119" i="11"/>
  <c r="K120" i="11"/>
  <c r="HB120" i="11" s="1"/>
  <c r="K121" i="11"/>
  <c r="K122" i="11"/>
  <c r="HB122" i="11" s="1"/>
  <c r="K123" i="11"/>
  <c r="K124" i="11"/>
  <c r="HB124" i="11" s="1"/>
  <c r="K125" i="11"/>
  <c r="K126" i="11"/>
  <c r="HB126" i="11" s="1"/>
  <c r="K127" i="11"/>
  <c r="K128" i="11"/>
  <c r="HB128" i="11" s="1"/>
  <c r="K129" i="11"/>
  <c r="L129" i="11" s="1"/>
  <c r="K130" i="11"/>
  <c r="L130" i="11" s="1"/>
  <c r="K131" i="11"/>
  <c r="K132" i="11"/>
  <c r="L132" i="11" s="1"/>
  <c r="K133" i="11"/>
  <c r="K134" i="11"/>
  <c r="L134" i="11" s="1"/>
  <c r="K135" i="11"/>
  <c r="HB135" i="11" s="1"/>
  <c r="K136" i="11"/>
  <c r="L136" i="11" s="1"/>
  <c r="K137" i="11"/>
  <c r="HB137" i="11" s="1"/>
  <c r="K138" i="11"/>
  <c r="L138" i="11" s="1"/>
  <c r="K139" i="11"/>
  <c r="K140" i="11"/>
  <c r="HB140" i="11" s="1"/>
  <c r="K141" i="11"/>
  <c r="L141" i="11" s="1"/>
  <c r="K142" i="11"/>
  <c r="L142" i="11" s="1"/>
  <c r="K143" i="11"/>
  <c r="HB143" i="11" s="1"/>
  <c r="K144" i="11"/>
  <c r="L144" i="11" s="1"/>
  <c r="K145" i="11"/>
  <c r="HB145" i="11" s="1"/>
  <c r="K146" i="11"/>
  <c r="HB146" i="11" s="1"/>
  <c r="K147" i="11"/>
  <c r="K148" i="11"/>
  <c r="HB148" i="11" s="1"/>
  <c r="K149" i="11"/>
  <c r="L149" i="11" s="1"/>
  <c r="K150" i="11"/>
  <c r="L150" i="11" s="1"/>
  <c r="K151" i="11"/>
  <c r="K152" i="11"/>
  <c r="K153" i="11"/>
  <c r="L153" i="11" s="1"/>
  <c r="K154" i="11"/>
  <c r="HB154" i="11" s="1"/>
  <c r="K155" i="11"/>
  <c r="K156" i="11"/>
  <c r="K157" i="11"/>
  <c r="L157" i="11" s="1"/>
  <c r="K158" i="11"/>
  <c r="K159" i="11"/>
  <c r="K160" i="11"/>
  <c r="K161" i="11"/>
  <c r="L161" i="11" s="1"/>
  <c r="K162" i="11"/>
  <c r="HB162" i="11" s="1"/>
  <c r="K163" i="11"/>
  <c r="K164" i="11"/>
  <c r="K165" i="11"/>
  <c r="HB165" i="11" s="1"/>
  <c r="K166" i="11"/>
  <c r="L166" i="11" s="1"/>
  <c r="K167" i="11"/>
  <c r="L167" i="11" s="1"/>
  <c r="K168" i="11"/>
  <c r="HB168" i="11" s="1"/>
  <c r="K169" i="11"/>
  <c r="HB169" i="11" s="1"/>
  <c r="K170" i="11"/>
  <c r="HB170" i="11" s="1"/>
  <c r="K171" i="11"/>
  <c r="K172" i="11"/>
  <c r="K173" i="11"/>
  <c r="HB173" i="11" s="1"/>
  <c r="K174" i="11"/>
  <c r="L174" i="11" s="1"/>
  <c r="K175" i="11"/>
  <c r="K176" i="11"/>
  <c r="L176" i="11" s="1"/>
  <c r="K177" i="11"/>
  <c r="HB177" i="11" s="1"/>
  <c r="K178" i="11"/>
  <c r="HB178" i="11" s="1"/>
  <c r="K179" i="11"/>
  <c r="L179" i="11" s="1"/>
  <c r="K180" i="11"/>
  <c r="K181" i="11"/>
  <c r="L181" i="11" s="1"/>
  <c r="K182" i="11"/>
  <c r="K183" i="11"/>
  <c r="L183" i="11" s="1"/>
  <c r="K184" i="11"/>
  <c r="L184" i="11" s="1"/>
  <c r="K185" i="11"/>
  <c r="HB185" i="11" s="1"/>
  <c r="K186" i="11"/>
  <c r="HB186" i="11" s="1"/>
  <c r="K187" i="11"/>
  <c r="K188" i="11"/>
  <c r="L188" i="11" s="1"/>
  <c r="K189" i="11"/>
  <c r="L189" i="11" s="1"/>
  <c r="K190" i="11"/>
  <c r="HB190" i="11" s="1"/>
  <c r="K191" i="11"/>
  <c r="K192" i="11"/>
  <c r="HB192" i="11" s="1"/>
  <c r="K193" i="11"/>
  <c r="HB193" i="11" s="1"/>
  <c r="K194" i="11"/>
  <c r="HB194" i="11" s="1"/>
  <c r="K195" i="11"/>
  <c r="L195" i="11" s="1"/>
  <c r="K196" i="11"/>
  <c r="L196" i="11" s="1"/>
  <c r="K197" i="11"/>
  <c r="L197" i="11" s="1"/>
  <c r="K198" i="11"/>
  <c r="K199" i="11"/>
  <c r="K200" i="11"/>
  <c r="K201" i="11"/>
  <c r="L201" i="11" s="1"/>
  <c r="K202" i="11"/>
  <c r="L202" i="11" s="1"/>
  <c r="K203" i="11"/>
  <c r="K204" i="11"/>
  <c r="L204" i="11" s="1"/>
  <c r="K205" i="11"/>
  <c r="HB205" i="11" s="1"/>
  <c r="K206" i="11"/>
  <c r="K207" i="11"/>
  <c r="K208" i="11"/>
  <c r="HB208" i="11" s="1"/>
  <c r="K209" i="11"/>
  <c r="L209" i="11" s="1"/>
  <c r="K210" i="11"/>
  <c r="L210" i="11" s="1"/>
  <c r="K211" i="11"/>
  <c r="K212" i="11"/>
  <c r="L212" i="11" s="1"/>
  <c r="K213" i="11"/>
  <c r="HB213" i="11" s="1"/>
  <c r="K214" i="11"/>
  <c r="K215" i="11"/>
  <c r="K216" i="11"/>
  <c r="L216" i="11" s="1"/>
  <c r="K217" i="11"/>
  <c r="HB217" i="11" s="1"/>
  <c r="K218" i="11"/>
  <c r="L218" i="11" s="1"/>
  <c r="K219" i="11"/>
  <c r="K220" i="11"/>
  <c r="HB220" i="11" s="1"/>
  <c r="K221" i="11"/>
  <c r="K222" i="11"/>
  <c r="L222" i="11" s="1"/>
  <c r="K223" i="11"/>
  <c r="K224" i="11"/>
  <c r="L224" i="11" s="1"/>
  <c r="K225" i="11"/>
  <c r="HB225" i="11" s="1"/>
  <c r="K226" i="11"/>
  <c r="HB226" i="11" s="1"/>
  <c r="K227" i="11"/>
  <c r="L227" i="11" s="1"/>
  <c r="K228" i="11"/>
  <c r="HB228" i="11" s="1"/>
  <c r="K229" i="11"/>
  <c r="HB229" i="11" s="1"/>
  <c r="K230" i="11"/>
  <c r="L230" i="11" s="1"/>
  <c r="K231" i="11"/>
  <c r="K232" i="11"/>
  <c r="L232" i="11" s="1"/>
  <c r="K233" i="11"/>
  <c r="HB233" i="11" s="1"/>
  <c r="K234" i="11"/>
  <c r="HB234" i="11" s="1"/>
  <c r="K235" i="11"/>
  <c r="K236" i="11"/>
  <c r="L236" i="11" s="1"/>
  <c r="K237" i="11"/>
  <c r="HB237" i="11" s="1"/>
  <c r="K238" i="11"/>
  <c r="HB238" i="11" s="1"/>
  <c r="K239" i="11"/>
  <c r="K240" i="11"/>
  <c r="K241" i="11"/>
  <c r="L241" i="11" s="1"/>
  <c r="K242" i="11"/>
  <c r="HB242" i="11" s="1"/>
  <c r="K243" i="11"/>
  <c r="K244" i="11"/>
  <c r="L244" i="11" s="1"/>
  <c r="K245" i="11"/>
  <c r="L245" i="11" s="1"/>
  <c r="K246" i="11"/>
  <c r="K247" i="11"/>
  <c r="K248" i="11"/>
  <c r="L248" i="11" s="1"/>
  <c r="K249" i="11"/>
  <c r="HB249" i="11" s="1"/>
  <c r="K250" i="11"/>
  <c r="HB250" i="11" s="1"/>
  <c r="K251" i="11"/>
  <c r="K252" i="11"/>
  <c r="HB252" i="11" s="1"/>
  <c r="K253" i="11"/>
  <c r="HB253" i="11" s="1"/>
  <c r="K254" i="11"/>
  <c r="L254" i="11" s="1"/>
  <c r="K255" i="11"/>
  <c r="HB255" i="11" s="1"/>
  <c r="K256" i="11"/>
  <c r="K257" i="11"/>
  <c r="HB257" i="11" s="1"/>
  <c r="K258" i="11"/>
  <c r="HB258" i="11" s="1"/>
  <c r="K259" i="11"/>
  <c r="K260" i="11"/>
  <c r="L260" i="11" s="1"/>
  <c r="K261" i="11"/>
  <c r="K262" i="11"/>
  <c r="L262" i="11" s="1"/>
  <c r="K263" i="11"/>
  <c r="K264" i="11"/>
  <c r="L264" i="11" s="1"/>
  <c r="K265" i="11"/>
  <c r="HB265" i="11" s="1"/>
  <c r="K266" i="11"/>
  <c r="L266" i="11" s="1"/>
  <c r="K267" i="11"/>
  <c r="L267" i="11" s="1"/>
  <c r="K268" i="11"/>
  <c r="HB268" i="11" s="1"/>
  <c r="K269" i="11"/>
  <c r="HB269" i="11" s="1"/>
  <c r="K270" i="11"/>
  <c r="L270" i="11" s="1"/>
  <c r="K271" i="11"/>
  <c r="K272" i="11"/>
  <c r="K273" i="11"/>
  <c r="K274" i="11"/>
  <c r="HB274" i="11" s="1"/>
  <c r="K275" i="11"/>
  <c r="K276" i="11"/>
  <c r="L276" i="11" s="1"/>
  <c r="K277" i="11"/>
  <c r="K278" i="11"/>
  <c r="HB278" i="11" s="1"/>
  <c r="K279" i="11"/>
  <c r="K280" i="11"/>
  <c r="L280" i="11" s="1"/>
  <c r="K281" i="11"/>
  <c r="K282" i="11"/>
  <c r="HB282" i="11" s="1"/>
  <c r="K283" i="11"/>
  <c r="K284" i="11"/>
  <c r="L284" i="11" s="1"/>
  <c r="K285" i="11"/>
  <c r="HB285" i="11" s="1"/>
  <c r="K286" i="11"/>
  <c r="L286" i="11" s="1"/>
  <c r="K287" i="11"/>
  <c r="K288" i="11"/>
  <c r="L288" i="11" s="1"/>
  <c r="K289" i="11"/>
  <c r="K290" i="11"/>
  <c r="HB290" i="11" s="1"/>
  <c r="K291" i="11"/>
  <c r="K292" i="11"/>
  <c r="L292" i="11" s="1"/>
  <c r="K293" i="11"/>
  <c r="HB293" i="11" s="1"/>
  <c r="K294" i="11"/>
  <c r="HB294" i="11" s="1"/>
  <c r="K295" i="11"/>
  <c r="K296" i="11"/>
  <c r="K297" i="11"/>
  <c r="K298" i="11"/>
  <c r="HB298" i="11" s="1"/>
  <c r="K299" i="11"/>
  <c r="HB299" i="11" s="1"/>
  <c r="K300" i="11"/>
  <c r="HB300" i="11" s="1"/>
  <c r="K301" i="11"/>
  <c r="L301" i="11" s="1"/>
  <c r="K302" i="11"/>
  <c r="HB302" i="11" s="1"/>
  <c r="K303" i="11"/>
  <c r="K304" i="11"/>
  <c r="K305" i="11"/>
  <c r="L305" i="11" s="1"/>
  <c r="K306" i="11"/>
  <c r="HB306" i="11" s="1"/>
  <c r="K307" i="11"/>
  <c r="HB307" i="11" s="1"/>
  <c r="K308" i="11"/>
  <c r="HB308" i="11" s="1"/>
  <c r="K309" i="11"/>
  <c r="HB309" i="11" s="1"/>
  <c r="K310" i="11"/>
  <c r="L310" i="11" s="1"/>
  <c r="K311" i="11"/>
  <c r="K312" i="11"/>
  <c r="HB312" i="11" s="1"/>
  <c r="K313" i="11"/>
  <c r="HB313" i="11" s="1"/>
  <c r="K314" i="11"/>
  <c r="HB314" i="11" s="1"/>
  <c r="K315" i="11"/>
  <c r="L315" i="11" s="1"/>
  <c r="K316" i="11"/>
  <c r="HB316" i="11" s="1"/>
  <c r="K317" i="11"/>
  <c r="L317" i="11" s="1"/>
  <c r="K318" i="11"/>
  <c r="L318" i="11" s="1"/>
  <c r="K319" i="11"/>
  <c r="K320" i="11"/>
  <c r="L320" i="11" s="1"/>
  <c r="K321" i="11"/>
  <c r="L321" i="11" s="1"/>
  <c r="K322" i="11"/>
  <c r="HB322" i="11" s="1"/>
  <c r="K323" i="11"/>
  <c r="K324" i="11"/>
  <c r="HB324" i="11" s="1"/>
  <c r="K325" i="11"/>
  <c r="HB325" i="11" s="1"/>
  <c r="K326" i="11"/>
  <c r="HB326" i="11" s="1"/>
  <c r="K327" i="11"/>
  <c r="K328" i="11"/>
  <c r="L328" i="11" s="1"/>
  <c r="K329" i="11"/>
  <c r="HB329" i="11" s="1"/>
  <c r="K330" i="11"/>
  <c r="HB330" i="11" s="1"/>
  <c r="K331" i="11"/>
  <c r="HB331" i="11" s="1"/>
  <c r="K332" i="11"/>
  <c r="L332" i="11" s="1"/>
  <c r="K333" i="11"/>
  <c r="HB333" i="11" s="1"/>
  <c r="K334" i="11"/>
  <c r="L334" i="11" s="1"/>
  <c r="K335" i="11"/>
  <c r="K336" i="11"/>
  <c r="L336" i="11" s="1"/>
  <c r="K337" i="11"/>
  <c r="HB337" i="11" s="1"/>
  <c r="K338" i="11"/>
  <c r="HB338" i="11" s="1"/>
  <c r="K339" i="11"/>
  <c r="L339" i="11" s="1"/>
  <c r="K340" i="11"/>
  <c r="L340" i="11" s="1"/>
  <c r="K341" i="11"/>
  <c r="K342" i="11"/>
  <c r="K343" i="11"/>
  <c r="K344" i="11"/>
  <c r="HB344" i="11" s="1"/>
  <c r="K345" i="11"/>
  <c r="HB345" i="11" s="1"/>
  <c r="K346" i="11"/>
  <c r="L346" i="11" s="1"/>
  <c r="K347" i="11"/>
  <c r="K348" i="11"/>
  <c r="K349" i="11"/>
  <c r="HB349" i="11" s="1"/>
  <c r="K350" i="11"/>
  <c r="HB350" i="11" s="1"/>
  <c r="K351" i="11"/>
  <c r="L351" i="11" s="1"/>
  <c r="K352" i="11"/>
  <c r="HB352" i="11" s="1"/>
  <c r="K353" i="11"/>
  <c r="L353" i="11" s="1"/>
  <c r="K354" i="11"/>
  <c r="HB354" i="11" s="1"/>
  <c r="K355" i="11"/>
  <c r="HB355" i="11" s="1"/>
  <c r="K356" i="11"/>
  <c r="L356" i="11" s="1"/>
  <c r="K357" i="11"/>
  <c r="HB357" i="11" s="1"/>
  <c r="K358" i="11"/>
  <c r="HB358" i="11" s="1"/>
  <c r="K359" i="11"/>
  <c r="L359" i="11" s="1"/>
  <c r="K360" i="11"/>
  <c r="L360" i="11" s="1"/>
  <c r="K361" i="11"/>
  <c r="HB361" i="11" s="1"/>
  <c r="K362" i="11"/>
  <c r="L362" i="11" s="1"/>
  <c r="K363" i="11"/>
  <c r="K364" i="11"/>
  <c r="HB364" i="11" s="1"/>
  <c r="K365" i="11"/>
  <c r="L365" i="11" s="1"/>
  <c r="K366" i="11"/>
  <c r="K367" i="11"/>
  <c r="HB367" i="11" s="1"/>
  <c r="K368" i="11"/>
  <c r="K369" i="11"/>
  <c r="L369" i="11" s="1"/>
  <c r="K370" i="11"/>
  <c r="HB370" i="11" s="1"/>
  <c r="K371" i="11"/>
  <c r="K372" i="11"/>
  <c r="K373" i="11"/>
  <c r="HB373" i="11" s="1"/>
  <c r="K374" i="11"/>
  <c r="K375" i="11"/>
  <c r="L375" i="11" s="1"/>
  <c r="K376" i="11"/>
  <c r="L376" i="11" s="1"/>
  <c r="K377" i="11"/>
  <c r="L377" i="11" s="1"/>
  <c r="K378" i="11"/>
  <c r="L378" i="11" s="1"/>
  <c r="K379" i="11"/>
  <c r="L379" i="11" s="1"/>
  <c r="K380" i="11"/>
  <c r="L380" i="11" s="1"/>
  <c r="K381" i="11"/>
  <c r="L381" i="11" s="1"/>
  <c r="K382" i="11"/>
  <c r="HB382" i="11" s="1"/>
  <c r="K383" i="11"/>
  <c r="K384" i="11"/>
  <c r="HB384" i="11" s="1"/>
  <c r="K385" i="11"/>
  <c r="HB385" i="11" s="1"/>
  <c r="K386" i="11"/>
  <c r="L386" i="11" s="1"/>
  <c r="K387" i="11"/>
  <c r="L387" i="11" s="1"/>
  <c r="K388" i="11"/>
  <c r="L388" i="11" s="1"/>
  <c r="K389" i="11"/>
  <c r="L389" i="11" s="1"/>
  <c r="K390" i="11"/>
  <c r="HB390" i="11" s="1"/>
  <c r="K391" i="11"/>
  <c r="L391" i="11" s="1"/>
  <c r="K392" i="11"/>
  <c r="HB392" i="11" s="1"/>
  <c r="K393" i="11"/>
  <c r="HB393" i="11" s="1"/>
  <c r="K394" i="11"/>
  <c r="HB394" i="11" s="1"/>
  <c r="K395" i="11"/>
  <c r="L395" i="11" s="1"/>
  <c r="K396" i="11"/>
  <c r="L396" i="11" s="1"/>
  <c r="K397" i="11"/>
  <c r="L397" i="11" s="1"/>
  <c r="K398" i="11"/>
  <c r="L398" i="11" s="1"/>
  <c r="K399" i="11"/>
  <c r="K400" i="11"/>
  <c r="L400" i="11" s="1"/>
  <c r="K401" i="11"/>
  <c r="L401" i="11" s="1"/>
  <c r="K402" i="11"/>
  <c r="K403" i="11"/>
  <c r="L403" i="11" s="1"/>
  <c r="K404" i="11"/>
  <c r="L404" i="11" s="1"/>
  <c r="K405" i="11"/>
  <c r="K406" i="11"/>
  <c r="L406" i="11" s="1"/>
  <c r="K407" i="11"/>
  <c r="K408" i="11"/>
  <c r="L408" i="11" s="1"/>
  <c r="K409" i="11"/>
  <c r="L409" i="11" s="1"/>
  <c r="K410" i="11"/>
  <c r="L410" i="11" s="1"/>
  <c r="K411" i="11"/>
  <c r="L411" i="11" s="1"/>
  <c r="K412" i="11"/>
  <c r="L412" i="11" s="1"/>
  <c r="K413" i="11"/>
  <c r="L413" i="11" s="1"/>
  <c r="K414" i="11"/>
  <c r="L414" i="11" s="1"/>
  <c r="K415" i="11"/>
  <c r="L415" i="11" s="1"/>
  <c r="K416" i="11"/>
  <c r="L416" i="11" s="1"/>
  <c r="K417" i="11"/>
  <c r="L417" i="11" s="1"/>
  <c r="K418" i="11"/>
  <c r="L418" i="11" s="1"/>
  <c r="K419" i="11"/>
  <c r="L419" i="11" s="1"/>
  <c r="K420" i="11"/>
  <c r="L420" i="11" s="1"/>
  <c r="K421" i="11"/>
  <c r="L421" i="11" s="1"/>
  <c r="K422" i="11"/>
  <c r="L422" i="11" s="1"/>
  <c r="K423" i="11"/>
  <c r="L423" i="11" s="1"/>
  <c r="K424" i="11"/>
  <c r="L424" i="11" s="1"/>
  <c r="K425" i="11"/>
  <c r="L425" i="11" s="1"/>
  <c r="K426" i="11"/>
  <c r="L426" i="11" s="1"/>
  <c r="K427" i="11"/>
  <c r="L427" i="11" s="1"/>
  <c r="K428" i="11"/>
  <c r="L428" i="11" s="1"/>
  <c r="K429" i="11"/>
  <c r="L429" i="11" s="1"/>
  <c r="K430" i="11"/>
  <c r="L430" i="11" s="1"/>
  <c r="K431" i="11"/>
  <c r="L431" i="11" s="1"/>
  <c r="K432" i="11"/>
  <c r="L432" i="11" s="1"/>
  <c r="K433" i="11"/>
  <c r="L433" i="11" s="1"/>
  <c r="K434" i="11"/>
  <c r="L434" i="11" s="1"/>
  <c r="K435" i="11"/>
  <c r="L435" i="11" s="1"/>
  <c r="K436" i="11"/>
  <c r="L436" i="11" s="1"/>
  <c r="K437" i="11"/>
  <c r="L437" i="11" s="1"/>
  <c r="K438" i="11"/>
  <c r="L438" i="11" s="1"/>
  <c r="K439" i="11"/>
  <c r="L439" i="11" s="1"/>
  <c r="K440" i="11"/>
  <c r="L440" i="11" s="1"/>
  <c r="K441" i="11"/>
  <c r="L441" i="11" s="1"/>
  <c r="K442" i="11"/>
  <c r="L442" i="11" s="1"/>
  <c r="K443" i="11"/>
  <c r="K444" i="11"/>
  <c r="L444" i="11" s="1"/>
  <c r="K445" i="11"/>
  <c r="L445" i="11" s="1"/>
  <c r="K446" i="11"/>
  <c r="L446" i="11" s="1"/>
  <c r="K447" i="11"/>
  <c r="L447" i="11" s="1"/>
  <c r="K448" i="11"/>
  <c r="L448" i="11" s="1"/>
  <c r="K449" i="11"/>
  <c r="L449" i="11" s="1"/>
  <c r="K450" i="11"/>
  <c r="L450" i="11" s="1"/>
  <c r="K451" i="11"/>
  <c r="L451" i="11" s="1"/>
  <c r="K452" i="11"/>
  <c r="L452" i="11" s="1"/>
  <c r="K453" i="11"/>
  <c r="L453" i="11" s="1"/>
  <c r="K454" i="11"/>
  <c r="L454" i="11" s="1"/>
  <c r="K455" i="11"/>
  <c r="L455" i="11" s="1"/>
  <c r="K456" i="11"/>
  <c r="L456" i="11" s="1"/>
  <c r="K457" i="11"/>
  <c r="L457" i="11" s="1"/>
  <c r="K458" i="11"/>
  <c r="L458" i="11" s="1"/>
  <c r="K459" i="11"/>
  <c r="L459" i="11" s="1"/>
  <c r="K9" i="11"/>
  <c r="L9" i="11" s="1"/>
  <c r="G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9" i="11"/>
  <c r="T121" i="11"/>
  <c r="S121" i="11"/>
  <c r="R121" i="11"/>
  <c r="T120" i="11"/>
  <c r="S120" i="11"/>
  <c r="R120" i="11"/>
  <c r="T119" i="11"/>
  <c r="S119" i="11"/>
  <c r="R119" i="11"/>
  <c r="T118" i="11"/>
  <c r="S118" i="11"/>
  <c r="R118" i="11"/>
  <c r="T117" i="11"/>
  <c r="S117" i="11"/>
  <c r="R117" i="11"/>
  <c r="T116" i="11"/>
  <c r="S116" i="11"/>
  <c r="R116" i="11"/>
  <c r="T115" i="11"/>
  <c r="S115" i="11"/>
  <c r="R115" i="11"/>
  <c r="Q115" i="11"/>
  <c r="U115" i="11"/>
  <c r="V115" i="11" s="1"/>
  <c r="U114" i="11"/>
  <c r="V114" i="11" s="1"/>
  <c r="T114" i="11"/>
  <c r="S114" i="11"/>
  <c r="R114" i="11"/>
  <c r="T113" i="11"/>
  <c r="S113" i="11"/>
  <c r="R113" i="11"/>
  <c r="T112" i="11"/>
  <c r="S112" i="11"/>
  <c r="R112" i="11"/>
  <c r="T111" i="11"/>
  <c r="S111" i="11"/>
  <c r="R111" i="11"/>
  <c r="T110" i="11"/>
  <c r="S110" i="11"/>
  <c r="R110" i="11"/>
  <c r="T109" i="11"/>
  <c r="S109" i="11"/>
  <c r="R109" i="11"/>
  <c r="T108" i="11"/>
  <c r="S108" i="11"/>
  <c r="R108" i="11"/>
  <c r="T107" i="11"/>
  <c r="S107" i="11"/>
  <c r="R107" i="11"/>
  <c r="T106" i="11"/>
  <c r="S106" i="11"/>
  <c r="R106" i="11"/>
  <c r="Q106" i="11"/>
  <c r="U105" i="11"/>
  <c r="V105" i="11" s="1"/>
  <c r="T105" i="11"/>
  <c r="S105" i="11"/>
  <c r="R105" i="11"/>
  <c r="P102" i="11"/>
  <c r="B40" i="11"/>
  <c r="B41" i="11" s="1"/>
  <c r="B42" i="11" s="1"/>
  <c r="B43" i="11" s="1"/>
  <c r="B44" i="11" s="1"/>
  <c r="B45" i="11" s="1"/>
  <c r="B46" i="11" s="1"/>
  <c r="B47" i="11" s="1"/>
  <c r="B48" i="11" s="1"/>
  <c r="B49" i="11" s="1"/>
  <c r="B50" i="11" s="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B71" i="11" s="1"/>
  <c r="B72" i="11" s="1"/>
  <c r="B73" i="11" s="1"/>
  <c r="B74" i="11" s="1"/>
  <c r="B75" i="11" s="1"/>
  <c r="B76" i="11" s="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B95" i="11" s="1"/>
  <c r="B96" i="11" s="1"/>
  <c r="B97" i="11" s="1"/>
  <c r="B98" i="11" s="1"/>
  <c r="B99" i="11" s="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19" i="11" s="1"/>
  <c r="B120" i="11" s="1"/>
  <c r="B121" i="11" s="1"/>
  <c r="B122" i="11" s="1"/>
  <c r="B123" i="11" s="1"/>
  <c r="B124" i="11" s="1"/>
  <c r="B125" i="11" s="1"/>
  <c r="B126" i="11" s="1"/>
  <c r="B127" i="11" s="1"/>
  <c r="B128" i="11" s="1"/>
  <c r="B129" i="11" s="1"/>
  <c r="B130" i="11" s="1"/>
  <c r="B131" i="11" s="1"/>
  <c r="B132" i="11" s="1"/>
  <c r="B133" i="11" s="1"/>
  <c r="B134" i="11" s="1"/>
  <c r="B135" i="11" s="1"/>
  <c r="B136" i="11" s="1"/>
  <c r="B137" i="11" s="1"/>
  <c r="B138" i="11" s="1"/>
  <c r="B139" i="11" s="1"/>
  <c r="B140" i="11" s="1"/>
  <c r="B141" i="11" s="1"/>
  <c r="B142" i="11" s="1"/>
  <c r="B143" i="11" s="1"/>
  <c r="B144" i="11" s="1"/>
  <c r="B145" i="11" s="1"/>
  <c r="B146" i="11" s="1"/>
  <c r="B147" i="11" s="1"/>
  <c r="B148" i="11" s="1"/>
  <c r="B149" i="11" s="1"/>
  <c r="B150" i="11" s="1"/>
  <c r="B151" i="11" s="1"/>
  <c r="B152" i="11" s="1"/>
  <c r="B153" i="11" s="1"/>
  <c r="B154" i="11" s="1"/>
  <c r="B155" i="11" s="1"/>
  <c r="B156" i="11" s="1"/>
  <c r="B157" i="11" s="1"/>
  <c r="B158" i="11" s="1"/>
  <c r="B159" i="11" s="1"/>
  <c r="B160" i="11" s="1"/>
  <c r="B161" i="11" s="1"/>
  <c r="B162" i="11" s="1"/>
  <c r="B163" i="11" s="1"/>
  <c r="B164" i="11" s="1"/>
  <c r="B165" i="11" s="1"/>
  <c r="B166" i="11" s="1"/>
  <c r="B167" i="11" s="1"/>
  <c r="B168" i="11" s="1"/>
  <c r="B169" i="11" s="1"/>
  <c r="B170" i="11" s="1"/>
  <c r="B171" i="11" s="1"/>
  <c r="B172" i="11" s="1"/>
  <c r="B173" i="11" s="1"/>
  <c r="B174" i="11" s="1"/>
  <c r="B175" i="11" s="1"/>
  <c r="B176" i="11" s="1"/>
  <c r="B177" i="11" s="1"/>
  <c r="B178" i="11" s="1"/>
  <c r="B179" i="11" s="1"/>
  <c r="B180" i="11" s="1"/>
  <c r="B181" i="11" s="1"/>
  <c r="B182" i="11" s="1"/>
  <c r="B183" i="11" s="1"/>
  <c r="B184" i="11" s="1"/>
  <c r="B185" i="11" s="1"/>
  <c r="B186" i="11" s="1"/>
  <c r="B187" i="11" s="1"/>
  <c r="B188" i="11" s="1"/>
  <c r="B189" i="11" s="1"/>
  <c r="B190" i="11" s="1"/>
  <c r="B191" i="11" s="1"/>
  <c r="B192" i="11" s="1"/>
  <c r="B193" i="11" s="1"/>
  <c r="B194" i="11" s="1"/>
  <c r="B195" i="11" s="1"/>
  <c r="B196" i="11" s="1"/>
  <c r="B197" i="11" s="1"/>
  <c r="B198" i="11" s="1"/>
  <c r="B199" i="11" s="1"/>
  <c r="B200" i="11" s="1"/>
  <c r="B201" i="11" s="1"/>
  <c r="B202" i="11" s="1"/>
  <c r="B203" i="11" s="1"/>
  <c r="B204" i="11" s="1"/>
  <c r="B205" i="11" s="1"/>
  <c r="B206" i="11" s="1"/>
  <c r="B207" i="11" s="1"/>
  <c r="B208" i="11" s="1"/>
  <c r="B209" i="11" s="1"/>
  <c r="B210" i="11" s="1"/>
  <c r="B211" i="11" s="1"/>
  <c r="B212" i="11" s="1"/>
  <c r="B213" i="11" s="1"/>
  <c r="B214" i="11" s="1"/>
  <c r="B215" i="11" s="1"/>
  <c r="B216" i="11" s="1"/>
  <c r="B217" i="11" s="1"/>
  <c r="B218" i="11" s="1"/>
  <c r="B219" i="11" s="1"/>
  <c r="B220" i="11" s="1"/>
  <c r="B221" i="11" s="1"/>
  <c r="B222" i="11" s="1"/>
  <c r="B223" i="11" s="1"/>
  <c r="B38" i="11"/>
  <c r="B37" i="11" s="1"/>
  <c r="B36" i="11" s="1"/>
  <c r="B35" i="11" s="1"/>
  <c r="B34" i="11" s="1"/>
  <c r="B33" i="11" s="1"/>
  <c r="B32" i="11" s="1"/>
  <c r="B31" i="11" s="1"/>
  <c r="B30" i="11" s="1"/>
  <c r="B29" i="11" s="1"/>
  <c r="B28" i="11" s="1"/>
  <c r="B27" i="11" s="1"/>
  <c r="B26" i="11" s="1"/>
  <c r="B25" i="11" s="1"/>
  <c r="B24" i="11" s="1"/>
  <c r="B23" i="11" s="1"/>
  <c r="B22" i="11" s="1"/>
  <c r="B21" i="11" s="1"/>
  <c r="B20" i="11" s="1"/>
  <c r="B19" i="11" s="1"/>
  <c r="B18" i="11" s="1"/>
  <c r="B17" i="11" s="1"/>
  <c r="B16" i="11" s="1"/>
  <c r="B15" i="11" s="1"/>
  <c r="B14" i="11" s="1"/>
  <c r="B13" i="11" s="1"/>
  <c r="B12" i="11" s="1"/>
  <c r="B11" i="11" s="1"/>
  <c r="B10" i="11" s="1"/>
  <c r="B9" i="11" s="1"/>
  <c r="FP6" i="11"/>
  <c r="EE6" i="11"/>
  <c r="CY6" i="11"/>
  <c r="BS6" i="11"/>
  <c r="AD6" i="11"/>
  <c r="FQ5" i="11"/>
  <c r="FQ4" i="11"/>
  <c r="FQ8" i="11" s="1"/>
  <c r="EF5" i="11"/>
  <c r="CZ5" i="11"/>
  <c r="CZ6" i="11"/>
  <c r="BT5" i="11"/>
  <c r="BT3" i="11"/>
  <c r="BT6" i="11"/>
  <c r="AE5" i="11"/>
  <c r="AE3" i="11" s="1"/>
  <c r="BU5" i="11"/>
  <c r="BT4" i="11"/>
  <c r="BT8" i="11"/>
  <c r="D3" i="11"/>
  <c r="V71" i="11"/>
  <c r="CY2" i="11"/>
  <c r="D2" i="11"/>
  <c r="K10" i="8"/>
  <c r="D4" i="8"/>
  <c r="E4" i="8"/>
  <c r="D5" i="8"/>
  <c r="E5" i="8"/>
  <c r="D6" i="8"/>
  <c r="E6" i="8"/>
  <c r="D7" i="8"/>
  <c r="E7" i="8"/>
  <c r="D8" i="8"/>
  <c r="E8" i="8"/>
  <c r="D9" i="8"/>
  <c r="E9" i="8"/>
  <c r="D10" i="8"/>
  <c r="E10" i="8"/>
  <c r="D11" i="8"/>
  <c r="E11" i="8"/>
  <c r="D12" i="8"/>
  <c r="E12" i="8"/>
  <c r="D14" i="8"/>
  <c r="E14" i="8"/>
  <c r="D15" i="8"/>
  <c r="E15" i="8"/>
  <c r="D16" i="8"/>
  <c r="E16" i="8"/>
  <c r="D17" i="8"/>
  <c r="E17" i="8"/>
  <c r="D18" i="8"/>
  <c r="D19" i="8"/>
  <c r="E19" i="8"/>
  <c r="D20" i="8"/>
  <c r="E20" i="8"/>
  <c r="D21" i="8"/>
  <c r="E21" i="8"/>
  <c r="D22" i="8"/>
  <c r="E22" i="8"/>
  <c r="D24" i="8"/>
  <c r="E24" i="8"/>
  <c r="D25" i="8"/>
  <c r="E25" i="8"/>
  <c r="D26" i="8"/>
  <c r="E26" i="8"/>
  <c r="D27" i="8"/>
  <c r="E27" i="8"/>
  <c r="D28" i="8"/>
  <c r="E28" i="8"/>
  <c r="D29" i="8"/>
  <c r="E29" i="8"/>
  <c r="D30" i="8"/>
  <c r="E30" i="8"/>
  <c r="D31" i="8"/>
  <c r="E31" i="8"/>
  <c r="D32" i="8"/>
  <c r="E32" i="8"/>
  <c r="D33" i="8"/>
  <c r="E33" i="8"/>
  <c r="E3" i="8"/>
  <c r="G3" i="8" s="1"/>
  <c r="D3" i="8"/>
  <c r="F3" i="8" s="1"/>
  <c r="B10" i="1"/>
  <c r="B11" i="1" s="1"/>
  <c r="B12" i="1"/>
  <c r="B13" i="1" s="1"/>
  <c r="B14" i="1" s="1"/>
  <c r="B15" i="1" s="1"/>
  <c r="B16" i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K399" i="1"/>
  <c r="F399" i="1"/>
  <c r="K398" i="1"/>
  <c r="L398" i="1" s="1"/>
  <c r="M398" i="1"/>
  <c r="F398" i="1"/>
  <c r="K397" i="1"/>
  <c r="F397" i="1"/>
  <c r="K396" i="1"/>
  <c r="L396" i="1" s="1"/>
  <c r="M396" i="1"/>
  <c r="F396" i="1"/>
  <c r="K395" i="1"/>
  <c r="F395" i="1"/>
  <c r="K394" i="1"/>
  <c r="L394" i="1" s="1"/>
  <c r="M394" i="1"/>
  <c r="F394" i="1"/>
  <c r="K393" i="1"/>
  <c r="F393" i="1"/>
  <c r="K392" i="1"/>
  <c r="L392" i="1" s="1"/>
  <c r="M392" i="1"/>
  <c r="F392" i="1"/>
  <c r="K391" i="1"/>
  <c r="F391" i="1"/>
  <c r="K390" i="1"/>
  <c r="L390" i="1" s="1"/>
  <c r="M390" i="1"/>
  <c r="F390" i="1"/>
  <c r="K389" i="1"/>
  <c r="F389" i="1"/>
  <c r="K388" i="1"/>
  <c r="L388" i="1" s="1"/>
  <c r="M388" i="1"/>
  <c r="F388" i="1"/>
  <c r="K387" i="1"/>
  <c r="F387" i="1"/>
  <c r="K386" i="1"/>
  <c r="L386" i="1" s="1"/>
  <c r="M386" i="1"/>
  <c r="F386" i="1"/>
  <c r="K385" i="1"/>
  <c r="F385" i="1"/>
  <c r="K384" i="1"/>
  <c r="L384" i="1" s="1"/>
  <c r="M384" i="1"/>
  <c r="F384" i="1"/>
  <c r="K383" i="1"/>
  <c r="F383" i="1"/>
  <c r="K382" i="1"/>
  <c r="L382" i="1" s="1"/>
  <c r="M382" i="1"/>
  <c r="F382" i="1"/>
  <c r="K381" i="1"/>
  <c r="F381" i="1"/>
  <c r="K380" i="1"/>
  <c r="L380" i="1" s="1"/>
  <c r="M380" i="1"/>
  <c r="F380" i="1"/>
  <c r="K379" i="1"/>
  <c r="F379" i="1"/>
  <c r="K378" i="1"/>
  <c r="L378" i="1" s="1"/>
  <c r="M378" i="1"/>
  <c r="F378" i="1"/>
  <c r="K377" i="1"/>
  <c r="F377" i="1"/>
  <c r="K376" i="1"/>
  <c r="L376" i="1" s="1"/>
  <c r="M376" i="1"/>
  <c r="F376" i="1"/>
  <c r="K375" i="1"/>
  <c r="F375" i="1"/>
  <c r="K374" i="1"/>
  <c r="L374" i="1" s="1"/>
  <c r="M374" i="1"/>
  <c r="F374" i="1"/>
  <c r="K373" i="1"/>
  <c r="F373" i="1"/>
  <c r="K372" i="1"/>
  <c r="L372" i="1" s="1"/>
  <c r="M372" i="1"/>
  <c r="F372" i="1"/>
  <c r="K371" i="1"/>
  <c r="F371" i="1"/>
  <c r="K370" i="1"/>
  <c r="L370" i="1" s="1"/>
  <c r="M370" i="1"/>
  <c r="F370" i="1"/>
  <c r="K369" i="1"/>
  <c r="F369" i="1"/>
  <c r="K368" i="1"/>
  <c r="L368" i="1" s="1"/>
  <c r="BE368" i="1" s="1"/>
  <c r="M368" i="1"/>
  <c r="F368" i="1"/>
  <c r="K367" i="1"/>
  <c r="F367" i="1"/>
  <c r="K366" i="1"/>
  <c r="L366" i="1" s="1"/>
  <c r="M366" i="1"/>
  <c r="F366" i="1"/>
  <c r="K365" i="1"/>
  <c r="F365" i="1"/>
  <c r="K364" i="1"/>
  <c r="L364" i="1" s="1"/>
  <c r="BE364" i="1" s="1"/>
  <c r="M364" i="1"/>
  <c r="F364" i="1"/>
  <c r="K363" i="1"/>
  <c r="F363" i="1"/>
  <c r="K362" i="1"/>
  <c r="L362" i="1" s="1"/>
  <c r="M362" i="1"/>
  <c r="F362" i="1"/>
  <c r="K361" i="1"/>
  <c r="F361" i="1"/>
  <c r="K360" i="1"/>
  <c r="L360" i="1" s="1"/>
  <c r="BE360" i="1" s="1"/>
  <c r="M360" i="1"/>
  <c r="F360" i="1"/>
  <c r="K359" i="1"/>
  <c r="F359" i="1"/>
  <c r="K358" i="1"/>
  <c r="L358" i="1" s="1"/>
  <c r="M358" i="1"/>
  <c r="F358" i="1"/>
  <c r="K357" i="1"/>
  <c r="F357" i="1"/>
  <c r="K356" i="1"/>
  <c r="L356" i="1" s="1"/>
  <c r="BE356" i="1" s="1"/>
  <c r="M356" i="1"/>
  <c r="F356" i="1"/>
  <c r="K355" i="1"/>
  <c r="F355" i="1"/>
  <c r="K354" i="1"/>
  <c r="L354" i="1" s="1"/>
  <c r="M354" i="1"/>
  <c r="F354" i="1"/>
  <c r="K353" i="1"/>
  <c r="F353" i="1"/>
  <c r="K352" i="1"/>
  <c r="L352" i="1" s="1"/>
  <c r="BE352" i="1" s="1"/>
  <c r="M352" i="1"/>
  <c r="F352" i="1"/>
  <c r="K351" i="1"/>
  <c r="F351" i="1"/>
  <c r="K350" i="1"/>
  <c r="L350" i="1" s="1"/>
  <c r="M350" i="1"/>
  <c r="F350" i="1"/>
  <c r="K349" i="1"/>
  <c r="F349" i="1"/>
  <c r="K348" i="1"/>
  <c r="L348" i="1" s="1"/>
  <c r="BE348" i="1" s="1"/>
  <c r="M348" i="1"/>
  <c r="F348" i="1"/>
  <c r="K347" i="1"/>
  <c r="F347" i="1"/>
  <c r="K346" i="1"/>
  <c r="L346" i="1" s="1"/>
  <c r="M346" i="1"/>
  <c r="F346" i="1"/>
  <c r="K345" i="1"/>
  <c r="F345" i="1"/>
  <c r="K344" i="1"/>
  <c r="L344" i="1" s="1"/>
  <c r="BE344" i="1" s="1"/>
  <c r="M344" i="1"/>
  <c r="F344" i="1"/>
  <c r="K343" i="1"/>
  <c r="F343" i="1"/>
  <c r="K342" i="1"/>
  <c r="L342" i="1" s="1"/>
  <c r="M342" i="1"/>
  <c r="F342" i="1"/>
  <c r="K341" i="1"/>
  <c r="F341" i="1"/>
  <c r="K340" i="1"/>
  <c r="L340" i="1" s="1"/>
  <c r="BE340" i="1" s="1"/>
  <c r="M340" i="1"/>
  <c r="F340" i="1"/>
  <c r="K339" i="1"/>
  <c r="F339" i="1"/>
  <c r="K338" i="1"/>
  <c r="L338" i="1" s="1"/>
  <c r="M338" i="1"/>
  <c r="F338" i="1"/>
  <c r="K337" i="1"/>
  <c r="F337" i="1"/>
  <c r="K336" i="1"/>
  <c r="L336" i="1" s="1"/>
  <c r="BE336" i="1" s="1"/>
  <c r="M336" i="1"/>
  <c r="F336" i="1"/>
  <c r="K335" i="1"/>
  <c r="F335" i="1"/>
  <c r="K334" i="1"/>
  <c r="L334" i="1" s="1"/>
  <c r="M334" i="1"/>
  <c r="F334" i="1"/>
  <c r="K333" i="1"/>
  <c r="F333" i="1"/>
  <c r="K332" i="1"/>
  <c r="L332" i="1" s="1"/>
  <c r="BE332" i="1" s="1"/>
  <c r="M332" i="1"/>
  <c r="F332" i="1"/>
  <c r="K331" i="1"/>
  <c r="F331" i="1"/>
  <c r="K330" i="1"/>
  <c r="F330" i="1"/>
  <c r="K329" i="1"/>
  <c r="F329" i="1"/>
  <c r="K328" i="1"/>
  <c r="L328" i="1" s="1"/>
  <c r="M328" i="1"/>
  <c r="F328" i="1"/>
  <c r="K327" i="1"/>
  <c r="F327" i="1"/>
  <c r="K326" i="1"/>
  <c r="L326" i="1" s="1"/>
  <c r="BE326" i="1" s="1"/>
  <c r="M326" i="1"/>
  <c r="F326" i="1"/>
  <c r="K325" i="1"/>
  <c r="F325" i="1"/>
  <c r="K324" i="1"/>
  <c r="L324" i="1" s="1"/>
  <c r="M324" i="1"/>
  <c r="F324" i="1"/>
  <c r="K323" i="1"/>
  <c r="F323" i="1"/>
  <c r="K322" i="1"/>
  <c r="L322" i="1" s="1"/>
  <c r="BE322" i="1" s="1"/>
  <c r="M322" i="1"/>
  <c r="F322" i="1"/>
  <c r="K321" i="1"/>
  <c r="F321" i="1"/>
  <c r="K320" i="1"/>
  <c r="L320" i="1" s="1"/>
  <c r="M320" i="1"/>
  <c r="F320" i="1"/>
  <c r="K319" i="1"/>
  <c r="F319" i="1"/>
  <c r="K318" i="1"/>
  <c r="L318" i="1" s="1"/>
  <c r="BE318" i="1" s="1"/>
  <c r="M318" i="1"/>
  <c r="F318" i="1"/>
  <c r="K317" i="1"/>
  <c r="L317" i="1" s="1"/>
  <c r="F317" i="1"/>
  <c r="K316" i="1"/>
  <c r="L316" i="1"/>
  <c r="M316" i="1"/>
  <c r="F316" i="1"/>
  <c r="K315" i="1"/>
  <c r="F315" i="1"/>
  <c r="K314" i="1"/>
  <c r="L314" i="1"/>
  <c r="BE314" i="1" s="1"/>
  <c r="M314" i="1"/>
  <c r="F314" i="1"/>
  <c r="K313" i="1"/>
  <c r="F313" i="1"/>
  <c r="K312" i="1"/>
  <c r="L312" i="1"/>
  <c r="M312" i="1"/>
  <c r="F312" i="1"/>
  <c r="K311" i="1"/>
  <c r="F311" i="1"/>
  <c r="K310" i="1"/>
  <c r="L310" i="1"/>
  <c r="BE310" i="1" s="1"/>
  <c r="M310" i="1"/>
  <c r="F310" i="1"/>
  <c r="K309" i="1"/>
  <c r="F309" i="1"/>
  <c r="K308" i="1"/>
  <c r="L308" i="1"/>
  <c r="M308" i="1"/>
  <c r="F308" i="1"/>
  <c r="K307" i="1"/>
  <c r="F307" i="1"/>
  <c r="K306" i="1"/>
  <c r="L306" i="1"/>
  <c r="BE306" i="1" s="1"/>
  <c r="M306" i="1"/>
  <c r="F306" i="1"/>
  <c r="K305" i="1"/>
  <c r="F305" i="1"/>
  <c r="K304" i="1"/>
  <c r="L304" i="1"/>
  <c r="M304" i="1"/>
  <c r="F304" i="1"/>
  <c r="K303" i="1"/>
  <c r="F303" i="1"/>
  <c r="K302" i="1"/>
  <c r="L302" i="1"/>
  <c r="BE302" i="1" s="1"/>
  <c r="M302" i="1"/>
  <c r="F302" i="1"/>
  <c r="K301" i="1"/>
  <c r="F301" i="1"/>
  <c r="K300" i="1"/>
  <c r="L300" i="1"/>
  <c r="M300" i="1"/>
  <c r="F300" i="1"/>
  <c r="K299" i="1"/>
  <c r="F299" i="1"/>
  <c r="K298" i="1"/>
  <c r="L298" i="1"/>
  <c r="BE298" i="1" s="1"/>
  <c r="M298" i="1"/>
  <c r="F298" i="1"/>
  <c r="K297" i="1"/>
  <c r="F297" i="1"/>
  <c r="K296" i="1"/>
  <c r="L296" i="1"/>
  <c r="M296" i="1"/>
  <c r="F296" i="1"/>
  <c r="K295" i="1"/>
  <c r="F295" i="1"/>
  <c r="K294" i="1"/>
  <c r="L294" i="1"/>
  <c r="BE294" i="1" s="1"/>
  <c r="M294" i="1"/>
  <c r="F294" i="1"/>
  <c r="K293" i="1"/>
  <c r="F293" i="1"/>
  <c r="K292" i="1"/>
  <c r="L292" i="1"/>
  <c r="M292" i="1"/>
  <c r="F292" i="1"/>
  <c r="K291" i="1"/>
  <c r="F291" i="1"/>
  <c r="K290" i="1"/>
  <c r="L290" i="1"/>
  <c r="BE290" i="1" s="1"/>
  <c r="M290" i="1"/>
  <c r="F290" i="1"/>
  <c r="K289" i="1"/>
  <c r="F289" i="1"/>
  <c r="K288" i="1"/>
  <c r="L288" i="1"/>
  <c r="M288" i="1"/>
  <c r="F288" i="1"/>
  <c r="K287" i="1"/>
  <c r="F287" i="1"/>
  <c r="K286" i="1"/>
  <c r="L286" i="1"/>
  <c r="BE286" i="1" s="1"/>
  <c r="M286" i="1"/>
  <c r="F286" i="1"/>
  <c r="K285" i="1"/>
  <c r="F285" i="1"/>
  <c r="K284" i="1"/>
  <c r="L284" i="1"/>
  <c r="M284" i="1"/>
  <c r="F284" i="1"/>
  <c r="K283" i="1"/>
  <c r="F283" i="1"/>
  <c r="K282" i="1"/>
  <c r="L282" i="1"/>
  <c r="BE282" i="1" s="1"/>
  <c r="M282" i="1"/>
  <c r="F282" i="1"/>
  <c r="K281" i="1"/>
  <c r="F281" i="1"/>
  <c r="K280" i="1"/>
  <c r="L280" i="1"/>
  <c r="M280" i="1"/>
  <c r="F280" i="1"/>
  <c r="K279" i="1"/>
  <c r="F279" i="1"/>
  <c r="K278" i="1"/>
  <c r="L278" i="1"/>
  <c r="BE278" i="1" s="1"/>
  <c r="M278" i="1"/>
  <c r="F278" i="1"/>
  <c r="K277" i="1"/>
  <c r="F277" i="1"/>
  <c r="K276" i="1"/>
  <c r="L276" i="1"/>
  <c r="M276" i="1"/>
  <c r="F276" i="1"/>
  <c r="K275" i="1"/>
  <c r="F275" i="1"/>
  <c r="K274" i="1"/>
  <c r="L274" i="1"/>
  <c r="BE274" i="1" s="1"/>
  <c r="M274" i="1"/>
  <c r="F274" i="1"/>
  <c r="K273" i="1"/>
  <c r="F273" i="1"/>
  <c r="K272" i="1"/>
  <c r="L272" i="1"/>
  <c r="M272" i="1"/>
  <c r="F272" i="1"/>
  <c r="K271" i="1"/>
  <c r="F271" i="1"/>
  <c r="K270" i="1"/>
  <c r="L270" i="1"/>
  <c r="BE270" i="1" s="1"/>
  <c r="M270" i="1"/>
  <c r="F270" i="1"/>
  <c r="K269" i="1"/>
  <c r="F269" i="1"/>
  <c r="K268" i="1"/>
  <c r="L268" i="1"/>
  <c r="M268" i="1"/>
  <c r="F268" i="1"/>
  <c r="K267" i="1"/>
  <c r="F267" i="1"/>
  <c r="K266" i="1"/>
  <c r="L266" i="1"/>
  <c r="BE266" i="1" s="1"/>
  <c r="M266" i="1"/>
  <c r="F266" i="1"/>
  <c r="K265" i="1"/>
  <c r="F265" i="1"/>
  <c r="K264" i="1"/>
  <c r="L264" i="1"/>
  <c r="M264" i="1"/>
  <c r="F264" i="1"/>
  <c r="K263" i="1"/>
  <c r="F263" i="1"/>
  <c r="K262" i="1"/>
  <c r="L262" i="1"/>
  <c r="BE262" i="1" s="1"/>
  <c r="M262" i="1"/>
  <c r="F262" i="1"/>
  <c r="K261" i="1"/>
  <c r="F261" i="1"/>
  <c r="K260" i="1"/>
  <c r="L260" i="1"/>
  <c r="M260" i="1"/>
  <c r="F260" i="1"/>
  <c r="K259" i="1"/>
  <c r="F259" i="1"/>
  <c r="K258" i="1"/>
  <c r="L258" i="1"/>
  <c r="BE258" i="1" s="1"/>
  <c r="M258" i="1"/>
  <c r="F258" i="1"/>
  <c r="K257" i="1"/>
  <c r="F257" i="1"/>
  <c r="K256" i="1"/>
  <c r="L256" i="1"/>
  <c r="M256" i="1"/>
  <c r="F256" i="1"/>
  <c r="K255" i="1"/>
  <c r="F255" i="1"/>
  <c r="K254" i="1"/>
  <c r="L254" i="1"/>
  <c r="BE254" i="1" s="1"/>
  <c r="M254" i="1"/>
  <c r="F254" i="1"/>
  <c r="K253" i="1"/>
  <c r="F253" i="1"/>
  <c r="K252" i="1"/>
  <c r="L252" i="1"/>
  <c r="BE252" i="1" s="1"/>
  <c r="M252" i="1"/>
  <c r="F252" i="1"/>
  <c r="K251" i="1"/>
  <c r="F251" i="1"/>
  <c r="K250" i="1"/>
  <c r="L250" i="1"/>
  <c r="BE250" i="1" s="1"/>
  <c r="M250" i="1"/>
  <c r="F250" i="1"/>
  <c r="K249" i="1"/>
  <c r="F249" i="1"/>
  <c r="K248" i="1"/>
  <c r="L248" i="1"/>
  <c r="M248" i="1"/>
  <c r="F248" i="1"/>
  <c r="K247" i="1"/>
  <c r="F247" i="1"/>
  <c r="K246" i="1"/>
  <c r="L246" i="1"/>
  <c r="BE246" i="1" s="1"/>
  <c r="M246" i="1"/>
  <c r="F246" i="1"/>
  <c r="K245" i="1"/>
  <c r="F245" i="1"/>
  <c r="K244" i="1"/>
  <c r="L244" i="1"/>
  <c r="BE244" i="1" s="1"/>
  <c r="M244" i="1"/>
  <c r="F244" i="1"/>
  <c r="K243" i="1"/>
  <c r="F243" i="1"/>
  <c r="K242" i="1"/>
  <c r="L242" i="1"/>
  <c r="BE242" i="1" s="1"/>
  <c r="M242" i="1"/>
  <c r="F242" i="1"/>
  <c r="K241" i="1"/>
  <c r="F241" i="1"/>
  <c r="K240" i="1"/>
  <c r="L240" i="1"/>
  <c r="M240" i="1"/>
  <c r="F240" i="1"/>
  <c r="K239" i="1"/>
  <c r="F239" i="1"/>
  <c r="K238" i="1"/>
  <c r="L238" i="1"/>
  <c r="BE238" i="1" s="1"/>
  <c r="M238" i="1"/>
  <c r="F238" i="1"/>
  <c r="K237" i="1"/>
  <c r="F237" i="1"/>
  <c r="K236" i="1"/>
  <c r="L236" i="1"/>
  <c r="BE236" i="1" s="1"/>
  <c r="M236" i="1"/>
  <c r="F236" i="1"/>
  <c r="K235" i="1"/>
  <c r="F235" i="1"/>
  <c r="K234" i="1"/>
  <c r="L234" i="1"/>
  <c r="BE234" i="1" s="1"/>
  <c r="M234" i="1"/>
  <c r="F234" i="1"/>
  <c r="K233" i="1"/>
  <c r="F233" i="1"/>
  <c r="K232" i="1"/>
  <c r="L232" i="1"/>
  <c r="M232" i="1"/>
  <c r="F232" i="1"/>
  <c r="K231" i="1"/>
  <c r="F231" i="1"/>
  <c r="K230" i="1"/>
  <c r="L230" i="1"/>
  <c r="BE230" i="1" s="1"/>
  <c r="M230" i="1"/>
  <c r="F230" i="1"/>
  <c r="K229" i="1"/>
  <c r="F229" i="1"/>
  <c r="K228" i="1"/>
  <c r="L228" i="1"/>
  <c r="BE228" i="1" s="1"/>
  <c r="M228" i="1"/>
  <c r="F228" i="1"/>
  <c r="K227" i="1"/>
  <c r="F227" i="1"/>
  <c r="K226" i="1"/>
  <c r="L226" i="1"/>
  <c r="BE226" i="1" s="1"/>
  <c r="M226" i="1"/>
  <c r="F226" i="1"/>
  <c r="K225" i="1"/>
  <c r="F225" i="1"/>
  <c r="K224" i="1"/>
  <c r="L224" i="1"/>
  <c r="M224" i="1"/>
  <c r="F224" i="1"/>
  <c r="K223" i="1"/>
  <c r="F223" i="1"/>
  <c r="K222" i="1"/>
  <c r="L222" i="1"/>
  <c r="BE222" i="1" s="1"/>
  <c r="M222" i="1"/>
  <c r="F222" i="1"/>
  <c r="K221" i="1"/>
  <c r="F221" i="1"/>
  <c r="K220" i="1"/>
  <c r="L220" i="1"/>
  <c r="BE220" i="1" s="1"/>
  <c r="M220" i="1"/>
  <c r="F220" i="1"/>
  <c r="K219" i="1"/>
  <c r="F219" i="1"/>
  <c r="K218" i="1"/>
  <c r="L218" i="1"/>
  <c r="BE218" i="1" s="1"/>
  <c r="M218" i="1"/>
  <c r="F218" i="1"/>
  <c r="K217" i="1"/>
  <c r="F217" i="1"/>
  <c r="K216" i="1"/>
  <c r="L216" i="1"/>
  <c r="M216" i="1"/>
  <c r="F216" i="1"/>
  <c r="K215" i="1"/>
  <c r="F215" i="1"/>
  <c r="K214" i="1"/>
  <c r="L214" i="1"/>
  <c r="BE214" i="1" s="1"/>
  <c r="M214" i="1"/>
  <c r="F214" i="1"/>
  <c r="K213" i="1"/>
  <c r="F213" i="1"/>
  <c r="K212" i="1"/>
  <c r="L212" i="1"/>
  <c r="BE212" i="1" s="1"/>
  <c r="M212" i="1"/>
  <c r="F212" i="1"/>
  <c r="K211" i="1"/>
  <c r="F211" i="1"/>
  <c r="K210" i="1"/>
  <c r="L210" i="1"/>
  <c r="BE210" i="1" s="1"/>
  <c r="M210" i="1"/>
  <c r="F210" i="1"/>
  <c r="K209" i="1"/>
  <c r="F209" i="1"/>
  <c r="K208" i="1"/>
  <c r="L208" i="1"/>
  <c r="M208" i="1"/>
  <c r="F208" i="1"/>
  <c r="K207" i="1"/>
  <c r="F207" i="1"/>
  <c r="K206" i="1"/>
  <c r="L206" i="1"/>
  <c r="BE206" i="1" s="1"/>
  <c r="M206" i="1"/>
  <c r="F206" i="1"/>
  <c r="K205" i="1"/>
  <c r="F205" i="1"/>
  <c r="K204" i="1"/>
  <c r="L204" i="1"/>
  <c r="BE204" i="1" s="1"/>
  <c r="M204" i="1"/>
  <c r="F204" i="1"/>
  <c r="K203" i="1"/>
  <c r="F203" i="1"/>
  <c r="K202" i="1"/>
  <c r="L202" i="1"/>
  <c r="BE202" i="1" s="1"/>
  <c r="M202" i="1"/>
  <c r="F202" i="1"/>
  <c r="K201" i="1"/>
  <c r="F201" i="1"/>
  <c r="K200" i="1"/>
  <c r="L200" i="1"/>
  <c r="M200" i="1"/>
  <c r="F200" i="1"/>
  <c r="K199" i="1"/>
  <c r="F199" i="1"/>
  <c r="K198" i="1"/>
  <c r="L198" i="1"/>
  <c r="BE198" i="1" s="1"/>
  <c r="M198" i="1"/>
  <c r="F198" i="1"/>
  <c r="K197" i="1"/>
  <c r="F197" i="1"/>
  <c r="K196" i="1"/>
  <c r="L196" i="1"/>
  <c r="BE196" i="1" s="1"/>
  <c r="M196" i="1"/>
  <c r="F196" i="1"/>
  <c r="K195" i="1"/>
  <c r="F195" i="1"/>
  <c r="K194" i="1"/>
  <c r="L194" i="1"/>
  <c r="BE194" i="1" s="1"/>
  <c r="M194" i="1"/>
  <c r="F194" i="1"/>
  <c r="K193" i="1"/>
  <c r="F193" i="1"/>
  <c r="K192" i="1"/>
  <c r="L192" i="1"/>
  <c r="M192" i="1"/>
  <c r="F192" i="1"/>
  <c r="K191" i="1"/>
  <c r="F191" i="1"/>
  <c r="K190" i="1"/>
  <c r="L190" i="1"/>
  <c r="BE190" i="1" s="1"/>
  <c r="M190" i="1"/>
  <c r="F190" i="1"/>
  <c r="K189" i="1"/>
  <c r="F189" i="1"/>
  <c r="K188" i="1"/>
  <c r="L188" i="1"/>
  <c r="BE188" i="1" s="1"/>
  <c r="M188" i="1"/>
  <c r="F188" i="1"/>
  <c r="K187" i="1"/>
  <c r="F187" i="1"/>
  <c r="K186" i="1"/>
  <c r="L186" i="1"/>
  <c r="BE186" i="1" s="1"/>
  <c r="M186" i="1"/>
  <c r="F186" i="1"/>
  <c r="K185" i="1"/>
  <c r="F185" i="1"/>
  <c r="K184" i="1"/>
  <c r="L184" i="1"/>
  <c r="M184" i="1"/>
  <c r="F184" i="1"/>
  <c r="K183" i="1"/>
  <c r="F183" i="1"/>
  <c r="K182" i="1"/>
  <c r="L182" i="1"/>
  <c r="BE182" i="1" s="1"/>
  <c r="M182" i="1"/>
  <c r="F182" i="1"/>
  <c r="K181" i="1"/>
  <c r="F181" i="1"/>
  <c r="K180" i="1"/>
  <c r="L180" i="1"/>
  <c r="BE180" i="1" s="1"/>
  <c r="M180" i="1"/>
  <c r="F180" i="1"/>
  <c r="K179" i="1"/>
  <c r="F179" i="1"/>
  <c r="K178" i="1"/>
  <c r="L178" i="1"/>
  <c r="BE178" i="1" s="1"/>
  <c r="M178" i="1"/>
  <c r="F178" i="1"/>
  <c r="K177" i="1"/>
  <c r="F177" i="1"/>
  <c r="K176" i="1"/>
  <c r="L176" i="1"/>
  <c r="M176" i="1"/>
  <c r="F176" i="1"/>
  <c r="K175" i="1"/>
  <c r="F175" i="1"/>
  <c r="K174" i="1"/>
  <c r="L174" i="1"/>
  <c r="BE174" i="1" s="1"/>
  <c r="M174" i="1"/>
  <c r="F174" i="1"/>
  <c r="K173" i="1"/>
  <c r="F173" i="1"/>
  <c r="K172" i="1"/>
  <c r="L172" i="1"/>
  <c r="BE172" i="1" s="1"/>
  <c r="M172" i="1"/>
  <c r="F172" i="1"/>
  <c r="K171" i="1"/>
  <c r="F171" i="1"/>
  <c r="K170" i="1"/>
  <c r="L170" i="1"/>
  <c r="BE170" i="1" s="1"/>
  <c r="M170" i="1"/>
  <c r="F170" i="1"/>
  <c r="K169" i="1"/>
  <c r="F169" i="1"/>
  <c r="K168" i="1"/>
  <c r="L168" i="1"/>
  <c r="M168" i="1"/>
  <c r="F168" i="1"/>
  <c r="K167" i="1"/>
  <c r="F167" i="1"/>
  <c r="K166" i="1"/>
  <c r="L166" i="1"/>
  <c r="BE166" i="1" s="1"/>
  <c r="M166" i="1"/>
  <c r="F166" i="1"/>
  <c r="K165" i="1"/>
  <c r="F165" i="1"/>
  <c r="K164" i="1"/>
  <c r="L164" i="1"/>
  <c r="BE164" i="1" s="1"/>
  <c r="M164" i="1"/>
  <c r="F164" i="1"/>
  <c r="K163" i="1"/>
  <c r="F163" i="1"/>
  <c r="K162" i="1"/>
  <c r="L162" i="1"/>
  <c r="BE162" i="1" s="1"/>
  <c r="M162" i="1"/>
  <c r="F162" i="1"/>
  <c r="K161" i="1"/>
  <c r="F161" i="1"/>
  <c r="K160" i="1"/>
  <c r="L160" i="1"/>
  <c r="M160" i="1"/>
  <c r="F160" i="1"/>
  <c r="K159" i="1"/>
  <c r="F159" i="1"/>
  <c r="K158" i="1"/>
  <c r="L158" i="1"/>
  <c r="BE158" i="1" s="1"/>
  <c r="M158" i="1"/>
  <c r="F158" i="1"/>
  <c r="K157" i="1"/>
  <c r="F157" i="1"/>
  <c r="K156" i="1"/>
  <c r="L156" i="1"/>
  <c r="BE156" i="1" s="1"/>
  <c r="M156" i="1"/>
  <c r="F156" i="1"/>
  <c r="K155" i="1"/>
  <c r="F155" i="1"/>
  <c r="K154" i="1"/>
  <c r="L154" i="1"/>
  <c r="BE154" i="1" s="1"/>
  <c r="M154" i="1"/>
  <c r="F154" i="1"/>
  <c r="K153" i="1"/>
  <c r="F153" i="1"/>
  <c r="K152" i="1"/>
  <c r="L152" i="1"/>
  <c r="M152" i="1"/>
  <c r="F152" i="1"/>
  <c r="K151" i="1"/>
  <c r="F151" i="1"/>
  <c r="K150" i="1"/>
  <c r="L150" i="1"/>
  <c r="BE150" i="1" s="1"/>
  <c r="M150" i="1"/>
  <c r="F150" i="1"/>
  <c r="K149" i="1"/>
  <c r="F149" i="1"/>
  <c r="K148" i="1"/>
  <c r="L148" i="1"/>
  <c r="BE148" i="1" s="1"/>
  <c r="M148" i="1"/>
  <c r="F148" i="1"/>
  <c r="K147" i="1"/>
  <c r="F147" i="1"/>
  <c r="K146" i="1"/>
  <c r="L146" i="1"/>
  <c r="BE146" i="1" s="1"/>
  <c r="M146" i="1"/>
  <c r="F146" i="1"/>
  <c r="K145" i="1"/>
  <c r="F145" i="1"/>
  <c r="K144" i="1"/>
  <c r="L144" i="1"/>
  <c r="M144" i="1"/>
  <c r="F144" i="1"/>
  <c r="K143" i="1"/>
  <c r="F143" i="1"/>
  <c r="K142" i="1"/>
  <c r="L142" i="1"/>
  <c r="BE142" i="1" s="1"/>
  <c r="M142" i="1"/>
  <c r="F142" i="1"/>
  <c r="K141" i="1"/>
  <c r="F141" i="1"/>
  <c r="K140" i="1"/>
  <c r="L140" i="1"/>
  <c r="BE140" i="1" s="1"/>
  <c r="M140" i="1"/>
  <c r="F140" i="1"/>
  <c r="K139" i="1"/>
  <c r="F139" i="1"/>
  <c r="K138" i="1"/>
  <c r="L138" i="1"/>
  <c r="BE138" i="1" s="1"/>
  <c r="M138" i="1"/>
  <c r="F138" i="1"/>
  <c r="K137" i="1"/>
  <c r="F137" i="1"/>
  <c r="K136" i="1"/>
  <c r="L136" i="1"/>
  <c r="M136" i="1"/>
  <c r="F136" i="1"/>
  <c r="K135" i="1"/>
  <c r="F135" i="1"/>
  <c r="K134" i="1"/>
  <c r="L134" i="1"/>
  <c r="BE134" i="1" s="1"/>
  <c r="M134" i="1"/>
  <c r="F134" i="1"/>
  <c r="K133" i="1"/>
  <c r="F133" i="1"/>
  <c r="K132" i="1"/>
  <c r="L132" i="1"/>
  <c r="BE132" i="1" s="1"/>
  <c r="M132" i="1"/>
  <c r="F132" i="1"/>
  <c r="K131" i="1"/>
  <c r="F131" i="1"/>
  <c r="K130" i="1"/>
  <c r="L130" i="1"/>
  <c r="BE130" i="1" s="1"/>
  <c r="M130" i="1"/>
  <c r="F130" i="1"/>
  <c r="K129" i="1"/>
  <c r="F129" i="1"/>
  <c r="K128" i="1"/>
  <c r="L128" i="1"/>
  <c r="M128" i="1"/>
  <c r="F128" i="1"/>
  <c r="K127" i="1"/>
  <c r="F127" i="1"/>
  <c r="K126" i="1"/>
  <c r="L126" i="1"/>
  <c r="BE126" i="1" s="1"/>
  <c r="M126" i="1"/>
  <c r="F126" i="1"/>
  <c r="K125" i="1"/>
  <c r="F125" i="1"/>
  <c r="K124" i="1"/>
  <c r="L124" i="1"/>
  <c r="BE124" i="1" s="1"/>
  <c r="M124" i="1"/>
  <c r="F124" i="1"/>
  <c r="K123" i="1"/>
  <c r="F123" i="1"/>
  <c r="K122" i="1"/>
  <c r="L122" i="1"/>
  <c r="BE122" i="1" s="1"/>
  <c r="M122" i="1"/>
  <c r="F122" i="1"/>
  <c r="K121" i="1"/>
  <c r="F121" i="1"/>
  <c r="K120" i="1"/>
  <c r="L120" i="1"/>
  <c r="M120" i="1"/>
  <c r="F120" i="1"/>
  <c r="K119" i="1"/>
  <c r="F119" i="1"/>
  <c r="K118" i="1"/>
  <c r="L118" i="1"/>
  <c r="BE118" i="1" s="1"/>
  <c r="M118" i="1"/>
  <c r="F118" i="1"/>
  <c r="K117" i="1"/>
  <c r="F117" i="1"/>
  <c r="K116" i="1"/>
  <c r="L116" i="1"/>
  <c r="BE116" i="1" s="1"/>
  <c r="M116" i="1"/>
  <c r="F116" i="1"/>
  <c r="K115" i="1"/>
  <c r="F115" i="1"/>
  <c r="K114" i="1"/>
  <c r="L114" i="1"/>
  <c r="BE114" i="1" s="1"/>
  <c r="M114" i="1"/>
  <c r="F114" i="1"/>
  <c r="K113" i="1"/>
  <c r="F113" i="1"/>
  <c r="K112" i="1"/>
  <c r="L112" i="1"/>
  <c r="M112" i="1"/>
  <c r="F112" i="1"/>
  <c r="K111" i="1"/>
  <c r="F111" i="1"/>
  <c r="K110" i="1"/>
  <c r="L110" i="1"/>
  <c r="BE110" i="1" s="1"/>
  <c r="M110" i="1"/>
  <c r="F110" i="1"/>
  <c r="K109" i="1"/>
  <c r="F109" i="1"/>
  <c r="K108" i="1"/>
  <c r="L108" i="1"/>
  <c r="BE108" i="1" s="1"/>
  <c r="M108" i="1"/>
  <c r="F108" i="1"/>
  <c r="K107" i="1"/>
  <c r="F107" i="1"/>
  <c r="K106" i="1"/>
  <c r="L106" i="1"/>
  <c r="BE106" i="1" s="1"/>
  <c r="M106" i="1"/>
  <c r="F106" i="1"/>
  <c r="K105" i="1"/>
  <c r="F105" i="1"/>
  <c r="K104" i="1"/>
  <c r="L104" i="1"/>
  <c r="M104" i="1"/>
  <c r="F104" i="1"/>
  <c r="K103" i="1"/>
  <c r="F103" i="1"/>
  <c r="K102" i="1"/>
  <c r="L102" i="1"/>
  <c r="BE102" i="1" s="1"/>
  <c r="M102" i="1"/>
  <c r="F102" i="1"/>
  <c r="K101" i="1"/>
  <c r="F101" i="1"/>
  <c r="K100" i="1"/>
  <c r="L100" i="1"/>
  <c r="BE100" i="1" s="1"/>
  <c r="M100" i="1"/>
  <c r="F100" i="1"/>
  <c r="K99" i="1"/>
  <c r="F99" i="1"/>
  <c r="K98" i="1"/>
  <c r="L98" i="1"/>
  <c r="BE98" i="1" s="1"/>
  <c r="M98" i="1"/>
  <c r="F98" i="1"/>
  <c r="K97" i="1"/>
  <c r="F97" i="1"/>
  <c r="K96" i="1"/>
  <c r="L96" i="1"/>
  <c r="M96" i="1"/>
  <c r="F96" i="1"/>
  <c r="K95" i="1"/>
  <c r="F95" i="1"/>
  <c r="K94" i="1"/>
  <c r="L94" i="1"/>
  <c r="BE94" i="1" s="1"/>
  <c r="M94" i="1"/>
  <c r="F94" i="1"/>
  <c r="K93" i="1"/>
  <c r="F93" i="1"/>
  <c r="K92" i="1"/>
  <c r="L92" i="1"/>
  <c r="BE92" i="1" s="1"/>
  <c r="M92" i="1"/>
  <c r="F92" i="1"/>
  <c r="K91" i="1"/>
  <c r="F91" i="1"/>
  <c r="K90" i="1"/>
  <c r="L90" i="1"/>
  <c r="BE90" i="1" s="1"/>
  <c r="M90" i="1"/>
  <c r="F90" i="1"/>
  <c r="K89" i="1"/>
  <c r="F89" i="1"/>
  <c r="K88" i="1"/>
  <c r="L88" i="1"/>
  <c r="M88" i="1"/>
  <c r="F88" i="1"/>
  <c r="K87" i="1"/>
  <c r="F87" i="1"/>
  <c r="K86" i="1"/>
  <c r="L86" i="1"/>
  <c r="BE86" i="1" s="1"/>
  <c r="M86" i="1"/>
  <c r="F86" i="1"/>
  <c r="K85" i="1"/>
  <c r="F85" i="1"/>
  <c r="K84" i="1"/>
  <c r="L84" i="1"/>
  <c r="BE84" i="1" s="1"/>
  <c r="M84" i="1"/>
  <c r="F84" i="1"/>
  <c r="K83" i="1"/>
  <c r="F83" i="1"/>
  <c r="K82" i="1"/>
  <c r="L82" i="1"/>
  <c r="BE82" i="1" s="1"/>
  <c r="M82" i="1"/>
  <c r="F82" i="1"/>
  <c r="K81" i="1"/>
  <c r="F81" i="1"/>
  <c r="K80" i="1"/>
  <c r="L80" i="1"/>
  <c r="M80" i="1"/>
  <c r="F80" i="1"/>
  <c r="K79" i="1"/>
  <c r="F79" i="1"/>
  <c r="K78" i="1"/>
  <c r="L78" i="1"/>
  <c r="BE78" i="1" s="1"/>
  <c r="M78" i="1"/>
  <c r="F78" i="1"/>
  <c r="K77" i="1"/>
  <c r="F77" i="1"/>
  <c r="K76" i="1"/>
  <c r="L76" i="1"/>
  <c r="BE76" i="1" s="1"/>
  <c r="M76" i="1"/>
  <c r="F76" i="1"/>
  <c r="K75" i="1"/>
  <c r="F75" i="1"/>
  <c r="K74" i="1"/>
  <c r="L74" i="1"/>
  <c r="BE74" i="1" s="1"/>
  <c r="M74" i="1"/>
  <c r="F74" i="1"/>
  <c r="K73" i="1"/>
  <c r="F73" i="1"/>
  <c r="K72" i="1"/>
  <c r="L72" i="1"/>
  <c r="M72" i="1"/>
  <c r="F72" i="1"/>
  <c r="K71" i="1"/>
  <c r="F71" i="1"/>
  <c r="K70" i="1"/>
  <c r="L70" i="1"/>
  <c r="BE70" i="1" s="1"/>
  <c r="M70" i="1"/>
  <c r="F70" i="1"/>
  <c r="K69" i="1"/>
  <c r="F69" i="1"/>
  <c r="K68" i="1"/>
  <c r="L68" i="1"/>
  <c r="BE68" i="1" s="1"/>
  <c r="M68" i="1"/>
  <c r="F68" i="1"/>
  <c r="K67" i="1"/>
  <c r="F67" i="1"/>
  <c r="K66" i="1"/>
  <c r="L66" i="1"/>
  <c r="BE66" i="1" s="1"/>
  <c r="M66" i="1"/>
  <c r="F66" i="1"/>
  <c r="K65" i="1"/>
  <c r="F65" i="1"/>
  <c r="K64" i="1"/>
  <c r="L64" i="1"/>
  <c r="M64" i="1"/>
  <c r="F64" i="1"/>
  <c r="K63" i="1"/>
  <c r="F63" i="1"/>
  <c r="K62" i="1"/>
  <c r="L62" i="1"/>
  <c r="BE62" i="1" s="1"/>
  <c r="M62" i="1"/>
  <c r="F62" i="1"/>
  <c r="K61" i="1"/>
  <c r="F61" i="1"/>
  <c r="K60" i="1"/>
  <c r="L60" i="1"/>
  <c r="BE60" i="1" s="1"/>
  <c r="M60" i="1"/>
  <c r="F60" i="1"/>
  <c r="K59" i="1"/>
  <c r="F59" i="1"/>
  <c r="K58" i="1"/>
  <c r="L58" i="1"/>
  <c r="BE58" i="1" s="1"/>
  <c r="M58" i="1"/>
  <c r="F58" i="1"/>
  <c r="K57" i="1"/>
  <c r="F57" i="1"/>
  <c r="K56" i="1"/>
  <c r="L56" i="1"/>
  <c r="M56" i="1"/>
  <c r="F56" i="1"/>
  <c r="K55" i="1"/>
  <c r="F55" i="1"/>
  <c r="K54" i="1"/>
  <c r="L54" i="1"/>
  <c r="BE54" i="1" s="1"/>
  <c r="M54" i="1"/>
  <c r="F54" i="1"/>
  <c r="K53" i="1"/>
  <c r="F53" i="1"/>
  <c r="K52" i="1"/>
  <c r="L52" i="1"/>
  <c r="BE52" i="1" s="1"/>
  <c r="M52" i="1"/>
  <c r="F52" i="1"/>
  <c r="K51" i="1"/>
  <c r="F51" i="1"/>
  <c r="K50" i="1"/>
  <c r="L50" i="1"/>
  <c r="BE50" i="1" s="1"/>
  <c r="M50" i="1"/>
  <c r="F50" i="1"/>
  <c r="K49" i="1"/>
  <c r="F49" i="1"/>
  <c r="K48" i="1"/>
  <c r="L48" i="1"/>
  <c r="M48" i="1"/>
  <c r="F48" i="1"/>
  <c r="K47" i="1"/>
  <c r="F47" i="1"/>
  <c r="K46" i="1"/>
  <c r="L46" i="1"/>
  <c r="BE46" i="1" s="1"/>
  <c r="M46" i="1"/>
  <c r="F46" i="1"/>
  <c r="K45" i="1"/>
  <c r="F45" i="1"/>
  <c r="K44" i="1"/>
  <c r="L44" i="1"/>
  <c r="BE44" i="1" s="1"/>
  <c r="M44" i="1"/>
  <c r="F44" i="1"/>
  <c r="K43" i="1"/>
  <c r="F43" i="1"/>
  <c r="K42" i="1"/>
  <c r="L42" i="1"/>
  <c r="BE42" i="1" s="1"/>
  <c r="M42" i="1"/>
  <c r="F42" i="1"/>
  <c r="K41" i="1"/>
  <c r="F41" i="1"/>
  <c r="K40" i="1"/>
  <c r="L40" i="1"/>
  <c r="M40" i="1"/>
  <c r="F40" i="1"/>
  <c r="K39" i="1"/>
  <c r="F39" i="1"/>
  <c r="K38" i="1"/>
  <c r="L38" i="1"/>
  <c r="BE38" i="1" s="1"/>
  <c r="M38" i="1"/>
  <c r="F38" i="1"/>
  <c r="K37" i="1"/>
  <c r="F37" i="1"/>
  <c r="K36" i="1"/>
  <c r="L36" i="1"/>
  <c r="BE36" i="1" s="1"/>
  <c r="M36" i="1"/>
  <c r="F36" i="1"/>
  <c r="K35" i="1"/>
  <c r="F35" i="1"/>
  <c r="K34" i="1"/>
  <c r="L34" i="1"/>
  <c r="BE34" i="1" s="1"/>
  <c r="M34" i="1"/>
  <c r="F34" i="1"/>
  <c r="K33" i="1"/>
  <c r="F33" i="1"/>
  <c r="K32" i="1"/>
  <c r="L32" i="1"/>
  <c r="M32" i="1"/>
  <c r="F32" i="1"/>
  <c r="K31" i="1"/>
  <c r="F31" i="1"/>
  <c r="K30" i="1"/>
  <c r="L30" i="1"/>
  <c r="BE30" i="1" s="1"/>
  <c r="M30" i="1"/>
  <c r="F30" i="1"/>
  <c r="K29" i="1"/>
  <c r="F29" i="1"/>
  <c r="K28" i="1"/>
  <c r="L28" i="1"/>
  <c r="BE28" i="1" s="1"/>
  <c r="M28" i="1"/>
  <c r="F28" i="1"/>
  <c r="K27" i="1"/>
  <c r="F27" i="1"/>
  <c r="K26" i="1"/>
  <c r="L26" i="1"/>
  <c r="BE26" i="1" s="1"/>
  <c r="M26" i="1"/>
  <c r="F26" i="1"/>
  <c r="K25" i="1"/>
  <c r="F25" i="1"/>
  <c r="K24" i="1"/>
  <c r="L24" i="1"/>
  <c r="M24" i="1"/>
  <c r="F24" i="1"/>
  <c r="K23" i="1"/>
  <c r="F23" i="1"/>
  <c r="K22" i="1"/>
  <c r="L22" i="1"/>
  <c r="BE22" i="1" s="1"/>
  <c r="M22" i="1"/>
  <c r="F22" i="1"/>
  <c r="K21" i="1"/>
  <c r="F21" i="1"/>
  <c r="K20" i="1"/>
  <c r="L20" i="1"/>
  <c r="BE20" i="1" s="1"/>
  <c r="M20" i="1"/>
  <c r="F20" i="1"/>
  <c r="K19" i="1"/>
  <c r="F19" i="1"/>
  <c r="K18" i="1"/>
  <c r="L18" i="1"/>
  <c r="BE18" i="1" s="1"/>
  <c r="M18" i="1"/>
  <c r="F18" i="1"/>
  <c r="K17" i="1"/>
  <c r="F17" i="1"/>
  <c r="K16" i="1"/>
  <c r="L16" i="1"/>
  <c r="M16" i="1"/>
  <c r="F16" i="1"/>
  <c r="K15" i="1"/>
  <c r="F15" i="1"/>
  <c r="K14" i="1"/>
  <c r="L14" i="1"/>
  <c r="BE14" i="1" s="1"/>
  <c r="M14" i="1"/>
  <c r="F14" i="1"/>
  <c r="K13" i="1"/>
  <c r="F13" i="1"/>
  <c r="K12" i="1"/>
  <c r="L12" i="1"/>
  <c r="BE12" i="1" s="1"/>
  <c r="BF7" i="1" s="1"/>
  <c r="M12" i="1"/>
  <c r="F12" i="1"/>
  <c r="K11" i="1"/>
  <c r="F11" i="1"/>
  <c r="K10" i="1"/>
  <c r="L10" i="1"/>
  <c r="M10" i="1"/>
  <c r="F10" i="1"/>
  <c r="K9" i="1"/>
  <c r="G9" i="1"/>
  <c r="F9" i="1"/>
  <c r="R7" i="1"/>
  <c r="R5" i="1"/>
  <c r="BM4" i="1"/>
  <c r="BM3" i="1"/>
  <c r="BM2" i="1"/>
  <c r="S7" i="1"/>
  <c r="R6" i="1"/>
  <c r="BE10" i="1"/>
  <c r="BE16" i="1"/>
  <c r="BE24" i="1"/>
  <c r="BE32" i="1"/>
  <c r="BE40" i="1"/>
  <c r="BE48" i="1"/>
  <c r="BE56" i="1"/>
  <c r="BE64" i="1"/>
  <c r="BE72" i="1"/>
  <c r="BE80" i="1"/>
  <c r="BE88" i="1"/>
  <c r="BE96" i="1"/>
  <c r="BE104" i="1"/>
  <c r="BE112" i="1"/>
  <c r="BE120" i="1"/>
  <c r="BE128" i="1"/>
  <c r="BE136" i="1"/>
  <c r="BE144" i="1"/>
  <c r="BE152" i="1"/>
  <c r="BE160" i="1"/>
  <c r="BE168" i="1"/>
  <c r="BE176" i="1"/>
  <c r="BE184" i="1"/>
  <c r="BE192" i="1"/>
  <c r="BE200" i="1"/>
  <c r="BE208" i="1"/>
  <c r="BE216" i="1"/>
  <c r="BE224" i="1"/>
  <c r="BE232" i="1"/>
  <c r="BE240" i="1"/>
  <c r="BE248" i="1"/>
  <c r="BE256" i="1"/>
  <c r="BE260" i="1"/>
  <c r="BE264" i="1"/>
  <c r="BE268" i="1"/>
  <c r="BE272" i="1"/>
  <c r="BE276" i="1"/>
  <c r="BE280" i="1"/>
  <c r="BE284" i="1"/>
  <c r="BE288" i="1"/>
  <c r="BE292" i="1"/>
  <c r="BE296" i="1"/>
  <c r="BE300" i="1"/>
  <c r="BE304" i="1"/>
  <c r="BE308" i="1"/>
  <c r="BE312" i="1"/>
  <c r="BE316" i="1"/>
  <c r="BE320" i="1"/>
  <c r="BE324" i="1"/>
  <c r="BE328" i="1"/>
  <c r="BE334" i="1"/>
  <c r="BE338" i="1"/>
  <c r="BE342" i="1"/>
  <c r="BE346" i="1"/>
  <c r="BE350" i="1"/>
  <c r="BE354" i="1"/>
  <c r="BE358" i="1"/>
  <c r="BE362" i="1"/>
  <c r="BE366" i="1"/>
  <c r="R71" i="11"/>
  <c r="D4" i="11"/>
  <c r="Z71" i="11"/>
  <c r="EF4" i="11"/>
  <c r="EF8" i="11"/>
  <c r="Q116" i="11"/>
  <c r="U116" i="11"/>
  <c r="V116" i="11" s="1"/>
  <c r="AE4" i="11"/>
  <c r="AE8" i="11" s="1"/>
  <c r="Q117" i="11"/>
  <c r="CZ3" i="11"/>
  <c r="DA5" i="11"/>
  <c r="FR5" i="11"/>
  <c r="FQ3" i="11"/>
  <c r="AF5" i="11"/>
  <c r="AE6" i="11"/>
  <c r="CZ4" i="11"/>
  <c r="CZ8" i="11" s="1"/>
  <c r="FQ6" i="11"/>
  <c r="HB379" i="11"/>
  <c r="HB183" i="11"/>
  <c r="HB71" i="11"/>
  <c r="HB55" i="11"/>
  <c r="L55" i="11"/>
  <c r="HP94" i="11"/>
  <c r="N94" i="11" s="1"/>
  <c r="L329" i="11"/>
  <c r="L237" i="11"/>
  <c r="L225" i="11"/>
  <c r="DB5" i="11"/>
  <c r="DC5" i="11" s="1"/>
  <c r="AF6" i="11"/>
  <c r="AF3" i="11"/>
  <c r="FS5" i="11"/>
  <c r="B224" i="11"/>
  <c r="B225" i="11"/>
  <c r="B226" i="11" s="1"/>
  <c r="B227" i="11" s="1"/>
  <c r="B228" i="11" s="1"/>
  <c r="B229" i="11" s="1"/>
  <c r="B230" i="11" s="1"/>
  <c r="B231" i="11" s="1"/>
  <c r="B232" i="11" s="1"/>
  <c r="B233" i="11" s="1"/>
  <c r="B234" i="11" s="1"/>
  <c r="B235" i="11" s="1"/>
  <c r="B236" i="11" s="1"/>
  <c r="B237" i="11" s="1"/>
  <c r="B238" i="11" s="1"/>
  <c r="B239" i="11" s="1"/>
  <c r="B240" i="11" s="1"/>
  <c r="B241" i="11" s="1"/>
  <c r="B242" i="11" s="1"/>
  <c r="B243" i="11" s="1"/>
  <c r="B244" i="11" s="1"/>
  <c r="B245" i="11" s="1"/>
  <c r="B246" i="11" s="1"/>
  <c r="B247" i="11" s="1"/>
  <c r="B248" i="11" s="1"/>
  <c r="B249" i="11" s="1"/>
  <c r="B250" i="11" s="1"/>
  <c r="B251" i="11" s="1"/>
  <c r="B252" i="11" s="1"/>
  <c r="B253" i="11" s="1"/>
  <c r="B254" i="11" s="1"/>
  <c r="B255" i="11" s="1"/>
  <c r="B256" i="11" s="1"/>
  <c r="B257" i="11" s="1"/>
  <c r="B258" i="11" s="1"/>
  <c r="B259" i="11" s="1"/>
  <c r="B260" i="11" s="1"/>
  <c r="B261" i="11" s="1"/>
  <c r="B262" i="11" s="1"/>
  <c r="B263" i="11" s="1"/>
  <c r="B264" i="11" s="1"/>
  <c r="B265" i="11" s="1"/>
  <c r="B266" i="11" s="1"/>
  <c r="B267" i="11" s="1"/>
  <c r="B268" i="11" s="1"/>
  <c r="B269" i="11" s="1"/>
  <c r="B270" i="11" s="1"/>
  <c r="B271" i="11" s="1"/>
  <c r="B272" i="11" s="1"/>
  <c r="B273" i="11" s="1"/>
  <c r="B274" i="11" s="1"/>
  <c r="B275" i="11" s="1"/>
  <c r="B276" i="11" s="1"/>
  <c r="B277" i="11" s="1"/>
  <c r="B278" i="11" s="1"/>
  <c r="B279" i="11" s="1"/>
  <c r="B280" i="11" s="1"/>
  <c r="B281" i="11" s="1"/>
  <c r="B282" i="11" s="1"/>
  <c r="B283" i="11" s="1"/>
  <c r="B284" i="11" s="1"/>
  <c r="B285" i="11" s="1"/>
  <c r="B286" i="11" s="1"/>
  <c r="B287" i="11" s="1"/>
  <c r="B288" i="11" s="1"/>
  <c r="B289" i="11" s="1"/>
  <c r="B290" i="11" s="1"/>
  <c r="B291" i="11" s="1"/>
  <c r="B292" i="11" s="1"/>
  <c r="B293" i="11" s="1"/>
  <c r="B294" i="11" s="1"/>
  <c r="B295" i="11" s="1"/>
  <c r="B296" i="11" s="1"/>
  <c r="B297" i="11" s="1"/>
  <c r="B298" i="11" s="1"/>
  <c r="B299" i="11" s="1"/>
  <c r="B300" i="11" s="1"/>
  <c r="B301" i="11" s="1"/>
  <c r="B302" i="11" s="1"/>
  <c r="B303" i="11" s="1"/>
  <c r="B304" i="11" s="1"/>
  <c r="B305" i="11" s="1"/>
  <c r="B306" i="11" s="1"/>
  <c r="B307" i="11" s="1"/>
  <c r="B308" i="11" s="1"/>
  <c r="B309" i="11" s="1"/>
  <c r="B310" i="11" s="1"/>
  <c r="B311" i="11" s="1"/>
  <c r="B312" i="11" s="1"/>
  <c r="B313" i="11" s="1"/>
  <c r="B314" i="11" s="1"/>
  <c r="B315" i="11" s="1"/>
  <c r="B316" i="11" s="1"/>
  <c r="B317" i="11" s="1"/>
  <c r="B318" i="11" s="1"/>
  <c r="B319" i="11" s="1"/>
  <c r="B320" i="11" s="1"/>
  <c r="B321" i="11" s="1"/>
  <c r="B322" i="11" s="1"/>
  <c r="B323" i="11" s="1"/>
  <c r="B324" i="11" s="1"/>
  <c r="B325" i="11" s="1"/>
  <c r="B326" i="11" s="1"/>
  <c r="B327" i="11" s="1"/>
  <c r="B328" i="11" s="1"/>
  <c r="B329" i="11" s="1"/>
  <c r="B330" i="11" s="1"/>
  <c r="B331" i="11" s="1"/>
  <c r="B332" i="11" s="1"/>
  <c r="B333" i="11" s="1"/>
  <c r="B334" i="11" s="1"/>
  <c r="B335" i="11" s="1"/>
  <c r="B336" i="11" s="1"/>
  <c r="B337" i="11" s="1"/>
  <c r="B338" i="11" s="1"/>
  <c r="B339" i="11" s="1"/>
  <c r="B340" i="11" s="1"/>
  <c r="B341" i="11" s="1"/>
  <c r="B342" i="11" s="1"/>
  <c r="B343" i="11" s="1"/>
  <c r="B344" i="11" s="1"/>
  <c r="B345" i="11" s="1"/>
  <c r="B346" i="11" s="1"/>
  <c r="B347" i="11" s="1"/>
  <c r="B348" i="11" s="1"/>
  <c r="B349" i="11" s="1"/>
  <c r="B350" i="11" s="1"/>
  <c r="B351" i="11" s="1"/>
  <c r="B352" i="11" s="1"/>
  <c r="B353" i="11" s="1"/>
  <c r="B354" i="11" s="1"/>
  <c r="B355" i="11" s="1"/>
  <c r="B356" i="11" s="1"/>
  <c r="B357" i="11" s="1"/>
  <c r="B358" i="11" s="1"/>
  <c r="B359" i="11" s="1"/>
  <c r="B360" i="11" s="1"/>
  <c r="B361" i="11" s="1"/>
  <c r="B362" i="11" s="1"/>
  <c r="B363" i="11" s="1"/>
  <c r="B364" i="11" s="1"/>
  <c r="B365" i="11" s="1"/>
  <c r="B366" i="11" s="1"/>
  <c r="B367" i="11" s="1"/>
  <c r="B368" i="11" s="1"/>
  <c r="B369" i="11" s="1"/>
  <c r="B370" i="11" s="1"/>
  <c r="B371" i="11" s="1"/>
  <c r="B372" i="11" s="1"/>
  <c r="B373" i="11" s="1"/>
  <c r="B374" i="11" s="1"/>
  <c r="B375" i="11" s="1"/>
  <c r="B376" i="11" s="1"/>
  <c r="B377" i="11" s="1"/>
  <c r="B378" i="11" s="1"/>
  <c r="B379" i="11" s="1"/>
  <c r="B380" i="11" s="1"/>
  <c r="B381" i="11" s="1"/>
  <c r="B382" i="11" s="1"/>
  <c r="B383" i="11" s="1"/>
  <c r="B384" i="11" s="1"/>
  <c r="B385" i="11" s="1"/>
  <c r="B386" i="11" s="1"/>
  <c r="B387" i="11" s="1"/>
  <c r="B388" i="11" s="1"/>
  <c r="B389" i="11" s="1"/>
  <c r="B390" i="11" s="1"/>
  <c r="B391" i="11" s="1"/>
  <c r="B392" i="11" s="1"/>
  <c r="B393" i="11" s="1"/>
  <c r="B394" i="11" s="1"/>
  <c r="B395" i="11" s="1"/>
  <c r="B396" i="11" s="1"/>
  <c r="B397" i="11" s="1"/>
  <c r="B398" i="11" s="1"/>
  <c r="B399" i="11" s="1"/>
  <c r="B400" i="11" s="1"/>
  <c r="B401" i="11" s="1"/>
  <c r="B402" i="11" s="1"/>
  <c r="B403" i="11" s="1"/>
  <c r="B404" i="11" s="1"/>
  <c r="B405" i="11" s="1"/>
  <c r="B406" i="11" s="1"/>
  <c r="B407" i="11" s="1"/>
  <c r="B408" i="11" s="1"/>
  <c r="B409" i="11" s="1"/>
  <c r="B410" i="11" s="1"/>
  <c r="B411" i="11" s="1"/>
  <c r="B412" i="11" s="1"/>
  <c r="B413" i="11" s="1"/>
  <c r="B414" i="11" s="1"/>
  <c r="B415" i="11" s="1"/>
  <c r="B416" i="11" s="1"/>
  <c r="B417" i="11" s="1"/>
  <c r="B418" i="11" s="1"/>
  <c r="B419" i="11" s="1"/>
  <c r="B420" i="11" s="1"/>
  <c r="B421" i="11" s="1"/>
  <c r="B422" i="11" s="1"/>
  <c r="B423" i="11" s="1"/>
  <c r="B424" i="11" s="1"/>
  <c r="B425" i="11" s="1"/>
  <c r="B426" i="11" s="1"/>
  <c r="B427" i="11" s="1"/>
  <c r="B428" i="11" s="1"/>
  <c r="B429" i="11" s="1"/>
  <c r="B430" i="11" s="1"/>
  <c r="B431" i="11" s="1"/>
  <c r="B432" i="11" s="1"/>
  <c r="B433" i="11" s="1"/>
  <c r="B434" i="11" s="1"/>
  <c r="B435" i="11" s="1"/>
  <c r="B436" i="11" s="1"/>
  <c r="B437" i="11" s="1"/>
  <c r="B438" i="11" s="1"/>
  <c r="B439" i="11" s="1"/>
  <c r="B440" i="11" s="1"/>
  <c r="B441" i="11" s="1"/>
  <c r="B442" i="11" s="1"/>
  <c r="B443" i="11" s="1"/>
  <c r="B444" i="11" s="1"/>
  <c r="B445" i="11" s="1"/>
  <c r="B446" i="11" s="1"/>
  <c r="B447" i="11" s="1"/>
  <c r="B448" i="11" s="1"/>
  <c r="B449" i="11" s="1"/>
  <c r="B450" i="11" s="1"/>
  <c r="B451" i="11" s="1"/>
  <c r="B452" i="11" s="1"/>
  <c r="B453" i="11" s="1"/>
  <c r="B454" i="11" s="1"/>
  <c r="B455" i="11" s="1"/>
  <c r="B456" i="11" s="1"/>
  <c r="B457" i="11" s="1"/>
  <c r="B458" i="11" s="1"/>
  <c r="B459" i="11" s="1"/>
  <c r="ED401" i="11"/>
  <c r="U117" i="11"/>
  <c r="V117" i="11" s="1"/>
  <c r="Q118" i="11"/>
  <c r="FS6" i="11"/>
  <c r="FT5" i="11"/>
  <c r="FS3" i="11"/>
  <c r="FS4" i="11"/>
  <c r="FS8" i="11"/>
  <c r="BE317" i="1"/>
  <c r="Q107" i="11"/>
  <c r="U106" i="11"/>
  <c r="V106" i="11"/>
  <c r="DB6" i="11"/>
  <c r="DB3" i="11"/>
  <c r="DB4" i="11"/>
  <c r="DB8" i="11"/>
  <c r="DA6" i="11"/>
  <c r="DA4" i="11"/>
  <c r="DA8" i="11" s="1"/>
  <c r="DA3" i="11"/>
  <c r="L13" i="1"/>
  <c r="M13" i="1"/>
  <c r="L21" i="1"/>
  <c r="M21" i="1"/>
  <c r="L29" i="1"/>
  <c r="M29" i="1"/>
  <c r="L37" i="1"/>
  <c r="M37" i="1"/>
  <c r="L45" i="1"/>
  <c r="M45" i="1"/>
  <c r="L53" i="1"/>
  <c r="M53" i="1"/>
  <c r="M61" i="1"/>
  <c r="L61" i="1"/>
  <c r="L69" i="1"/>
  <c r="M69" i="1"/>
  <c r="L77" i="1"/>
  <c r="M77" i="1"/>
  <c r="L85" i="1"/>
  <c r="M85" i="1"/>
  <c r="L93" i="1"/>
  <c r="M93" i="1"/>
  <c r="L101" i="1"/>
  <c r="M101" i="1"/>
  <c r="L109" i="1"/>
  <c r="M109" i="1"/>
  <c r="L117" i="1"/>
  <c r="M117" i="1"/>
  <c r="L125" i="1"/>
  <c r="M125" i="1"/>
  <c r="L133" i="1"/>
  <c r="M133" i="1"/>
  <c r="L141" i="1"/>
  <c r="M141" i="1"/>
  <c r="L149" i="1"/>
  <c r="M149" i="1"/>
  <c r="L157" i="1"/>
  <c r="M157" i="1"/>
  <c r="L165" i="1"/>
  <c r="M165" i="1"/>
  <c r="L173" i="1"/>
  <c r="M173" i="1"/>
  <c r="L181" i="1"/>
  <c r="M181" i="1"/>
  <c r="L189" i="1"/>
  <c r="M189" i="1"/>
  <c r="L197" i="1"/>
  <c r="M197" i="1"/>
  <c r="L205" i="1"/>
  <c r="M205" i="1"/>
  <c r="L213" i="1"/>
  <c r="M213" i="1"/>
  <c r="L221" i="1"/>
  <c r="M221" i="1"/>
  <c r="L229" i="1"/>
  <c r="M229" i="1"/>
  <c r="L237" i="1"/>
  <c r="M237" i="1"/>
  <c r="L245" i="1"/>
  <c r="M245" i="1"/>
  <c r="L253" i="1"/>
  <c r="M253" i="1"/>
  <c r="L261" i="1"/>
  <c r="M261" i="1"/>
  <c r="L269" i="1"/>
  <c r="M269" i="1"/>
  <c r="L277" i="1"/>
  <c r="M277" i="1"/>
  <c r="L285" i="1"/>
  <c r="M285" i="1"/>
  <c r="L293" i="1"/>
  <c r="M293" i="1"/>
  <c r="L301" i="1"/>
  <c r="M301" i="1"/>
  <c r="L309" i="1"/>
  <c r="M309" i="1"/>
  <c r="L325" i="1"/>
  <c r="M325" i="1"/>
  <c r="L330" i="1"/>
  <c r="M330" i="1"/>
  <c r="L335" i="1"/>
  <c r="M335" i="1"/>
  <c r="L343" i="1"/>
  <c r="M343" i="1"/>
  <c r="L351" i="1"/>
  <c r="M351" i="1"/>
  <c r="L359" i="1"/>
  <c r="M359" i="1"/>
  <c r="L367" i="1"/>
  <c r="M367" i="1"/>
  <c r="L375" i="1"/>
  <c r="M375" i="1"/>
  <c r="L383" i="1"/>
  <c r="M383" i="1"/>
  <c r="L391" i="1"/>
  <c r="M391" i="1"/>
  <c r="L399" i="1"/>
  <c r="M399" i="1"/>
  <c r="T7" i="1"/>
  <c r="S5" i="1"/>
  <c r="S6" i="1"/>
  <c r="L9" i="1"/>
  <c r="M9" i="1"/>
  <c r="L17" i="1"/>
  <c r="M17" i="1"/>
  <c r="L25" i="1"/>
  <c r="M25" i="1"/>
  <c r="L33" i="1"/>
  <c r="M33" i="1"/>
  <c r="L41" i="1"/>
  <c r="M41" i="1"/>
  <c r="L49" i="1"/>
  <c r="M49" i="1"/>
  <c r="L57" i="1"/>
  <c r="M57" i="1"/>
  <c r="L65" i="1"/>
  <c r="M65" i="1"/>
  <c r="L73" i="1"/>
  <c r="M73" i="1"/>
  <c r="L81" i="1"/>
  <c r="M81" i="1"/>
  <c r="L89" i="1"/>
  <c r="M89" i="1"/>
  <c r="L97" i="1"/>
  <c r="M97" i="1"/>
  <c r="L105" i="1"/>
  <c r="M105" i="1"/>
  <c r="L113" i="1"/>
  <c r="M113" i="1"/>
  <c r="L121" i="1"/>
  <c r="M121" i="1"/>
  <c r="L129" i="1"/>
  <c r="M129" i="1"/>
  <c r="L137" i="1"/>
  <c r="M137" i="1"/>
  <c r="L145" i="1"/>
  <c r="M145" i="1"/>
  <c r="L153" i="1"/>
  <c r="M153" i="1"/>
  <c r="L161" i="1"/>
  <c r="M161" i="1"/>
  <c r="L169" i="1"/>
  <c r="M169" i="1"/>
  <c r="L177" i="1"/>
  <c r="M177" i="1"/>
  <c r="L185" i="1"/>
  <c r="M185" i="1"/>
  <c r="L193" i="1"/>
  <c r="M193" i="1"/>
  <c r="L201" i="1"/>
  <c r="M201" i="1"/>
  <c r="L209" i="1"/>
  <c r="M209" i="1"/>
  <c r="L217" i="1"/>
  <c r="M217" i="1"/>
  <c r="L225" i="1"/>
  <c r="M225" i="1"/>
  <c r="L233" i="1"/>
  <c r="M233" i="1"/>
  <c r="L241" i="1"/>
  <c r="M241" i="1"/>
  <c r="L249" i="1"/>
  <c r="M249" i="1"/>
  <c r="L257" i="1"/>
  <c r="M257" i="1"/>
  <c r="L265" i="1"/>
  <c r="M265" i="1"/>
  <c r="L273" i="1"/>
  <c r="M273" i="1"/>
  <c r="L281" i="1"/>
  <c r="M281" i="1"/>
  <c r="L289" i="1"/>
  <c r="M289" i="1"/>
  <c r="L297" i="1"/>
  <c r="M297" i="1"/>
  <c r="L305" i="1"/>
  <c r="M305" i="1"/>
  <c r="L313" i="1"/>
  <c r="M313" i="1"/>
  <c r="L321" i="1"/>
  <c r="M321" i="1"/>
  <c r="L329" i="1"/>
  <c r="M329" i="1"/>
  <c r="L331" i="1"/>
  <c r="M331" i="1"/>
  <c r="L339" i="1"/>
  <c r="M339" i="1"/>
  <c r="L347" i="1"/>
  <c r="M347" i="1"/>
  <c r="L355" i="1"/>
  <c r="M355" i="1"/>
  <c r="L363" i="1"/>
  <c r="M363" i="1"/>
  <c r="L371" i="1"/>
  <c r="M371" i="1"/>
  <c r="L379" i="1"/>
  <c r="M379" i="1"/>
  <c r="L387" i="1"/>
  <c r="M387" i="1"/>
  <c r="L395" i="1"/>
  <c r="M395" i="1"/>
  <c r="L15" i="1"/>
  <c r="M15" i="1"/>
  <c r="L23" i="1"/>
  <c r="M23" i="1"/>
  <c r="L31" i="1"/>
  <c r="M31" i="1"/>
  <c r="L39" i="1"/>
  <c r="M39" i="1"/>
  <c r="L47" i="1"/>
  <c r="M47" i="1"/>
  <c r="L55" i="1"/>
  <c r="M55" i="1"/>
  <c r="L63" i="1"/>
  <c r="M63" i="1"/>
  <c r="L71" i="1"/>
  <c r="M71" i="1"/>
  <c r="L79" i="1"/>
  <c r="M79" i="1"/>
  <c r="L87" i="1"/>
  <c r="M87" i="1"/>
  <c r="L95" i="1"/>
  <c r="M95" i="1"/>
  <c r="L103" i="1"/>
  <c r="M103" i="1"/>
  <c r="L111" i="1"/>
  <c r="M111" i="1"/>
  <c r="L119" i="1"/>
  <c r="M119" i="1"/>
  <c r="L127" i="1"/>
  <c r="M127" i="1"/>
  <c r="L135" i="1"/>
  <c r="M135" i="1"/>
  <c r="L143" i="1"/>
  <c r="M143" i="1"/>
  <c r="L151" i="1"/>
  <c r="M151" i="1"/>
  <c r="L159" i="1"/>
  <c r="M159" i="1"/>
  <c r="L167" i="1"/>
  <c r="M167" i="1"/>
  <c r="L175" i="1"/>
  <c r="M175" i="1"/>
  <c r="L183" i="1"/>
  <c r="M183" i="1"/>
  <c r="L191" i="1"/>
  <c r="M191" i="1"/>
  <c r="L199" i="1"/>
  <c r="M199" i="1"/>
  <c r="L207" i="1"/>
  <c r="M207" i="1"/>
  <c r="L215" i="1"/>
  <c r="M215" i="1"/>
  <c r="L223" i="1"/>
  <c r="M223" i="1"/>
  <c r="L231" i="1"/>
  <c r="M231" i="1"/>
  <c r="L239" i="1"/>
  <c r="M239" i="1"/>
  <c r="L247" i="1"/>
  <c r="M247" i="1"/>
  <c r="L255" i="1"/>
  <c r="M255" i="1"/>
  <c r="L263" i="1"/>
  <c r="M263" i="1"/>
  <c r="L271" i="1"/>
  <c r="M271" i="1"/>
  <c r="L279" i="1"/>
  <c r="M279" i="1"/>
  <c r="L287" i="1"/>
  <c r="M287" i="1"/>
  <c r="L295" i="1"/>
  <c r="M295" i="1"/>
  <c r="L303" i="1"/>
  <c r="M303" i="1"/>
  <c r="L311" i="1"/>
  <c r="M311" i="1"/>
  <c r="L319" i="1"/>
  <c r="M319" i="1"/>
  <c r="L327" i="1"/>
  <c r="M327" i="1"/>
  <c r="L337" i="1"/>
  <c r="M337" i="1"/>
  <c r="L345" i="1"/>
  <c r="M345" i="1"/>
  <c r="L353" i="1"/>
  <c r="M353" i="1"/>
  <c r="L361" i="1"/>
  <c r="M361" i="1"/>
  <c r="L369" i="1"/>
  <c r="M369" i="1"/>
  <c r="L377" i="1"/>
  <c r="M377" i="1"/>
  <c r="L385" i="1"/>
  <c r="M385" i="1"/>
  <c r="L393" i="1"/>
  <c r="M393" i="1"/>
  <c r="L11" i="1"/>
  <c r="M11" i="1"/>
  <c r="L19" i="1"/>
  <c r="M19" i="1"/>
  <c r="L27" i="1"/>
  <c r="M27" i="1"/>
  <c r="L35" i="1"/>
  <c r="M35" i="1"/>
  <c r="L43" i="1"/>
  <c r="M43" i="1"/>
  <c r="L51" i="1"/>
  <c r="M51" i="1"/>
  <c r="L59" i="1"/>
  <c r="M59" i="1"/>
  <c r="L67" i="1"/>
  <c r="M67" i="1"/>
  <c r="L75" i="1"/>
  <c r="M75" i="1"/>
  <c r="L83" i="1"/>
  <c r="M83" i="1"/>
  <c r="L91" i="1"/>
  <c r="M91" i="1"/>
  <c r="L99" i="1"/>
  <c r="M99" i="1"/>
  <c r="L107" i="1"/>
  <c r="M107" i="1"/>
  <c r="L115" i="1"/>
  <c r="M115" i="1"/>
  <c r="L123" i="1"/>
  <c r="M123" i="1"/>
  <c r="L131" i="1"/>
  <c r="M131" i="1"/>
  <c r="L139" i="1"/>
  <c r="M139" i="1"/>
  <c r="L147" i="1"/>
  <c r="M147" i="1"/>
  <c r="L155" i="1"/>
  <c r="M155" i="1"/>
  <c r="L163" i="1"/>
  <c r="M163" i="1"/>
  <c r="L171" i="1"/>
  <c r="M171" i="1"/>
  <c r="L179" i="1"/>
  <c r="M179" i="1"/>
  <c r="L187" i="1"/>
  <c r="M187" i="1"/>
  <c r="L195" i="1"/>
  <c r="M195" i="1"/>
  <c r="L203" i="1"/>
  <c r="M203" i="1"/>
  <c r="L211" i="1"/>
  <c r="M211" i="1"/>
  <c r="L219" i="1"/>
  <c r="M219" i="1"/>
  <c r="L227" i="1"/>
  <c r="M227" i="1"/>
  <c r="L235" i="1"/>
  <c r="M235" i="1"/>
  <c r="L243" i="1"/>
  <c r="M243" i="1"/>
  <c r="L251" i="1"/>
  <c r="M251" i="1"/>
  <c r="L259" i="1"/>
  <c r="M259" i="1"/>
  <c r="L267" i="1"/>
  <c r="M267" i="1"/>
  <c r="L275" i="1"/>
  <c r="M275" i="1"/>
  <c r="L283" i="1"/>
  <c r="M283" i="1"/>
  <c r="L291" i="1"/>
  <c r="M291" i="1"/>
  <c r="L299" i="1"/>
  <c r="M299" i="1"/>
  <c r="L307" i="1"/>
  <c r="M307" i="1"/>
  <c r="L315" i="1"/>
  <c r="M315" i="1"/>
  <c r="L323" i="1"/>
  <c r="M323" i="1"/>
  <c r="L333" i="1"/>
  <c r="M333" i="1"/>
  <c r="L341" i="1"/>
  <c r="M341" i="1"/>
  <c r="L349" i="1"/>
  <c r="M349" i="1"/>
  <c r="L357" i="1"/>
  <c r="M357" i="1"/>
  <c r="L365" i="1"/>
  <c r="M365" i="1"/>
  <c r="L373" i="1"/>
  <c r="M373" i="1"/>
  <c r="L381" i="1"/>
  <c r="M381" i="1"/>
  <c r="L389" i="1"/>
  <c r="M389" i="1"/>
  <c r="L397" i="1"/>
  <c r="M397" i="1"/>
  <c r="G4" i="8"/>
  <c r="BV5" i="11"/>
  <c r="BU6" i="11"/>
  <c r="BU4" i="11"/>
  <c r="BU8" i="11" s="1"/>
  <c r="BU3" i="11"/>
  <c r="EF3" i="11"/>
  <c r="EF6" i="11"/>
  <c r="EG5" i="11"/>
  <c r="BE259" i="1"/>
  <c r="BE131" i="1"/>
  <c r="BE59" i="1"/>
  <c r="BE255" i="1"/>
  <c r="BE159" i="1"/>
  <c r="BE127" i="1"/>
  <c r="BE347" i="1"/>
  <c r="BE329" i="1"/>
  <c r="BE359" i="1"/>
  <c r="BE277" i="1"/>
  <c r="BE245" i="1"/>
  <c r="BE197" i="1"/>
  <c r="BE165" i="1"/>
  <c r="BE133" i="1"/>
  <c r="BE85" i="1"/>
  <c r="BE53" i="1"/>
  <c r="BE21" i="1"/>
  <c r="BE365" i="1"/>
  <c r="BE333" i="1"/>
  <c r="BE299" i="1"/>
  <c r="BE267" i="1"/>
  <c r="BE235" i="1"/>
  <c r="BE203" i="1"/>
  <c r="BE171" i="1"/>
  <c r="BE139" i="1"/>
  <c r="BE115" i="1"/>
  <c r="BE99" i="1"/>
  <c r="BE43" i="1"/>
  <c r="BE27" i="1"/>
  <c r="BE11" i="1"/>
  <c r="BE361" i="1"/>
  <c r="BE327" i="1"/>
  <c r="BE295" i="1"/>
  <c r="BE263" i="1"/>
  <c r="BE231" i="1"/>
  <c r="BE199" i="1"/>
  <c r="BE167" i="1"/>
  <c r="BE135" i="1"/>
  <c r="BE111" i="1"/>
  <c r="BE87" i="1"/>
  <c r="BE71" i="1"/>
  <c r="BE47" i="1"/>
  <c r="BE31" i="1"/>
  <c r="BE15" i="1"/>
  <c r="BE355" i="1"/>
  <c r="BE313" i="1"/>
  <c r="BE297" i="1"/>
  <c r="BE281" i="1"/>
  <c r="BE265" i="1"/>
  <c r="BE249" i="1"/>
  <c r="BE233" i="1"/>
  <c r="BE217" i="1"/>
  <c r="BE201" i="1"/>
  <c r="BE185" i="1"/>
  <c r="BE169" i="1"/>
  <c r="BE153" i="1"/>
  <c r="BE137" i="1"/>
  <c r="BE121" i="1"/>
  <c r="BE105" i="1"/>
  <c r="BE89" i="1"/>
  <c r="BE73" i="1"/>
  <c r="BE57" i="1"/>
  <c r="BE41" i="1"/>
  <c r="BE25" i="1"/>
  <c r="BE9" i="1"/>
  <c r="N9" i="1"/>
  <c r="BE367" i="1"/>
  <c r="BE335" i="1"/>
  <c r="BE61" i="1"/>
  <c r="U107" i="11"/>
  <c r="V107" i="11" s="1"/>
  <c r="Q108" i="11"/>
  <c r="BE357" i="1"/>
  <c r="BE323" i="1"/>
  <c r="BE195" i="1"/>
  <c r="BE319" i="1"/>
  <c r="BE287" i="1"/>
  <c r="BE293" i="1"/>
  <c r="BE261" i="1"/>
  <c r="BE213" i="1"/>
  <c r="BE181" i="1"/>
  <c r="BE149" i="1"/>
  <c r="BE101" i="1"/>
  <c r="BE69" i="1"/>
  <c r="BE37" i="1"/>
  <c r="BE341" i="1"/>
  <c r="BE307" i="1"/>
  <c r="BE275" i="1"/>
  <c r="BE243" i="1"/>
  <c r="BE211" i="1"/>
  <c r="BE179" i="1"/>
  <c r="BE147" i="1"/>
  <c r="BE83" i="1"/>
  <c r="BE67" i="1"/>
  <c r="BE369" i="1"/>
  <c r="BE337" i="1"/>
  <c r="BE303" i="1"/>
  <c r="BE271" i="1"/>
  <c r="BE239" i="1"/>
  <c r="BE207" i="1"/>
  <c r="BE175" i="1"/>
  <c r="BE143" i="1"/>
  <c r="BE95" i="1"/>
  <c r="BE55" i="1"/>
  <c r="BE363" i="1"/>
  <c r="BE331" i="1"/>
  <c r="U7" i="1"/>
  <c r="T6" i="1"/>
  <c r="T5" i="1"/>
  <c r="BE343" i="1"/>
  <c r="BE325" i="1"/>
  <c r="BE301" i="1"/>
  <c r="BE285" i="1"/>
  <c r="BE269" i="1"/>
  <c r="BE253" i="1"/>
  <c r="BE237" i="1"/>
  <c r="BE221" i="1"/>
  <c r="BE205" i="1"/>
  <c r="BE189" i="1"/>
  <c r="BE173" i="1"/>
  <c r="BE157" i="1"/>
  <c r="BE141" i="1"/>
  <c r="BE125" i="1"/>
  <c r="BE109" i="1"/>
  <c r="BE93" i="1"/>
  <c r="BE77" i="1"/>
  <c r="BE45" i="1"/>
  <c r="BE29" i="1"/>
  <c r="BE13" i="1"/>
  <c r="FU5" i="11"/>
  <c r="FT3" i="11"/>
  <c r="FT6" i="11"/>
  <c r="FT4" i="11"/>
  <c r="FT8" i="11" s="1"/>
  <c r="U118" i="11"/>
  <c r="V118" i="11" s="1"/>
  <c r="Q119" i="11"/>
  <c r="BE291" i="1"/>
  <c r="BE227" i="1"/>
  <c r="BE163" i="1"/>
  <c r="BE91" i="1"/>
  <c r="BE75" i="1"/>
  <c r="BE353" i="1"/>
  <c r="BE223" i="1"/>
  <c r="BE191" i="1"/>
  <c r="BE309" i="1"/>
  <c r="BE229" i="1"/>
  <c r="BE117" i="1"/>
  <c r="EG3" i="11"/>
  <c r="EG4" i="11"/>
  <c r="EG8" i="11"/>
  <c r="EG6" i="11"/>
  <c r="EH5" i="11"/>
  <c r="BV6" i="11"/>
  <c r="BW5" i="11"/>
  <c r="BV4" i="11"/>
  <c r="BV8" i="11"/>
  <c r="BV3" i="11"/>
  <c r="BE349" i="1"/>
  <c r="BE315" i="1"/>
  <c r="BE283" i="1"/>
  <c r="BE251" i="1"/>
  <c r="BE219" i="1"/>
  <c r="BE187" i="1"/>
  <c r="BE155" i="1"/>
  <c r="BE123" i="1"/>
  <c r="BE107" i="1"/>
  <c r="BE51" i="1"/>
  <c r="BE35" i="1"/>
  <c r="BE19" i="1"/>
  <c r="BE345" i="1"/>
  <c r="BE311" i="1"/>
  <c r="BE279" i="1"/>
  <c r="BE247" i="1"/>
  <c r="BE215" i="1"/>
  <c r="BE183" i="1"/>
  <c r="BE151" i="1"/>
  <c r="BE119" i="1"/>
  <c r="BE103" i="1"/>
  <c r="BE79" i="1"/>
  <c r="BE63" i="1"/>
  <c r="BE39" i="1"/>
  <c r="BE23" i="1"/>
  <c r="BE339" i="1"/>
  <c r="BE321" i="1"/>
  <c r="BE305" i="1"/>
  <c r="BE289" i="1"/>
  <c r="BE273" i="1"/>
  <c r="BE257" i="1"/>
  <c r="BE241" i="1"/>
  <c r="BE225" i="1"/>
  <c r="BE209" i="1"/>
  <c r="BE193" i="1"/>
  <c r="BE177" i="1"/>
  <c r="BE161" i="1"/>
  <c r="BE145" i="1"/>
  <c r="BE129" i="1"/>
  <c r="BE113" i="1"/>
  <c r="BE97" i="1"/>
  <c r="BE81" i="1"/>
  <c r="BE65" i="1"/>
  <c r="BE49" i="1"/>
  <c r="BE33" i="1"/>
  <c r="BE17" i="1"/>
  <c r="BE351" i="1"/>
  <c r="BE330" i="1"/>
  <c r="U108" i="11"/>
  <c r="V108" i="11" s="1"/>
  <c r="Q109" i="11"/>
  <c r="BW4" i="11"/>
  <c r="BW8" i="11"/>
  <c r="BW3" i="11"/>
  <c r="BX5" i="11"/>
  <c r="BW6" i="11"/>
  <c r="EI5" i="11"/>
  <c r="EH3" i="11"/>
  <c r="EH6" i="11"/>
  <c r="EH4" i="11"/>
  <c r="EH8" i="11"/>
  <c r="U119" i="11"/>
  <c r="V119" i="11"/>
  <c r="Q120" i="11"/>
  <c r="V7" i="1"/>
  <c r="U6" i="1"/>
  <c r="U5" i="1"/>
  <c r="FU6" i="11"/>
  <c r="FV5" i="11"/>
  <c r="FU4" i="11"/>
  <c r="FU8" i="11"/>
  <c r="FU3" i="11"/>
  <c r="FW5" i="11"/>
  <c r="FV3" i="11"/>
  <c r="FV6" i="11"/>
  <c r="FV4" i="11"/>
  <c r="FV8" i="11" s="1"/>
  <c r="W7" i="1"/>
  <c r="V5" i="1"/>
  <c r="V6" i="1"/>
  <c r="BX3" i="11"/>
  <c r="BY5" i="11"/>
  <c r="BX4" i="11"/>
  <c r="BX8" i="11" s="1"/>
  <c r="BX6" i="11"/>
  <c r="U120" i="11"/>
  <c r="V120" i="11" s="1"/>
  <c r="Q121" i="11"/>
  <c r="U121" i="11" s="1"/>
  <c r="V121" i="11" s="1"/>
  <c r="EI6" i="11"/>
  <c r="EI4" i="11"/>
  <c r="EI8" i="11"/>
  <c r="EI3" i="11"/>
  <c r="EJ5" i="11"/>
  <c r="EJ4" i="11" s="1"/>
  <c r="EJ8" i="11" s="1"/>
  <c r="Q110" i="11"/>
  <c r="U109" i="11"/>
  <c r="V109" i="11" s="1"/>
  <c r="Q111" i="11"/>
  <c r="U110" i="11"/>
  <c r="V110" i="11"/>
  <c r="EK5" i="11"/>
  <c r="EJ6" i="11"/>
  <c r="BY4" i="11"/>
  <c r="BY8" i="11"/>
  <c r="BZ5" i="11"/>
  <c r="BY3" i="11"/>
  <c r="BY6" i="11"/>
  <c r="X7" i="1"/>
  <c r="X6" i="1" s="1"/>
  <c r="W6" i="1"/>
  <c r="W5" i="1"/>
  <c r="FW6" i="11"/>
  <c r="FW3" i="11"/>
  <c r="FX5" i="11"/>
  <c r="FW4" i="11"/>
  <c r="FW8" i="11" s="1"/>
  <c r="X5" i="1"/>
  <c r="CA5" i="11"/>
  <c r="BZ3" i="11"/>
  <c r="BZ6" i="11"/>
  <c r="BZ4" i="11"/>
  <c r="BZ8" i="11" s="1"/>
  <c r="FY5" i="11"/>
  <c r="FX3" i="11"/>
  <c r="FX4" i="11"/>
  <c r="FX8" i="11"/>
  <c r="FX6" i="11"/>
  <c r="EK6" i="11"/>
  <c r="EK3" i="11"/>
  <c r="EK4" i="11"/>
  <c r="EK8" i="11"/>
  <c r="EL5" i="11"/>
  <c r="U111" i="11"/>
  <c r="V111" i="11" s="1"/>
  <c r="Q112" i="11"/>
  <c r="FY6" i="11"/>
  <c r="FZ5" i="11"/>
  <c r="FY3" i="11"/>
  <c r="FY4" i="11"/>
  <c r="FY8" i="11"/>
  <c r="Q113" i="11"/>
  <c r="U113" i="11"/>
  <c r="V113" i="11" s="1"/>
  <c r="U112" i="11"/>
  <c r="V112" i="11" s="1"/>
  <c r="EL4" i="11"/>
  <c r="EL8" i="11" s="1"/>
  <c r="EM5" i="11"/>
  <c r="EN5" i="11" s="1"/>
  <c r="EL3" i="11"/>
  <c r="EL6" i="11"/>
  <c r="CB5" i="11"/>
  <c r="CA3" i="11"/>
  <c r="CA6" i="11"/>
  <c r="CA4" i="11"/>
  <c r="CA8" i="11" s="1"/>
  <c r="EM6" i="11"/>
  <c r="CB3" i="11"/>
  <c r="CC5" i="11"/>
  <c r="CB6" i="11"/>
  <c r="CB4" i="11"/>
  <c r="CB8" i="11"/>
  <c r="FZ3" i="11"/>
  <c r="FZ6" i="11"/>
  <c r="GA5" i="11"/>
  <c r="GA3" i="11" s="1"/>
  <c r="FZ4" i="11"/>
  <c r="FZ8" i="11"/>
  <c r="GA4" i="11"/>
  <c r="GA8" i="11" s="1"/>
  <c r="CC4" i="11"/>
  <c r="CC8" i="11" s="1"/>
  <c r="CC3" i="11"/>
  <c r="CC6" i="11"/>
  <c r="CD5" i="11"/>
  <c r="EO5" i="11"/>
  <c r="EO6" i="11"/>
  <c r="L291" i="11"/>
  <c r="L93" i="11"/>
  <c r="HB65" i="11"/>
  <c r="L51" i="11"/>
  <c r="HB51" i="11"/>
  <c r="HB43" i="11"/>
  <c r="L43" i="11"/>
  <c r="L39" i="11"/>
  <c r="HB39" i="11"/>
  <c r="HP197" i="11"/>
  <c r="N197" i="11" s="1"/>
  <c r="HP93" i="11"/>
  <c r="N93" i="11" s="1"/>
  <c r="L275" i="11"/>
  <c r="HB275" i="11"/>
  <c r="HB115" i="11"/>
  <c r="L255" i="11"/>
  <c r="HB195" i="11"/>
  <c r="HP61" i="11"/>
  <c r="N61" i="11" s="1"/>
  <c r="L384" i="11"/>
  <c r="HB287" i="11"/>
  <c r="L287" i="11"/>
  <c r="L119" i="11"/>
  <c r="HB119" i="11"/>
  <c r="L111" i="11"/>
  <c r="HB111" i="11"/>
  <c r="L107" i="11"/>
  <c r="HB107" i="11"/>
  <c r="L95" i="11"/>
  <c r="HB95" i="11"/>
  <c r="L91" i="11"/>
  <c r="L83" i="11"/>
  <c r="L79" i="11"/>
  <c r="HB75" i="11"/>
  <c r="HB347" i="11"/>
  <c r="HB79" i="11"/>
  <c r="HB103" i="11"/>
  <c r="HB239" i="11"/>
  <c r="L239" i="11"/>
  <c r="L231" i="11"/>
  <c r="HB231" i="11"/>
  <c r="HB227" i="11"/>
  <c r="L203" i="11"/>
  <c r="HB203" i="11"/>
  <c r="L303" i="11"/>
  <c r="HB303" i="11"/>
  <c r="L171" i="11"/>
  <c r="L135" i="11"/>
  <c r="HB271" i="11"/>
  <c r="HB209" i="11"/>
  <c r="L199" i="11"/>
  <c r="L187" i="11"/>
  <c r="HB187" i="11"/>
  <c r="L64" i="11"/>
  <c r="HP151" i="11"/>
  <c r="N151" i="11" s="1"/>
  <c r="HP383" i="11"/>
  <c r="N383" i="11" s="1"/>
  <c r="L223" i="11"/>
  <c r="HB223" i="11"/>
  <c r="L219" i="11"/>
  <c r="HB219" i="11"/>
  <c r="HB67" i="11"/>
  <c r="HB99" i="11"/>
  <c r="L99" i="11"/>
  <c r="L123" i="11"/>
  <c r="HB123" i="11"/>
  <c r="HB267" i="11"/>
  <c r="L299" i="11"/>
  <c r="L253" i="11"/>
  <c r="L211" i="11"/>
  <c r="HB211" i="11"/>
  <c r="L191" i="11"/>
  <c r="HB191" i="11"/>
  <c r="HB179" i="11"/>
  <c r="L127" i="11"/>
  <c r="HB127" i="11"/>
  <c r="L87" i="11"/>
  <c r="HB87" i="11"/>
  <c r="L71" i="11"/>
  <c r="HB391" i="11"/>
  <c r="HB381" i="11"/>
  <c r="L371" i="11"/>
  <c r="HB371" i="11"/>
  <c r="HB301" i="11"/>
  <c r="HB397" i="11"/>
  <c r="L383" i="11"/>
  <c r="HB383" i="11"/>
  <c r="HB336" i="11"/>
  <c r="HB323" i="11"/>
  <c r="L279" i="11"/>
  <c r="HB279" i="11"/>
  <c r="HB161" i="11"/>
  <c r="L131" i="11"/>
  <c r="HB131" i="11"/>
  <c r="HP333" i="11"/>
  <c r="N333" i="11" s="1"/>
  <c r="L325" i="11"/>
  <c r="HB201" i="11"/>
  <c r="L177" i="11"/>
  <c r="HB339" i="11"/>
  <c r="L151" i="11"/>
  <c r="HB151" i="11"/>
  <c r="HB317" i="11"/>
  <c r="HP198" i="11"/>
  <c r="N198" i="11" s="1"/>
  <c r="HB163" i="11"/>
  <c r="L163" i="11"/>
  <c r="L159" i="11"/>
  <c r="HB159" i="11"/>
  <c r="HB311" i="11"/>
  <c r="L311" i="11"/>
  <c r="L263" i="11"/>
  <c r="HB263" i="11"/>
  <c r="L259" i="11"/>
  <c r="HB259" i="11"/>
  <c r="L247" i="11"/>
  <c r="HB247" i="11"/>
  <c r="L235" i="11"/>
  <c r="HB235" i="11"/>
  <c r="L215" i="11"/>
  <c r="HB215" i="11"/>
  <c r="HP45" i="11"/>
  <c r="N45" i="11" s="1"/>
  <c r="HP207" i="11"/>
  <c r="N207" i="11" s="1"/>
  <c r="L283" i="11"/>
  <c r="HB283" i="11"/>
  <c r="L185" i="11"/>
  <c r="HP382" i="11"/>
  <c r="N382" i="11" s="1"/>
  <c r="L145" i="11"/>
  <c r="L75" i="11"/>
  <c r="HP294" i="11"/>
  <c r="N294" i="11" s="1"/>
  <c r="HB57" i="11"/>
  <c r="HP374" i="11"/>
  <c r="N374" i="11" s="1"/>
  <c r="HB248" i="11"/>
  <c r="HB197" i="11"/>
  <c r="L147" i="11"/>
  <c r="HB147" i="11"/>
  <c r="L143" i="11"/>
  <c r="HB139" i="11"/>
  <c r="L139" i="11"/>
  <c r="HP247" i="11"/>
  <c r="N247" i="11" s="1"/>
  <c r="HB136" i="11"/>
  <c r="HP133" i="11"/>
  <c r="N133" i="11" s="1"/>
  <c r="HB288" i="11"/>
  <c r="HP397" i="11"/>
  <c r="N397" i="11" s="1"/>
  <c r="HB251" i="11"/>
  <c r="L251" i="11"/>
  <c r="L243" i="11"/>
  <c r="HB243" i="11"/>
  <c r="L295" i="11"/>
  <c r="HB295" i="11"/>
  <c r="HB176" i="11"/>
  <c r="HP230" i="11"/>
  <c r="N230" i="11" s="1"/>
  <c r="HP125" i="11"/>
  <c r="N125" i="11" s="1"/>
  <c r="HP398" i="11"/>
  <c r="N398" i="11" s="1"/>
  <c r="HP134" i="11"/>
  <c r="N134" i="11" s="1"/>
  <c r="L347" i="11"/>
  <c r="L343" i="11"/>
  <c r="HB343" i="11"/>
  <c r="L319" i="11"/>
  <c r="HB319" i="11"/>
  <c r="L313" i="11"/>
  <c r="HB291" i="11"/>
  <c r="HB280" i="11"/>
  <c r="L257" i="11"/>
  <c r="HB224" i="11"/>
  <c r="HB199" i="11"/>
  <c r="HB171" i="11"/>
  <c r="HB113" i="11"/>
  <c r="L63" i="11"/>
  <c r="HB59" i="11"/>
  <c r="L59" i="11"/>
  <c r="L399" i="11"/>
  <c r="L271" i="11"/>
  <c r="HB167" i="11"/>
  <c r="HB91" i="11"/>
  <c r="L407" i="11"/>
  <c r="HB241" i="11"/>
  <c r="L155" i="11"/>
  <c r="HB155" i="11"/>
  <c r="M9" i="11"/>
  <c r="G10" i="11"/>
  <c r="M10" i="11" s="1"/>
  <c r="L48" i="11" l="1"/>
  <c r="HB376" i="11"/>
  <c r="L128" i="11"/>
  <c r="L120" i="11"/>
  <c r="L344" i="11"/>
  <c r="HB96" i="11"/>
  <c r="HB222" i="11"/>
  <c r="HB374" i="11"/>
  <c r="L374" i="11"/>
  <c r="L368" i="11"/>
  <c r="HB368" i="11"/>
  <c r="HB366" i="11"/>
  <c r="L366" i="11"/>
  <c r="L296" i="11"/>
  <c r="HB296" i="11"/>
  <c r="L272" i="11"/>
  <c r="HB272" i="11"/>
  <c r="L246" i="11"/>
  <c r="HB246" i="11"/>
  <c r="L240" i="11"/>
  <c r="HB240" i="11"/>
  <c r="L206" i="11"/>
  <c r="HB206" i="11"/>
  <c r="L198" i="11"/>
  <c r="HB198" i="11"/>
  <c r="L182" i="11"/>
  <c r="HB182" i="11"/>
  <c r="HB158" i="11"/>
  <c r="L158" i="11"/>
  <c r="L112" i="11"/>
  <c r="HB112" i="11"/>
  <c r="HB104" i="11"/>
  <c r="L104" i="11"/>
  <c r="HB40" i="11"/>
  <c r="L40" i="11"/>
  <c r="HP351" i="11"/>
  <c r="N351" i="11" s="1"/>
  <c r="HP350" i="11"/>
  <c r="N350" i="11" s="1"/>
  <c r="HP141" i="11"/>
  <c r="N141" i="11" s="1"/>
  <c r="HP140" i="11"/>
  <c r="N140" i="11" s="1"/>
  <c r="HP47" i="11"/>
  <c r="N47" i="11" s="1"/>
  <c r="HP46" i="11"/>
  <c r="N46" i="11" s="1"/>
  <c r="L192" i="11"/>
  <c r="HB142" i="11"/>
  <c r="L390" i="11"/>
  <c r="HB232" i="11"/>
  <c r="L168" i="11"/>
  <c r="HB216" i="11"/>
  <c r="HB262" i="11"/>
  <c r="L80" i="11"/>
  <c r="HP183" i="11"/>
  <c r="N183" i="11" s="1"/>
  <c r="L110" i="11"/>
  <c r="L72" i="11"/>
  <c r="HB184" i="11"/>
  <c r="L208" i="11"/>
  <c r="HB360" i="11"/>
  <c r="HB334" i="11"/>
  <c r="L352" i="11"/>
  <c r="L238" i="11"/>
  <c r="L88" i="11"/>
  <c r="HP391" i="11"/>
  <c r="N391" i="11" s="1"/>
  <c r="HP375" i="11"/>
  <c r="N375" i="11" s="1"/>
  <c r="HP367" i="11"/>
  <c r="N367" i="11" s="1"/>
  <c r="HP359" i="11"/>
  <c r="N359" i="11" s="1"/>
  <c r="HP343" i="11"/>
  <c r="N343" i="11" s="1"/>
  <c r="HP335" i="11"/>
  <c r="N335" i="11" s="1"/>
  <c r="HP327" i="11"/>
  <c r="N327" i="11" s="1"/>
  <c r="HP311" i="11"/>
  <c r="N311" i="11" s="1"/>
  <c r="HP303" i="11"/>
  <c r="N303" i="11" s="1"/>
  <c r="HP295" i="11"/>
  <c r="N295" i="11" s="1"/>
  <c r="HP287" i="11"/>
  <c r="N287" i="11" s="1"/>
  <c r="HP279" i="11"/>
  <c r="N279" i="11" s="1"/>
  <c r="HP263" i="11"/>
  <c r="N263" i="11" s="1"/>
  <c r="HP239" i="11"/>
  <c r="N239" i="11" s="1"/>
  <c r="HP231" i="11"/>
  <c r="N231" i="11" s="1"/>
  <c r="HP148" i="11"/>
  <c r="N148" i="11" s="1"/>
  <c r="HP132" i="11"/>
  <c r="N132" i="11" s="1"/>
  <c r="HP124" i="11"/>
  <c r="N124" i="11" s="1"/>
  <c r="HP116" i="11"/>
  <c r="N116" i="11" s="1"/>
  <c r="HP108" i="11"/>
  <c r="N108" i="11" s="1"/>
  <c r="HP100" i="11"/>
  <c r="N100" i="11" s="1"/>
  <c r="HP92" i="11"/>
  <c r="N92" i="11" s="1"/>
  <c r="HP76" i="11"/>
  <c r="N76" i="11" s="1"/>
  <c r="HP71" i="11"/>
  <c r="N71" i="11" s="1"/>
  <c r="HP68" i="11"/>
  <c r="N68" i="11" s="1"/>
  <c r="HP63" i="11"/>
  <c r="N63" i="11" s="1"/>
  <c r="HP60" i="11"/>
  <c r="N60" i="11" s="1"/>
  <c r="HP55" i="11"/>
  <c r="N55" i="11" s="1"/>
  <c r="HP52" i="11"/>
  <c r="N52" i="11" s="1"/>
  <c r="HP44" i="11"/>
  <c r="N44" i="11" s="1"/>
  <c r="HP165" i="11"/>
  <c r="N165" i="11" s="1"/>
  <c r="L274" i="11"/>
  <c r="HP184" i="11"/>
  <c r="N184" i="11" s="1"/>
  <c r="HP120" i="11"/>
  <c r="N120" i="11" s="1"/>
  <c r="HB362" i="11"/>
  <c r="HP292" i="11"/>
  <c r="N292" i="11" s="1"/>
  <c r="HP260" i="11"/>
  <c r="N260" i="11" s="1"/>
  <c r="HP293" i="11"/>
  <c r="N293" i="11" s="1"/>
  <c r="L278" i="11"/>
  <c r="HB118" i="11"/>
  <c r="HB174" i="11"/>
  <c r="HP180" i="11"/>
  <c r="N180" i="11" s="1"/>
  <c r="HB254" i="11"/>
  <c r="HB310" i="11"/>
  <c r="HB102" i="11"/>
  <c r="HB230" i="11"/>
  <c r="HP345" i="11"/>
  <c r="N345" i="11" s="1"/>
  <c r="HP201" i="11"/>
  <c r="N201" i="11" s="1"/>
  <c r="HP185" i="11"/>
  <c r="N185" i="11" s="1"/>
  <c r="HB286" i="11"/>
  <c r="HB134" i="11"/>
  <c r="L326" i="11"/>
  <c r="HP340" i="11"/>
  <c r="N340" i="11" s="1"/>
  <c r="HB398" i="11"/>
  <c r="L294" i="11"/>
  <c r="L190" i="11"/>
  <c r="HP223" i="11"/>
  <c r="N223" i="11" s="1"/>
  <c r="HP199" i="11"/>
  <c r="N199" i="11" s="1"/>
  <c r="HP175" i="11"/>
  <c r="N175" i="11" s="1"/>
  <c r="HP167" i="11"/>
  <c r="N167" i="11" s="1"/>
  <c r="HP159" i="11"/>
  <c r="N159" i="11" s="1"/>
  <c r="HP143" i="11"/>
  <c r="N143" i="11" s="1"/>
  <c r="HP127" i="11"/>
  <c r="N127" i="11" s="1"/>
  <c r="HP119" i="11"/>
  <c r="N119" i="11" s="1"/>
  <c r="HP111" i="11"/>
  <c r="N111" i="11" s="1"/>
  <c r="HP103" i="11"/>
  <c r="N103" i="11" s="1"/>
  <c r="L126" i="11"/>
  <c r="HB318" i="11"/>
  <c r="HB150" i="11"/>
  <c r="L86" i="11"/>
  <c r="HB166" i="11"/>
  <c r="L358" i="11"/>
  <c r="HP308" i="11"/>
  <c r="N308" i="11" s="1"/>
  <c r="L302" i="11"/>
  <c r="HP318" i="11"/>
  <c r="N318" i="11" s="1"/>
  <c r="HP270" i="11"/>
  <c r="N270" i="11" s="1"/>
  <c r="L350" i="11"/>
  <c r="BL427" i="11"/>
  <c r="BM427" i="11" s="1"/>
  <c r="HP396" i="11"/>
  <c r="N396" i="11" s="1"/>
  <c r="HP388" i="11"/>
  <c r="N388" i="11" s="1"/>
  <c r="HP380" i="11"/>
  <c r="N380" i="11" s="1"/>
  <c r="HP372" i="11"/>
  <c r="N372" i="11" s="1"/>
  <c r="HP364" i="11"/>
  <c r="N364" i="11" s="1"/>
  <c r="HP356" i="11"/>
  <c r="N356" i="11" s="1"/>
  <c r="HP348" i="11"/>
  <c r="N348" i="11" s="1"/>
  <c r="HP332" i="11"/>
  <c r="N332" i="11" s="1"/>
  <c r="HP324" i="11"/>
  <c r="N324" i="11" s="1"/>
  <c r="HP316" i="11"/>
  <c r="N316" i="11" s="1"/>
  <c r="HP300" i="11"/>
  <c r="N300" i="11" s="1"/>
  <c r="HP284" i="11"/>
  <c r="N284" i="11" s="1"/>
  <c r="HP276" i="11"/>
  <c r="N276" i="11" s="1"/>
  <c r="HP268" i="11"/>
  <c r="N268" i="11" s="1"/>
  <c r="HP252" i="11"/>
  <c r="N252" i="11" s="1"/>
  <c r="HP244" i="11"/>
  <c r="N244" i="11" s="1"/>
  <c r="HP236" i="11"/>
  <c r="N236" i="11" s="1"/>
  <c r="HP228" i="11"/>
  <c r="N228" i="11" s="1"/>
  <c r="HP220" i="11"/>
  <c r="N220" i="11" s="1"/>
  <c r="HP212" i="11"/>
  <c r="N212" i="11" s="1"/>
  <c r="HP204" i="11"/>
  <c r="N204" i="11" s="1"/>
  <c r="HP196" i="11"/>
  <c r="N196" i="11" s="1"/>
  <c r="HP188" i="11"/>
  <c r="N188" i="11" s="1"/>
  <c r="HP172" i="11"/>
  <c r="N172" i="11" s="1"/>
  <c r="HP164" i="11"/>
  <c r="N164" i="11" s="1"/>
  <c r="L97" i="11"/>
  <c r="L49" i="11"/>
  <c r="HB153" i="11"/>
  <c r="HB305" i="11"/>
  <c r="L233" i="11"/>
  <c r="HP296" i="11"/>
  <c r="N296" i="11" s="1"/>
  <c r="HP248" i="11"/>
  <c r="N248" i="11" s="1"/>
  <c r="HP240" i="11"/>
  <c r="N240" i="11" s="1"/>
  <c r="HP232" i="11"/>
  <c r="N232" i="11" s="1"/>
  <c r="HP224" i="11"/>
  <c r="N224" i="11" s="1"/>
  <c r="HP216" i="11"/>
  <c r="N216" i="11" s="1"/>
  <c r="HP208" i="11"/>
  <c r="N208" i="11" s="1"/>
  <c r="HP192" i="11"/>
  <c r="N192" i="11" s="1"/>
  <c r="HP176" i="11"/>
  <c r="N176" i="11" s="1"/>
  <c r="HP168" i="11"/>
  <c r="N168" i="11" s="1"/>
  <c r="HP144" i="11"/>
  <c r="N144" i="11" s="1"/>
  <c r="HP136" i="11"/>
  <c r="N136" i="11" s="1"/>
  <c r="HP128" i="11"/>
  <c r="N128" i="11" s="1"/>
  <c r="HP88" i="11"/>
  <c r="N88" i="11" s="1"/>
  <c r="HP80" i="11"/>
  <c r="N80" i="11" s="1"/>
  <c r="HP72" i="11"/>
  <c r="N72" i="11" s="1"/>
  <c r="L193" i="11"/>
  <c r="HB321" i="11"/>
  <c r="L393" i="11"/>
  <c r="HB353" i="11"/>
  <c r="L361" i="11"/>
  <c r="L137" i="11"/>
  <c r="L385" i="11"/>
  <c r="HB377" i="11"/>
  <c r="L169" i="11"/>
  <c r="L89" i="11"/>
  <c r="HB73" i="11"/>
  <c r="L249" i="11"/>
  <c r="HB41" i="11"/>
  <c r="HB369" i="11"/>
  <c r="L217" i="11"/>
  <c r="L370" i="11"/>
  <c r="L178" i="11"/>
  <c r="HB130" i="11"/>
  <c r="L146" i="11"/>
  <c r="HB218" i="11"/>
  <c r="HP137" i="11"/>
  <c r="N137" i="11" s="1"/>
  <c r="L226" i="11"/>
  <c r="L186" i="11"/>
  <c r="L290" i="11"/>
  <c r="HP81" i="11"/>
  <c r="N81" i="11" s="1"/>
  <c r="HB378" i="11"/>
  <c r="HP104" i="11"/>
  <c r="N104" i="11" s="1"/>
  <c r="HB386" i="11"/>
  <c r="L98" i="11"/>
  <c r="L242" i="11"/>
  <c r="HP200" i="11"/>
  <c r="N200" i="11" s="1"/>
  <c r="L354" i="11"/>
  <c r="HP96" i="11"/>
  <c r="N96" i="11" s="1"/>
  <c r="L162" i="11"/>
  <c r="L314" i="11"/>
  <c r="L338" i="11"/>
  <c r="HP152" i="11"/>
  <c r="N152" i="11" s="1"/>
  <c r="HS164" i="11"/>
  <c r="BP153" i="11"/>
  <c r="HP56" i="11"/>
  <c r="N56" i="11" s="1"/>
  <c r="L330" i="11"/>
  <c r="BK365" i="11"/>
  <c r="BK170" i="11"/>
  <c r="BL409" i="11"/>
  <c r="BM409" i="11" s="1"/>
  <c r="BP393" i="11"/>
  <c r="HS380" i="11"/>
  <c r="HP379" i="11"/>
  <c r="N379" i="11" s="1"/>
  <c r="BP364" i="11"/>
  <c r="HP363" i="11"/>
  <c r="N363" i="11" s="1"/>
  <c r="BP348" i="11"/>
  <c r="HP347" i="11"/>
  <c r="N347" i="11" s="1"/>
  <c r="HP339" i="11"/>
  <c r="N339" i="11" s="1"/>
  <c r="BL327" i="11"/>
  <c r="BM327" i="11" s="1"/>
  <c r="HP323" i="11"/>
  <c r="N323" i="11" s="1"/>
  <c r="HP315" i="11"/>
  <c r="N315" i="11" s="1"/>
  <c r="HS304" i="11"/>
  <c r="BP266" i="11"/>
  <c r="HP259" i="11"/>
  <c r="N259" i="11" s="1"/>
  <c r="HP243" i="11"/>
  <c r="N243" i="11" s="1"/>
  <c r="HP227" i="11"/>
  <c r="N227" i="11" s="1"/>
  <c r="BP217" i="11"/>
  <c r="BL207" i="11"/>
  <c r="BM207" i="11" s="1"/>
  <c r="BP201" i="11"/>
  <c r="BL190" i="11"/>
  <c r="BM190" i="11" s="1"/>
  <c r="BP174" i="11"/>
  <c r="BL162" i="11"/>
  <c r="BM162" i="11" s="1"/>
  <c r="BL147" i="11"/>
  <c r="BM147" i="11" s="1"/>
  <c r="BP142" i="11"/>
  <c r="BL127" i="11"/>
  <c r="BM127" i="11" s="1"/>
  <c r="HS116" i="11"/>
  <c r="BP113" i="11"/>
  <c r="BL92" i="11"/>
  <c r="BM92" i="11" s="1"/>
  <c r="BP74" i="11"/>
  <c r="HS57" i="11"/>
  <c r="BP46" i="11"/>
  <c r="BP39" i="11"/>
  <c r="HB141" i="11"/>
  <c r="L373" i="11"/>
  <c r="L394" i="11"/>
  <c r="HS328" i="11"/>
  <c r="HB149" i="11"/>
  <c r="HP48" i="11"/>
  <c r="N48" i="11" s="1"/>
  <c r="L194" i="11"/>
  <c r="HP64" i="11"/>
  <c r="N64" i="11" s="1"/>
  <c r="L165" i="11"/>
  <c r="L258" i="11"/>
  <c r="HB181" i="11"/>
  <c r="L282" i="11"/>
  <c r="HP217" i="11"/>
  <c r="N217" i="11" s="1"/>
  <c r="HB157" i="11"/>
  <c r="HB189" i="11"/>
  <c r="HP129" i="11"/>
  <c r="N129" i="11" s="1"/>
  <c r="L309" i="11"/>
  <c r="HP160" i="11"/>
  <c r="N160" i="11" s="1"/>
  <c r="L234" i="11"/>
  <c r="L61" i="11"/>
  <c r="HB106" i="11"/>
  <c r="L205" i="11"/>
  <c r="L229" i="11"/>
  <c r="BL413" i="11"/>
  <c r="BM413" i="11" s="1"/>
  <c r="HB245" i="11"/>
  <c r="L53" i="11"/>
  <c r="HP346" i="11"/>
  <c r="N346" i="11" s="1"/>
  <c r="HB266" i="11"/>
  <c r="HP112" i="11"/>
  <c r="N112" i="11" s="1"/>
  <c r="HB346" i="11"/>
  <c r="L114" i="11"/>
  <c r="L269" i="11"/>
  <c r="HS200" i="11"/>
  <c r="L173" i="11"/>
  <c r="L333" i="11"/>
  <c r="L293" i="11"/>
  <c r="HB138" i="11"/>
  <c r="HB389" i="11"/>
  <c r="L298" i="11"/>
  <c r="L45" i="11"/>
  <c r="L213" i="11"/>
  <c r="HB202" i="11"/>
  <c r="HP177" i="11"/>
  <c r="N177" i="11" s="1"/>
  <c r="L357" i="11"/>
  <c r="L322" i="11"/>
  <c r="L122" i="11"/>
  <c r="BL426" i="11"/>
  <c r="BM426" i="11" s="1"/>
  <c r="L372" i="11"/>
  <c r="L170" i="11"/>
  <c r="L85" i="11"/>
  <c r="L306" i="11"/>
  <c r="L154" i="11"/>
  <c r="BL138" i="11"/>
  <c r="BM138" i="11" s="1"/>
  <c r="BL39" i="11"/>
  <c r="BM39" i="11" s="1"/>
  <c r="HS209" i="11"/>
  <c r="BP132" i="11"/>
  <c r="HP299" i="11"/>
  <c r="N299" i="11" s="1"/>
  <c r="BL128" i="11"/>
  <c r="BM128" i="11" s="1"/>
  <c r="BP224" i="11"/>
  <c r="BK100" i="11"/>
  <c r="BP235" i="11"/>
  <c r="HS213" i="11"/>
  <c r="HB236" i="11"/>
  <c r="BP157" i="11"/>
  <c r="BL187" i="11"/>
  <c r="BM187" i="11" s="1"/>
  <c r="HS257" i="11"/>
  <c r="HP191" i="11"/>
  <c r="N191" i="11" s="1"/>
  <c r="HS273" i="11"/>
  <c r="BL217" i="11"/>
  <c r="BM217" i="11" s="1"/>
  <c r="HS185" i="11"/>
  <c r="BL90" i="11"/>
  <c r="BM90" i="11" s="1"/>
  <c r="HS76" i="11"/>
  <c r="BP151" i="11"/>
  <c r="BL340" i="11"/>
  <c r="BM340" i="11" s="1"/>
  <c r="BL337" i="11"/>
  <c r="BM337" i="11" s="1"/>
  <c r="HS114" i="11"/>
  <c r="HS276" i="11"/>
  <c r="BK428" i="11"/>
  <c r="BP148" i="11"/>
  <c r="HS191" i="11"/>
  <c r="BL221" i="11"/>
  <c r="BM221" i="11" s="1"/>
  <c r="HS179" i="11"/>
  <c r="HB340" i="11"/>
  <c r="HS197" i="11"/>
  <c r="HS173" i="11"/>
  <c r="BP139" i="11"/>
  <c r="HS102" i="11"/>
  <c r="BP66" i="11"/>
  <c r="HB52" i="11"/>
  <c r="BP221" i="11"/>
  <c r="BP162" i="11"/>
  <c r="HS196" i="11"/>
  <c r="BL202" i="11"/>
  <c r="BM202" i="11" s="1"/>
  <c r="BP101" i="11"/>
  <c r="HP187" i="11"/>
  <c r="N187" i="11" s="1"/>
  <c r="HB68" i="11"/>
  <c r="HS210" i="11"/>
  <c r="BP169" i="11"/>
  <c r="HS149" i="11"/>
  <c r="BP95" i="11"/>
  <c r="HS70" i="11"/>
  <c r="HP210" i="11"/>
  <c r="N210" i="11" s="1"/>
  <c r="BP187" i="11"/>
  <c r="HS139" i="11"/>
  <c r="BL191" i="11"/>
  <c r="BM191" i="11" s="1"/>
  <c r="BL232" i="11"/>
  <c r="BM232" i="11" s="1"/>
  <c r="HP306" i="11"/>
  <c r="N306" i="11" s="1"/>
  <c r="HP394" i="11"/>
  <c r="N394" i="11" s="1"/>
  <c r="BL42" i="11"/>
  <c r="BM42" i="11" s="1"/>
  <c r="L364" i="11"/>
  <c r="HP307" i="11"/>
  <c r="N307" i="11" s="1"/>
  <c r="HS49" i="11"/>
  <c r="BK407" i="11"/>
  <c r="BK130" i="11"/>
  <c r="BP144" i="11"/>
  <c r="BL349" i="11"/>
  <c r="BM349" i="11" s="1"/>
  <c r="HP338" i="11"/>
  <c r="N338" i="11" s="1"/>
  <c r="BL218" i="11"/>
  <c r="BM218" i="11" s="1"/>
  <c r="HS182" i="11"/>
  <c r="BL151" i="11"/>
  <c r="BM151" i="11" s="1"/>
  <c r="BL204" i="11"/>
  <c r="BM204" i="11" s="1"/>
  <c r="BL158" i="11"/>
  <c r="BM158" i="11" s="1"/>
  <c r="HS202" i="11"/>
  <c r="BP41" i="11"/>
  <c r="BP147" i="11"/>
  <c r="HS163" i="11"/>
  <c r="BP154" i="11"/>
  <c r="BL152" i="11"/>
  <c r="BM152" i="11" s="1"/>
  <c r="BL161" i="11"/>
  <c r="BM161" i="11" s="1"/>
  <c r="BL170" i="11"/>
  <c r="BM170" i="11" s="1"/>
  <c r="HP171" i="11"/>
  <c r="N171" i="11" s="1"/>
  <c r="BL185" i="11"/>
  <c r="BM185" i="11" s="1"/>
  <c r="HS206" i="11"/>
  <c r="HS195" i="11"/>
  <c r="BP184" i="11"/>
  <c r="HS189" i="11"/>
  <c r="HS203" i="11"/>
  <c r="BP200" i="11"/>
  <c r="HS217" i="11"/>
  <c r="HS212" i="11"/>
  <c r="HS223" i="11"/>
  <c r="BL236" i="11"/>
  <c r="BM236" i="11" s="1"/>
  <c r="HP258" i="11"/>
  <c r="N258" i="11" s="1"/>
  <c r="HS289" i="11"/>
  <c r="HP322" i="11"/>
  <c r="N322" i="11" s="1"/>
  <c r="BL421" i="11"/>
  <c r="BM421" i="11" s="1"/>
  <c r="BP202" i="11"/>
  <c r="HS133" i="11"/>
  <c r="BL148" i="11"/>
  <c r="BM148" i="11" s="1"/>
  <c r="BL173" i="11"/>
  <c r="BM173" i="11" s="1"/>
  <c r="BP99" i="11"/>
  <c r="HB372" i="11"/>
  <c r="BP180" i="11"/>
  <c r="HP275" i="11"/>
  <c r="N275" i="11" s="1"/>
  <c r="BP105" i="11"/>
  <c r="BL117" i="11"/>
  <c r="BM117" i="11" s="1"/>
  <c r="HS128" i="11"/>
  <c r="L124" i="11"/>
  <c r="BL103" i="11"/>
  <c r="BM103" i="11" s="1"/>
  <c r="HS47" i="11"/>
  <c r="BL50" i="11"/>
  <c r="BM50" i="11" s="1"/>
  <c r="BP61" i="11"/>
  <c r="BP98" i="11"/>
  <c r="HS117" i="11"/>
  <c r="HS177" i="11"/>
  <c r="HB76" i="11"/>
  <c r="L44" i="11"/>
  <c r="BK388" i="11"/>
  <c r="HP42" i="11"/>
  <c r="N42" i="11" s="1"/>
  <c r="HP154" i="11"/>
  <c r="N154" i="11" s="1"/>
  <c r="HP354" i="11"/>
  <c r="N354" i="11" s="1"/>
  <c r="HS130" i="11"/>
  <c r="BK143" i="11"/>
  <c r="BL215" i="11"/>
  <c r="BM215" i="11" s="1"/>
  <c r="HS171" i="11"/>
  <c r="BL150" i="11"/>
  <c r="BM150" i="11" s="1"/>
  <c r="BP197" i="11"/>
  <c r="HS154" i="11"/>
  <c r="BP207" i="11"/>
  <c r="HS40" i="11"/>
  <c r="BL146" i="11"/>
  <c r="BM146" i="11" s="1"/>
  <c r="BL160" i="11"/>
  <c r="BM160" i="11" s="1"/>
  <c r="BP152" i="11"/>
  <c r="HS159" i="11"/>
  <c r="HS168" i="11"/>
  <c r="BL196" i="11"/>
  <c r="BM196" i="11" s="1"/>
  <c r="BL188" i="11"/>
  <c r="BM188" i="11" s="1"/>
  <c r="BP208" i="11"/>
  <c r="BL193" i="11"/>
  <c r="BM193" i="11" s="1"/>
  <c r="BL182" i="11"/>
  <c r="BM182" i="11" s="1"/>
  <c r="BL195" i="11"/>
  <c r="BM195" i="11" s="1"/>
  <c r="BL200" i="11"/>
  <c r="BM200" i="11" s="1"/>
  <c r="HS204" i="11"/>
  <c r="HS214" i="11"/>
  <c r="BP223" i="11"/>
  <c r="BL267" i="11"/>
  <c r="BM267" i="11" s="1"/>
  <c r="HP178" i="11"/>
  <c r="N178" i="11" s="1"/>
  <c r="HP202" i="11"/>
  <c r="N202" i="11" s="1"/>
  <c r="BL133" i="11"/>
  <c r="BM133" i="11" s="1"/>
  <c r="BP172" i="11"/>
  <c r="BL57" i="11"/>
  <c r="BM57" i="11" s="1"/>
  <c r="HS359" i="11"/>
  <c r="HP82" i="11"/>
  <c r="N82" i="11" s="1"/>
  <c r="L316" i="11"/>
  <c r="HP162" i="11"/>
  <c r="N162" i="11" s="1"/>
  <c r="HP274" i="11"/>
  <c r="N274" i="11" s="1"/>
  <c r="BP311" i="11"/>
  <c r="HP370" i="11"/>
  <c r="N370" i="11" s="1"/>
  <c r="BL108" i="11"/>
  <c r="BM108" i="11" s="1"/>
  <c r="BP120" i="11"/>
  <c r="HS135" i="11"/>
  <c r="HB380" i="11"/>
  <c r="HB387" i="11"/>
  <c r="HB84" i="11"/>
  <c r="HS78" i="11"/>
  <c r="HP235" i="11"/>
  <c r="N235" i="11" s="1"/>
  <c r="HP291" i="11"/>
  <c r="N291" i="11" s="1"/>
  <c r="HP355" i="11"/>
  <c r="N355" i="11" s="1"/>
  <c r="HP395" i="11"/>
  <c r="N395" i="11" s="1"/>
  <c r="HB284" i="11"/>
  <c r="HP386" i="11"/>
  <c r="N386" i="11" s="1"/>
  <c r="HB395" i="11"/>
  <c r="BL403" i="11"/>
  <c r="BM403" i="11" s="1"/>
  <c r="BP397" i="11"/>
  <c r="BP387" i="11"/>
  <c r="BP375" i="11"/>
  <c r="BL353" i="11"/>
  <c r="BM353" i="11" s="1"/>
  <c r="BL348" i="11"/>
  <c r="BM348" i="11" s="1"/>
  <c r="BL341" i="11"/>
  <c r="BM341" i="11" s="1"/>
  <c r="BL316" i="11"/>
  <c r="BM316" i="11" s="1"/>
  <c r="HS312" i="11"/>
  <c r="HS294" i="11"/>
  <c r="BL285" i="11"/>
  <c r="BM285" i="11" s="1"/>
  <c r="HS274" i="11"/>
  <c r="HS272" i="11"/>
  <c r="HS258" i="11"/>
  <c r="BK133" i="11"/>
  <c r="HS60" i="11"/>
  <c r="HB116" i="11"/>
  <c r="BP363" i="11"/>
  <c r="BL47" i="11"/>
  <c r="BM47" i="11" s="1"/>
  <c r="BL211" i="11"/>
  <c r="BM211" i="11" s="1"/>
  <c r="BL208" i="11"/>
  <c r="BM208" i="11" s="1"/>
  <c r="HS165" i="11"/>
  <c r="BP145" i="11"/>
  <c r="BP194" i="11"/>
  <c r="HS148" i="11"/>
  <c r="BP196" i="11"/>
  <c r="HS39" i="11"/>
  <c r="HS145" i="11"/>
  <c r="BL166" i="11"/>
  <c r="BM166" i="11" s="1"/>
  <c r="HS167" i="11"/>
  <c r="BL156" i="11"/>
  <c r="BM156" i="11" s="1"/>
  <c r="BP165" i="11"/>
  <c r="BP170" i="11"/>
  <c r="BP190" i="11"/>
  <c r="HP211" i="11"/>
  <c r="N211" i="11" s="1"/>
  <c r="BL198" i="11"/>
  <c r="BM198" i="11" s="1"/>
  <c r="BP181" i="11"/>
  <c r="BL194" i="11"/>
  <c r="BM194" i="11" s="1"/>
  <c r="BL201" i="11"/>
  <c r="BM201" i="11" s="1"/>
  <c r="HS215" i="11"/>
  <c r="BP215" i="11"/>
  <c r="HS220" i="11"/>
  <c r="HS230" i="11"/>
  <c r="HS261" i="11"/>
  <c r="BK107" i="11"/>
  <c r="BP134" i="11"/>
  <c r="HS152" i="11"/>
  <c r="BP167" i="11"/>
  <c r="BL60" i="11"/>
  <c r="BM60" i="11" s="1"/>
  <c r="HP362" i="11"/>
  <c r="N362" i="11" s="1"/>
  <c r="HP251" i="11"/>
  <c r="N251" i="11" s="1"/>
  <c r="HS161" i="11"/>
  <c r="BL223" i="11"/>
  <c r="BM223" i="11" s="1"/>
  <c r="BL43" i="11"/>
  <c r="BM43" i="11" s="1"/>
  <c r="BL109" i="11"/>
  <c r="BM109" i="11" s="1"/>
  <c r="BL123" i="11"/>
  <c r="BM123" i="11" s="1"/>
  <c r="BP149" i="11"/>
  <c r="HB356" i="11"/>
  <c r="HS52" i="11"/>
  <c r="BL83" i="11"/>
  <c r="BM83" i="11" s="1"/>
  <c r="HS190" i="11"/>
  <c r="HP219" i="11"/>
  <c r="N219" i="11" s="1"/>
  <c r="L140" i="11"/>
  <c r="BK119" i="11"/>
  <c r="BK190" i="11"/>
  <c r="BL374" i="11"/>
  <c r="BM374" i="11" s="1"/>
  <c r="HS66" i="11"/>
  <c r="BP343" i="11"/>
  <c r="BL41" i="11"/>
  <c r="BM41" i="11" s="1"/>
  <c r="BP211" i="11"/>
  <c r="BP164" i="11"/>
  <c r="HS142" i="11"/>
  <c r="BK231" i="11"/>
  <c r="BP189" i="11"/>
  <c r="BL145" i="11"/>
  <c r="BM145" i="11" s="1"/>
  <c r="BP146" i="11"/>
  <c r="HS150" i="11"/>
  <c r="BL165" i="11"/>
  <c r="BM165" i="11" s="1"/>
  <c r="BP138" i="11"/>
  <c r="BP156" i="11"/>
  <c r="HS151" i="11"/>
  <c r="BL169" i="11"/>
  <c r="BM169" i="11" s="1"/>
  <c r="BP191" i="11"/>
  <c r="BL189" i="11"/>
  <c r="BM189" i="11" s="1"/>
  <c r="BP210" i="11"/>
  <c r="BL197" i="11"/>
  <c r="BM197" i="11" s="1"/>
  <c r="HS187" i="11"/>
  <c r="BP192" i="11"/>
  <c r="BP205" i="11"/>
  <c r="BL212" i="11"/>
  <c r="BM212" i="11" s="1"/>
  <c r="BL214" i="11"/>
  <c r="BM214" i="11" s="1"/>
  <c r="BL219" i="11"/>
  <c r="BM219" i="11" s="1"/>
  <c r="BP218" i="11"/>
  <c r="BP231" i="11"/>
  <c r="BK115" i="11"/>
  <c r="HS205" i="11"/>
  <c r="HP138" i="11"/>
  <c r="N138" i="11" s="1"/>
  <c r="BL154" i="11"/>
  <c r="BM154" i="11" s="1"/>
  <c r="BP178" i="11"/>
  <c r="BP75" i="11"/>
  <c r="BP373" i="11"/>
  <c r="HP115" i="11"/>
  <c r="N115" i="11" s="1"/>
  <c r="HP267" i="11"/>
  <c r="N267" i="11" s="1"/>
  <c r="HS387" i="11"/>
  <c r="BP173" i="11"/>
  <c r="BP225" i="11"/>
  <c r="HP283" i="11"/>
  <c r="N283" i="11" s="1"/>
  <c r="HS325" i="11"/>
  <c r="BL73" i="11"/>
  <c r="BM73" i="11" s="1"/>
  <c r="HS110" i="11"/>
  <c r="BL121" i="11"/>
  <c r="BM121" i="11" s="1"/>
  <c r="BP159" i="11"/>
  <c r="HB108" i="11"/>
  <c r="BL130" i="11"/>
  <c r="BM130" i="11" s="1"/>
  <c r="BP168" i="11"/>
  <c r="HP195" i="11"/>
  <c r="N195" i="11" s="1"/>
  <c r="BP335" i="11"/>
  <c r="BL425" i="11"/>
  <c r="BM425" i="11" s="1"/>
  <c r="HP387" i="11"/>
  <c r="N387" i="11" s="1"/>
  <c r="L324" i="11"/>
  <c r="BK187" i="11"/>
  <c r="BK322" i="11"/>
  <c r="HP98" i="11"/>
  <c r="N98" i="11" s="1"/>
  <c r="HS383" i="11"/>
  <c r="BL253" i="11"/>
  <c r="BM253" i="11" s="1"/>
  <c r="BP206" i="11"/>
  <c r="BP161" i="11"/>
  <c r="HS141" i="11"/>
  <c r="BP293" i="11"/>
  <c r="BL181" i="11"/>
  <c r="BM181" i="11" s="1"/>
  <c r="BP141" i="11"/>
  <c r="BK406" i="11"/>
  <c r="HS147" i="11"/>
  <c r="BL149" i="11"/>
  <c r="BM149" i="11" s="1"/>
  <c r="BP163" i="11"/>
  <c r="HS140" i="11"/>
  <c r="BP158" i="11"/>
  <c r="HS144" i="11"/>
  <c r="HS170" i="11"/>
  <c r="BP183" i="11"/>
  <c r="BL192" i="11"/>
  <c r="BM192" i="11" s="1"/>
  <c r="HS183" i="11"/>
  <c r="BL206" i="11"/>
  <c r="BM206" i="11" s="1"/>
  <c r="BL186" i="11"/>
  <c r="BM186" i="11" s="1"/>
  <c r="HS199" i="11"/>
  <c r="BL209" i="11"/>
  <c r="BM209" i="11" s="1"/>
  <c r="BP214" i="11"/>
  <c r="BP212" i="11"/>
  <c r="HS218" i="11"/>
  <c r="BP222" i="11"/>
  <c r="BL260" i="11"/>
  <c r="BM260" i="11" s="1"/>
  <c r="HP378" i="11"/>
  <c r="N378" i="11" s="1"/>
  <c r="BP112" i="11"/>
  <c r="HS162" i="11"/>
  <c r="BP179" i="11"/>
  <c r="HP58" i="11"/>
  <c r="N58" i="11" s="1"/>
  <c r="HS192" i="11"/>
  <c r="HP314" i="11"/>
  <c r="N314" i="11" s="1"/>
  <c r="HS175" i="11"/>
  <c r="HP282" i="11"/>
  <c r="N282" i="11" s="1"/>
  <c r="HP330" i="11"/>
  <c r="N330" i="11" s="1"/>
  <c r="BP92" i="11"/>
  <c r="BP109" i="11"/>
  <c r="HS157" i="11"/>
  <c r="BK291" i="11"/>
  <c r="BL184" i="11"/>
  <c r="BM184" i="11" s="1"/>
  <c r="HP371" i="11"/>
  <c r="N371" i="11" s="1"/>
  <c r="HS43" i="11"/>
  <c r="BP53" i="11"/>
  <c r="BL86" i="11"/>
  <c r="BM86" i="11" s="1"/>
  <c r="BP102" i="11"/>
  <c r="BL135" i="11"/>
  <c r="BM135" i="11" s="1"/>
  <c r="BL239" i="11"/>
  <c r="BM239" i="11" s="1"/>
  <c r="HP331" i="11"/>
  <c r="N331" i="11" s="1"/>
  <c r="HB132" i="11"/>
  <c r="L92" i="11"/>
  <c r="BK137" i="11"/>
  <c r="BK148" i="11"/>
  <c r="BK391" i="11"/>
  <c r="HP146" i="11"/>
  <c r="N146" i="11" s="1"/>
  <c r="HS207" i="11"/>
  <c r="BL387" i="11"/>
  <c r="BM387" i="11" s="1"/>
  <c r="BL255" i="11"/>
  <c r="BM255" i="11" s="1"/>
  <c r="BP193" i="11"/>
  <c r="BL157" i="11"/>
  <c r="BM157" i="11" s="1"/>
  <c r="BP195" i="11"/>
  <c r="BP253" i="11"/>
  <c r="BL168" i="11"/>
  <c r="BM168" i="11" s="1"/>
  <c r="BL142" i="11"/>
  <c r="BM142" i="11" s="1"/>
  <c r="BP40" i="11"/>
  <c r="HS137" i="11"/>
  <c r="BL155" i="11"/>
  <c r="BM155" i="11" s="1"/>
  <c r="HS155" i="11"/>
  <c r="BL140" i="11"/>
  <c r="BM140" i="11" s="1"/>
  <c r="BL159" i="11"/>
  <c r="BM159" i="11" s="1"/>
  <c r="BL164" i="11"/>
  <c r="BM164" i="11" s="1"/>
  <c r="BL171" i="11"/>
  <c r="BM171" i="11" s="1"/>
  <c r="BP182" i="11"/>
  <c r="HS193" i="11"/>
  <c r="BL183" i="11"/>
  <c r="BM183" i="11" s="1"/>
  <c r="BL205" i="11"/>
  <c r="BM205" i="11" s="1"/>
  <c r="BP188" i="11"/>
  <c r="BP198" i="11"/>
  <c r="HS208" i="11"/>
  <c r="BL213" i="11"/>
  <c r="BM213" i="11" s="1"/>
  <c r="HS216" i="11"/>
  <c r="HS222" i="11"/>
  <c r="HS221" i="11"/>
  <c r="HS253" i="11"/>
  <c r="L308" i="11"/>
  <c r="HS184" i="11"/>
  <c r="HP106" i="11"/>
  <c r="N106" i="11" s="1"/>
  <c r="HS166" i="11"/>
  <c r="HS87" i="11"/>
  <c r="BP345" i="11"/>
  <c r="HP242" i="11"/>
  <c r="N242" i="11" s="1"/>
  <c r="BP175" i="11"/>
  <c r="BL290" i="11"/>
  <c r="BM290" i="11" s="1"/>
  <c r="HS100" i="11"/>
  <c r="HS127" i="11"/>
  <c r="HB332" i="11"/>
  <c r="HP203" i="11"/>
  <c r="N203" i="11" s="1"/>
  <c r="HB60" i="11"/>
  <c r="L100" i="11"/>
  <c r="BK97" i="11"/>
  <c r="BK292" i="11"/>
  <c r="BL144" i="11"/>
  <c r="BM144" i="11" s="1"/>
  <c r="HP218" i="11"/>
  <c r="N218" i="11" s="1"/>
  <c r="HS225" i="11"/>
  <c r="HS188" i="11"/>
  <c r="HS158" i="11"/>
  <c r="BL210" i="11"/>
  <c r="BM210" i="11" s="1"/>
  <c r="BP171" i="11"/>
  <c r="BP143" i="11"/>
  <c r="BL143" i="11"/>
  <c r="BM143" i="11" s="1"/>
  <c r="HS153" i="11"/>
  <c r="BL153" i="11"/>
  <c r="BM153" i="11" s="1"/>
  <c r="HS143" i="11"/>
  <c r="HS169" i="11"/>
  <c r="HS181" i="11"/>
  <c r="BP203" i="11"/>
  <c r="HS186" i="11"/>
  <c r="HS211" i="11"/>
  <c r="BP213" i="11"/>
  <c r="BP220" i="11"/>
  <c r="HS224" i="11"/>
  <c r="HS284" i="11"/>
  <c r="HP186" i="11"/>
  <c r="N186" i="11" s="1"/>
  <c r="HP107" i="11"/>
  <c r="N107" i="11" s="1"/>
  <c r="HS360" i="11"/>
  <c r="HB212" i="11"/>
  <c r="BL176" i="11"/>
  <c r="BM176" i="11" s="1"/>
  <c r="BL412" i="11"/>
  <c r="BM412" i="11" s="1"/>
  <c r="BL416" i="11"/>
  <c r="BM416" i="11" s="1"/>
  <c r="BL410" i="11"/>
  <c r="BM410" i="11" s="1"/>
  <c r="HP384" i="11"/>
  <c r="N384" i="11" s="1"/>
  <c r="BL382" i="11"/>
  <c r="BM382" i="11" s="1"/>
  <c r="BP379" i="11"/>
  <c r="HS377" i="11"/>
  <c r="BL383" i="11"/>
  <c r="BM383" i="11" s="1"/>
  <c r="BL381" i="11"/>
  <c r="BM381" i="11" s="1"/>
  <c r="BP378" i="11"/>
  <c r="HS362" i="11"/>
  <c r="HP369" i="11"/>
  <c r="N369" i="11" s="1"/>
  <c r="BL362" i="11"/>
  <c r="BM362" i="11" s="1"/>
  <c r="BP368" i="11"/>
  <c r="HS365" i="11"/>
  <c r="HS363" i="11"/>
  <c r="BL366" i="11"/>
  <c r="BM366" i="11" s="1"/>
  <c r="HS366" i="11"/>
  <c r="HP368" i="11"/>
  <c r="N368" i="11" s="1"/>
  <c r="BL329" i="11"/>
  <c r="BM329" i="11" s="1"/>
  <c r="BL333" i="11"/>
  <c r="BM333" i="11" s="1"/>
  <c r="HS330" i="11"/>
  <c r="BP332" i="11"/>
  <c r="HS334" i="11"/>
  <c r="HP336" i="11"/>
  <c r="N336" i="11" s="1"/>
  <c r="BL301" i="11"/>
  <c r="BM301" i="11" s="1"/>
  <c r="HS297" i="11"/>
  <c r="BP297" i="11"/>
  <c r="BL302" i="11"/>
  <c r="BM302" i="11" s="1"/>
  <c r="BP298" i="11"/>
  <c r="HP304" i="11"/>
  <c r="N304" i="11" s="1"/>
  <c r="HS300" i="11"/>
  <c r="HS298" i="11"/>
  <c r="HS303" i="11"/>
  <c r="BP304" i="11"/>
  <c r="BP303" i="11"/>
  <c r="BL299" i="11"/>
  <c r="BM299" i="11" s="1"/>
  <c r="BP300" i="11"/>
  <c r="HS301" i="11"/>
  <c r="HS299" i="11"/>
  <c r="BP299" i="11"/>
  <c r="BL303" i="11"/>
  <c r="BM303" i="11" s="1"/>
  <c r="BL300" i="11"/>
  <c r="BM300" i="11" s="1"/>
  <c r="BP252" i="11"/>
  <c r="BL252" i="11"/>
  <c r="BM252" i="11" s="1"/>
  <c r="HP256" i="11"/>
  <c r="N256" i="11" s="1"/>
  <c r="HS250" i="11"/>
  <c r="BL352" i="11"/>
  <c r="BM352" i="11" s="1"/>
  <c r="HS346" i="11"/>
  <c r="BL358" i="11"/>
  <c r="BM358" i="11" s="1"/>
  <c r="HS369" i="11"/>
  <c r="BL378" i="11"/>
  <c r="BM378" i="11" s="1"/>
  <c r="HP385" i="11"/>
  <c r="N385" i="11" s="1"/>
  <c r="HS321" i="11"/>
  <c r="HS337" i="11"/>
  <c r="HS318" i="11"/>
  <c r="BL350" i="11"/>
  <c r="BM350" i="11" s="1"/>
  <c r="BL364" i="11"/>
  <c r="BM364" i="11" s="1"/>
  <c r="BL268" i="11"/>
  <c r="BM268" i="11" s="1"/>
  <c r="BP229" i="11"/>
  <c r="BP283" i="11"/>
  <c r="BL265" i="11"/>
  <c r="BM265" i="11" s="1"/>
  <c r="HS236" i="11"/>
  <c r="BL226" i="11"/>
  <c r="BM226" i="11" s="1"/>
  <c r="HS229" i="11"/>
  <c r="BL234" i="11"/>
  <c r="BM234" i="11" s="1"/>
  <c r="BP244" i="11"/>
  <c r="BP246" i="11"/>
  <c r="BL249" i="11"/>
  <c r="BM249" i="11" s="1"/>
  <c r="HS249" i="11"/>
  <c r="HS256" i="11"/>
  <c r="BP271" i="11"/>
  <c r="BL277" i="11"/>
  <c r="BM277" i="11" s="1"/>
  <c r="HS287" i="11"/>
  <c r="HS275" i="11"/>
  <c r="BL269" i="11"/>
  <c r="BM269" i="11" s="1"/>
  <c r="BP267" i="11"/>
  <c r="HS282" i="11"/>
  <c r="BP295" i="11"/>
  <c r="BL394" i="11"/>
  <c r="BM394" i="11" s="1"/>
  <c r="BL415" i="11"/>
  <c r="BM415" i="11" s="1"/>
  <c r="BL336" i="11"/>
  <c r="BM336" i="11" s="1"/>
  <c r="BP354" i="11"/>
  <c r="BL330" i="11"/>
  <c r="BM330" i="11" s="1"/>
  <c r="BP336" i="11"/>
  <c r="BL339" i="11"/>
  <c r="BM339" i="11" s="1"/>
  <c r="HS368" i="11"/>
  <c r="BP380" i="11"/>
  <c r="HS382" i="11"/>
  <c r="HP393" i="11"/>
  <c r="N393" i="11" s="1"/>
  <c r="HB90" i="11"/>
  <c r="BP261" i="11"/>
  <c r="HS302" i="11"/>
  <c r="BL321" i="11"/>
  <c r="BM321" i="11" s="1"/>
  <c r="HS367" i="11"/>
  <c r="HS350" i="11"/>
  <c r="HS394" i="11"/>
  <c r="BP185" i="11"/>
  <c r="BP186" i="11"/>
  <c r="BL180" i="11"/>
  <c r="BM180" i="11" s="1"/>
  <c r="HS180" i="11"/>
  <c r="BL179" i="11"/>
  <c r="BM179" i="11" s="1"/>
  <c r="HS178" i="11"/>
  <c r="HS174" i="11"/>
  <c r="HS176" i="11"/>
  <c r="BL174" i="11"/>
  <c r="BM174" i="11" s="1"/>
  <c r="BP176" i="11"/>
  <c r="HS172" i="11"/>
  <c r="BL178" i="11"/>
  <c r="BM178" i="11" s="1"/>
  <c r="HP179" i="11"/>
  <c r="N179" i="11" s="1"/>
  <c r="BL172" i="11"/>
  <c r="BM172" i="11" s="1"/>
  <c r="BP177" i="11"/>
  <c r="BL177" i="11"/>
  <c r="BM177" i="11" s="1"/>
  <c r="BL175" i="11"/>
  <c r="BM175" i="11" s="1"/>
  <c r="BL167" i="11"/>
  <c r="BM167" i="11" s="1"/>
  <c r="HP170" i="11"/>
  <c r="N170" i="11" s="1"/>
  <c r="BP166" i="11"/>
  <c r="BL163" i="11"/>
  <c r="BM163" i="11" s="1"/>
  <c r="BP155" i="11"/>
  <c r="BP160" i="11"/>
  <c r="HP163" i="11"/>
  <c r="N163" i="11" s="1"/>
  <c r="HS160" i="11"/>
  <c r="HS156" i="11"/>
  <c r="HP155" i="11"/>
  <c r="N155" i="11" s="1"/>
  <c r="BP150" i="11"/>
  <c r="HP147" i="11"/>
  <c r="N147" i="11" s="1"/>
  <c r="HS146" i="11"/>
  <c r="BP140" i="11"/>
  <c r="HS136" i="11"/>
  <c r="HS132" i="11"/>
  <c r="BP137" i="11"/>
  <c r="HS134" i="11"/>
  <c r="BP131" i="11"/>
  <c r="BP136" i="11"/>
  <c r="BL132" i="11"/>
  <c r="BM132" i="11" s="1"/>
  <c r="HS138" i="11"/>
  <c r="HP139" i="11"/>
  <c r="N139" i="11" s="1"/>
  <c r="HS125" i="11"/>
  <c r="BP125" i="11"/>
  <c r="BL129" i="11"/>
  <c r="BM129" i="11" s="1"/>
  <c r="BP126" i="11"/>
  <c r="BP127" i="11"/>
  <c r="HS129" i="11"/>
  <c r="BL126" i="11"/>
  <c r="BM126" i="11" s="1"/>
  <c r="BP130" i="11"/>
  <c r="BL124" i="11"/>
  <c r="BM124" i="11" s="1"/>
  <c r="BP128" i="11"/>
  <c r="BP124" i="11"/>
  <c r="HP131" i="11"/>
  <c r="N131" i="11" s="1"/>
  <c r="BP118" i="11"/>
  <c r="BP121" i="11"/>
  <c r="BP116" i="11"/>
  <c r="BL120" i="11"/>
  <c r="BM120" i="11" s="1"/>
  <c r="BL118" i="11"/>
  <c r="BM118" i="11" s="1"/>
  <c r="HS120" i="11"/>
  <c r="HS121" i="11"/>
  <c r="HS119" i="11"/>
  <c r="HS115" i="11"/>
  <c r="BL122" i="11"/>
  <c r="BM122" i="11" s="1"/>
  <c r="BP119" i="11"/>
  <c r="BP122" i="11"/>
  <c r="HP123" i="11"/>
  <c r="N123" i="11" s="1"/>
  <c r="BL115" i="11"/>
  <c r="BM115" i="11" s="1"/>
  <c r="BP114" i="11"/>
  <c r="BL112" i="11"/>
  <c r="BM112" i="11" s="1"/>
  <c r="HS109" i="11"/>
  <c r="BL114" i="11"/>
  <c r="BM114" i="11" s="1"/>
  <c r="BL111" i="11"/>
  <c r="BM111" i="11" s="1"/>
  <c r="BL107" i="11"/>
  <c r="BM107" i="11" s="1"/>
  <c r="BL110" i="11"/>
  <c r="BM110" i="11" s="1"/>
  <c r="BL113" i="11"/>
  <c r="BM113" i="11" s="1"/>
  <c r="HS108" i="11"/>
  <c r="HS111" i="11"/>
  <c r="HP114" i="11"/>
  <c r="N114" i="11" s="1"/>
  <c r="BP107" i="11"/>
  <c r="BL104" i="11"/>
  <c r="BM104" i="11" s="1"/>
  <c r="BL101" i="11"/>
  <c r="BM101" i="11" s="1"/>
  <c r="BL105" i="11"/>
  <c r="BM105" i="11" s="1"/>
  <c r="BL99" i="11"/>
  <c r="BM99" i="11" s="1"/>
  <c r="HS105" i="11"/>
  <c r="HS103" i="11"/>
  <c r="BL100" i="11"/>
  <c r="BM100" i="11" s="1"/>
  <c r="HS104" i="11"/>
  <c r="BP103" i="11"/>
  <c r="HS99" i="11"/>
  <c r="HS106" i="11"/>
  <c r="BP104" i="11"/>
  <c r="HP99" i="11"/>
  <c r="N99" i="11" s="1"/>
  <c r="HS94" i="11"/>
  <c r="BL94" i="11"/>
  <c r="BM94" i="11" s="1"/>
  <c r="BL98" i="11"/>
  <c r="BM98" i="11" s="1"/>
  <c r="HS92" i="11"/>
  <c r="BL96" i="11"/>
  <c r="BM96" i="11" s="1"/>
  <c r="HS91" i="11"/>
  <c r="HS98" i="11"/>
  <c r="HS95" i="11"/>
  <c r="BP93" i="11"/>
  <c r="HS97" i="11"/>
  <c r="HS93" i="11"/>
  <c r="BL89" i="11"/>
  <c r="BM89" i="11" s="1"/>
  <c r="HP91" i="11"/>
  <c r="N91" i="11" s="1"/>
  <c r="HS84" i="11"/>
  <c r="HS88" i="11"/>
  <c r="BL85" i="11"/>
  <c r="BM85" i="11" s="1"/>
  <c r="HS83" i="11"/>
  <c r="BP88" i="11"/>
  <c r="BP87" i="11"/>
  <c r="BL87" i="11"/>
  <c r="BM87" i="11" s="1"/>
  <c r="BP85" i="11"/>
  <c r="BP89" i="11"/>
  <c r="BP86" i="11"/>
  <c r="HS89" i="11"/>
  <c r="HS85" i="11"/>
  <c r="HP83" i="11"/>
  <c r="N83" i="11" s="1"/>
  <c r="BL78" i="11"/>
  <c r="BM78" i="11" s="1"/>
  <c r="BL79" i="11"/>
  <c r="BM79" i="11" s="1"/>
  <c r="BL82" i="11"/>
  <c r="BM82" i="11" s="1"/>
  <c r="HS77" i="11"/>
  <c r="BP82" i="11"/>
  <c r="HS80" i="11"/>
  <c r="BP76" i="11"/>
  <c r="HS79" i="11"/>
  <c r="BP77" i="11"/>
  <c r="BP79" i="11"/>
  <c r="BL80" i="11"/>
  <c r="BM80" i="11" s="1"/>
  <c r="HS81" i="11"/>
  <c r="BL76" i="11"/>
  <c r="BM76" i="11" s="1"/>
  <c r="BL81" i="11"/>
  <c r="BM81" i="11" s="1"/>
  <c r="BP78" i="11"/>
  <c r="BL70" i="11"/>
  <c r="BM70" i="11" s="1"/>
  <c r="BL67" i="11"/>
  <c r="BM67" i="11" s="1"/>
  <c r="BL74" i="11"/>
  <c r="BM74" i="11" s="1"/>
  <c r="HS71" i="11"/>
  <c r="HS74" i="11"/>
  <c r="HS72" i="11"/>
  <c r="BL68" i="11"/>
  <c r="BM68" i="11" s="1"/>
  <c r="BP72" i="11"/>
  <c r="HP74" i="11"/>
  <c r="N74" i="11" s="1"/>
  <c r="BP69" i="11"/>
  <c r="HP75" i="11"/>
  <c r="N75" i="11" s="1"/>
  <c r="BL69" i="11"/>
  <c r="BM69" i="11" s="1"/>
  <c r="BL71" i="11"/>
  <c r="BM71" i="11" s="1"/>
  <c r="HS68" i="11"/>
  <c r="BL72" i="11"/>
  <c r="BM72" i="11" s="1"/>
  <c r="HS73" i="11"/>
  <c r="HS69" i="11"/>
  <c r="BP67" i="11"/>
  <c r="HS61" i="11"/>
  <c r="BP59" i="11"/>
  <c r="BP64" i="11"/>
  <c r="BP62" i="11"/>
  <c r="BL59" i="11"/>
  <c r="BM59" i="11" s="1"/>
  <c r="HP67" i="11"/>
  <c r="N67" i="11" s="1"/>
  <c r="HS62" i="11"/>
  <c r="HS59" i="11"/>
  <c r="HS63" i="11"/>
  <c r="BL66" i="11"/>
  <c r="BM66" i="11" s="1"/>
  <c r="BP65" i="11"/>
  <c r="BL64" i="11"/>
  <c r="BM64" i="11" s="1"/>
  <c r="BP63" i="11"/>
  <c r="BL65" i="11"/>
  <c r="BM65" i="11" s="1"/>
  <c r="BL63" i="11"/>
  <c r="BM63" i="11" s="1"/>
  <c r="BP58" i="11"/>
  <c r="BP52" i="11"/>
  <c r="BP54" i="11"/>
  <c r="BP55" i="11"/>
  <c r="BP56" i="11"/>
  <c r="BL54" i="11"/>
  <c r="BM54" i="11" s="1"/>
  <c r="HS51" i="11"/>
  <c r="HS58" i="11"/>
  <c r="HS53" i="11"/>
  <c r="BL52" i="11"/>
  <c r="BM52" i="11" s="1"/>
  <c r="BL58" i="11"/>
  <c r="BM58" i="11" s="1"/>
  <c r="BL51" i="11"/>
  <c r="BM51" i="11" s="1"/>
  <c r="HS55" i="11"/>
  <c r="BP51" i="11"/>
  <c r="BL56" i="11"/>
  <c r="BM56" i="11" s="1"/>
  <c r="HP59" i="11"/>
  <c r="N59" i="11" s="1"/>
  <c r="BL53" i="11"/>
  <c r="BM53" i="11" s="1"/>
  <c r="HS56" i="11"/>
  <c r="BP48" i="11"/>
  <c r="HS44" i="11"/>
  <c r="BP43" i="11"/>
  <c r="HP51" i="11"/>
  <c r="N51" i="11" s="1"/>
  <c r="BP49" i="11"/>
  <c r="BL48" i="11"/>
  <c r="BM48" i="11" s="1"/>
  <c r="BP47" i="11"/>
  <c r="BL46" i="11"/>
  <c r="BM46" i="11" s="1"/>
  <c r="HS48" i="11"/>
  <c r="BP50" i="11"/>
  <c r="BP44" i="11"/>
  <c r="HS45" i="11"/>
  <c r="HP50" i="11"/>
  <c r="N50" i="11" s="1"/>
  <c r="BP45" i="11"/>
  <c r="HS46" i="11"/>
  <c r="BL45" i="11"/>
  <c r="BM45" i="11" s="1"/>
  <c r="HS50" i="11"/>
  <c r="BL44" i="11"/>
  <c r="BM44" i="11" s="1"/>
  <c r="HS41" i="11"/>
  <c r="BP42" i="11"/>
  <c r="HS42" i="11"/>
  <c r="HP43" i="11"/>
  <c r="N43" i="11" s="1"/>
  <c r="BL40" i="11"/>
  <c r="BM40" i="11" s="1"/>
  <c r="BL422" i="11"/>
  <c r="BM422" i="11" s="1"/>
  <c r="BL423" i="11"/>
  <c r="BM423" i="11" s="1"/>
  <c r="BL417" i="11"/>
  <c r="BM417" i="11" s="1"/>
  <c r="BL418" i="11"/>
  <c r="BM418" i="11" s="1"/>
  <c r="HS311" i="11"/>
  <c r="HS307" i="11"/>
  <c r="BL310" i="11"/>
  <c r="BM310" i="11" s="1"/>
  <c r="HS306" i="11"/>
  <c r="BL306" i="11"/>
  <c r="BM306" i="11" s="1"/>
  <c r="BL308" i="11"/>
  <c r="BM308" i="11" s="1"/>
  <c r="BP307" i="11"/>
  <c r="BL311" i="11"/>
  <c r="BM311" i="11" s="1"/>
  <c r="HP312" i="11"/>
  <c r="N312" i="11" s="1"/>
  <c r="BP312" i="11"/>
  <c r="BL312" i="11"/>
  <c r="BM312" i="11" s="1"/>
  <c r="BP309" i="11"/>
  <c r="HS305" i="11"/>
  <c r="HS308" i="11"/>
  <c r="HP313" i="11"/>
  <c r="N313" i="11" s="1"/>
  <c r="HS309" i="11"/>
  <c r="BL305" i="11"/>
  <c r="BM305" i="11" s="1"/>
  <c r="BL307" i="11"/>
  <c r="BM307" i="11" s="1"/>
  <c r="BP367" i="11"/>
  <c r="HS351" i="11"/>
  <c r="BP357" i="11"/>
  <c r="HS372" i="11"/>
  <c r="BP377" i="11"/>
  <c r="HS389" i="11"/>
  <c r="HS324" i="11"/>
  <c r="HS310" i="11"/>
  <c r="BP316" i="11"/>
  <c r="HS349" i="11"/>
  <c r="BP365" i="11"/>
  <c r="BL266" i="11"/>
  <c r="BM266" i="11" s="1"/>
  <c r="BP260" i="11"/>
  <c r="BP227" i="11"/>
  <c r="BP228" i="11"/>
  <c r="BL233" i="11"/>
  <c r="BM233" i="11" s="1"/>
  <c r="HS233" i="11"/>
  <c r="BP230" i="11"/>
  <c r="HS245" i="11"/>
  <c r="BP249" i="11"/>
  <c r="HS252" i="11"/>
  <c r="BL256" i="11"/>
  <c r="BM256" i="11" s="1"/>
  <c r="HS262" i="11"/>
  <c r="HS283" i="11"/>
  <c r="BL259" i="11"/>
  <c r="BM259" i="11" s="1"/>
  <c r="BP262" i="11"/>
  <c r="HS264" i="11"/>
  <c r="BP281" i="11"/>
  <c r="HS293" i="11"/>
  <c r="BP294" i="11"/>
  <c r="HS393" i="11"/>
  <c r="BL419" i="11"/>
  <c r="BM419" i="11" s="1"/>
  <c r="HS373" i="11"/>
  <c r="BL331" i="11"/>
  <c r="BM331" i="11" s="1"/>
  <c r="BP338" i="11"/>
  <c r="BP372" i="11"/>
  <c r="HS381" i="11"/>
  <c r="BP234" i="11"/>
  <c r="HS285" i="11"/>
  <c r="BP301" i="11"/>
  <c r="BP313" i="11"/>
  <c r="BP325" i="11"/>
  <c r="HS260" i="11"/>
  <c r="BP310" i="11"/>
  <c r="BP381" i="11"/>
  <c r="BL399" i="11"/>
  <c r="BM399" i="11" s="1"/>
  <c r="HS244" i="11"/>
  <c r="HS247" i="11"/>
  <c r="HP249" i="11"/>
  <c r="N249" i="11" s="1"/>
  <c r="BL244" i="11"/>
  <c r="BM244" i="11" s="1"/>
  <c r="HS243" i="11"/>
  <c r="HP241" i="11"/>
  <c r="N241" i="11" s="1"/>
  <c r="HS240" i="11"/>
  <c r="BL235" i="11"/>
  <c r="BM235" i="11" s="1"/>
  <c r="BP233" i="11"/>
  <c r="HP233" i="11"/>
  <c r="N233" i="11" s="1"/>
  <c r="BL229" i="11"/>
  <c r="BM229" i="11" s="1"/>
  <c r="HP225" i="11"/>
  <c r="N225" i="11" s="1"/>
  <c r="BL220" i="11"/>
  <c r="BM220" i="11" s="1"/>
  <c r="BL225" i="11"/>
  <c r="BM225" i="11" s="1"/>
  <c r="BL222" i="11"/>
  <c r="BM222" i="11" s="1"/>
  <c r="BP219" i="11"/>
  <c r="HS219" i="11"/>
  <c r="BL224" i="11"/>
  <c r="BM224" i="11" s="1"/>
  <c r="BP216" i="11"/>
  <c r="BL216" i="11"/>
  <c r="BM216" i="11" s="1"/>
  <c r="BL203" i="11"/>
  <c r="BM203" i="11" s="1"/>
  <c r="HP209" i="11"/>
  <c r="N209" i="11" s="1"/>
  <c r="BP209" i="11"/>
  <c r="BP204" i="11"/>
  <c r="BL199" i="11"/>
  <c r="BM199" i="11" s="1"/>
  <c r="HS198" i="11"/>
  <c r="BP199" i="11"/>
  <c r="HS194" i="11"/>
  <c r="HS201" i="11"/>
  <c r="HP193" i="11"/>
  <c r="N193" i="11" s="1"/>
  <c r="HP194" i="11"/>
  <c r="N194" i="11" s="1"/>
  <c r="HS391" i="11"/>
  <c r="HS388" i="11"/>
  <c r="HS386" i="11"/>
  <c r="BL392" i="11"/>
  <c r="BM392" i="11" s="1"/>
  <c r="BL388" i="11"/>
  <c r="BM388" i="11" s="1"/>
  <c r="BP391" i="11"/>
  <c r="HS385" i="11"/>
  <c r="BP390" i="11"/>
  <c r="BP386" i="11"/>
  <c r="BP389" i="11"/>
  <c r="BL386" i="11"/>
  <c r="BM386" i="11" s="1"/>
  <c r="HS390" i="11"/>
  <c r="BL351" i="11"/>
  <c r="BM351" i="11" s="1"/>
  <c r="BP347" i="11"/>
  <c r="BP350" i="11"/>
  <c r="BP351" i="11"/>
  <c r="HP352" i="11"/>
  <c r="N352" i="11" s="1"/>
  <c r="HS280" i="11"/>
  <c r="HP281" i="11"/>
  <c r="N281" i="11" s="1"/>
  <c r="HS277" i="11"/>
  <c r="HP280" i="11"/>
  <c r="N280" i="11" s="1"/>
  <c r="BL275" i="11"/>
  <c r="BM275" i="11" s="1"/>
  <c r="BP274" i="11"/>
  <c r="BP232" i="11"/>
  <c r="HS354" i="11"/>
  <c r="BP362" i="11"/>
  <c r="BL380" i="11"/>
  <c r="BM380" i="11" s="1"/>
  <c r="BP329" i="11"/>
  <c r="HS342" i="11"/>
  <c r="BP352" i="11"/>
  <c r="BL365" i="11"/>
  <c r="BM365" i="11" s="1"/>
  <c r="BP289" i="11"/>
  <c r="HS251" i="11"/>
  <c r="BL243" i="11"/>
  <c r="BM243" i="11" s="1"/>
  <c r="HS295" i="11"/>
  <c r="BP255" i="11"/>
  <c r="BL237" i="11"/>
  <c r="BM237" i="11" s="1"/>
  <c r="BL238" i="11"/>
  <c r="BM238" i="11" s="1"/>
  <c r="HS239" i="11"/>
  <c r="HS246" i="11"/>
  <c r="BP251" i="11"/>
  <c r="BP247" i="11"/>
  <c r="BP254" i="11"/>
  <c r="HS265" i="11"/>
  <c r="BL283" i="11"/>
  <c r="BM283" i="11" s="1"/>
  <c r="BL263" i="11"/>
  <c r="BM263" i="11" s="1"/>
  <c r="HS279" i="11"/>
  <c r="BP263" i="11"/>
  <c r="HS269" i="11"/>
  <c r="BL294" i="11"/>
  <c r="BM294" i="11" s="1"/>
  <c r="BL295" i="11"/>
  <c r="BM295" i="11" s="1"/>
  <c r="BP398" i="11"/>
  <c r="BL370" i="11"/>
  <c r="BM370" i="11" s="1"/>
  <c r="BP346" i="11"/>
  <c r="HS343" i="11"/>
  <c r="BL342" i="11"/>
  <c r="BM342" i="11" s="1"/>
  <c r="BL359" i="11"/>
  <c r="BM359" i="11" s="1"/>
  <c r="BL371" i="11"/>
  <c r="BM371" i="11" s="1"/>
  <c r="BL385" i="11"/>
  <c r="BM385" i="11" s="1"/>
  <c r="BP399" i="11"/>
  <c r="BP273" i="11"/>
  <c r="BP305" i="11"/>
  <c r="BL317" i="11"/>
  <c r="BM317" i="11" s="1"/>
  <c r="HP337" i="11"/>
  <c r="N337" i="11" s="1"/>
  <c r="BL379" i="11"/>
  <c r="BM379" i="11" s="1"/>
  <c r="BP331" i="11"/>
  <c r="HS296" i="11"/>
  <c r="HB121" i="11"/>
  <c r="L121" i="11"/>
  <c r="HB105" i="11"/>
  <c r="L105" i="11"/>
  <c r="BK101" i="11"/>
  <c r="BP288" i="11"/>
  <c r="HS288" i="11"/>
  <c r="BP287" i="11"/>
  <c r="HS281" i="11"/>
  <c r="HP289" i="11"/>
  <c r="N289" i="11" s="1"/>
  <c r="BL281" i="11"/>
  <c r="BM281" i="11" s="1"/>
  <c r="BL230" i="11"/>
  <c r="BM230" i="11" s="1"/>
  <c r="BP290" i="11"/>
  <c r="BL248" i="11"/>
  <c r="BM248" i="11" s="1"/>
  <c r="HS227" i="11"/>
  <c r="BP226" i="11"/>
  <c r="HS241" i="11"/>
  <c r="HS237" i="11"/>
  <c r="HS238" i="11"/>
  <c r="BL254" i="11"/>
  <c r="BM254" i="11" s="1"/>
  <c r="BP257" i="11"/>
  <c r="BL271" i="11"/>
  <c r="BM271" i="11" s="1"/>
  <c r="BL280" i="11"/>
  <c r="BM280" i="11" s="1"/>
  <c r="BL264" i="11"/>
  <c r="BM264" i="11" s="1"/>
  <c r="BP277" i="11"/>
  <c r="HS270" i="11"/>
  <c r="BP286" i="11"/>
  <c r="BL293" i="11"/>
  <c r="BM293" i="11" s="1"/>
  <c r="HS292" i="11"/>
  <c r="BL420" i="11"/>
  <c r="BM420" i="11" s="1"/>
  <c r="BP366" i="11"/>
  <c r="BP340" i="11"/>
  <c r="HS375" i="11"/>
  <c r="HS344" i="11"/>
  <c r="BP361" i="11"/>
  <c r="HP353" i="11"/>
  <c r="N353" i="11" s="1"/>
  <c r="BL397" i="11"/>
  <c r="BM397" i="11" s="1"/>
  <c r="BP236" i="11"/>
  <c r="HP305" i="11"/>
  <c r="N305" i="11" s="1"/>
  <c r="BP341" i="11"/>
  <c r="HP392" i="11"/>
  <c r="N392" i="11" s="1"/>
  <c r="BL314" i="11"/>
  <c r="BM314" i="11" s="1"/>
  <c r="HP344" i="11"/>
  <c r="N344" i="11" s="1"/>
  <c r="BP384" i="11"/>
  <c r="HB304" i="11"/>
  <c r="L304" i="11"/>
  <c r="L256" i="11"/>
  <c r="HB256" i="11"/>
  <c r="L200" i="11"/>
  <c r="HB200" i="11"/>
  <c r="L160" i="11"/>
  <c r="HB160" i="11"/>
  <c r="HB152" i="11"/>
  <c r="L152" i="11"/>
  <c r="HB82" i="11"/>
  <c r="BK75" i="11"/>
  <c r="L50" i="11"/>
  <c r="HB50" i="11"/>
  <c r="HB42" i="11"/>
  <c r="L42" i="11"/>
  <c r="BL402" i="11"/>
  <c r="BM402" i="11" s="1"/>
  <c r="BL408" i="11"/>
  <c r="BM408" i="11" s="1"/>
  <c r="BL407" i="11"/>
  <c r="BM407" i="11" s="1"/>
  <c r="BL406" i="11"/>
  <c r="BM406" i="11" s="1"/>
  <c r="BL404" i="11"/>
  <c r="BM404" i="11" s="1"/>
  <c r="BL372" i="11"/>
  <c r="BM372" i="11" s="1"/>
  <c r="BP369" i="11"/>
  <c r="BL369" i="11"/>
  <c r="BM369" i="11" s="1"/>
  <c r="HS376" i="11"/>
  <c r="BP370" i="11"/>
  <c r="BP374" i="11"/>
  <c r="BL373" i="11"/>
  <c r="BM373" i="11" s="1"/>
  <c r="BL355" i="11"/>
  <c r="BM355" i="11" s="1"/>
  <c r="BP355" i="11"/>
  <c r="HP361" i="11"/>
  <c r="N361" i="11" s="1"/>
  <c r="HS355" i="11"/>
  <c r="HP360" i="11"/>
  <c r="N360" i="11" s="1"/>
  <c r="BL360" i="11"/>
  <c r="BM360" i="11" s="1"/>
  <c r="BL356" i="11"/>
  <c r="BM356" i="11" s="1"/>
  <c r="BP358" i="11"/>
  <c r="BP356" i="11"/>
  <c r="BP324" i="11"/>
  <c r="BL324" i="11"/>
  <c r="BM324" i="11" s="1"/>
  <c r="BL328" i="11"/>
  <c r="BM328" i="11" s="1"/>
  <c r="BP321" i="11"/>
  <c r="BL323" i="11"/>
  <c r="BM323" i="11" s="1"/>
  <c r="BP322" i="11"/>
  <c r="BP323" i="11"/>
  <c r="BP327" i="11"/>
  <c r="HS322" i="11"/>
  <c r="BP328" i="11"/>
  <c r="BL326" i="11"/>
  <c r="BM326" i="11" s="1"/>
  <c r="BL325" i="11"/>
  <c r="BM325" i="11" s="1"/>
  <c r="BL322" i="11"/>
  <c r="BM322" i="11" s="1"/>
  <c r="HS326" i="11"/>
  <c r="BP326" i="11"/>
  <c r="HS327" i="11"/>
  <c r="HP328" i="11"/>
  <c r="N328" i="11" s="1"/>
  <c r="BP296" i="11"/>
  <c r="BP292" i="11"/>
  <c r="BL292" i="11"/>
  <c r="BM292" i="11" s="1"/>
  <c r="BL258" i="11"/>
  <c r="BM258" i="11" s="1"/>
  <c r="BP259" i="11"/>
  <c r="HP265" i="11"/>
  <c r="N265" i="11" s="1"/>
  <c r="HS259" i="11"/>
  <c r="BP264" i="11"/>
  <c r="HP264" i="11"/>
  <c r="N264" i="11" s="1"/>
  <c r="BL375" i="11"/>
  <c r="BM375" i="11" s="1"/>
  <c r="HS332" i="11"/>
  <c r="HP288" i="11"/>
  <c r="N288" i="11" s="1"/>
  <c r="HS352" i="11"/>
  <c r="BL367" i="11"/>
  <c r="BM367" i="11" s="1"/>
  <c r="HS371" i="11"/>
  <c r="HS384" i="11"/>
  <c r="BP392" i="11"/>
  <c r="BL296" i="11"/>
  <c r="BM296" i="11" s="1"/>
  <c r="BL334" i="11"/>
  <c r="BM334" i="11" s="1"/>
  <c r="HS341" i="11"/>
  <c r="BP359" i="11"/>
  <c r="BP278" i="11"/>
  <c r="BP237" i="11"/>
  <c r="BL291" i="11"/>
  <c r="BM291" i="11" s="1"/>
  <c r="BL245" i="11"/>
  <c r="BM245" i="11" s="1"/>
  <c r="BL228" i="11"/>
  <c r="BM228" i="11" s="1"/>
  <c r="BP245" i="11"/>
  <c r="BL241" i="11"/>
  <c r="BM241" i="11" s="1"/>
  <c r="BP243" i="11"/>
  <c r="BL247" i="11"/>
  <c r="BM247" i="11" s="1"/>
  <c r="BL251" i="11"/>
  <c r="BM251" i="11" s="1"/>
  <c r="HS255" i="11"/>
  <c r="HS254" i="11"/>
  <c r="BL273" i="11"/>
  <c r="BM273" i="11" s="1"/>
  <c r="BL287" i="11"/>
  <c r="BM287" i="11" s="1"/>
  <c r="HS271" i="11"/>
  <c r="BL282" i="11"/>
  <c r="BM282" i="11" s="1"/>
  <c r="BL262" i="11"/>
  <c r="BM262" i="11" s="1"/>
  <c r="BP269" i="11"/>
  <c r="HS267" i="11"/>
  <c r="BP291" i="11"/>
  <c r="HS291" i="11"/>
  <c r="BL286" i="11"/>
  <c r="BM286" i="11" s="1"/>
  <c r="BL405" i="11"/>
  <c r="BM405" i="11" s="1"/>
  <c r="BP337" i="11"/>
  <c r="HS348" i="11"/>
  <c r="HS345" i="11"/>
  <c r="BL377" i="11"/>
  <c r="BM377" i="11" s="1"/>
  <c r="L82" i="11"/>
  <c r="HP376" i="11"/>
  <c r="N376" i="11" s="1"/>
  <c r="BL390" i="11"/>
  <c r="BM390" i="11" s="1"/>
  <c r="BL401" i="11"/>
  <c r="BM401" i="11" s="1"/>
  <c r="BL242" i="11"/>
  <c r="BM242" i="11" s="1"/>
  <c r="BP276" i="11"/>
  <c r="BP306" i="11"/>
  <c r="HS316" i="11"/>
  <c r="BP330" i="11"/>
  <c r="BL361" i="11"/>
  <c r="BM361" i="11" s="1"/>
  <c r="HB66" i="11"/>
  <c r="HB335" i="11"/>
  <c r="L335" i="11"/>
  <c r="L327" i="11"/>
  <c r="HB327" i="11"/>
  <c r="HP320" i="11"/>
  <c r="N320" i="11" s="1"/>
  <c r="BP319" i="11"/>
  <c r="HS315" i="11"/>
  <c r="HS313" i="11"/>
  <c r="BL315" i="11"/>
  <c r="BM315" i="11" s="1"/>
  <c r="HS317" i="11"/>
  <c r="BP314" i="11"/>
  <c r="BL319" i="11"/>
  <c r="BM319" i="11" s="1"/>
  <c r="BL313" i="11"/>
  <c r="BM313" i="11" s="1"/>
  <c r="HP321" i="11"/>
  <c r="N321" i="11" s="1"/>
  <c r="HS320" i="11"/>
  <c r="BP317" i="11"/>
  <c r="BP320" i="11"/>
  <c r="BP318" i="11"/>
  <c r="HS314" i="11"/>
  <c r="BL354" i="11"/>
  <c r="BM354" i="11" s="1"/>
  <c r="BP382" i="11"/>
  <c r="BP342" i="11"/>
  <c r="BL240" i="11"/>
  <c r="BM240" i="11" s="1"/>
  <c r="HS347" i="11"/>
  <c r="BP371" i="11"/>
  <c r="BP376" i="11"/>
  <c r="BL384" i="11"/>
  <c r="BM384" i="11" s="1"/>
  <c r="BL335" i="11"/>
  <c r="BM335" i="11" s="1"/>
  <c r="BL346" i="11"/>
  <c r="BM346" i="11" s="1"/>
  <c r="HS361" i="11"/>
  <c r="BL276" i="11"/>
  <c r="BM276" i="11" s="1"/>
  <c r="BP239" i="11"/>
  <c r="BL279" i="11"/>
  <c r="BM279" i="11" s="1"/>
  <c r="HS242" i="11"/>
  <c r="HS226" i="11"/>
  <c r="BP240" i="11"/>
  <c r="BL231" i="11"/>
  <c r="BM231" i="11" s="1"/>
  <c r="BP242" i="11"/>
  <c r="BP250" i="11"/>
  <c r="HS248" i="11"/>
  <c r="BP256" i="11"/>
  <c r="HS278" i="11"/>
  <c r="BL284" i="11"/>
  <c r="BM284" i="11" s="1"/>
  <c r="HS268" i="11"/>
  <c r="HS286" i="11"/>
  <c r="HS263" i="11"/>
  <c r="BP280" i="11"/>
  <c r="BL288" i="11"/>
  <c r="BM288" i="11" s="1"/>
  <c r="BP315" i="11"/>
  <c r="HS357" i="11"/>
  <c r="BP334" i="11"/>
  <c r="HS329" i="11"/>
  <c r="BP349" i="11"/>
  <c r="BL363" i="11"/>
  <c r="BM363" i="11" s="1"/>
  <c r="HP377" i="11"/>
  <c r="N377" i="11" s="1"/>
  <c r="HS374" i="11"/>
  <c r="BL389" i="11"/>
  <c r="BM389" i="11" s="1"/>
  <c r="BL414" i="11"/>
  <c r="BM414" i="11" s="1"/>
  <c r="BL298" i="11"/>
  <c r="BM298" i="11" s="1"/>
  <c r="BP308" i="11"/>
  <c r="BL318" i="11"/>
  <c r="BM318" i="11" s="1"/>
  <c r="BL332" i="11"/>
  <c r="BM332" i="11" s="1"/>
  <c r="HS353" i="11"/>
  <c r="HS331" i="11"/>
  <c r="BP302" i="11"/>
  <c r="BP388" i="11"/>
  <c r="HS398" i="11"/>
  <c r="BL395" i="11"/>
  <c r="BM395" i="11" s="1"/>
  <c r="BP395" i="11"/>
  <c r="HS397" i="11"/>
  <c r="BL398" i="11"/>
  <c r="BM398" i="11" s="1"/>
  <c r="BL396" i="11"/>
  <c r="BM396" i="11" s="1"/>
  <c r="HS395" i="11"/>
  <c r="HS396" i="11"/>
  <c r="BP396" i="11"/>
  <c r="BL393" i="11"/>
  <c r="BM393" i="11" s="1"/>
  <c r="BL400" i="11"/>
  <c r="BM400" i="11" s="1"/>
  <c r="BP394" i="11"/>
  <c r="BL344" i="11"/>
  <c r="BM344" i="11" s="1"/>
  <c r="HS338" i="11"/>
  <c r="HS339" i="11"/>
  <c r="BP339" i="11"/>
  <c r="BL343" i="11"/>
  <c r="BM343" i="11" s="1"/>
  <c r="BL338" i="11"/>
  <c r="BM338" i="11" s="1"/>
  <c r="HS340" i="11"/>
  <c r="BP270" i="11"/>
  <c r="HP272" i="11"/>
  <c r="N272" i="11" s="1"/>
  <c r="BP265" i="11"/>
  <c r="HP273" i="11"/>
  <c r="N273" i="11" s="1"/>
  <c r="HS266" i="11"/>
  <c r="BP268" i="11"/>
  <c r="BP272" i="11"/>
  <c r="BL391" i="11"/>
  <c r="BM391" i="11" s="1"/>
  <c r="BL347" i="11"/>
  <c r="BM347" i="11" s="1"/>
  <c r="HS356" i="11"/>
  <c r="BL368" i="11"/>
  <c r="BM368" i="11" s="1"/>
  <c r="HS379" i="11"/>
  <c r="BP385" i="11"/>
  <c r="BL320" i="11"/>
  <c r="BM320" i="11" s="1"/>
  <c r="HS336" i="11"/>
  <c r="BP344" i="11"/>
  <c r="BL345" i="11"/>
  <c r="BM345" i="11" s="1"/>
  <c r="HS364" i="11"/>
  <c r="BL272" i="11"/>
  <c r="BM272" i="11" s="1"/>
  <c r="HS234" i="11"/>
  <c r="BP279" i="11"/>
  <c r="BP238" i="11"/>
  <c r="HS235" i="11"/>
  <c r="BL227" i="11"/>
  <c r="BM227" i="11" s="1"/>
  <c r="HS228" i="11"/>
  <c r="HS231" i="11"/>
  <c r="HS232" i="11"/>
  <c r="BL246" i="11"/>
  <c r="BM246" i="11" s="1"/>
  <c r="BP241" i="11"/>
  <c r="BP248" i="11"/>
  <c r="BL250" i="11"/>
  <c r="BM250" i="11" s="1"/>
  <c r="BL257" i="11"/>
  <c r="BM257" i="11" s="1"/>
  <c r="BP275" i="11"/>
  <c r="BL278" i="11"/>
  <c r="BM278" i="11" s="1"/>
  <c r="BP284" i="11"/>
  <c r="BL270" i="11"/>
  <c r="BM270" i="11" s="1"/>
  <c r="BP285" i="11"/>
  <c r="BL261" i="11"/>
  <c r="BM261" i="11" s="1"/>
  <c r="BL274" i="11"/>
  <c r="BM274" i="11" s="1"/>
  <c r="HS290" i="11"/>
  <c r="BL289" i="11"/>
  <c r="BM289" i="11" s="1"/>
  <c r="BP383" i="11"/>
  <c r="BL411" i="11"/>
  <c r="BM411" i="11" s="1"/>
  <c r="HS358" i="11"/>
  <c r="HS335" i="11"/>
  <c r="BP333" i="11"/>
  <c r="BP353" i="11"/>
  <c r="HS370" i="11"/>
  <c r="HS378" i="11"/>
  <c r="BL376" i="11"/>
  <c r="BM376" i="11" s="1"/>
  <c r="HS392" i="11"/>
  <c r="BL424" i="11"/>
  <c r="BM424" i="11" s="1"/>
  <c r="BP258" i="11"/>
  <c r="BL297" i="11"/>
  <c r="BM297" i="11" s="1"/>
  <c r="BL309" i="11"/>
  <c r="BM309" i="11" s="1"/>
  <c r="HS319" i="11"/>
  <c r="HS333" i="11"/>
  <c r="BL357" i="11"/>
  <c r="BM357" i="11" s="1"/>
  <c r="BP360" i="11"/>
  <c r="BP282" i="11"/>
  <c r="BL304" i="11"/>
  <c r="BM304" i="11" s="1"/>
  <c r="HS323" i="11"/>
  <c r="HB341" i="11"/>
  <c r="L341" i="11"/>
  <c r="HP66" i="11"/>
  <c r="N66" i="11" s="1"/>
  <c r="BK319" i="11"/>
  <c r="BK220" i="11"/>
  <c r="BK181" i="11"/>
  <c r="BK173" i="11"/>
  <c r="BK167" i="11"/>
  <c r="BK163" i="11"/>
  <c r="BK149" i="11"/>
  <c r="BK131" i="11"/>
  <c r="BK121" i="11"/>
  <c r="BK112" i="11"/>
  <c r="BK99" i="11"/>
  <c r="BK90" i="11"/>
  <c r="BK73" i="11"/>
  <c r="BK65" i="11"/>
  <c r="BK54" i="11"/>
  <c r="HP266" i="11"/>
  <c r="N266" i="11" s="1"/>
  <c r="BK396" i="11"/>
  <c r="HP257" i="11"/>
  <c r="N257" i="11" s="1"/>
  <c r="BK51" i="11"/>
  <c r="BK162" i="11"/>
  <c r="BK222" i="11"/>
  <c r="BK55" i="11"/>
  <c r="BK98" i="11"/>
  <c r="L156" i="11"/>
  <c r="BK179" i="11"/>
  <c r="BK199" i="11"/>
  <c r="BK224" i="11"/>
  <c r="BK382" i="11"/>
  <c r="BK304" i="11"/>
  <c r="BK351" i="11"/>
  <c r="BK390" i="11"/>
  <c r="BK409" i="11"/>
  <c r="BK373" i="11"/>
  <c r="BK110" i="11"/>
  <c r="BK142" i="11"/>
  <c r="L228" i="11"/>
  <c r="BK160" i="11"/>
  <c r="L172" i="11"/>
  <c r="BK189" i="11"/>
  <c r="BK213" i="11"/>
  <c r="BK394" i="11"/>
  <c r="HB101" i="11"/>
  <c r="BK104" i="11"/>
  <c r="BK156" i="11"/>
  <c r="L345" i="11"/>
  <c r="HB260" i="11"/>
  <c r="HB188" i="11"/>
  <c r="L323" i="11"/>
  <c r="HB276" i="11"/>
  <c r="BK198" i="11"/>
  <c r="HB292" i="11"/>
  <c r="BK366" i="11"/>
  <c r="BK69" i="11"/>
  <c r="L252" i="11"/>
  <c r="L300" i="11"/>
  <c r="HB396" i="11"/>
  <c r="BK96" i="11"/>
  <c r="BK83" i="11"/>
  <c r="L331" i="11"/>
  <c r="HB156" i="11"/>
  <c r="L382" i="11"/>
  <c r="BK123" i="11"/>
  <c r="BK78" i="11"/>
  <c r="BK150" i="11"/>
  <c r="BK419" i="11"/>
  <c r="BK43" i="11"/>
  <c r="BK153" i="11"/>
  <c r="BK202" i="11"/>
  <c r="BK39" i="11"/>
  <c r="BK82" i="11"/>
  <c r="BK103" i="11"/>
  <c r="BK165" i="11"/>
  <c r="BK219" i="11"/>
  <c r="BK330" i="11"/>
  <c r="BK364" i="11"/>
  <c r="BK386" i="11"/>
  <c r="BK233" i="11"/>
  <c r="BK135" i="11"/>
  <c r="BK161" i="11"/>
  <c r="HB172" i="11"/>
  <c r="HB351" i="11"/>
  <c r="L101" i="11"/>
  <c r="BK225" i="11"/>
  <c r="BK281" i="11"/>
  <c r="BK175" i="11"/>
  <c r="BK201" i="11"/>
  <c r="BK367" i="11"/>
  <c r="BK196" i="11"/>
  <c r="BK44" i="11"/>
  <c r="BK85" i="11"/>
  <c r="BK41" i="11"/>
  <c r="HB46" i="11"/>
  <c r="BK118" i="11"/>
  <c r="BK91" i="11"/>
  <c r="BK223" i="11"/>
  <c r="HB54" i="11"/>
  <c r="BK207" i="11"/>
  <c r="BK177" i="11"/>
  <c r="BK212" i="11"/>
  <c r="BK411" i="11"/>
  <c r="BK157" i="11"/>
  <c r="BK84" i="11"/>
  <c r="BK176" i="11"/>
  <c r="BK124" i="11"/>
  <c r="L180" i="11"/>
  <c r="L268" i="11"/>
  <c r="BK56" i="11"/>
  <c r="BK172" i="11"/>
  <c r="L70" i="11"/>
  <c r="L62" i="11"/>
  <c r="BK338" i="11"/>
  <c r="BK293" i="11"/>
  <c r="BK287" i="11"/>
  <c r="BK278" i="11"/>
  <c r="BK270" i="11"/>
  <c r="BK45" i="11"/>
  <c r="BK145" i="11"/>
  <c r="BK267" i="11"/>
  <c r="BK95" i="11"/>
  <c r="BK126" i="11"/>
  <c r="BK87" i="11"/>
  <c r="BK159" i="11"/>
  <c r="BK129" i="11"/>
  <c r="BK227" i="11"/>
  <c r="BK62" i="11"/>
  <c r="BK89" i="11"/>
  <c r="BK144" i="11"/>
  <c r="BK169" i="11"/>
  <c r="BK188" i="11"/>
  <c r="BK216" i="11"/>
  <c r="BK340" i="11"/>
  <c r="BK427" i="11"/>
  <c r="L54" i="11"/>
  <c r="L337" i="11"/>
  <c r="BK111" i="11"/>
  <c r="BK171" i="11"/>
  <c r="BK158" i="11"/>
  <c r="BK116" i="11"/>
  <c r="BK152" i="11"/>
  <c r="BK164" i="11"/>
  <c r="BK174" i="11"/>
  <c r="HB315" i="11"/>
  <c r="BK429" i="11"/>
  <c r="BK86" i="11"/>
  <c r="BK155" i="11"/>
  <c r="HB244" i="11"/>
  <c r="BK105" i="11"/>
  <c r="HB180" i="11"/>
  <c r="BK426" i="11"/>
  <c r="BK68" i="11"/>
  <c r="BK102" i="11"/>
  <c r="HB204" i="11"/>
  <c r="HB78" i="11"/>
  <c r="BK361" i="11"/>
  <c r="BK343" i="11"/>
  <c r="BK106" i="11"/>
  <c r="BK113" i="11"/>
  <c r="BK209" i="11"/>
  <c r="BK127" i="11"/>
  <c r="BK413" i="11"/>
  <c r="BK226" i="11"/>
  <c r="BK208" i="11"/>
  <c r="BK178" i="11"/>
  <c r="BK205" i="11"/>
  <c r="BK92" i="11"/>
  <c r="BK125" i="11"/>
  <c r="BK168" i="11"/>
  <c r="BK200" i="11"/>
  <c r="BK369" i="11"/>
  <c r="BK424" i="11"/>
  <c r="L133" i="11"/>
  <c r="BK114" i="11"/>
  <c r="BK166" i="11"/>
  <c r="BK109" i="11"/>
  <c r="BK140" i="11"/>
  <c r="BK151" i="11"/>
  <c r="L164" i="11"/>
  <c r="BK217" i="11"/>
  <c r="BK74" i="11"/>
  <c r="BK63" i="11"/>
  <c r="BK384" i="11"/>
  <c r="BK230" i="11"/>
  <c r="HB359" i="11"/>
  <c r="L125" i="11"/>
  <c r="L78" i="11"/>
  <c r="BK376" i="11"/>
  <c r="BK401" i="11"/>
  <c r="BK128" i="11"/>
  <c r="BK191" i="11"/>
  <c r="BK139" i="11"/>
  <c r="BK132" i="11"/>
  <c r="HB109" i="11"/>
  <c r="BK79" i="11"/>
  <c r="BK88" i="11"/>
  <c r="BK50" i="11"/>
  <c r="BK72" i="11"/>
  <c r="HB94" i="11"/>
  <c r="BK117" i="11"/>
  <c r="BK194" i="11"/>
  <c r="BK206" i="11"/>
  <c r="BK290" i="11"/>
  <c r="BK410" i="11"/>
  <c r="HB133" i="11"/>
  <c r="BK146" i="11"/>
  <c r="BK232" i="11"/>
  <c r="BK134" i="11"/>
  <c r="BK154" i="11"/>
  <c r="HB164" i="11"/>
  <c r="BK182" i="11"/>
  <c r="BK195" i="11"/>
  <c r="BK229" i="11"/>
  <c r="L307" i="11"/>
  <c r="BK377" i="11"/>
  <c r="BK93" i="11"/>
  <c r="HB388" i="11"/>
  <c r="L148" i="11"/>
  <c r="HB375" i="11"/>
  <c r="BK94" i="11"/>
  <c r="HB125" i="11"/>
  <c r="BK372" i="11"/>
  <c r="BK416" i="11"/>
  <c r="BK122" i="11"/>
  <c r="BK141" i="11"/>
  <c r="L220" i="11"/>
  <c r="BK138" i="11"/>
  <c r="BK108" i="11"/>
  <c r="BK214" i="11"/>
  <c r="L94" i="11"/>
  <c r="BK120" i="11"/>
  <c r="HB196" i="11"/>
  <c r="BK371" i="11"/>
  <c r="BK425" i="11"/>
  <c r="BK210" i="11"/>
  <c r="BK412" i="11"/>
  <c r="BK147" i="11"/>
  <c r="BK136" i="11"/>
  <c r="BK408" i="11"/>
  <c r="BK385" i="11"/>
  <c r="L367" i="11"/>
  <c r="BK299" i="11"/>
  <c r="BK333" i="11"/>
  <c r="BK239" i="11"/>
  <c r="BK302" i="11"/>
  <c r="BK332" i="11"/>
  <c r="BK360" i="11"/>
  <c r="BK265" i="11"/>
  <c r="BK320" i="11"/>
  <c r="HB328" i="11"/>
  <c r="BK276" i="11"/>
  <c r="BK259" i="11"/>
  <c r="BK296" i="11"/>
  <c r="BK300" i="11"/>
  <c r="BK323" i="11"/>
  <c r="BK327" i="11"/>
  <c r="BK339" i="11"/>
  <c r="BK298" i="11"/>
  <c r="BK318" i="11"/>
  <c r="L281" i="11"/>
  <c r="BK308" i="11"/>
  <c r="BK335" i="11"/>
  <c r="BK250" i="11"/>
  <c r="BK362" i="11"/>
  <c r="HP297" i="11"/>
  <c r="N297" i="11" s="1"/>
  <c r="BK246" i="11"/>
  <c r="BK314" i="11"/>
  <c r="BK260" i="11"/>
  <c r="BK294" i="11"/>
  <c r="HB363" i="11"/>
  <c r="BK262" i="11"/>
  <c r="L363" i="11"/>
  <c r="BK251" i="11"/>
  <c r="BK266" i="11"/>
  <c r="BK297" i="11"/>
  <c r="BK301" i="11"/>
  <c r="BK321" i="11"/>
  <c r="BK331" i="11"/>
  <c r="BK341" i="11"/>
  <c r="BK358" i="11"/>
  <c r="BK236" i="11"/>
  <c r="HB281" i="11"/>
  <c r="BK325" i="11"/>
  <c r="BK252" i="11"/>
  <c r="BK352" i="11"/>
  <c r="L355" i="11"/>
  <c r="BK353" i="11"/>
  <c r="HB342" i="11"/>
  <c r="L342" i="11"/>
  <c r="HP145" i="11"/>
  <c r="N145" i="11" s="1"/>
  <c r="BK244" i="11"/>
  <c r="BK273" i="11"/>
  <c r="L297" i="11"/>
  <c r="BK309" i="11"/>
  <c r="BK324" i="11"/>
  <c r="BK329" i="11"/>
  <c r="BK357" i="11"/>
  <c r="BK238" i="11"/>
  <c r="BK328" i="11"/>
  <c r="BK258" i="11"/>
  <c r="BK316" i="11"/>
  <c r="BK356" i="11"/>
  <c r="BK257" i="11"/>
  <c r="BK248" i="11"/>
  <c r="BK288" i="11"/>
  <c r="BK295" i="11"/>
  <c r="BK306" i="11"/>
  <c r="BK317" i="11"/>
  <c r="BK355" i="11"/>
  <c r="BK305" i="11"/>
  <c r="BK311" i="11"/>
  <c r="BK313" i="11"/>
  <c r="L348" i="11"/>
  <c r="BK268" i="11"/>
  <c r="BK349" i="11"/>
  <c r="BK255" i="11"/>
  <c r="BK249" i="11"/>
  <c r="BK271" i="11"/>
  <c r="BK286" i="11"/>
  <c r="HB297" i="11"/>
  <c r="BK307" i="11"/>
  <c r="BK326" i="11"/>
  <c r="BK334" i="11"/>
  <c r="BK347" i="11"/>
  <c r="BK312" i="11"/>
  <c r="L273" i="11"/>
  <c r="HB320" i="11"/>
  <c r="HB348" i="11"/>
  <c r="L312" i="11"/>
  <c r="HB144" i="11"/>
  <c r="HP110" i="11"/>
  <c r="N110" i="11" s="1"/>
  <c r="BK263" i="11"/>
  <c r="BK254" i="11"/>
  <c r="BK253" i="11"/>
  <c r="BK303" i="11"/>
  <c r="BK310" i="11"/>
  <c r="BK315" i="11"/>
  <c r="BK346" i="11"/>
  <c r="BK240" i="11"/>
  <c r="EP5" i="11"/>
  <c r="EO4" i="11"/>
  <c r="EO8" i="11" s="1"/>
  <c r="CD4" i="11"/>
  <c r="CD8" i="11" s="1"/>
  <c r="CD3" i="11"/>
  <c r="EN6" i="11"/>
  <c r="EN4" i="11"/>
  <c r="EN8" i="11" s="1"/>
  <c r="EN3" i="11"/>
  <c r="EO3" i="11"/>
  <c r="CD6" i="11"/>
  <c r="CE5" i="11"/>
  <c r="GA6" i="11"/>
  <c r="GB5" i="11"/>
  <c r="EM3" i="11"/>
  <c r="EM4" i="11"/>
  <c r="EM8" i="11" s="1"/>
  <c r="DC4" i="11"/>
  <c r="DC8" i="11" s="1"/>
  <c r="DC6" i="11"/>
  <c r="DD5" i="11"/>
  <c r="DC3" i="11"/>
  <c r="Y7" i="1"/>
  <c r="EJ3" i="11"/>
  <c r="G10" i="1"/>
  <c r="O9" i="1"/>
  <c r="AF4" i="11"/>
  <c r="AF8" i="11" s="1"/>
  <c r="AG5" i="11"/>
  <c r="FR4" i="11"/>
  <c r="FR8" i="11" s="1"/>
  <c r="FR6" i="11"/>
  <c r="FR3" i="11"/>
  <c r="M317" i="1"/>
  <c r="HP126" i="11"/>
  <c r="N126" i="11" s="1"/>
  <c r="HP122" i="11"/>
  <c r="N122" i="11" s="1"/>
  <c r="HP40" i="11"/>
  <c r="N40" i="11" s="1"/>
  <c r="L265" i="11"/>
  <c r="L349" i="11"/>
  <c r="HB58" i="11"/>
  <c r="L69" i="11"/>
  <c r="L250" i="11"/>
  <c r="HB129" i="11"/>
  <c r="HP255" i="11"/>
  <c r="N255" i="11" s="1"/>
  <c r="HB175" i="11"/>
  <c r="L175" i="11"/>
  <c r="HP213" i="11"/>
  <c r="N213" i="11" s="1"/>
  <c r="HP301" i="11"/>
  <c r="N301" i="11" s="1"/>
  <c r="HP226" i="11"/>
  <c r="N226" i="11" s="1"/>
  <c r="HP221" i="11"/>
  <c r="N221" i="11" s="1"/>
  <c r="HP214" i="11"/>
  <c r="N214" i="11" s="1"/>
  <c r="HP130" i="11"/>
  <c r="N130" i="11" s="1"/>
  <c r="HP62" i="11"/>
  <c r="N62" i="11" s="1"/>
  <c r="G11" i="11"/>
  <c r="M11" i="11" s="1"/>
  <c r="L443" i="11"/>
  <c r="BK421" i="11"/>
  <c r="BK415" i="11"/>
  <c r="BK423" i="11"/>
  <c r="BK417" i="11"/>
  <c r="BK418" i="11"/>
  <c r="BK420" i="11"/>
  <c r="BK422" i="11"/>
  <c r="BK414" i="11"/>
  <c r="L405" i="11"/>
  <c r="BK403" i="11"/>
  <c r="BK405" i="11"/>
  <c r="BK404" i="11"/>
  <c r="L402" i="11"/>
  <c r="BK400" i="11"/>
  <c r="BK402" i="11"/>
  <c r="BK393" i="11"/>
  <c r="BK395" i="11"/>
  <c r="BK399" i="11"/>
  <c r="BK397" i="11"/>
  <c r="BK398" i="11"/>
  <c r="L392" i="11"/>
  <c r="BK370" i="11"/>
  <c r="BK387" i="11"/>
  <c r="BK378" i="11"/>
  <c r="BK381" i="11"/>
  <c r="BK368" i="11"/>
  <c r="BK383" i="11"/>
  <c r="BK389" i="11"/>
  <c r="BK392" i="11"/>
  <c r="BK379" i="11"/>
  <c r="BK374" i="11"/>
  <c r="BK380" i="11"/>
  <c r="BK375" i="11"/>
  <c r="HB365" i="11"/>
  <c r="BK354" i="11"/>
  <c r="BK350" i="11"/>
  <c r="BK363" i="11"/>
  <c r="BK344" i="11"/>
  <c r="BK342" i="11"/>
  <c r="BK337" i="11"/>
  <c r="BK336" i="11"/>
  <c r="BK359" i="11"/>
  <c r="BK348" i="11"/>
  <c r="BK345" i="11"/>
  <c r="HB289" i="11"/>
  <c r="L289" i="11"/>
  <c r="BK289" i="11"/>
  <c r="BK284" i="11"/>
  <c r="BK283" i="11"/>
  <c r="BK282" i="11"/>
  <c r="L285" i="11"/>
  <c r="BK285" i="11"/>
  <c r="BK279" i="11"/>
  <c r="BK280" i="11"/>
  <c r="L277" i="11"/>
  <c r="BK274" i="11"/>
  <c r="BK277" i="11"/>
  <c r="HB277" i="11"/>
  <c r="BK275" i="11"/>
  <c r="HB273" i="11"/>
  <c r="BK272" i="11"/>
  <c r="BK269" i="11"/>
  <c r="HB270" i="11"/>
  <c r="BK264" i="11"/>
  <c r="HB264" i="11"/>
  <c r="BK261" i="11"/>
  <c r="BK247" i="11"/>
  <c r="BK242" i="11"/>
  <c r="BK235" i="11"/>
  <c r="HB81" i="11"/>
  <c r="L81" i="11"/>
  <c r="BK81" i="11"/>
  <c r="BK80" i="11"/>
  <c r="BK76" i="11"/>
  <c r="BK77" i="11"/>
  <c r="L77" i="11"/>
  <c r="HB74" i="11"/>
  <c r="BK71" i="11"/>
  <c r="L74" i="11"/>
  <c r="HB70" i="11"/>
  <c r="BK66" i="11"/>
  <c r="BK67" i="11"/>
  <c r="BK70" i="11"/>
  <c r="BK40" i="11"/>
  <c r="HB64" i="11"/>
  <c r="BK42" i="11"/>
  <c r="BK49" i="11"/>
  <c r="BK60" i="11"/>
  <c r="BK61" i="11"/>
  <c r="BK58" i="11"/>
  <c r="BK46" i="11"/>
  <c r="BK48" i="11"/>
  <c r="BK59" i="11"/>
  <c r="BK52" i="11"/>
  <c r="BK47" i="11"/>
  <c r="BK57" i="11"/>
  <c r="BK64" i="11"/>
  <c r="BK53" i="11"/>
  <c r="L261" i="11"/>
  <c r="HB261" i="11"/>
  <c r="BK245" i="11"/>
  <c r="BK243" i="11"/>
  <c r="BK241" i="11"/>
  <c r="BK234" i="11"/>
  <c r="BK228" i="11"/>
  <c r="BK256" i="11"/>
  <c r="BK237" i="11"/>
  <c r="HB221" i="11"/>
  <c r="L221" i="11"/>
  <c r="BK221" i="11"/>
  <c r="BK218" i="11"/>
  <c r="BK215" i="11"/>
  <c r="L214" i="11"/>
  <c r="HB214" i="11"/>
  <c r="BK211" i="11"/>
  <c r="HB210" i="11"/>
  <c r="BK184" i="11"/>
  <c r="BK180" i="11"/>
  <c r="BK193" i="11"/>
  <c r="BK186" i="11"/>
  <c r="BK183" i="11"/>
  <c r="BK197" i="11"/>
  <c r="BK185" i="11"/>
  <c r="BK204" i="11"/>
  <c r="BK203" i="11"/>
  <c r="BK192" i="11"/>
  <c r="BL139" i="11"/>
  <c r="BM139" i="11" s="1"/>
  <c r="BL141" i="11"/>
  <c r="BM141" i="11" s="1"/>
  <c r="BP135" i="11"/>
  <c r="BL136" i="11"/>
  <c r="BM136" i="11" s="1"/>
  <c r="BL137" i="11"/>
  <c r="BM137" i="11" s="1"/>
  <c r="BP129" i="11"/>
  <c r="BP133" i="11"/>
  <c r="BL134" i="11"/>
  <c r="BM134" i="11" s="1"/>
  <c r="BL131" i="11"/>
  <c r="BM131" i="11" s="1"/>
  <c r="HS131" i="11"/>
  <c r="BL125" i="11"/>
  <c r="BM125" i="11" s="1"/>
  <c r="HS126" i="11"/>
  <c r="HS123" i="11"/>
  <c r="HS118" i="11"/>
  <c r="BL119" i="11"/>
  <c r="BM119" i="11" s="1"/>
  <c r="BP123" i="11"/>
  <c r="HP135" i="11"/>
  <c r="N135" i="11" s="1"/>
  <c r="HS124" i="11"/>
  <c r="HS122" i="11"/>
  <c r="HP118" i="11"/>
  <c r="N118" i="11" s="1"/>
  <c r="BP117" i="11"/>
  <c r="BP115" i="11"/>
  <c r="BL116" i="11"/>
  <c r="BM116" i="11" s="1"/>
  <c r="HP117" i="11"/>
  <c r="N117" i="11" s="1"/>
  <c r="BP108" i="11"/>
  <c r="BP110" i="11"/>
  <c r="BP111" i="11"/>
  <c r="BP106" i="11"/>
  <c r="HS101" i="11"/>
  <c r="BL102" i="11"/>
  <c r="BM102" i="11" s="1"/>
  <c r="BP100" i="11"/>
  <c r="HS113" i="11"/>
  <c r="HS107" i="11"/>
  <c r="HS112" i="11"/>
  <c r="BL106" i="11"/>
  <c r="BM106" i="11" s="1"/>
  <c r="BL97" i="11"/>
  <c r="BM97" i="11" s="1"/>
  <c r="BP96" i="11"/>
  <c r="HS96" i="11"/>
  <c r="BP97" i="11"/>
  <c r="BL95" i="11"/>
  <c r="BM95" i="11" s="1"/>
  <c r="BP94" i="11"/>
  <c r="BL93" i="11"/>
  <c r="BM93" i="11" s="1"/>
  <c r="BL88" i="11"/>
  <c r="BM88" i="11" s="1"/>
  <c r="BL91" i="11"/>
  <c r="BM91" i="11" s="1"/>
  <c r="HS90" i="11"/>
  <c r="BP91" i="11"/>
  <c r="BP90" i="11"/>
  <c r="HS86" i="11"/>
  <c r="HP87" i="11"/>
  <c r="N87" i="11" s="1"/>
  <c r="BP84" i="11"/>
  <c r="BL84" i="11"/>
  <c r="BM84" i="11" s="1"/>
  <c r="BP81" i="11"/>
  <c r="HS82" i="11"/>
  <c r="BP80" i="11"/>
  <c r="HP84" i="11"/>
  <c r="N84" i="11" s="1"/>
  <c r="BP83" i="11"/>
  <c r="BP71" i="11"/>
  <c r="BL77" i="11"/>
  <c r="BM77" i="11" s="1"/>
  <c r="BP73" i="11"/>
  <c r="BL75" i="11"/>
  <c r="BM75" i="11" s="1"/>
  <c r="HS75" i="11"/>
  <c r="BP70" i="11"/>
  <c r="BP68" i="11"/>
  <c r="HS65" i="11"/>
  <c r="HS64" i="11"/>
  <c r="HS67" i="11"/>
  <c r="BL61" i="11"/>
  <c r="BM61" i="11" s="1"/>
  <c r="BL62" i="11"/>
  <c r="BM62" i="11" s="1"/>
  <c r="BP57" i="11"/>
  <c r="HS54" i="11"/>
  <c r="BL55" i="11"/>
  <c r="BM55" i="11" s="1"/>
  <c r="BL49" i="11"/>
  <c r="BM49" i="11" s="1"/>
  <c r="HP79" i="11"/>
  <c r="N79" i="11" s="1"/>
  <c r="BP60" i="11"/>
  <c r="HB56" i="11"/>
  <c r="L56" i="11"/>
  <c r="HP157" i="11"/>
  <c r="N157" i="11" s="1"/>
  <c r="HP158" i="11"/>
  <c r="N158" i="11" s="1"/>
  <c r="L47" i="11"/>
  <c r="HB47" i="11"/>
  <c r="HP89" i="11"/>
  <c r="N89" i="11" s="1"/>
  <c r="HP90" i="11"/>
  <c r="N90" i="11" s="1"/>
  <c r="HP73" i="11"/>
  <c r="N73" i="11" s="1"/>
  <c r="L207" i="11"/>
  <c r="HB207" i="11"/>
  <c r="HB117" i="11"/>
  <c r="L117" i="11"/>
  <c r="HP156" i="11"/>
  <c r="N156" i="11" s="1"/>
  <c r="HP78" i="11"/>
  <c r="N78" i="11" s="1"/>
  <c r="HP169" i="11"/>
  <c r="N169" i="11" s="1"/>
  <c r="G12" i="11" l="1"/>
  <c r="M12" i="11" s="1"/>
  <c r="HR272" i="11"/>
  <c r="HR349" i="11"/>
  <c r="HR224" i="11"/>
  <c r="HR246" i="11"/>
  <c r="HR318" i="11"/>
  <c r="HR376" i="11"/>
  <c r="HR194" i="11"/>
  <c r="HR192" i="11"/>
  <c r="HR268" i="11"/>
  <c r="HR396" i="11"/>
  <c r="HR389" i="11"/>
  <c r="HR275" i="11"/>
  <c r="HR290" i="11"/>
  <c r="HR306" i="11"/>
  <c r="HR340" i="11"/>
  <c r="HR220" i="11"/>
  <c r="HR336" i="11"/>
  <c r="HR230" i="11"/>
  <c r="HR361" i="11"/>
  <c r="HR358" i="11"/>
  <c r="HR302" i="11"/>
  <c r="HR371" i="11"/>
  <c r="HR182" i="11"/>
  <c r="HR195" i="11"/>
  <c r="HR153" i="11"/>
  <c r="HR191" i="11"/>
  <c r="HR247" i="11"/>
  <c r="HR185" i="11"/>
  <c r="HR360" i="11"/>
  <c r="HR196" i="11"/>
  <c r="HR283" i="11"/>
  <c r="HR198" i="11"/>
  <c r="HR189" i="11"/>
  <c r="HR187" i="11"/>
  <c r="HR356" i="11"/>
  <c r="HR278" i="11"/>
  <c r="HR305" i="11"/>
  <c r="HR357" i="11"/>
  <c r="HR242" i="11"/>
  <c r="HR359" i="11"/>
  <c r="HR252" i="11"/>
  <c r="HR277" i="11"/>
  <c r="HR276" i="11"/>
  <c r="HR250" i="11"/>
  <c r="HR197" i="11"/>
  <c r="HR335" i="11"/>
  <c r="HR210" i="11"/>
  <c r="HR259" i="11"/>
  <c r="HR193" i="11"/>
  <c r="HR188" i="11"/>
  <c r="HR304" i="11"/>
  <c r="HR237" i="11"/>
  <c r="HR142" i="11"/>
  <c r="HR186" i="11"/>
  <c r="HR183" i="11"/>
  <c r="HR190" i="11"/>
  <c r="HR184" i="11"/>
  <c r="HR200" i="11"/>
  <c r="HR180" i="11"/>
  <c r="HR181" i="11"/>
  <c r="HR269" i="11"/>
  <c r="HR337" i="11"/>
  <c r="HR393" i="11"/>
  <c r="HR395" i="11"/>
  <c r="HR327" i="11"/>
  <c r="HR348" i="11"/>
  <c r="HR313" i="11"/>
  <c r="HR251" i="11"/>
  <c r="HR355" i="11"/>
  <c r="HR398" i="11"/>
  <c r="HR372" i="11"/>
  <c r="HR205" i="11"/>
  <c r="HR257" i="11"/>
  <c r="HR312" i="11"/>
  <c r="HR310" i="11"/>
  <c r="HR166" i="11"/>
  <c r="HR321" i="11"/>
  <c r="HR339" i="11"/>
  <c r="HR264" i="11"/>
  <c r="HR307" i="11"/>
  <c r="HR156" i="11"/>
  <c r="HR207" i="11"/>
  <c r="HR345" i="11"/>
  <c r="HR367" i="11"/>
  <c r="HR284" i="11"/>
  <c r="HR285" i="11"/>
  <c r="HR326" i="11"/>
  <c r="HR203" i="11"/>
  <c r="HR293" i="11"/>
  <c r="HR206" i="11"/>
  <c r="HR384" i="11"/>
  <c r="HR311" i="11"/>
  <c r="HR218" i="11"/>
  <c r="HR314" i="11"/>
  <c r="HR226" i="11"/>
  <c r="HR303" i="11"/>
  <c r="HR223" i="11"/>
  <c r="HR168" i="11"/>
  <c r="HR176" i="11"/>
  <c r="HR261" i="11"/>
  <c r="HR397" i="11"/>
  <c r="HR243" i="11"/>
  <c r="HR171" i="11"/>
  <c r="HR149" i="11"/>
  <c r="HR240" i="11"/>
  <c r="HR177" i="11"/>
  <c r="HR279" i="11"/>
  <c r="HR341" i="11"/>
  <c r="HR225" i="11"/>
  <c r="HR388" i="11"/>
  <c r="HR144" i="11"/>
  <c r="HR145" i="11"/>
  <c r="HR273" i="11"/>
  <c r="HR343" i="11"/>
  <c r="HR160" i="11"/>
  <c r="HR289" i="11"/>
  <c r="HR333" i="11"/>
  <c r="HR199" i="11"/>
  <c r="HR270" i="11"/>
  <c r="HR201" i="11"/>
  <c r="HR385" i="11"/>
  <c r="HR308" i="11"/>
  <c r="HR221" i="11"/>
  <c r="HR299" i="11"/>
  <c r="HR212" i="11"/>
  <c r="HR382" i="11"/>
  <c r="HR228" i="11"/>
  <c r="HR329" i="11"/>
  <c r="HR265" i="11"/>
  <c r="HR331" i="11"/>
  <c r="HR159" i="11"/>
  <c r="HR267" i="11"/>
  <c r="HR266" i="11"/>
  <c r="HR158" i="11"/>
  <c r="HR239" i="11"/>
  <c r="HR394" i="11"/>
  <c r="HR143" i="11"/>
  <c r="HR254" i="11"/>
  <c r="HR173" i="11"/>
  <c r="HR213" i="11"/>
  <c r="HR170" i="11"/>
  <c r="HR169" i="11"/>
  <c r="HR332" i="11"/>
  <c r="HR175" i="11"/>
  <c r="HR174" i="11"/>
  <c r="HR328" i="11"/>
  <c r="HR320" i="11"/>
  <c r="HR286" i="11"/>
  <c r="HR366" i="11"/>
  <c r="HR300" i="11"/>
  <c r="HR211" i="11"/>
  <c r="HR375" i="11"/>
  <c r="HR374" i="11"/>
  <c r="HR179" i="11"/>
  <c r="HR338" i="11"/>
  <c r="HR354" i="11"/>
  <c r="HR162" i="11"/>
  <c r="HR150" i="11"/>
  <c r="HR325" i="11"/>
  <c r="HR147" i="11"/>
  <c r="HR387" i="11"/>
  <c r="HR245" i="11"/>
  <c r="HR222" i="11"/>
  <c r="HR316" i="11"/>
  <c r="HR294" i="11"/>
  <c r="HR215" i="11"/>
  <c r="HR377" i="11"/>
  <c r="HR347" i="11"/>
  <c r="HR274" i="11"/>
  <c r="HR323" i="11"/>
  <c r="HR281" i="11"/>
  <c r="HR370" i="11"/>
  <c r="HR379" i="11"/>
  <c r="HR227" i="11"/>
  <c r="HR271" i="11"/>
  <c r="HR368" i="11"/>
  <c r="HR330" i="11"/>
  <c r="HR260" i="11"/>
  <c r="HR154" i="11"/>
  <c r="HR350" i="11"/>
  <c r="HR249" i="11"/>
  <c r="HR319" i="11"/>
  <c r="HR234" i="11"/>
  <c r="HR256" i="11"/>
  <c r="HR288" i="11"/>
  <c r="HR253" i="11"/>
  <c r="HR172" i="11"/>
  <c r="HR380" i="11"/>
  <c r="HR344" i="11"/>
  <c r="HR351" i="11"/>
  <c r="HR280" i="11"/>
  <c r="HR161" i="11"/>
  <c r="HR291" i="11"/>
  <c r="HR292" i="11"/>
  <c r="HR324" i="11"/>
  <c r="HR217" i="11"/>
  <c r="HR378" i="11"/>
  <c r="HR392" i="11"/>
  <c r="HR369" i="11"/>
  <c r="HR386" i="11"/>
  <c r="HR236" i="11"/>
  <c r="HR287" i="11"/>
  <c r="HR296" i="11"/>
  <c r="HR148" i="11"/>
  <c r="HR244" i="11"/>
  <c r="HR373" i="11"/>
  <c r="HR346" i="11"/>
  <c r="HR334" i="11"/>
  <c r="HR241" i="11"/>
  <c r="HR167" i="11"/>
  <c r="HR322" i="11"/>
  <c r="HR229" i="11"/>
  <c r="HR155" i="11"/>
  <c r="HR263" i="11"/>
  <c r="HR262" i="11"/>
  <c r="HR352" i="11"/>
  <c r="HR255" i="11"/>
  <c r="HR317" i="11"/>
  <c r="HR258" i="11"/>
  <c r="HR165" i="11"/>
  <c r="HR248" i="11"/>
  <c r="HR178" i="11"/>
  <c r="HR342" i="11"/>
  <c r="HR365" i="11"/>
  <c r="HR309" i="11"/>
  <c r="HR214" i="11"/>
  <c r="HR363" i="11"/>
  <c r="HR383" i="11"/>
  <c r="HR209" i="11"/>
  <c r="HR381" i="11"/>
  <c r="HR233" i="11"/>
  <c r="HR391" i="11"/>
  <c r="HR298" i="11"/>
  <c r="HR231" i="11"/>
  <c r="HR353" i="11"/>
  <c r="HR315" i="11"/>
  <c r="HR235" i="11"/>
  <c r="HR163" i="11"/>
  <c r="HR232" i="11"/>
  <c r="HR152" i="11"/>
  <c r="HR238" i="11"/>
  <c r="HR141" i="11"/>
  <c r="HR157" i="11"/>
  <c r="HR362" i="11"/>
  <c r="HR364" i="11"/>
  <c r="HR301" i="11"/>
  <c r="HR202" i="11"/>
  <c r="HR164" i="11"/>
  <c r="HR282" i="11"/>
  <c r="HR216" i="11"/>
  <c r="HR295" i="11"/>
  <c r="HR208" i="11"/>
  <c r="HR390" i="11"/>
  <c r="HR204" i="11"/>
  <c r="HR219" i="11"/>
  <c r="HR297" i="11"/>
  <c r="HR146" i="11"/>
  <c r="HR151" i="11"/>
  <c r="HC39" i="11"/>
  <c r="N4" i="11" s="1"/>
  <c r="HR133" i="11"/>
  <c r="HR140" i="11"/>
  <c r="AH5" i="11"/>
  <c r="AG3" i="11"/>
  <c r="AG4" i="11"/>
  <c r="AG8" i="11" s="1"/>
  <c r="AG6" i="11"/>
  <c r="BB9" i="1"/>
  <c r="BC9" i="1" s="1"/>
  <c r="BF9" i="1"/>
  <c r="BH9" i="1" s="1"/>
  <c r="GB3" i="11"/>
  <c r="GB6" i="11"/>
  <c r="GC5" i="11"/>
  <c r="GB4" i="11"/>
  <c r="GB8" i="11" s="1"/>
  <c r="CE6" i="11"/>
  <c r="CE4" i="11"/>
  <c r="CE8" i="11" s="1"/>
  <c r="CE3" i="11"/>
  <c r="CF5" i="11"/>
  <c r="N10" i="1"/>
  <c r="O10" i="1"/>
  <c r="G11" i="1"/>
  <c r="Z7" i="1"/>
  <c r="Y5" i="1"/>
  <c r="Y6" i="1"/>
  <c r="DD4" i="11"/>
  <c r="DD8" i="11" s="1"/>
  <c r="DD6" i="11"/>
  <c r="DD3" i="11"/>
  <c r="DE5" i="11"/>
  <c r="EP6" i="11"/>
  <c r="EQ5" i="11"/>
  <c r="EP4" i="11"/>
  <c r="EP8" i="11" s="1"/>
  <c r="EP3" i="11"/>
  <c r="HR129" i="11"/>
  <c r="HR131" i="11"/>
  <c r="HR137" i="11"/>
  <c r="HR139" i="11"/>
  <c r="HR55" i="11"/>
  <c r="HR61" i="11"/>
  <c r="HR88" i="11"/>
  <c r="HR104" i="11"/>
  <c r="HR84" i="11"/>
  <c r="HR83" i="11"/>
  <c r="HR108" i="11"/>
  <c r="HR116" i="11"/>
  <c r="HR119" i="11"/>
  <c r="HR79" i="11"/>
  <c r="HR86" i="11"/>
  <c r="HR89" i="11"/>
  <c r="HR71" i="11"/>
  <c r="HR87" i="11"/>
  <c r="HR40" i="11"/>
  <c r="HR53" i="11"/>
  <c r="HR47" i="11"/>
  <c r="HR110" i="11"/>
  <c r="HR99" i="11"/>
  <c r="HR49" i="11"/>
  <c r="HR62" i="11"/>
  <c r="HR75" i="11"/>
  <c r="HR69" i="11"/>
  <c r="HR91" i="11"/>
  <c r="HR90" i="11"/>
  <c r="HR95" i="11"/>
  <c r="HR97" i="11"/>
  <c r="HR96" i="11"/>
  <c r="HR134" i="11"/>
  <c r="HR136" i="11"/>
  <c r="HP6" i="11"/>
  <c r="N5" i="11" s="1"/>
  <c r="HR68" i="11"/>
  <c r="HR112" i="11"/>
  <c r="HR127" i="11"/>
  <c r="HR39" i="11"/>
  <c r="HR115" i="11"/>
  <c r="HR44" i="11"/>
  <c r="HR51" i="11"/>
  <c r="HR80" i="11"/>
  <c r="HR130" i="11"/>
  <c r="HR103" i="11"/>
  <c r="HR57" i="11"/>
  <c r="HR48" i="11"/>
  <c r="HR106" i="11"/>
  <c r="HR105" i="11"/>
  <c r="HR114" i="11"/>
  <c r="HR98" i="11"/>
  <c r="HR77" i="11"/>
  <c r="HR76" i="11"/>
  <c r="HR93" i="11"/>
  <c r="HR92" i="11"/>
  <c r="HR100" i="11"/>
  <c r="HR102" i="11"/>
  <c r="HR101" i="11"/>
  <c r="HR81" i="11"/>
  <c r="HR58" i="11"/>
  <c r="HR63" i="11"/>
  <c r="HR107" i="11"/>
  <c r="HR132" i="11"/>
  <c r="HR94" i="11"/>
  <c r="HR73" i="11"/>
  <c r="HR135" i="11"/>
  <c r="HR64" i="11"/>
  <c r="HR43" i="11"/>
  <c r="HR46" i="11"/>
  <c r="HR54" i="11"/>
  <c r="HR78" i="11"/>
  <c r="HR85" i="11"/>
  <c r="HR117" i="11"/>
  <c r="HR72" i="11"/>
  <c r="HR109" i="11"/>
  <c r="HR125" i="11"/>
  <c r="HR122" i="11"/>
  <c r="HR124" i="11"/>
  <c r="HR123" i="11"/>
  <c r="HR121" i="11"/>
  <c r="HR59" i="11"/>
  <c r="HR42" i="11"/>
  <c r="HR120" i="11"/>
  <c r="HR113" i="11"/>
  <c r="HR70" i="11"/>
  <c r="HR74" i="11"/>
  <c r="HR41" i="11"/>
  <c r="HR111" i="11"/>
  <c r="HR82" i="11"/>
  <c r="HR60" i="11"/>
  <c r="HR128" i="11"/>
  <c r="HR67" i="11"/>
  <c r="HR126" i="11"/>
  <c r="HR66" i="11"/>
  <c r="HR138" i="11"/>
  <c r="HR118" i="11"/>
  <c r="HR65" i="11"/>
  <c r="HR45" i="11"/>
  <c r="HR52" i="11"/>
  <c r="HR50" i="11"/>
  <c r="HR56" i="11"/>
  <c r="G13" i="11"/>
  <c r="EQ4" i="11" l="1"/>
  <c r="EQ8" i="11" s="1"/>
  <c r="ER5" i="11"/>
  <c r="EQ6" i="11"/>
  <c r="EQ3" i="11"/>
  <c r="DE6" i="11"/>
  <c r="DE3" i="11"/>
  <c r="DF5" i="11"/>
  <c r="DE4" i="11"/>
  <c r="DE8" i="11" s="1"/>
  <c r="N11" i="1"/>
  <c r="G12" i="1"/>
  <c r="O11" i="1"/>
  <c r="GC4" i="11"/>
  <c r="GC8" i="11" s="1"/>
  <c r="GC3" i="11"/>
  <c r="GC6" i="11"/>
  <c r="GD5" i="11"/>
  <c r="BJ9" i="1"/>
  <c r="AA7" i="1"/>
  <c r="Z6" i="1"/>
  <c r="Z5" i="1"/>
  <c r="BB10" i="1"/>
  <c r="BC10" i="1" s="1"/>
  <c r="BF10" i="1"/>
  <c r="BH10" i="1" s="1"/>
  <c r="BJ10" i="1" s="1"/>
  <c r="CF4" i="11"/>
  <c r="CF8" i="11" s="1"/>
  <c r="CG5" i="11"/>
  <c r="CF3" i="11"/>
  <c r="CF6" i="11"/>
  <c r="AH3" i="11"/>
  <c r="AI5" i="11"/>
  <c r="AH6" i="11"/>
  <c r="AH4" i="11"/>
  <c r="AH8" i="11" s="1"/>
  <c r="G14" i="11"/>
  <c r="M13" i="11"/>
  <c r="AA5" i="1" l="1"/>
  <c r="AA6" i="1"/>
  <c r="AB7" i="1"/>
  <c r="G13" i="1"/>
  <c r="N12" i="1"/>
  <c r="O12" i="1"/>
  <c r="ES5" i="11"/>
  <c r="ER4" i="11"/>
  <c r="ER8" i="11" s="1"/>
  <c r="ER6" i="11"/>
  <c r="ER3" i="11"/>
  <c r="AI3" i="11"/>
  <c r="AI4" i="11"/>
  <c r="AI8" i="11" s="1"/>
  <c r="AI6" i="11"/>
  <c r="AJ5" i="11"/>
  <c r="CH5" i="11"/>
  <c r="CG3" i="11"/>
  <c r="CG4" i="11"/>
  <c r="CG8" i="11" s="1"/>
  <c r="CG6" i="11"/>
  <c r="GE5" i="11"/>
  <c r="GD6" i="11"/>
  <c r="GD3" i="11"/>
  <c r="GD4" i="11"/>
  <c r="GD8" i="11" s="1"/>
  <c r="BB11" i="1"/>
  <c r="BC11" i="1" s="1"/>
  <c r="BF11" i="1"/>
  <c r="BH11" i="1" s="1"/>
  <c r="BJ11" i="1" s="1"/>
  <c r="DF6" i="11"/>
  <c r="DF4" i="11"/>
  <c r="DF8" i="11" s="1"/>
  <c r="DG5" i="11"/>
  <c r="DF3" i="11"/>
  <c r="G15" i="11"/>
  <c r="M14" i="11"/>
  <c r="GE3" i="11" l="1"/>
  <c r="GE4" i="11"/>
  <c r="GE8" i="11" s="1"/>
  <c r="GE6" i="11"/>
  <c r="GF5" i="11"/>
  <c r="AJ4" i="11"/>
  <c r="AJ8" i="11" s="1"/>
  <c r="AJ3" i="11"/>
  <c r="AJ6" i="11"/>
  <c r="AK5" i="11"/>
  <c r="BB12" i="1"/>
  <c r="BC12" i="1" s="1"/>
  <c r="BF12" i="1"/>
  <c r="BH12" i="1" s="1"/>
  <c r="BJ12" i="1" s="1"/>
  <c r="O13" i="1"/>
  <c r="G14" i="1"/>
  <c r="N13" i="1"/>
  <c r="AC7" i="1"/>
  <c r="AB6" i="1"/>
  <c r="AB5" i="1"/>
  <c r="DH5" i="11"/>
  <c r="DG6" i="11"/>
  <c r="DG4" i="11"/>
  <c r="DG8" i="11" s="1"/>
  <c r="DG3" i="11"/>
  <c r="CH6" i="11"/>
  <c r="CH4" i="11"/>
  <c r="CH8" i="11" s="1"/>
  <c r="CH3" i="11"/>
  <c r="CI5" i="11"/>
  <c r="ES6" i="11"/>
  <c r="ES3" i="11"/>
  <c r="ET5" i="11"/>
  <c r="ES4" i="11"/>
  <c r="ES8" i="11" s="1"/>
  <c r="G16" i="11"/>
  <c r="M15" i="11"/>
  <c r="BB13" i="1" l="1"/>
  <c r="BC13" i="1" s="1"/>
  <c r="BF13" i="1"/>
  <c r="BH13" i="1" s="1"/>
  <c r="AK3" i="11"/>
  <c r="AK6" i="11"/>
  <c r="AK4" i="11"/>
  <c r="AK8" i="11" s="1"/>
  <c r="AL5" i="11"/>
  <c r="GF4" i="11"/>
  <c r="GF8" i="11" s="1"/>
  <c r="GG5" i="11"/>
  <c r="GF6" i="11"/>
  <c r="GF3" i="11"/>
  <c r="ET6" i="11"/>
  <c r="ET4" i="11"/>
  <c r="ET8" i="11" s="1"/>
  <c r="EU5" i="11"/>
  <c r="ET3" i="11"/>
  <c r="CJ5" i="11"/>
  <c r="CI6" i="11"/>
  <c r="CI4" i="11"/>
  <c r="CI8" i="11" s="1"/>
  <c r="CI3" i="11"/>
  <c r="DH6" i="11"/>
  <c r="DH4" i="11"/>
  <c r="DH8" i="11" s="1"/>
  <c r="DH3" i="11"/>
  <c r="DI5" i="11"/>
  <c r="AC5" i="1"/>
  <c r="AC6" i="1"/>
  <c r="AD7" i="1"/>
  <c r="N14" i="1"/>
  <c r="O14" i="1"/>
  <c r="G15" i="1"/>
  <c r="M16" i="11"/>
  <c r="G17" i="11"/>
  <c r="BF14" i="1" l="1"/>
  <c r="BH14" i="1" s="1"/>
  <c r="BJ14" i="1" s="1"/>
  <c r="BB14" i="1"/>
  <c r="BC14" i="1" s="1"/>
  <c r="DI6" i="11"/>
  <c r="DI3" i="11"/>
  <c r="DJ5" i="11"/>
  <c r="DI4" i="11"/>
  <c r="DI8" i="11" s="1"/>
  <c r="GG4" i="11"/>
  <c r="GG8" i="11" s="1"/>
  <c r="GG3" i="11"/>
  <c r="GH5" i="11"/>
  <c r="GG6" i="11"/>
  <c r="AL3" i="11"/>
  <c r="AM5" i="11"/>
  <c r="AL6" i="11"/>
  <c r="AL4" i="11"/>
  <c r="AL8" i="11" s="1"/>
  <c r="O15" i="1"/>
  <c r="N15" i="1"/>
  <c r="G16" i="1"/>
  <c r="AD6" i="1"/>
  <c r="AE7" i="1"/>
  <c r="AD5" i="1"/>
  <c r="CJ3" i="11"/>
  <c r="CJ6" i="11"/>
  <c r="CK5" i="11"/>
  <c r="CJ4" i="11"/>
  <c r="CJ8" i="11" s="1"/>
  <c r="EU4" i="11"/>
  <c r="EU8" i="11" s="1"/>
  <c r="EV5" i="11"/>
  <c r="EU3" i="11"/>
  <c r="EU6" i="11"/>
  <c r="BJ13" i="1"/>
  <c r="G18" i="11"/>
  <c r="M17" i="11"/>
  <c r="CL5" i="11" l="1"/>
  <c r="CK6" i="11"/>
  <c r="CK3" i="11"/>
  <c r="CK4" i="11"/>
  <c r="CK8" i="11" s="1"/>
  <c r="EV4" i="11"/>
  <c r="EV8" i="11" s="1"/>
  <c r="EW5" i="11"/>
  <c r="EV3" i="11"/>
  <c r="EV6" i="11"/>
  <c r="AF7" i="1"/>
  <c r="AE5" i="1"/>
  <c r="AE6" i="1"/>
  <c r="N16" i="1"/>
  <c r="O16" i="1"/>
  <c r="G17" i="1"/>
  <c r="BB15" i="1"/>
  <c r="BC15" i="1" s="1"/>
  <c r="BF15" i="1"/>
  <c r="BH15" i="1" s="1"/>
  <c r="AM4" i="11"/>
  <c r="AM8" i="11" s="1"/>
  <c r="AM6" i="11"/>
  <c r="AM3" i="11"/>
  <c r="AN5" i="11"/>
  <c r="GH3" i="11"/>
  <c r="GH6" i="11"/>
  <c r="GI5" i="11"/>
  <c r="GH4" i="11"/>
  <c r="GH8" i="11" s="1"/>
  <c r="DJ4" i="11"/>
  <c r="DJ8" i="11" s="1"/>
  <c r="DJ6" i="11"/>
  <c r="DJ3" i="11"/>
  <c r="DK5" i="11"/>
  <c r="M18" i="11"/>
  <c r="G19" i="11"/>
  <c r="BJ15" i="1" l="1"/>
  <c r="N17" i="1"/>
  <c r="O17" i="1"/>
  <c r="G18" i="1"/>
  <c r="GJ5" i="11"/>
  <c r="GI6" i="11"/>
  <c r="GI3" i="11"/>
  <c r="GI4" i="11"/>
  <c r="GI8" i="11" s="1"/>
  <c r="AN4" i="11"/>
  <c r="AN8" i="11" s="1"/>
  <c r="AN6" i="11"/>
  <c r="AN3" i="11"/>
  <c r="AO5" i="11"/>
  <c r="BB16" i="1"/>
  <c r="BC16" i="1" s="1"/>
  <c r="BF16" i="1"/>
  <c r="BH16" i="1" s="1"/>
  <c r="BJ16" i="1" s="1"/>
  <c r="EW6" i="11"/>
  <c r="EW4" i="11"/>
  <c r="EW8" i="11" s="1"/>
  <c r="EW3" i="11"/>
  <c r="EX5" i="11"/>
  <c r="DK4" i="11"/>
  <c r="DK8" i="11" s="1"/>
  <c r="DL5" i="11"/>
  <c r="DK3" i="11"/>
  <c r="DK6" i="11"/>
  <c r="AG7" i="1"/>
  <c r="AF5" i="1"/>
  <c r="AF6" i="1"/>
  <c r="CL3" i="11"/>
  <c r="CL6" i="11"/>
  <c r="CM5" i="11"/>
  <c r="CL4" i="11"/>
  <c r="CL8" i="11" s="1"/>
  <c r="M19" i="11"/>
  <c r="G20" i="11"/>
  <c r="CM6" i="11" l="1"/>
  <c r="CM3" i="11"/>
  <c r="CM4" i="11"/>
  <c r="CM8" i="11" s="1"/>
  <c r="CN5" i="11"/>
  <c r="DL6" i="11"/>
  <c r="DL4" i="11"/>
  <c r="DL8" i="11" s="1"/>
  <c r="DL3" i="11"/>
  <c r="DM5" i="11"/>
  <c r="EX6" i="11"/>
  <c r="EX4" i="11"/>
  <c r="EX8" i="11" s="1"/>
  <c r="EX3" i="11"/>
  <c r="EY5" i="11"/>
  <c r="GJ6" i="11"/>
  <c r="GJ4" i="11"/>
  <c r="GJ8" i="11" s="1"/>
  <c r="GJ3" i="11"/>
  <c r="GK5" i="11"/>
  <c r="BB17" i="1"/>
  <c r="BC17" i="1" s="1"/>
  <c r="BF17" i="1"/>
  <c r="BH17" i="1" s="1"/>
  <c r="BJ17" i="1" s="1"/>
  <c r="AG5" i="1"/>
  <c r="AG6" i="1"/>
  <c r="AH7" i="1"/>
  <c r="AO6" i="11"/>
  <c r="AP5" i="11"/>
  <c r="AO4" i="11"/>
  <c r="AO8" i="11" s="1"/>
  <c r="AO3" i="11"/>
  <c r="N18" i="1"/>
  <c r="G19" i="1"/>
  <c r="O18" i="1"/>
  <c r="G21" i="11"/>
  <c r="M20" i="11"/>
  <c r="G20" i="1" l="1"/>
  <c r="N19" i="1"/>
  <c r="O19" i="1"/>
  <c r="BF18" i="1"/>
  <c r="BH18" i="1" s="1"/>
  <c r="BJ18" i="1" s="1"/>
  <c r="BB18" i="1"/>
  <c r="BC18" i="1" s="1"/>
  <c r="AH6" i="1"/>
  <c r="AH5" i="1"/>
  <c r="AI7" i="1"/>
  <c r="GK6" i="11"/>
  <c r="GL5" i="11"/>
  <c r="GK4" i="11"/>
  <c r="GK8" i="11" s="1"/>
  <c r="GK3" i="11"/>
  <c r="EY3" i="11"/>
  <c r="EY4" i="11"/>
  <c r="EY8" i="11" s="1"/>
  <c r="EY6" i="11"/>
  <c r="EZ5" i="11"/>
  <c r="DM4" i="11"/>
  <c r="DM8" i="11" s="1"/>
  <c r="DM6" i="11"/>
  <c r="DN5" i="11"/>
  <c r="DM3" i="11"/>
  <c r="CO5" i="11"/>
  <c r="CN6" i="11"/>
  <c r="CN3" i="11"/>
  <c r="CN4" i="11"/>
  <c r="CN8" i="11" s="1"/>
  <c r="AQ5" i="11"/>
  <c r="AP3" i="11"/>
  <c r="AP6" i="11"/>
  <c r="AP4" i="11"/>
  <c r="AP8" i="11" s="1"/>
  <c r="M21" i="11"/>
  <c r="G22" i="11"/>
  <c r="FA5" i="11" l="1"/>
  <c r="EZ3" i="11"/>
  <c r="EZ4" i="11"/>
  <c r="EZ8" i="11" s="1"/>
  <c r="EZ6" i="11"/>
  <c r="GL4" i="11"/>
  <c r="GL8" i="11" s="1"/>
  <c r="GL6" i="11"/>
  <c r="GM5" i="11"/>
  <c r="GL3" i="11"/>
  <c r="AJ7" i="1"/>
  <c r="AI5" i="1"/>
  <c r="AI6" i="1"/>
  <c r="AQ4" i="11"/>
  <c r="AQ8" i="11" s="1"/>
  <c r="AQ3" i="11"/>
  <c r="AQ6" i="11"/>
  <c r="AR5" i="11"/>
  <c r="CO6" i="11"/>
  <c r="CO4" i="11"/>
  <c r="CO8" i="11" s="1"/>
  <c r="CP5" i="11"/>
  <c r="CO3" i="11"/>
  <c r="DN6" i="11"/>
  <c r="DN4" i="11"/>
  <c r="DN8" i="11" s="1"/>
  <c r="DO5" i="11"/>
  <c r="DN3" i="11"/>
  <c r="BB19" i="1"/>
  <c r="BC19" i="1" s="1"/>
  <c r="BF19" i="1"/>
  <c r="BH19" i="1" s="1"/>
  <c r="BJ19" i="1" s="1"/>
  <c r="G21" i="1"/>
  <c r="O20" i="1"/>
  <c r="N20" i="1"/>
  <c r="G23" i="11"/>
  <c r="M22" i="11"/>
  <c r="O21" i="1" l="1"/>
  <c r="N21" i="1"/>
  <c r="G22" i="1"/>
  <c r="AR4" i="11"/>
  <c r="AR8" i="11" s="1"/>
  <c r="AR6" i="11"/>
  <c r="AS5" i="11"/>
  <c r="AR3" i="11"/>
  <c r="BB20" i="1"/>
  <c r="BC20" i="1" s="1"/>
  <c r="BF20" i="1"/>
  <c r="BH20" i="1" s="1"/>
  <c r="BJ20" i="1" s="1"/>
  <c r="DO6" i="11"/>
  <c r="DO4" i="11"/>
  <c r="DO8" i="11" s="1"/>
  <c r="DO3" i="11"/>
  <c r="DP5" i="11"/>
  <c r="CP3" i="11"/>
  <c r="CP4" i="11"/>
  <c r="CP8" i="11" s="1"/>
  <c r="CQ5" i="11"/>
  <c r="CP6" i="11"/>
  <c r="AK7" i="1"/>
  <c r="AJ6" i="1"/>
  <c r="AJ5" i="1"/>
  <c r="GM6" i="11"/>
  <c r="GM3" i="11"/>
  <c r="GM4" i="11"/>
  <c r="GM8" i="11" s="1"/>
  <c r="GN5" i="11"/>
  <c r="FA3" i="11"/>
  <c r="FB5" i="11"/>
  <c r="FA6" i="11"/>
  <c r="FA4" i="11"/>
  <c r="FA8" i="11" s="1"/>
  <c r="G24" i="11"/>
  <c r="M23" i="11"/>
  <c r="AK5" i="1" l="1"/>
  <c r="AK6" i="1"/>
  <c r="AL7" i="1"/>
  <c r="CQ6" i="11"/>
  <c r="CQ4" i="11"/>
  <c r="CQ8" i="11" s="1"/>
  <c r="CR5" i="11"/>
  <c r="CQ3" i="11"/>
  <c r="G23" i="1"/>
  <c r="N22" i="1"/>
  <c r="O22" i="1"/>
  <c r="BF21" i="1"/>
  <c r="BH21" i="1" s="1"/>
  <c r="BJ21" i="1" s="1"/>
  <c r="BB21" i="1"/>
  <c r="BC21" i="1" s="1"/>
  <c r="FB4" i="11"/>
  <c r="FB8" i="11" s="1"/>
  <c r="FB3" i="11"/>
  <c r="FC5" i="11"/>
  <c r="FB6" i="11"/>
  <c r="GN6" i="11"/>
  <c r="GN4" i="11"/>
  <c r="GN8" i="11" s="1"/>
  <c r="GO5" i="11"/>
  <c r="GN3" i="11"/>
  <c r="DP3" i="11"/>
  <c r="DQ5" i="11"/>
  <c r="DP4" i="11"/>
  <c r="DP8" i="11" s="1"/>
  <c r="DP6" i="11"/>
  <c r="AS6" i="11"/>
  <c r="AT5" i="11"/>
  <c r="AS4" i="11"/>
  <c r="AS8" i="11" s="1"/>
  <c r="AS3" i="11"/>
  <c r="G25" i="11"/>
  <c r="M24" i="11"/>
  <c r="GO3" i="11" l="1"/>
  <c r="GO6" i="11"/>
  <c r="GP5" i="11"/>
  <c r="GO4" i="11"/>
  <c r="GO8" i="11" s="1"/>
  <c r="FD5" i="11"/>
  <c r="FC4" i="11"/>
  <c r="FC8" i="11" s="1"/>
  <c r="FC6" i="11"/>
  <c r="FC3" i="11"/>
  <c r="AT4" i="11"/>
  <c r="AT8" i="11" s="1"/>
  <c r="AT3" i="11"/>
  <c r="AT6" i="11"/>
  <c r="AU5" i="11"/>
  <c r="DQ3" i="11"/>
  <c r="DQ4" i="11"/>
  <c r="DQ8" i="11" s="1"/>
  <c r="DR5" i="11"/>
  <c r="DQ6" i="11"/>
  <c r="BB22" i="1"/>
  <c r="BC22" i="1" s="1"/>
  <c r="BF22" i="1"/>
  <c r="BH22" i="1" s="1"/>
  <c r="BJ22" i="1" s="1"/>
  <c r="O23" i="1"/>
  <c r="G24" i="1"/>
  <c r="N23" i="1"/>
  <c r="CR4" i="11"/>
  <c r="CR8" i="11" s="1"/>
  <c r="CR6" i="11"/>
  <c r="CS5" i="11"/>
  <c r="CR3" i="11"/>
  <c r="AL6" i="1"/>
  <c r="AL5" i="1"/>
  <c r="AM7" i="1"/>
  <c r="M25" i="11"/>
  <c r="G26" i="11"/>
  <c r="CS4" i="11" l="1"/>
  <c r="CS8" i="11" s="1"/>
  <c r="CS6" i="11"/>
  <c r="CT5" i="11"/>
  <c r="CS3" i="11"/>
  <c r="G25" i="1"/>
  <c r="N24" i="1"/>
  <c r="O24" i="1"/>
  <c r="AU3" i="11"/>
  <c r="AU6" i="11"/>
  <c r="AU4" i="11"/>
  <c r="AU8" i="11" s="1"/>
  <c r="AV5" i="11"/>
  <c r="AN7" i="1"/>
  <c r="AM6" i="1"/>
  <c r="AM5" i="1"/>
  <c r="BB23" i="1"/>
  <c r="BC23" i="1" s="1"/>
  <c r="BF23" i="1"/>
  <c r="BH23" i="1" s="1"/>
  <c r="BJ23" i="1" s="1"/>
  <c r="DR6" i="11"/>
  <c r="DR4" i="11"/>
  <c r="DR8" i="11" s="1"/>
  <c r="DS5" i="11"/>
  <c r="DR3" i="11"/>
  <c r="FD6" i="11"/>
  <c r="FE5" i="11"/>
  <c r="FD3" i="11"/>
  <c r="FD4" i="11"/>
  <c r="FD8" i="11" s="1"/>
  <c r="GP6" i="11"/>
  <c r="GP3" i="11"/>
  <c r="GP4" i="11"/>
  <c r="GP8" i="11" s="1"/>
  <c r="GQ5" i="11"/>
  <c r="G27" i="11"/>
  <c r="M26" i="11"/>
  <c r="FE3" i="11" l="1"/>
  <c r="FE4" i="11"/>
  <c r="FE8" i="11" s="1"/>
  <c r="FF5" i="11"/>
  <c r="FE6" i="11"/>
  <c r="DT5" i="11"/>
  <c r="DS4" i="11"/>
  <c r="DS8" i="11" s="1"/>
  <c r="DS6" i="11"/>
  <c r="DS3" i="11"/>
  <c r="AO7" i="1"/>
  <c r="AN6" i="1"/>
  <c r="AN5" i="1"/>
  <c r="BB24" i="1"/>
  <c r="BC24" i="1" s="1"/>
  <c r="BF24" i="1"/>
  <c r="BH24" i="1" s="1"/>
  <c r="BJ24" i="1" s="1"/>
  <c r="O25" i="1"/>
  <c r="N25" i="1"/>
  <c r="G26" i="1"/>
  <c r="CT3" i="11"/>
  <c r="CU5" i="11"/>
  <c r="CT6" i="11"/>
  <c r="CT4" i="11"/>
  <c r="CT8" i="11" s="1"/>
  <c r="GR5" i="11"/>
  <c r="GQ6" i="11"/>
  <c r="GQ4" i="11"/>
  <c r="GQ8" i="11" s="1"/>
  <c r="GQ3" i="11"/>
  <c r="AV3" i="11"/>
  <c r="AW5" i="11"/>
  <c r="AV6" i="11"/>
  <c r="AV4" i="11"/>
  <c r="AV8" i="11" s="1"/>
  <c r="G28" i="11"/>
  <c r="M27" i="11"/>
  <c r="AW4" i="11" l="1"/>
  <c r="AW8" i="11" s="1"/>
  <c r="AX5" i="11"/>
  <c r="AW3" i="11"/>
  <c r="AW6" i="11"/>
  <c r="CU4" i="11"/>
  <c r="CU8" i="11" s="1"/>
  <c r="CU6" i="11"/>
  <c r="CU3" i="11"/>
  <c r="CV5" i="11"/>
  <c r="O26" i="1"/>
  <c r="G27" i="1"/>
  <c r="N26" i="1"/>
  <c r="BB25" i="1"/>
  <c r="BC25" i="1" s="1"/>
  <c r="BF25" i="1"/>
  <c r="BH25" i="1" s="1"/>
  <c r="BJ25" i="1" s="1"/>
  <c r="GR4" i="11"/>
  <c r="GR8" i="11" s="1"/>
  <c r="GS5" i="11"/>
  <c r="GR3" i="11"/>
  <c r="GR6" i="11"/>
  <c r="AO6" i="1"/>
  <c r="AO5" i="1"/>
  <c r="AP7" i="1"/>
  <c r="DT4" i="11"/>
  <c r="DT8" i="11" s="1"/>
  <c r="DU5" i="11"/>
  <c r="DT6" i="11"/>
  <c r="DT3" i="11"/>
  <c r="FF3" i="11"/>
  <c r="FF4" i="11"/>
  <c r="FF8" i="11" s="1"/>
  <c r="FF6" i="11"/>
  <c r="FG5" i="11"/>
  <c r="G29" i="11"/>
  <c r="M28" i="11"/>
  <c r="AP5" i="1" l="1"/>
  <c r="AP6" i="1"/>
  <c r="AQ7" i="1"/>
  <c r="G28" i="1"/>
  <c r="N27" i="1"/>
  <c r="O27" i="1"/>
  <c r="CV3" i="11"/>
  <c r="CV4" i="11"/>
  <c r="CV8" i="11" s="1"/>
  <c r="CW5" i="11"/>
  <c r="CV6" i="11"/>
  <c r="AX4" i="11"/>
  <c r="AX8" i="11" s="1"/>
  <c r="AX6" i="11"/>
  <c r="AY5" i="11"/>
  <c r="AX3" i="11"/>
  <c r="FG3" i="11"/>
  <c r="FG4" i="11"/>
  <c r="FG8" i="11" s="1"/>
  <c r="FG6" i="11"/>
  <c r="FH5" i="11"/>
  <c r="DU3" i="11"/>
  <c r="DV5" i="11"/>
  <c r="DU4" i="11"/>
  <c r="DU8" i="11" s="1"/>
  <c r="DU6" i="11"/>
  <c r="GT5" i="11"/>
  <c r="GS4" i="11"/>
  <c r="GS8" i="11" s="1"/>
  <c r="GS3" i="11"/>
  <c r="GS6" i="11"/>
  <c r="BF26" i="1"/>
  <c r="BH26" i="1" s="1"/>
  <c r="BJ26" i="1" s="1"/>
  <c r="BB26" i="1"/>
  <c r="BC26" i="1" s="1"/>
  <c r="M29" i="11"/>
  <c r="G30" i="11"/>
  <c r="DV6" i="11" l="1"/>
  <c r="DW5" i="11"/>
  <c r="DV4" i="11"/>
  <c r="DV8" i="11" s="1"/>
  <c r="DV3" i="11"/>
  <c r="FH6" i="11"/>
  <c r="FI5" i="11"/>
  <c r="FH3" i="11"/>
  <c r="FH4" i="11"/>
  <c r="FH8" i="11" s="1"/>
  <c r="BB27" i="1"/>
  <c r="BC27" i="1" s="1"/>
  <c r="BF27" i="1"/>
  <c r="BH27" i="1" s="1"/>
  <c r="BJ27" i="1" s="1"/>
  <c r="G29" i="1"/>
  <c r="O28" i="1"/>
  <c r="N28" i="1"/>
  <c r="GT6" i="11"/>
  <c r="GT3" i="11"/>
  <c r="GT4" i="11"/>
  <c r="GT8" i="11" s="1"/>
  <c r="AY4" i="11"/>
  <c r="AY8" i="11" s="1"/>
  <c r="AY3" i="11"/>
  <c r="AZ5" i="11"/>
  <c r="AY6" i="11"/>
  <c r="CW4" i="11"/>
  <c r="CW8" i="11" s="1"/>
  <c r="CW6" i="11"/>
  <c r="CW3" i="11"/>
  <c r="AQ5" i="1"/>
  <c r="AQ6" i="1"/>
  <c r="AR7" i="1"/>
  <c r="G31" i="11"/>
  <c r="M30" i="11"/>
  <c r="AR5" i="1" l="1"/>
  <c r="AR6" i="1"/>
  <c r="AS7" i="1"/>
  <c r="BF28" i="1"/>
  <c r="BH28" i="1" s="1"/>
  <c r="BJ28" i="1" s="1"/>
  <c r="BB28" i="1"/>
  <c r="BC28" i="1" s="1"/>
  <c r="FI4" i="11"/>
  <c r="FI8" i="11" s="1"/>
  <c r="FI3" i="11"/>
  <c r="FI6" i="11"/>
  <c r="DW6" i="11"/>
  <c r="DW4" i="11"/>
  <c r="DW8" i="11" s="1"/>
  <c r="DX5" i="11"/>
  <c r="DW3" i="11"/>
  <c r="BA5" i="11"/>
  <c r="AZ3" i="11"/>
  <c r="AZ4" i="11"/>
  <c r="AZ8" i="11" s="1"/>
  <c r="AZ6" i="11"/>
  <c r="G30" i="1"/>
  <c r="O29" i="1"/>
  <c r="N29" i="1"/>
  <c r="M31" i="11"/>
  <c r="G32" i="11"/>
  <c r="BB29" i="1" l="1"/>
  <c r="BC29" i="1" s="1"/>
  <c r="BF29" i="1"/>
  <c r="BH29" i="1" s="1"/>
  <c r="BJ29" i="1" s="1"/>
  <c r="G31" i="1"/>
  <c r="O30" i="1"/>
  <c r="N30" i="1"/>
  <c r="BA3" i="11"/>
  <c r="BB5" i="11"/>
  <c r="BA4" i="11"/>
  <c r="BA8" i="11" s="1"/>
  <c r="BA6" i="11"/>
  <c r="DX3" i="11"/>
  <c r="DX6" i="11"/>
  <c r="DY5" i="11"/>
  <c r="DX4" i="11"/>
  <c r="DX8" i="11" s="1"/>
  <c r="AS6" i="1"/>
  <c r="AT7" i="1"/>
  <c r="AS5" i="1"/>
  <c r="G33" i="11"/>
  <c r="M32" i="11"/>
  <c r="AT6" i="1" l="1"/>
  <c r="AT5" i="1"/>
  <c r="DY6" i="11"/>
  <c r="DY3" i="11"/>
  <c r="DZ5" i="11"/>
  <c r="DY4" i="11"/>
  <c r="DY8" i="11" s="1"/>
  <c r="BB30" i="1"/>
  <c r="BC30" i="1" s="1"/>
  <c r="BF30" i="1"/>
  <c r="BH30" i="1" s="1"/>
  <c r="BJ30" i="1" s="1"/>
  <c r="BB6" i="11"/>
  <c r="BB3" i="11"/>
  <c r="BB4" i="11"/>
  <c r="BB8" i="11" s="1"/>
  <c r="BC5" i="11"/>
  <c r="O31" i="1"/>
  <c r="G32" i="1"/>
  <c r="N31" i="1"/>
  <c r="M33" i="11"/>
  <c r="G34" i="11"/>
  <c r="BB31" i="1" l="1"/>
  <c r="BC31" i="1" s="1"/>
  <c r="BF31" i="1"/>
  <c r="BH31" i="1" s="1"/>
  <c r="BJ31" i="1" s="1"/>
  <c r="DZ6" i="11"/>
  <c r="DZ4" i="11"/>
  <c r="DZ8" i="11" s="1"/>
  <c r="EA5" i="11"/>
  <c r="DZ3" i="11"/>
  <c r="N32" i="1"/>
  <c r="G33" i="1"/>
  <c r="O32" i="1"/>
  <c r="BD5" i="11"/>
  <c r="BC4" i="11"/>
  <c r="BC8" i="11" s="1"/>
  <c r="BC3" i="11"/>
  <c r="BC6" i="11"/>
  <c r="G35" i="11"/>
  <c r="M34" i="11"/>
  <c r="BD3" i="11" l="1"/>
  <c r="BD6" i="11"/>
  <c r="BE5" i="11"/>
  <c r="BD4" i="11"/>
  <c r="BD8" i="11" s="1"/>
  <c r="O33" i="1"/>
  <c r="N33" i="1"/>
  <c r="G34" i="1"/>
  <c r="BB32" i="1"/>
  <c r="BC32" i="1" s="1"/>
  <c r="BF32" i="1"/>
  <c r="BH32" i="1" s="1"/>
  <c r="BJ32" i="1" s="1"/>
  <c r="EA3" i="11"/>
  <c r="EA6" i="11"/>
  <c r="EA4" i="11"/>
  <c r="EA8" i="11" s="1"/>
  <c r="EB5" i="11"/>
  <c r="G36" i="11"/>
  <c r="M35" i="11"/>
  <c r="O34" i="1" l="1"/>
  <c r="G35" i="1"/>
  <c r="N34" i="1"/>
  <c r="BB33" i="1"/>
  <c r="BC33" i="1" s="1"/>
  <c r="BF33" i="1"/>
  <c r="BH33" i="1" s="1"/>
  <c r="BJ33" i="1" s="1"/>
  <c r="BE3" i="11"/>
  <c r="BF5" i="11"/>
  <c r="BE6" i="11"/>
  <c r="BE4" i="11"/>
  <c r="BE8" i="11" s="1"/>
  <c r="EC5" i="11"/>
  <c r="EB4" i="11"/>
  <c r="EB8" i="11" s="1"/>
  <c r="EB6" i="11"/>
  <c r="EB3" i="11"/>
  <c r="G37" i="11"/>
  <c r="M36" i="11"/>
  <c r="BF6" i="11" l="1"/>
  <c r="BF3" i="11"/>
  <c r="BF4" i="11"/>
  <c r="BF8" i="11" s="1"/>
  <c r="BG5" i="11"/>
  <c r="G36" i="1"/>
  <c r="N35" i="1"/>
  <c r="O35" i="1"/>
  <c r="EC3" i="11"/>
  <c r="EC4" i="11"/>
  <c r="EC8" i="11" s="1"/>
  <c r="EC6" i="11"/>
  <c r="BF34" i="1"/>
  <c r="BH34" i="1" s="1"/>
  <c r="BJ34" i="1" s="1"/>
  <c r="BB34" i="1"/>
  <c r="BC34" i="1" s="1"/>
  <c r="G38" i="11"/>
  <c r="M37" i="11"/>
  <c r="BG3" i="11" l="1"/>
  <c r="BG4" i="11"/>
  <c r="BG8" i="11" s="1"/>
  <c r="BG6" i="11"/>
  <c r="BH5" i="11"/>
  <c r="BB35" i="1"/>
  <c r="BC35" i="1" s="1"/>
  <c r="BF35" i="1"/>
  <c r="BH35" i="1" s="1"/>
  <c r="BJ35" i="1" s="1"/>
  <c r="O36" i="1"/>
  <c r="G37" i="1"/>
  <c r="N36" i="1"/>
  <c r="G39" i="11"/>
  <c r="M38" i="11"/>
  <c r="N37" i="1" l="1"/>
  <c r="O37" i="1"/>
  <c r="G38" i="1"/>
  <c r="BH4" i="11"/>
  <c r="BH8" i="11" s="1"/>
  <c r="BH3" i="11"/>
  <c r="BH6" i="11"/>
  <c r="BB36" i="1"/>
  <c r="BC36" i="1" s="1"/>
  <c r="BF36" i="1"/>
  <c r="BH36" i="1" s="1"/>
  <c r="BJ36" i="1" s="1"/>
  <c r="G40" i="11"/>
  <c r="M39" i="11"/>
  <c r="O38" i="1" l="1"/>
  <c r="N38" i="1"/>
  <c r="G39" i="1"/>
  <c r="BB37" i="1"/>
  <c r="BC37" i="1" s="1"/>
  <c r="BF37" i="1"/>
  <c r="BH37" i="1" s="1"/>
  <c r="BJ37" i="1" s="1"/>
  <c r="M40" i="11"/>
  <c r="HE39" i="11" s="1"/>
  <c r="G41" i="11"/>
  <c r="N39" i="1" l="1"/>
  <c r="O39" i="1"/>
  <c r="G40" i="1"/>
  <c r="BB38" i="1"/>
  <c r="BC38" i="1" s="1"/>
  <c r="BF38" i="1"/>
  <c r="BH38" i="1" s="1"/>
  <c r="BJ38" i="1" s="1"/>
  <c r="M41" i="11"/>
  <c r="HE40" i="11" s="1"/>
  <c r="G42" i="11"/>
  <c r="BB39" i="1" l="1"/>
  <c r="BC39" i="1" s="1"/>
  <c r="BF39" i="1"/>
  <c r="BH39" i="1" s="1"/>
  <c r="BJ39" i="1" s="1"/>
  <c r="Q39" i="1"/>
  <c r="G41" i="1"/>
  <c r="O40" i="1"/>
  <c r="N40" i="1"/>
  <c r="M42" i="11"/>
  <c r="HE41" i="11" s="1"/>
  <c r="G43" i="11"/>
  <c r="G42" i="1" l="1"/>
  <c r="N41" i="1"/>
  <c r="O41" i="1"/>
  <c r="BB40" i="1"/>
  <c r="BC40" i="1" s="1"/>
  <c r="BF40" i="1"/>
  <c r="BH40" i="1" s="1"/>
  <c r="BJ40" i="1" s="1"/>
  <c r="R39" i="1"/>
  <c r="Q40" i="1"/>
  <c r="G44" i="11"/>
  <c r="M43" i="11"/>
  <c r="HE42" i="11" s="1"/>
  <c r="BB41" i="1" l="1"/>
  <c r="BC41" i="1" s="1"/>
  <c r="BF41" i="1"/>
  <c r="BH41" i="1" s="1"/>
  <c r="BJ41" i="1" s="1"/>
  <c r="S39" i="1"/>
  <c r="Q41" i="1"/>
  <c r="R40" i="1"/>
  <c r="O42" i="1"/>
  <c r="N42" i="1"/>
  <c r="G43" i="1"/>
  <c r="G45" i="11"/>
  <c r="M44" i="11"/>
  <c r="HE43" i="11" s="1"/>
  <c r="N43" i="1" l="1"/>
  <c r="G44" i="1"/>
  <c r="O43" i="1"/>
  <c r="BF42" i="1"/>
  <c r="BH42" i="1" s="1"/>
  <c r="BJ42" i="1" s="1"/>
  <c r="BB42" i="1"/>
  <c r="BC42" i="1" s="1"/>
  <c r="Q42" i="1"/>
  <c r="R41" i="1"/>
  <c r="S40" i="1"/>
  <c r="T39" i="1"/>
  <c r="M45" i="11"/>
  <c r="HE44" i="11" s="1"/>
  <c r="G46" i="11"/>
  <c r="N44" i="1" l="1"/>
  <c r="G45" i="1"/>
  <c r="O44" i="1"/>
  <c r="BB43" i="1"/>
  <c r="BC43" i="1" s="1"/>
  <c r="BF43" i="1"/>
  <c r="BH43" i="1" s="1"/>
  <c r="BJ43" i="1" s="1"/>
  <c r="S41" i="1"/>
  <c r="U39" i="1"/>
  <c r="Q43" i="1"/>
  <c r="R42" i="1"/>
  <c r="T40" i="1"/>
  <c r="G47" i="11"/>
  <c r="M46" i="11"/>
  <c r="HE45" i="11" s="1"/>
  <c r="N45" i="1" l="1"/>
  <c r="G46" i="1"/>
  <c r="O45" i="1"/>
  <c r="BB44" i="1"/>
  <c r="BC44" i="1" s="1"/>
  <c r="BF44" i="1"/>
  <c r="BH44" i="1" s="1"/>
  <c r="BJ44" i="1" s="1"/>
  <c r="S42" i="1"/>
  <c r="U40" i="1"/>
  <c r="T41" i="1"/>
  <c r="Q44" i="1"/>
  <c r="R43" i="1"/>
  <c r="V39" i="1"/>
  <c r="M47" i="11"/>
  <c r="HE46" i="11" s="1"/>
  <c r="G48" i="11"/>
  <c r="BF45" i="1" l="1"/>
  <c r="BH45" i="1" s="1"/>
  <c r="BJ45" i="1" s="1"/>
  <c r="BB45" i="1"/>
  <c r="BC45" i="1" s="1"/>
  <c r="S43" i="1"/>
  <c r="R44" i="1"/>
  <c r="Q45" i="1"/>
  <c r="V40" i="1"/>
  <c r="U41" i="1"/>
  <c r="T42" i="1"/>
  <c r="W39" i="1"/>
  <c r="N46" i="1"/>
  <c r="O46" i="1"/>
  <c r="G47" i="1"/>
  <c r="G49" i="11"/>
  <c r="M48" i="11"/>
  <c r="HE47" i="11" s="1"/>
  <c r="N47" i="1" l="1"/>
  <c r="G48" i="1"/>
  <c r="O47" i="1"/>
  <c r="BB46" i="1"/>
  <c r="BC46" i="1" s="1"/>
  <c r="BF46" i="1"/>
  <c r="BH46" i="1" s="1"/>
  <c r="BJ46" i="1" s="1"/>
  <c r="U42" i="1"/>
  <c r="T43" i="1"/>
  <c r="S44" i="1"/>
  <c r="W40" i="1"/>
  <c r="Q46" i="1"/>
  <c r="V41" i="1"/>
  <c r="R45" i="1"/>
  <c r="X39" i="1"/>
  <c r="M49" i="11"/>
  <c r="HE48" i="11" s="1"/>
  <c r="G50" i="11"/>
  <c r="BB47" i="1" l="1"/>
  <c r="BC47" i="1" s="1"/>
  <c r="BF47" i="1"/>
  <c r="BH47" i="1" s="1"/>
  <c r="BJ47" i="1" s="1"/>
  <c r="Y39" i="1"/>
  <c r="W41" i="1"/>
  <c r="R46" i="1"/>
  <c r="U43" i="1"/>
  <c r="X40" i="1"/>
  <c r="S45" i="1"/>
  <c r="Q47" i="1"/>
  <c r="T44" i="1"/>
  <c r="V42" i="1"/>
  <c r="N48" i="1"/>
  <c r="O48" i="1"/>
  <c r="G49" i="1"/>
  <c r="G51" i="11"/>
  <c r="M50" i="11"/>
  <c r="HE49" i="11" s="1"/>
  <c r="BB48" i="1" l="1"/>
  <c r="BC48" i="1" s="1"/>
  <c r="BF48" i="1"/>
  <c r="BH48" i="1" s="1"/>
  <c r="BJ48" i="1" s="1"/>
  <c r="Z39" i="1"/>
  <c r="Y40" i="1"/>
  <c r="U44" i="1"/>
  <c r="Q48" i="1"/>
  <c r="R47" i="1"/>
  <c r="T45" i="1"/>
  <c r="S46" i="1"/>
  <c r="W42" i="1"/>
  <c r="V43" i="1"/>
  <c r="X41" i="1"/>
  <c r="N49" i="1"/>
  <c r="G50" i="1"/>
  <c r="O49" i="1"/>
  <c r="M51" i="11"/>
  <c r="HE50" i="11" s="1"/>
  <c r="G52" i="11"/>
  <c r="N50" i="1" l="1"/>
  <c r="O50" i="1"/>
  <c r="G51" i="1"/>
  <c r="BB49" i="1"/>
  <c r="BC49" i="1" s="1"/>
  <c r="BF49" i="1"/>
  <c r="BH49" i="1" s="1"/>
  <c r="BJ49" i="1" s="1"/>
  <c r="Z40" i="1"/>
  <c r="Y41" i="1"/>
  <c r="R48" i="1"/>
  <c r="S47" i="1"/>
  <c r="W43" i="1"/>
  <c r="X42" i="1"/>
  <c r="AA39" i="1"/>
  <c r="T46" i="1"/>
  <c r="U45" i="1"/>
  <c r="Q49" i="1"/>
  <c r="V44" i="1"/>
  <c r="G53" i="11"/>
  <c r="M52" i="11"/>
  <c r="HE51" i="11" s="1"/>
  <c r="BB50" i="1" l="1"/>
  <c r="BC50" i="1" s="1"/>
  <c r="BF50" i="1"/>
  <c r="BH50" i="1" s="1"/>
  <c r="BJ50" i="1" s="1"/>
  <c r="Z41" i="1"/>
  <c r="AB39" i="1"/>
  <c r="Y42" i="1"/>
  <c r="AA40" i="1"/>
  <c r="W44" i="1"/>
  <c r="V45" i="1"/>
  <c r="Q50" i="1"/>
  <c r="S48" i="1"/>
  <c r="X43" i="1"/>
  <c r="U46" i="1"/>
  <c r="R49" i="1"/>
  <c r="T47" i="1"/>
  <c r="O51" i="1"/>
  <c r="G52" i="1"/>
  <c r="N51" i="1"/>
  <c r="G54" i="11"/>
  <c r="M53" i="11"/>
  <c r="HE52" i="11" s="1"/>
  <c r="O52" i="1" l="1"/>
  <c r="N52" i="1"/>
  <c r="G53" i="1"/>
  <c r="BB51" i="1"/>
  <c r="BC51" i="1" s="1"/>
  <c r="BF51" i="1"/>
  <c r="BH51" i="1" s="1"/>
  <c r="BJ51" i="1" s="1"/>
  <c r="AA41" i="1"/>
  <c r="Y43" i="1"/>
  <c r="AB40" i="1"/>
  <c r="Z42" i="1"/>
  <c r="AC39" i="1"/>
  <c r="U47" i="1"/>
  <c r="T48" i="1"/>
  <c r="Q51" i="1"/>
  <c r="V46" i="1"/>
  <c r="R50" i="1"/>
  <c r="S49" i="1"/>
  <c r="X44" i="1"/>
  <c r="W45" i="1"/>
  <c r="G55" i="11"/>
  <c r="M54" i="11"/>
  <c r="HE53" i="11" s="1"/>
  <c r="N53" i="1" l="1"/>
  <c r="G54" i="1"/>
  <c r="O53" i="1"/>
  <c r="BB52" i="1"/>
  <c r="BC52" i="1" s="1"/>
  <c r="BF52" i="1"/>
  <c r="BH52" i="1" s="1"/>
  <c r="BJ52" i="1" s="1"/>
  <c r="Q52" i="1"/>
  <c r="AA42" i="1"/>
  <c r="Y44" i="1"/>
  <c r="AB41" i="1"/>
  <c r="AC40" i="1"/>
  <c r="AD39" i="1"/>
  <c r="Z43" i="1"/>
  <c r="T49" i="1"/>
  <c r="S50" i="1"/>
  <c r="U48" i="1"/>
  <c r="X45" i="1"/>
  <c r="R51" i="1"/>
  <c r="W46" i="1"/>
  <c r="V47" i="1"/>
  <c r="M55" i="11"/>
  <c r="HE54" i="11" s="1"/>
  <c r="G56" i="11"/>
  <c r="N54" i="1" l="1"/>
  <c r="O54" i="1"/>
  <c r="G55" i="1"/>
  <c r="BB53" i="1"/>
  <c r="BC53" i="1" s="1"/>
  <c r="BF53" i="1"/>
  <c r="BH53" i="1" s="1"/>
  <c r="BJ53" i="1" s="1"/>
  <c r="AA43" i="1"/>
  <c r="Y45" i="1"/>
  <c r="Z44" i="1"/>
  <c r="AE39" i="1"/>
  <c r="AC41" i="1"/>
  <c r="AD40" i="1"/>
  <c r="AB42" i="1"/>
  <c r="W47" i="1"/>
  <c r="R52" i="1"/>
  <c r="T50" i="1"/>
  <c r="Q53" i="1"/>
  <c r="X46" i="1"/>
  <c r="S51" i="1"/>
  <c r="V48" i="1"/>
  <c r="U49" i="1"/>
  <c r="G57" i="11"/>
  <c r="M56" i="11"/>
  <c r="HE55" i="11" s="1"/>
  <c r="BB54" i="1" l="1"/>
  <c r="BC54" i="1" s="1"/>
  <c r="BF54" i="1"/>
  <c r="BH54" i="1" s="1"/>
  <c r="BJ54" i="1" s="1"/>
  <c r="AF39" i="1"/>
  <c r="AC42" i="1"/>
  <c r="AD41" i="1"/>
  <c r="AE40" i="1"/>
  <c r="AB43" i="1"/>
  <c r="Y46" i="1"/>
  <c r="Z45" i="1"/>
  <c r="AA44" i="1"/>
  <c r="U50" i="1"/>
  <c r="S52" i="1"/>
  <c r="W48" i="1"/>
  <c r="Q54" i="1"/>
  <c r="V49" i="1"/>
  <c r="T51" i="1"/>
  <c r="X47" i="1"/>
  <c r="R53" i="1"/>
  <c r="N55" i="1"/>
  <c r="O55" i="1"/>
  <c r="G56" i="1"/>
  <c r="M57" i="11"/>
  <c r="HE56" i="11" s="1"/>
  <c r="G58" i="11"/>
  <c r="BB55" i="1" l="1"/>
  <c r="BC55" i="1" s="1"/>
  <c r="BF55" i="1"/>
  <c r="BH55" i="1" s="1"/>
  <c r="BJ55" i="1" s="1"/>
  <c r="AD42" i="1"/>
  <c r="AG39" i="1"/>
  <c r="AE41" i="1"/>
  <c r="V50" i="1"/>
  <c r="AA45" i="1"/>
  <c r="Y47" i="1"/>
  <c r="Z46" i="1"/>
  <c r="AF40" i="1"/>
  <c r="AC43" i="1"/>
  <c r="U51" i="1"/>
  <c r="AB44" i="1"/>
  <c r="T52" i="1"/>
  <c r="W49" i="1"/>
  <c r="Q55" i="1"/>
  <c r="S53" i="1"/>
  <c r="X48" i="1"/>
  <c r="R54" i="1"/>
  <c r="N56" i="1"/>
  <c r="O56" i="1"/>
  <c r="G57" i="1"/>
  <c r="G59" i="11"/>
  <c r="M58" i="11"/>
  <c r="HE57" i="11" s="1"/>
  <c r="BB56" i="1" l="1"/>
  <c r="BC56" i="1" s="1"/>
  <c r="BF56" i="1"/>
  <c r="BH56" i="1" s="1"/>
  <c r="BJ56" i="1" s="1"/>
  <c r="AA46" i="1"/>
  <c r="AB45" i="1"/>
  <c r="AG40" i="1"/>
  <c r="AF41" i="1"/>
  <c r="AE42" i="1"/>
  <c r="AD43" i="1"/>
  <c r="AC44" i="1"/>
  <c r="Z47" i="1"/>
  <c r="Y48" i="1"/>
  <c r="S54" i="1"/>
  <c r="AH39" i="1"/>
  <c r="T53" i="1"/>
  <c r="Q56" i="1"/>
  <c r="X49" i="1"/>
  <c r="R55" i="1"/>
  <c r="V51" i="1"/>
  <c r="W50" i="1"/>
  <c r="U52" i="1"/>
  <c r="G58" i="1"/>
  <c r="N57" i="1"/>
  <c r="O57" i="1"/>
  <c r="G60" i="11"/>
  <c r="M59" i="11"/>
  <c r="HE58" i="11" s="1"/>
  <c r="BB57" i="1" l="1"/>
  <c r="BC57" i="1" s="1"/>
  <c r="BF57" i="1"/>
  <c r="BH57" i="1" s="1"/>
  <c r="BJ57" i="1" s="1"/>
  <c r="Z48" i="1"/>
  <c r="AD44" i="1"/>
  <c r="AH40" i="1"/>
  <c r="AB46" i="1"/>
  <c r="AG41" i="1"/>
  <c r="AA47" i="1"/>
  <c r="AF42" i="1"/>
  <c r="AC45" i="1"/>
  <c r="Y49" i="1"/>
  <c r="AE43" i="1"/>
  <c r="X50" i="1"/>
  <c r="AI39" i="1"/>
  <c r="S55" i="1"/>
  <c r="T54" i="1"/>
  <c r="U53" i="1"/>
  <c r="V52" i="1"/>
  <c r="Q57" i="1"/>
  <c r="R56" i="1"/>
  <c r="W51" i="1"/>
  <c r="O58" i="1"/>
  <c r="G59" i="1"/>
  <c r="N58" i="1"/>
  <c r="M60" i="11"/>
  <c r="HE59" i="11" s="1"/>
  <c r="G61" i="11"/>
  <c r="O59" i="1" l="1"/>
  <c r="G60" i="1"/>
  <c r="N59" i="1"/>
  <c r="BB58" i="1"/>
  <c r="BC58" i="1" s="1"/>
  <c r="BF58" i="1"/>
  <c r="BH58" i="1" s="1"/>
  <c r="BJ58" i="1" s="1"/>
  <c r="AJ39" i="1"/>
  <c r="AF43" i="1"/>
  <c r="AB47" i="1"/>
  <c r="AC46" i="1"/>
  <c r="AH41" i="1"/>
  <c r="AG42" i="1"/>
  <c r="AI40" i="1"/>
  <c r="AE44" i="1"/>
  <c r="Z49" i="1"/>
  <c r="AD45" i="1"/>
  <c r="X51" i="1"/>
  <c r="Y50" i="1"/>
  <c r="AA48" i="1"/>
  <c r="R57" i="1"/>
  <c r="V53" i="1"/>
  <c r="U54" i="1"/>
  <c r="W52" i="1"/>
  <c r="S56" i="1"/>
  <c r="Q58" i="1"/>
  <c r="T55" i="1"/>
  <c r="G62" i="11"/>
  <c r="M61" i="11"/>
  <c r="HE60" i="11" s="1"/>
  <c r="N60" i="1" l="1"/>
  <c r="O60" i="1"/>
  <c r="G61" i="1"/>
  <c r="BB59" i="1"/>
  <c r="BC59" i="1" s="1"/>
  <c r="BF59" i="1"/>
  <c r="BH59" i="1" s="1"/>
  <c r="BJ59" i="1" s="1"/>
  <c r="AJ40" i="1"/>
  <c r="AF44" i="1"/>
  <c r="AB48" i="1"/>
  <c r="Y51" i="1"/>
  <c r="AE45" i="1"/>
  <c r="AK39" i="1"/>
  <c r="Z50" i="1"/>
  <c r="AG43" i="1"/>
  <c r="AI41" i="1"/>
  <c r="R58" i="1"/>
  <c r="AD46" i="1"/>
  <c r="AH42" i="1"/>
  <c r="AA49" i="1"/>
  <c r="AC47" i="1"/>
  <c r="Q59" i="1"/>
  <c r="T56" i="1"/>
  <c r="U55" i="1"/>
  <c r="X52" i="1"/>
  <c r="V54" i="1"/>
  <c r="S57" i="1"/>
  <c r="W53" i="1"/>
  <c r="G63" i="11"/>
  <c r="M62" i="11"/>
  <c r="HE61" i="11" s="1"/>
  <c r="BB60" i="1" l="1"/>
  <c r="BC60" i="1" s="1"/>
  <c r="BF60" i="1"/>
  <c r="BH60" i="1" s="1"/>
  <c r="BJ60" i="1" s="1"/>
  <c r="AG44" i="1"/>
  <c r="AC48" i="1"/>
  <c r="AI42" i="1"/>
  <c r="Y52" i="1"/>
  <c r="AE46" i="1"/>
  <c r="AK40" i="1"/>
  <c r="AA50" i="1"/>
  <c r="Z51" i="1"/>
  <c r="AJ41" i="1"/>
  <c r="AL39" i="1"/>
  <c r="AH43" i="1"/>
  <c r="AB49" i="1"/>
  <c r="AD47" i="1"/>
  <c r="AF45" i="1"/>
  <c r="S58" i="1"/>
  <c r="W54" i="1"/>
  <c r="Q60" i="1"/>
  <c r="T57" i="1"/>
  <c r="V55" i="1"/>
  <c r="R59" i="1"/>
  <c r="U56" i="1"/>
  <c r="X53" i="1"/>
  <c r="G62" i="1"/>
  <c r="N61" i="1"/>
  <c r="O61" i="1"/>
  <c r="M63" i="11"/>
  <c r="HE62" i="11" s="1"/>
  <c r="G64" i="11"/>
  <c r="BB61" i="1" l="1"/>
  <c r="BC61" i="1" s="1"/>
  <c r="BF61" i="1"/>
  <c r="BH61" i="1" s="1"/>
  <c r="BJ61" i="1" s="1"/>
  <c r="R60" i="1"/>
  <c r="AK41" i="1"/>
  <c r="Z52" i="1"/>
  <c r="AE47" i="1"/>
  <c r="AJ42" i="1"/>
  <c r="Y53" i="1"/>
  <c r="AL40" i="1"/>
  <c r="AI43" i="1"/>
  <c r="AF46" i="1"/>
  <c r="AC49" i="1"/>
  <c r="AH44" i="1"/>
  <c r="AM39" i="1"/>
  <c r="AB50" i="1"/>
  <c r="AG45" i="1"/>
  <c r="AD48" i="1"/>
  <c r="AA51" i="1"/>
  <c r="Q61" i="1"/>
  <c r="W55" i="1"/>
  <c r="V56" i="1"/>
  <c r="S59" i="1"/>
  <c r="T58" i="1"/>
  <c r="X54" i="1"/>
  <c r="U57" i="1"/>
  <c r="N62" i="1"/>
  <c r="O62" i="1"/>
  <c r="G63" i="1"/>
  <c r="G65" i="11"/>
  <c r="M64" i="11"/>
  <c r="HE63" i="11" s="1"/>
  <c r="BB62" i="1" l="1"/>
  <c r="BC62" i="1" s="1"/>
  <c r="BF62" i="1"/>
  <c r="BH62" i="1" s="1"/>
  <c r="BJ62" i="1" s="1"/>
  <c r="AB51" i="1"/>
  <c r="AE48" i="1"/>
  <c r="AL41" i="1"/>
  <c r="Y54" i="1"/>
  <c r="AN39" i="1"/>
  <c r="AA52" i="1"/>
  <c r="AH45" i="1"/>
  <c r="AC50" i="1"/>
  <c r="AJ43" i="1"/>
  <c r="AM40" i="1"/>
  <c r="AD49" i="1"/>
  <c r="AG46" i="1"/>
  <c r="AF47" i="1"/>
  <c r="AI44" i="1"/>
  <c r="Z53" i="1"/>
  <c r="AK42" i="1"/>
  <c r="V57" i="1"/>
  <c r="T59" i="1"/>
  <c r="R61" i="1"/>
  <c r="Q62" i="1"/>
  <c r="S60" i="1"/>
  <c r="X55" i="1"/>
  <c r="U58" i="1"/>
  <c r="W56" i="1"/>
  <c r="O63" i="1"/>
  <c r="N63" i="1"/>
  <c r="G64" i="1"/>
  <c r="G66" i="11"/>
  <c r="M65" i="11"/>
  <c r="HE64" i="11" s="1"/>
  <c r="N64" i="1" l="1"/>
  <c r="O64" i="1"/>
  <c r="G65" i="1"/>
  <c r="BB63" i="1"/>
  <c r="BC63" i="1" s="1"/>
  <c r="BF63" i="1"/>
  <c r="BH63" i="1" s="1"/>
  <c r="BJ63" i="1" s="1"/>
  <c r="AG47" i="1"/>
  <c r="AD50" i="1"/>
  <c r="AE49" i="1"/>
  <c r="AN40" i="1"/>
  <c r="AK43" i="1"/>
  <c r="Z54" i="1"/>
  <c r="AI45" i="1"/>
  <c r="AB52" i="1"/>
  <c r="AO39" i="1"/>
  <c r="Y55" i="1"/>
  <c r="AL42" i="1"/>
  <c r="AM41" i="1"/>
  <c r="AF48" i="1"/>
  <c r="AC51" i="1"/>
  <c r="AH46" i="1"/>
  <c r="AA53" i="1"/>
  <c r="AJ44" i="1"/>
  <c r="V58" i="1"/>
  <c r="R62" i="1"/>
  <c r="T60" i="1"/>
  <c r="U59" i="1"/>
  <c r="Q63" i="1"/>
  <c r="S61" i="1"/>
  <c r="X56" i="1"/>
  <c r="W57" i="1"/>
  <c r="M66" i="11"/>
  <c r="HE65" i="11" s="1"/>
  <c r="G67" i="11"/>
  <c r="BF64" i="1" l="1"/>
  <c r="BH64" i="1" s="1"/>
  <c r="BJ64" i="1" s="1"/>
  <c r="BB64" i="1"/>
  <c r="BC64" i="1" s="1"/>
  <c r="AI46" i="1"/>
  <c r="AF49" i="1"/>
  <c r="AG48" i="1"/>
  <c r="AD51" i="1"/>
  <c r="AM42" i="1"/>
  <c r="AB53" i="1"/>
  <c r="AK44" i="1"/>
  <c r="Z55" i="1"/>
  <c r="AP39" i="1"/>
  <c r="AA54" i="1"/>
  <c r="AN41" i="1"/>
  <c r="Y56" i="1"/>
  <c r="AO40" i="1"/>
  <c r="AL43" i="1"/>
  <c r="AE50" i="1"/>
  <c r="AJ45" i="1"/>
  <c r="AC52" i="1"/>
  <c r="AH47" i="1"/>
  <c r="S62" i="1"/>
  <c r="U60" i="1"/>
  <c r="X57" i="1"/>
  <c r="V59" i="1"/>
  <c r="Q64" i="1"/>
  <c r="W58" i="1"/>
  <c r="T61" i="1"/>
  <c r="R63" i="1"/>
  <c r="O65" i="1"/>
  <c r="G66" i="1"/>
  <c r="N65" i="1"/>
  <c r="G68" i="11"/>
  <c r="M67" i="11"/>
  <c r="HE66" i="11" s="1"/>
  <c r="N66" i="1" l="1"/>
  <c r="O66" i="1"/>
  <c r="G67" i="1"/>
  <c r="BB65" i="1"/>
  <c r="BC65" i="1" s="1"/>
  <c r="BF65" i="1"/>
  <c r="BH65" i="1" s="1"/>
  <c r="BJ65" i="1" s="1"/>
  <c r="T62" i="1"/>
  <c r="AP40" i="1"/>
  <c r="Z56" i="1"/>
  <c r="AM43" i="1"/>
  <c r="AN42" i="1"/>
  <c r="AO41" i="1"/>
  <c r="Y57" i="1"/>
  <c r="AL44" i="1"/>
  <c r="AI47" i="1"/>
  <c r="AJ46" i="1"/>
  <c r="AC53" i="1"/>
  <c r="AH48" i="1"/>
  <c r="AE51" i="1"/>
  <c r="AF50" i="1"/>
  <c r="AG49" i="1"/>
  <c r="AD52" i="1"/>
  <c r="AQ39" i="1"/>
  <c r="AA55" i="1"/>
  <c r="AB54" i="1"/>
  <c r="AK45" i="1"/>
  <c r="S63" i="1"/>
  <c r="X58" i="1"/>
  <c r="V60" i="1"/>
  <c r="W59" i="1"/>
  <c r="U61" i="1"/>
  <c r="R64" i="1"/>
  <c r="Q65" i="1"/>
  <c r="G69" i="11"/>
  <c r="M68" i="11"/>
  <c r="HE67" i="11" s="1"/>
  <c r="O67" i="1" l="1"/>
  <c r="G68" i="1"/>
  <c r="N67" i="1"/>
  <c r="BB66" i="1"/>
  <c r="BC66" i="1" s="1"/>
  <c r="BF66" i="1"/>
  <c r="BH66" i="1" s="1"/>
  <c r="BJ66" i="1" s="1"/>
  <c r="AD53" i="1"/>
  <c r="AC54" i="1"/>
  <c r="AN43" i="1"/>
  <c r="AM44" i="1"/>
  <c r="Z57" i="1"/>
  <c r="AP41" i="1"/>
  <c r="AG50" i="1"/>
  <c r="AB55" i="1"/>
  <c r="AR39" i="1"/>
  <c r="AI48" i="1"/>
  <c r="AL45" i="1"/>
  <c r="AK46" i="1"/>
  <c r="AF51" i="1"/>
  <c r="AE52" i="1"/>
  <c r="AH49" i="1"/>
  <c r="Y58" i="1"/>
  <c r="AO42" i="1"/>
  <c r="AJ47" i="1"/>
  <c r="AA56" i="1"/>
  <c r="AQ40" i="1"/>
  <c r="T63" i="1"/>
  <c r="Q66" i="1"/>
  <c r="V61" i="1"/>
  <c r="X59" i="1"/>
  <c r="W60" i="1"/>
  <c r="S64" i="1"/>
  <c r="U62" i="1"/>
  <c r="R65" i="1"/>
  <c r="M69" i="11"/>
  <c r="HE68" i="11" s="1"/>
  <c r="G70" i="11"/>
  <c r="O68" i="1" l="1"/>
  <c r="N68" i="1"/>
  <c r="G69" i="1"/>
  <c r="BB67" i="1"/>
  <c r="BC67" i="1" s="1"/>
  <c r="BF67" i="1"/>
  <c r="BH67" i="1" s="1"/>
  <c r="BJ67" i="1" s="1"/>
  <c r="AI49" i="1"/>
  <c r="AD54" i="1"/>
  <c r="AS39" i="1"/>
  <c r="AC55" i="1"/>
  <c r="AR40" i="1"/>
  <c r="AB56" i="1"/>
  <c r="AE53" i="1"/>
  <c r="AP42" i="1"/>
  <c r="Z58" i="1"/>
  <c r="AO43" i="1"/>
  <c r="Y59" i="1"/>
  <c r="AN44" i="1"/>
  <c r="AA57" i="1"/>
  <c r="AL46" i="1"/>
  <c r="AK47" i="1"/>
  <c r="AJ48" i="1"/>
  <c r="AH50" i="1"/>
  <c r="AG51" i="1"/>
  <c r="AF52" i="1"/>
  <c r="AQ41" i="1"/>
  <c r="AM45" i="1"/>
  <c r="S65" i="1"/>
  <c r="X60" i="1"/>
  <c r="V62" i="1"/>
  <c r="R66" i="1"/>
  <c r="W61" i="1"/>
  <c r="Q67" i="1"/>
  <c r="T64" i="1"/>
  <c r="U63" i="1"/>
  <c r="M70" i="11"/>
  <c r="HE69" i="11" s="1"/>
  <c r="G71" i="11"/>
  <c r="BS39" i="11"/>
  <c r="CY39" i="11" s="1"/>
  <c r="G70" i="1" l="1"/>
  <c r="N69" i="1"/>
  <c r="O69" i="1"/>
  <c r="BB68" i="1"/>
  <c r="BC68" i="1" s="1"/>
  <c r="BF68" i="1"/>
  <c r="BH68" i="1" s="1"/>
  <c r="BJ68" i="1" s="1"/>
  <c r="AL47" i="1"/>
  <c r="AK48" i="1"/>
  <c r="AJ49" i="1"/>
  <c r="AA58" i="1"/>
  <c r="AQ42" i="1"/>
  <c r="AH51" i="1"/>
  <c r="AG52" i="1"/>
  <c r="AN45" i="1"/>
  <c r="AM46" i="1"/>
  <c r="AD55" i="1"/>
  <c r="AT39" i="1"/>
  <c r="AV39" i="1" s="1"/>
  <c r="AC56" i="1"/>
  <c r="AS40" i="1"/>
  <c r="AB57" i="1"/>
  <c r="AR41" i="1"/>
  <c r="AI50" i="1"/>
  <c r="Z59" i="1"/>
  <c r="AP43" i="1"/>
  <c r="Y60" i="1"/>
  <c r="AO44" i="1"/>
  <c r="AF53" i="1"/>
  <c r="AE54" i="1"/>
  <c r="S66" i="1"/>
  <c r="V63" i="1"/>
  <c r="T65" i="1"/>
  <c r="U64" i="1"/>
  <c r="Q68" i="1"/>
  <c r="W62" i="1"/>
  <c r="R67" i="1"/>
  <c r="X61" i="1"/>
  <c r="EE39" i="11"/>
  <c r="FP39" i="11" s="1"/>
  <c r="G72" i="11"/>
  <c r="M71" i="11"/>
  <c r="HE70" i="11" s="1"/>
  <c r="AE39" i="11"/>
  <c r="BS40" i="11"/>
  <c r="CY40" i="11" s="1"/>
  <c r="AD40" i="11"/>
  <c r="BT39" i="11"/>
  <c r="CZ39" i="11" s="1"/>
  <c r="EE40" i="11" l="1"/>
  <c r="FP40" i="11" s="1"/>
  <c r="BB69" i="1"/>
  <c r="BC69" i="1" s="1"/>
  <c r="BF69" i="1"/>
  <c r="BH69" i="1" s="1"/>
  <c r="BJ69" i="1" s="1"/>
  <c r="AS41" i="1"/>
  <c r="Z60" i="1"/>
  <c r="AR42" i="1"/>
  <c r="AC57" i="1"/>
  <c r="AQ43" i="1"/>
  <c r="AB58" i="1"/>
  <c r="AH52" i="1"/>
  <c r="AG53" i="1"/>
  <c r="AN46" i="1"/>
  <c r="Y61" i="1"/>
  <c r="AM47" i="1"/>
  <c r="AL48" i="1"/>
  <c r="AK49" i="1"/>
  <c r="AJ50" i="1"/>
  <c r="AI51" i="1"/>
  <c r="AP44" i="1"/>
  <c r="AA59" i="1"/>
  <c r="W63" i="1"/>
  <c r="AO45" i="1"/>
  <c r="AF54" i="1"/>
  <c r="AE55" i="1"/>
  <c r="AT40" i="1"/>
  <c r="AV40" i="1" s="1"/>
  <c r="AW40" i="1" s="1"/>
  <c r="AD56" i="1"/>
  <c r="T66" i="1"/>
  <c r="X62" i="1"/>
  <c r="S67" i="1"/>
  <c r="Q69" i="1"/>
  <c r="R68" i="1"/>
  <c r="V64" i="1"/>
  <c r="U65" i="1"/>
  <c r="N70" i="1"/>
  <c r="O70" i="1"/>
  <c r="G71" i="1"/>
  <c r="AW39" i="1"/>
  <c r="EF39" i="11"/>
  <c r="FQ39" i="11" s="1"/>
  <c r="AE40" i="11"/>
  <c r="BT40" i="11"/>
  <c r="CZ40" i="11" s="1"/>
  <c r="BU39" i="11"/>
  <c r="DA39" i="11" s="1"/>
  <c r="AF39" i="11"/>
  <c r="AD41" i="11"/>
  <c r="BS41" i="11"/>
  <c r="CY41" i="11" s="1"/>
  <c r="G73" i="11"/>
  <c r="M72" i="11"/>
  <c r="HE71" i="11" s="1"/>
  <c r="EG39" i="11" l="1"/>
  <c r="FR39" i="11" s="1"/>
  <c r="BB70" i="1"/>
  <c r="BC70" i="1" s="1"/>
  <c r="BF70" i="1"/>
  <c r="BH70" i="1" s="1"/>
  <c r="BJ70" i="1" s="1"/>
  <c r="AE56" i="1"/>
  <c r="AG54" i="1"/>
  <c r="AC58" i="1"/>
  <c r="AB59" i="1"/>
  <c r="AP45" i="1"/>
  <c r="AA60" i="1"/>
  <c r="AS42" i="1"/>
  <c r="AD57" i="1"/>
  <c r="AR43" i="1"/>
  <c r="Y62" i="1"/>
  <c r="AQ44" i="1"/>
  <c r="AF55" i="1"/>
  <c r="AT41" i="1"/>
  <c r="AV41" i="1" s="1"/>
  <c r="AO46" i="1"/>
  <c r="Z61" i="1"/>
  <c r="AN47" i="1"/>
  <c r="AM48" i="1"/>
  <c r="AH53" i="1"/>
  <c r="AK50" i="1"/>
  <c r="AJ51" i="1"/>
  <c r="AI52" i="1"/>
  <c r="AL49" i="1"/>
  <c r="X63" i="1"/>
  <c r="V65" i="1"/>
  <c r="U66" i="1"/>
  <c r="W64" i="1"/>
  <c r="T67" i="1"/>
  <c r="R69" i="1"/>
  <c r="Q70" i="1"/>
  <c r="S68" i="1"/>
  <c r="AY39" i="1"/>
  <c r="AZ39" i="1" s="1"/>
  <c r="AX39" i="1"/>
  <c r="O71" i="1"/>
  <c r="N71" i="1"/>
  <c r="G72" i="1"/>
  <c r="AX40" i="1"/>
  <c r="AY40" i="1"/>
  <c r="AZ40" i="1" s="1"/>
  <c r="BL40" i="1" s="1"/>
  <c r="EE41" i="11"/>
  <c r="FP41" i="11" s="1"/>
  <c r="EF40" i="11"/>
  <c r="FQ40" i="11" s="1"/>
  <c r="BS42" i="11"/>
  <c r="CY42" i="11" s="1"/>
  <c r="BT41" i="11"/>
  <c r="CZ41" i="11" s="1"/>
  <c r="BV39" i="11"/>
  <c r="DB39" i="11" s="1"/>
  <c r="BU40" i="11"/>
  <c r="DA40" i="11" s="1"/>
  <c r="AD42" i="11"/>
  <c r="AE41" i="11"/>
  <c r="AF40" i="11"/>
  <c r="AG39" i="11"/>
  <c r="G74" i="11"/>
  <c r="M73" i="11"/>
  <c r="HE72" i="11" s="1"/>
  <c r="N72" i="1" l="1"/>
  <c r="G73" i="1"/>
  <c r="O72" i="1"/>
  <c r="BB71" i="1"/>
  <c r="BC71" i="1" s="1"/>
  <c r="BF71" i="1"/>
  <c r="BH71" i="1" s="1"/>
  <c r="BJ71" i="1" s="1"/>
  <c r="AP46" i="1"/>
  <c r="AH54" i="1"/>
  <c r="Y63" i="1"/>
  <c r="AR44" i="1"/>
  <c r="AL50" i="1"/>
  <c r="AC59" i="1"/>
  <c r="W65" i="1"/>
  <c r="AJ52" i="1"/>
  <c r="AE57" i="1"/>
  <c r="AN48" i="1"/>
  <c r="AT42" i="1"/>
  <c r="AV42" i="1" s="1"/>
  <c r="AW42" i="1" s="1"/>
  <c r="AO47" i="1"/>
  <c r="Z62" i="1"/>
  <c r="AA61" i="1"/>
  <c r="AM49" i="1"/>
  <c r="AS43" i="1"/>
  <c r="AD58" i="1"/>
  <c r="AI53" i="1"/>
  <c r="U67" i="1"/>
  <c r="AG55" i="1"/>
  <c r="AF56" i="1"/>
  <c r="AB60" i="1"/>
  <c r="AK51" i="1"/>
  <c r="AQ45" i="1"/>
  <c r="Q71" i="1"/>
  <c r="T68" i="1"/>
  <c r="X64" i="1"/>
  <c r="S69" i="1"/>
  <c r="R70" i="1"/>
  <c r="V66" i="1"/>
  <c r="BL39" i="1"/>
  <c r="AW41" i="1"/>
  <c r="EG40" i="11"/>
  <c r="FR40" i="11" s="1"/>
  <c r="EE42" i="11"/>
  <c r="FP42" i="11" s="1"/>
  <c r="EH39" i="11"/>
  <c r="EF41" i="11"/>
  <c r="AF41" i="11"/>
  <c r="BS43" i="11"/>
  <c r="CY43" i="11" s="1"/>
  <c r="BU41" i="11"/>
  <c r="DA41" i="11" s="1"/>
  <c r="AH39" i="11"/>
  <c r="BV40" i="11"/>
  <c r="DB40" i="11" s="1"/>
  <c r="AE42" i="11"/>
  <c r="BT42" i="11"/>
  <c r="CZ42" i="11" s="1"/>
  <c r="AD43" i="11"/>
  <c r="AG40" i="11"/>
  <c r="BW39" i="11"/>
  <c r="DC39" i="11" s="1"/>
  <c r="G75" i="11"/>
  <c r="M74" i="11"/>
  <c r="HE73" i="11" s="1"/>
  <c r="AX41" i="1" l="1"/>
  <c r="AY41" i="1"/>
  <c r="AZ41" i="1" s="1"/>
  <c r="AY42" i="1"/>
  <c r="AZ42" i="1" s="1"/>
  <c r="BL42" i="1" s="1"/>
  <c r="AX42" i="1"/>
  <c r="O73" i="1"/>
  <c r="N73" i="1"/>
  <c r="G74" i="1"/>
  <c r="BB72" i="1"/>
  <c r="BC72" i="1" s="1"/>
  <c r="BF72" i="1"/>
  <c r="BH72" i="1" s="1"/>
  <c r="BJ72" i="1" s="1"/>
  <c r="AF57" i="1"/>
  <c r="AT43" i="1"/>
  <c r="AV43" i="1" s="1"/>
  <c r="AK52" i="1"/>
  <c r="AD59" i="1"/>
  <c r="AR45" i="1"/>
  <c r="AI54" i="1"/>
  <c r="AB61" i="1"/>
  <c r="AP47" i="1"/>
  <c r="AO48" i="1"/>
  <c r="AG56" i="1"/>
  <c r="AM50" i="1"/>
  <c r="AL51" i="1"/>
  <c r="AA62" i="1"/>
  <c r="AS44" i="1"/>
  <c r="AJ53" i="1"/>
  <c r="Y64" i="1"/>
  <c r="AQ46" i="1"/>
  <c r="AH55" i="1"/>
  <c r="AE58" i="1"/>
  <c r="Z63" i="1"/>
  <c r="AN49" i="1"/>
  <c r="AC60" i="1"/>
  <c r="R71" i="1"/>
  <c r="Q72" i="1"/>
  <c r="U68" i="1"/>
  <c r="W66" i="1"/>
  <c r="V67" i="1"/>
  <c r="S70" i="1"/>
  <c r="X65" i="1"/>
  <c r="T69" i="1"/>
  <c r="EH40" i="11"/>
  <c r="FS40" i="11" s="1"/>
  <c r="EF42" i="11"/>
  <c r="FQ42" i="11" s="1"/>
  <c r="EG41" i="11"/>
  <c r="FR41" i="11" s="1"/>
  <c r="EI39" i="11"/>
  <c r="FT39" i="11" s="1"/>
  <c r="EE43" i="11"/>
  <c r="FP43" i="11" s="1"/>
  <c r="FQ41" i="11"/>
  <c r="FS39" i="11"/>
  <c r="AD44" i="11"/>
  <c r="AI39" i="11"/>
  <c r="BX39" i="11"/>
  <c r="DD39" i="11" s="1"/>
  <c r="AE43" i="11"/>
  <c r="BV41" i="11"/>
  <c r="DB41" i="11" s="1"/>
  <c r="AF42" i="11"/>
  <c r="AH40" i="11"/>
  <c r="BW40" i="11"/>
  <c r="DC40" i="11" s="1"/>
  <c r="BU42" i="11"/>
  <c r="DA42" i="11" s="1"/>
  <c r="BS44" i="11"/>
  <c r="CY44" i="11" s="1"/>
  <c r="BT43" i="11"/>
  <c r="CZ43" i="11" s="1"/>
  <c r="AG41" i="11"/>
  <c r="M75" i="11"/>
  <c r="HE74" i="11" s="1"/>
  <c r="G76" i="11"/>
  <c r="AW43" i="1" l="1"/>
  <c r="BL41" i="1"/>
  <c r="O74" i="1"/>
  <c r="N74" i="1"/>
  <c r="G75" i="1"/>
  <c r="BB73" i="1"/>
  <c r="BC73" i="1" s="1"/>
  <c r="BF73" i="1"/>
  <c r="BH73" i="1" s="1"/>
  <c r="BJ73" i="1" s="1"/>
  <c r="AG57" i="1"/>
  <c r="AH56" i="1"/>
  <c r="AC61" i="1"/>
  <c r="AJ54" i="1"/>
  <c r="AD60" i="1"/>
  <c r="Y65" i="1"/>
  <c r="AR46" i="1"/>
  <c r="Z64" i="1"/>
  <c r="AM51" i="1"/>
  <c r="AN50" i="1"/>
  <c r="AQ47" i="1"/>
  <c r="AI55" i="1"/>
  <c r="AE59" i="1"/>
  <c r="AS45" i="1"/>
  <c r="AF58" i="1"/>
  <c r="AT44" i="1"/>
  <c r="AV44" i="1" s="1"/>
  <c r="AW44" i="1" s="1"/>
  <c r="AA63" i="1"/>
  <c r="R72" i="1"/>
  <c r="AO49" i="1"/>
  <c r="AB62" i="1"/>
  <c r="AP48" i="1"/>
  <c r="AK53" i="1"/>
  <c r="AL52" i="1"/>
  <c r="T70" i="1"/>
  <c r="Q73" i="1"/>
  <c r="W67" i="1"/>
  <c r="U69" i="1"/>
  <c r="V68" i="1"/>
  <c r="X66" i="1"/>
  <c r="S71" i="1"/>
  <c r="EE44" i="11"/>
  <c r="FP44" i="11" s="1"/>
  <c r="EJ39" i="11"/>
  <c r="FU39" i="11" s="1"/>
  <c r="EG42" i="11"/>
  <c r="FR42" i="11" s="1"/>
  <c r="EI40" i="11"/>
  <c r="FT40" i="11" s="1"/>
  <c r="EH41" i="11"/>
  <c r="EF43" i="11"/>
  <c r="G77" i="11"/>
  <c r="M76" i="11"/>
  <c r="HE75" i="11" s="1"/>
  <c r="AH41" i="11"/>
  <c r="BW41" i="11"/>
  <c r="DC41" i="11" s="1"/>
  <c r="AD45" i="11"/>
  <c r="BY39" i="11"/>
  <c r="DE39" i="11" s="1"/>
  <c r="AG42" i="11"/>
  <c r="BT44" i="11"/>
  <c r="CZ44" i="11" s="1"/>
  <c r="AJ39" i="11"/>
  <c r="BS45" i="11"/>
  <c r="CY45" i="11" s="1"/>
  <c r="AF43" i="11"/>
  <c r="AE44" i="11"/>
  <c r="AI40" i="11"/>
  <c r="BX40" i="11"/>
  <c r="DD40" i="11" s="1"/>
  <c r="BV42" i="11"/>
  <c r="DB42" i="11" s="1"/>
  <c r="EH42" i="11" s="1"/>
  <c r="BU43" i="11"/>
  <c r="DA43" i="11" s="1"/>
  <c r="AX44" i="1" l="1"/>
  <c r="AY44" i="1"/>
  <c r="AZ44" i="1" s="1"/>
  <c r="BL44" i="1" s="1"/>
  <c r="N75" i="1"/>
  <c r="O75" i="1"/>
  <c r="G76" i="1"/>
  <c r="BB74" i="1"/>
  <c r="BC74" i="1" s="1"/>
  <c r="BF74" i="1"/>
  <c r="BH74" i="1" s="1"/>
  <c r="BJ74" i="1" s="1"/>
  <c r="AI56" i="1"/>
  <c r="AN51" i="1"/>
  <c r="AO50" i="1"/>
  <c r="Y66" i="1"/>
  <c r="AH57" i="1"/>
  <c r="AE60" i="1"/>
  <c r="AJ55" i="1"/>
  <c r="AS46" i="1"/>
  <c r="AC62" i="1"/>
  <c r="AL53" i="1"/>
  <c r="AQ48" i="1"/>
  <c r="AA64" i="1"/>
  <c r="AF59" i="1"/>
  <c r="AG58" i="1"/>
  <c r="AP49" i="1"/>
  <c r="Z65" i="1"/>
  <c r="AM52" i="1"/>
  <c r="AR47" i="1"/>
  <c r="AB63" i="1"/>
  <c r="AK54" i="1"/>
  <c r="AT45" i="1"/>
  <c r="AV45" i="1" s="1"/>
  <c r="AW45" i="1" s="1"/>
  <c r="AD61" i="1"/>
  <c r="T71" i="1"/>
  <c r="V69" i="1"/>
  <c r="Q74" i="1"/>
  <c r="X67" i="1"/>
  <c r="U70" i="1"/>
  <c r="R73" i="1"/>
  <c r="W68" i="1"/>
  <c r="S72" i="1"/>
  <c r="AY43" i="1"/>
  <c r="AZ43" i="1" s="1"/>
  <c r="AX43" i="1"/>
  <c r="EJ40" i="11"/>
  <c r="FU40" i="11" s="1"/>
  <c r="EE45" i="11"/>
  <c r="FP45" i="11" s="1"/>
  <c r="EK39" i="11"/>
  <c r="FV39" i="11" s="1"/>
  <c r="EG43" i="11"/>
  <c r="FR43" i="11" s="1"/>
  <c r="EI41" i="11"/>
  <c r="FT41" i="11" s="1"/>
  <c r="FS42" i="11"/>
  <c r="FQ43" i="11"/>
  <c r="EF44" i="11"/>
  <c r="FS41" i="11"/>
  <c r="AI41" i="11"/>
  <c r="BX41" i="11"/>
  <c r="DD41" i="11" s="1"/>
  <c r="AG43" i="11"/>
  <c r="AD46" i="11"/>
  <c r="BT45" i="11"/>
  <c r="CZ45" i="11" s="1"/>
  <c r="BZ39" i="11"/>
  <c r="DF39" i="11" s="1"/>
  <c r="AE45" i="11"/>
  <c r="BV43" i="11"/>
  <c r="DB43" i="11" s="1"/>
  <c r="AH42" i="11"/>
  <c r="BU44" i="11"/>
  <c r="DA44" i="11" s="1"/>
  <c r="BY40" i="11"/>
  <c r="DE40" i="11" s="1"/>
  <c r="AK39" i="11"/>
  <c r="AJ40" i="11"/>
  <c r="BS46" i="11"/>
  <c r="CY46" i="11" s="1"/>
  <c r="BW42" i="11"/>
  <c r="DC42" i="11" s="1"/>
  <c r="AF44" i="11"/>
  <c r="G78" i="11"/>
  <c r="M77" i="11"/>
  <c r="HE76" i="11" s="1"/>
  <c r="EJ41" i="11" l="1"/>
  <c r="FU41" i="11" s="1"/>
  <c r="AY45" i="1"/>
  <c r="AZ45" i="1" s="1"/>
  <c r="BL45" i="1" s="1"/>
  <c r="AX45" i="1"/>
  <c r="BB75" i="1"/>
  <c r="BC75" i="1" s="1"/>
  <c r="BF75" i="1"/>
  <c r="BH75" i="1" s="1"/>
  <c r="BJ75" i="1" s="1"/>
  <c r="AR48" i="1"/>
  <c r="AC63" i="1"/>
  <c r="AE61" i="1"/>
  <c r="AN52" i="1"/>
  <c r="Y67" i="1"/>
  <c r="AK55" i="1"/>
  <c r="X68" i="1"/>
  <c r="AG59" i="1"/>
  <c r="T72" i="1"/>
  <c r="AM53" i="1"/>
  <c r="AD62" i="1"/>
  <c r="AL54" i="1"/>
  <c r="AA65" i="1"/>
  <c r="AP50" i="1"/>
  <c r="AB64" i="1"/>
  <c r="AQ49" i="1"/>
  <c r="AH58" i="1"/>
  <c r="Q75" i="1"/>
  <c r="AF60" i="1"/>
  <c r="AO51" i="1"/>
  <c r="AT46" i="1"/>
  <c r="AV46" i="1" s="1"/>
  <c r="AI57" i="1"/>
  <c r="AJ56" i="1"/>
  <c r="Z66" i="1"/>
  <c r="AS47" i="1"/>
  <c r="U71" i="1"/>
  <c r="W69" i="1"/>
  <c r="R74" i="1"/>
  <c r="S73" i="1"/>
  <c r="V70" i="1"/>
  <c r="BL43" i="1"/>
  <c r="O76" i="1"/>
  <c r="G77" i="1"/>
  <c r="N76" i="1"/>
  <c r="EG44" i="11"/>
  <c r="FR44" i="11" s="1"/>
  <c r="EE46" i="11"/>
  <c r="FP46" i="11" s="1"/>
  <c r="EI42" i="11"/>
  <c r="FT42" i="11" s="1"/>
  <c r="EK40" i="11"/>
  <c r="FV40" i="11" s="1"/>
  <c r="EH43" i="11"/>
  <c r="EL39" i="11"/>
  <c r="FW39" i="11" s="1"/>
  <c r="FQ44" i="11"/>
  <c r="EF45" i="11"/>
  <c r="BZ40" i="11"/>
  <c r="DF40" i="11" s="1"/>
  <c r="BS47" i="11"/>
  <c r="CY47" i="11" s="1"/>
  <c r="BT46" i="11"/>
  <c r="CZ46" i="11" s="1"/>
  <c r="BV44" i="11"/>
  <c r="DB44" i="11" s="1"/>
  <c r="CA39" i="11"/>
  <c r="DG39" i="11" s="1"/>
  <c r="AH43" i="11"/>
  <c r="AF45" i="11"/>
  <c r="BW43" i="11"/>
  <c r="DC43" i="11" s="1"/>
  <c r="AL39" i="11"/>
  <c r="AG44" i="11"/>
  <c r="AD47" i="11"/>
  <c r="AE46" i="11"/>
  <c r="BY41" i="11"/>
  <c r="DE41" i="11" s="1"/>
  <c r="AJ41" i="11"/>
  <c r="BX42" i="11"/>
  <c r="DD42" i="11" s="1"/>
  <c r="AI42" i="11"/>
  <c r="AK40" i="11"/>
  <c r="BU45" i="11"/>
  <c r="DA45" i="11" s="1"/>
  <c r="M78" i="11"/>
  <c r="HE77" i="11" s="1"/>
  <c r="G79" i="11"/>
  <c r="BF76" i="1" l="1"/>
  <c r="BH76" i="1" s="1"/>
  <c r="BJ76" i="1" s="1"/>
  <c r="BB76" i="1"/>
  <c r="BC76" i="1" s="1"/>
  <c r="AP51" i="1"/>
  <c r="Z67" i="1"/>
  <c r="AE62" i="1"/>
  <c r="AF61" i="1"/>
  <c r="AO52" i="1"/>
  <c r="Y68" i="1"/>
  <c r="W70" i="1"/>
  <c r="AL55" i="1"/>
  <c r="AI58" i="1"/>
  <c r="AR49" i="1"/>
  <c r="AB65" i="1"/>
  <c r="AK56" i="1"/>
  <c r="AH59" i="1"/>
  <c r="AM54" i="1"/>
  <c r="AN53" i="1"/>
  <c r="AG60" i="1"/>
  <c r="AT47" i="1"/>
  <c r="AV47" i="1" s="1"/>
  <c r="AW47" i="1" s="1"/>
  <c r="AD63" i="1"/>
  <c r="AQ50" i="1"/>
  <c r="AA66" i="1"/>
  <c r="AJ57" i="1"/>
  <c r="AS48" i="1"/>
  <c r="AC64" i="1"/>
  <c r="U72" i="1"/>
  <c r="R75" i="1"/>
  <c r="S74" i="1"/>
  <c r="V71" i="1"/>
  <c r="Q76" i="1"/>
  <c r="T73" i="1"/>
  <c r="X69" i="1"/>
  <c r="AW46" i="1"/>
  <c r="G78" i="1"/>
  <c r="N77" i="1"/>
  <c r="O77" i="1"/>
  <c r="EJ42" i="11"/>
  <c r="FU42" i="11" s="1"/>
  <c r="EF46" i="11"/>
  <c r="FQ46" i="11" s="1"/>
  <c r="EI43" i="11"/>
  <c r="FT43" i="11" s="1"/>
  <c r="EH44" i="11"/>
  <c r="FQ45" i="11"/>
  <c r="EG45" i="11"/>
  <c r="FR45" i="11" s="1"/>
  <c r="EE47" i="11"/>
  <c r="FP47" i="11" s="1"/>
  <c r="FS43" i="11"/>
  <c r="EK41" i="11"/>
  <c r="FV41" i="11" s="1"/>
  <c r="EM39" i="11"/>
  <c r="FX39" i="11" s="1"/>
  <c r="EL40" i="11"/>
  <c r="FW40" i="11" s="1"/>
  <c r="G80" i="11"/>
  <c r="M79" i="11"/>
  <c r="HE78" i="11" s="1"/>
  <c r="AJ42" i="11"/>
  <c r="AM39" i="11"/>
  <c r="AF46" i="11"/>
  <c r="BW44" i="11"/>
  <c r="DC44" i="11" s="1"/>
  <c r="AI43" i="11"/>
  <c r="AK41" i="11"/>
  <c r="BZ41" i="11"/>
  <c r="DF41" i="11" s="1"/>
  <c r="BX43" i="11"/>
  <c r="DD43" i="11" s="1"/>
  <c r="BU46" i="11"/>
  <c r="DA46" i="11" s="1"/>
  <c r="BT47" i="11"/>
  <c r="CZ47" i="11" s="1"/>
  <c r="AG45" i="11"/>
  <c r="AH44" i="11"/>
  <c r="BY42" i="11"/>
  <c r="DE42" i="11" s="1"/>
  <c r="EK42" i="11" s="1"/>
  <c r="FV42" i="11" s="1"/>
  <c r="AL40" i="11"/>
  <c r="CB39" i="11"/>
  <c r="DH39" i="11" s="1"/>
  <c r="AE47" i="11"/>
  <c r="BV45" i="11"/>
  <c r="DB45" i="11" s="1"/>
  <c r="CA40" i="11"/>
  <c r="DG40" i="11" s="1"/>
  <c r="AD48" i="11"/>
  <c r="BS48" i="11"/>
  <c r="CY48" i="11" s="1"/>
  <c r="EM40" i="11" l="1"/>
  <c r="FX40" i="11" s="1"/>
  <c r="BB77" i="1"/>
  <c r="BC77" i="1" s="1"/>
  <c r="BF77" i="1"/>
  <c r="BH77" i="1" s="1"/>
  <c r="BJ77" i="1" s="1"/>
  <c r="AE63" i="1"/>
  <c r="AP52" i="1"/>
  <c r="AK57" i="1"/>
  <c r="AH60" i="1"/>
  <c r="AJ58" i="1"/>
  <c r="AD64" i="1"/>
  <c r="AF62" i="1"/>
  <c r="AI59" i="1"/>
  <c r="AT48" i="1"/>
  <c r="AV48" i="1" s="1"/>
  <c r="AW48" i="1" s="1"/>
  <c r="Y69" i="1"/>
  <c r="AN54" i="1"/>
  <c r="AL56" i="1"/>
  <c r="AC65" i="1"/>
  <c r="AR50" i="1"/>
  <c r="Z68" i="1"/>
  <c r="AB66" i="1"/>
  <c r="AS49" i="1"/>
  <c r="AQ51" i="1"/>
  <c r="AO53" i="1"/>
  <c r="AA67" i="1"/>
  <c r="AM55" i="1"/>
  <c r="AG61" i="1"/>
  <c r="Q77" i="1"/>
  <c r="T74" i="1"/>
  <c r="R76" i="1"/>
  <c r="U73" i="1"/>
  <c r="S75" i="1"/>
  <c r="X70" i="1"/>
  <c r="V72" i="1"/>
  <c r="W71" i="1"/>
  <c r="G79" i="1"/>
  <c r="N78" i="1"/>
  <c r="O78" i="1"/>
  <c r="AX46" i="1"/>
  <c r="AY46" i="1"/>
  <c r="AZ46" i="1" s="1"/>
  <c r="AX47" i="1"/>
  <c r="AY47" i="1"/>
  <c r="AZ47" i="1" s="1"/>
  <c r="BL47" i="1" s="1"/>
  <c r="EF47" i="11"/>
  <c r="FQ47" i="11" s="1"/>
  <c r="EJ43" i="11"/>
  <c r="FU43" i="11" s="1"/>
  <c r="EH45" i="11"/>
  <c r="FS45" i="11" s="1"/>
  <c r="EG46" i="11"/>
  <c r="FR46" i="11" s="1"/>
  <c r="EE48" i="11"/>
  <c r="FP48" i="11" s="1"/>
  <c r="EN39" i="11"/>
  <c r="FY39" i="11" s="1"/>
  <c r="EL41" i="11"/>
  <c r="FW41" i="11" s="1"/>
  <c r="FS44" i="11"/>
  <c r="EI44" i="11"/>
  <c r="FT44" i="11" s="1"/>
  <c r="G81" i="11"/>
  <c r="M80" i="11"/>
  <c r="HE79" i="11" s="1"/>
  <c r="AK42" i="11"/>
  <c r="AN39" i="11"/>
  <c r="AG46" i="11"/>
  <c r="CA41" i="11"/>
  <c r="DG41" i="11" s="1"/>
  <c r="BS49" i="11"/>
  <c r="CY49" i="11" s="1"/>
  <c r="AH45" i="11"/>
  <c r="BU47" i="11"/>
  <c r="DA47" i="11" s="1"/>
  <c r="AF47" i="11"/>
  <c r="CB40" i="11"/>
  <c r="DH40" i="11" s="1"/>
  <c r="BY43" i="11"/>
  <c r="DE43" i="11" s="1"/>
  <c r="AM40" i="11"/>
  <c r="BW45" i="11"/>
  <c r="DC45" i="11" s="1"/>
  <c r="AL41" i="11"/>
  <c r="AD49" i="11"/>
  <c r="BX44" i="11"/>
  <c r="DD44" i="11" s="1"/>
  <c r="BZ42" i="11"/>
  <c r="DF42" i="11" s="1"/>
  <c r="AI44" i="11"/>
  <c r="AE48" i="11"/>
  <c r="CC39" i="11"/>
  <c r="DI39" i="11" s="1"/>
  <c r="BV46" i="11"/>
  <c r="DB46" i="11" s="1"/>
  <c r="BT48" i="11"/>
  <c r="CZ48" i="11" s="1"/>
  <c r="AJ43" i="11"/>
  <c r="BL46" i="1" l="1"/>
  <c r="BB78" i="1"/>
  <c r="BC78" i="1" s="1"/>
  <c r="BF78" i="1"/>
  <c r="BH78" i="1" s="1"/>
  <c r="BJ78" i="1" s="1"/>
  <c r="AS50" i="1"/>
  <c r="AA68" i="1"/>
  <c r="AP53" i="1"/>
  <c r="AD65" i="1"/>
  <c r="AK58" i="1"/>
  <c r="AF63" i="1"/>
  <c r="T75" i="1"/>
  <c r="AE64" i="1"/>
  <c r="AN55" i="1"/>
  <c r="Z69" i="1"/>
  <c r="AQ52" i="1"/>
  <c r="Y70" i="1"/>
  <c r="AJ59" i="1"/>
  <c r="AI60" i="1"/>
  <c r="AL57" i="1"/>
  <c r="AC66" i="1"/>
  <c r="AM56" i="1"/>
  <c r="AO54" i="1"/>
  <c r="AT49" i="1"/>
  <c r="AV49" i="1" s="1"/>
  <c r="AW49" i="1" s="1"/>
  <c r="AH61" i="1"/>
  <c r="AG62" i="1"/>
  <c r="AR51" i="1"/>
  <c r="AB67" i="1"/>
  <c r="X71" i="1"/>
  <c r="S76" i="1"/>
  <c r="R77" i="1"/>
  <c r="U74" i="1"/>
  <c r="V73" i="1"/>
  <c r="Q78" i="1"/>
  <c r="W72" i="1"/>
  <c r="G80" i="1"/>
  <c r="N79" i="1"/>
  <c r="O79" i="1"/>
  <c r="AX48" i="1"/>
  <c r="AY48" i="1"/>
  <c r="AZ48" i="1" s="1"/>
  <c r="BL48" i="1" s="1"/>
  <c r="EN40" i="11"/>
  <c r="FY40" i="11" s="1"/>
  <c r="EH46" i="11"/>
  <c r="FS46" i="11" s="1"/>
  <c r="EF48" i="11"/>
  <c r="FQ48" i="11" s="1"/>
  <c r="EE49" i="11"/>
  <c r="FP49" i="11" s="1"/>
  <c r="EI45" i="11"/>
  <c r="FT45" i="11" s="1"/>
  <c r="EO39" i="11"/>
  <c r="FZ39" i="11" s="1"/>
  <c r="EK43" i="11"/>
  <c r="FV43" i="11" s="1"/>
  <c r="EL42" i="11"/>
  <c r="FW42" i="11" s="1"/>
  <c r="EM41" i="11"/>
  <c r="FX41" i="11" s="1"/>
  <c r="EJ44" i="11"/>
  <c r="FU44" i="11" s="1"/>
  <c r="EG47" i="11"/>
  <c r="M81" i="11"/>
  <c r="HE80" i="11" s="1"/>
  <c r="G82" i="11"/>
  <c r="BZ43" i="11"/>
  <c r="DF43" i="11" s="1"/>
  <c r="AJ44" i="11"/>
  <c r="AN40" i="11"/>
  <c r="BS50" i="11"/>
  <c r="CY50" i="11" s="1"/>
  <c r="BT49" i="11"/>
  <c r="CZ49" i="11" s="1"/>
  <c r="AH46" i="11"/>
  <c r="AE49" i="11"/>
  <c r="AL42" i="11"/>
  <c r="CD39" i="11"/>
  <c r="DJ39" i="11" s="1"/>
  <c r="CB41" i="11"/>
  <c r="DH41" i="11" s="1"/>
  <c r="BU48" i="11"/>
  <c r="DA48" i="11" s="1"/>
  <c r="BX45" i="11"/>
  <c r="DD45" i="11" s="1"/>
  <c r="AF48" i="11"/>
  <c r="BV47" i="11"/>
  <c r="DB47" i="11" s="1"/>
  <c r="CA42" i="11"/>
  <c r="DG42" i="11" s="1"/>
  <c r="BW46" i="11"/>
  <c r="DC46" i="11" s="1"/>
  <c r="AO39" i="11"/>
  <c r="AK43" i="11"/>
  <c r="AM41" i="11"/>
  <c r="AD50" i="11"/>
  <c r="CC40" i="11"/>
  <c r="DI40" i="11" s="1"/>
  <c r="BY44" i="11"/>
  <c r="DE44" i="11" s="1"/>
  <c r="AI45" i="11"/>
  <c r="AG47" i="11"/>
  <c r="EK44" i="11" l="1"/>
  <c r="FV44" i="11" s="1"/>
  <c r="BB79" i="1"/>
  <c r="BC79" i="1" s="1"/>
  <c r="BF79" i="1"/>
  <c r="BH79" i="1" s="1"/>
  <c r="BJ79" i="1" s="1"/>
  <c r="AJ60" i="1"/>
  <c r="AE65" i="1"/>
  <c r="Z70" i="1"/>
  <c r="AO55" i="1"/>
  <c r="AC67" i="1"/>
  <c r="AT50" i="1"/>
  <c r="AV50" i="1" s="1"/>
  <c r="AW50" i="1" s="1"/>
  <c r="AM57" i="1"/>
  <c r="AI61" i="1"/>
  <c r="AD66" i="1"/>
  <c r="AS51" i="1"/>
  <c r="Y71" i="1"/>
  <c r="AP54" i="1"/>
  <c r="AB68" i="1"/>
  <c r="AQ53" i="1"/>
  <c r="AN56" i="1"/>
  <c r="AH62" i="1"/>
  <c r="AK59" i="1"/>
  <c r="AF64" i="1"/>
  <c r="AA69" i="1"/>
  <c r="AR52" i="1"/>
  <c r="AL58" i="1"/>
  <c r="AG63" i="1"/>
  <c r="R78" i="1"/>
  <c r="W73" i="1"/>
  <c r="S77" i="1"/>
  <c r="X72" i="1"/>
  <c r="V74" i="1"/>
  <c r="Q79" i="1"/>
  <c r="U75" i="1"/>
  <c r="T76" i="1"/>
  <c r="N80" i="1"/>
  <c r="G81" i="1"/>
  <c r="O80" i="1"/>
  <c r="AY49" i="1"/>
  <c r="AZ49" i="1" s="1"/>
  <c r="BL49" i="1" s="1"/>
  <c r="AX49" i="1"/>
  <c r="EI46" i="11"/>
  <c r="FT46" i="11" s="1"/>
  <c r="EM42" i="11"/>
  <c r="FX42" i="11" s="1"/>
  <c r="EO40" i="11"/>
  <c r="FZ40" i="11" s="1"/>
  <c r="EF49" i="11"/>
  <c r="FQ49" i="11" s="1"/>
  <c r="EL43" i="11"/>
  <c r="FW43" i="11" s="1"/>
  <c r="EH47" i="11"/>
  <c r="FS47" i="11" s="1"/>
  <c r="EN41" i="11"/>
  <c r="FY41" i="11" s="1"/>
  <c r="EP39" i="11"/>
  <c r="GA39" i="11" s="1"/>
  <c r="EJ45" i="11"/>
  <c r="FU45" i="11" s="1"/>
  <c r="EE50" i="11"/>
  <c r="FP50" i="11" s="1"/>
  <c r="EG48" i="11"/>
  <c r="FR47" i="11"/>
  <c r="G83" i="11"/>
  <c r="M82" i="11"/>
  <c r="HE81" i="11" s="1"/>
  <c r="AN41" i="11"/>
  <c r="AF49" i="11"/>
  <c r="BT50" i="11"/>
  <c r="CZ50" i="11" s="1"/>
  <c r="CB42" i="11"/>
  <c r="DH42" i="11" s="1"/>
  <c r="AJ45" i="11"/>
  <c r="AO40" i="11"/>
  <c r="AL43" i="11"/>
  <c r="AP39" i="11"/>
  <c r="CD40" i="11"/>
  <c r="DJ40" i="11" s="1"/>
  <c r="BX46" i="11"/>
  <c r="DD46" i="11" s="1"/>
  <c r="AG48" i="11"/>
  <c r="AE50" i="11"/>
  <c r="CA43" i="11"/>
  <c r="DG43" i="11" s="1"/>
  <c r="CE39" i="11"/>
  <c r="DK39" i="11" s="1"/>
  <c r="AD51" i="11"/>
  <c r="BU49" i="11"/>
  <c r="DA49" i="11" s="1"/>
  <c r="AM42" i="11"/>
  <c r="AH47" i="11"/>
  <c r="BW47" i="11"/>
  <c r="DC47" i="11" s="1"/>
  <c r="BZ44" i="11"/>
  <c r="DF44" i="11" s="1"/>
  <c r="BY45" i="11"/>
  <c r="DE45" i="11" s="1"/>
  <c r="EK45" i="11" s="1"/>
  <c r="FV45" i="11" s="1"/>
  <c r="CC41" i="11"/>
  <c r="DI41" i="11" s="1"/>
  <c r="AK44" i="11"/>
  <c r="BS51" i="11"/>
  <c r="CY51" i="11" s="1"/>
  <c r="AI46" i="11"/>
  <c r="BV48" i="11"/>
  <c r="DB48" i="11" s="1"/>
  <c r="G82" i="1" l="1"/>
  <c r="N81" i="1"/>
  <c r="O81" i="1"/>
  <c r="AY50" i="1"/>
  <c r="AZ50" i="1" s="1"/>
  <c r="BL50" i="1" s="1"/>
  <c r="AX50" i="1"/>
  <c r="BB80" i="1"/>
  <c r="BC80" i="1" s="1"/>
  <c r="BF80" i="1"/>
  <c r="BH80" i="1" s="1"/>
  <c r="BJ80" i="1" s="1"/>
  <c r="AK60" i="1"/>
  <c r="AM58" i="1"/>
  <c r="AG64" i="1"/>
  <c r="AA70" i="1"/>
  <c r="AS52" i="1"/>
  <c r="AI62" i="1"/>
  <c r="AC68" i="1"/>
  <c r="AQ54" i="1"/>
  <c r="AE66" i="1"/>
  <c r="Y72" i="1"/>
  <c r="AO56" i="1"/>
  <c r="X73" i="1"/>
  <c r="AH63" i="1"/>
  <c r="AT51" i="1"/>
  <c r="AV51" i="1" s="1"/>
  <c r="AW51" i="1" s="1"/>
  <c r="AB69" i="1"/>
  <c r="AL59" i="1"/>
  <c r="AF65" i="1"/>
  <c r="Z71" i="1"/>
  <c r="V75" i="1"/>
  <c r="AP55" i="1"/>
  <c r="AJ61" i="1"/>
  <c r="AR53" i="1"/>
  <c r="AD67" i="1"/>
  <c r="AN57" i="1"/>
  <c r="W74" i="1"/>
  <c r="Q80" i="1"/>
  <c r="T77" i="1"/>
  <c r="U76" i="1"/>
  <c r="S78" i="1"/>
  <c r="R79" i="1"/>
  <c r="EO41" i="11"/>
  <c r="FZ41" i="11" s="1"/>
  <c r="EQ39" i="11"/>
  <c r="GB39" i="11" s="1"/>
  <c r="EP40" i="11"/>
  <c r="GA40" i="11" s="1"/>
  <c r="EG49" i="11"/>
  <c r="FR49" i="11" s="1"/>
  <c r="EI47" i="11"/>
  <c r="FT47" i="11" s="1"/>
  <c r="EF50" i="11"/>
  <c r="FQ50" i="11" s="1"/>
  <c r="EH48" i="11"/>
  <c r="FS48" i="11" s="1"/>
  <c r="EE51" i="11"/>
  <c r="FP51" i="11" s="1"/>
  <c r="EL44" i="11"/>
  <c r="FW44" i="11" s="1"/>
  <c r="EN42" i="11"/>
  <c r="FY42" i="11" s="1"/>
  <c r="EJ46" i="11"/>
  <c r="FU46" i="11" s="1"/>
  <c r="FR48" i="11"/>
  <c r="EM43" i="11"/>
  <c r="FX43" i="11" s="1"/>
  <c r="M83" i="11"/>
  <c r="HE82" i="11" s="1"/>
  <c r="G84" i="11"/>
  <c r="CC42" i="11"/>
  <c r="DI42" i="11" s="1"/>
  <c r="BV49" i="11"/>
  <c r="DB49" i="11" s="1"/>
  <c r="BY46" i="11"/>
  <c r="DE46" i="11" s="1"/>
  <c r="AM43" i="11"/>
  <c r="AI47" i="11"/>
  <c r="AN42" i="11"/>
  <c r="CA44" i="11"/>
  <c r="DG44" i="11" s="1"/>
  <c r="AG49" i="11"/>
  <c r="AP40" i="11"/>
  <c r="BZ45" i="11"/>
  <c r="DF45" i="11" s="1"/>
  <c r="AD52" i="11"/>
  <c r="CD41" i="11"/>
  <c r="DJ41" i="11" s="1"/>
  <c r="AL44" i="11"/>
  <c r="AH48" i="11"/>
  <c r="AJ46" i="11"/>
  <c r="BX47" i="11"/>
  <c r="DD47" i="11" s="1"/>
  <c r="AE51" i="11"/>
  <c r="CB43" i="11"/>
  <c r="DH43" i="11" s="1"/>
  <c r="BW48" i="11"/>
  <c r="DC48" i="11" s="1"/>
  <c r="AF50" i="11"/>
  <c r="AK45" i="11"/>
  <c r="AQ39" i="11"/>
  <c r="CE40" i="11"/>
  <c r="DK40" i="11" s="1"/>
  <c r="BS52" i="11"/>
  <c r="CY52" i="11" s="1"/>
  <c r="CF39" i="11"/>
  <c r="DL39" i="11" s="1"/>
  <c r="AO41" i="11"/>
  <c r="BU50" i="11"/>
  <c r="DA50" i="11" s="1"/>
  <c r="BT51" i="11"/>
  <c r="CZ51" i="11" s="1"/>
  <c r="EE52" i="11" l="1"/>
  <c r="FP52" i="11" s="1"/>
  <c r="BB81" i="1"/>
  <c r="BC81" i="1" s="1"/>
  <c r="BF81" i="1"/>
  <c r="BH81" i="1" s="1"/>
  <c r="BJ81" i="1" s="1"/>
  <c r="AL60" i="1"/>
  <c r="AE67" i="1"/>
  <c r="AF66" i="1"/>
  <c r="AT52" i="1"/>
  <c r="AV52" i="1" s="1"/>
  <c r="AW52" i="1" s="1"/>
  <c r="AC69" i="1"/>
  <c r="AH64" i="1"/>
  <c r="AI63" i="1"/>
  <c r="AJ62" i="1"/>
  <c r="AO57" i="1"/>
  <c r="Y73" i="1"/>
  <c r="AS53" i="1"/>
  <c r="AD68" i="1"/>
  <c r="AM59" i="1"/>
  <c r="AN58" i="1"/>
  <c r="AK61" i="1"/>
  <c r="AP56" i="1"/>
  <c r="Z72" i="1"/>
  <c r="AR54" i="1"/>
  <c r="AA71" i="1"/>
  <c r="AQ55" i="1"/>
  <c r="AB70" i="1"/>
  <c r="AG65" i="1"/>
  <c r="Q81" i="1"/>
  <c r="W75" i="1"/>
  <c r="S79" i="1"/>
  <c r="T78" i="1"/>
  <c r="V76" i="1"/>
  <c r="R80" i="1"/>
  <c r="X74" i="1"/>
  <c r="U77" i="1"/>
  <c r="N82" i="1"/>
  <c r="O82" i="1"/>
  <c r="G83" i="1"/>
  <c r="AY51" i="1"/>
  <c r="AZ51" i="1" s="1"/>
  <c r="BL51" i="1" s="1"/>
  <c r="AX51" i="1"/>
  <c r="EN43" i="11"/>
  <c r="FY43" i="11" s="1"/>
  <c r="ER39" i="11"/>
  <c r="GC39" i="11" s="1"/>
  <c r="EO42" i="11"/>
  <c r="FZ42" i="11" s="1"/>
  <c r="EG50" i="11"/>
  <c r="FR50" i="11" s="1"/>
  <c r="EI48" i="11"/>
  <c r="FT48" i="11" s="1"/>
  <c r="EQ40" i="11"/>
  <c r="GB40" i="11" s="1"/>
  <c r="EL45" i="11"/>
  <c r="FW45" i="11" s="1"/>
  <c r="EH49" i="11"/>
  <c r="EJ47" i="11"/>
  <c r="EP41" i="11"/>
  <c r="GA41" i="11" s="1"/>
  <c r="EF51" i="11"/>
  <c r="FQ51" i="11" s="1"/>
  <c r="EM44" i="11"/>
  <c r="FX44" i="11" s="1"/>
  <c r="EK46" i="11"/>
  <c r="FV46" i="11" s="1"/>
  <c r="M84" i="11"/>
  <c r="HE83" i="11" s="1"/>
  <c r="G85" i="11"/>
  <c r="AP41" i="11"/>
  <c r="CE41" i="11"/>
  <c r="DK41" i="11" s="1"/>
  <c r="BX48" i="11"/>
  <c r="DD48" i="11" s="1"/>
  <c r="AF51" i="11"/>
  <c r="BV50" i="11"/>
  <c r="DB50" i="11" s="1"/>
  <c r="CB44" i="11"/>
  <c r="DH44" i="11" s="1"/>
  <c r="CD42" i="11"/>
  <c r="DJ42" i="11" s="1"/>
  <c r="AO42" i="11"/>
  <c r="AQ40" i="11"/>
  <c r="AR39" i="11"/>
  <c r="AI48" i="11"/>
  <c r="BU51" i="11"/>
  <c r="DA51" i="11" s="1"/>
  <c r="AM44" i="11"/>
  <c r="BZ46" i="11"/>
  <c r="DF46" i="11" s="1"/>
  <c r="BW49" i="11"/>
  <c r="DC49" i="11" s="1"/>
  <c r="BT52" i="11"/>
  <c r="CZ52" i="11" s="1"/>
  <c r="AG50" i="11"/>
  <c r="AL45" i="11"/>
  <c r="CG39" i="11"/>
  <c r="DM39" i="11" s="1"/>
  <c r="CC43" i="11"/>
  <c r="DI43" i="11" s="1"/>
  <c r="AE52" i="11"/>
  <c r="BS53" i="11"/>
  <c r="CY53" i="11" s="1"/>
  <c r="AH49" i="11"/>
  <c r="AD53" i="11"/>
  <c r="AJ47" i="11"/>
  <c r="AN43" i="11"/>
  <c r="BY47" i="11"/>
  <c r="DE47" i="11" s="1"/>
  <c r="CA45" i="11"/>
  <c r="DG45" i="11" s="1"/>
  <c r="AK46" i="11"/>
  <c r="CF40" i="11"/>
  <c r="DL40" i="11" s="1"/>
  <c r="EG51" i="11" l="1"/>
  <c r="FR51" i="11" s="1"/>
  <c r="EF52" i="11"/>
  <c r="FQ52" i="11" s="1"/>
  <c r="EE53" i="11"/>
  <c r="FP53" i="11" s="1"/>
  <c r="BB82" i="1"/>
  <c r="BC82" i="1" s="1"/>
  <c r="BF82" i="1"/>
  <c r="BH82" i="1" s="1"/>
  <c r="BJ82" i="1" s="1"/>
  <c r="AH65" i="1"/>
  <c r="AG66" i="1"/>
  <c r="AD69" i="1"/>
  <c r="AT53" i="1"/>
  <c r="AV53" i="1" s="1"/>
  <c r="AW53" i="1" s="1"/>
  <c r="AC70" i="1"/>
  <c r="AS54" i="1"/>
  <c r="Z73" i="1"/>
  <c r="AP57" i="1"/>
  <c r="Y74" i="1"/>
  <c r="AO58" i="1"/>
  <c r="AL61" i="1"/>
  <c r="AK62" i="1"/>
  <c r="AM60" i="1"/>
  <c r="AJ63" i="1"/>
  <c r="AR55" i="1"/>
  <c r="AA72" i="1"/>
  <c r="AN59" i="1"/>
  <c r="T79" i="1"/>
  <c r="AE68" i="1"/>
  <c r="AQ56" i="1"/>
  <c r="AB71" i="1"/>
  <c r="AI64" i="1"/>
  <c r="AF67" i="1"/>
  <c r="V77" i="1"/>
  <c r="W76" i="1"/>
  <c r="U78" i="1"/>
  <c r="Q82" i="1"/>
  <c r="S80" i="1"/>
  <c r="X75" i="1"/>
  <c r="R81" i="1"/>
  <c r="O83" i="1"/>
  <c r="G84" i="1"/>
  <c r="N83" i="1"/>
  <c r="AY52" i="1"/>
  <c r="AZ52" i="1" s="1"/>
  <c r="BL52" i="1" s="1"/>
  <c r="AX52" i="1"/>
  <c r="ER40" i="11"/>
  <c r="GC40" i="11" s="1"/>
  <c r="EQ41" i="11"/>
  <c r="GB41" i="11" s="1"/>
  <c r="EL46" i="11"/>
  <c r="FW46" i="11" s="1"/>
  <c r="EN44" i="11"/>
  <c r="FY44" i="11" s="1"/>
  <c r="FS49" i="11"/>
  <c r="EM45" i="11"/>
  <c r="FX45" i="11" s="1"/>
  <c r="EK47" i="11"/>
  <c r="FV47" i="11" s="1"/>
  <c r="ES39" i="11"/>
  <c r="GD39" i="11" s="1"/>
  <c r="EI49" i="11"/>
  <c r="FT49" i="11" s="1"/>
  <c r="EP42" i="11"/>
  <c r="GA42" i="11" s="1"/>
  <c r="EJ48" i="11"/>
  <c r="FU48" i="11" s="1"/>
  <c r="EH50" i="11"/>
  <c r="FU47" i="11"/>
  <c r="EO43" i="11"/>
  <c r="FZ43" i="11" s="1"/>
  <c r="G86" i="11"/>
  <c r="M85" i="11"/>
  <c r="HE84" i="11" s="1"/>
  <c r="AG51" i="11"/>
  <c r="AN44" i="11"/>
  <c r="AF52" i="11"/>
  <c r="CH39" i="11"/>
  <c r="DN39" i="11" s="1"/>
  <c r="CG40" i="11"/>
  <c r="DM40" i="11" s="1"/>
  <c r="AJ48" i="11"/>
  <c r="CF41" i="11"/>
  <c r="DL41" i="11" s="1"/>
  <c r="AP42" i="11"/>
  <c r="CE42" i="11"/>
  <c r="DK42" i="11" s="1"/>
  <c r="AO43" i="11"/>
  <c r="CD43" i="11"/>
  <c r="DJ43" i="11" s="1"/>
  <c r="AE53" i="11"/>
  <c r="CA46" i="11"/>
  <c r="DG46" i="11" s="1"/>
  <c r="AH50" i="11"/>
  <c r="AQ41" i="11"/>
  <c r="BY48" i="11"/>
  <c r="DE48" i="11" s="1"/>
  <c r="CB45" i="11"/>
  <c r="DH45" i="11" s="1"/>
  <c r="AS39" i="11"/>
  <c r="BZ47" i="11"/>
  <c r="DF47" i="11" s="1"/>
  <c r="CC44" i="11"/>
  <c r="DI44" i="11" s="1"/>
  <c r="BS54" i="11"/>
  <c r="CY54" i="11" s="1"/>
  <c r="AM45" i="11"/>
  <c r="AL46" i="11"/>
  <c r="BT53" i="11"/>
  <c r="CZ53" i="11" s="1"/>
  <c r="EF53" i="11" s="1"/>
  <c r="FQ53" i="11" s="1"/>
  <c r="AK47" i="11"/>
  <c r="AI49" i="11"/>
  <c r="BV51" i="11"/>
  <c r="DB51" i="11" s="1"/>
  <c r="BX49" i="11"/>
  <c r="DD49" i="11" s="1"/>
  <c r="BU52" i="11"/>
  <c r="DA52" i="11" s="1"/>
  <c r="AD54" i="11"/>
  <c r="BW50" i="11"/>
  <c r="DC50" i="11" s="1"/>
  <c r="AR40" i="11"/>
  <c r="EG52" i="11" l="1"/>
  <c r="FR52" i="11" s="1"/>
  <c r="EE54" i="11"/>
  <c r="FP54" i="11" s="1"/>
  <c r="O84" i="1"/>
  <c r="G85" i="1"/>
  <c r="N84" i="1"/>
  <c r="BB83" i="1"/>
  <c r="BC83" i="1" s="1"/>
  <c r="BF83" i="1"/>
  <c r="BH83" i="1" s="1"/>
  <c r="BJ83" i="1" s="1"/>
  <c r="Y75" i="1"/>
  <c r="AO59" i="1"/>
  <c r="AB72" i="1"/>
  <c r="AR56" i="1"/>
  <c r="AK63" i="1"/>
  <c r="AN60" i="1"/>
  <c r="AG67" i="1"/>
  <c r="AJ64" i="1"/>
  <c r="AC71" i="1"/>
  <c r="AT54" i="1"/>
  <c r="AV54" i="1" s="1"/>
  <c r="AW54" i="1" s="1"/>
  <c r="AF68" i="1"/>
  <c r="R82" i="1"/>
  <c r="AH66" i="1"/>
  <c r="AQ57" i="1"/>
  <c r="AA73" i="1"/>
  <c r="AL62" i="1"/>
  <c r="AM61" i="1"/>
  <c r="Q83" i="1"/>
  <c r="AP58" i="1"/>
  <c r="Z74" i="1"/>
  <c r="AI65" i="1"/>
  <c r="AS55" i="1"/>
  <c r="AD70" i="1"/>
  <c r="AE69" i="1"/>
  <c r="T80" i="1"/>
  <c r="U79" i="1"/>
  <c r="X76" i="1"/>
  <c r="S81" i="1"/>
  <c r="V78" i="1"/>
  <c r="W77" i="1"/>
  <c r="AX53" i="1"/>
  <c r="AY53" i="1"/>
  <c r="AZ53" i="1" s="1"/>
  <c r="BL53" i="1" s="1"/>
  <c r="EH51" i="11"/>
  <c r="FS51" i="11" s="1"/>
  <c r="EI50" i="11"/>
  <c r="FT50" i="11" s="1"/>
  <c r="EL47" i="11"/>
  <c r="FW47" i="11" s="1"/>
  <c r="EP43" i="11"/>
  <c r="GA43" i="11" s="1"/>
  <c r="EQ42" i="11"/>
  <c r="GB42" i="11" s="1"/>
  <c r="EN45" i="11"/>
  <c r="FY45" i="11" s="1"/>
  <c r="EM46" i="11"/>
  <c r="FX46" i="11" s="1"/>
  <c r="ES40" i="11"/>
  <c r="GD40" i="11" s="1"/>
  <c r="ER41" i="11"/>
  <c r="GC41" i="11" s="1"/>
  <c r="FS50" i="11"/>
  <c r="EJ49" i="11"/>
  <c r="FU49" i="11" s="1"/>
  <c r="EO44" i="11"/>
  <c r="FZ44" i="11" s="1"/>
  <c r="EK48" i="11"/>
  <c r="FV48" i="11" s="1"/>
  <c r="ET39" i="11"/>
  <c r="GE39" i="11" s="1"/>
  <c r="M86" i="11"/>
  <c r="HE85" i="11" s="1"/>
  <c r="G87" i="11"/>
  <c r="CA47" i="11"/>
  <c r="DG47" i="11" s="1"/>
  <c r="AD55" i="11"/>
  <c r="BS55" i="11"/>
  <c r="CY55" i="11" s="1"/>
  <c r="AT39" i="11"/>
  <c r="CF42" i="11"/>
  <c r="DL42" i="11" s="1"/>
  <c r="BT54" i="11"/>
  <c r="CZ54" i="11" s="1"/>
  <c r="CD44" i="11"/>
  <c r="DJ44" i="11" s="1"/>
  <c r="BV52" i="11"/>
  <c r="DB52" i="11" s="1"/>
  <c r="AJ49" i="11"/>
  <c r="CI39" i="11"/>
  <c r="DO39" i="11" s="1"/>
  <c r="AR41" i="11"/>
  <c r="CE43" i="11"/>
  <c r="DK43" i="11" s="1"/>
  <c r="CH40" i="11"/>
  <c r="DN40" i="11" s="1"/>
  <c r="AE54" i="11"/>
  <c r="BW51" i="11"/>
  <c r="DC51" i="11" s="1"/>
  <c r="CB46" i="11"/>
  <c r="DH46" i="11" s="1"/>
  <c r="BY49" i="11"/>
  <c r="DE49" i="11" s="1"/>
  <c r="EK49" i="11" s="1"/>
  <c r="FV49" i="11" s="1"/>
  <c r="AP43" i="11"/>
  <c r="AF53" i="11"/>
  <c r="AI50" i="11"/>
  <c r="BX50" i="11"/>
  <c r="DD50" i="11" s="1"/>
  <c r="AS40" i="11"/>
  <c r="AG52" i="11"/>
  <c r="CC45" i="11"/>
  <c r="DI45" i="11" s="1"/>
  <c r="AK48" i="11"/>
  <c r="AO44" i="11"/>
  <c r="AL47" i="11"/>
  <c r="AH51" i="11"/>
  <c r="AQ42" i="11"/>
  <c r="BU53" i="11"/>
  <c r="DA53" i="11" s="1"/>
  <c r="CG41" i="11"/>
  <c r="DM41" i="11" s="1"/>
  <c r="AM46" i="11"/>
  <c r="BZ48" i="11"/>
  <c r="DF48" i="11" s="1"/>
  <c r="EL48" i="11" s="1"/>
  <c r="FW48" i="11" s="1"/>
  <c r="AN45" i="11"/>
  <c r="ES41" i="11" l="1"/>
  <c r="GD41" i="11" s="1"/>
  <c r="EG53" i="11"/>
  <c r="FR53" i="11" s="1"/>
  <c r="EF54" i="11"/>
  <c r="FQ54" i="11" s="1"/>
  <c r="EE55" i="11"/>
  <c r="FP55" i="11" s="1"/>
  <c r="EH52" i="11"/>
  <c r="FS52" i="11" s="1"/>
  <c r="AY54" i="1"/>
  <c r="AZ54" i="1" s="1"/>
  <c r="BL54" i="1" s="1"/>
  <c r="AX54" i="1"/>
  <c r="O85" i="1"/>
  <c r="N85" i="1"/>
  <c r="G86" i="1"/>
  <c r="BB84" i="1"/>
  <c r="BC84" i="1" s="1"/>
  <c r="BF84" i="1"/>
  <c r="BH84" i="1" s="1"/>
  <c r="BJ84" i="1" s="1"/>
  <c r="AQ58" i="1"/>
  <c r="AA74" i="1"/>
  <c r="AE70" i="1"/>
  <c r="AI66" i="1"/>
  <c r="AM62" i="1"/>
  <c r="AT55" i="1"/>
  <c r="AV55" i="1" s="1"/>
  <c r="AW55" i="1" s="1"/>
  <c r="AL63" i="1"/>
  <c r="Q84" i="1"/>
  <c r="Y76" i="1"/>
  <c r="AO60" i="1"/>
  <c r="AK64" i="1"/>
  <c r="AJ65" i="1"/>
  <c r="AH67" i="1"/>
  <c r="AN61" i="1"/>
  <c r="AD71" i="1"/>
  <c r="AS56" i="1"/>
  <c r="AG68" i="1"/>
  <c r="AC72" i="1"/>
  <c r="V79" i="1"/>
  <c r="AB73" i="1"/>
  <c r="AR57" i="1"/>
  <c r="Z75" i="1"/>
  <c r="AP59" i="1"/>
  <c r="S82" i="1"/>
  <c r="AF69" i="1"/>
  <c r="U80" i="1"/>
  <c r="X77" i="1"/>
  <c r="W78" i="1"/>
  <c r="R83" i="1"/>
  <c r="T81" i="1"/>
  <c r="EO45" i="11"/>
  <c r="FZ45" i="11" s="1"/>
  <c r="EQ43" i="11"/>
  <c r="GB43" i="11" s="1"/>
  <c r="EP44" i="11"/>
  <c r="GA44" i="11" s="1"/>
  <c r="EI51" i="11"/>
  <c r="FT51" i="11" s="1"/>
  <c r="EJ50" i="11"/>
  <c r="ET40" i="11"/>
  <c r="GE40" i="11" s="1"/>
  <c r="ER42" i="11"/>
  <c r="GC42" i="11" s="1"/>
  <c r="EM47" i="11"/>
  <c r="FX47" i="11" s="1"/>
  <c r="EN46" i="11"/>
  <c r="FY46" i="11" s="1"/>
  <c r="EU39" i="11"/>
  <c r="GF39" i="11" s="1"/>
  <c r="G88" i="11"/>
  <c r="M87" i="11"/>
  <c r="HE86" i="11" s="1"/>
  <c r="CE44" i="11"/>
  <c r="DK44" i="11" s="1"/>
  <c r="BT55" i="11"/>
  <c r="CZ55" i="11" s="1"/>
  <c r="BW52" i="11"/>
  <c r="DC52" i="11" s="1"/>
  <c r="AS41" i="11"/>
  <c r="CI40" i="11"/>
  <c r="DO40" i="11" s="1"/>
  <c r="CJ39" i="11"/>
  <c r="DP39" i="11" s="1"/>
  <c r="CH41" i="11"/>
  <c r="DN41" i="11" s="1"/>
  <c r="BY50" i="11"/>
  <c r="DE50" i="11" s="1"/>
  <c r="AG53" i="11"/>
  <c r="BX51" i="11"/>
  <c r="DD51" i="11" s="1"/>
  <c r="AK49" i="11"/>
  <c r="BZ49" i="11"/>
  <c r="DF49" i="11" s="1"/>
  <c r="AE55" i="11"/>
  <c r="BU54" i="11"/>
  <c r="DA54" i="11" s="1"/>
  <c r="AQ43" i="11"/>
  <c r="AN46" i="11"/>
  <c r="AD56" i="11"/>
  <c r="AM47" i="11"/>
  <c r="AT40" i="11"/>
  <c r="AF54" i="11"/>
  <c r="BS56" i="11"/>
  <c r="CY56" i="11" s="1"/>
  <c r="CC46" i="11"/>
  <c r="DI46" i="11" s="1"/>
  <c r="CD45" i="11"/>
  <c r="DJ45" i="11" s="1"/>
  <c r="AP44" i="11"/>
  <c r="AR42" i="11"/>
  <c r="CA48" i="11"/>
  <c r="DG48" i="11" s="1"/>
  <c r="AI51" i="11"/>
  <c r="AU39" i="11"/>
  <c r="CG42" i="11"/>
  <c r="DM42" i="11" s="1"/>
  <c r="AH52" i="11"/>
  <c r="BV53" i="11"/>
  <c r="DB53" i="11" s="1"/>
  <c r="AJ50" i="11"/>
  <c r="CB47" i="11"/>
  <c r="DH47" i="11" s="1"/>
  <c r="AO45" i="11"/>
  <c r="AL48" i="11"/>
  <c r="CF43" i="11"/>
  <c r="DL43" i="11" s="1"/>
  <c r="ER43" i="11" l="1"/>
  <c r="GC43" i="11" s="1"/>
  <c r="EG54" i="11"/>
  <c r="FR54" i="11" s="1"/>
  <c r="EI52" i="11"/>
  <c r="FT52" i="11" s="1"/>
  <c r="EF55" i="11"/>
  <c r="FQ55" i="11" s="1"/>
  <c r="EH53" i="11"/>
  <c r="FS53" i="11" s="1"/>
  <c r="EE56" i="11"/>
  <c r="FP56" i="11" s="1"/>
  <c r="AX55" i="1"/>
  <c r="AY55" i="1"/>
  <c r="AZ55" i="1" s="1"/>
  <c r="BL55" i="1" s="1"/>
  <c r="N86" i="1"/>
  <c r="O86" i="1"/>
  <c r="G87" i="1"/>
  <c r="BB85" i="1"/>
  <c r="BC85" i="1" s="1"/>
  <c r="BF85" i="1"/>
  <c r="BH85" i="1" s="1"/>
  <c r="BJ85" i="1" s="1"/>
  <c r="AF70" i="1"/>
  <c r="AR58" i="1"/>
  <c r="AB74" i="1"/>
  <c r="AN62" i="1"/>
  <c r="AJ66" i="1"/>
  <c r="AH68" i="1"/>
  <c r="AD72" i="1"/>
  <c r="AS57" i="1"/>
  <c r="Z76" i="1"/>
  <c r="AP60" i="1"/>
  <c r="AL64" i="1"/>
  <c r="AK65" i="1"/>
  <c r="AE71" i="1"/>
  <c r="S83" i="1"/>
  <c r="AG69" i="1"/>
  <c r="AI67" i="1"/>
  <c r="W79" i="1"/>
  <c r="AT56" i="1"/>
  <c r="AV56" i="1" s="1"/>
  <c r="AW56" i="1" s="1"/>
  <c r="AC73" i="1"/>
  <c r="AM63" i="1"/>
  <c r="AO61" i="1"/>
  <c r="Y77" i="1"/>
  <c r="AQ59" i="1"/>
  <c r="AA75" i="1"/>
  <c r="T82" i="1"/>
  <c r="V80" i="1"/>
  <c r="R84" i="1"/>
  <c r="Q85" i="1"/>
  <c r="U81" i="1"/>
  <c r="X78" i="1"/>
  <c r="ES42" i="11"/>
  <c r="GD42" i="11" s="1"/>
  <c r="EU40" i="11"/>
  <c r="GF40" i="11" s="1"/>
  <c r="EQ44" i="11"/>
  <c r="GB44" i="11" s="1"/>
  <c r="EN47" i="11"/>
  <c r="FY47" i="11" s="1"/>
  <c r="EP45" i="11"/>
  <c r="GA45" i="11" s="1"/>
  <c r="EL49" i="11"/>
  <c r="FW49" i="11" s="1"/>
  <c r="FU50" i="11"/>
  <c r="EM48" i="11"/>
  <c r="FX48" i="11" s="1"/>
  <c r="EO46" i="11"/>
  <c r="FZ46" i="11" s="1"/>
  <c r="EJ51" i="11"/>
  <c r="FU51" i="11" s="1"/>
  <c r="EV39" i="11"/>
  <c r="GG39" i="11" s="1"/>
  <c r="EK50" i="11"/>
  <c r="FV50" i="11" s="1"/>
  <c r="ET41" i="11"/>
  <c r="GE41" i="11" s="1"/>
  <c r="G89" i="11"/>
  <c r="M88" i="11"/>
  <c r="HE87" i="11" s="1"/>
  <c r="AL49" i="11"/>
  <c r="AD57" i="11"/>
  <c r="CE45" i="11"/>
  <c r="DK45" i="11" s="1"/>
  <c r="AS42" i="11"/>
  <c r="BU55" i="11"/>
  <c r="DA55" i="11" s="1"/>
  <c r="CA49" i="11"/>
  <c r="DG49" i="11" s="1"/>
  <c r="CI41" i="11"/>
  <c r="DO41" i="11" s="1"/>
  <c r="AO46" i="11"/>
  <c r="AM48" i="11"/>
  <c r="CK39" i="11"/>
  <c r="DQ39" i="11" s="1"/>
  <c r="CG43" i="11"/>
  <c r="DM43" i="11" s="1"/>
  <c r="AQ44" i="11"/>
  <c r="CF44" i="11"/>
  <c r="DL44" i="11" s="1"/>
  <c r="AT41" i="11"/>
  <c r="AG54" i="11"/>
  <c r="BZ50" i="11"/>
  <c r="DF50" i="11" s="1"/>
  <c r="CC47" i="11"/>
  <c r="DI47" i="11" s="1"/>
  <c r="AJ51" i="11"/>
  <c r="BW53" i="11"/>
  <c r="DC53" i="11" s="1"/>
  <c r="AP45" i="11"/>
  <c r="BS57" i="11"/>
  <c r="CY57" i="11" s="1"/>
  <c r="AU40" i="11"/>
  <c r="BY51" i="11"/>
  <c r="DE51" i="11" s="1"/>
  <c r="CB48" i="11"/>
  <c r="DH48" i="11" s="1"/>
  <c r="CJ40" i="11"/>
  <c r="DP40" i="11" s="1"/>
  <c r="BX52" i="11"/>
  <c r="DD52" i="11" s="1"/>
  <c r="AK50" i="11"/>
  <c r="AH53" i="11"/>
  <c r="AV39" i="11"/>
  <c r="BV54" i="11"/>
  <c r="DB54" i="11" s="1"/>
  <c r="AN47" i="11"/>
  <c r="AF55" i="11"/>
  <c r="CH42" i="11"/>
  <c r="DN42" i="11" s="1"/>
  <c r="AE56" i="11"/>
  <c r="AR43" i="11"/>
  <c r="CD46" i="11"/>
  <c r="DJ46" i="11" s="1"/>
  <c r="EP46" i="11" s="1"/>
  <c r="GA46" i="11" s="1"/>
  <c r="BT56" i="11"/>
  <c r="CZ56" i="11" s="1"/>
  <c r="AI52" i="11"/>
  <c r="EH54" i="11" l="1"/>
  <c r="FS54" i="11" s="1"/>
  <c r="EI53" i="11"/>
  <c r="FT53" i="11" s="1"/>
  <c r="EF56" i="11"/>
  <c r="FQ56" i="11" s="1"/>
  <c r="EE57" i="11"/>
  <c r="EG55" i="11"/>
  <c r="FR55" i="11" s="1"/>
  <c r="EJ52" i="11"/>
  <c r="FU52" i="11" s="1"/>
  <c r="BB86" i="1"/>
  <c r="BC86" i="1" s="1"/>
  <c r="BF86" i="1"/>
  <c r="BH86" i="1" s="1"/>
  <c r="BJ86" i="1" s="1"/>
  <c r="V81" i="1"/>
  <c r="AC74" i="1"/>
  <c r="AS58" i="1"/>
  <c r="AM64" i="1"/>
  <c r="AG70" i="1"/>
  <c r="AI68" i="1"/>
  <c r="AK66" i="1"/>
  <c r="AE72" i="1"/>
  <c r="Y78" i="1"/>
  <c r="AO62" i="1"/>
  <c r="AA76" i="1"/>
  <c r="AQ60" i="1"/>
  <c r="AL65" i="1"/>
  <c r="AF71" i="1"/>
  <c r="AR59" i="1"/>
  <c r="AH69" i="1"/>
  <c r="T83" i="1"/>
  <c r="U82" i="1"/>
  <c r="Q86" i="1"/>
  <c r="AT57" i="1"/>
  <c r="AV57" i="1" s="1"/>
  <c r="AW57" i="1" s="1"/>
  <c r="AD73" i="1"/>
  <c r="AN63" i="1"/>
  <c r="AB75" i="1"/>
  <c r="AP61" i="1"/>
  <c r="Z77" i="1"/>
  <c r="AJ67" i="1"/>
  <c r="W80" i="1"/>
  <c r="S84" i="1"/>
  <c r="R85" i="1"/>
  <c r="X79" i="1"/>
  <c r="AX56" i="1"/>
  <c r="AY56" i="1"/>
  <c r="AZ56" i="1" s="1"/>
  <c r="BL56" i="1" s="1"/>
  <c r="O87" i="1"/>
  <c r="N87" i="1"/>
  <c r="G88" i="1"/>
  <c r="EK51" i="11"/>
  <c r="FV51" i="11" s="1"/>
  <c r="EU41" i="11"/>
  <c r="GF41" i="11" s="1"/>
  <c r="EM49" i="11"/>
  <c r="FX49" i="11" s="1"/>
  <c r="EQ45" i="11"/>
  <c r="GB45" i="11" s="1"/>
  <c r="EW39" i="11"/>
  <c r="GH39" i="11" s="1"/>
  <c r="ET42" i="11"/>
  <c r="GE42" i="11" s="1"/>
  <c r="ER44" i="11"/>
  <c r="GC44" i="11" s="1"/>
  <c r="ES43" i="11"/>
  <c r="GD43" i="11" s="1"/>
  <c r="EV40" i="11"/>
  <c r="GG40" i="11" s="1"/>
  <c r="EN48" i="11"/>
  <c r="FY48" i="11" s="1"/>
  <c r="EL50" i="11"/>
  <c r="EO47" i="11"/>
  <c r="FZ47" i="11" s="1"/>
  <c r="FP57" i="11"/>
  <c r="M89" i="11"/>
  <c r="HE88" i="11" s="1"/>
  <c r="G90" i="11"/>
  <c r="BT57" i="11"/>
  <c r="CZ57" i="11" s="1"/>
  <c r="BV55" i="11"/>
  <c r="DB55" i="11" s="1"/>
  <c r="CK40" i="11"/>
  <c r="DQ40" i="11" s="1"/>
  <c r="AP46" i="11"/>
  <c r="AQ45" i="11"/>
  <c r="CB49" i="11"/>
  <c r="DH49" i="11" s="1"/>
  <c r="BU56" i="11"/>
  <c r="DA56" i="11" s="1"/>
  <c r="AD58" i="11"/>
  <c r="AI53" i="11"/>
  <c r="CI42" i="11"/>
  <c r="DO42" i="11" s="1"/>
  <c r="AN48" i="11"/>
  <c r="CC48" i="11"/>
  <c r="DI48" i="11" s="1"/>
  <c r="AV40" i="11"/>
  <c r="AL50" i="11"/>
  <c r="AR44" i="11"/>
  <c r="CE46" i="11"/>
  <c r="DK46" i="11" s="1"/>
  <c r="AW39" i="11"/>
  <c r="AJ52" i="11"/>
  <c r="BW54" i="11"/>
  <c r="DC54" i="11" s="1"/>
  <c r="CD47" i="11"/>
  <c r="DJ47" i="11" s="1"/>
  <c r="AT42" i="11"/>
  <c r="AH54" i="11"/>
  <c r="AF56" i="11"/>
  <c r="BY52" i="11"/>
  <c r="DE52" i="11" s="1"/>
  <c r="CA50" i="11"/>
  <c r="DG50" i="11" s="1"/>
  <c r="AU41" i="11"/>
  <c r="AG55" i="11"/>
  <c r="CF45" i="11"/>
  <c r="DL45" i="11" s="1"/>
  <c r="CH43" i="11"/>
  <c r="DN43" i="11" s="1"/>
  <c r="AK51" i="11"/>
  <c r="CL39" i="11"/>
  <c r="DR39" i="11" s="1"/>
  <c r="CG44" i="11"/>
  <c r="DM44" i="11" s="1"/>
  <c r="CJ41" i="11"/>
  <c r="DP41" i="11" s="1"/>
  <c r="BZ51" i="11"/>
  <c r="DF51" i="11" s="1"/>
  <c r="AO47" i="11"/>
  <c r="BX53" i="11"/>
  <c r="DD53" i="11" s="1"/>
  <c r="BS58" i="11"/>
  <c r="CY58" i="11" s="1"/>
  <c r="AM49" i="11"/>
  <c r="AE57" i="11"/>
  <c r="AS43" i="11"/>
  <c r="EQ46" i="11" l="1"/>
  <c r="GB46" i="11" s="1"/>
  <c r="EJ53" i="11"/>
  <c r="FU53" i="11" s="1"/>
  <c r="EK52" i="11"/>
  <c r="FV52" i="11" s="1"/>
  <c r="EE58" i="11"/>
  <c r="FP58" i="11" s="1"/>
  <c r="EI54" i="11"/>
  <c r="EL51" i="11"/>
  <c r="FW51" i="11" s="1"/>
  <c r="EH55" i="11"/>
  <c r="FS55" i="11" s="1"/>
  <c r="EF57" i="11"/>
  <c r="FQ57" i="11" s="1"/>
  <c r="EG56" i="11"/>
  <c r="FR56" i="11" s="1"/>
  <c r="AX57" i="1"/>
  <c r="AY57" i="1"/>
  <c r="AZ57" i="1" s="1"/>
  <c r="BL57" i="1" s="1"/>
  <c r="N88" i="1"/>
  <c r="G89" i="1"/>
  <c r="O88" i="1"/>
  <c r="BB87" i="1"/>
  <c r="BC87" i="1" s="1"/>
  <c r="BF87" i="1"/>
  <c r="BH87" i="1" s="1"/>
  <c r="BJ87" i="1" s="1"/>
  <c r="AB76" i="1"/>
  <c r="AR60" i="1"/>
  <c r="AC75" i="1"/>
  <c r="AS59" i="1"/>
  <c r="Z78" i="1"/>
  <c r="AP62" i="1"/>
  <c r="AE73" i="1"/>
  <c r="AF72" i="1"/>
  <c r="Y79" i="1"/>
  <c r="AO63" i="1"/>
  <c r="AL66" i="1"/>
  <c r="AI69" i="1"/>
  <c r="AM65" i="1"/>
  <c r="AN64" i="1"/>
  <c r="AG71" i="1"/>
  <c r="AD74" i="1"/>
  <c r="AT58" i="1"/>
  <c r="AV58" i="1" s="1"/>
  <c r="AW58" i="1" s="1"/>
  <c r="AA77" i="1"/>
  <c r="AQ61" i="1"/>
  <c r="AJ68" i="1"/>
  <c r="AK67" i="1"/>
  <c r="AH70" i="1"/>
  <c r="R86" i="1"/>
  <c r="W81" i="1"/>
  <c r="S85" i="1"/>
  <c r="V82" i="1"/>
  <c r="X80" i="1"/>
  <c r="T84" i="1"/>
  <c r="U83" i="1"/>
  <c r="Q87" i="1"/>
  <c r="ES44" i="11"/>
  <c r="GD44" i="11" s="1"/>
  <c r="ET43" i="11"/>
  <c r="GE43" i="11" s="1"/>
  <c r="EP47" i="11"/>
  <c r="GA47" i="11" s="1"/>
  <c r="EO48" i="11"/>
  <c r="FZ48" i="11" s="1"/>
  <c r="EV41" i="11"/>
  <c r="GG41" i="11" s="1"/>
  <c r="EM50" i="11"/>
  <c r="FX50" i="11" s="1"/>
  <c r="EU42" i="11"/>
  <c r="GF42" i="11" s="1"/>
  <c r="EN49" i="11"/>
  <c r="FY49" i="11" s="1"/>
  <c r="FW50" i="11"/>
  <c r="ER45" i="11"/>
  <c r="GC45" i="11" s="1"/>
  <c r="EX39" i="11"/>
  <c r="GI39" i="11" s="1"/>
  <c r="EW40" i="11"/>
  <c r="GH40" i="11" s="1"/>
  <c r="G91" i="11"/>
  <c r="M90" i="11"/>
  <c r="HE89" i="11" s="1"/>
  <c r="FT54" i="11"/>
  <c r="CK41" i="11"/>
  <c r="DQ41" i="11" s="1"/>
  <c r="AD59" i="11"/>
  <c r="CE47" i="11"/>
  <c r="DK47" i="11" s="1"/>
  <c r="AF57" i="11"/>
  <c r="CA51" i="11"/>
  <c r="DG51" i="11" s="1"/>
  <c r="CF46" i="11"/>
  <c r="DL46" i="11" s="1"/>
  <c r="CB50" i="11"/>
  <c r="DH50" i="11" s="1"/>
  <c r="CD48" i="11"/>
  <c r="DJ48" i="11" s="1"/>
  <c r="AW40" i="11"/>
  <c r="AE58" i="11"/>
  <c r="CL40" i="11"/>
  <c r="DR40" i="11" s="1"/>
  <c r="AQ46" i="11"/>
  <c r="BX54" i="11"/>
  <c r="DD54" i="11" s="1"/>
  <c r="AI54" i="11"/>
  <c r="CJ42" i="11"/>
  <c r="DP42" i="11" s="1"/>
  <c r="BU57" i="11"/>
  <c r="DA57" i="11" s="1"/>
  <c r="AU42" i="11"/>
  <c r="AX39" i="11"/>
  <c r="AG56" i="11"/>
  <c r="AH55" i="11"/>
  <c r="AL51" i="11"/>
  <c r="BZ52" i="11"/>
  <c r="DF52" i="11" s="1"/>
  <c r="CC49" i="11"/>
  <c r="DI49" i="11" s="1"/>
  <c r="CI43" i="11"/>
  <c r="DO43" i="11" s="1"/>
  <c r="BV56" i="11"/>
  <c r="DB56" i="11" s="1"/>
  <c r="BT58" i="11"/>
  <c r="CZ58" i="11" s="1"/>
  <c r="EF58" i="11" s="1"/>
  <c r="FQ58" i="11" s="1"/>
  <c r="AO48" i="11"/>
  <c r="AP47" i="11"/>
  <c r="CM39" i="11"/>
  <c r="DS39" i="11" s="1"/>
  <c r="AJ53" i="11"/>
  <c r="AT43" i="11"/>
  <c r="BY53" i="11"/>
  <c r="DE53" i="11" s="1"/>
  <c r="CH44" i="11"/>
  <c r="DN44" i="11" s="1"/>
  <c r="AN49" i="11"/>
  <c r="AS44" i="11"/>
  <c r="CG45" i="11"/>
  <c r="DM45" i="11" s="1"/>
  <c r="BW55" i="11"/>
  <c r="DC55" i="11" s="1"/>
  <c r="AR45" i="11"/>
  <c r="BS59" i="11"/>
  <c r="CY59" i="11" s="1"/>
  <c r="AV41" i="11"/>
  <c r="AK52" i="11"/>
  <c r="AM50" i="11"/>
  <c r="EJ54" i="11" l="1"/>
  <c r="FU54" i="11" s="1"/>
  <c r="EE59" i="11"/>
  <c r="FP59" i="11" s="1"/>
  <c r="EH56" i="11"/>
  <c r="FS56" i="11" s="1"/>
  <c r="EK53" i="11"/>
  <c r="FV53" i="11" s="1"/>
  <c r="EG57" i="11"/>
  <c r="FR57" i="11" s="1"/>
  <c r="EL52" i="11"/>
  <c r="FW52" i="11" s="1"/>
  <c r="EI55" i="11"/>
  <c r="FT55" i="11" s="1"/>
  <c r="AX58" i="1"/>
  <c r="AY58" i="1"/>
  <c r="AZ58" i="1" s="1"/>
  <c r="BL58" i="1" s="1"/>
  <c r="O89" i="1"/>
  <c r="G90" i="1"/>
  <c r="N89" i="1"/>
  <c r="BB88" i="1"/>
  <c r="BC88" i="1" s="1"/>
  <c r="BF88" i="1"/>
  <c r="BH88" i="1" s="1"/>
  <c r="BJ88" i="1" s="1"/>
  <c r="AG72" i="1"/>
  <c r="AL67" i="1"/>
  <c r="AQ62" i="1"/>
  <c r="AA78" i="1"/>
  <c r="AF73" i="1"/>
  <c r="AH71" i="1"/>
  <c r="AE74" i="1"/>
  <c r="AJ69" i="1"/>
  <c r="AK68" i="1"/>
  <c r="AO64" i="1"/>
  <c r="Y80" i="1"/>
  <c r="AT59" i="1"/>
  <c r="AV59" i="1" s="1"/>
  <c r="AW59" i="1" s="1"/>
  <c r="AD75" i="1"/>
  <c r="AI70" i="1"/>
  <c r="AN65" i="1"/>
  <c r="AP63" i="1"/>
  <c r="Z79" i="1"/>
  <c r="AM66" i="1"/>
  <c r="AR61" i="1"/>
  <c r="AB77" i="1"/>
  <c r="AS60" i="1"/>
  <c r="AC76" i="1"/>
  <c r="Q88" i="1"/>
  <c r="R87" i="1"/>
  <c r="V83" i="1"/>
  <c r="X81" i="1"/>
  <c r="W82" i="1"/>
  <c r="S86" i="1"/>
  <c r="T85" i="1"/>
  <c r="U84" i="1"/>
  <c r="EO49" i="11"/>
  <c r="FZ49" i="11" s="1"/>
  <c r="EV42" i="11"/>
  <c r="GG42" i="11" s="1"/>
  <c r="EX40" i="11"/>
  <c r="GI40" i="11" s="1"/>
  <c r="EN50" i="11"/>
  <c r="FY50" i="11" s="1"/>
  <c r="EQ47" i="11"/>
  <c r="GB47" i="11" s="1"/>
  <c r="ER46" i="11"/>
  <c r="GC46" i="11" s="1"/>
  <c r="ET44" i="11"/>
  <c r="GE44" i="11" s="1"/>
  <c r="EY39" i="11"/>
  <c r="GJ39" i="11" s="1"/>
  <c r="ES45" i="11"/>
  <c r="GD45" i="11" s="1"/>
  <c r="EU43" i="11"/>
  <c r="GF43" i="11" s="1"/>
  <c r="EP48" i="11"/>
  <c r="GA48" i="11" s="1"/>
  <c r="EM51" i="11"/>
  <c r="FX51" i="11" s="1"/>
  <c r="EW41" i="11"/>
  <c r="GH41" i="11" s="1"/>
  <c r="CB51" i="11"/>
  <c r="DH51" i="11" s="1"/>
  <c r="CA52" i="11"/>
  <c r="DG52" i="11" s="1"/>
  <c r="CL41" i="11"/>
  <c r="DR41" i="11" s="1"/>
  <c r="CH45" i="11"/>
  <c r="DN45" i="11" s="1"/>
  <c r="CN39" i="11"/>
  <c r="DT39" i="11" s="1"/>
  <c r="AY39" i="11"/>
  <c r="AF58" i="11"/>
  <c r="CM40" i="11"/>
  <c r="DS40" i="11" s="1"/>
  <c r="AI55" i="11"/>
  <c r="AV42" i="11"/>
  <c r="BW56" i="11"/>
  <c r="DC56" i="11" s="1"/>
  <c r="CK42" i="11"/>
  <c r="DQ42" i="11" s="1"/>
  <c r="AN50" i="11"/>
  <c r="AK53" i="11"/>
  <c r="AE59" i="11"/>
  <c r="AR46" i="11"/>
  <c r="AQ47" i="11"/>
  <c r="CI44" i="11"/>
  <c r="DO44" i="11" s="1"/>
  <c r="AH56" i="11"/>
  <c r="AG57" i="11"/>
  <c r="CE48" i="11"/>
  <c r="DK48" i="11" s="1"/>
  <c r="CG46" i="11"/>
  <c r="DM46" i="11" s="1"/>
  <c r="AT44" i="11"/>
  <c r="BV57" i="11"/>
  <c r="DB57" i="11" s="1"/>
  <c r="CC50" i="11"/>
  <c r="DI50" i="11" s="1"/>
  <c r="BY54" i="11"/>
  <c r="DE54" i="11" s="1"/>
  <c r="AU43" i="11"/>
  <c r="AL52" i="11"/>
  <c r="AP48" i="11"/>
  <c r="CD49" i="11"/>
  <c r="DJ49" i="11" s="1"/>
  <c r="AS45" i="11"/>
  <c r="BT59" i="11"/>
  <c r="CZ59" i="11" s="1"/>
  <c r="AM51" i="11"/>
  <c r="AW41" i="11"/>
  <c r="BX55" i="11"/>
  <c r="DD55" i="11" s="1"/>
  <c r="AO49" i="11"/>
  <c r="CF47" i="11"/>
  <c r="DL47" i="11" s="1"/>
  <c r="BU58" i="11"/>
  <c r="DA58" i="11" s="1"/>
  <c r="CJ43" i="11"/>
  <c r="DP43" i="11" s="1"/>
  <c r="EV43" i="11" s="1"/>
  <c r="GG43" i="11" s="1"/>
  <c r="AX40" i="11"/>
  <c r="BS60" i="11"/>
  <c r="CY60" i="11" s="1"/>
  <c r="AD60" i="11"/>
  <c r="AJ54" i="11"/>
  <c r="BZ53" i="11"/>
  <c r="DF53" i="11" s="1"/>
  <c r="M91" i="11"/>
  <c r="HE90" i="11" s="1"/>
  <c r="G92" i="11"/>
  <c r="ER47" i="11" l="1"/>
  <c r="GC47" i="11" s="1"/>
  <c r="EH57" i="11"/>
  <c r="FS57" i="11" s="1"/>
  <c r="EO50" i="11"/>
  <c r="FZ50" i="11" s="1"/>
  <c r="EE60" i="11"/>
  <c r="FP60" i="11" s="1"/>
  <c r="EL53" i="11"/>
  <c r="FW53" i="11" s="1"/>
  <c r="EJ55" i="11"/>
  <c r="FU55" i="11" s="1"/>
  <c r="EG58" i="11"/>
  <c r="FR58" i="11" s="1"/>
  <c r="EI56" i="11"/>
  <c r="FT56" i="11" s="1"/>
  <c r="EK54" i="11"/>
  <c r="FV54" i="11" s="1"/>
  <c r="EM52" i="11"/>
  <c r="FX52" i="11" s="1"/>
  <c r="EF59" i="11"/>
  <c r="FQ59" i="11" s="1"/>
  <c r="N90" i="1"/>
  <c r="G91" i="1"/>
  <c r="O90" i="1"/>
  <c r="AY59" i="1"/>
  <c r="AZ59" i="1" s="1"/>
  <c r="BL59" i="1" s="1"/>
  <c r="AX59" i="1"/>
  <c r="BB89" i="1"/>
  <c r="BC89" i="1" s="1"/>
  <c r="BF89" i="1"/>
  <c r="BH89" i="1" s="1"/>
  <c r="BJ89" i="1" s="1"/>
  <c r="AH72" i="1"/>
  <c r="AI71" i="1"/>
  <c r="AD76" i="1"/>
  <c r="AT60" i="1"/>
  <c r="AV60" i="1" s="1"/>
  <c r="AW60" i="1" s="1"/>
  <c r="AE75" i="1"/>
  <c r="Z80" i="1"/>
  <c r="AP64" i="1"/>
  <c r="AA79" i="1"/>
  <c r="AQ63" i="1"/>
  <c r="AL68" i="1"/>
  <c r="AM67" i="1"/>
  <c r="AS61" i="1"/>
  <c r="AC77" i="1"/>
  <c r="AN66" i="1"/>
  <c r="AG73" i="1"/>
  <c r="AJ70" i="1"/>
  <c r="AK69" i="1"/>
  <c r="AF74" i="1"/>
  <c r="AO65" i="1"/>
  <c r="Y81" i="1"/>
  <c r="AR62" i="1"/>
  <c r="AB78" i="1"/>
  <c r="U85" i="1"/>
  <c r="S87" i="1"/>
  <c r="V84" i="1"/>
  <c r="Q89" i="1"/>
  <c r="T86" i="1"/>
  <c r="W83" i="1"/>
  <c r="X82" i="1"/>
  <c r="R88" i="1"/>
  <c r="EX41" i="11"/>
  <c r="GI41" i="11" s="1"/>
  <c r="EP49" i="11"/>
  <c r="GA49" i="11" s="1"/>
  <c r="ES46" i="11"/>
  <c r="GD46" i="11" s="1"/>
  <c r="EW42" i="11"/>
  <c r="GH42" i="11" s="1"/>
  <c r="EY40" i="11"/>
  <c r="GJ40" i="11" s="1"/>
  <c r="ET45" i="11"/>
  <c r="GE45" i="11" s="1"/>
  <c r="EU44" i="11"/>
  <c r="GF44" i="11" s="1"/>
  <c r="EQ48" i="11"/>
  <c r="GB48" i="11" s="1"/>
  <c r="EZ39" i="11"/>
  <c r="GK39" i="11" s="1"/>
  <c r="EN51" i="11"/>
  <c r="FY51" i="11" s="1"/>
  <c r="M92" i="11"/>
  <c r="HE91" i="11" s="1"/>
  <c r="G93" i="11"/>
  <c r="BT60" i="11"/>
  <c r="CZ60" i="11" s="1"/>
  <c r="AK54" i="11"/>
  <c r="BW57" i="11"/>
  <c r="DC57" i="11" s="1"/>
  <c r="CM41" i="11"/>
  <c r="DS41" i="11" s="1"/>
  <c r="AF59" i="11"/>
  <c r="CI45" i="11"/>
  <c r="DO45" i="11" s="1"/>
  <c r="BX56" i="11"/>
  <c r="DD56" i="11" s="1"/>
  <c r="BS61" i="11"/>
  <c r="CY61" i="11" s="1"/>
  <c r="AX41" i="11"/>
  <c r="AM52" i="11"/>
  <c r="CB52" i="11"/>
  <c r="DH52" i="11" s="1"/>
  <c r="AG58" i="11"/>
  <c r="AE60" i="11"/>
  <c r="BV58" i="11"/>
  <c r="DB58" i="11" s="1"/>
  <c r="CC51" i="11"/>
  <c r="DI51" i="11" s="1"/>
  <c r="AD61" i="11"/>
  <c r="AW42" i="11"/>
  <c r="AT45" i="11"/>
  <c r="CO39" i="11"/>
  <c r="DU39" i="11" s="1"/>
  <c r="CG47" i="11"/>
  <c r="DM47" i="11" s="1"/>
  <c r="AP49" i="11"/>
  <c r="AY40" i="11"/>
  <c r="CK43" i="11"/>
  <c r="DQ43" i="11" s="1"/>
  <c r="AU44" i="11"/>
  <c r="AL53" i="11"/>
  <c r="AS46" i="11"/>
  <c r="AV43" i="11"/>
  <c r="CL42" i="11"/>
  <c r="DR42" i="11" s="1"/>
  <c r="CD50" i="11"/>
  <c r="DJ50" i="11" s="1"/>
  <c r="AZ39" i="11"/>
  <c r="CH46" i="11"/>
  <c r="DN46" i="11" s="1"/>
  <c r="AH57" i="11"/>
  <c r="AJ55" i="11"/>
  <c r="BZ54" i="11"/>
  <c r="DF54" i="11" s="1"/>
  <c r="EL54" i="11" s="1"/>
  <c r="FW54" i="11" s="1"/>
  <c r="AQ48" i="11"/>
  <c r="AN51" i="11"/>
  <c r="CN40" i="11"/>
  <c r="DT40" i="11" s="1"/>
  <c r="CF48" i="11"/>
  <c r="DL48" i="11" s="1"/>
  <c r="BU59" i="11"/>
  <c r="DA59" i="11" s="1"/>
  <c r="AO50" i="11"/>
  <c r="CJ44" i="11"/>
  <c r="DP44" i="11" s="1"/>
  <c r="CE49" i="11"/>
  <c r="DK49" i="11" s="1"/>
  <c r="CA53" i="11"/>
  <c r="DG53" i="11" s="1"/>
  <c r="BY55" i="11"/>
  <c r="DE55" i="11" s="1"/>
  <c r="AI56" i="11"/>
  <c r="AR47" i="11"/>
  <c r="EV44" i="11" l="1"/>
  <c r="GG44" i="11" s="1"/>
  <c r="EH58" i="11"/>
  <c r="EM53" i="11"/>
  <c r="FX53" i="11" s="1"/>
  <c r="EN52" i="11"/>
  <c r="FY52" i="11" s="1"/>
  <c r="EF60" i="11"/>
  <c r="FQ60" i="11" s="1"/>
  <c r="EG59" i="11"/>
  <c r="FR59" i="11" s="1"/>
  <c r="EI57" i="11"/>
  <c r="FT57" i="11" s="1"/>
  <c r="EE61" i="11"/>
  <c r="FP61" i="11" s="1"/>
  <c r="EJ56" i="11"/>
  <c r="FU56" i="11" s="1"/>
  <c r="EK55" i="11"/>
  <c r="FV55" i="11" s="1"/>
  <c r="BB90" i="1"/>
  <c r="BC90" i="1" s="1"/>
  <c r="BF90" i="1"/>
  <c r="BH90" i="1" s="1"/>
  <c r="BJ90" i="1" s="1"/>
  <c r="AM68" i="1"/>
  <c r="AH73" i="1"/>
  <c r="AS62" i="1"/>
  <c r="AC78" i="1"/>
  <c r="AF75" i="1"/>
  <c r="AQ64" i="1"/>
  <c r="AA80" i="1"/>
  <c r="AT61" i="1"/>
  <c r="AV61" i="1" s="1"/>
  <c r="AW61" i="1" s="1"/>
  <c r="AD77" i="1"/>
  <c r="AO66" i="1"/>
  <c r="Y82" i="1"/>
  <c r="AJ71" i="1"/>
  <c r="AE76" i="1"/>
  <c r="AP65" i="1"/>
  <c r="Z81" i="1"/>
  <c r="AK70" i="1"/>
  <c r="AN67" i="1"/>
  <c r="AI72" i="1"/>
  <c r="AL69" i="1"/>
  <c r="AG74" i="1"/>
  <c r="AR63" i="1"/>
  <c r="AB79" i="1"/>
  <c r="R89" i="1"/>
  <c r="W84" i="1"/>
  <c r="X83" i="1"/>
  <c r="Q90" i="1"/>
  <c r="S88" i="1"/>
  <c r="V85" i="1"/>
  <c r="T87" i="1"/>
  <c r="U86" i="1"/>
  <c r="AX60" i="1"/>
  <c r="AY60" i="1"/>
  <c r="AZ60" i="1" s="1"/>
  <c r="BL60" i="1" s="1"/>
  <c r="O91" i="1"/>
  <c r="G92" i="1"/>
  <c r="N91" i="1"/>
  <c r="EQ49" i="11"/>
  <c r="GB49" i="11" s="1"/>
  <c r="ER48" i="11"/>
  <c r="GC48" i="11" s="1"/>
  <c r="EP50" i="11"/>
  <c r="GA50" i="11" s="1"/>
  <c r="EZ40" i="11"/>
  <c r="GK40" i="11" s="1"/>
  <c r="ET46" i="11"/>
  <c r="GE46" i="11" s="1"/>
  <c r="EW43" i="11"/>
  <c r="GH43" i="11" s="1"/>
  <c r="FA39" i="11"/>
  <c r="GL39" i="11" s="1"/>
  <c r="EO51" i="11"/>
  <c r="FZ51" i="11" s="1"/>
  <c r="EU45" i="11"/>
  <c r="GF45" i="11" s="1"/>
  <c r="EX42" i="11"/>
  <c r="GI42" i="11" s="1"/>
  <c r="ES47" i="11"/>
  <c r="GD47" i="11" s="1"/>
  <c r="EY41" i="11"/>
  <c r="GJ41" i="11" s="1"/>
  <c r="G94" i="11"/>
  <c r="M93" i="11"/>
  <c r="HE92" i="11" s="1"/>
  <c r="FS58" i="11"/>
  <c r="CD51" i="11"/>
  <c r="DJ51" i="11" s="1"/>
  <c r="AJ56" i="11"/>
  <c r="AI57" i="11"/>
  <c r="CM42" i="11"/>
  <c r="DS42" i="11" s="1"/>
  <c r="AU45" i="11"/>
  <c r="AM53" i="11"/>
  <c r="AD62" i="11"/>
  <c r="CJ45" i="11"/>
  <c r="DP45" i="11" s="1"/>
  <c r="BU60" i="11"/>
  <c r="DA60" i="11" s="1"/>
  <c r="CC52" i="11"/>
  <c r="DI52" i="11" s="1"/>
  <c r="CK44" i="11"/>
  <c r="DQ44" i="11" s="1"/>
  <c r="BW58" i="11"/>
  <c r="DC58" i="11" s="1"/>
  <c r="AL54" i="11"/>
  <c r="AG59" i="11"/>
  <c r="AQ49" i="11"/>
  <c r="CA54" i="11"/>
  <c r="DG54" i="11" s="1"/>
  <c r="AY41" i="11"/>
  <c r="BY56" i="11"/>
  <c r="DE56" i="11" s="1"/>
  <c r="EK56" i="11" s="1"/>
  <c r="CP39" i="11"/>
  <c r="DV39" i="11" s="1"/>
  <c r="CF49" i="11"/>
  <c r="DL49" i="11" s="1"/>
  <c r="CL43" i="11"/>
  <c r="DR43" i="11" s="1"/>
  <c r="CO40" i="11"/>
  <c r="DU40" i="11" s="1"/>
  <c r="AK55" i="11"/>
  <c r="BA39" i="11"/>
  <c r="AX42" i="11"/>
  <c r="BZ55" i="11"/>
  <c r="DF55" i="11" s="1"/>
  <c r="AR48" i="11"/>
  <c r="AH58" i="11"/>
  <c r="AV44" i="11"/>
  <c r="CE50" i="11"/>
  <c r="DK50" i="11" s="1"/>
  <c r="CG48" i="11"/>
  <c r="DM48" i="11" s="1"/>
  <c r="BX57" i="11"/>
  <c r="DD57" i="11" s="1"/>
  <c r="AS47" i="11"/>
  <c r="BS62" i="11"/>
  <c r="CY62" i="11" s="1"/>
  <c r="CN41" i="11"/>
  <c r="DT41" i="11" s="1"/>
  <c r="AF60" i="11"/>
  <c r="AP50" i="11"/>
  <c r="CB53" i="11"/>
  <c r="DH53" i="11" s="1"/>
  <c r="EN53" i="11" s="1"/>
  <c r="FY53" i="11" s="1"/>
  <c r="AO51" i="11"/>
  <c r="BV59" i="11"/>
  <c r="DB59" i="11" s="1"/>
  <c r="AW43" i="11"/>
  <c r="AZ40" i="11"/>
  <c r="CH47" i="11"/>
  <c r="DN47" i="11" s="1"/>
  <c r="AT46" i="11"/>
  <c r="CI46" i="11"/>
  <c r="DO46" i="11" s="1"/>
  <c r="AN52" i="11"/>
  <c r="BT61" i="11"/>
  <c r="CZ61" i="11" s="1"/>
  <c r="AE61" i="11"/>
  <c r="ES48" i="11" l="1"/>
  <c r="GD48" i="11" s="1"/>
  <c r="EE62" i="11"/>
  <c r="FP62" i="11" s="1"/>
  <c r="EF61" i="11"/>
  <c r="FQ61" i="11" s="1"/>
  <c r="EJ57" i="11"/>
  <c r="FU57" i="11" s="1"/>
  <c r="EI58" i="11"/>
  <c r="FT58" i="11" s="1"/>
  <c r="EL55" i="11"/>
  <c r="FW55" i="11" s="1"/>
  <c r="EO52" i="11"/>
  <c r="FZ52" i="11" s="1"/>
  <c r="EG60" i="11"/>
  <c r="FR60" i="11" s="1"/>
  <c r="EH59" i="11"/>
  <c r="FS59" i="11" s="1"/>
  <c r="EM54" i="11"/>
  <c r="FX54" i="11" s="1"/>
  <c r="O92" i="1"/>
  <c r="N92" i="1"/>
  <c r="G93" i="1"/>
  <c r="BB91" i="1"/>
  <c r="BC91" i="1" s="1"/>
  <c r="BF91" i="1"/>
  <c r="BH91" i="1" s="1"/>
  <c r="BJ91" i="1" s="1"/>
  <c r="AF76" i="1"/>
  <c r="AL70" i="1"/>
  <c r="AB80" i="1"/>
  <c r="AR64" i="1"/>
  <c r="AP66" i="1"/>
  <c r="AK71" i="1"/>
  <c r="AA81" i="1"/>
  <c r="AQ65" i="1"/>
  <c r="AG75" i="1"/>
  <c r="AM69" i="1"/>
  <c r="AN68" i="1"/>
  <c r="AD78" i="1"/>
  <c r="AT62" i="1"/>
  <c r="AV62" i="1" s="1"/>
  <c r="AW62" i="1" s="1"/>
  <c r="AJ72" i="1"/>
  <c r="AH74" i="1"/>
  <c r="AC79" i="1"/>
  <c r="AS63" i="1"/>
  <c r="AI73" i="1"/>
  <c r="Z82" i="1"/>
  <c r="Y83" i="1"/>
  <c r="AO67" i="1"/>
  <c r="AE77" i="1"/>
  <c r="Q91" i="1"/>
  <c r="W85" i="1"/>
  <c r="S89" i="1"/>
  <c r="T88" i="1"/>
  <c r="V86" i="1"/>
  <c r="R90" i="1"/>
  <c r="U87" i="1"/>
  <c r="X84" i="1"/>
  <c r="AY61" i="1"/>
  <c r="AZ61" i="1" s="1"/>
  <c r="BL61" i="1" s="1"/>
  <c r="AX61" i="1"/>
  <c r="EQ50" i="11"/>
  <c r="GB50" i="11" s="1"/>
  <c r="EV45" i="11"/>
  <c r="GG45" i="11" s="1"/>
  <c r="EZ41" i="11"/>
  <c r="GK41" i="11" s="1"/>
  <c r="ET47" i="11"/>
  <c r="GE47" i="11" s="1"/>
  <c r="EW44" i="11"/>
  <c r="GH44" i="11" s="1"/>
  <c r="ER49" i="11"/>
  <c r="GC49" i="11" s="1"/>
  <c r="EY42" i="11"/>
  <c r="GJ42" i="11" s="1"/>
  <c r="FB39" i="11"/>
  <c r="GM39" i="11" s="1"/>
  <c r="EU46" i="11"/>
  <c r="GF46" i="11" s="1"/>
  <c r="EX43" i="11"/>
  <c r="GI43" i="11" s="1"/>
  <c r="EP51" i="11"/>
  <c r="GA51" i="11" s="1"/>
  <c r="FA40" i="11"/>
  <c r="GL40" i="11" s="1"/>
  <c r="FV56" i="11"/>
  <c r="AI58" i="11"/>
  <c r="CE51" i="11"/>
  <c r="DK51" i="11" s="1"/>
  <c r="BT62" i="11"/>
  <c r="CZ62" i="11" s="1"/>
  <c r="AK56" i="11"/>
  <c r="BY57" i="11"/>
  <c r="DE57" i="11" s="1"/>
  <c r="CO41" i="11"/>
  <c r="DU41" i="11" s="1"/>
  <c r="AD63" i="11"/>
  <c r="AF61" i="11"/>
  <c r="AQ50" i="11"/>
  <c r="CK45" i="11"/>
  <c r="DQ45" i="11" s="1"/>
  <c r="AP51" i="11"/>
  <c r="AS48" i="11"/>
  <c r="BS63" i="11"/>
  <c r="CY63" i="11" s="1"/>
  <c r="AL55" i="11"/>
  <c r="BV60" i="11"/>
  <c r="DB60" i="11" s="1"/>
  <c r="CD52" i="11"/>
  <c r="DJ52" i="11" s="1"/>
  <c r="CG49" i="11"/>
  <c r="DM49" i="11" s="1"/>
  <c r="BA40" i="11"/>
  <c r="CI47" i="11"/>
  <c r="DO47" i="11" s="1"/>
  <c r="AX43" i="11"/>
  <c r="AE62" i="11"/>
  <c r="CJ46" i="11"/>
  <c r="DP46" i="11" s="1"/>
  <c r="CN42" i="11"/>
  <c r="DT42" i="11" s="1"/>
  <c r="AG60" i="11"/>
  <c r="CB54" i="11"/>
  <c r="DH54" i="11" s="1"/>
  <c r="BB39" i="11"/>
  <c r="AZ41" i="11"/>
  <c r="AH59" i="11"/>
  <c r="CP40" i="11"/>
  <c r="DV40" i="11" s="1"/>
  <c r="CM43" i="11"/>
  <c r="DS43" i="11" s="1"/>
  <c r="BZ56" i="11"/>
  <c r="DF56" i="11" s="1"/>
  <c r="AR49" i="11"/>
  <c r="CC53" i="11"/>
  <c r="DI53" i="11" s="1"/>
  <c r="AT47" i="11"/>
  <c r="CF50" i="11"/>
  <c r="DL50" i="11" s="1"/>
  <c r="BX58" i="11"/>
  <c r="DD58" i="11" s="1"/>
  <c r="BU61" i="11"/>
  <c r="DA61" i="11" s="1"/>
  <c r="EG61" i="11" s="1"/>
  <c r="FR61" i="11" s="1"/>
  <c r="AY42" i="11"/>
  <c r="AM54" i="11"/>
  <c r="AW44" i="11"/>
  <c r="AN53" i="11"/>
  <c r="AV45" i="11"/>
  <c r="AU46" i="11"/>
  <c r="CQ39" i="11"/>
  <c r="DW39" i="11" s="1"/>
  <c r="AO52" i="11"/>
  <c r="AJ57" i="11"/>
  <c r="BW59" i="11"/>
  <c r="DC59" i="11" s="1"/>
  <c r="CL44" i="11"/>
  <c r="DR44" i="11" s="1"/>
  <c r="EX44" i="11" s="1"/>
  <c r="GI44" i="11" s="1"/>
  <c r="CA55" i="11"/>
  <c r="DG55" i="11" s="1"/>
  <c r="CH48" i="11"/>
  <c r="DN48" i="11" s="1"/>
  <c r="G95" i="11"/>
  <c r="M94" i="11"/>
  <c r="HE93" i="11" s="1"/>
  <c r="EJ58" i="11" l="1"/>
  <c r="FU58" i="11" s="1"/>
  <c r="EH60" i="11"/>
  <c r="FS60" i="11" s="1"/>
  <c r="EE63" i="11"/>
  <c r="FP63" i="11" s="1"/>
  <c r="EK57" i="11"/>
  <c r="FV57" i="11" s="1"/>
  <c r="EF62" i="11"/>
  <c r="FQ62" i="11" s="1"/>
  <c r="EM55" i="11"/>
  <c r="FX55" i="11" s="1"/>
  <c r="EO53" i="11"/>
  <c r="FZ53" i="11" s="1"/>
  <c r="EN54" i="11"/>
  <c r="FY54" i="11" s="1"/>
  <c r="EP52" i="11"/>
  <c r="GA52" i="11" s="1"/>
  <c r="EI59" i="11"/>
  <c r="FT59" i="11" s="1"/>
  <c r="EL56" i="11"/>
  <c r="FW56" i="11" s="1"/>
  <c r="AX62" i="1"/>
  <c r="AY62" i="1"/>
  <c r="AZ62" i="1" s="1"/>
  <c r="BL62" i="1" s="1"/>
  <c r="O93" i="1"/>
  <c r="G94" i="1"/>
  <c r="N93" i="1"/>
  <c r="BB92" i="1"/>
  <c r="BC92" i="1" s="1"/>
  <c r="BF92" i="1"/>
  <c r="BH92" i="1" s="1"/>
  <c r="BJ92" i="1" s="1"/>
  <c r="AI74" i="1"/>
  <c r="AJ73" i="1"/>
  <c r="AO68" i="1"/>
  <c r="Y84" i="1"/>
  <c r="AP67" i="1"/>
  <c r="AE78" i="1"/>
  <c r="AN69" i="1"/>
  <c r="AS64" i="1"/>
  <c r="AC80" i="1"/>
  <c r="AT63" i="1"/>
  <c r="AV63" i="1" s="1"/>
  <c r="AW63" i="1" s="1"/>
  <c r="AD79" i="1"/>
  <c r="AQ66" i="1"/>
  <c r="AA82" i="1"/>
  <c r="AR65" i="1"/>
  <c r="AB81" i="1"/>
  <c r="AG76" i="1"/>
  <c r="AH75" i="1"/>
  <c r="AM70" i="1"/>
  <c r="AF77" i="1"/>
  <c r="Z83" i="1"/>
  <c r="AK72" i="1"/>
  <c r="AL71" i="1"/>
  <c r="R91" i="1"/>
  <c r="T89" i="1"/>
  <c r="V87" i="1"/>
  <c r="S90" i="1"/>
  <c r="U88" i="1"/>
  <c r="W86" i="1"/>
  <c r="X85" i="1"/>
  <c r="Q92" i="1"/>
  <c r="ET48" i="11"/>
  <c r="GE48" i="11" s="1"/>
  <c r="EY43" i="11"/>
  <c r="GJ43" i="11" s="1"/>
  <c r="ES49" i="11"/>
  <c r="GD49" i="11" s="1"/>
  <c r="EV46" i="11"/>
  <c r="GG46" i="11" s="1"/>
  <c r="EQ51" i="11"/>
  <c r="GB51" i="11" s="1"/>
  <c r="FA41" i="11"/>
  <c r="GL41" i="11" s="1"/>
  <c r="FC39" i="11"/>
  <c r="GN39" i="11" s="1"/>
  <c r="ER50" i="11"/>
  <c r="GC50" i="11" s="1"/>
  <c r="EZ42" i="11"/>
  <c r="GK42" i="11" s="1"/>
  <c r="EU47" i="11"/>
  <c r="GF47" i="11" s="1"/>
  <c r="EW45" i="11"/>
  <c r="GH45" i="11" s="1"/>
  <c r="FB40" i="11"/>
  <c r="GM40" i="11" s="1"/>
  <c r="AD64" i="11"/>
  <c r="CC54" i="11"/>
  <c r="DI54" i="11" s="1"/>
  <c r="AU47" i="11"/>
  <c r="AE63" i="11"/>
  <c r="CO42" i="11"/>
  <c r="DU42" i="11" s="1"/>
  <c r="AT48" i="11"/>
  <c r="CE52" i="11"/>
  <c r="DK52" i="11" s="1"/>
  <c r="CH49" i="11"/>
  <c r="DN49" i="11" s="1"/>
  <c r="CK46" i="11"/>
  <c r="DQ46" i="11" s="1"/>
  <c r="BT63" i="11"/>
  <c r="CZ63" i="11" s="1"/>
  <c r="AO53" i="11"/>
  <c r="AF62" i="11"/>
  <c r="CA56" i="11"/>
  <c r="DG56" i="11" s="1"/>
  <c r="CP41" i="11"/>
  <c r="DV41" i="11" s="1"/>
  <c r="AR50" i="11"/>
  <c r="BB40" i="11"/>
  <c r="BZ57" i="11"/>
  <c r="DF57" i="11" s="1"/>
  <c r="AN54" i="11"/>
  <c r="AG61" i="11"/>
  <c r="AQ51" i="11"/>
  <c r="BV61" i="11"/>
  <c r="DB61" i="11" s="1"/>
  <c r="AI59" i="11"/>
  <c r="CI48" i="11"/>
  <c r="DO48" i="11" s="1"/>
  <c r="CQ40" i="11"/>
  <c r="DW40" i="11" s="1"/>
  <c r="FC40" i="11" s="1"/>
  <c r="GN40" i="11" s="1"/>
  <c r="CJ47" i="11"/>
  <c r="DP47" i="11" s="1"/>
  <c r="CF51" i="11"/>
  <c r="DL51" i="11" s="1"/>
  <c r="BY58" i="11"/>
  <c r="DE58" i="11" s="1"/>
  <c r="CD53" i="11"/>
  <c r="DJ53" i="11" s="1"/>
  <c r="BC39" i="11"/>
  <c r="AM55" i="11"/>
  <c r="CM44" i="11"/>
  <c r="DS44" i="11" s="1"/>
  <c r="AV46" i="11"/>
  <c r="CN43" i="11"/>
  <c r="DT43" i="11" s="1"/>
  <c r="CG50" i="11"/>
  <c r="DM50" i="11" s="1"/>
  <c r="CL45" i="11"/>
  <c r="DR45" i="11" s="1"/>
  <c r="AW45" i="11"/>
  <c r="BA41" i="11"/>
  <c r="AZ42" i="11"/>
  <c r="CR39" i="11"/>
  <c r="DX39" i="11" s="1"/>
  <c r="AP52" i="11"/>
  <c r="AK57" i="11"/>
  <c r="AH60" i="11"/>
  <c r="CB55" i="11"/>
  <c r="DH55" i="11" s="1"/>
  <c r="EN55" i="11" s="1"/>
  <c r="FY55" i="11" s="1"/>
  <c r="AS49" i="11"/>
  <c r="AJ58" i="11"/>
  <c r="BS64" i="11"/>
  <c r="CY64" i="11" s="1"/>
  <c r="BX59" i="11"/>
  <c r="DD59" i="11" s="1"/>
  <c r="BW60" i="11"/>
  <c r="DC60" i="11" s="1"/>
  <c r="BU62" i="11"/>
  <c r="DA62" i="11" s="1"/>
  <c r="AL56" i="11"/>
  <c r="AY43" i="11"/>
  <c r="AX44" i="11"/>
  <c r="G96" i="11"/>
  <c r="M95" i="11"/>
  <c r="HE94" i="11" s="1"/>
  <c r="EF63" i="11" l="1"/>
  <c r="FQ63" i="11" s="1"/>
  <c r="EE64" i="11"/>
  <c r="FP64" i="11" s="1"/>
  <c r="EG62" i="11"/>
  <c r="FR62" i="11" s="1"/>
  <c r="EI60" i="11"/>
  <c r="FT60" i="11" s="1"/>
  <c r="EJ59" i="11"/>
  <c r="FU59" i="11" s="1"/>
  <c r="EK58" i="11"/>
  <c r="FV58" i="11" s="1"/>
  <c r="EQ52" i="11"/>
  <c r="GB52" i="11" s="1"/>
  <c r="EH61" i="11"/>
  <c r="FS61" i="11" s="1"/>
  <c r="EM56" i="11"/>
  <c r="FX56" i="11" s="1"/>
  <c r="EP53" i="11"/>
  <c r="GA53" i="11" s="1"/>
  <c r="EO54" i="11"/>
  <c r="FZ54" i="11" s="1"/>
  <c r="EL57" i="11"/>
  <c r="FW57" i="11" s="1"/>
  <c r="AY63" i="1"/>
  <c r="AZ63" i="1" s="1"/>
  <c r="BL63" i="1" s="1"/>
  <c r="AX63" i="1"/>
  <c r="BB93" i="1"/>
  <c r="BC93" i="1" s="1"/>
  <c r="BF93" i="1"/>
  <c r="BH93" i="1" s="1"/>
  <c r="BJ93" i="1" s="1"/>
  <c r="AB82" i="1"/>
  <c r="AR66" i="1"/>
  <c r="AA83" i="1"/>
  <c r="AQ67" i="1"/>
  <c r="AH76" i="1"/>
  <c r="Y85" i="1"/>
  <c r="AO69" i="1"/>
  <c r="AN70" i="1"/>
  <c r="AM71" i="1"/>
  <c r="AT64" i="1"/>
  <c r="AV64" i="1" s="1"/>
  <c r="AW64" i="1" s="1"/>
  <c r="AK73" i="1"/>
  <c r="AJ74" i="1"/>
  <c r="AI75" i="1"/>
  <c r="Z84" i="1"/>
  <c r="AP68" i="1"/>
  <c r="AG77" i="1"/>
  <c r="AF78" i="1"/>
  <c r="AE79" i="1"/>
  <c r="AL72" i="1"/>
  <c r="AC81" i="1"/>
  <c r="AS65" i="1"/>
  <c r="AD80" i="1"/>
  <c r="V88" i="1"/>
  <c r="W87" i="1"/>
  <c r="U89" i="1"/>
  <c r="S91" i="1"/>
  <c r="X86" i="1"/>
  <c r="Q93" i="1"/>
  <c r="T90" i="1"/>
  <c r="R92" i="1"/>
  <c r="O94" i="1"/>
  <c r="N94" i="1"/>
  <c r="G95" i="1"/>
  <c r="ER51" i="11"/>
  <c r="GC51" i="11" s="1"/>
  <c r="FB41" i="11"/>
  <c r="GM41" i="11" s="1"/>
  <c r="EX45" i="11"/>
  <c r="GI45" i="11" s="1"/>
  <c r="FD39" i="11"/>
  <c r="GO39" i="11" s="1"/>
  <c r="EY44" i="11"/>
  <c r="GJ44" i="11" s="1"/>
  <c r="EU48" i="11"/>
  <c r="GF48" i="11" s="1"/>
  <c r="ES50" i="11"/>
  <c r="GD50" i="11" s="1"/>
  <c r="EZ43" i="11"/>
  <c r="GK43" i="11" s="1"/>
  <c r="EV47" i="11"/>
  <c r="GG47" i="11" s="1"/>
  <c r="ET49" i="11"/>
  <c r="GE49" i="11" s="1"/>
  <c r="EW46" i="11"/>
  <c r="GH46" i="11" s="1"/>
  <c r="FA42" i="11"/>
  <c r="GL42" i="11" s="1"/>
  <c r="M96" i="11"/>
  <c r="HE95" i="11" s="1"/>
  <c r="G97" i="11"/>
  <c r="CQ41" i="11"/>
  <c r="DW41" i="11" s="1"/>
  <c r="CD54" i="11"/>
  <c r="DJ54" i="11" s="1"/>
  <c r="AD65" i="11"/>
  <c r="BT64" i="11"/>
  <c r="CZ64" i="11" s="1"/>
  <c r="CS39" i="11"/>
  <c r="DY39" i="11" s="1"/>
  <c r="CK47" i="11"/>
  <c r="DQ47" i="11" s="1"/>
  <c r="AY44" i="11"/>
  <c r="CB56" i="11"/>
  <c r="DH56" i="11" s="1"/>
  <c r="CR40" i="11"/>
  <c r="DX40" i="11" s="1"/>
  <c r="AQ52" i="11"/>
  <c r="CF52" i="11"/>
  <c r="DL52" i="11" s="1"/>
  <c r="CO43" i="11"/>
  <c r="DU43" i="11" s="1"/>
  <c r="AF63" i="11"/>
  <c r="CN44" i="11"/>
  <c r="DT44" i="11" s="1"/>
  <c r="CC55" i="11"/>
  <c r="DI55" i="11" s="1"/>
  <c r="AO54" i="11"/>
  <c r="AJ59" i="11"/>
  <c r="CG51" i="11"/>
  <c r="DM51" i="11" s="1"/>
  <c r="AE64" i="11"/>
  <c r="CE53" i="11"/>
  <c r="DK53" i="11" s="1"/>
  <c r="AH61" i="11"/>
  <c r="BV62" i="11"/>
  <c r="DB62" i="11" s="1"/>
  <c r="CM45" i="11"/>
  <c r="DS45" i="11" s="1"/>
  <c r="AX45" i="11"/>
  <c r="BD39" i="11"/>
  <c r="AT49" i="11"/>
  <c r="BZ58" i="11"/>
  <c r="DF58" i="11" s="1"/>
  <c r="AS50" i="11"/>
  <c r="AU48" i="11"/>
  <c r="BW61" i="11"/>
  <c r="DC61" i="11" s="1"/>
  <c r="CA57" i="11"/>
  <c r="DG57" i="11" s="1"/>
  <c r="AW46" i="11"/>
  <c r="AM56" i="11"/>
  <c r="BX60" i="11"/>
  <c r="DD60" i="11" s="1"/>
  <c r="CL46" i="11"/>
  <c r="DR46" i="11" s="1"/>
  <c r="BY59" i="11"/>
  <c r="DE59" i="11" s="1"/>
  <c r="BS65" i="11"/>
  <c r="CY65" i="11" s="1"/>
  <c r="AK58" i="11"/>
  <c r="AL57" i="11"/>
  <c r="CI49" i="11"/>
  <c r="DO49" i="11" s="1"/>
  <c r="BC40" i="11"/>
  <c r="AP53" i="11"/>
  <c r="AN55" i="11"/>
  <c r="AG62" i="11"/>
  <c r="CJ48" i="11"/>
  <c r="DP48" i="11" s="1"/>
  <c r="EV48" i="11" s="1"/>
  <c r="GG48" i="11" s="1"/>
  <c r="AI60" i="11"/>
  <c r="CH50" i="11"/>
  <c r="DN50" i="11" s="1"/>
  <c r="AZ43" i="11"/>
  <c r="CP42" i="11"/>
  <c r="DV42" i="11" s="1"/>
  <c r="AV47" i="11"/>
  <c r="BB41" i="11"/>
  <c r="BA42" i="11"/>
  <c r="BU63" i="11"/>
  <c r="DA63" i="11" s="1"/>
  <c r="EG63" i="11" s="1"/>
  <c r="AR51" i="11"/>
  <c r="EE65" i="11" l="1"/>
  <c r="FP65" i="11" s="1"/>
  <c r="EK59" i="11"/>
  <c r="FV59" i="11" s="1"/>
  <c r="EJ60" i="11"/>
  <c r="EL58" i="11"/>
  <c r="FW58" i="11" s="1"/>
  <c r="EQ53" i="11"/>
  <c r="GB53" i="11" s="1"/>
  <c r="EF64" i="11"/>
  <c r="FQ64" i="11" s="1"/>
  <c r="ER52" i="11"/>
  <c r="GC52" i="11" s="1"/>
  <c r="EP54" i="11"/>
  <c r="GA54" i="11" s="1"/>
  <c r="EN56" i="11"/>
  <c r="FY56" i="11" s="1"/>
  <c r="EM57" i="11"/>
  <c r="FX57" i="11" s="1"/>
  <c r="EO55" i="11"/>
  <c r="FZ55" i="11" s="1"/>
  <c r="EI61" i="11"/>
  <c r="EH62" i="11"/>
  <c r="FS62" i="11" s="1"/>
  <c r="N95" i="1"/>
  <c r="O95" i="1"/>
  <c r="G96" i="1"/>
  <c r="BB94" i="1"/>
  <c r="BC94" i="1" s="1"/>
  <c r="BF94" i="1"/>
  <c r="BH94" i="1" s="1"/>
  <c r="BJ94" i="1" s="1"/>
  <c r="AO70" i="1"/>
  <c r="Y86" i="1"/>
  <c r="AP69" i="1"/>
  <c r="Z85" i="1"/>
  <c r="AI76" i="1"/>
  <c r="AF79" i="1"/>
  <c r="AS66" i="1"/>
  <c r="AT65" i="1"/>
  <c r="AV65" i="1" s="1"/>
  <c r="AW65" i="1" s="1"/>
  <c r="AE80" i="1"/>
  <c r="AB83" i="1"/>
  <c r="AG78" i="1"/>
  <c r="AH77" i="1"/>
  <c r="AQ68" i="1"/>
  <c r="AA84" i="1"/>
  <c r="AN71" i="1"/>
  <c r="AK74" i="1"/>
  <c r="AL73" i="1"/>
  <c r="AM72" i="1"/>
  <c r="AJ75" i="1"/>
  <c r="AC82" i="1"/>
  <c r="AD81" i="1"/>
  <c r="AR67" i="1"/>
  <c r="T91" i="1"/>
  <c r="S92" i="1"/>
  <c r="X87" i="1"/>
  <c r="Q94" i="1"/>
  <c r="R93" i="1"/>
  <c r="V89" i="1"/>
  <c r="U90" i="1"/>
  <c r="W88" i="1"/>
  <c r="AY64" i="1"/>
  <c r="AZ64" i="1" s="1"/>
  <c r="BL64" i="1" s="1"/>
  <c r="AX64" i="1"/>
  <c r="EU49" i="11"/>
  <c r="GF49" i="11" s="1"/>
  <c r="FA43" i="11"/>
  <c r="GL43" i="11" s="1"/>
  <c r="ET50" i="11"/>
  <c r="GE50" i="11" s="1"/>
  <c r="EX46" i="11"/>
  <c r="GI46" i="11" s="1"/>
  <c r="EY45" i="11"/>
  <c r="GJ45" i="11" s="1"/>
  <c r="FB42" i="11"/>
  <c r="GM42" i="11" s="1"/>
  <c r="FD40" i="11"/>
  <c r="GO40" i="11" s="1"/>
  <c r="FE39" i="11"/>
  <c r="GP39" i="11" s="1"/>
  <c r="FC41" i="11"/>
  <c r="GN41" i="11" s="1"/>
  <c r="ES51" i="11"/>
  <c r="GD51" i="11" s="1"/>
  <c r="EZ44" i="11"/>
  <c r="GK44" i="11" s="1"/>
  <c r="EW47" i="11"/>
  <c r="GH47" i="11" s="1"/>
  <c r="AG63" i="11"/>
  <c r="AU49" i="11"/>
  <c r="AP54" i="11"/>
  <c r="CM46" i="11"/>
  <c r="DS46" i="11" s="1"/>
  <c r="CH51" i="11"/>
  <c r="DN51" i="11" s="1"/>
  <c r="CO44" i="11"/>
  <c r="DU44" i="11" s="1"/>
  <c r="BB42" i="11"/>
  <c r="AK59" i="11"/>
  <c r="AT50" i="11"/>
  <c r="AO55" i="11"/>
  <c r="CB57" i="11"/>
  <c r="DH57" i="11" s="1"/>
  <c r="BZ59" i="11"/>
  <c r="DF59" i="11" s="1"/>
  <c r="AW47" i="11"/>
  <c r="AV48" i="11"/>
  <c r="CA58" i="11"/>
  <c r="DG58" i="11" s="1"/>
  <c r="AJ60" i="11"/>
  <c r="CG52" i="11"/>
  <c r="DM52" i="11" s="1"/>
  <c r="BT65" i="11"/>
  <c r="CZ65" i="11" s="1"/>
  <c r="AZ44" i="11"/>
  <c r="CK48" i="11"/>
  <c r="DQ48" i="11" s="1"/>
  <c r="CF53" i="11"/>
  <c r="DL53" i="11" s="1"/>
  <c r="AF64" i="11"/>
  <c r="CT39" i="11"/>
  <c r="DZ39" i="11" s="1"/>
  <c r="BU64" i="11"/>
  <c r="DA64" i="11" s="1"/>
  <c r="BS66" i="11"/>
  <c r="CY66" i="11" s="1"/>
  <c r="AQ53" i="11"/>
  <c r="AL58" i="11"/>
  <c r="BC41" i="11"/>
  <c r="CI50" i="11"/>
  <c r="DO50" i="11" s="1"/>
  <c r="CS40" i="11"/>
  <c r="DY40" i="11" s="1"/>
  <c r="BV63" i="11"/>
  <c r="DB63" i="11" s="1"/>
  <c r="AH62" i="11"/>
  <c r="CR41" i="11"/>
  <c r="DX41" i="11" s="1"/>
  <c r="AY45" i="11"/>
  <c r="AX46" i="11"/>
  <c r="BY60" i="11"/>
  <c r="DE60" i="11" s="1"/>
  <c r="AN56" i="11"/>
  <c r="BE39" i="11"/>
  <c r="BW62" i="11"/>
  <c r="DC62" i="11" s="1"/>
  <c r="CC56" i="11"/>
  <c r="DI56" i="11" s="1"/>
  <c r="CJ49" i="11"/>
  <c r="DP49" i="11" s="1"/>
  <c r="AM57" i="11"/>
  <c r="CL47" i="11"/>
  <c r="DR47" i="11" s="1"/>
  <c r="CD55" i="11"/>
  <c r="DJ55" i="11" s="1"/>
  <c r="AD66" i="11"/>
  <c r="AS51" i="11"/>
  <c r="BD40" i="11"/>
  <c r="CP43" i="11"/>
  <c r="DV43" i="11" s="1"/>
  <c r="BA43" i="11"/>
  <c r="CE54" i="11"/>
  <c r="DK54" i="11" s="1"/>
  <c r="CQ42" i="11"/>
  <c r="DW42" i="11" s="1"/>
  <c r="FC42" i="11" s="1"/>
  <c r="GN42" i="11" s="1"/>
  <c r="BX61" i="11"/>
  <c r="DD61" i="11" s="1"/>
  <c r="CN45" i="11"/>
  <c r="DT45" i="11" s="1"/>
  <c r="AI61" i="11"/>
  <c r="AR52" i="11"/>
  <c r="AE65" i="11"/>
  <c r="FU60" i="11"/>
  <c r="FT61" i="11"/>
  <c r="FR63" i="11"/>
  <c r="G98" i="11"/>
  <c r="M97" i="11"/>
  <c r="HE96" i="11" s="1"/>
  <c r="EX47" i="11" l="1"/>
  <c r="GI47" i="11" s="1"/>
  <c r="EP55" i="11"/>
  <c r="GA55" i="11" s="1"/>
  <c r="EH63" i="11"/>
  <c r="FS63" i="11" s="1"/>
  <c r="EU50" i="11"/>
  <c r="GF50" i="11" s="1"/>
  <c r="EQ54" i="11"/>
  <c r="GB54" i="11" s="1"/>
  <c r="EG64" i="11"/>
  <c r="FR64" i="11" s="1"/>
  <c r="EO56" i="11"/>
  <c r="FZ56" i="11" s="1"/>
  <c r="EJ61" i="11"/>
  <c r="FU61" i="11" s="1"/>
  <c r="EI62" i="11"/>
  <c r="FT62" i="11" s="1"/>
  <c r="EM58" i="11"/>
  <c r="FX58" i="11" s="1"/>
  <c r="ER53" i="11"/>
  <c r="GC53" i="11" s="1"/>
  <c r="EK60" i="11"/>
  <c r="FV60" i="11" s="1"/>
  <c r="EL59" i="11"/>
  <c r="EN57" i="11"/>
  <c r="FY57" i="11" s="1"/>
  <c r="EF65" i="11"/>
  <c r="FQ65" i="11" s="1"/>
  <c r="EE66" i="11"/>
  <c r="FP66" i="11" s="1"/>
  <c r="ES52" i="11"/>
  <c r="GD52" i="11" s="1"/>
  <c r="AX65" i="1"/>
  <c r="AY65" i="1"/>
  <c r="AZ65" i="1" s="1"/>
  <c r="BL65" i="1" s="1"/>
  <c r="G97" i="1"/>
  <c r="N96" i="1"/>
  <c r="O96" i="1"/>
  <c r="BB95" i="1"/>
  <c r="BC95" i="1" s="1"/>
  <c r="BF95" i="1"/>
  <c r="BH95" i="1" s="1"/>
  <c r="BJ95" i="1" s="1"/>
  <c r="AP70" i="1"/>
  <c r="Z86" i="1"/>
  <c r="AS67" i="1"/>
  <c r="AC83" i="1"/>
  <c r="AJ76" i="1"/>
  <c r="AE81" i="1"/>
  <c r="AT66" i="1"/>
  <c r="AV66" i="1" s="1"/>
  <c r="AW66" i="1" s="1"/>
  <c r="AG79" i="1"/>
  <c r="AN72" i="1"/>
  <c r="AQ69" i="1"/>
  <c r="AA85" i="1"/>
  <c r="AL74" i="1"/>
  <c r="AH78" i="1"/>
  <c r="AK75" i="1"/>
  <c r="AR68" i="1"/>
  <c r="AB84" i="1"/>
  <c r="AM73" i="1"/>
  <c r="AD82" i="1"/>
  <c r="AO71" i="1"/>
  <c r="Y87" i="1"/>
  <c r="AF80" i="1"/>
  <c r="AI77" i="1"/>
  <c r="S93" i="1"/>
  <c r="W89" i="1"/>
  <c r="V90" i="1"/>
  <c r="R94" i="1"/>
  <c r="X88" i="1"/>
  <c r="Q95" i="1"/>
  <c r="U91" i="1"/>
  <c r="T92" i="1"/>
  <c r="EV49" i="11"/>
  <c r="GG49" i="11" s="1"/>
  <c r="FF39" i="11"/>
  <c r="GQ39" i="11" s="1"/>
  <c r="FB43" i="11"/>
  <c r="GM43" i="11" s="1"/>
  <c r="EW48" i="11"/>
  <c r="GH48" i="11" s="1"/>
  <c r="EY46" i="11"/>
  <c r="GJ46" i="11" s="1"/>
  <c r="EZ45" i="11"/>
  <c r="GK45" i="11" s="1"/>
  <c r="FD41" i="11"/>
  <c r="GO41" i="11" s="1"/>
  <c r="ET51" i="11"/>
  <c r="GE51" i="11" s="1"/>
  <c r="FE40" i="11"/>
  <c r="GP40" i="11" s="1"/>
  <c r="FA44" i="11"/>
  <c r="GL44" i="11" s="1"/>
  <c r="CD56" i="11"/>
  <c r="DJ56" i="11" s="1"/>
  <c r="BT66" i="11"/>
  <c r="CZ66" i="11" s="1"/>
  <c r="CR42" i="11"/>
  <c r="DX42" i="11" s="1"/>
  <c r="AR53" i="11"/>
  <c r="BF39" i="11"/>
  <c r="CL48" i="11"/>
  <c r="DR48" i="11" s="1"/>
  <c r="CQ43" i="11"/>
  <c r="DW43" i="11" s="1"/>
  <c r="AY46" i="11"/>
  <c r="CA59" i="11"/>
  <c r="DG59" i="11" s="1"/>
  <c r="AP55" i="11"/>
  <c r="BD41" i="11"/>
  <c r="CE55" i="11"/>
  <c r="DK55" i="11" s="1"/>
  <c r="AN57" i="11"/>
  <c r="BA44" i="11"/>
  <c r="BY61" i="11"/>
  <c r="DE61" i="11" s="1"/>
  <c r="CM47" i="11"/>
  <c r="DS47" i="11" s="1"/>
  <c r="CJ50" i="11"/>
  <c r="DP50" i="11" s="1"/>
  <c r="BB43" i="11"/>
  <c r="AQ54" i="11"/>
  <c r="CT40" i="11"/>
  <c r="DZ40" i="11" s="1"/>
  <c r="CK49" i="11"/>
  <c r="DQ49" i="11" s="1"/>
  <c r="AZ45" i="11"/>
  <c r="BE40" i="11"/>
  <c r="AV49" i="11"/>
  <c r="CU39" i="11"/>
  <c r="EA39" i="11" s="1"/>
  <c r="AH63" i="11"/>
  <c r="AU50" i="11"/>
  <c r="AT51" i="11"/>
  <c r="AL59" i="11"/>
  <c r="CF54" i="11"/>
  <c r="DL54" i="11" s="1"/>
  <c r="BC42" i="11"/>
  <c r="CI51" i="11"/>
  <c r="DO51" i="11" s="1"/>
  <c r="BW63" i="11"/>
  <c r="DC63" i="11" s="1"/>
  <c r="BS67" i="11"/>
  <c r="CY67" i="11" s="1"/>
  <c r="AS52" i="11"/>
  <c r="BZ60" i="11"/>
  <c r="DF60" i="11" s="1"/>
  <c r="CB58" i="11"/>
  <c r="DH58" i="11" s="1"/>
  <c r="CS41" i="11"/>
  <c r="DY41" i="11" s="1"/>
  <c r="CC57" i="11"/>
  <c r="DI57" i="11" s="1"/>
  <c r="AG64" i="11"/>
  <c r="CP44" i="11"/>
  <c r="DV44" i="11" s="1"/>
  <c r="CO45" i="11"/>
  <c r="DU45" i="11" s="1"/>
  <c r="FA45" i="11" s="1"/>
  <c r="GL45" i="11" s="1"/>
  <c r="AX47" i="11"/>
  <c r="AK60" i="11"/>
  <c r="BU65" i="11"/>
  <c r="DA65" i="11" s="1"/>
  <c r="AE66" i="11"/>
  <c r="AF65" i="11"/>
  <c r="AI62" i="11"/>
  <c r="CG53" i="11"/>
  <c r="DM53" i="11" s="1"/>
  <c r="ES53" i="11" s="1"/>
  <c r="GD53" i="11" s="1"/>
  <c r="AJ61" i="11"/>
  <c r="AD67" i="11"/>
  <c r="CH52" i="11"/>
  <c r="DN52" i="11" s="1"/>
  <c r="BV64" i="11"/>
  <c r="DB64" i="11" s="1"/>
  <c r="CN46" i="11"/>
  <c r="DT46" i="11" s="1"/>
  <c r="BX62" i="11"/>
  <c r="DD62" i="11" s="1"/>
  <c r="AW48" i="11"/>
  <c r="AO56" i="11"/>
  <c r="AM58" i="11"/>
  <c r="M98" i="11"/>
  <c r="HE97" i="11" s="1"/>
  <c r="G99" i="11"/>
  <c r="FW59" i="11"/>
  <c r="FG39" i="11" l="1"/>
  <c r="GR39" i="11" s="1"/>
  <c r="EO57" i="11"/>
  <c r="FZ57" i="11" s="1"/>
  <c r="EI63" i="11"/>
  <c r="FT63" i="11" s="1"/>
  <c r="EH64" i="11"/>
  <c r="FS64" i="11" s="1"/>
  <c r="ET52" i="11"/>
  <c r="GE52" i="11" s="1"/>
  <c r="EQ55" i="11"/>
  <c r="GB55" i="11" s="1"/>
  <c r="EJ62" i="11"/>
  <c r="FU62" i="11" s="1"/>
  <c r="EK61" i="11"/>
  <c r="FV61" i="11" s="1"/>
  <c r="ER54" i="11"/>
  <c r="GC54" i="11" s="1"/>
  <c r="EG65" i="11"/>
  <c r="FR65" i="11" s="1"/>
  <c r="EN58" i="11"/>
  <c r="FY58" i="11" s="1"/>
  <c r="EL60" i="11"/>
  <c r="FW60" i="11" s="1"/>
  <c r="EE67" i="11"/>
  <c r="FP67" i="11" s="1"/>
  <c r="EF66" i="11"/>
  <c r="FQ66" i="11" s="1"/>
  <c r="EM59" i="11"/>
  <c r="FX59" i="11" s="1"/>
  <c r="EP56" i="11"/>
  <c r="GA56" i="11" s="1"/>
  <c r="EU51" i="11"/>
  <c r="GF51" i="11" s="1"/>
  <c r="AX66" i="1"/>
  <c r="AY66" i="1"/>
  <c r="AZ66" i="1" s="1"/>
  <c r="BL66" i="1" s="1"/>
  <c r="BB96" i="1"/>
  <c r="BC96" i="1" s="1"/>
  <c r="BF96" i="1"/>
  <c r="BH96" i="1" s="1"/>
  <c r="BJ96" i="1" s="1"/>
  <c r="AI78" i="1"/>
  <c r="AF81" i="1"/>
  <c r="AO72" i="1"/>
  <c r="Y88" i="1"/>
  <c r="AP71" i="1"/>
  <c r="Z87" i="1"/>
  <c r="AM74" i="1"/>
  <c r="AJ77" i="1"/>
  <c r="AS68" i="1"/>
  <c r="AC84" i="1"/>
  <c r="AT67" i="1"/>
  <c r="AV67" i="1" s="1"/>
  <c r="AW67" i="1" s="1"/>
  <c r="AD83" i="1"/>
  <c r="AQ70" i="1"/>
  <c r="AA86" i="1"/>
  <c r="AN73" i="1"/>
  <c r="AG80" i="1"/>
  <c r="AH79" i="1"/>
  <c r="AE82" i="1"/>
  <c r="AR69" i="1"/>
  <c r="AB85" i="1"/>
  <c r="AK76" i="1"/>
  <c r="AL75" i="1"/>
  <c r="W90" i="1"/>
  <c r="U92" i="1"/>
  <c r="R95" i="1"/>
  <c r="V91" i="1"/>
  <c r="S94" i="1"/>
  <c r="X89" i="1"/>
  <c r="Q96" i="1"/>
  <c r="T93" i="1"/>
  <c r="O97" i="1"/>
  <c r="G98" i="1"/>
  <c r="N97" i="1"/>
  <c r="EZ46" i="11"/>
  <c r="GK46" i="11" s="1"/>
  <c r="EW49" i="11"/>
  <c r="GH49" i="11" s="1"/>
  <c r="EV50" i="11"/>
  <c r="GG50" i="11" s="1"/>
  <c r="FE41" i="11"/>
  <c r="GP41" i="11" s="1"/>
  <c r="EX48" i="11"/>
  <c r="GI48" i="11" s="1"/>
  <c r="FF40" i="11"/>
  <c r="GQ40" i="11" s="1"/>
  <c r="FB44" i="11"/>
  <c r="GM44" i="11" s="1"/>
  <c r="FC43" i="11"/>
  <c r="GN43" i="11" s="1"/>
  <c r="FD42" i="11"/>
  <c r="GO42" i="11" s="1"/>
  <c r="EY47" i="11"/>
  <c r="GJ47" i="11" s="1"/>
  <c r="M99" i="11"/>
  <c r="HE98" i="11" s="1"/>
  <c r="G100" i="11"/>
  <c r="CI52" i="11"/>
  <c r="DO52" i="11" s="1"/>
  <c r="BT67" i="11"/>
  <c r="CZ67" i="11" s="1"/>
  <c r="CE56" i="11"/>
  <c r="DK56" i="11" s="1"/>
  <c r="BB44" i="11"/>
  <c r="AV50" i="11"/>
  <c r="AL60" i="11"/>
  <c r="BW64" i="11"/>
  <c r="DC64" i="11" s="1"/>
  <c r="AN58" i="11"/>
  <c r="AO57" i="11"/>
  <c r="BZ61" i="11"/>
  <c r="DF61" i="11" s="1"/>
  <c r="CQ44" i="11"/>
  <c r="DW44" i="11" s="1"/>
  <c r="CD57" i="11"/>
  <c r="DJ57" i="11" s="1"/>
  <c r="CK50" i="11"/>
  <c r="DQ50" i="11" s="1"/>
  <c r="EW50" i="11" s="1"/>
  <c r="GH50" i="11" s="1"/>
  <c r="CG54" i="11"/>
  <c r="DM54" i="11" s="1"/>
  <c r="CV39" i="11"/>
  <c r="EB39" i="11" s="1"/>
  <c r="AM59" i="11"/>
  <c r="CH53" i="11"/>
  <c r="DN53" i="11" s="1"/>
  <c r="CU40" i="11"/>
  <c r="EA40" i="11" s="1"/>
  <c r="BC43" i="11"/>
  <c r="CC58" i="11"/>
  <c r="DI58" i="11" s="1"/>
  <c r="EO58" i="11" s="1"/>
  <c r="FZ58" i="11" s="1"/>
  <c r="AI63" i="11"/>
  <c r="AQ55" i="11"/>
  <c r="BX63" i="11"/>
  <c r="DD63" i="11" s="1"/>
  <c r="AF66" i="11"/>
  <c r="CT41" i="11"/>
  <c r="DZ41" i="11" s="1"/>
  <c r="CA60" i="11"/>
  <c r="DG60" i="11" s="1"/>
  <c r="AP56" i="11"/>
  <c r="BU66" i="11"/>
  <c r="DA66" i="11" s="1"/>
  <c r="EG66" i="11" s="1"/>
  <c r="AW49" i="11"/>
  <c r="BV65" i="11"/>
  <c r="DB65" i="11" s="1"/>
  <c r="CO46" i="11"/>
  <c r="DU46" i="11" s="1"/>
  <c r="BF40" i="11"/>
  <c r="AX48" i="11"/>
  <c r="AD68" i="11"/>
  <c r="BA45" i="11"/>
  <c r="AS53" i="11"/>
  <c r="AU51" i="11"/>
  <c r="AT52" i="11"/>
  <c r="CM48" i="11"/>
  <c r="DS48" i="11" s="1"/>
  <c r="BE41" i="11"/>
  <c r="CS42" i="11"/>
  <c r="DY42" i="11" s="1"/>
  <c r="BY62" i="11"/>
  <c r="DE62" i="11" s="1"/>
  <c r="CL49" i="11"/>
  <c r="DR49" i="11" s="1"/>
  <c r="BD42" i="11"/>
  <c r="AZ46" i="11"/>
  <c r="BG39" i="11"/>
  <c r="BS68" i="11"/>
  <c r="CY68" i="11" s="1"/>
  <c r="AJ62" i="11"/>
  <c r="CF55" i="11"/>
  <c r="DL55" i="11" s="1"/>
  <c r="CB59" i="11"/>
  <c r="DH59" i="11" s="1"/>
  <c r="EN59" i="11" s="1"/>
  <c r="FY59" i="11" s="1"/>
  <c r="CN47" i="11"/>
  <c r="DT47" i="11" s="1"/>
  <c r="CJ51" i="11"/>
  <c r="DP51" i="11" s="1"/>
  <c r="AR54" i="11"/>
  <c r="AH64" i="11"/>
  <c r="CR43" i="11"/>
  <c r="DX43" i="11" s="1"/>
  <c r="AK61" i="11"/>
  <c r="AG65" i="11"/>
  <c r="AE67" i="11"/>
  <c r="AY47" i="11"/>
  <c r="CP45" i="11"/>
  <c r="DV45" i="11" s="1"/>
  <c r="EK62" i="11" l="1"/>
  <c r="FV62" i="11" s="1"/>
  <c r="EM60" i="11"/>
  <c r="FX60" i="11" s="1"/>
  <c r="ER55" i="11"/>
  <c r="GC55" i="11" s="1"/>
  <c r="EP57" i="11"/>
  <c r="GA57" i="11" s="1"/>
  <c r="EQ56" i="11"/>
  <c r="GB56" i="11" s="1"/>
  <c r="EL61" i="11"/>
  <c r="FW61" i="11" s="1"/>
  <c r="EF67" i="11"/>
  <c r="FQ67" i="11" s="1"/>
  <c r="ET53" i="11"/>
  <c r="GE53" i="11" s="1"/>
  <c r="EU52" i="11"/>
  <c r="GF52" i="11" s="1"/>
  <c r="FD43" i="11"/>
  <c r="GO43" i="11" s="1"/>
  <c r="EE68" i="11"/>
  <c r="FP68" i="11" s="1"/>
  <c r="EJ63" i="11"/>
  <c r="FU63" i="11" s="1"/>
  <c r="EI64" i="11"/>
  <c r="FT64" i="11" s="1"/>
  <c r="EH65" i="11"/>
  <c r="FS65" i="11" s="1"/>
  <c r="ES54" i="11"/>
  <c r="GD54" i="11" s="1"/>
  <c r="BB97" i="1"/>
  <c r="BC97" i="1" s="1"/>
  <c r="BF97" i="1"/>
  <c r="BH97" i="1" s="1"/>
  <c r="BJ97" i="1" s="1"/>
  <c r="AT68" i="1"/>
  <c r="AV68" i="1" s="1"/>
  <c r="AW68" i="1" s="1"/>
  <c r="AD84" i="1"/>
  <c r="AK77" i="1"/>
  <c r="AF82" i="1"/>
  <c r="AI79" i="1"/>
  <c r="AH80" i="1"/>
  <c r="AO73" i="1"/>
  <c r="Y89" i="1"/>
  <c r="AR70" i="1"/>
  <c r="AB86" i="1"/>
  <c r="AE83" i="1"/>
  <c r="AL76" i="1"/>
  <c r="AS69" i="1"/>
  <c r="AC85" i="1"/>
  <c r="AN74" i="1"/>
  <c r="AQ71" i="1"/>
  <c r="AA87" i="1"/>
  <c r="AP72" i="1"/>
  <c r="Z88" i="1"/>
  <c r="AG81" i="1"/>
  <c r="AJ78" i="1"/>
  <c r="AM75" i="1"/>
  <c r="Q97" i="1"/>
  <c r="W91" i="1"/>
  <c r="U93" i="1"/>
  <c r="S95" i="1"/>
  <c r="X90" i="1"/>
  <c r="R96" i="1"/>
  <c r="T94" i="1"/>
  <c r="V92" i="1"/>
  <c r="AY67" i="1"/>
  <c r="AZ67" i="1" s="1"/>
  <c r="BL67" i="1" s="1"/>
  <c r="AX67" i="1"/>
  <c r="N98" i="1"/>
  <c r="O98" i="1"/>
  <c r="G99" i="1"/>
  <c r="FC44" i="11"/>
  <c r="GN44" i="11" s="1"/>
  <c r="FE42" i="11"/>
  <c r="GP42" i="11" s="1"/>
  <c r="FF41" i="11"/>
  <c r="GQ41" i="11" s="1"/>
  <c r="FG40" i="11"/>
  <c r="GR40" i="11" s="1"/>
  <c r="EX49" i="11"/>
  <c r="GI49" i="11" s="1"/>
  <c r="EY48" i="11"/>
  <c r="GJ48" i="11" s="1"/>
  <c r="FA46" i="11"/>
  <c r="GL46" i="11" s="1"/>
  <c r="FH39" i="11"/>
  <c r="GS39" i="11" s="1"/>
  <c r="EZ47" i="11"/>
  <c r="GK47" i="11" s="1"/>
  <c r="FB45" i="11"/>
  <c r="GM45" i="11" s="1"/>
  <c r="EV51" i="11"/>
  <c r="GG51" i="11" s="1"/>
  <c r="HF39" i="11"/>
  <c r="AI64" i="11"/>
  <c r="CL50" i="11"/>
  <c r="DR50" i="11" s="1"/>
  <c r="BB45" i="11"/>
  <c r="BC44" i="11"/>
  <c r="AL61" i="11"/>
  <c r="CV40" i="11"/>
  <c r="EB40" i="11" s="1"/>
  <c r="CU41" i="11"/>
  <c r="EA41" i="11" s="1"/>
  <c r="BT68" i="11"/>
  <c r="CZ68" i="11" s="1"/>
  <c r="CO47" i="11"/>
  <c r="DU47" i="11" s="1"/>
  <c r="BD43" i="11"/>
  <c r="AN59" i="11"/>
  <c r="AM60" i="11"/>
  <c r="CD58" i="11"/>
  <c r="DJ58" i="11" s="1"/>
  <c r="CE57" i="11"/>
  <c r="DK57" i="11" s="1"/>
  <c r="CM49" i="11"/>
  <c r="DS49" i="11" s="1"/>
  <c r="AP57" i="11"/>
  <c r="CK51" i="11"/>
  <c r="DQ51" i="11" s="1"/>
  <c r="BF41" i="11"/>
  <c r="BZ62" i="11"/>
  <c r="DF62" i="11" s="1"/>
  <c r="AO58" i="11"/>
  <c r="AS54" i="11"/>
  <c r="CB60" i="11"/>
  <c r="DH60" i="11" s="1"/>
  <c r="CG55" i="11"/>
  <c r="DM55" i="11" s="1"/>
  <c r="BY63" i="11"/>
  <c r="DE63" i="11" s="1"/>
  <c r="AW50" i="11"/>
  <c r="BS69" i="11"/>
  <c r="CY69" i="11" s="1"/>
  <c r="CP46" i="11"/>
  <c r="DV46" i="11" s="1"/>
  <c r="CQ45" i="11"/>
  <c r="DW45" i="11" s="1"/>
  <c r="CS43" i="11"/>
  <c r="DY43" i="11" s="1"/>
  <c r="CW39" i="11"/>
  <c r="EC39" i="11" s="1"/>
  <c r="CJ52" i="11"/>
  <c r="DP52" i="11" s="1"/>
  <c r="BH39" i="11"/>
  <c r="AZ47" i="11"/>
  <c r="AU52" i="11"/>
  <c r="AG66" i="11"/>
  <c r="AH65" i="11"/>
  <c r="CN48" i="11"/>
  <c r="DT48" i="11" s="1"/>
  <c r="AR55" i="11"/>
  <c r="BA46" i="11"/>
  <c r="AJ63" i="11"/>
  <c r="BU67" i="11"/>
  <c r="DA67" i="11" s="1"/>
  <c r="BX64" i="11"/>
  <c r="DD64" i="11" s="1"/>
  <c r="BG40" i="11"/>
  <c r="AT53" i="11"/>
  <c r="CT42" i="11"/>
  <c r="DZ42" i="11" s="1"/>
  <c r="AE68" i="11"/>
  <c r="AV51" i="11"/>
  <c r="CC59" i="11"/>
  <c r="DI59" i="11" s="1"/>
  <c r="CR44" i="11"/>
  <c r="DX44" i="11" s="1"/>
  <c r="BW65" i="11"/>
  <c r="DC65" i="11" s="1"/>
  <c r="AQ56" i="11"/>
  <c r="BV66" i="11"/>
  <c r="DB66" i="11" s="1"/>
  <c r="AF67" i="11"/>
  <c r="CI53" i="11"/>
  <c r="DO53" i="11" s="1"/>
  <c r="CH54" i="11"/>
  <c r="DN54" i="11" s="1"/>
  <c r="BE42" i="11"/>
  <c r="CA61" i="11"/>
  <c r="DG61" i="11" s="1"/>
  <c r="EM61" i="11" s="1"/>
  <c r="FX61" i="11" s="1"/>
  <c r="AD69" i="11"/>
  <c r="AX49" i="11"/>
  <c r="AY48" i="11"/>
  <c r="AK62" i="11"/>
  <c r="CF56" i="11"/>
  <c r="DL56" i="11" s="1"/>
  <c r="FR66" i="11"/>
  <c r="G101" i="11"/>
  <c r="M100" i="11"/>
  <c r="HE99" i="11" s="1"/>
  <c r="EJ64" i="11" l="1"/>
  <c r="FU64" i="11" s="1"/>
  <c r="ET54" i="11"/>
  <c r="GE54" i="11" s="1"/>
  <c r="EH66" i="11"/>
  <c r="FS66" i="11" s="1"/>
  <c r="EO59" i="11"/>
  <c r="FZ59" i="11" s="1"/>
  <c r="EI65" i="11"/>
  <c r="FT65" i="11" s="1"/>
  <c r="ER56" i="11"/>
  <c r="GC56" i="11" s="1"/>
  <c r="EU53" i="11"/>
  <c r="GF53" i="11" s="1"/>
  <c r="EN60" i="11"/>
  <c r="FY60" i="11" s="1"/>
  <c r="EG67" i="11"/>
  <c r="FR67" i="11" s="1"/>
  <c r="EE69" i="11"/>
  <c r="FP69" i="11" s="1"/>
  <c r="EK63" i="11"/>
  <c r="FV63" i="11" s="1"/>
  <c r="EF68" i="11"/>
  <c r="FQ68" i="11" s="1"/>
  <c r="EV52" i="11"/>
  <c r="GG52" i="11" s="1"/>
  <c r="ES55" i="11"/>
  <c r="GD55" i="11" s="1"/>
  <c r="EQ57" i="11"/>
  <c r="GB57" i="11" s="1"/>
  <c r="EP58" i="11"/>
  <c r="GA58" i="11" s="1"/>
  <c r="EL62" i="11"/>
  <c r="FW62" i="11" s="1"/>
  <c r="BB98" i="1"/>
  <c r="BC98" i="1" s="1"/>
  <c r="BF98" i="1"/>
  <c r="BH98" i="1" s="1"/>
  <c r="BJ98" i="1" s="1"/>
  <c r="AL77" i="1"/>
  <c r="AI80" i="1"/>
  <c r="AF83" i="1"/>
  <c r="AS70" i="1"/>
  <c r="AC86" i="1"/>
  <c r="AH81" i="1"/>
  <c r="AE84" i="1"/>
  <c r="AJ79" i="1"/>
  <c r="AG82" i="1"/>
  <c r="AT69" i="1"/>
  <c r="AV69" i="1" s="1"/>
  <c r="AW69" i="1" s="1"/>
  <c r="AD85" i="1"/>
  <c r="AQ72" i="1"/>
  <c r="AA88" i="1"/>
  <c r="AN75" i="1"/>
  <c r="AK78" i="1"/>
  <c r="AP73" i="1"/>
  <c r="Z89" i="1"/>
  <c r="AM76" i="1"/>
  <c r="AR71" i="1"/>
  <c r="AB87" i="1"/>
  <c r="AO74" i="1"/>
  <c r="Y90" i="1"/>
  <c r="V93" i="1"/>
  <c r="W92" i="1"/>
  <c r="X91" i="1"/>
  <c r="T95" i="1"/>
  <c r="S96" i="1"/>
  <c r="R97" i="1"/>
  <c r="Q98" i="1"/>
  <c r="U94" i="1"/>
  <c r="AX68" i="1"/>
  <c r="AY68" i="1"/>
  <c r="AZ68" i="1" s="1"/>
  <c r="BL68" i="1" s="1"/>
  <c r="N99" i="1"/>
  <c r="G100" i="1"/>
  <c r="O99" i="1"/>
  <c r="FC45" i="11"/>
  <c r="GN45" i="11" s="1"/>
  <c r="FE43" i="11"/>
  <c r="GP43" i="11" s="1"/>
  <c r="FG41" i="11"/>
  <c r="GR41" i="11" s="1"/>
  <c r="FB46" i="11"/>
  <c r="GM46" i="11" s="1"/>
  <c r="EY49" i="11"/>
  <c r="GJ49" i="11" s="1"/>
  <c r="FD44" i="11"/>
  <c r="GO44" i="11" s="1"/>
  <c r="FF42" i="11"/>
  <c r="GQ42" i="11" s="1"/>
  <c r="EZ48" i="11"/>
  <c r="GK48" i="11" s="1"/>
  <c r="EW51" i="11"/>
  <c r="GH51" i="11" s="1"/>
  <c r="FA47" i="11"/>
  <c r="GL47" i="11" s="1"/>
  <c r="FI39" i="11"/>
  <c r="FH40" i="11"/>
  <c r="GS40" i="11" s="1"/>
  <c r="EX50" i="11"/>
  <c r="GI50" i="11" s="1"/>
  <c r="HL39" i="11"/>
  <c r="G102" i="11"/>
  <c r="M101" i="11"/>
  <c r="HE100" i="11" s="1"/>
  <c r="HF40" i="11"/>
  <c r="CL51" i="11"/>
  <c r="DR51" i="11" s="1"/>
  <c r="CU42" i="11"/>
  <c r="EA42" i="11" s="1"/>
  <c r="AP58" i="11"/>
  <c r="AN60" i="11"/>
  <c r="CV41" i="11"/>
  <c r="EB41" i="11" s="1"/>
  <c r="AZ48" i="11"/>
  <c r="BB46" i="11"/>
  <c r="AQ57" i="11"/>
  <c r="CO48" i="11"/>
  <c r="DU48" i="11" s="1"/>
  <c r="AL62" i="11"/>
  <c r="BZ63" i="11"/>
  <c r="DF63" i="11" s="1"/>
  <c r="CN49" i="11"/>
  <c r="DT49" i="11" s="1"/>
  <c r="BC45" i="11"/>
  <c r="AO59" i="11"/>
  <c r="AH66" i="11"/>
  <c r="CR45" i="11"/>
  <c r="DX45" i="11" s="1"/>
  <c r="BF42" i="11"/>
  <c r="AE69" i="11"/>
  <c r="AU53" i="11"/>
  <c r="CJ53" i="11"/>
  <c r="DP53" i="11" s="1"/>
  <c r="BE43" i="11"/>
  <c r="CS44" i="11"/>
  <c r="DY44" i="11" s="1"/>
  <c r="AX50" i="11"/>
  <c r="AD70" i="11"/>
  <c r="BT69" i="11"/>
  <c r="CZ69" i="11" s="1"/>
  <c r="BX65" i="11"/>
  <c r="DD65" i="11" s="1"/>
  <c r="CP47" i="11"/>
  <c r="DV47" i="11" s="1"/>
  <c r="CF57" i="11"/>
  <c r="DL57" i="11" s="1"/>
  <c r="BD44" i="11"/>
  <c r="BY64" i="11"/>
  <c r="DE64" i="11" s="1"/>
  <c r="CW40" i="11"/>
  <c r="EC40" i="11" s="1"/>
  <c r="CI54" i="11"/>
  <c r="DO54" i="11" s="1"/>
  <c r="CH55" i="11"/>
  <c r="DN55" i="11" s="1"/>
  <c r="BU68" i="11"/>
  <c r="DA68" i="11" s="1"/>
  <c r="CE58" i="11"/>
  <c r="DK58" i="11" s="1"/>
  <c r="EQ58" i="11" s="1"/>
  <c r="GB58" i="11" s="1"/>
  <c r="AI65" i="11"/>
  <c r="CQ46" i="11"/>
  <c r="DW46" i="11" s="1"/>
  <c r="CK52" i="11"/>
  <c r="DQ52" i="11" s="1"/>
  <c r="AY49" i="11"/>
  <c r="CC60" i="11"/>
  <c r="DI60" i="11" s="1"/>
  <c r="EO60" i="11" s="1"/>
  <c r="FZ60" i="11" s="1"/>
  <c r="AF68" i="11"/>
  <c r="BS70" i="11"/>
  <c r="CY70" i="11" s="1"/>
  <c r="CA62" i="11"/>
  <c r="DG62" i="11" s="1"/>
  <c r="BA47" i="11"/>
  <c r="AJ64" i="11"/>
  <c r="CT43" i="11"/>
  <c r="DZ43" i="11" s="1"/>
  <c r="CG56" i="11"/>
  <c r="DM56" i="11" s="1"/>
  <c r="BV67" i="11"/>
  <c r="DB67" i="11" s="1"/>
  <c r="AW51" i="11"/>
  <c r="AS55" i="11"/>
  <c r="BW66" i="11"/>
  <c r="DC66" i="11" s="1"/>
  <c r="CM50" i="11"/>
  <c r="DS50" i="11" s="1"/>
  <c r="BH40" i="11"/>
  <c r="CD59" i="11"/>
  <c r="DJ59" i="11" s="1"/>
  <c r="EP59" i="11" s="1"/>
  <c r="GA59" i="11" s="1"/>
  <c r="AK63" i="11"/>
  <c r="AG67" i="11"/>
  <c r="BG41" i="11"/>
  <c r="AR56" i="11"/>
  <c r="AM61" i="11"/>
  <c r="CB61" i="11"/>
  <c r="DH61" i="11" s="1"/>
  <c r="AT54" i="11"/>
  <c r="AV52" i="11"/>
  <c r="EF69" i="11" l="1"/>
  <c r="FQ69" i="11" s="1"/>
  <c r="ES56" i="11"/>
  <c r="GD56" i="11" s="1"/>
  <c r="EN61" i="11"/>
  <c r="FY61" i="11" s="1"/>
  <c r="ER57" i="11"/>
  <c r="GC57" i="11" s="1"/>
  <c r="EM62" i="11"/>
  <c r="FX62" i="11" s="1"/>
  <c r="EU54" i="11"/>
  <c r="GF54" i="11" s="1"/>
  <c r="EW52" i="11"/>
  <c r="GH52" i="11" s="1"/>
  <c r="EK64" i="11"/>
  <c r="FV64" i="11" s="1"/>
  <c r="EV53" i="11"/>
  <c r="GG53" i="11" s="1"/>
  <c r="EI66" i="11"/>
  <c r="FT66" i="11" s="1"/>
  <c r="EL63" i="11"/>
  <c r="FW63" i="11" s="1"/>
  <c r="EE70" i="11"/>
  <c r="FP70" i="11" s="1"/>
  <c r="EG68" i="11"/>
  <c r="FR68" i="11" s="1"/>
  <c r="EJ65" i="11"/>
  <c r="FU65" i="11" s="1"/>
  <c r="EY50" i="11"/>
  <c r="GJ50" i="11" s="1"/>
  <c r="ET55" i="11"/>
  <c r="GE55" i="11" s="1"/>
  <c r="EH67" i="11"/>
  <c r="FS67" i="11" s="1"/>
  <c r="N100" i="1"/>
  <c r="O100" i="1"/>
  <c r="G101" i="1"/>
  <c r="BB99" i="1"/>
  <c r="BC99" i="1" s="1"/>
  <c r="BF99" i="1"/>
  <c r="BH99" i="1" s="1"/>
  <c r="BJ99" i="1" s="1"/>
  <c r="AE85" i="1"/>
  <c r="AH82" i="1"/>
  <c r="AS71" i="1"/>
  <c r="AC87" i="1"/>
  <c r="AR72" i="1"/>
  <c r="AB88" i="1"/>
  <c r="AQ73" i="1"/>
  <c r="AA89" i="1"/>
  <c r="AL78" i="1"/>
  <c r="AO75" i="1"/>
  <c r="Y91" i="1"/>
  <c r="AN76" i="1"/>
  <c r="AM77" i="1"/>
  <c r="AP74" i="1"/>
  <c r="Z90" i="1"/>
  <c r="AK79" i="1"/>
  <c r="AJ80" i="1"/>
  <c r="AI81" i="1"/>
  <c r="AT70" i="1"/>
  <c r="AV70" i="1" s="1"/>
  <c r="AW70" i="1" s="1"/>
  <c r="AD86" i="1"/>
  <c r="AG83" i="1"/>
  <c r="AF84" i="1"/>
  <c r="W93" i="1"/>
  <c r="S97" i="1"/>
  <c r="U95" i="1"/>
  <c r="Q99" i="1"/>
  <c r="V94" i="1"/>
  <c r="T96" i="1"/>
  <c r="X92" i="1"/>
  <c r="R98" i="1"/>
  <c r="AY69" i="1"/>
  <c r="AZ69" i="1" s="1"/>
  <c r="BL69" i="1" s="1"/>
  <c r="AX69" i="1"/>
  <c r="FC46" i="11"/>
  <c r="GN46" i="11" s="1"/>
  <c r="FF43" i="11"/>
  <c r="GQ43" i="11" s="1"/>
  <c r="FE44" i="11"/>
  <c r="GP44" i="11" s="1"/>
  <c r="FG42" i="11"/>
  <c r="GR42" i="11" s="1"/>
  <c r="FA48" i="11"/>
  <c r="GL48" i="11" s="1"/>
  <c r="EX51" i="11"/>
  <c r="GI51" i="11" s="1"/>
  <c r="FI40" i="11"/>
  <c r="FB47" i="11"/>
  <c r="GM47" i="11" s="1"/>
  <c r="GT39" i="11"/>
  <c r="GV39" i="11" s="1"/>
  <c r="GW39" i="11" s="1"/>
  <c r="FK39" i="11"/>
  <c r="FH41" i="11"/>
  <c r="GS41" i="11" s="1"/>
  <c r="FD45" i="11"/>
  <c r="GO45" i="11" s="1"/>
  <c r="EZ49" i="11"/>
  <c r="GK49" i="11" s="1"/>
  <c r="HL40" i="11"/>
  <c r="HF41" i="11"/>
  <c r="BZ64" i="11"/>
  <c r="DF64" i="11" s="1"/>
  <c r="AK64" i="11"/>
  <c r="AD71" i="11"/>
  <c r="CM51" i="11"/>
  <c r="DS51" i="11" s="1"/>
  <c r="AH67" i="11"/>
  <c r="CD60" i="11"/>
  <c r="DJ60" i="11" s="1"/>
  <c r="BE44" i="11"/>
  <c r="CC61" i="11"/>
  <c r="DI61" i="11" s="1"/>
  <c r="CL52" i="11"/>
  <c r="DR52" i="11" s="1"/>
  <c r="CN50" i="11"/>
  <c r="DT50" i="11" s="1"/>
  <c r="CQ47" i="11"/>
  <c r="DW47" i="11" s="1"/>
  <c r="AT55" i="11"/>
  <c r="CO49" i="11"/>
  <c r="DU49" i="11" s="1"/>
  <c r="BW67" i="11"/>
  <c r="DC67" i="11" s="1"/>
  <c r="AX51" i="11"/>
  <c r="AN61" i="11"/>
  <c r="CB62" i="11"/>
  <c r="DH62" i="11" s="1"/>
  <c r="AM62" i="11"/>
  <c r="CE59" i="11"/>
  <c r="DK59" i="11" s="1"/>
  <c r="AQ58" i="11"/>
  <c r="AW52" i="11"/>
  <c r="CU43" i="11"/>
  <c r="EA43" i="11" s="1"/>
  <c r="BF43" i="11"/>
  <c r="AU54" i="11"/>
  <c r="AY50" i="11"/>
  <c r="BC46" i="11"/>
  <c r="CW41" i="11"/>
  <c r="EC41" i="11" s="1"/>
  <c r="CR46" i="11"/>
  <c r="DX46" i="11" s="1"/>
  <c r="BV68" i="11"/>
  <c r="DB68" i="11" s="1"/>
  <c r="CI55" i="11"/>
  <c r="DO55" i="11" s="1"/>
  <c r="CV42" i="11"/>
  <c r="EB42" i="11" s="1"/>
  <c r="AO60" i="11"/>
  <c r="CK53" i="11"/>
  <c r="DQ53" i="11" s="1"/>
  <c r="BD45" i="11"/>
  <c r="CS45" i="11"/>
  <c r="DY45" i="11" s="1"/>
  <c r="AI66" i="11"/>
  <c r="BH41" i="11"/>
  <c r="CF58" i="11"/>
  <c r="DL58" i="11" s="1"/>
  <c r="BB47" i="11"/>
  <c r="BX66" i="11"/>
  <c r="DD66" i="11" s="1"/>
  <c r="AZ49" i="11"/>
  <c r="AR57" i="11"/>
  <c r="AF69" i="11"/>
  <c r="BG42" i="11"/>
  <c r="CG57" i="11"/>
  <c r="DM57" i="11" s="1"/>
  <c r="CJ54" i="11"/>
  <c r="DP54" i="11" s="1"/>
  <c r="AG68" i="11"/>
  <c r="AS56" i="11"/>
  <c r="AE70" i="11"/>
  <c r="BS71" i="11"/>
  <c r="CY71" i="11" s="1"/>
  <c r="AL63" i="11"/>
  <c r="CP48" i="11"/>
  <c r="DV48" i="11" s="1"/>
  <c r="BT70" i="11"/>
  <c r="CZ70" i="11" s="1"/>
  <c r="AJ65" i="11"/>
  <c r="AP59" i="11"/>
  <c r="AV53" i="11"/>
  <c r="BA48" i="11"/>
  <c r="CT44" i="11"/>
  <c r="DZ44" i="11" s="1"/>
  <c r="BU69" i="11"/>
  <c r="DA69" i="11" s="1"/>
  <c r="EG69" i="11" s="1"/>
  <c r="BY65" i="11"/>
  <c r="DE65" i="11" s="1"/>
  <c r="CH56" i="11"/>
  <c r="DN56" i="11" s="1"/>
  <c r="CA63" i="11"/>
  <c r="DG63" i="11" s="1"/>
  <c r="G103" i="11"/>
  <c r="M102" i="11"/>
  <c r="HE101" i="11" s="1"/>
  <c r="EV54" i="11" l="1"/>
  <c r="GG54" i="11" s="1"/>
  <c r="EM63" i="11"/>
  <c r="FX63" i="11" s="1"/>
  <c r="EN62" i="11"/>
  <c r="FY62" i="11" s="1"/>
  <c r="ET56" i="11"/>
  <c r="GE56" i="11" s="1"/>
  <c r="ES57" i="11"/>
  <c r="GD57" i="11" s="1"/>
  <c r="EE71" i="11"/>
  <c r="FP71" i="11" s="1"/>
  <c r="EJ66" i="11"/>
  <c r="ER58" i="11"/>
  <c r="GC58" i="11" s="1"/>
  <c r="EU55" i="11"/>
  <c r="GF55" i="11" s="1"/>
  <c r="EF70" i="11"/>
  <c r="FQ70" i="11" s="1"/>
  <c r="EH68" i="11"/>
  <c r="FS68" i="11" s="1"/>
  <c r="EK65" i="11"/>
  <c r="FV65" i="11" s="1"/>
  <c r="EQ59" i="11"/>
  <c r="GB59" i="11" s="1"/>
  <c r="EW53" i="11"/>
  <c r="GH53" i="11" s="1"/>
  <c r="EX52" i="11"/>
  <c r="GI52" i="11" s="1"/>
  <c r="EL64" i="11"/>
  <c r="FW64" i="11" s="1"/>
  <c r="EO61" i="11"/>
  <c r="FZ61" i="11" s="1"/>
  <c r="EI67" i="11"/>
  <c r="FT67" i="11" s="1"/>
  <c r="EP60" i="11"/>
  <c r="GA60" i="11" s="1"/>
  <c r="O101" i="1"/>
  <c r="N101" i="1"/>
  <c r="G102" i="1"/>
  <c r="AX70" i="1"/>
  <c r="AY70" i="1"/>
  <c r="AZ70" i="1" s="1"/>
  <c r="BL70" i="1" s="1"/>
  <c r="BB100" i="1"/>
  <c r="BC100" i="1" s="1"/>
  <c r="BF100" i="1"/>
  <c r="BH100" i="1" s="1"/>
  <c r="BJ100" i="1" s="1"/>
  <c r="AH83" i="1"/>
  <c r="AI82" i="1"/>
  <c r="AJ81" i="1"/>
  <c r="AG84" i="1"/>
  <c r="AT71" i="1"/>
  <c r="AV71" i="1" s="1"/>
  <c r="AW71" i="1" s="1"/>
  <c r="AD87" i="1"/>
  <c r="AM78" i="1"/>
  <c r="AN77" i="1"/>
  <c r="AK80" i="1"/>
  <c r="AP75" i="1"/>
  <c r="Z91" i="1"/>
  <c r="AQ74" i="1"/>
  <c r="AA90" i="1"/>
  <c r="AR73" i="1"/>
  <c r="AB89" i="1"/>
  <c r="AO76" i="1"/>
  <c r="Y92" i="1"/>
  <c r="AL79" i="1"/>
  <c r="AE86" i="1"/>
  <c r="AF85" i="1"/>
  <c r="AS72" i="1"/>
  <c r="AC88" i="1"/>
  <c r="U96" i="1"/>
  <c r="R99" i="1"/>
  <c r="W94" i="1"/>
  <c r="X93" i="1"/>
  <c r="Q100" i="1"/>
  <c r="T97" i="1"/>
  <c r="S98" i="1"/>
  <c r="V95" i="1"/>
  <c r="FF44" i="11"/>
  <c r="GQ44" i="11" s="1"/>
  <c r="FG43" i="11"/>
  <c r="GR43" i="11" s="1"/>
  <c r="EZ50" i="11"/>
  <c r="GK50" i="11" s="1"/>
  <c r="FA49" i="11"/>
  <c r="GL49" i="11" s="1"/>
  <c r="FE45" i="11"/>
  <c r="GP45" i="11" s="1"/>
  <c r="FH42" i="11"/>
  <c r="GS42" i="11" s="1"/>
  <c r="FI41" i="11"/>
  <c r="FC47" i="11"/>
  <c r="GN47" i="11" s="1"/>
  <c r="GT40" i="11"/>
  <c r="GV40" i="11" s="1"/>
  <c r="GW40" i="11" s="1"/>
  <c r="FK40" i="11"/>
  <c r="FL39" i="11"/>
  <c r="FM39" i="11" s="1"/>
  <c r="GX39" i="11"/>
  <c r="GY39" i="11"/>
  <c r="HI39" i="11" s="1"/>
  <c r="HJ39" i="11" s="1"/>
  <c r="FB48" i="11"/>
  <c r="GM48" i="11" s="1"/>
  <c r="FU66" i="11"/>
  <c r="FD46" i="11"/>
  <c r="GO46" i="11" s="1"/>
  <c r="EY51" i="11"/>
  <c r="GJ51" i="11" s="1"/>
  <c r="HF42" i="11"/>
  <c r="AU55" i="11"/>
  <c r="AJ66" i="11"/>
  <c r="AK65" i="11"/>
  <c r="BU70" i="11"/>
  <c r="DA70" i="11" s="1"/>
  <c r="AD72" i="11"/>
  <c r="AT56" i="11"/>
  <c r="CO50" i="11"/>
  <c r="DU50" i="11" s="1"/>
  <c r="BV69" i="11"/>
  <c r="DB69" i="11" s="1"/>
  <c r="AG69" i="11"/>
  <c r="CF59" i="11"/>
  <c r="DL59" i="11" s="1"/>
  <c r="CK54" i="11"/>
  <c r="DQ54" i="11" s="1"/>
  <c r="CU44" i="11"/>
  <c r="EA44" i="11" s="1"/>
  <c r="CS46" i="11"/>
  <c r="DY46" i="11" s="1"/>
  <c r="CA64" i="11"/>
  <c r="DG64" i="11" s="1"/>
  <c r="CP49" i="11"/>
  <c r="DV49" i="11" s="1"/>
  <c r="BE45" i="11"/>
  <c r="AH68" i="11"/>
  <c r="CL53" i="11"/>
  <c r="DR53" i="11" s="1"/>
  <c r="AQ59" i="11"/>
  <c r="AL64" i="11"/>
  <c r="BG43" i="11"/>
  <c r="BX67" i="11"/>
  <c r="DD67" i="11" s="1"/>
  <c r="CV43" i="11"/>
  <c r="EB43" i="11" s="1"/>
  <c r="AY51" i="11"/>
  <c r="CQ48" i="11"/>
  <c r="DW48" i="11" s="1"/>
  <c r="BZ65" i="11"/>
  <c r="DF65" i="11" s="1"/>
  <c r="AS57" i="11"/>
  <c r="BA49" i="11"/>
  <c r="AM63" i="11"/>
  <c r="BB48" i="11"/>
  <c r="CT45" i="11"/>
  <c r="DZ45" i="11" s="1"/>
  <c r="BH42" i="11"/>
  <c r="AX52" i="11"/>
  <c r="AR58" i="11"/>
  <c r="CH57" i="11"/>
  <c r="DN57" i="11" s="1"/>
  <c r="ET57" i="11" s="1"/>
  <c r="GE57" i="11" s="1"/>
  <c r="CI56" i="11"/>
  <c r="DO56" i="11" s="1"/>
  <c r="CB63" i="11"/>
  <c r="DH63" i="11" s="1"/>
  <c r="EN63" i="11" s="1"/>
  <c r="FY63" i="11" s="1"/>
  <c r="CE60" i="11"/>
  <c r="DK60" i="11" s="1"/>
  <c r="BS72" i="11"/>
  <c r="CY72" i="11" s="1"/>
  <c r="AF70" i="11"/>
  <c r="CD61" i="11"/>
  <c r="DJ61" i="11" s="1"/>
  <c r="BC47" i="11"/>
  <c r="CR47" i="11"/>
  <c r="DX47" i="11" s="1"/>
  <c r="AW53" i="11"/>
  <c r="AZ50" i="11"/>
  <c r="AO61" i="11"/>
  <c r="CW42" i="11"/>
  <c r="EC42" i="11" s="1"/>
  <c r="CN51" i="11"/>
  <c r="DT51" i="11" s="1"/>
  <c r="EZ51" i="11" s="1"/>
  <c r="GK51" i="11" s="1"/>
  <c r="CG58" i="11"/>
  <c r="DM58" i="11" s="1"/>
  <c r="BW68" i="11"/>
  <c r="DC68" i="11" s="1"/>
  <c r="AN62" i="11"/>
  <c r="BY66" i="11"/>
  <c r="DE66" i="11" s="1"/>
  <c r="AP60" i="11"/>
  <c r="CC62" i="11"/>
  <c r="DI62" i="11" s="1"/>
  <c r="CM52" i="11"/>
  <c r="DS52" i="11" s="1"/>
  <c r="AV54" i="11"/>
  <c r="BT71" i="11"/>
  <c r="CZ71" i="11" s="1"/>
  <c r="BF44" i="11"/>
  <c r="AE71" i="11"/>
  <c r="AI67" i="11"/>
  <c r="CJ55" i="11"/>
  <c r="DP55" i="11" s="1"/>
  <c r="BD46" i="11"/>
  <c r="G104" i="11"/>
  <c r="M103" i="11"/>
  <c r="HE102" i="11" s="1"/>
  <c r="FR69" i="11"/>
  <c r="HL41" i="11"/>
  <c r="EK66" i="11" l="1"/>
  <c r="FV66" i="11" s="1"/>
  <c r="EU56" i="11"/>
  <c r="GF56" i="11" s="1"/>
  <c r="EP61" i="11"/>
  <c r="GA61" i="11" s="1"/>
  <c r="EV55" i="11"/>
  <c r="GG55" i="11" s="1"/>
  <c r="EI68" i="11"/>
  <c r="FT68" i="11" s="1"/>
  <c r="ES58" i="11"/>
  <c r="GD58" i="11" s="1"/>
  <c r="EL65" i="11"/>
  <c r="FW65" i="11" s="1"/>
  <c r="EF71" i="11"/>
  <c r="FQ71" i="11" s="1"/>
  <c r="ER59" i="11"/>
  <c r="GC59" i="11" s="1"/>
  <c r="EH69" i="11"/>
  <c r="FS69" i="11" s="1"/>
  <c r="EY52" i="11"/>
  <c r="GJ52" i="11" s="1"/>
  <c r="EE72" i="11"/>
  <c r="EO62" i="11"/>
  <c r="FZ62" i="11" s="1"/>
  <c r="EQ60" i="11"/>
  <c r="GB60" i="11" s="1"/>
  <c r="EJ67" i="11"/>
  <c r="FU67" i="11" s="1"/>
  <c r="EM64" i="11"/>
  <c r="FX64" i="11" s="1"/>
  <c r="EG70" i="11"/>
  <c r="FR70" i="11" s="1"/>
  <c r="EW54" i="11"/>
  <c r="GH54" i="11" s="1"/>
  <c r="EX53" i="11"/>
  <c r="GI53" i="11" s="1"/>
  <c r="N102" i="1"/>
  <c r="O102" i="1"/>
  <c r="G103" i="1"/>
  <c r="BB101" i="1"/>
  <c r="BC101" i="1" s="1"/>
  <c r="BF101" i="1"/>
  <c r="BH101" i="1" s="1"/>
  <c r="BJ101" i="1" s="1"/>
  <c r="AO77" i="1"/>
  <c r="Y93" i="1"/>
  <c r="AL80" i="1"/>
  <c r="AI83" i="1"/>
  <c r="AF86" i="1"/>
  <c r="AS73" i="1"/>
  <c r="AC89" i="1"/>
  <c r="AH84" i="1"/>
  <c r="AM79" i="1"/>
  <c r="AJ82" i="1"/>
  <c r="AG85" i="1"/>
  <c r="AT72" i="1"/>
  <c r="AV72" i="1" s="1"/>
  <c r="AW72" i="1" s="1"/>
  <c r="AD88" i="1"/>
  <c r="AQ75" i="1"/>
  <c r="AA91" i="1"/>
  <c r="AN78" i="1"/>
  <c r="AK81" i="1"/>
  <c r="AP76" i="1"/>
  <c r="Z92" i="1"/>
  <c r="AE87" i="1"/>
  <c r="AR74" i="1"/>
  <c r="AB90" i="1"/>
  <c r="R100" i="1"/>
  <c r="U97" i="1"/>
  <c r="V96" i="1"/>
  <c r="X94" i="1"/>
  <c r="S99" i="1"/>
  <c r="T98" i="1"/>
  <c r="Q101" i="1"/>
  <c r="W95" i="1"/>
  <c r="AX71" i="1"/>
  <c r="AY71" i="1"/>
  <c r="AZ71" i="1" s="1"/>
  <c r="BL71" i="1" s="1"/>
  <c r="FD47" i="11"/>
  <c r="GO47" i="11" s="1"/>
  <c r="FI42" i="11"/>
  <c r="GT42" i="11" s="1"/>
  <c r="GV42" i="11" s="1"/>
  <c r="GW42" i="11" s="1"/>
  <c r="FF45" i="11"/>
  <c r="GQ45" i="11" s="1"/>
  <c r="FH43" i="11"/>
  <c r="GS43" i="11" s="1"/>
  <c r="FB49" i="11"/>
  <c r="GM49" i="11" s="1"/>
  <c r="FA50" i="11"/>
  <c r="GL50" i="11" s="1"/>
  <c r="FG44" i="11"/>
  <c r="GR44" i="11" s="1"/>
  <c r="GY40" i="11"/>
  <c r="HI40" i="11" s="1"/>
  <c r="HJ40" i="11" s="1"/>
  <c r="GX40" i="11"/>
  <c r="FN39" i="11"/>
  <c r="GT41" i="11"/>
  <c r="GV41" i="11" s="1"/>
  <c r="GW41" i="11" s="1"/>
  <c r="FK41" i="11"/>
  <c r="FC48" i="11"/>
  <c r="GN48" i="11" s="1"/>
  <c r="FE46" i="11"/>
  <c r="GP46" i="11" s="1"/>
  <c r="GZ39" i="11"/>
  <c r="HH39" i="11"/>
  <c r="FL40" i="11"/>
  <c r="FM40" i="11" s="1"/>
  <c r="HF43" i="11"/>
  <c r="BW69" i="11"/>
  <c r="DC69" i="11" s="1"/>
  <c r="CT46" i="11"/>
  <c r="DZ46" i="11" s="1"/>
  <c r="CS47" i="11"/>
  <c r="DY47" i="11" s="1"/>
  <c r="CI57" i="11"/>
  <c r="DO57" i="11" s="1"/>
  <c r="BS73" i="11"/>
  <c r="CY73" i="11" s="1"/>
  <c r="BV70" i="11"/>
  <c r="DB70" i="11" s="1"/>
  <c r="CK55" i="11"/>
  <c r="DQ55" i="11" s="1"/>
  <c r="AW54" i="11"/>
  <c r="AR59" i="11"/>
  <c r="AM64" i="11"/>
  <c r="AQ60" i="11"/>
  <c r="CC63" i="11"/>
  <c r="DI63" i="11" s="1"/>
  <c r="BG44" i="11"/>
  <c r="BX68" i="11"/>
  <c r="DD68" i="11" s="1"/>
  <c r="BY67" i="11"/>
  <c r="DE67" i="11" s="1"/>
  <c r="CD62" i="11"/>
  <c r="DJ62" i="11" s="1"/>
  <c r="CN52" i="11"/>
  <c r="DT52" i="11" s="1"/>
  <c r="AD73" i="11"/>
  <c r="AY52" i="11"/>
  <c r="CE61" i="11"/>
  <c r="DK61" i="11" s="1"/>
  <c r="BE46" i="11"/>
  <c r="BC48" i="11"/>
  <c r="CL54" i="11"/>
  <c r="DR54" i="11" s="1"/>
  <c r="BF45" i="11"/>
  <c r="AV55" i="11"/>
  <c r="AX53" i="11"/>
  <c r="AF71" i="11"/>
  <c r="AU56" i="11"/>
  <c r="CQ49" i="11"/>
  <c r="DW49" i="11" s="1"/>
  <c r="CO51" i="11"/>
  <c r="DU51" i="11" s="1"/>
  <c r="CV44" i="11"/>
  <c r="EB44" i="11" s="1"/>
  <c r="AN63" i="11"/>
  <c r="BD47" i="11"/>
  <c r="AS58" i="11"/>
  <c r="CA65" i="11"/>
  <c r="DG65" i="11" s="1"/>
  <c r="CG59" i="11"/>
  <c r="DM59" i="11" s="1"/>
  <c r="BZ66" i="11"/>
  <c r="DF66" i="11" s="1"/>
  <c r="AO62" i="11"/>
  <c r="AT57" i="11"/>
  <c r="AH69" i="11"/>
  <c r="CJ56" i="11"/>
  <c r="DP56" i="11" s="1"/>
  <c r="AL65" i="11"/>
  <c r="AP61" i="11"/>
  <c r="CP50" i="11"/>
  <c r="DV50" i="11" s="1"/>
  <c r="BB49" i="11"/>
  <c r="BT72" i="11"/>
  <c r="CZ72" i="11" s="1"/>
  <c r="BU71" i="11"/>
  <c r="DA71" i="11" s="1"/>
  <c r="CR48" i="11"/>
  <c r="DX48" i="11" s="1"/>
  <c r="CF60" i="11"/>
  <c r="DL60" i="11" s="1"/>
  <c r="ER60" i="11" s="1"/>
  <c r="GC60" i="11" s="1"/>
  <c r="AJ67" i="11"/>
  <c r="AZ51" i="11"/>
  <c r="BH43" i="11"/>
  <c r="CW43" i="11"/>
  <c r="EC43" i="11" s="1"/>
  <c r="CU45" i="11"/>
  <c r="EA45" i="11" s="1"/>
  <c r="CM53" i="11"/>
  <c r="DS53" i="11" s="1"/>
  <c r="AI68" i="11"/>
  <c r="CH58" i="11"/>
  <c r="DN58" i="11" s="1"/>
  <c r="CB64" i="11"/>
  <c r="DH64" i="11" s="1"/>
  <c r="EN64" i="11" s="1"/>
  <c r="FY64" i="11" s="1"/>
  <c r="BA50" i="11"/>
  <c r="AG70" i="11"/>
  <c r="AE72" i="11"/>
  <c r="AK66" i="11"/>
  <c r="HL42" i="11"/>
  <c r="M104" i="11"/>
  <c r="HE103" i="11" s="1"/>
  <c r="G105" i="11"/>
  <c r="FP72" i="11"/>
  <c r="ET58" i="11" l="1"/>
  <c r="GE58" i="11" s="1"/>
  <c r="EY53" i="11"/>
  <c r="GJ53" i="11" s="1"/>
  <c r="EG71" i="11"/>
  <c r="FR71" i="11" s="1"/>
  <c r="ES59" i="11"/>
  <c r="GD59" i="11" s="1"/>
  <c r="EM65" i="11"/>
  <c r="FX65" i="11" s="1"/>
  <c r="EP62" i="11"/>
  <c r="GA62" i="11" s="1"/>
  <c r="EF72" i="11"/>
  <c r="FQ72" i="11" s="1"/>
  <c r="EV56" i="11"/>
  <c r="GG56" i="11" s="1"/>
  <c r="EX54" i="11"/>
  <c r="GI54" i="11" s="1"/>
  <c r="EK67" i="11"/>
  <c r="FV67" i="11" s="1"/>
  <c r="EW55" i="11"/>
  <c r="GH55" i="11" s="1"/>
  <c r="EJ68" i="11"/>
  <c r="FU68" i="11" s="1"/>
  <c r="EH70" i="11"/>
  <c r="FS70" i="11" s="1"/>
  <c r="EL66" i="11"/>
  <c r="FW66" i="11" s="1"/>
  <c r="EE73" i="11"/>
  <c r="FP73" i="11" s="1"/>
  <c r="EQ61" i="11"/>
  <c r="GB61" i="11" s="1"/>
  <c r="EO63" i="11"/>
  <c r="FZ63" i="11" s="1"/>
  <c r="EU57" i="11"/>
  <c r="GF57" i="11" s="1"/>
  <c r="FK42" i="11"/>
  <c r="FL42" i="11" s="1"/>
  <c r="FM42" i="11" s="1"/>
  <c r="EZ52" i="11"/>
  <c r="GK52" i="11" s="1"/>
  <c r="EI69" i="11"/>
  <c r="FT69" i="11" s="1"/>
  <c r="AX72" i="1"/>
  <c r="AY72" i="1"/>
  <c r="AZ72" i="1" s="1"/>
  <c r="BL72" i="1" s="1"/>
  <c r="N103" i="1"/>
  <c r="O103" i="1"/>
  <c r="G104" i="1"/>
  <c r="BB102" i="1"/>
  <c r="BC102" i="1" s="1"/>
  <c r="BF102" i="1"/>
  <c r="BH102" i="1" s="1"/>
  <c r="BJ102" i="1" s="1"/>
  <c r="AJ83" i="1"/>
  <c r="AK82" i="1"/>
  <c r="AH85" i="1"/>
  <c r="AI84" i="1"/>
  <c r="AN79" i="1"/>
  <c r="AG86" i="1"/>
  <c r="AT73" i="1"/>
  <c r="AV73" i="1" s="1"/>
  <c r="AW73" i="1" s="1"/>
  <c r="AD89" i="1"/>
  <c r="AM80" i="1"/>
  <c r="AL81" i="1"/>
  <c r="AE88" i="1"/>
  <c r="AR75" i="1"/>
  <c r="AB91" i="1"/>
  <c r="AS74" i="1"/>
  <c r="AC90" i="1"/>
  <c r="AP77" i="1"/>
  <c r="Z93" i="1"/>
  <c r="AQ76" i="1"/>
  <c r="AA92" i="1"/>
  <c r="AF87" i="1"/>
  <c r="AO78" i="1"/>
  <c r="Y94" i="1"/>
  <c r="U98" i="1"/>
  <c r="R101" i="1"/>
  <c r="V97" i="1"/>
  <c r="X95" i="1"/>
  <c r="S100" i="1"/>
  <c r="W96" i="1"/>
  <c r="Q102" i="1"/>
  <c r="T99" i="1"/>
  <c r="FI43" i="11"/>
  <c r="GT43" i="11" s="1"/>
  <c r="GV43" i="11" s="1"/>
  <c r="GW43" i="11" s="1"/>
  <c r="GX43" i="11" s="1"/>
  <c r="GZ43" i="11" s="1"/>
  <c r="HK43" i="11" s="1"/>
  <c r="FN40" i="11"/>
  <c r="FD48" i="11"/>
  <c r="GO48" i="11" s="1"/>
  <c r="FG45" i="11"/>
  <c r="GR45" i="11" s="1"/>
  <c r="FC49" i="11"/>
  <c r="GN49" i="11" s="1"/>
  <c r="FL41" i="11"/>
  <c r="FM41" i="11" s="1"/>
  <c r="FA51" i="11"/>
  <c r="GL51" i="11" s="1"/>
  <c r="FF46" i="11"/>
  <c r="GQ46" i="11" s="1"/>
  <c r="GY42" i="11"/>
  <c r="HI42" i="11" s="1"/>
  <c r="HJ42" i="11" s="1"/>
  <c r="GX42" i="11"/>
  <c r="GZ40" i="11"/>
  <c r="HH40" i="11"/>
  <c r="FB50" i="11"/>
  <c r="GM50" i="11" s="1"/>
  <c r="GX41" i="11"/>
  <c r="GY41" i="11"/>
  <c r="HI41" i="11" s="1"/>
  <c r="HJ41" i="11" s="1"/>
  <c r="FH44" i="11"/>
  <c r="GS44" i="11" s="1"/>
  <c r="FE47" i="11"/>
  <c r="GP47" i="11" s="1"/>
  <c r="HK39" i="11"/>
  <c r="HF44" i="11"/>
  <c r="CI58" i="11"/>
  <c r="DO58" i="11" s="1"/>
  <c r="BX69" i="11"/>
  <c r="DD69" i="11" s="1"/>
  <c r="AT58" i="11"/>
  <c r="CV45" i="11"/>
  <c r="EB45" i="11" s="1"/>
  <c r="CU46" i="11"/>
  <c r="EA46" i="11" s="1"/>
  <c r="AF72" i="11"/>
  <c r="AP62" i="11"/>
  <c r="AE73" i="11"/>
  <c r="AS59" i="11"/>
  <c r="AU57" i="11"/>
  <c r="AR60" i="11"/>
  <c r="CH59" i="11"/>
  <c r="DN59" i="11" s="1"/>
  <c r="AW55" i="11"/>
  <c r="BF46" i="11"/>
  <c r="CB65" i="11"/>
  <c r="DH65" i="11" s="1"/>
  <c r="CD63" i="11"/>
  <c r="DJ63" i="11" s="1"/>
  <c r="BE47" i="11"/>
  <c r="AJ68" i="11"/>
  <c r="AH70" i="11"/>
  <c r="BH44" i="11"/>
  <c r="AY53" i="11"/>
  <c r="BA51" i="11"/>
  <c r="CL55" i="11"/>
  <c r="DR55" i="11" s="1"/>
  <c r="CF61" i="11"/>
  <c r="DL61" i="11" s="1"/>
  <c r="CG60" i="11"/>
  <c r="DM60" i="11" s="1"/>
  <c r="CS48" i="11"/>
  <c r="DY48" i="11" s="1"/>
  <c r="BC49" i="11"/>
  <c r="CC64" i="11"/>
  <c r="DI64" i="11" s="1"/>
  <c r="BD48" i="11"/>
  <c r="AI69" i="11"/>
  <c r="CM54" i="11"/>
  <c r="DS54" i="11" s="1"/>
  <c r="BV71" i="11"/>
  <c r="DB71" i="11" s="1"/>
  <c r="CT47" i="11"/>
  <c r="DZ47" i="11" s="1"/>
  <c r="FF47" i="11" s="1"/>
  <c r="GQ47" i="11" s="1"/>
  <c r="BW70" i="11"/>
  <c r="DC70" i="11" s="1"/>
  <c r="CE62" i="11"/>
  <c r="DK62" i="11" s="1"/>
  <c r="AO63" i="11"/>
  <c r="CO52" i="11"/>
  <c r="DU52" i="11" s="1"/>
  <c r="CR49" i="11"/>
  <c r="DX49" i="11" s="1"/>
  <c r="BS74" i="11"/>
  <c r="CY74" i="11" s="1"/>
  <c r="BU72" i="11"/>
  <c r="DA72" i="11" s="1"/>
  <c r="CK56" i="11"/>
  <c r="DQ56" i="11" s="1"/>
  <c r="CA66" i="11"/>
  <c r="DG66" i="11" s="1"/>
  <c r="BG45" i="11"/>
  <c r="AX54" i="11"/>
  <c r="BB50" i="11"/>
  <c r="CN53" i="11"/>
  <c r="DT53" i="11" s="1"/>
  <c r="CW44" i="11"/>
  <c r="EC44" i="11" s="1"/>
  <c r="BY68" i="11"/>
  <c r="DE68" i="11" s="1"/>
  <c r="AM65" i="11"/>
  <c r="AK67" i="11"/>
  <c r="CP51" i="11"/>
  <c r="DV51" i="11" s="1"/>
  <c r="AD74" i="11"/>
  <c r="AG71" i="11"/>
  <c r="AN64" i="11"/>
  <c r="AQ61" i="11"/>
  <c r="AL66" i="11"/>
  <c r="CJ57" i="11"/>
  <c r="DP57" i="11" s="1"/>
  <c r="CQ50" i="11"/>
  <c r="DW50" i="11" s="1"/>
  <c r="BT73" i="11"/>
  <c r="CZ73" i="11" s="1"/>
  <c r="BZ67" i="11"/>
  <c r="DF67" i="11" s="1"/>
  <c r="AZ52" i="11"/>
  <c r="AV56" i="11"/>
  <c r="HL43" i="11"/>
  <c r="M105" i="11"/>
  <c r="HE104" i="11" s="1"/>
  <c r="G106" i="11"/>
  <c r="EF73" i="11" l="1"/>
  <c r="FQ73" i="11" s="1"/>
  <c r="EQ62" i="11"/>
  <c r="GB62" i="11" s="1"/>
  <c r="EV57" i="11"/>
  <c r="GG57" i="11" s="1"/>
  <c r="EK68" i="11"/>
  <c r="FV68" i="11" s="1"/>
  <c r="FK43" i="11"/>
  <c r="FL43" i="11" s="1"/>
  <c r="FM43" i="11" s="1"/>
  <c r="EG72" i="11"/>
  <c r="FR72" i="11" s="1"/>
  <c r="ES60" i="11"/>
  <c r="GD60" i="11" s="1"/>
  <c r="EI70" i="11"/>
  <c r="FT70" i="11" s="1"/>
  <c r="EU58" i="11"/>
  <c r="GF58" i="11" s="1"/>
  <c r="EW56" i="11"/>
  <c r="GH56" i="11" s="1"/>
  <c r="EX55" i="11"/>
  <c r="GI55" i="11" s="1"/>
  <c r="EZ53" i="11"/>
  <c r="GK53" i="11" s="1"/>
  <c r="EE74" i="11"/>
  <c r="FP74" i="11" s="1"/>
  <c r="EY54" i="11"/>
  <c r="GJ54" i="11" s="1"/>
  <c r="EM66" i="11"/>
  <c r="FX66" i="11" s="1"/>
  <c r="EL67" i="11"/>
  <c r="FW67" i="11" s="1"/>
  <c r="EO64" i="11"/>
  <c r="FZ64" i="11" s="1"/>
  <c r="ET59" i="11"/>
  <c r="GE59" i="11" s="1"/>
  <c r="EJ69" i="11"/>
  <c r="FU69" i="11" s="1"/>
  <c r="EH71" i="11"/>
  <c r="FS71" i="11" s="1"/>
  <c r="ER61" i="11"/>
  <c r="GC61" i="11" s="1"/>
  <c r="EP63" i="11"/>
  <c r="GA63" i="11" s="1"/>
  <c r="EN65" i="11"/>
  <c r="FY65" i="11" s="1"/>
  <c r="FA52" i="11"/>
  <c r="GL52" i="11" s="1"/>
  <c r="AY73" i="1"/>
  <c r="AZ73" i="1" s="1"/>
  <c r="BL73" i="1" s="1"/>
  <c r="AX73" i="1"/>
  <c r="O104" i="1"/>
  <c r="N104" i="1"/>
  <c r="G105" i="1"/>
  <c r="BB103" i="1"/>
  <c r="BC103" i="1" s="1"/>
  <c r="BF103" i="1"/>
  <c r="BH103" i="1" s="1"/>
  <c r="BJ103" i="1" s="1"/>
  <c r="Z94" i="1"/>
  <c r="AP78" i="1"/>
  <c r="AK83" i="1"/>
  <c r="AL82" i="1"/>
  <c r="Y95" i="1"/>
  <c r="AO79" i="1"/>
  <c r="AH86" i="1"/>
  <c r="AC91" i="1"/>
  <c r="AS75" i="1"/>
  <c r="AD90" i="1"/>
  <c r="AT74" i="1"/>
  <c r="AV74" i="1" s="1"/>
  <c r="AW74" i="1" s="1"/>
  <c r="AG87" i="1"/>
  <c r="AE89" i="1"/>
  <c r="AN80" i="1"/>
  <c r="AI85" i="1"/>
  <c r="AJ84" i="1"/>
  <c r="AM81" i="1"/>
  <c r="AF88" i="1"/>
  <c r="AQ77" i="1"/>
  <c r="AA93" i="1"/>
  <c r="AR76" i="1"/>
  <c r="AB92" i="1"/>
  <c r="T100" i="1"/>
  <c r="X96" i="1"/>
  <c r="V98" i="1"/>
  <c r="S101" i="1"/>
  <c r="R102" i="1"/>
  <c r="U99" i="1"/>
  <c r="W97" i="1"/>
  <c r="Q103" i="1"/>
  <c r="FC50" i="11"/>
  <c r="GN50" i="11" s="1"/>
  <c r="HH43" i="11"/>
  <c r="FB51" i="11"/>
  <c r="GM51" i="11" s="1"/>
  <c r="GY43" i="11"/>
  <c r="HI43" i="11" s="1"/>
  <c r="HJ43" i="11" s="1"/>
  <c r="FI44" i="11"/>
  <c r="GT44" i="11" s="1"/>
  <c r="GV44" i="11" s="1"/>
  <c r="GW44" i="11" s="1"/>
  <c r="FN41" i="11"/>
  <c r="GZ41" i="11"/>
  <c r="HH41" i="11"/>
  <c r="FH45" i="11"/>
  <c r="GS45" i="11" s="1"/>
  <c r="FN42" i="11"/>
  <c r="HK40" i="11"/>
  <c r="FD49" i="11"/>
  <c r="GO49" i="11" s="1"/>
  <c r="FE48" i="11"/>
  <c r="GP48" i="11" s="1"/>
  <c r="GZ42" i="11"/>
  <c r="HK42" i="11" s="1"/>
  <c r="HH42" i="11"/>
  <c r="FG46" i="11"/>
  <c r="GR46" i="11" s="1"/>
  <c r="M106" i="11"/>
  <c r="HE105" i="11" s="1"/>
  <c r="G107" i="11"/>
  <c r="HF45" i="11"/>
  <c r="AR61" i="11"/>
  <c r="AE74" i="11"/>
  <c r="AS60" i="11"/>
  <c r="CQ51" i="11"/>
  <c r="DW51" i="11" s="1"/>
  <c r="AK68" i="11"/>
  <c r="CF62" i="11"/>
  <c r="DL62" i="11" s="1"/>
  <c r="CP52" i="11"/>
  <c r="DV52" i="11" s="1"/>
  <c r="AM66" i="11"/>
  <c r="CA67" i="11"/>
  <c r="DG67" i="11" s="1"/>
  <c r="CN54" i="11"/>
  <c r="DT54" i="11" s="1"/>
  <c r="AW56" i="11"/>
  <c r="CD64" i="11"/>
  <c r="DJ64" i="11" s="1"/>
  <c r="CO53" i="11"/>
  <c r="DU53" i="11" s="1"/>
  <c r="AY54" i="11"/>
  <c r="AG72" i="11"/>
  <c r="AD75" i="11"/>
  <c r="AQ62" i="11"/>
  <c r="CE63" i="11"/>
  <c r="DK63" i="11" s="1"/>
  <c r="CC65" i="11"/>
  <c r="DI65" i="11" s="1"/>
  <c r="CW45" i="11"/>
  <c r="EC45" i="11" s="1"/>
  <c r="BE48" i="11"/>
  <c r="BD49" i="11"/>
  <c r="BU73" i="11"/>
  <c r="DA73" i="11" s="1"/>
  <c r="CT48" i="11"/>
  <c r="DZ48" i="11" s="1"/>
  <c r="AT59" i="11"/>
  <c r="AF73" i="11"/>
  <c r="BG46" i="11"/>
  <c r="AL67" i="11"/>
  <c r="AU58" i="11"/>
  <c r="AI70" i="11"/>
  <c r="BF47" i="11"/>
  <c r="BT74" i="11"/>
  <c r="CZ74" i="11" s="1"/>
  <c r="EF74" i="11" s="1"/>
  <c r="FQ74" i="11" s="1"/>
  <c r="AP63" i="11"/>
  <c r="AV57" i="11"/>
  <c r="AN65" i="11"/>
  <c r="BA52" i="11"/>
  <c r="BC50" i="11"/>
  <c r="CK57" i="11"/>
  <c r="DQ57" i="11" s="1"/>
  <c r="BX70" i="11"/>
  <c r="DD70" i="11" s="1"/>
  <c r="CV46" i="11"/>
  <c r="EB46" i="11" s="1"/>
  <c r="BS75" i="11"/>
  <c r="CY75" i="11" s="1"/>
  <c r="CS49" i="11"/>
  <c r="DY49" i="11" s="1"/>
  <c r="FE49" i="11" s="1"/>
  <c r="GP49" i="11" s="1"/>
  <c r="CG61" i="11"/>
  <c r="DM61" i="11" s="1"/>
  <c r="CR50" i="11"/>
  <c r="DX50" i="11" s="1"/>
  <c r="AX55" i="11"/>
  <c r="CJ58" i="11"/>
  <c r="DP58" i="11" s="1"/>
  <c r="AH71" i="11"/>
  <c r="CH60" i="11"/>
  <c r="DN60" i="11" s="1"/>
  <c r="BH45" i="11"/>
  <c r="BZ68" i="11"/>
  <c r="DF68" i="11" s="1"/>
  <c r="BW71" i="11"/>
  <c r="DC71" i="11" s="1"/>
  <c r="CM55" i="11"/>
  <c r="DS55" i="11" s="1"/>
  <c r="CB66" i="11"/>
  <c r="DH66" i="11" s="1"/>
  <c r="BY69" i="11"/>
  <c r="DE69" i="11" s="1"/>
  <c r="CU47" i="11"/>
  <c r="EA47" i="11" s="1"/>
  <c r="FG47" i="11" s="1"/>
  <c r="GR47" i="11" s="1"/>
  <c r="BB51" i="11"/>
  <c r="AO64" i="11"/>
  <c r="AZ53" i="11"/>
  <c r="CL56" i="11"/>
  <c r="DR56" i="11" s="1"/>
  <c r="EX56" i="11" s="1"/>
  <c r="GI56" i="11" s="1"/>
  <c r="BV72" i="11"/>
  <c r="DB72" i="11" s="1"/>
  <c r="CI59" i="11"/>
  <c r="DO59" i="11" s="1"/>
  <c r="AJ69" i="11"/>
  <c r="HL44" i="11"/>
  <c r="ET60" i="11" l="1"/>
  <c r="GE60" i="11" s="1"/>
  <c r="EZ54" i="11"/>
  <c r="GK54" i="11" s="1"/>
  <c r="EJ70" i="11"/>
  <c r="FU70" i="11" s="1"/>
  <c r="ES61" i="11"/>
  <c r="GD61" i="11" s="1"/>
  <c r="EY55" i="11"/>
  <c r="GJ55" i="11" s="1"/>
  <c r="EL68" i="11"/>
  <c r="FW68" i="11" s="1"/>
  <c r="EV58" i="11"/>
  <c r="GG58" i="11" s="1"/>
  <c r="EU59" i="11"/>
  <c r="GF59" i="11" s="1"/>
  <c r="EH72" i="11"/>
  <c r="EI71" i="11"/>
  <c r="FT71" i="11" s="1"/>
  <c r="EN66" i="11"/>
  <c r="FY66" i="11" s="1"/>
  <c r="EE75" i="11"/>
  <c r="FP75" i="11" s="1"/>
  <c r="EK69" i="11"/>
  <c r="FV69" i="11" s="1"/>
  <c r="EW57" i="11"/>
  <c r="GH57" i="11" s="1"/>
  <c r="ER62" i="11"/>
  <c r="GC62" i="11" s="1"/>
  <c r="FA53" i="11"/>
  <c r="GL53" i="11" s="1"/>
  <c r="EP64" i="11"/>
  <c r="GA64" i="11" s="1"/>
  <c r="EO65" i="11"/>
  <c r="FZ65" i="11" s="1"/>
  <c r="EQ63" i="11"/>
  <c r="GB63" i="11" s="1"/>
  <c r="EM67" i="11"/>
  <c r="FX67" i="11" s="1"/>
  <c r="EG73" i="11"/>
  <c r="FB52" i="11"/>
  <c r="GM52" i="11" s="1"/>
  <c r="N105" i="1"/>
  <c r="G106" i="1"/>
  <c r="O105" i="1"/>
  <c r="BB104" i="1"/>
  <c r="BC104" i="1" s="1"/>
  <c r="BF104" i="1"/>
  <c r="BH104" i="1" s="1"/>
  <c r="BJ104" i="1" s="1"/>
  <c r="AO80" i="1"/>
  <c r="Y96" i="1"/>
  <c r="AN81" i="1"/>
  <c r="AE90" i="1"/>
  <c r="AH87" i="1"/>
  <c r="AL83" i="1"/>
  <c r="AK84" i="1"/>
  <c r="AJ85" i="1"/>
  <c r="AQ78" i="1"/>
  <c r="AA94" i="1"/>
  <c r="AG88" i="1"/>
  <c r="AF89" i="1"/>
  <c r="AM82" i="1"/>
  <c r="AP79" i="1"/>
  <c r="Z95" i="1"/>
  <c r="AT75" i="1"/>
  <c r="AV75" i="1" s="1"/>
  <c r="AW75" i="1" s="1"/>
  <c r="AD91" i="1"/>
  <c r="AS76" i="1"/>
  <c r="AC92" i="1"/>
  <c r="AR77" i="1"/>
  <c r="AB93" i="1"/>
  <c r="AI86" i="1"/>
  <c r="U100" i="1"/>
  <c r="T101" i="1"/>
  <c r="W98" i="1"/>
  <c r="X97" i="1"/>
  <c r="V99" i="1"/>
  <c r="S102" i="1"/>
  <c r="Q104" i="1"/>
  <c r="R103" i="1"/>
  <c r="AX74" i="1"/>
  <c r="AY74" i="1"/>
  <c r="AZ74" i="1" s="1"/>
  <c r="BL74" i="1" s="1"/>
  <c r="FK44" i="11"/>
  <c r="FL44" i="11" s="1"/>
  <c r="FM44" i="11" s="1"/>
  <c r="FS72" i="11"/>
  <c r="FD50" i="11"/>
  <c r="GO50" i="11" s="1"/>
  <c r="FH46" i="11"/>
  <c r="GS46" i="11" s="1"/>
  <c r="FF48" i="11"/>
  <c r="GQ48" i="11" s="1"/>
  <c r="FI45" i="11"/>
  <c r="FC51" i="11"/>
  <c r="GN51" i="11" s="1"/>
  <c r="HK41" i="11"/>
  <c r="GY44" i="11"/>
  <c r="HI44" i="11" s="1"/>
  <c r="HJ44" i="11" s="1"/>
  <c r="GX44" i="11"/>
  <c r="FN43" i="11"/>
  <c r="G108" i="11"/>
  <c r="M107" i="11"/>
  <c r="HE106" i="11" s="1"/>
  <c r="HL45" i="11"/>
  <c r="HF46" i="11"/>
  <c r="AN66" i="11"/>
  <c r="CL57" i="11"/>
  <c r="DR57" i="11" s="1"/>
  <c r="CM56" i="11"/>
  <c r="DS56" i="11" s="1"/>
  <c r="BX71" i="11"/>
  <c r="DD71" i="11" s="1"/>
  <c r="CK58" i="11"/>
  <c r="DQ58" i="11" s="1"/>
  <c r="AU59" i="11"/>
  <c r="CN55" i="11"/>
  <c r="DT55" i="11" s="1"/>
  <c r="CI60" i="11"/>
  <c r="DO60" i="11" s="1"/>
  <c r="BC51" i="11"/>
  <c r="BV73" i="11"/>
  <c r="DB73" i="11" s="1"/>
  <c r="CO54" i="11"/>
  <c r="DU54" i="11" s="1"/>
  <c r="CV47" i="11"/>
  <c r="EB47" i="11" s="1"/>
  <c r="CB67" i="11"/>
  <c r="DH67" i="11" s="1"/>
  <c r="BS76" i="11"/>
  <c r="CY76" i="11" s="1"/>
  <c r="BG47" i="11"/>
  <c r="CS50" i="11"/>
  <c r="DY50" i="11" s="1"/>
  <c r="CC66" i="11"/>
  <c r="DI66" i="11" s="1"/>
  <c r="EO66" i="11" s="1"/>
  <c r="FZ66" i="11" s="1"/>
  <c r="AD76" i="11"/>
  <c r="BW72" i="11"/>
  <c r="DC72" i="11" s="1"/>
  <c r="BY70" i="11"/>
  <c r="DE70" i="11" s="1"/>
  <c r="AL68" i="11"/>
  <c r="BF48" i="11"/>
  <c r="CF63" i="11"/>
  <c r="DL63" i="11" s="1"/>
  <c r="BA53" i="11"/>
  <c r="CW46" i="11"/>
  <c r="EC46" i="11" s="1"/>
  <c r="BH46" i="11"/>
  <c r="AM67" i="11"/>
  <c r="CE64" i="11"/>
  <c r="DK64" i="11" s="1"/>
  <c r="BU74" i="11"/>
  <c r="DA74" i="11" s="1"/>
  <c r="AO65" i="11"/>
  <c r="CU48" i="11"/>
  <c r="EA48" i="11" s="1"/>
  <c r="CG62" i="11"/>
  <c r="DM62" i="11" s="1"/>
  <c r="CD65" i="11"/>
  <c r="DJ65" i="11" s="1"/>
  <c r="AH72" i="11"/>
  <c r="BZ69" i="11"/>
  <c r="DF69" i="11" s="1"/>
  <c r="AJ70" i="11"/>
  <c r="AP64" i="11"/>
  <c r="AF74" i="11"/>
  <c r="CP53" i="11"/>
  <c r="DV53" i="11" s="1"/>
  <c r="CT49" i="11"/>
  <c r="DZ49" i="11" s="1"/>
  <c r="CR51" i="11"/>
  <c r="DX51" i="11" s="1"/>
  <c r="FD51" i="11" s="1"/>
  <c r="GO51" i="11" s="1"/>
  <c r="AG73" i="11"/>
  <c r="AQ63" i="11"/>
  <c r="AK69" i="11"/>
  <c r="BD50" i="11"/>
  <c r="AX56" i="11"/>
  <c r="AZ54" i="11"/>
  <c r="CA68" i="11"/>
  <c r="DG68" i="11" s="1"/>
  <c r="AR62" i="11"/>
  <c r="BT75" i="11"/>
  <c r="CZ75" i="11" s="1"/>
  <c r="AE75" i="11"/>
  <c r="CH61" i="11"/>
  <c r="DN61" i="11" s="1"/>
  <c r="CJ59" i="11"/>
  <c r="DP59" i="11" s="1"/>
  <c r="CQ52" i="11"/>
  <c r="DW52" i="11" s="1"/>
  <c r="AY55" i="11"/>
  <c r="BE49" i="11"/>
  <c r="AW57" i="11"/>
  <c r="AV58" i="11"/>
  <c r="AI71" i="11"/>
  <c r="AS61" i="11"/>
  <c r="AT60" i="11"/>
  <c r="BB52" i="11"/>
  <c r="FR73" i="11"/>
  <c r="EV59" i="11" l="1"/>
  <c r="GG59" i="11" s="1"/>
  <c r="EP65" i="11"/>
  <c r="GA65" i="11" s="1"/>
  <c r="EM68" i="11"/>
  <c r="FX68" i="11" s="1"/>
  <c r="EG74" i="11"/>
  <c r="FR74" i="11" s="1"/>
  <c r="EQ64" i="11"/>
  <c r="GB64" i="11" s="1"/>
  <c r="ES62" i="11"/>
  <c r="GD62" i="11" s="1"/>
  <c r="EU60" i="11"/>
  <c r="GF60" i="11" s="1"/>
  <c r="FB53" i="11"/>
  <c r="GM53" i="11" s="1"/>
  <c r="ER63" i="11"/>
  <c r="GC63" i="11" s="1"/>
  <c r="EZ55" i="11"/>
  <c r="GK55" i="11" s="1"/>
  <c r="FC52" i="11"/>
  <c r="GN52" i="11" s="1"/>
  <c r="EE76" i="11"/>
  <c r="EN67" i="11"/>
  <c r="FY67" i="11" s="1"/>
  <c r="EW58" i="11"/>
  <c r="GH58" i="11" s="1"/>
  <c r="ET61" i="11"/>
  <c r="GE61" i="11" s="1"/>
  <c r="EK70" i="11"/>
  <c r="FV70" i="11" s="1"/>
  <c r="EJ71" i="11"/>
  <c r="FU71" i="11" s="1"/>
  <c r="EL69" i="11"/>
  <c r="FW69" i="11" s="1"/>
  <c r="EI72" i="11"/>
  <c r="FA54" i="11"/>
  <c r="GL54" i="11" s="1"/>
  <c r="EY56" i="11"/>
  <c r="GJ56" i="11" s="1"/>
  <c r="EF75" i="11"/>
  <c r="FQ75" i="11" s="1"/>
  <c r="EH73" i="11"/>
  <c r="FS73" i="11" s="1"/>
  <c r="EX57" i="11"/>
  <c r="GI57" i="11" s="1"/>
  <c r="O106" i="1"/>
  <c r="N106" i="1"/>
  <c r="G107" i="1"/>
  <c r="AY75" i="1"/>
  <c r="AZ75" i="1" s="1"/>
  <c r="BL75" i="1" s="1"/>
  <c r="AX75" i="1"/>
  <c r="BB105" i="1"/>
  <c r="BC105" i="1" s="1"/>
  <c r="BF105" i="1"/>
  <c r="BH105" i="1" s="1"/>
  <c r="BJ105" i="1" s="1"/>
  <c r="AA95" i="1"/>
  <c r="AQ79" i="1"/>
  <c r="AG89" i="1"/>
  <c r="AE91" i="1"/>
  <c r="AC93" i="1"/>
  <c r="AS77" i="1"/>
  <c r="AD92" i="1"/>
  <c r="AT76" i="1"/>
  <c r="AV76" i="1" s="1"/>
  <c r="AW76" i="1" s="1"/>
  <c r="AB94" i="1"/>
  <c r="AR78" i="1"/>
  <c r="AN82" i="1"/>
  <c r="AI87" i="1"/>
  <c r="Y97" i="1"/>
  <c r="AO81" i="1"/>
  <c r="AM83" i="1"/>
  <c r="AK85" i="1"/>
  <c r="AL84" i="1"/>
  <c r="AJ86" i="1"/>
  <c r="AF90" i="1"/>
  <c r="S103" i="1"/>
  <c r="AH88" i="1"/>
  <c r="W99" i="1"/>
  <c r="AP80" i="1"/>
  <c r="Z96" i="1"/>
  <c r="T102" i="1"/>
  <c r="R104" i="1"/>
  <c r="Q105" i="1"/>
  <c r="U101" i="1"/>
  <c r="V100" i="1"/>
  <c r="X98" i="1"/>
  <c r="FI46" i="11"/>
  <c r="GT46" i="11" s="1"/>
  <c r="GV46" i="11" s="1"/>
  <c r="GW46" i="11" s="1"/>
  <c r="FG48" i="11"/>
  <c r="GR48" i="11" s="1"/>
  <c r="FN44" i="11"/>
  <c r="GZ44" i="11"/>
  <c r="HH44" i="11"/>
  <c r="FF49" i="11"/>
  <c r="GQ49" i="11" s="1"/>
  <c r="FE50" i="11"/>
  <c r="GP50" i="11" s="1"/>
  <c r="FH47" i="11"/>
  <c r="GS47" i="11" s="1"/>
  <c r="GT45" i="11"/>
  <c r="GV45" i="11" s="1"/>
  <c r="GW45" i="11" s="1"/>
  <c r="FK45" i="11"/>
  <c r="HL46" i="11"/>
  <c r="G109" i="11"/>
  <c r="M108" i="11"/>
  <c r="HE107" i="11" s="1"/>
  <c r="FT72" i="11"/>
  <c r="FP76" i="11"/>
  <c r="HF47" i="11"/>
  <c r="AI72" i="11"/>
  <c r="AL69" i="11"/>
  <c r="CC67" i="11"/>
  <c r="DI67" i="11" s="1"/>
  <c r="CR52" i="11"/>
  <c r="DX52" i="11" s="1"/>
  <c r="AH73" i="11"/>
  <c r="AO66" i="11"/>
  <c r="CW47" i="11"/>
  <c r="EC47" i="11" s="1"/>
  <c r="AG74" i="11"/>
  <c r="BF49" i="11"/>
  <c r="BZ70" i="11"/>
  <c r="DF70" i="11" s="1"/>
  <c r="AT61" i="11"/>
  <c r="CU49" i="11"/>
  <c r="EA49" i="11" s="1"/>
  <c r="BW73" i="11"/>
  <c r="DC73" i="11" s="1"/>
  <c r="EI73" i="11" s="1"/>
  <c r="CT50" i="11"/>
  <c r="DZ50" i="11" s="1"/>
  <c r="BY71" i="11"/>
  <c r="DE71" i="11" s="1"/>
  <c r="CV48" i="11"/>
  <c r="EB48" i="11" s="1"/>
  <c r="AN67" i="11"/>
  <c r="AY56" i="11"/>
  <c r="BD51" i="11"/>
  <c r="AW58" i="11"/>
  <c r="AS62" i="11"/>
  <c r="CH62" i="11"/>
  <c r="DN62" i="11" s="1"/>
  <c r="BC52" i="11"/>
  <c r="BS77" i="11"/>
  <c r="CY77" i="11" s="1"/>
  <c r="CM57" i="11"/>
  <c r="DS57" i="11" s="1"/>
  <c r="AR63" i="11"/>
  <c r="AD77" i="11"/>
  <c r="CI61" i="11"/>
  <c r="DO61" i="11" s="1"/>
  <c r="AV59" i="11"/>
  <c r="CP54" i="11"/>
  <c r="DV54" i="11" s="1"/>
  <c r="AU60" i="11"/>
  <c r="AE76" i="11"/>
  <c r="CQ53" i="11"/>
  <c r="DW53" i="11" s="1"/>
  <c r="AF75" i="11"/>
  <c r="CJ60" i="11"/>
  <c r="DP60" i="11" s="1"/>
  <c r="CO55" i="11"/>
  <c r="DU55" i="11" s="1"/>
  <c r="CL58" i="11"/>
  <c r="DR58" i="11" s="1"/>
  <c r="AQ64" i="11"/>
  <c r="CS51" i="11"/>
  <c r="DY51" i="11" s="1"/>
  <c r="BT76" i="11"/>
  <c r="CZ76" i="11" s="1"/>
  <c r="EF76" i="11" s="1"/>
  <c r="FQ76" i="11" s="1"/>
  <c r="CD66" i="11"/>
  <c r="DJ66" i="11" s="1"/>
  <c r="CF64" i="11"/>
  <c r="DL64" i="11" s="1"/>
  <c r="BH47" i="11"/>
  <c r="BU75" i="11"/>
  <c r="DA75" i="11" s="1"/>
  <c r="AM68" i="11"/>
  <c r="AJ71" i="11"/>
  <c r="BG48" i="11"/>
  <c r="AK70" i="11"/>
  <c r="BB53" i="11"/>
  <c r="CA69" i="11"/>
  <c r="DG69" i="11" s="1"/>
  <c r="EM69" i="11" s="1"/>
  <c r="BV74" i="11"/>
  <c r="DB74" i="11" s="1"/>
  <c r="AP65" i="11"/>
  <c r="CE65" i="11"/>
  <c r="DK65" i="11" s="1"/>
  <c r="CN56" i="11"/>
  <c r="DT56" i="11" s="1"/>
  <c r="AX57" i="11"/>
  <c r="CK59" i="11"/>
  <c r="DQ59" i="11" s="1"/>
  <c r="AZ55" i="11"/>
  <c r="CB68" i="11"/>
  <c r="DH68" i="11" s="1"/>
  <c r="BX72" i="11"/>
  <c r="DD72" i="11" s="1"/>
  <c r="CG63" i="11"/>
  <c r="DM63" i="11" s="1"/>
  <c r="BA54" i="11"/>
  <c r="BE50" i="11"/>
  <c r="EH74" i="11" l="1"/>
  <c r="FS74" i="11" s="1"/>
  <c r="EP66" i="11"/>
  <c r="GA66" i="11" s="1"/>
  <c r="EJ72" i="11"/>
  <c r="FU72" i="11" s="1"/>
  <c r="EZ56" i="11"/>
  <c r="GK56" i="11" s="1"/>
  <c r="ES63" i="11"/>
  <c r="GD63" i="11" s="1"/>
  <c r="EG75" i="11"/>
  <c r="FR75" i="11" s="1"/>
  <c r="EX58" i="11"/>
  <c r="GI58" i="11" s="1"/>
  <c r="FE51" i="11"/>
  <c r="GP51" i="11" s="1"/>
  <c r="EU61" i="11"/>
  <c r="GF61" i="11" s="1"/>
  <c r="EO67" i="11"/>
  <c r="FZ67" i="11" s="1"/>
  <c r="ER64" i="11"/>
  <c r="GC64" i="11" s="1"/>
  <c r="EW59" i="11"/>
  <c r="GH59" i="11" s="1"/>
  <c r="EQ65" i="11"/>
  <c r="GB65" i="11" s="1"/>
  <c r="EK71" i="11"/>
  <c r="FV71" i="11" s="1"/>
  <c r="FB54" i="11"/>
  <c r="GM54" i="11" s="1"/>
  <c r="ET62" i="11"/>
  <c r="GE62" i="11" s="1"/>
  <c r="FA55" i="11"/>
  <c r="GL55" i="11" s="1"/>
  <c r="FD52" i="11"/>
  <c r="GO52" i="11" s="1"/>
  <c r="EV60" i="11"/>
  <c r="GG60" i="11" s="1"/>
  <c r="EL70" i="11"/>
  <c r="FW70" i="11" s="1"/>
  <c r="EN68" i="11"/>
  <c r="FY68" i="11" s="1"/>
  <c r="FC53" i="11"/>
  <c r="GN53" i="11" s="1"/>
  <c r="EY57" i="11"/>
  <c r="GJ57" i="11" s="1"/>
  <c r="AX76" i="1"/>
  <c r="AY76" i="1"/>
  <c r="AZ76" i="1" s="1"/>
  <c r="BL76" i="1" s="1"/>
  <c r="G108" i="1"/>
  <c r="O107" i="1"/>
  <c r="N107" i="1"/>
  <c r="BB106" i="1"/>
  <c r="BC106" i="1" s="1"/>
  <c r="BF106" i="1"/>
  <c r="BH106" i="1" s="1"/>
  <c r="BJ106" i="1" s="1"/>
  <c r="AD93" i="1"/>
  <c r="AT77" i="1"/>
  <c r="AV77" i="1" s="1"/>
  <c r="AW77" i="1" s="1"/>
  <c r="AK86" i="1"/>
  <c r="AI88" i="1"/>
  <c r="AB95" i="1"/>
  <c r="AR79" i="1"/>
  <c r="AH89" i="1"/>
  <c r="AG90" i="1"/>
  <c r="AE92" i="1"/>
  <c r="AN83" i="1"/>
  <c r="Z97" i="1"/>
  <c r="AP81" i="1"/>
  <c r="Y98" i="1"/>
  <c r="AO82" i="1"/>
  <c r="AM84" i="1"/>
  <c r="AF91" i="1"/>
  <c r="AL85" i="1"/>
  <c r="AC94" i="1"/>
  <c r="AS78" i="1"/>
  <c r="AA96" i="1"/>
  <c r="AQ80" i="1"/>
  <c r="AJ87" i="1"/>
  <c r="S104" i="1"/>
  <c r="V101" i="1"/>
  <c r="U102" i="1"/>
  <c r="R105" i="1"/>
  <c r="Q106" i="1"/>
  <c r="X99" i="1"/>
  <c r="T103" i="1"/>
  <c r="W100" i="1"/>
  <c r="FK46" i="11"/>
  <c r="FL46" i="11" s="1"/>
  <c r="FM46" i="11" s="1"/>
  <c r="EE77" i="11"/>
  <c r="FP77" i="11" s="1"/>
  <c r="FH48" i="11"/>
  <c r="GS48" i="11" s="1"/>
  <c r="FG49" i="11"/>
  <c r="GR49" i="11" s="1"/>
  <c r="GY46" i="11"/>
  <c r="HI46" i="11" s="1"/>
  <c r="HJ46" i="11" s="1"/>
  <c r="GX46" i="11"/>
  <c r="GX45" i="11"/>
  <c r="GY45" i="11"/>
  <c r="HI45" i="11" s="1"/>
  <c r="HJ45" i="11" s="1"/>
  <c r="FI47" i="11"/>
  <c r="FF50" i="11"/>
  <c r="GQ50" i="11" s="1"/>
  <c r="FL45" i="11"/>
  <c r="FM45" i="11" s="1"/>
  <c r="HK44" i="11"/>
  <c r="FT73" i="11"/>
  <c r="HL47" i="11"/>
  <c r="HF48" i="11"/>
  <c r="CC68" i="11"/>
  <c r="DI68" i="11" s="1"/>
  <c r="AR64" i="11"/>
  <c r="CJ61" i="11"/>
  <c r="DP61" i="11" s="1"/>
  <c r="BD52" i="11"/>
  <c r="BY72" i="11"/>
  <c r="DE72" i="11" s="1"/>
  <c r="CF65" i="11"/>
  <c r="DL65" i="11" s="1"/>
  <c r="CD67" i="11"/>
  <c r="DJ67" i="11" s="1"/>
  <c r="CA70" i="11"/>
  <c r="DG70" i="11" s="1"/>
  <c r="CI62" i="11"/>
  <c r="DO62" i="11" s="1"/>
  <c r="AF76" i="11"/>
  <c r="BU76" i="11"/>
  <c r="DA76" i="11" s="1"/>
  <c r="AG75" i="11"/>
  <c r="BF50" i="11"/>
  <c r="CP55" i="11"/>
  <c r="DV55" i="11" s="1"/>
  <c r="BV75" i="11"/>
  <c r="DB75" i="11" s="1"/>
  <c r="CK60" i="11"/>
  <c r="DQ60" i="11" s="1"/>
  <c r="BS78" i="11"/>
  <c r="CY78" i="11" s="1"/>
  <c r="AQ65" i="11"/>
  <c r="CV49" i="11"/>
  <c r="EB49" i="11" s="1"/>
  <c r="AS63" i="11"/>
  <c r="AD78" i="11"/>
  <c r="AX58" i="11"/>
  <c r="CQ54" i="11"/>
  <c r="DW54" i="11" s="1"/>
  <c r="BH48" i="11"/>
  <c r="BE51" i="11"/>
  <c r="AV60" i="11"/>
  <c r="CT51" i="11"/>
  <c r="DZ51" i="11" s="1"/>
  <c r="BZ71" i="11"/>
  <c r="DF71" i="11" s="1"/>
  <c r="BW74" i="11"/>
  <c r="DC74" i="11" s="1"/>
  <c r="AZ56" i="11"/>
  <c r="CN57" i="11"/>
  <c r="DT57" i="11" s="1"/>
  <c r="AP66" i="11"/>
  <c r="CM58" i="11"/>
  <c r="DS58" i="11" s="1"/>
  <c r="AE77" i="11"/>
  <c r="AN68" i="11"/>
  <c r="AO67" i="11"/>
  <c r="BC53" i="11"/>
  <c r="AH74" i="11"/>
  <c r="AT62" i="11"/>
  <c r="BG49" i="11"/>
  <c r="BA55" i="11"/>
  <c r="BT77" i="11"/>
  <c r="CZ77" i="11" s="1"/>
  <c r="CL59" i="11"/>
  <c r="DR59" i="11" s="1"/>
  <c r="AL70" i="11"/>
  <c r="CR53" i="11"/>
  <c r="DX53" i="11" s="1"/>
  <c r="FD53" i="11" s="1"/>
  <c r="GO53" i="11" s="1"/>
  <c r="CB69" i="11"/>
  <c r="DH69" i="11" s="1"/>
  <c r="AK71" i="11"/>
  <c r="CO56" i="11"/>
  <c r="DU56" i="11" s="1"/>
  <c r="BB54" i="11"/>
  <c r="CS52" i="11"/>
  <c r="DY52" i="11" s="1"/>
  <c r="AJ72" i="11"/>
  <c r="AW59" i="11"/>
  <c r="AY57" i="11"/>
  <c r="CW48" i="11"/>
  <c r="EC48" i="11" s="1"/>
  <c r="AM69" i="11"/>
  <c r="BX73" i="11"/>
  <c r="DD73" i="11" s="1"/>
  <c r="CU50" i="11"/>
  <c r="EA50" i="11" s="1"/>
  <c r="FG50" i="11" s="1"/>
  <c r="GR50" i="11" s="1"/>
  <c r="CE66" i="11"/>
  <c r="DK66" i="11" s="1"/>
  <c r="AI73" i="11"/>
  <c r="AU61" i="11"/>
  <c r="CH63" i="11"/>
  <c r="DN63" i="11" s="1"/>
  <c r="ET63" i="11" s="1"/>
  <c r="GE63" i="11" s="1"/>
  <c r="CG64" i="11"/>
  <c r="DM64" i="11" s="1"/>
  <c r="FX69" i="11"/>
  <c r="G110" i="11"/>
  <c r="M109" i="11"/>
  <c r="HE108" i="11" s="1"/>
  <c r="FA56" i="11" l="1"/>
  <c r="GL56" i="11" s="1"/>
  <c r="FE52" i="11"/>
  <c r="GP52" i="11" s="1"/>
  <c r="EQ66" i="11"/>
  <c r="GB66" i="11" s="1"/>
  <c r="ES64" i="11"/>
  <c r="GD64" i="11" s="1"/>
  <c r="EY58" i="11"/>
  <c r="GJ58" i="11" s="1"/>
  <c r="EL71" i="11"/>
  <c r="FW71" i="11" s="1"/>
  <c r="EI74" i="11"/>
  <c r="FT74" i="11" s="1"/>
  <c r="EN69" i="11"/>
  <c r="FY69" i="11" s="1"/>
  <c r="EZ57" i="11"/>
  <c r="GK57" i="11" s="1"/>
  <c r="FC54" i="11"/>
  <c r="GN54" i="11" s="1"/>
  <c r="EH75" i="11"/>
  <c r="EP67" i="11"/>
  <c r="GA67" i="11" s="1"/>
  <c r="FB55" i="11"/>
  <c r="GM55" i="11" s="1"/>
  <c r="ER65" i="11"/>
  <c r="GC65" i="11" s="1"/>
  <c r="EK72" i="11"/>
  <c r="FV72" i="11" s="1"/>
  <c r="EX59" i="11"/>
  <c r="GI59" i="11" s="1"/>
  <c r="EG76" i="11"/>
  <c r="FR76" i="11" s="1"/>
  <c r="EV61" i="11"/>
  <c r="GG61" i="11" s="1"/>
  <c r="EU62" i="11"/>
  <c r="GF62" i="11" s="1"/>
  <c r="EO68" i="11"/>
  <c r="FZ68" i="11" s="1"/>
  <c r="EJ73" i="11"/>
  <c r="FU73" i="11" s="1"/>
  <c r="EW60" i="11"/>
  <c r="GH60" i="11" s="1"/>
  <c r="EM70" i="11"/>
  <c r="FX70" i="11" s="1"/>
  <c r="BB107" i="1"/>
  <c r="BC107" i="1" s="1"/>
  <c r="BF107" i="1"/>
  <c r="BH107" i="1" s="1"/>
  <c r="BJ107" i="1" s="1"/>
  <c r="AG91" i="1"/>
  <c r="AH90" i="1"/>
  <c r="AE93" i="1"/>
  <c r="AN84" i="1"/>
  <c r="AS79" i="1"/>
  <c r="AC95" i="1"/>
  <c r="AT78" i="1"/>
  <c r="AV78" i="1" s="1"/>
  <c r="AD94" i="1"/>
  <c r="AQ81" i="1"/>
  <c r="AA97" i="1"/>
  <c r="AR80" i="1"/>
  <c r="AB96" i="1"/>
  <c r="AO83" i="1"/>
  <c r="Y99" i="1"/>
  <c r="AP82" i="1"/>
  <c r="Z98" i="1"/>
  <c r="AM85" i="1"/>
  <c r="AF92" i="1"/>
  <c r="AK87" i="1"/>
  <c r="AL86" i="1"/>
  <c r="AI89" i="1"/>
  <c r="AJ88" i="1"/>
  <c r="T104" i="1"/>
  <c r="X100" i="1"/>
  <c r="R106" i="1"/>
  <c r="V102" i="1"/>
  <c r="Q107" i="1"/>
  <c r="W101" i="1"/>
  <c r="U103" i="1"/>
  <c r="S105" i="1"/>
  <c r="AX77" i="1"/>
  <c r="AY77" i="1"/>
  <c r="AZ77" i="1" s="1"/>
  <c r="BL77" i="1" s="1"/>
  <c r="G109" i="1"/>
  <c r="O108" i="1"/>
  <c r="N108" i="1"/>
  <c r="EF77" i="11"/>
  <c r="FQ77" i="11" s="1"/>
  <c r="FF51" i="11"/>
  <c r="GQ51" i="11" s="1"/>
  <c r="GZ45" i="11"/>
  <c r="HH45" i="11"/>
  <c r="FI48" i="11"/>
  <c r="EE78" i="11"/>
  <c r="FP78" i="11" s="1"/>
  <c r="FN45" i="11"/>
  <c r="GT47" i="11"/>
  <c r="GV47" i="11" s="1"/>
  <c r="GW47" i="11" s="1"/>
  <c r="FK47" i="11"/>
  <c r="FH49" i="11"/>
  <c r="GS49" i="11" s="1"/>
  <c r="FN46" i="11"/>
  <c r="GZ46" i="11"/>
  <c r="HK46" i="11" s="1"/>
  <c r="HH46" i="11"/>
  <c r="M110" i="11"/>
  <c r="HE109" i="11" s="1"/>
  <c r="G111" i="11"/>
  <c r="HF49" i="11"/>
  <c r="CO57" i="11"/>
  <c r="DU57" i="11" s="1"/>
  <c r="CC69" i="11"/>
  <c r="DI69" i="11" s="1"/>
  <c r="BS79" i="11"/>
  <c r="CY79" i="11" s="1"/>
  <c r="AZ57" i="11"/>
  <c r="CR54" i="11"/>
  <c r="DX54" i="11" s="1"/>
  <c r="AR65" i="11"/>
  <c r="AX59" i="11"/>
  <c r="CB70" i="11"/>
  <c r="DH70" i="11" s="1"/>
  <c r="AE78" i="11"/>
  <c r="AV61" i="11"/>
  <c r="BF51" i="11"/>
  <c r="BD53" i="11"/>
  <c r="BB55" i="11"/>
  <c r="CW49" i="11"/>
  <c r="EC49" i="11" s="1"/>
  <c r="BX74" i="11"/>
  <c r="DD74" i="11" s="1"/>
  <c r="CF66" i="11"/>
  <c r="DL66" i="11" s="1"/>
  <c r="BC54" i="11"/>
  <c r="BA56" i="11"/>
  <c r="CN58" i="11"/>
  <c r="DT58" i="11" s="1"/>
  <c r="CJ62" i="11"/>
  <c r="DP62" i="11" s="1"/>
  <c r="AI74" i="11"/>
  <c r="BV76" i="11"/>
  <c r="DB76" i="11" s="1"/>
  <c r="BH49" i="11"/>
  <c r="BE52" i="11"/>
  <c r="CS53" i="11"/>
  <c r="DY53" i="11" s="1"/>
  <c r="BT78" i="11"/>
  <c r="CZ78" i="11" s="1"/>
  <c r="CH64" i="11"/>
  <c r="DN64" i="11" s="1"/>
  <c r="AG76" i="11"/>
  <c r="AJ73" i="11"/>
  <c r="BW75" i="11"/>
  <c r="DC75" i="11" s="1"/>
  <c r="CV50" i="11"/>
  <c r="EB50" i="11" s="1"/>
  <c r="AT63" i="11"/>
  <c r="CK61" i="11"/>
  <c r="DQ61" i="11" s="1"/>
  <c r="AK72" i="11"/>
  <c r="CI63" i="11"/>
  <c r="DO63" i="11" s="1"/>
  <c r="AY58" i="11"/>
  <c r="CL60" i="11"/>
  <c r="DR60" i="11" s="1"/>
  <c r="CT52" i="11"/>
  <c r="DZ52" i="11" s="1"/>
  <c r="AM70" i="11"/>
  <c r="CG65" i="11"/>
  <c r="DM65" i="11" s="1"/>
  <c r="BG50" i="11"/>
  <c r="AN69" i="11"/>
  <c r="AH75" i="11"/>
  <c r="AP67" i="11"/>
  <c r="BU77" i="11"/>
  <c r="DA77" i="11" s="1"/>
  <c r="CP56" i="11"/>
  <c r="DV56" i="11" s="1"/>
  <c r="AD79" i="11"/>
  <c r="AO68" i="11"/>
  <c r="CD68" i="11"/>
  <c r="DJ68" i="11" s="1"/>
  <c r="CA71" i="11"/>
  <c r="DG71" i="11" s="1"/>
  <c r="BZ72" i="11"/>
  <c r="DF72" i="11" s="1"/>
  <c r="CE67" i="11"/>
  <c r="DK67" i="11" s="1"/>
  <c r="EQ67" i="11" s="1"/>
  <c r="GB67" i="11" s="1"/>
  <c r="AU62" i="11"/>
  <c r="BY73" i="11"/>
  <c r="DE73" i="11" s="1"/>
  <c r="AF77" i="11"/>
  <c r="AS64" i="11"/>
  <c r="CM59" i="11"/>
  <c r="DS59" i="11" s="1"/>
  <c r="CU51" i="11"/>
  <c r="EA51" i="11" s="1"/>
  <c r="CQ55" i="11"/>
  <c r="DW55" i="11" s="1"/>
  <c r="AW60" i="11"/>
  <c r="AQ66" i="11"/>
  <c r="AL71" i="11"/>
  <c r="FS75" i="11"/>
  <c r="HL48" i="11"/>
  <c r="FE53" i="11" l="1"/>
  <c r="GP53" i="11" s="1"/>
  <c r="FA57" i="11"/>
  <c r="GL57" i="11" s="1"/>
  <c r="EZ58" i="11"/>
  <c r="GK58" i="11" s="1"/>
  <c r="ES65" i="11"/>
  <c r="GD65" i="11" s="1"/>
  <c r="EY59" i="11"/>
  <c r="GJ59" i="11" s="1"/>
  <c r="EJ74" i="11"/>
  <c r="FU74" i="11" s="1"/>
  <c r="EK73" i="11"/>
  <c r="FV73" i="11" s="1"/>
  <c r="FF52" i="11"/>
  <c r="GQ52" i="11" s="1"/>
  <c r="FC55" i="11"/>
  <c r="GN55" i="11" s="1"/>
  <c r="EU63" i="11"/>
  <c r="GF63" i="11" s="1"/>
  <c r="EP68" i="11"/>
  <c r="GA68" i="11" s="1"/>
  <c r="EW61" i="11"/>
  <c r="GH61" i="11" s="1"/>
  <c r="FB56" i="11"/>
  <c r="GM56" i="11" s="1"/>
  <c r="EL72" i="11"/>
  <c r="FW72" i="11" s="1"/>
  <c r="EM71" i="11"/>
  <c r="FX71" i="11" s="1"/>
  <c r="EF78" i="11"/>
  <c r="FQ78" i="11" s="1"/>
  <c r="EH76" i="11"/>
  <c r="FS76" i="11" s="1"/>
  <c r="ET64" i="11"/>
  <c r="GE64" i="11" s="1"/>
  <c r="EX60" i="11"/>
  <c r="GI60" i="11" s="1"/>
  <c r="EV62" i="11"/>
  <c r="GG62" i="11" s="1"/>
  <c r="EO69" i="11"/>
  <c r="FZ69" i="11" s="1"/>
  <c r="ER66" i="11"/>
  <c r="GC66" i="11" s="1"/>
  <c r="EN70" i="11"/>
  <c r="FY70" i="11" s="1"/>
  <c r="EI75" i="11"/>
  <c r="FT75" i="11" s="1"/>
  <c r="FD54" i="11"/>
  <c r="GO54" i="11" s="1"/>
  <c r="BF108" i="1"/>
  <c r="BH108" i="1" s="1"/>
  <c r="BJ108" i="1" s="1"/>
  <c r="BB108" i="1"/>
  <c r="BC108" i="1" s="1"/>
  <c r="AA98" i="1"/>
  <c r="AF93" i="1"/>
  <c r="AK88" i="1"/>
  <c r="AH91" i="1"/>
  <c r="AE94" i="1"/>
  <c r="AJ89" i="1"/>
  <c r="AG92" i="1"/>
  <c r="AL87" i="1"/>
  <c r="AI90" i="1"/>
  <c r="AN85" i="1"/>
  <c r="AS80" i="1"/>
  <c r="AC96" i="1"/>
  <c r="Z99" i="1"/>
  <c r="AQ82" i="1"/>
  <c r="AP83" i="1"/>
  <c r="AM86" i="1"/>
  <c r="AB97" i="1"/>
  <c r="AR81" i="1"/>
  <c r="Y100" i="1"/>
  <c r="AO84" i="1"/>
  <c r="AD95" i="1"/>
  <c r="AT79" i="1"/>
  <c r="AV79" i="1" s="1"/>
  <c r="AW79" i="1" s="1"/>
  <c r="W102" i="1"/>
  <c r="R107" i="1"/>
  <c r="U104" i="1"/>
  <c r="T105" i="1"/>
  <c r="V103" i="1"/>
  <c r="Q108" i="1"/>
  <c r="X101" i="1"/>
  <c r="S106" i="1"/>
  <c r="O109" i="1"/>
  <c r="G110" i="1"/>
  <c r="N109" i="1"/>
  <c r="AW78" i="1"/>
  <c r="FH50" i="11"/>
  <c r="GS50" i="11" s="1"/>
  <c r="FG51" i="11"/>
  <c r="GR51" i="11" s="1"/>
  <c r="EG77" i="11"/>
  <c r="FL47" i="11"/>
  <c r="FM47" i="11" s="1"/>
  <c r="GT48" i="11"/>
  <c r="GV48" i="11" s="1"/>
  <c r="GW48" i="11" s="1"/>
  <c r="FK48" i="11"/>
  <c r="EE79" i="11"/>
  <c r="HK45" i="11"/>
  <c r="GY47" i="11"/>
  <c r="HI47" i="11" s="1"/>
  <c r="HJ47" i="11" s="1"/>
  <c r="GX47" i="11"/>
  <c r="FI49" i="11"/>
  <c r="M111" i="11"/>
  <c r="HE110" i="11" s="1"/>
  <c r="G112" i="11"/>
  <c r="HL49" i="11"/>
  <c r="HF50" i="11"/>
  <c r="CE68" i="11"/>
  <c r="DK68" i="11" s="1"/>
  <c r="AU63" i="11"/>
  <c r="CJ63" i="11"/>
  <c r="DP63" i="11" s="1"/>
  <c r="AE79" i="11"/>
  <c r="CT53" i="11"/>
  <c r="DZ53" i="11" s="1"/>
  <c r="AN70" i="11"/>
  <c r="AQ67" i="11"/>
  <c r="CK62" i="11"/>
  <c r="DQ62" i="11" s="1"/>
  <c r="BA57" i="11"/>
  <c r="AH76" i="11"/>
  <c r="CD69" i="11"/>
  <c r="DJ69" i="11" s="1"/>
  <c r="BU78" i="11"/>
  <c r="DA78" i="11" s="1"/>
  <c r="BH50" i="11"/>
  <c r="CC70" i="11"/>
  <c r="DI70" i="11" s="1"/>
  <c r="EO70" i="11" s="1"/>
  <c r="FZ70" i="11" s="1"/>
  <c r="CM60" i="11"/>
  <c r="DS60" i="11" s="1"/>
  <c r="BG51" i="11"/>
  <c r="AR66" i="11"/>
  <c r="CU52" i="11"/>
  <c r="EA52" i="11" s="1"/>
  <c r="AM71" i="11"/>
  <c r="CH65" i="11"/>
  <c r="DN65" i="11" s="1"/>
  <c r="BY74" i="11"/>
  <c r="DE74" i="11" s="1"/>
  <c r="AL72" i="11"/>
  <c r="BF52" i="11"/>
  <c r="BZ73" i="11"/>
  <c r="DF73" i="11" s="1"/>
  <c r="CW50" i="11"/>
  <c r="EC50" i="11" s="1"/>
  <c r="AO69" i="11"/>
  <c r="CL61" i="11"/>
  <c r="DR61" i="11" s="1"/>
  <c r="CQ56" i="11"/>
  <c r="DW56" i="11" s="1"/>
  <c r="BT79" i="11"/>
  <c r="CZ79" i="11" s="1"/>
  <c r="CB71" i="11"/>
  <c r="DH71" i="11" s="1"/>
  <c r="AW61" i="11"/>
  <c r="BS80" i="11"/>
  <c r="CY80" i="11" s="1"/>
  <c r="BV77" i="11"/>
  <c r="DB77" i="11" s="1"/>
  <c r="BW76" i="11"/>
  <c r="DC76" i="11" s="1"/>
  <c r="EI76" i="11" s="1"/>
  <c r="FT76" i="11" s="1"/>
  <c r="BD54" i="11"/>
  <c r="BX75" i="11"/>
  <c r="DD75" i="11" s="1"/>
  <c r="AZ58" i="11"/>
  <c r="AP68" i="11"/>
  <c r="CI64" i="11"/>
  <c r="DO64" i="11" s="1"/>
  <c r="AK73" i="11"/>
  <c r="AF78" i="11"/>
  <c r="AT64" i="11"/>
  <c r="CR55" i="11"/>
  <c r="DX55" i="11" s="1"/>
  <c r="AV62" i="11"/>
  <c r="CV51" i="11"/>
  <c r="EB51" i="11" s="1"/>
  <c r="AD80" i="11"/>
  <c r="AS65" i="11"/>
  <c r="CN59" i="11"/>
  <c r="DT59" i="11" s="1"/>
  <c r="BE53" i="11"/>
  <c r="CF67" i="11"/>
  <c r="DL67" i="11" s="1"/>
  <c r="CO58" i="11"/>
  <c r="DU58" i="11" s="1"/>
  <c r="CP57" i="11"/>
  <c r="DV57" i="11" s="1"/>
  <c r="AY59" i="11"/>
  <c r="CS54" i="11"/>
  <c r="DY54" i="11" s="1"/>
  <c r="CA72" i="11"/>
  <c r="DG72" i="11" s="1"/>
  <c r="AX60" i="11"/>
  <c r="CG66" i="11"/>
  <c r="DM66" i="11" s="1"/>
  <c r="ES66" i="11" s="1"/>
  <c r="GD66" i="11" s="1"/>
  <c r="BB56" i="11"/>
  <c r="AI75" i="11"/>
  <c r="AJ74" i="11"/>
  <c r="AG77" i="11"/>
  <c r="BC55" i="11"/>
  <c r="FI50" i="11" l="1"/>
  <c r="FK50" i="11" s="1"/>
  <c r="FL50" i="11" s="1"/>
  <c r="FM50" i="11" s="1"/>
  <c r="FB57" i="11"/>
  <c r="GM57" i="11" s="1"/>
  <c r="EM72" i="11"/>
  <c r="FX72" i="11" s="1"/>
  <c r="ER67" i="11"/>
  <c r="GC67" i="11" s="1"/>
  <c r="FG52" i="11"/>
  <c r="GR52" i="11" s="1"/>
  <c r="EX61" i="11"/>
  <c r="GI61" i="11" s="1"/>
  <c r="ET65" i="11"/>
  <c r="GE65" i="11" s="1"/>
  <c r="FE54" i="11"/>
  <c r="GP54" i="11" s="1"/>
  <c r="EN71" i="11"/>
  <c r="FY71" i="11" s="1"/>
  <c r="EZ59" i="11"/>
  <c r="GK59" i="11" s="1"/>
  <c r="EU64" i="11"/>
  <c r="GF64" i="11" s="1"/>
  <c r="EY60" i="11"/>
  <c r="GJ60" i="11" s="1"/>
  <c r="EK74" i="11"/>
  <c r="FV74" i="11" s="1"/>
  <c r="FF53" i="11"/>
  <c r="GQ53" i="11" s="1"/>
  <c r="EJ75" i="11"/>
  <c r="FC56" i="11"/>
  <c r="GN56" i="11" s="1"/>
  <c r="FA58" i="11"/>
  <c r="GL58" i="11" s="1"/>
  <c r="FD55" i="11"/>
  <c r="GO55" i="11" s="1"/>
  <c r="EP69" i="11"/>
  <c r="GA69" i="11" s="1"/>
  <c r="EV63" i="11"/>
  <c r="GG63" i="11" s="1"/>
  <c r="EQ68" i="11"/>
  <c r="GB68" i="11" s="1"/>
  <c r="EL73" i="11"/>
  <c r="FW73" i="11" s="1"/>
  <c r="EW62" i="11"/>
  <c r="GH62" i="11" s="1"/>
  <c r="G111" i="1"/>
  <c r="N110" i="1"/>
  <c r="O110" i="1"/>
  <c r="AY78" i="1"/>
  <c r="AZ78" i="1" s="1"/>
  <c r="BL78" i="1" s="1"/>
  <c r="AX78" i="1"/>
  <c r="BB109" i="1"/>
  <c r="BC109" i="1" s="1"/>
  <c r="BF109" i="1"/>
  <c r="BH109" i="1" s="1"/>
  <c r="BJ109" i="1" s="1"/>
  <c r="AH92" i="1"/>
  <c r="AI91" i="1"/>
  <c r="AG93" i="1"/>
  <c r="AF94" i="1"/>
  <c r="X102" i="1"/>
  <c r="AL88" i="1"/>
  <c r="AM87" i="1"/>
  <c r="AC97" i="1"/>
  <c r="AS81" i="1"/>
  <c r="AB98" i="1"/>
  <c r="AR82" i="1"/>
  <c r="Z100" i="1"/>
  <c r="AP84" i="1"/>
  <c r="AA99" i="1"/>
  <c r="AQ83" i="1"/>
  <c r="Y101" i="1"/>
  <c r="AO85" i="1"/>
  <c r="AN86" i="1"/>
  <c r="AD96" i="1"/>
  <c r="AT80" i="1"/>
  <c r="AV80" i="1" s="1"/>
  <c r="AW80" i="1" s="1"/>
  <c r="AE95" i="1"/>
  <c r="AK89" i="1"/>
  <c r="AJ90" i="1"/>
  <c r="V104" i="1"/>
  <c r="R108" i="1"/>
  <c r="S107" i="1"/>
  <c r="Q109" i="1"/>
  <c r="T106" i="1"/>
  <c r="W103" i="1"/>
  <c r="U105" i="1"/>
  <c r="AX79" i="1"/>
  <c r="AY79" i="1"/>
  <c r="AZ79" i="1" s="1"/>
  <c r="BL79" i="1" s="1"/>
  <c r="FH51" i="11"/>
  <c r="GS51" i="11" s="1"/>
  <c r="EF79" i="11"/>
  <c r="FQ79" i="11" s="1"/>
  <c r="GZ47" i="11"/>
  <c r="HH47" i="11"/>
  <c r="EH77" i="11"/>
  <c r="FS77" i="11" s="1"/>
  <c r="FP79" i="11"/>
  <c r="FL48" i="11"/>
  <c r="FM48" i="11" s="1"/>
  <c r="FN47" i="11"/>
  <c r="EE80" i="11"/>
  <c r="FP80" i="11" s="1"/>
  <c r="EG78" i="11"/>
  <c r="GT49" i="11"/>
  <c r="GV49" i="11" s="1"/>
  <c r="GW49" i="11" s="1"/>
  <c r="FK49" i="11"/>
  <c r="GY48" i="11"/>
  <c r="HI48" i="11" s="1"/>
  <c r="HJ48" i="11" s="1"/>
  <c r="GX48" i="11"/>
  <c r="FR77" i="11"/>
  <c r="G113" i="11"/>
  <c r="M112" i="11"/>
  <c r="HE111" i="11" s="1"/>
  <c r="HF51" i="11"/>
  <c r="BE54" i="11"/>
  <c r="AP69" i="11"/>
  <c r="AI76" i="11"/>
  <c r="AR67" i="11"/>
  <c r="BV78" i="11"/>
  <c r="DB78" i="11" s="1"/>
  <c r="CE69" i="11"/>
  <c r="DK69" i="11" s="1"/>
  <c r="BA58" i="11"/>
  <c r="AL73" i="11"/>
  <c r="CC71" i="11"/>
  <c r="DI71" i="11" s="1"/>
  <c r="BT80" i="11"/>
  <c r="CZ80" i="11" s="1"/>
  <c r="BB57" i="11"/>
  <c r="AU64" i="11"/>
  <c r="BC56" i="11"/>
  <c r="CD70" i="11"/>
  <c r="DJ70" i="11" s="1"/>
  <c r="AJ75" i="11"/>
  <c r="BF53" i="11"/>
  <c r="CH66" i="11"/>
  <c r="DN66" i="11" s="1"/>
  <c r="AW62" i="11"/>
  <c r="BD55" i="11"/>
  <c r="CK63" i="11"/>
  <c r="DQ63" i="11" s="1"/>
  <c r="AQ68" i="11"/>
  <c r="BS81" i="11"/>
  <c r="CY81" i="11" s="1"/>
  <c r="CG67" i="11"/>
  <c r="DM67" i="11" s="1"/>
  <c r="AX61" i="11"/>
  <c r="CP58" i="11"/>
  <c r="DV58" i="11" s="1"/>
  <c r="AD81" i="11"/>
  <c r="BX76" i="11"/>
  <c r="DD76" i="11" s="1"/>
  <c r="EJ76" i="11" s="1"/>
  <c r="AK74" i="11"/>
  <c r="BG52" i="11"/>
  <c r="CO59" i="11"/>
  <c r="DU59" i="11" s="1"/>
  <c r="AT65" i="11"/>
  <c r="CI65" i="11"/>
  <c r="DO65" i="11" s="1"/>
  <c r="CA73" i="11"/>
  <c r="DG73" i="11" s="1"/>
  <c r="CB72" i="11"/>
  <c r="DH72" i="11" s="1"/>
  <c r="CQ57" i="11"/>
  <c r="DW57" i="11" s="1"/>
  <c r="FC57" i="11" s="1"/>
  <c r="GN57" i="11" s="1"/>
  <c r="CL62" i="11"/>
  <c r="DR62" i="11" s="1"/>
  <c r="CM61" i="11"/>
  <c r="DS61" i="11" s="1"/>
  <c r="AY60" i="11"/>
  <c r="AO70" i="11"/>
  <c r="CR56" i="11"/>
  <c r="DX56" i="11" s="1"/>
  <c r="AH77" i="11"/>
  <c r="CF68" i="11"/>
  <c r="DL68" i="11" s="1"/>
  <c r="ER68" i="11" s="1"/>
  <c r="GC68" i="11" s="1"/>
  <c r="AZ59" i="11"/>
  <c r="CJ64" i="11"/>
  <c r="DP64" i="11" s="1"/>
  <c r="EV64" i="11" s="1"/>
  <c r="GG64" i="11" s="1"/>
  <c r="BY75" i="11"/>
  <c r="DE75" i="11" s="1"/>
  <c r="CN60" i="11"/>
  <c r="DT60" i="11" s="1"/>
  <c r="EZ60" i="11" s="1"/>
  <c r="GK60" i="11" s="1"/>
  <c r="BH51" i="11"/>
  <c r="AV63" i="11"/>
  <c r="AN71" i="11"/>
  <c r="AE80" i="11"/>
  <c r="CV52" i="11"/>
  <c r="EB52" i="11" s="1"/>
  <c r="AM72" i="11"/>
  <c r="CW51" i="11"/>
  <c r="EC51" i="11" s="1"/>
  <c r="AG78" i="11"/>
  <c r="BU79" i="11"/>
  <c r="DA79" i="11" s="1"/>
  <c r="CS55" i="11"/>
  <c r="DY55" i="11" s="1"/>
  <c r="CT54" i="11"/>
  <c r="DZ54" i="11" s="1"/>
  <c r="FF54" i="11" s="1"/>
  <c r="GQ54" i="11" s="1"/>
  <c r="BZ74" i="11"/>
  <c r="DF74" i="11" s="1"/>
  <c r="CU53" i="11"/>
  <c r="EA53" i="11" s="1"/>
  <c r="AF79" i="11"/>
  <c r="BW77" i="11"/>
  <c r="DC77" i="11" s="1"/>
  <c r="AS66" i="11"/>
  <c r="FU75" i="11"/>
  <c r="HL50" i="11"/>
  <c r="GT50" i="11" l="1"/>
  <c r="GV50" i="11" s="1"/>
  <c r="GW50" i="11" s="1"/>
  <c r="GY50" i="11" s="1"/>
  <c r="HI50" i="11" s="1"/>
  <c r="HJ50" i="11" s="1"/>
  <c r="FH52" i="11"/>
  <c r="GS52" i="11" s="1"/>
  <c r="FE55" i="11"/>
  <c r="GP55" i="11" s="1"/>
  <c r="FD56" i="11"/>
  <c r="GO56" i="11" s="1"/>
  <c r="FG53" i="11"/>
  <c r="GR53" i="11" s="1"/>
  <c r="EX62" i="11"/>
  <c r="GI62" i="11" s="1"/>
  <c r="ES67" i="11"/>
  <c r="GD67" i="11" s="1"/>
  <c r="EL74" i="11"/>
  <c r="FW74" i="11" s="1"/>
  <c r="EM73" i="11"/>
  <c r="FX73" i="11" s="1"/>
  <c r="FB58" i="11"/>
  <c r="GM58" i="11" s="1"/>
  <c r="ET66" i="11"/>
  <c r="GE66" i="11" s="1"/>
  <c r="EO71" i="11"/>
  <c r="FZ71" i="11" s="1"/>
  <c r="EU65" i="11"/>
  <c r="GF65" i="11" s="1"/>
  <c r="FA59" i="11"/>
  <c r="GL59" i="11" s="1"/>
  <c r="EP70" i="11"/>
  <c r="GA70" i="11" s="1"/>
  <c r="EQ69" i="11"/>
  <c r="GB69" i="11" s="1"/>
  <c r="EI77" i="11"/>
  <c r="FT77" i="11" s="1"/>
  <c r="EK75" i="11"/>
  <c r="FV75" i="11" s="1"/>
  <c r="EY61" i="11"/>
  <c r="GJ61" i="11" s="1"/>
  <c r="EW63" i="11"/>
  <c r="GH63" i="11" s="1"/>
  <c r="EN72" i="11"/>
  <c r="FY72" i="11" s="1"/>
  <c r="AX80" i="1"/>
  <c r="AY80" i="1"/>
  <c r="AZ80" i="1" s="1"/>
  <c r="BL80" i="1" s="1"/>
  <c r="BB110" i="1"/>
  <c r="BC110" i="1" s="1"/>
  <c r="BF110" i="1"/>
  <c r="BH110" i="1" s="1"/>
  <c r="BJ110" i="1" s="1"/>
  <c r="AG94" i="1"/>
  <c r="AH93" i="1"/>
  <c r="AM88" i="1"/>
  <c r="AJ91" i="1"/>
  <c r="AS82" i="1"/>
  <c r="AC98" i="1"/>
  <c r="AT81" i="1"/>
  <c r="AV81" i="1" s="1"/>
  <c r="AW81" i="1" s="1"/>
  <c r="AD97" i="1"/>
  <c r="AI92" i="1"/>
  <c r="AN87" i="1"/>
  <c r="AO86" i="1"/>
  <c r="Y102" i="1"/>
  <c r="AP85" i="1"/>
  <c r="Z101" i="1"/>
  <c r="AE96" i="1"/>
  <c r="AR83" i="1"/>
  <c r="AB99" i="1"/>
  <c r="AK90" i="1"/>
  <c r="AL89" i="1"/>
  <c r="AQ84" i="1"/>
  <c r="AA100" i="1"/>
  <c r="AF95" i="1"/>
  <c r="V105" i="1"/>
  <c r="T107" i="1"/>
  <c r="R109" i="1"/>
  <c r="S108" i="1"/>
  <c r="X103" i="1"/>
  <c r="W104" i="1"/>
  <c r="U106" i="1"/>
  <c r="Q110" i="1"/>
  <c r="O111" i="1"/>
  <c r="G112" i="1"/>
  <c r="N111" i="1"/>
  <c r="FI51" i="11"/>
  <c r="FK51" i="11" s="1"/>
  <c r="FL51" i="11" s="1"/>
  <c r="FM51" i="11" s="1"/>
  <c r="EH78" i="11"/>
  <c r="FS78" i="11" s="1"/>
  <c r="FN48" i="11"/>
  <c r="GZ48" i="11"/>
  <c r="HH48" i="11"/>
  <c r="EE81" i="11"/>
  <c r="FP81" i="11" s="1"/>
  <c r="EF80" i="11"/>
  <c r="FQ80" i="11" s="1"/>
  <c r="GY49" i="11"/>
  <c r="HI49" i="11" s="1"/>
  <c r="HJ49" i="11" s="1"/>
  <c r="GX49" i="11"/>
  <c r="FR78" i="11"/>
  <c r="EG79" i="11"/>
  <c r="FL49" i="11"/>
  <c r="FM49" i="11" s="1"/>
  <c r="FN50" i="11"/>
  <c r="HK47" i="11"/>
  <c r="HF52" i="11"/>
  <c r="BS82" i="11"/>
  <c r="CY82" i="11" s="1"/>
  <c r="BH52" i="11"/>
  <c r="BZ75" i="11"/>
  <c r="DF75" i="11" s="1"/>
  <c r="BG53" i="11"/>
  <c r="CU54" i="11"/>
  <c r="EA54" i="11" s="1"/>
  <c r="CQ58" i="11"/>
  <c r="DW58" i="11" s="1"/>
  <c r="CP59" i="11"/>
  <c r="DV59" i="11" s="1"/>
  <c r="CA74" i="11"/>
  <c r="DG74" i="11" s="1"/>
  <c r="BU80" i="11"/>
  <c r="DA80" i="11" s="1"/>
  <c r="CJ65" i="11"/>
  <c r="DP65" i="11" s="1"/>
  <c r="AY61" i="11"/>
  <c r="BD56" i="11"/>
  <c r="AX62" i="11"/>
  <c r="BF54" i="11"/>
  <c r="AO71" i="11"/>
  <c r="AG79" i="11"/>
  <c r="CO60" i="11"/>
  <c r="DU60" i="11" s="1"/>
  <c r="AR68" i="11"/>
  <c r="AS67" i="11"/>
  <c r="CN61" i="11"/>
  <c r="DT61" i="11" s="1"/>
  <c r="CL63" i="11"/>
  <c r="DR63" i="11" s="1"/>
  <c r="BT81" i="11"/>
  <c r="CZ81" i="11" s="1"/>
  <c r="BC57" i="11"/>
  <c r="AV64" i="11"/>
  <c r="CS56" i="11"/>
  <c r="DY56" i="11" s="1"/>
  <c r="BE55" i="11"/>
  <c r="CK64" i="11"/>
  <c r="DQ64" i="11" s="1"/>
  <c r="BA59" i="11"/>
  <c r="CE70" i="11"/>
  <c r="DK70" i="11" s="1"/>
  <c r="BB58" i="11"/>
  <c r="BW78" i="11"/>
  <c r="DC78" i="11" s="1"/>
  <c r="AF80" i="11"/>
  <c r="CW52" i="11"/>
  <c r="EC52" i="11" s="1"/>
  <c r="CF69" i="11"/>
  <c r="DL69" i="11" s="1"/>
  <c r="CR57" i="11"/>
  <c r="DX57" i="11" s="1"/>
  <c r="BX77" i="11"/>
  <c r="DD77" i="11" s="1"/>
  <c r="AZ60" i="11"/>
  <c r="AU65" i="11"/>
  <c r="AW63" i="11"/>
  <c r="AN72" i="11"/>
  <c r="CV53" i="11"/>
  <c r="EB53" i="11" s="1"/>
  <c r="AM73" i="11"/>
  <c r="AE81" i="11"/>
  <c r="AD82" i="11"/>
  <c r="AQ69" i="11"/>
  <c r="AP70" i="11"/>
  <c r="CH67" i="11"/>
  <c r="DN67" i="11" s="1"/>
  <c r="CT55" i="11"/>
  <c r="DZ55" i="11" s="1"/>
  <c r="CC72" i="11"/>
  <c r="DI72" i="11" s="1"/>
  <c r="AJ76" i="11"/>
  <c r="AH78" i="11"/>
  <c r="CB73" i="11"/>
  <c r="DH73" i="11" s="1"/>
  <c r="AI77" i="11"/>
  <c r="AT66" i="11"/>
  <c r="CI66" i="11"/>
  <c r="DO66" i="11" s="1"/>
  <c r="AL74" i="11"/>
  <c r="BY76" i="11"/>
  <c r="DE76" i="11" s="1"/>
  <c r="BV79" i="11"/>
  <c r="DB79" i="11" s="1"/>
  <c r="CM62" i="11"/>
  <c r="DS62" i="11" s="1"/>
  <c r="AK75" i="11"/>
  <c r="CD71" i="11"/>
  <c r="DJ71" i="11" s="1"/>
  <c r="CG68" i="11"/>
  <c r="DM68" i="11" s="1"/>
  <c r="M113" i="11"/>
  <c r="HE112" i="11" s="1"/>
  <c r="G114" i="11"/>
  <c r="FU76" i="11"/>
  <c r="HL51" i="11"/>
  <c r="GX50" i="11" l="1"/>
  <c r="GZ50" i="11" s="1"/>
  <c r="HK50" i="11" s="1"/>
  <c r="FH53" i="11"/>
  <c r="GS53" i="11" s="1"/>
  <c r="EU66" i="11"/>
  <c r="GF66" i="11" s="1"/>
  <c r="FE56" i="11"/>
  <c r="GP56" i="11" s="1"/>
  <c r="EY62" i="11"/>
  <c r="GJ62" i="11" s="1"/>
  <c r="EO72" i="11"/>
  <c r="FZ72" i="11" s="1"/>
  <c r="EP71" i="11"/>
  <c r="GA71" i="11" s="1"/>
  <c r="FD57" i="11"/>
  <c r="GO57" i="11" s="1"/>
  <c r="ET67" i="11"/>
  <c r="GE67" i="11" s="1"/>
  <c r="EN73" i="11"/>
  <c r="FY73" i="11" s="1"/>
  <c r="EW64" i="11"/>
  <c r="GH64" i="11" s="1"/>
  <c r="FI52" i="11"/>
  <c r="FK52" i="11" s="1"/>
  <c r="FL52" i="11" s="1"/>
  <c r="FM52" i="11" s="1"/>
  <c r="FF55" i="11"/>
  <c r="GQ55" i="11" s="1"/>
  <c r="EK76" i="11"/>
  <c r="FV76" i="11" s="1"/>
  <c r="ES68" i="11"/>
  <c r="GD68" i="11" s="1"/>
  <c r="EZ61" i="11"/>
  <c r="GK61" i="11" s="1"/>
  <c r="FG54" i="11"/>
  <c r="GR54" i="11" s="1"/>
  <c r="FC58" i="11"/>
  <c r="GN58" i="11" s="1"/>
  <c r="EQ70" i="11"/>
  <c r="GB70" i="11" s="1"/>
  <c r="EX63" i="11"/>
  <c r="GI63" i="11" s="1"/>
  <c r="EL75" i="11"/>
  <c r="FW75" i="11" s="1"/>
  <c r="ER69" i="11"/>
  <c r="GC69" i="11" s="1"/>
  <c r="EV65" i="11"/>
  <c r="GG65" i="11" s="1"/>
  <c r="FA60" i="11"/>
  <c r="GL60" i="11" s="1"/>
  <c r="EM74" i="11"/>
  <c r="FX74" i="11" s="1"/>
  <c r="FB59" i="11"/>
  <c r="GM59" i="11" s="1"/>
  <c r="GT51" i="11"/>
  <c r="GV51" i="11" s="1"/>
  <c r="GW51" i="11" s="1"/>
  <c r="GX51" i="11" s="1"/>
  <c r="BB111" i="1"/>
  <c r="BC111" i="1" s="1"/>
  <c r="BF111" i="1"/>
  <c r="BH111" i="1" s="1"/>
  <c r="BJ111" i="1" s="1"/>
  <c r="AE97" i="1"/>
  <c r="AR84" i="1"/>
  <c r="AB100" i="1"/>
  <c r="AC99" i="1"/>
  <c r="AP86" i="1"/>
  <c r="Z102" i="1"/>
  <c r="AO87" i="1"/>
  <c r="AQ85" i="1"/>
  <c r="AA101" i="1"/>
  <c r="AN88" i="1"/>
  <c r="Y103" i="1"/>
  <c r="AT82" i="1"/>
  <c r="AV82" i="1" s="1"/>
  <c r="AW82" i="1" s="1"/>
  <c r="AD98" i="1"/>
  <c r="AS83" i="1"/>
  <c r="AM89" i="1"/>
  <c r="AJ92" i="1"/>
  <c r="AH94" i="1"/>
  <c r="AI93" i="1"/>
  <c r="AF96" i="1"/>
  <c r="AG95" i="1"/>
  <c r="AL90" i="1"/>
  <c r="AK91" i="1"/>
  <c r="R110" i="1"/>
  <c r="T108" i="1"/>
  <c r="X104" i="1"/>
  <c r="S109" i="1"/>
  <c r="U107" i="1"/>
  <c r="V106" i="1"/>
  <c r="W105" i="1"/>
  <c r="Q111" i="1"/>
  <c r="AY81" i="1"/>
  <c r="AZ81" i="1" s="1"/>
  <c r="BL81" i="1" s="1"/>
  <c r="AX81" i="1"/>
  <c r="N112" i="1"/>
  <c r="G113" i="1"/>
  <c r="O112" i="1"/>
  <c r="EG80" i="11"/>
  <c r="FR80" i="11" s="1"/>
  <c r="EE82" i="11"/>
  <c r="FP82" i="11" s="1"/>
  <c r="FN49" i="11"/>
  <c r="EH79" i="11"/>
  <c r="FS79" i="11" s="1"/>
  <c r="EF81" i="11"/>
  <c r="FQ81" i="11" s="1"/>
  <c r="GZ49" i="11"/>
  <c r="HH49" i="11"/>
  <c r="EJ77" i="11"/>
  <c r="FU77" i="11" s="1"/>
  <c r="EI78" i="11"/>
  <c r="FT78" i="11" s="1"/>
  <c r="FR79" i="11"/>
  <c r="FN51" i="11"/>
  <c r="HK48" i="11"/>
  <c r="HF53" i="11"/>
  <c r="CL64" i="11"/>
  <c r="DR64" i="11" s="1"/>
  <c r="CA75" i="11"/>
  <c r="DG75" i="11" s="1"/>
  <c r="AR69" i="11"/>
  <c r="AY62" i="11"/>
  <c r="CC73" i="11"/>
  <c r="DI73" i="11" s="1"/>
  <c r="AN73" i="11"/>
  <c r="BD57" i="11"/>
  <c r="CI67" i="11"/>
  <c r="DO67" i="11" s="1"/>
  <c r="CO61" i="11"/>
  <c r="DU61" i="11" s="1"/>
  <c r="BU81" i="11"/>
  <c r="DA81" i="11" s="1"/>
  <c r="AE82" i="11"/>
  <c r="AZ61" i="11"/>
  <c r="CG69" i="11"/>
  <c r="DM69" i="11" s="1"/>
  <c r="BX78" i="11"/>
  <c r="DD78" i="11" s="1"/>
  <c r="BF55" i="11"/>
  <c r="BT82" i="11"/>
  <c r="CZ82" i="11" s="1"/>
  <c r="CH68" i="11"/>
  <c r="DN68" i="11" s="1"/>
  <c r="AL75" i="11"/>
  <c r="CN62" i="11"/>
  <c r="DT62" i="11" s="1"/>
  <c r="BB59" i="11"/>
  <c r="AW64" i="11"/>
  <c r="AP71" i="11"/>
  <c r="AI78" i="11"/>
  <c r="CU55" i="11"/>
  <c r="EA55" i="11" s="1"/>
  <c r="AV65" i="11"/>
  <c r="BZ76" i="11"/>
  <c r="DF76" i="11" s="1"/>
  <c r="AU66" i="11"/>
  <c r="AX63" i="11"/>
  <c r="BC58" i="11"/>
  <c r="BA60" i="11"/>
  <c r="BY77" i="11"/>
  <c r="DE77" i="11" s="1"/>
  <c r="CJ66" i="11"/>
  <c r="DP66" i="11" s="1"/>
  <c r="CF70" i="11"/>
  <c r="DL70" i="11" s="1"/>
  <c r="CE71" i="11"/>
  <c r="DK71" i="11" s="1"/>
  <c r="AJ77" i="11"/>
  <c r="BH53" i="11"/>
  <c r="CP60" i="11"/>
  <c r="DV60" i="11" s="1"/>
  <c r="CR58" i="11"/>
  <c r="DX58" i="11" s="1"/>
  <c r="CM63" i="11"/>
  <c r="DS63" i="11" s="1"/>
  <c r="CV54" i="11"/>
  <c r="EB54" i="11" s="1"/>
  <c r="CD72" i="11"/>
  <c r="DJ72" i="11" s="1"/>
  <c r="AD83" i="11"/>
  <c r="AQ70" i="11"/>
  <c r="CK65" i="11"/>
  <c r="DQ65" i="11" s="1"/>
  <c r="AF81" i="11"/>
  <c r="AS68" i="11"/>
  <c r="AM74" i="11"/>
  <c r="CS57" i="11"/>
  <c r="DY57" i="11" s="1"/>
  <c r="CQ59" i="11"/>
  <c r="DW59" i="11" s="1"/>
  <c r="BS83" i="11"/>
  <c r="CY83" i="11" s="1"/>
  <c r="EE83" i="11" s="1"/>
  <c r="BV80" i="11"/>
  <c r="DB80" i="11" s="1"/>
  <c r="AO72" i="11"/>
  <c r="AH79" i="11"/>
  <c r="AT67" i="11"/>
  <c r="BG54" i="11"/>
  <c r="AG80" i="11"/>
  <c r="CB74" i="11"/>
  <c r="DH74" i="11" s="1"/>
  <c r="BW79" i="11"/>
  <c r="DC79" i="11" s="1"/>
  <c r="AK76" i="11"/>
  <c r="CT56" i="11"/>
  <c r="DZ56" i="11" s="1"/>
  <c r="BE56" i="11"/>
  <c r="CW53" i="11"/>
  <c r="EC53" i="11" s="1"/>
  <c r="HL52" i="11"/>
  <c r="M114" i="11"/>
  <c r="HE113" i="11" s="1"/>
  <c r="G115" i="11"/>
  <c r="HH50" i="11" l="1"/>
  <c r="GY51" i="11"/>
  <c r="HI51" i="11" s="1"/>
  <c r="HJ51" i="11" s="1"/>
  <c r="EQ71" i="11"/>
  <c r="GB71" i="11" s="1"/>
  <c r="GT52" i="11"/>
  <c r="GV52" i="11" s="1"/>
  <c r="GW52" i="11" s="1"/>
  <c r="GY52" i="11" s="1"/>
  <c r="HI52" i="11" s="1"/>
  <c r="HJ52" i="11" s="1"/>
  <c r="ER70" i="11"/>
  <c r="GC70" i="11" s="1"/>
  <c r="ES69" i="11"/>
  <c r="GD69" i="11" s="1"/>
  <c r="EZ62" i="11"/>
  <c r="GK62" i="11" s="1"/>
  <c r="FC59" i="11"/>
  <c r="GN59" i="11" s="1"/>
  <c r="EP72" i="11"/>
  <c r="GA72" i="11" s="1"/>
  <c r="FA61" i="11"/>
  <c r="GL61" i="11" s="1"/>
  <c r="EY63" i="11"/>
  <c r="GJ63" i="11" s="1"/>
  <c r="FI53" i="11"/>
  <c r="FK53" i="11" s="1"/>
  <c r="FL53" i="11" s="1"/>
  <c r="FM53" i="11" s="1"/>
  <c r="EO73" i="11"/>
  <c r="FZ73" i="11" s="1"/>
  <c r="FB60" i="11"/>
  <c r="GM60" i="11" s="1"/>
  <c r="FE57" i="11"/>
  <c r="GP57" i="11" s="1"/>
  <c r="EN74" i="11"/>
  <c r="FY74" i="11" s="1"/>
  <c r="FD58" i="11"/>
  <c r="GO58" i="11" s="1"/>
  <c r="FH54" i="11"/>
  <c r="GS54" i="11" s="1"/>
  <c r="EV66" i="11"/>
  <c r="GG66" i="11" s="1"/>
  <c r="FG55" i="11"/>
  <c r="GR55" i="11" s="1"/>
  <c r="EU67" i="11"/>
  <c r="GF67" i="11" s="1"/>
  <c r="FF56" i="11"/>
  <c r="GQ56" i="11" s="1"/>
  <c r="EW65" i="11"/>
  <c r="GH65" i="11" s="1"/>
  <c r="EL76" i="11"/>
  <c r="FW76" i="11" s="1"/>
  <c r="EM75" i="11"/>
  <c r="FX75" i="11" s="1"/>
  <c r="ET68" i="11"/>
  <c r="GE68" i="11" s="1"/>
  <c r="EX64" i="11"/>
  <c r="GI64" i="11" s="1"/>
  <c r="BB112" i="1"/>
  <c r="BC112" i="1" s="1"/>
  <c r="BF112" i="1"/>
  <c r="BH112" i="1" s="1"/>
  <c r="BJ112" i="1" s="1"/>
  <c r="U108" i="1"/>
  <c r="AO88" i="1"/>
  <c r="Y104" i="1"/>
  <c r="AF97" i="1"/>
  <c r="AM90" i="1"/>
  <c r="AL91" i="1"/>
  <c r="AS84" i="1"/>
  <c r="AC100" i="1"/>
  <c r="AJ93" i="1"/>
  <c r="AI94" i="1"/>
  <c r="AP87" i="1"/>
  <c r="Z103" i="1"/>
  <c r="AG96" i="1"/>
  <c r="AN89" i="1"/>
  <c r="AE98" i="1"/>
  <c r="AT83" i="1"/>
  <c r="AV83" i="1" s="1"/>
  <c r="AW83" i="1" s="1"/>
  <c r="AD99" i="1"/>
  <c r="AK92" i="1"/>
  <c r="AR85" i="1"/>
  <c r="AB101" i="1"/>
  <c r="AQ86" i="1"/>
  <c r="AA102" i="1"/>
  <c r="AH95" i="1"/>
  <c r="V107" i="1"/>
  <c r="Q112" i="1"/>
  <c r="W106" i="1"/>
  <c r="X105" i="1"/>
  <c r="R111" i="1"/>
  <c r="T109" i="1"/>
  <c r="S110" i="1"/>
  <c r="AX82" i="1"/>
  <c r="AY82" i="1"/>
  <c r="AZ82" i="1" s="1"/>
  <c r="BL82" i="1" s="1"/>
  <c r="G114" i="1"/>
  <c r="N113" i="1"/>
  <c r="O113" i="1"/>
  <c r="EF82" i="11"/>
  <c r="FQ82" i="11" s="1"/>
  <c r="EI79" i="11"/>
  <c r="FT79" i="11" s="1"/>
  <c r="GZ51" i="11"/>
  <c r="HH51" i="11"/>
  <c r="EH80" i="11"/>
  <c r="EK77" i="11"/>
  <c r="FV77" i="11" s="1"/>
  <c r="FN52" i="11"/>
  <c r="EJ78" i="11"/>
  <c r="FU78" i="11" s="1"/>
  <c r="EG81" i="11"/>
  <c r="HK49" i="11"/>
  <c r="HF54" i="11"/>
  <c r="AQ71" i="11"/>
  <c r="CU56" i="11"/>
  <c r="EA56" i="11" s="1"/>
  <c r="AL76" i="11"/>
  <c r="CT57" i="11"/>
  <c r="DZ57" i="11" s="1"/>
  <c r="CK66" i="11"/>
  <c r="DQ66" i="11" s="1"/>
  <c r="CD73" i="11"/>
  <c r="DJ73" i="11" s="1"/>
  <c r="CL65" i="11"/>
  <c r="DR65" i="11" s="1"/>
  <c r="AO73" i="11"/>
  <c r="AM75" i="11"/>
  <c r="BZ77" i="11"/>
  <c r="DF77" i="11" s="1"/>
  <c r="BX79" i="11"/>
  <c r="DD79" i="11" s="1"/>
  <c r="CM64" i="11"/>
  <c r="DS64" i="11" s="1"/>
  <c r="CV55" i="11"/>
  <c r="EB55" i="11" s="1"/>
  <c r="CA76" i="11"/>
  <c r="DG76" i="11" s="1"/>
  <c r="AY63" i="11"/>
  <c r="BH54" i="11"/>
  <c r="AH80" i="11"/>
  <c r="AK77" i="11"/>
  <c r="BE57" i="11"/>
  <c r="CS58" i="11"/>
  <c r="DY58" i="11" s="1"/>
  <c r="CR59" i="11"/>
  <c r="DX59" i="11" s="1"/>
  <c r="BB60" i="11"/>
  <c r="AR70" i="11"/>
  <c r="AI79" i="11"/>
  <c r="BC59" i="11"/>
  <c r="CO62" i="11"/>
  <c r="DU62" i="11" s="1"/>
  <c r="CI68" i="11"/>
  <c r="DO68" i="11" s="1"/>
  <c r="CE72" i="11"/>
  <c r="DK72" i="11" s="1"/>
  <c r="BD58" i="11"/>
  <c r="AD84" i="11"/>
  <c r="BY78" i="11"/>
  <c r="DE78" i="11" s="1"/>
  <c r="AP72" i="11"/>
  <c r="CF71" i="11"/>
  <c r="DL71" i="11" s="1"/>
  <c r="ER71" i="11" s="1"/>
  <c r="GC71" i="11" s="1"/>
  <c r="CQ60" i="11"/>
  <c r="DW60" i="11" s="1"/>
  <c r="BS84" i="11"/>
  <c r="CY84" i="11" s="1"/>
  <c r="AF82" i="11"/>
  <c r="AS69" i="11"/>
  <c r="CC74" i="11"/>
  <c r="DI74" i="11" s="1"/>
  <c r="AW65" i="11"/>
  <c r="BG55" i="11"/>
  <c r="AX64" i="11"/>
  <c r="CP61" i="11"/>
  <c r="DV61" i="11" s="1"/>
  <c r="CJ67" i="11"/>
  <c r="DP67" i="11" s="1"/>
  <c r="BF56" i="11"/>
  <c r="CW54" i="11"/>
  <c r="EC54" i="11" s="1"/>
  <c r="AZ62" i="11"/>
  <c r="CN63" i="11"/>
  <c r="DT63" i="11" s="1"/>
  <c r="EZ63" i="11" s="1"/>
  <c r="GK63" i="11" s="1"/>
  <c r="CH69" i="11"/>
  <c r="DN69" i="11" s="1"/>
  <c r="AV66" i="11"/>
  <c r="AU67" i="11"/>
  <c r="BA61" i="11"/>
  <c r="BV81" i="11"/>
  <c r="DB81" i="11" s="1"/>
  <c r="AJ78" i="11"/>
  <c r="AG81" i="11"/>
  <c r="BT83" i="11"/>
  <c r="CZ83" i="11" s="1"/>
  <c r="CG70" i="11"/>
  <c r="DM70" i="11" s="1"/>
  <c r="AE83" i="11"/>
  <c r="CB75" i="11"/>
  <c r="DH75" i="11" s="1"/>
  <c r="BU82" i="11"/>
  <c r="DA82" i="11" s="1"/>
  <c r="AT68" i="11"/>
  <c r="BW80" i="11"/>
  <c r="DC80" i="11" s="1"/>
  <c r="AN74" i="11"/>
  <c r="FP83" i="11"/>
  <c r="HL53" i="11"/>
  <c r="M115" i="11"/>
  <c r="HE114" i="11" s="1"/>
  <c r="G116" i="11"/>
  <c r="GT53" i="11" l="1"/>
  <c r="GV53" i="11" s="1"/>
  <c r="GW53" i="11" s="1"/>
  <c r="GX53" i="11" s="1"/>
  <c r="GX52" i="11"/>
  <c r="HH52" i="11" s="1"/>
  <c r="EM76" i="11"/>
  <c r="FX76" i="11" s="1"/>
  <c r="ES70" i="11"/>
  <c r="GD70" i="11" s="1"/>
  <c r="EI80" i="11"/>
  <c r="FT80" i="11" s="1"/>
  <c r="FD59" i="11"/>
  <c r="GO59" i="11" s="1"/>
  <c r="EN75" i="11"/>
  <c r="FY75" i="11" s="1"/>
  <c r="FB61" i="11"/>
  <c r="GM61" i="11" s="1"/>
  <c r="EP73" i="11"/>
  <c r="GA73" i="11" s="1"/>
  <c r="FI54" i="11"/>
  <c r="FK54" i="11" s="1"/>
  <c r="EQ72" i="11"/>
  <c r="GB72" i="11" s="1"/>
  <c r="FG56" i="11"/>
  <c r="GR56" i="11" s="1"/>
  <c r="FH55" i="11"/>
  <c r="GS55" i="11" s="1"/>
  <c r="FE58" i="11"/>
  <c r="GP58" i="11" s="1"/>
  <c r="EY64" i="11"/>
  <c r="GJ64" i="11" s="1"/>
  <c r="FF57" i="11"/>
  <c r="GQ57" i="11" s="1"/>
  <c r="EV67" i="11"/>
  <c r="GG67" i="11" s="1"/>
  <c r="EU68" i="11"/>
  <c r="GF68" i="11" s="1"/>
  <c r="FA62" i="11"/>
  <c r="GL62" i="11" s="1"/>
  <c r="FC60" i="11"/>
  <c r="GN60" i="11" s="1"/>
  <c r="ET69" i="11"/>
  <c r="GE69" i="11" s="1"/>
  <c r="EX65" i="11"/>
  <c r="GI65" i="11" s="1"/>
  <c r="EO74" i="11"/>
  <c r="FZ74" i="11" s="1"/>
  <c r="EW66" i="11"/>
  <c r="GH66" i="11" s="1"/>
  <c r="BB113" i="1"/>
  <c r="BC113" i="1" s="1"/>
  <c r="BF113" i="1"/>
  <c r="BH113" i="1" s="1"/>
  <c r="BJ113" i="1" s="1"/>
  <c r="AC101" i="1"/>
  <c r="AS85" i="1"/>
  <c r="AL92" i="1"/>
  <c r="AI95" i="1"/>
  <c r="AN90" i="1"/>
  <c r="Y105" i="1"/>
  <c r="AO89" i="1"/>
  <c r="AH96" i="1"/>
  <c r="AE99" i="1"/>
  <c r="AJ94" i="1"/>
  <c r="AK93" i="1"/>
  <c r="AD100" i="1"/>
  <c r="AT84" i="1"/>
  <c r="AV84" i="1" s="1"/>
  <c r="AW84" i="1" s="1"/>
  <c r="AA103" i="1"/>
  <c r="AQ87" i="1"/>
  <c r="AF98" i="1"/>
  <c r="AG97" i="1"/>
  <c r="Z104" i="1"/>
  <c r="AP88" i="1"/>
  <c r="AM91" i="1"/>
  <c r="AB102" i="1"/>
  <c r="AR86" i="1"/>
  <c r="R112" i="1"/>
  <c r="Q113" i="1"/>
  <c r="S111" i="1"/>
  <c r="U109" i="1"/>
  <c r="V108" i="1"/>
  <c r="W107" i="1"/>
  <c r="T110" i="1"/>
  <c r="X106" i="1"/>
  <c r="O114" i="1"/>
  <c r="G115" i="1"/>
  <c r="N114" i="1"/>
  <c r="AX83" i="1"/>
  <c r="AY83" i="1"/>
  <c r="AZ83" i="1" s="1"/>
  <c r="BL83" i="1" s="1"/>
  <c r="EL77" i="11"/>
  <c r="FW77" i="11" s="1"/>
  <c r="FS80" i="11"/>
  <c r="EH81" i="11"/>
  <c r="FS81" i="11" s="1"/>
  <c r="GY53" i="11"/>
  <c r="HI53" i="11" s="1"/>
  <c r="HJ53" i="11" s="1"/>
  <c r="EG82" i="11"/>
  <c r="EF83" i="11"/>
  <c r="EE84" i="11"/>
  <c r="FP84" i="11" s="1"/>
  <c r="EK78" i="11"/>
  <c r="FV78" i="11" s="1"/>
  <c r="EJ79" i="11"/>
  <c r="FU79" i="11" s="1"/>
  <c r="FN53" i="11"/>
  <c r="FR81" i="11"/>
  <c r="HK51" i="11"/>
  <c r="M116" i="11"/>
  <c r="HE115" i="11" s="1"/>
  <c r="G117" i="11"/>
  <c r="HF55" i="11"/>
  <c r="AV67" i="11"/>
  <c r="CE73" i="11"/>
  <c r="DK73" i="11" s="1"/>
  <c r="BD59" i="11"/>
  <c r="AQ72" i="11"/>
  <c r="AS70" i="11"/>
  <c r="CP62" i="11"/>
  <c r="DV62" i="11" s="1"/>
  <c r="BC60" i="11"/>
  <c r="BX80" i="11"/>
  <c r="DD80" i="11" s="1"/>
  <c r="CT58" i="11"/>
  <c r="DZ58" i="11" s="1"/>
  <c r="CF72" i="11"/>
  <c r="DL72" i="11" s="1"/>
  <c r="CS59" i="11"/>
  <c r="DY59" i="11" s="1"/>
  <c r="FE59" i="11" s="1"/>
  <c r="GP59" i="11" s="1"/>
  <c r="CL66" i="11"/>
  <c r="DR66" i="11" s="1"/>
  <c r="CH70" i="11"/>
  <c r="DN70" i="11" s="1"/>
  <c r="ET70" i="11" s="1"/>
  <c r="GE70" i="11" s="1"/>
  <c r="AK78" i="11"/>
  <c r="CV56" i="11"/>
  <c r="EB56" i="11" s="1"/>
  <c r="BF57" i="11"/>
  <c r="AM76" i="11"/>
  <c r="BU83" i="11"/>
  <c r="DA83" i="11" s="1"/>
  <c r="BA62" i="11"/>
  <c r="CI69" i="11"/>
  <c r="DO69" i="11" s="1"/>
  <c r="BS85" i="11"/>
  <c r="CY85" i="11" s="1"/>
  <c r="CR60" i="11"/>
  <c r="DX60" i="11" s="1"/>
  <c r="AF83" i="11"/>
  <c r="CK67" i="11"/>
  <c r="DQ67" i="11" s="1"/>
  <c r="CD74" i="11"/>
  <c r="DJ74" i="11" s="1"/>
  <c r="BE58" i="11"/>
  <c r="AG82" i="11"/>
  <c r="AU68" i="11"/>
  <c r="BB61" i="11"/>
  <c r="BY79" i="11"/>
  <c r="DE79" i="11" s="1"/>
  <c r="AZ63" i="11"/>
  <c r="AP73" i="11"/>
  <c r="CU57" i="11"/>
  <c r="EA57" i="11" s="1"/>
  <c r="AD85" i="11"/>
  <c r="AO74" i="11"/>
  <c r="AL77" i="11"/>
  <c r="BH55" i="11"/>
  <c r="AJ79" i="11"/>
  <c r="AX65" i="11"/>
  <c r="CJ68" i="11"/>
  <c r="DP68" i="11" s="1"/>
  <c r="CM65" i="11"/>
  <c r="DS65" i="11" s="1"/>
  <c r="AE84" i="11"/>
  <c r="CG71" i="11"/>
  <c r="DM71" i="11" s="1"/>
  <c r="CQ61" i="11"/>
  <c r="DW61" i="11" s="1"/>
  <c r="AW66" i="11"/>
  <c r="AR71" i="11"/>
  <c r="AT69" i="11"/>
  <c r="BT84" i="11"/>
  <c r="CZ84" i="11" s="1"/>
  <c r="CO63" i="11"/>
  <c r="DU63" i="11" s="1"/>
  <c r="AH81" i="11"/>
  <c r="BZ78" i="11"/>
  <c r="DF78" i="11" s="1"/>
  <c r="CB76" i="11"/>
  <c r="DH76" i="11" s="1"/>
  <c r="BW81" i="11"/>
  <c r="DC81" i="11" s="1"/>
  <c r="CC75" i="11"/>
  <c r="DI75" i="11" s="1"/>
  <c r="CW55" i="11"/>
  <c r="EC55" i="11" s="1"/>
  <c r="AY64" i="11"/>
  <c r="AN75" i="11"/>
  <c r="CA77" i="11"/>
  <c r="DG77" i="11" s="1"/>
  <c r="BV82" i="11"/>
  <c r="DB82" i="11" s="1"/>
  <c r="EH82" i="11" s="1"/>
  <c r="FS82" i="11" s="1"/>
  <c r="BG56" i="11"/>
  <c r="CN64" i="11"/>
  <c r="DT64" i="11" s="1"/>
  <c r="AI80" i="11"/>
  <c r="HL54" i="11"/>
  <c r="GZ52" i="11" l="1"/>
  <c r="HK52" i="11" s="1"/>
  <c r="EW67" i="11"/>
  <c r="GH67" i="11" s="1"/>
  <c r="EN76" i="11"/>
  <c r="FY76" i="11" s="1"/>
  <c r="FL54" i="11"/>
  <c r="FM54" i="11" s="1"/>
  <c r="GT54" i="11"/>
  <c r="GV54" i="11" s="1"/>
  <c r="GW54" i="11" s="1"/>
  <c r="GY54" i="11" s="1"/>
  <c r="HI54" i="11" s="1"/>
  <c r="HJ54" i="11" s="1"/>
  <c r="FA63" i="11"/>
  <c r="GL63" i="11" s="1"/>
  <c r="EV68" i="11"/>
  <c r="GG68" i="11" s="1"/>
  <c r="EY65" i="11"/>
  <c r="GJ65" i="11" s="1"/>
  <c r="EP74" i="11"/>
  <c r="GA74" i="11" s="1"/>
  <c r="FD60" i="11"/>
  <c r="GO60" i="11" s="1"/>
  <c r="FF58" i="11"/>
  <c r="GQ58" i="11" s="1"/>
  <c r="FC61" i="11"/>
  <c r="GN61" i="11" s="1"/>
  <c r="FI55" i="11"/>
  <c r="FK55" i="11" s="1"/>
  <c r="FL55" i="11" s="1"/>
  <c r="FM55" i="11" s="1"/>
  <c r="FG57" i="11"/>
  <c r="GR57" i="11" s="1"/>
  <c r="EZ64" i="11"/>
  <c r="GK64" i="11" s="1"/>
  <c r="EO75" i="11"/>
  <c r="FZ75" i="11" s="1"/>
  <c r="FB62" i="11"/>
  <c r="GM62" i="11" s="1"/>
  <c r="EU69" i="11"/>
  <c r="GF69" i="11" s="1"/>
  <c r="EX66" i="11"/>
  <c r="GI66" i="11" s="1"/>
  <c r="ES71" i="11"/>
  <c r="GD71" i="11" s="1"/>
  <c r="ER72" i="11"/>
  <c r="GC72" i="11" s="1"/>
  <c r="EQ73" i="11"/>
  <c r="GB73" i="11" s="1"/>
  <c r="FH56" i="11"/>
  <c r="GS56" i="11" s="1"/>
  <c r="N115" i="1"/>
  <c r="G116" i="1"/>
  <c r="O115" i="1"/>
  <c r="AX84" i="1"/>
  <c r="AY84" i="1"/>
  <c r="AZ84" i="1" s="1"/>
  <c r="BL84" i="1" s="1"/>
  <c r="BF114" i="1"/>
  <c r="BH114" i="1" s="1"/>
  <c r="BJ114" i="1" s="1"/>
  <c r="BB114" i="1"/>
  <c r="BC114" i="1" s="1"/>
  <c r="AA104" i="1"/>
  <c r="AQ88" i="1"/>
  <c r="AB103" i="1"/>
  <c r="AE100" i="1"/>
  <c r="AN91" i="1"/>
  <c r="AI96" i="1"/>
  <c r="AJ95" i="1"/>
  <c r="AM92" i="1"/>
  <c r="AF99" i="1"/>
  <c r="AL93" i="1"/>
  <c r="AG98" i="1"/>
  <c r="AH97" i="1"/>
  <c r="AK94" i="1"/>
  <c r="AT85" i="1"/>
  <c r="AV85" i="1" s="1"/>
  <c r="AW85" i="1" s="1"/>
  <c r="AD101" i="1"/>
  <c r="AO90" i="1"/>
  <c r="Y106" i="1"/>
  <c r="AP89" i="1"/>
  <c r="Z105" i="1"/>
  <c r="AS86" i="1"/>
  <c r="AC102" i="1"/>
  <c r="W108" i="1"/>
  <c r="AR87" i="1"/>
  <c r="V109" i="1"/>
  <c r="R113" i="1"/>
  <c r="Q114" i="1"/>
  <c r="X107" i="1"/>
  <c r="T111" i="1"/>
  <c r="U110" i="1"/>
  <c r="S112" i="1"/>
  <c r="EI81" i="11"/>
  <c r="FT81" i="11" s="1"/>
  <c r="EE85" i="11"/>
  <c r="FP85" i="11" s="1"/>
  <c r="EF84" i="11"/>
  <c r="FQ84" i="11" s="1"/>
  <c r="EL78" i="11"/>
  <c r="FW78" i="11" s="1"/>
  <c r="EM77" i="11"/>
  <c r="FX77" i="11" s="1"/>
  <c r="EK79" i="11"/>
  <c r="FV79" i="11" s="1"/>
  <c r="EG83" i="11"/>
  <c r="FR83" i="11" s="1"/>
  <c r="FQ83" i="11"/>
  <c r="EJ80" i="11"/>
  <c r="FU80" i="11" s="1"/>
  <c r="GZ53" i="11"/>
  <c r="HH53" i="11"/>
  <c r="FR82" i="11"/>
  <c r="M117" i="11"/>
  <c r="HE116" i="11" s="1"/>
  <c r="G118" i="11"/>
  <c r="HL55" i="11"/>
  <c r="HF56" i="11"/>
  <c r="BA63" i="11"/>
  <c r="BW82" i="11"/>
  <c r="DC82" i="11" s="1"/>
  <c r="AV68" i="11"/>
  <c r="AE85" i="11"/>
  <c r="BY80" i="11"/>
  <c r="DE80" i="11" s="1"/>
  <c r="CO64" i="11"/>
  <c r="DU64" i="11" s="1"/>
  <c r="AX66" i="11"/>
  <c r="CE74" i="11"/>
  <c r="DK74" i="11" s="1"/>
  <c r="BG57" i="11"/>
  <c r="AM77" i="11"/>
  <c r="CM66" i="11"/>
  <c r="DS66" i="11" s="1"/>
  <c r="CK68" i="11"/>
  <c r="DQ68" i="11" s="1"/>
  <c r="BV83" i="11"/>
  <c r="DB83" i="11" s="1"/>
  <c r="CQ62" i="11"/>
  <c r="DW62" i="11" s="1"/>
  <c r="AG83" i="11"/>
  <c r="AP74" i="11"/>
  <c r="AO75" i="11"/>
  <c r="AQ73" i="11"/>
  <c r="AT70" i="11"/>
  <c r="BB62" i="11"/>
  <c r="CI70" i="11"/>
  <c r="DO70" i="11" s="1"/>
  <c r="BT85" i="11"/>
  <c r="CZ85" i="11" s="1"/>
  <c r="BZ79" i="11"/>
  <c r="DF79" i="11" s="1"/>
  <c r="CL67" i="11"/>
  <c r="DR67" i="11" s="1"/>
  <c r="CB77" i="11"/>
  <c r="DH77" i="11" s="1"/>
  <c r="CU58" i="11"/>
  <c r="EA58" i="11" s="1"/>
  <c r="AN76" i="11"/>
  <c r="AI81" i="11"/>
  <c r="BF58" i="11"/>
  <c r="AK79" i="11"/>
  <c r="CJ69" i="11"/>
  <c r="DP69" i="11" s="1"/>
  <c r="BX81" i="11"/>
  <c r="DD81" i="11" s="1"/>
  <c r="CH71" i="11"/>
  <c r="DN71" i="11" s="1"/>
  <c r="AY65" i="11"/>
  <c r="AR72" i="11"/>
  <c r="CW56" i="11"/>
  <c r="EC56" i="11" s="1"/>
  <c r="CT59" i="11"/>
  <c r="DZ59" i="11" s="1"/>
  <c r="BC61" i="11"/>
  <c r="BU84" i="11"/>
  <c r="DA84" i="11" s="1"/>
  <c r="AS71" i="11"/>
  <c r="BS86" i="11"/>
  <c r="CY86" i="11" s="1"/>
  <c r="BE59" i="11"/>
  <c r="AU69" i="11"/>
  <c r="BD60" i="11"/>
  <c r="AD86" i="11"/>
  <c r="AZ64" i="11"/>
  <c r="CP63" i="11"/>
  <c r="DV63" i="11" s="1"/>
  <c r="AW67" i="11"/>
  <c r="AH82" i="11"/>
  <c r="BH56" i="11"/>
  <c r="CD75" i="11"/>
  <c r="DJ75" i="11" s="1"/>
  <c r="CC76" i="11"/>
  <c r="DI76" i="11" s="1"/>
  <c r="AJ80" i="11"/>
  <c r="AL78" i="11"/>
  <c r="CV57" i="11"/>
  <c r="EB57" i="11" s="1"/>
  <c r="CA78" i="11"/>
  <c r="DG78" i="11" s="1"/>
  <c r="CS60" i="11"/>
  <c r="DY60" i="11" s="1"/>
  <c r="AF84" i="11"/>
  <c r="CG72" i="11"/>
  <c r="DM72" i="11" s="1"/>
  <c r="ES72" i="11" s="1"/>
  <c r="GD72" i="11" s="1"/>
  <c r="CF73" i="11"/>
  <c r="DL73" i="11" s="1"/>
  <c r="CN65" i="11"/>
  <c r="DT65" i="11" s="1"/>
  <c r="CR61" i="11"/>
  <c r="DX61" i="11" s="1"/>
  <c r="FD61" i="11" s="1"/>
  <c r="GO61" i="11" s="1"/>
  <c r="FN54" i="11" l="1"/>
  <c r="GX54" i="11"/>
  <c r="GZ54" i="11" s="1"/>
  <c r="GT55" i="11"/>
  <c r="GV55" i="11" s="1"/>
  <c r="GW55" i="11" s="1"/>
  <c r="GX55" i="11" s="1"/>
  <c r="EJ81" i="11"/>
  <c r="FU81" i="11" s="1"/>
  <c r="FE60" i="11"/>
  <c r="GP60" i="11" s="1"/>
  <c r="FH57" i="11"/>
  <c r="GS57" i="11" s="1"/>
  <c r="FB63" i="11"/>
  <c r="GM63" i="11" s="1"/>
  <c r="EP75" i="11"/>
  <c r="GA75" i="11" s="1"/>
  <c r="FG58" i="11"/>
  <c r="GR58" i="11" s="1"/>
  <c r="EV69" i="11"/>
  <c r="GG69" i="11" s="1"/>
  <c r="FC62" i="11"/>
  <c r="GN62" i="11" s="1"/>
  <c r="EU70" i="11"/>
  <c r="GF70" i="11" s="1"/>
  <c r="EO76" i="11"/>
  <c r="FZ76" i="11" s="1"/>
  <c r="EW68" i="11"/>
  <c r="GH68" i="11" s="1"/>
  <c r="ER73" i="11"/>
  <c r="GC73" i="11" s="1"/>
  <c r="EZ65" i="11"/>
  <c r="GK65" i="11" s="1"/>
  <c r="FF59" i="11"/>
  <c r="GQ59" i="11" s="1"/>
  <c r="FI56" i="11"/>
  <c r="FK56" i="11" s="1"/>
  <c r="FL56" i="11" s="1"/>
  <c r="FM56" i="11" s="1"/>
  <c r="EY66" i="11"/>
  <c r="GJ66" i="11" s="1"/>
  <c r="ET71" i="11"/>
  <c r="GE71" i="11" s="1"/>
  <c r="EX67" i="11"/>
  <c r="GI67" i="11" s="1"/>
  <c r="EQ74" i="11"/>
  <c r="GB74" i="11" s="1"/>
  <c r="FA64" i="11"/>
  <c r="GL64" i="11" s="1"/>
  <c r="N116" i="1"/>
  <c r="G117" i="1"/>
  <c r="O116" i="1"/>
  <c r="AX85" i="1"/>
  <c r="AY85" i="1"/>
  <c r="AZ85" i="1" s="1"/>
  <c r="BL85" i="1" s="1"/>
  <c r="BB115" i="1"/>
  <c r="BC115" i="1" s="1"/>
  <c r="BF115" i="1"/>
  <c r="BH115" i="1" s="1"/>
  <c r="BJ115" i="1" s="1"/>
  <c r="AB104" i="1"/>
  <c r="AR88" i="1"/>
  <c r="AM93" i="1"/>
  <c r="AD102" i="1"/>
  <c r="AT86" i="1"/>
  <c r="AV86" i="1" s="1"/>
  <c r="AW86" i="1" s="1"/>
  <c r="AG99" i="1"/>
  <c r="AF100" i="1"/>
  <c r="AA105" i="1"/>
  <c r="AQ89" i="1"/>
  <c r="Z106" i="1"/>
  <c r="AP90" i="1"/>
  <c r="AK95" i="1"/>
  <c r="AJ96" i="1"/>
  <c r="AE101" i="1"/>
  <c r="AL94" i="1"/>
  <c r="Y107" i="1"/>
  <c r="AO91" i="1"/>
  <c r="AN92" i="1"/>
  <c r="AI97" i="1"/>
  <c r="AH98" i="1"/>
  <c r="AC103" i="1"/>
  <c r="AS87" i="1"/>
  <c r="V110" i="1"/>
  <c r="W109" i="1"/>
  <c r="X108" i="1"/>
  <c r="R114" i="1"/>
  <c r="Q115" i="1"/>
  <c r="U111" i="1"/>
  <c r="S113" i="1"/>
  <c r="T112" i="1"/>
  <c r="EN77" i="11"/>
  <c r="FY77" i="11" s="1"/>
  <c r="EE86" i="11"/>
  <c r="FP86" i="11" s="1"/>
  <c r="EG84" i="11"/>
  <c r="FR84" i="11" s="1"/>
  <c r="EL79" i="11"/>
  <c r="FW79" i="11" s="1"/>
  <c r="EF85" i="11"/>
  <c r="FQ85" i="11" s="1"/>
  <c r="EM78" i="11"/>
  <c r="FX78" i="11" s="1"/>
  <c r="GY55" i="11"/>
  <c r="HI55" i="11" s="1"/>
  <c r="HJ55" i="11" s="1"/>
  <c r="EI82" i="11"/>
  <c r="FT82" i="11" s="1"/>
  <c r="EH83" i="11"/>
  <c r="FS83" i="11" s="1"/>
  <c r="EK80" i="11"/>
  <c r="FV80" i="11" s="1"/>
  <c r="FN55" i="11"/>
  <c r="HK53" i="11"/>
  <c r="HF57" i="11"/>
  <c r="CC77" i="11"/>
  <c r="DI77" i="11" s="1"/>
  <c r="BG58" i="11"/>
  <c r="BV84" i="11"/>
  <c r="DB84" i="11" s="1"/>
  <c r="CF74" i="11"/>
  <c r="DL74" i="11" s="1"/>
  <c r="BA64" i="11"/>
  <c r="BH57" i="11"/>
  <c r="BW83" i="11"/>
  <c r="DC83" i="11" s="1"/>
  <c r="CW57" i="11"/>
  <c r="EC57" i="11" s="1"/>
  <c r="AQ74" i="11"/>
  <c r="BE60" i="11"/>
  <c r="CI71" i="11"/>
  <c r="DO71" i="11" s="1"/>
  <c r="CO65" i="11"/>
  <c r="DU65" i="11" s="1"/>
  <c r="AN77" i="11"/>
  <c r="CT60" i="11"/>
  <c r="DZ60" i="11" s="1"/>
  <c r="FF60" i="11" s="1"/>
  <c r="GQ60" i="11" s="1"/>
  <c r="CG73" i="11"/>
  <c r="DM73" i="11" s="1"/>
  <c r="AI82" i="11"/>
  <c r="AG84" i="11"/>
  <c r="BT86" i="11"/>
  <c r="CZ86" i="11" s="1"/>
  <c r="AF85" i="11"/>
  <c r="BX82" i="11"/>
  <c r="DD82" i="11" s="1"/>
  <c r="AS72" i="11"/>
  <c r="AM78" i="11"/>
  <c r="AX67" i="11"/>
  <c r="CH72" i="11"/>
  <c r="DN72" i="11" s="1"/>
  <c r="AR73" i="11"/>
  <c r="AT71" i="11"/>
  <c r="BC62" i="11"/>
  <c r="CM67" i="11"/>
  <c r="DS67" i="11" s="1"/>
  <c r="AW68" i="11"/>
  <c r="AK80" i="11"/>
  <c r="BU85" i="11"/>
  <c r="DA85" i="11" s="1"/>
  <c r="EG85" i="11" s="1"/>
  <c r="FR85" i="11" s="1"/>
  <c r="BD61" i="11"/>
  <c r="AD87" i="11"/>
  <c r="CD76" i="11"/>
  <c r="DJ76" i="11" s="1"/>
  <c r="AU70" i="11"/>
  <c r="AZ65" i="11"/>
  <c r="CS61" i="11"/>
  <c r="DY61" i="11" s="1"/>
  <c r="BY81" i="11"/>
  <c r="DE81" i="11" s="1"/>
  <c r="AE86" i="11"/>
  <c r="CU59" i="11"/>
  <c r="EA59" i="11" s="1"/>
  <c r="AH83" i="11"/>
  <c r="AY66" i="11"/>
  <c r="CV58" i="11"/>
  <c r="EB58" i="11" s="1"/>
  <c r="AO76" i="11"/>
  <c r="BF59" i="11"/>
  <c r="CR62" i="11"/>
  <c r="DX62" i="11" s="1"/>
  <c r="CN66" i="11"/>
  <c r="DT66" i="11" s="1"/>
  <c r="CB78" i="11"/>
  <c r="DH78" i="11" s="1"/>
  <c r="CP64" i="11"/>
  <c r="DV64" i="11" s="1"/>
  <c r="CQ63" i="11"/>
  <c r="DW63" i="11" s="1"/>
  <c r="AL79" i="11"/>
  <c r="AP75" i="11"/>
  <c r="CE75" i="11"/>
  <c r="DK75" i="11" s="1"/>
  <c r="AJ81" i="11"/>
  <c r="BZ80" i="11"/>
  <c r="DF80" i="11" s="1"/>
  <c r="AV69" i="11"/>
  <c r="BB63" i="11"/>
  <c r="CL68" i="11"/>
  <c r="DR68" i="11" s="1"/>
  <c r="CA79" i="11"/>
  <c r="DG79" i="11" s="1"/>
  <c r="EM79" i="11" s="1"/>
  <c r="FX79" i="11" s="1"/>
  <c r="CK69" i="11"/>
  <c r="DQ69" i="11" s="1"/>
  <c r="CJ70" i="11"/>
  <c r="DP70" i="11" s="1"/>
  <c r="EV70" i="11" s="1"/>
  <c r="GG70" i="11" s="1"/>
  <c r="BS87" i="11"/>
  <c r="CY87" i="11" s="1"/>
  <c r="HL56" i="11"/>
  <c r="G119" i="11"/>
  <c r="M118" i="11"/>
  <c r="HE117" i="11" s="1"/>
  <c r="HH54" i="11" l="1"/>
  <c r="FH58" i="11"/>
  <c r="GS58" i="11" s="1"/>
  <c r="GT56" i="11"/>
  <c r="GV56" i="11" s="1"/>
  <c r="GW56" i="11" s="1"/>
  <c r="GX56" i="11" s="1"/>
  <c r="FD62" i="11"/>
  <c r="GO62" i="11" s="1"/>
  <c r="EX68" i="11"/>
  <c r="GI68" i="11" s="1"/>
  <c r="FB64" i="11"/>
  <c r="GM64" i="11" s="1"/>
  <c r="EL80" i="11"/>
  <c r="FW80" i="11" s="1"/>
  <c r="EZ66" i="11"/>
  <c r="GK66" i="11" s="1"/>
  <c r="ES73" i="11"/>
  <c r="GD73" i="11" s="1"/>
  <c r="EE87" i="11"/>
  <c r="FP87" i="11" s="1"/>
  <c r="EU71" i="11"/>
  <c r="GF71" i="11" s="1"/>
  <c r="EQ75" i="11"/>
  <c r="GB75" i="11" s="1"/>
  <c r="FE61" i="11"/>
  <c r="GP61" i="11" s="1"/>
  <c r="EW69" i="11"/>
  <c r="GH69" i="11" s="1"/>
  <c r="EY67" i="11"/>
  <c r="GJ67" i="11" s="1"/>
  <c r="EJ82" i="11"/>
  <c r="FU82" i="11" s="1"/>
  <c r="FA65" i="11"/>
  <c r="GL65" i="11" s="1"/>
  <c r="ER74" i="11"/>
  <c r="GC74" i="11" s="1"/>
  <c r="FC63" i="11"/>
  <c r="GN63" i="11" s="1"/>
  <c r="EP76" i="11"/>
  <c r="GA76" i="11" s="1"/>
  <c r="FG59" i="11"/>
  <c r="GR59" i="11" s="1"/>
  <c r="ET72" i="11"/>
  <c r="GE72" i="11" s="1"/>
  <c r="FI57" i="11"/>
  <c r="FK57" i="11" s="1"/>
  <c r="FL57" i="11" s="1"/>
  <c r="FM57" i="11" s="1"/>
  <c r="AY86" i="1"/>
  <c r="AZ86" i="1" s="1"/>
  <c r="BL86" i="1" s="1"/>
  <c r="AX86" i="1"/>
  <c r="BB116" i="1"/>
  <c r="BC116" i="1" s="1"/>
  <c r="BF116" i="1"/>
  <c r="BH116" i="1" s="1"/>
  <c r="BJ116" i="1" s="1"/>
  <c r="R115" i="1"/>
  <c r="AJ97" i="1"/>
  <c r="AD103" i="1"/>
  <c r="AT87" i="1"/>
  <c r="AV87" i="1" s="1"/>
  <c r="AW87" i="1" s="1"/>
  <c r="AN93" i="1"/>
  <c r="AH99" i="1"/>
  <c r="AB105" i="1"/>
  <c r="AR89" i="1"/>
  <c r="AL95" i="1"/>
  <c r="AF101" i="1"/>
  <c r="Z107" i="1"/>
  <c r="AP91" i="1"/>
  <c r="AG100" i="1"/>
  <c r="AE102" i="1"/>
  <c r="AK96" i="1"/>
  <c r="AI98" i="1"/>
  <c r="S114" i="1"/>
  <c r="X109" i="1"/>
  <c r="AO92" i="1"/>
  <c r="Y108" i="1"/>
  <c r="AM94" i="1"/>
  <c r="AS88" i="1"/>
  <c r="AC104" i="1"/>
  <c r="AQ90" i="1"/>
  <c r="AA106" i="1"/>
  <c r="W110" i="1"/>
  <c r="V111" i="1"/>
  <c r="U112" i="1"/>
  <c r="Q116" i="1"/>
  <c r="T113" i="1"/>
  <c r="G118" i="1"/>
  <c r="N117" i="1"/>
  <c r="O117" i="1"/>
  <c r="EH84" i="11"/>
  <c r="FS84" i="11" s="1"/>
  <c r="EN78" i="11"/>
  <c r="FY78" i="11" s="1"/>
  <c r="GY56" i="11"/>
  <c r="HI56" i="11" s="1"/>
  <c r="HJ56" i="11" s="1"/>
  <c r="EK81" i="11"/>
  <c r="EO77" i="11"/>
  <c r="FZ77" i="11" s="1"/>
  <c r="HK54" i="11"/>
  <c r="FN56" i="11"/>
  <c r="EI83" i="11"/>
  <c r="FT83" i="11" s="1"/>
  <c r="GZ55" i="11"/>
  <c r="HH55" i="11"/>
  <c r="EF86" i="11"/>
  <c r="M119" i="11"/>
  <c r="HE118" i="11" s="1"/>
  <c r="G120" i="11"/>
  <c r="HF58" i="11"/>
  <c r="CG74" i="11"/>
  <c r="DM74" i="11" s="1"/>
  <c r="BY82" i="11"/>
  <c r="DE82" i="11" s="1"/>
  <c r="AG85" i="11"/>
  <c r="CO66" i="11"/>
  <c r="DU66" i="11" s="1"/>
  <c r="BX83" i="11"/>
  <c r="DD83" i="11" s="1"/>
  <c r="BH58" i="11"/>
  <c r="CR63" i="11"/>
  <c r="DX63" i="11" s="1"/>
  <c r="CS62" i="11"/>
  <c r="DY62" i="11" s="1"/>
  <c r="AZ66" i="11"/>
  <c r="BW84" i="11"/>
  <c r="DC84" i="11" s="1"/>
  <c r="BS88" i="11"/>
  <c r="CY88" i="11" s="1"/>
  <c r="AT72" i="11"/>
  <c r="BT87" i="11"/>
  <c r="CZ87" i="11" s="1"/>
  <c r="CJ71" i="11"/>
  <c r="DP71" i="11" s="1"/>
  <c r="BD62" i="11"/>
  <c r="CU60" i="11"/>
  <c r="EA60" i="11" s="1"/>
  <c r="CC78" i="11"/>
  <c r="DI78" i="11" s="1"/>
  <c r="AY67" i="11"/>
  <c r="CF75" i="11"/>
  <c r="DL75" i="11" s="1"/>
  <c r="AP76" i="11"/>
  <c r="AH84" i="11"/>
  <c r="AO77" i="11"/>
  <c r="AD88" i="11"/>
  <c r="AS73" i="11"/>
  <c r="CK70" i="11"/>
  <c r="DQ70" i="11" s="1"/>
  <c r="AF86" i="11"/>
  <c r="AM79" i="11"/>
  <c r="AN78" i="11"/>
  <c r="AK81" i="11"/>
  <c r="CV59" i="11"/>
  <c r="EB59" i="11" s="1"/>
  <c r="CB79" i="11"/>
  <c r="DH79" i="11" s="1"/>
  <c r="AR74" i="11"/>
  <c r="BG59" i="11"/>
  <c r="BU86" i="11"/>
  <c r="DA86" i="11" s="1"/>
  <c r="EG86" i="11" s="1"/>
  <c r="FR86" i="11" s="1"/>
  <c r="BZ81" i="11"/>
  <c r="DF81" i="11" s="1"/>
  <c r="AQ75" i="11"/>
  <c r="AL80" i="11"/>
  <c r="CN67" i="11"/>
  <c r="DT67" i="11" s="1"/>
  <c r="AV70" i="11"/>
  <c r="BF60" i="11"/>
  <c r="CM68" i="11"/>
  <c r="DS68" i="11" s="1"/>
  <c r="AW69" i="11"/>
  <c r="CE76" i="11"/>
  <c r="DK76" i="11" s="1"/>
  <c r="CP65" i="11"/>
  <c r="DV65" i="11" s="1"/>
  <c r="BB64" i="11"/>
  <c r="AE87" i="11"/>
  <c r="BA65" i="11"/>
  <c r="BC63" i="11"/>
  <c r="CQ64" i="11"/>
  <c r="DW64" i="11" s="1"/>
  <c r="CW58" i="11"/>
  <c r="EC58" i="11" s="1"/>
  <c r="CH73" i="11"/>
  <c r="DN73" i="11" s="1"/>
  <c r="BE61" i="11"/>
  <c r="AJ82" i="11"/>
  <c r="AX68" i="11"/>
  <c r="AU71" i="11"/>
  <c r="CD77" i="11"/>
  <c r="DJ77" i="11" s="1"/>
  <c r="CI72" i="11"/>
  <c r="DO72" i="11" s="1"/>
  <c r="CA80" i="11"/>
  <c r="DG80" i="11" s="1"/>
  <c r="AI83" i="11"/>
  <c r="BV85" i="11"/>
  <c r="DB85" i="11" s="1"/>
  <c r="CL69" i="11"/>
  <c r="DR69" i="11" s="1"/>
  <c r="CT61" i="11"/>
  <c r="DZ61" i="11" s="1"/>
  <c r="HL57" i="11"/>
  <c r="EU72" i="11" l="1"/>
  <c r="GF72" i="11" s="1"/>
  <c r="FI58" i="11"/>
  <c r="FK58" i="11" s="1"/>
  <c r="FL58" i="11" s="1"/>
  <c r="FM58" i="11" s="1"/>
  <c r="FA66" i="11"/>
  <c r="GL66" i="11" s="1"/>
  <c r="FC64" i="11"/>
  <c r="GN64" i="11" s="1"/>
  <c r="GT57" i="11"/>
  <c r="GV57" i="11" s="1"/>
  <c r="GW57" i="11" s="1"/>
  <c r="GY57" i="11" s="1"/>
  <c r="HI57" i="11" s="1"/>
  <c r="HJ57" i="11" s="1"/>
  <c r="ET73" i="11"/>
  <c r="GE73" i="11" s="1"/>
  <c r="EZ67" i="11"/>
  <c r="GK67" i="11" s="1"/>
  <c r="EQ76" i="11"/>
  <c r="GB76" i="11" s="1"/>
  <c r="FB65" i="11"/>
  <c r="GM65" i="11" s="1"/>
  <c r="FE62" i="11"/>
  <c r="GP62" i="11" s="1"/>
  <c r="FH59" i="11"/>
  <c r="GS59" i="11" s="1"/>
  <c r="EY68" i="11"/>
  <c r="GJ68" i="11" s="1"/>
  <c r="EW70" i="11"/>
  <c r="GH70" i="11" s="1"/>
  <c r="ES74" i="11"/>
  <c r="GD74" i="11" s="1"/>
  <c r="FG60" i="11"/>
  <c r="GR60" i="11" s="1"/>
  <c r="EN79" i="11"/>
  <c r="FY79" i="11" s="1"/>
  <c r="FD63" i="11"/>
  <c r="GO63" i="11" s="1"/>
  <c r="EV71" i="11"/>
  <c r="GG71" i="11" s="1"/>
  <c r="FF61" i="11"/>
  <c r="GQ61" i="11" s="1"/>
  <c r="EX69" i="11"/>
  <c r="GI69" i="11" s="1"/>
  <c r="ER75" i="11"/>
  <c r="GC75" i="11" s="1"/>
  <c r="BB117" i="1"/>
  <c r="BC117" i="1" s="1"/>
  <c r="BF117" i="1"/>
  <c r="BH117" i="1" s="1"/>
  <c r="BJ117" i="1" s="1"/>
  <c r="AB106" i="1"/>
  <c r="AR90" i="1"/>
  <c r="AC105" i="1"/>
  <c r="AS89" i="1"/>
  <c r="AL96" i="1"/>
  <c r="AA107" i="1"/>
  <c r="AQ91" i="1"/>
  <c r="AN94" i="1"/>
  <c r="AG101" i="1"/>
  <c r="Z108" i="1"/>
  <c r="AP92" i="1"/>
  <c r="AM95" i="1"/>
  <c r="AJ98" i="1"/>
  <c r="AK97" i="1"/>
  <c r="AD104" i="1"/>
  <c r="AT88" i="1"/>
  <c r="AV88" i="1" s="1"/>
  <c r="AW88" i="1" s="1"/>
  <c r="AI99" i="1"/>
  <c r="AF102" i="1"/>
  <c r="Y109" i="1"/>
  <c r="AO93" i="1"/>
  <c r="AH100" i="1"/>
  <c r="AE103" i="1"/>
  <c r="X110" i="1"/>
  <c r="S115" i="1"/>
  <c r="U113" i="1"/>
  <c r="Q117" i="1"/>
  <c r="R116" i="1"/>
  <c r="V112" i="1"/>
  <c r="W111" i="1"/>
  <c r="T114" i="1"/>
  <c r="G119" i="1"/>
  <c r="N118" i="1"/>
  <c r="O118" i="1"/>
  <c r="AX87" i="1"/>
  <c r="AY87" i="1"/>
  <c r="AZ87" i="1" s="1"/>
  <c r="BL87" i="1" s="1"/>
  <c r="EP77" i="11"/>
  <c r="GA77" i="11" s="1"/>
  <c r="EH85" i="11"/>
  <c r="FS85" i="11" s="1"/>
  <c r="FN57" i="11"/>
  <c r="EO78" i="11"/>
  <c r="FZ78" i="11" s="1"/>
  <c r="EF87" i="11"/>
  <c r="FQ87" i="11" s="1"/>
  <c r="EJ83" i="11"/>
  <c r="FU83" i="11" s="1"/>
  <c r="FV81" i="11"/>
  <c r="EM80" i="11"/>
  <c r="FX80" i="11" s="1"/>
  <c r="EI84" i="11"/>
  <c r="FT84" i="11" s="1"/>
  <c r="EK82" i="11"/>
  <c r="FV82" i="11" s="1"/>
  <c r="GZ56" i="11"/>
  <c r="HH56" i="11"/>
  <c r="EL81" i="11"/>
  <c r="FW81" i="11" s="1"/>
  <c r="EE88" i="11"/>
  <c r="FP88" i="11" s="1"/>
  <c r="FQ86" i="11"/>
  <c r="HK55" i="11"/>
  <c r="HF59" i="11"/>
  <c r="BA66" i="11"/>
  <c r="AR75" i="11"/>
  <c r="AX69" i="11"/>
  <c r="AO78" i="11"/>
  <c r="AD89" i="11"/>
  <c r="CO67" i="11"/>
  <c r="DU67" i="11" s="1"/>
  <c r="CJ72" i="11"/>
  <c r="DP72" i="11" s="1"/>
  <c r="AN79" i="11"/>
  <c r="CF76" i="11"/>
  <c r="DL76" i="11" s="1"/>
  <c r="AL81" i="11"/>
  <c r="BG60" i="11"/>
  <c r="BE62" i="11"/>
  <c r="AP77" i="11"/>
  <c r="AF87" i="11"/>
  <c r="CQ65" i="11"/>
  <c r="DW65" i="11" s="1"/>
  <c r="CB80" i="11"/>
  <c r="DH80" i="11" s="1"/>
  <c r="AI84" i="11"/>
  <c r="CR64" i="11"/>
  <c r="DX64" i="11" s="1"/>
  <c r="BS89" i="11"/>
  <c r="CY89" i="11" s="1"/>
  <c r="AU72" i="11"/>
  <c r="CU61" i="11"/>
  <c r="EA61" i="11" s="1"/>
  <c r="AW70" i="11"/>
  <c r="CH74" i="11"/>
  <c r="DN74" i="11" s="1"/>
  <c r="CI73" i="11"/>
  <c r="DO73" i="11" s="1"/>
  <c r="BT88" i="11"/>
  <c r="CZ88" i="11" s="1"/>
  <c r="BW85" i="11"/>
  <c r="DC85" i="11" s="1"/>
  <c r="CP66" i="11"/>
  <c r="DV66" i="11" s="1"/>
  <c r="AH85" i="11"/>
  <c r="AY68" i="11"/>
  <c r="CG75" i="11"/>
  <c r="DM75" i="11" s="1"/>
  <c r="ES75" i="11" s="1"/>
  <c r="GD75" i="11" s="1"/>
  <c r="AJ83" i="11"/>
  <c r="CS63" i="11"/>
  <c r="DY63" i="11" s="1"/>
  <c r="CC79" i="11"/>
  <c r="DI79" i="11" s="1"/>
  <c r="BZ82" i="11"/>
  <c r="DF82" i="11" s="1"/>
  <c r="CV60" i="11"/>
  <c r="EB60" i="11" s="1"/>
  <c r="FH60" i="11" s="1"/>
  <c r="GS60" i="11" s="1"/>
  <c r="AZ67" i="11"/>
  <c r="AE88" i="11"/>
  <c r="CN68" i="11"/>
  <c r="DT68" i="11" s="1"/>
  <c r="CT62" i="11"/>
  <c r="DZ62" i="11" s="1"/>
  <c r="AG86" i="11"/>
  <c r="BX84" i="11"/>
  <c r="DD84" i="11" s="1"/>
  <c r="EJ84" i="11" s="1"/>
  <c r="FU84" i="11" s="1"/>
  <c r="CE77" i="11"/>
  <c r="DK77" i="11" s="1"/>
  <c r="BY83" i="11"/>
  <c r="DE83" i="11" s="1"/>
  <c r="BH59" i="11"/>
  <c r="CL70" i="11"/>
  <c r="DR70" i="11" s="1"/>
  <c r="CM69" i="11"/>
  <c r="DS69" i="11" s="1"/>
  <c r="AV71" i="11"/>
  <c r="AT73" i="11"/>
  <c r="BC64" i="11"/>
  <c r="CW59" i="11"/>
  <c r="EC59" i="11" s="1"/>
  <c r="BV86" i="11"/>
  <c r="DB86" i="11" s="1"/>
  <c r="BU87" i="11"/>
  <c r="DA87" i="11" s="1"/>
  <c r="AS74" i="11"/>
  <c r="BD63" i="11"/>
  <c r="CD78" i="11"/>
  <c r="DJ78" i="11" s="1"/>
  <c r="BB65" i="11"/>
  <c r="CA81" i="11"/>
  <c r="DG81" i="11" s="1"/>
  <c r="AQ76" i="11"/>
  <c r="CK71" i="11"/>
  <c r="DQ71" i="11" s="1"/>
  <c r="AM80" i="11"/>
  <c r="AK82" i="11"/>
  <c r="BF61" i="11"/>
  <c r="HL58" i="11"/>
  <c r="M120" i="11"/>
  <c r="HE119" i="11" s="1"/>
  <c r="G121" i="11"/>
  <c r="GT58" i="11" l="1"/>
  <c r="GV58" i="11" s="1"/>
  <c r="GW58" i="11" s="1"/>
  <c r="GY58" i="11" s="1"/>
  <c r="HI58" i="11" s="1"/>
  <c r="HJ58" i="11" s="1"/>
  <c r="GX57" i="11"/>
  <c r="GZ57" i="11" s="1"/>
  <c r="FF62" i="11"/>
  <c r="GQ62" i="11" s="1"/>
  <c r="EK83" i="11"/>
  <c r="FV83" i="11" s="1"/>
  <c r="EW71" i="11"/>
  <c r="GH71" i="11" s="1"/>
  <c r="EX70" i="11"/>
  <c r="GI70" i="11" s="1"/>
  <c r="FB66" i="11"/>
  <c r="GM66" i="11" s="1"/>
  <c r="EY69" i="11"/>
  <c r="GJ69" i="11" s="1"/>
  <c r="FE63" i="11"/>
  <c r="GP63" i="11" s="1"/>
  <c r="EZ68" i="11"/>
  <c r="GK68" i="11" s="1"/>
  <c r="FA67" i="11"/>
  <c r="GL67" i="11" s="1"/>
  <c r="FG61" i="11"/>
  <c r="GR61" i="11" s="1"/>
  <c r="FI59" i="11"/>
  <c r="FK59" i="11" s="1"/>
  <c r="FL59" i="11" s="1"/>
  <c r="FM59" i="11" s="1"/>
  <c r="FD64" i="11"/>
  <c r="GO64" i="11" s="1"/>
  <c r="ER76" i="11"/>
  <c r="GC76" i="11" s="1"/>
  <c r="EU73" i="11"/>
  <c r="GF73" i="11" s="1"/>
  <c r="ET74" i="11"/>
  <c r="GE74" i="11" s="1"/>
  <c r="FC65" i="11"/>
  <c r="GN65" i="11" s="1"/>
  <c r="EV72" i="11"/>
  <c r="GG72" i="11" s="1"/>
  <c r="BB118" i="1"/>
  <c r="BC118" i="1" s="1"/>
  <c r="BF118" i="1"/>
  <c r="BH118" i="1" s="1"/>
  <c r="BJ118" i="1" s="1"/>
  <c r="AS90" i="1"/>
  <c r="AO94" i="1"/>
  <c r="Y110" i="1"/>
  <c r="AR91" i="1"/>
  <c r="AB107" i="1"/>
  <c r="AE104" i="1"/>
  <c r="AP93" i="1"/>
  <c r="Z109" i="1"/>
  <c r="AK98" i="1"/>
  <c r="AF103" i="1"/>
  <c r="AQ92" i="1"/>
  <c r="AA108" i="1"/>
  <c r="AT89" i="1"/>
  <c r="AV89" i="1" s="1"/>
  <c r="AW89" i="1" s="1"/>
  <c r="AD105" i="1"/>
  <c r="AG102" i="1"/>
  <c r="AJ99" i="1"/>
  <c r="AM96" i="1"/>
  <c r="AH101" i="1"/>
  <c r="AC106" i="1"/>
  <c r="AN95" i="1"/>
  <c r="AI100" i="1"/>
  <c r="AL97" i="1"/>
  <c r="S116" i="1"/>
  <c r="V113" i="1"/>
  <c r="U114" i="1"/>
  <c r="Q118" i="1"/>
  <c r="T115" i="1"/>
  <c r="X111" i="1"/>
  <c r="W112" i="1"/>
  <c r="R117" i="1"/>
  <c r="O119" i="1"/>
  <c r="G120" i="1"/>
  <c r="N119" i="1"/>
  <c r="AX88" i="1"/>
  <c r="AY88" i="1"/>
  <c r="AZ88" i="1" s="1"/>
  <c r="BL88" i="1" s="1"/>
  <c r="EQ77" i="11"/>
  <c r="GB77" i="11" s="1"/>
  <c r="EE89" i="11"/>
  <c r="FP89" i="11" s="1"/>
  <c r="EM81" i="11"/>
  <c r="FX81" i="11" s="1"/>
  <c r="EG87" i="11"/>
  <c r="FR87" i="11" s="1"/>
  <c r="EO79" i="11"/>
  <c r="FZ79" i="11" s="1"/>
  <c r="EF88" i="11"/>
  <c r="FQ88" i="11" s="1"/>
  <c r="EP78" i="11"/>
  <c r="GA78" i="11" s="1"/>
  <c r="HK56" i="11"/>
  <c r="FN58" i="11"/>
  <c r="EN80" i="11"/>
  <c r="FY80" i="11" s="1"/>
  <c r="EH86" i="11"/>
  <c r="FS86" i="11" s="1"/>
  <c r="EL82" i="11"/>
  <c r="FW82" i="11" s="1"/>
  <c r="EI85" i="11"/>
  <c r="FT85" i="11" s="1"/>
  <c r="G122" i="11"/>
  <c r="M121" i="11"/>
  <c r="HE120" i="11" s="1"/>
  <c r="HF60" i="11"/>
  <c r="AJ84" i="11"/>
  <c r="BA67" i="11"/>
  <c r="CS64" i="11"/>
  <c r="DY64" i="11" s="1"/>
  <c r="BY84" i="11"/>
  <c r="DE84" i="11" s="1"/>
  <c r="BU88" i="11"/>
  <c r="DA88" i="11" s="1"/>
  <c r="AP78" i="11"/>
  <c r="AW71" i="11"/>
  <c r="AO79" i="11"/>
  <c r="AE89" i="11"/>
  <c r="CT63" i="11"/>
  <c r="DZ63" i="11" s="1"/>
  <c r="BB66" i="11"/>
  <c r="AU73" i="11"/>
  <c r="BC65" i="11"/>
  <c r="BG61" i="11"/>
  <c r="AH86" i="11"/>
  <c r="BZ83" i="11"/>
  <c r="DF83" i="11" s="1"/>
  <c r="AR76" i="11"/>
  <c r="CQ66" i="11"/>
  <c r="DW66" i="11" s="1"/>
  <c r="CU62" i="11"/>
  <c r="EA62" i="11" s="1"/>
  <c r="CH75" i="11"/>
  <c r="DN75" i="11" s="1"/>
  <c r="CI74" i="11"/>
  <c r="DO74" i="11" s="1"/>
  <c r="AS75" i="11"/>
  <c r="AQ77" i="11"/>
  <c r="AY69" i="11"/>
  <c r="CL71" i="11"/>
  <c r="DR71" i="11" s="1"/>
  <c r="CD79" i="11"/>
  <c r="DJ79" i="11" s="1"/>
  <c r="BE63" i="11"/>
  <c r="AF88" i="11"/>
  <c r="CJ73" i="11"/>
  <c r="DP73" i="11" s="1"/>
  <c r="CO68" i="11"/>
  <c r="DU68" i="11" s="1"/>
  <c r="CA82" i="11"/>
  <c r="DG82" i="11" s="1"/>
  <c r="CW60" i="11"/>
  <c r="EC60" i="11" s="1"/>
  <c r="AK83" i="11"/>
  <c r="AM81" i="11"/>
  <c r="CC80" i="11"/>
  <c r="DI80" i="11" s="1"/>
  <c r="CG76" i="11"/>
  <c r="DM76" i="11" s="1"/>
  <c r="BD64" i="11"/>
  <c r="BX85" i="11"/>
  <c r="DD85" i="11" s="1"/>
  <c r="AL82" i="11"/>
  <c r="CE78" i="11"/>
  <c r="DK78" i="11" s="1"/>
  <c r="CV61" i="11"/>
  <c r="EB61" i="11" s="1"/>
  <c r="BV87" i="11"/>
  <c r="DB87" i="11" s="1"/>
  <c r="BF62" i="11"/>
  <c r="AZ68" i="11"/>
  <c r="CR65" i="11"/>
  <c r="DX65" i="11" s="1"/>
  <c r="FD65" i="11" s="1"/>
  <c r="GO65" i="11" s="1"/>
  <c r="CB81" i="11"/>
  <c r="DH81" i="11" s="1"/>
  <c r="BH60" i="11"/>
  <c r="BT89" i="11"/>
  <c r="CZ89" i="11" s="1"/>
  <c r="BW86" i="11"/>
  <c r="DC86" i="11" s="1"/>
  <c r="AT74" i="11"/>
  <c r="CP67" i="11"/>
  <c r="DV67" i="11" s="1"/>
  <c r="FB67" i="11" s="1"/>
  <c r="GM67" i="11" s="1"/>
  <c r="CF77" i="11"/>
  <c r="DL77" i="11" s="1"/>
  <c r="AV72" i="11"/>
  <c r="AI85" i="11"/>
  <c r="CN69" i="11"/>
  <c r="DT69" i="11" s="1"/>
  <c r="EZ69" i="11" s="1"/>
  <c r="GK69" i="11" s="1"/>
  <c r="AG87" i="11"/>
  <c r="CM70" i="11"/>
  <c r="DS70" i="11" s="1"/>
  <c r="CK72" i="11"/>
  <c r="DQ72" i="11" s="1"/>
  <c r="AN80" i="11"/>
  <c r="AD90" i="11"/>
  <c r="BS90" i="11"/>
  <c r="CY90" i="11" s="1"/>
  <c r="AX70" i="11"/>
  <c r="HL59" i="11"/>
  <c r="GT59" i="11" l="1"/>
  <c r="GV59" i="11" s="1"/>
  <c r="GW59" i="11" s="1"/>
  <c r="GX59" i="11" s="1"/>
  <c r="GX58" i="11"/>
  <c r="GZ58" i="11" s="1"/>
  <c r="HH57" i="11"/>
  <c r="FH61" i="11"/>
  <c r="GS61" i="11" s="1"/>
  <c r="EX71" i="11"/>
  <c r="GI71" i="11" s="1"/>
  <c r="EN81" i="11"/>
  <c r="FY81" i="11" s="1"/>
  <c r="ET75" i="11"/>
  <c r="GE75" i="11" s="1"/>
  <c r="EV73" i="11"/>
  <c r="GG73" i="11" s="1"/>
  <c r="ES76" i="11"/>
  <c r="GD76" i="11" s="1"/>
  <c r="FC66" i="11"/>
  <c r="GN66" i="11" s="1"/>
  <c r="EW72" i="11"/>
  <c r="GH72" i="11" s="1"/>
  <c r="EU74" i="11"/>
  <c r="GF74" i="11" s="1"/>
  <c r="FG62" i="11"/>
  <c r="GR62" i="11" s="1"/>
  <c r="FE64" i="11"/>
  <c r="GP64" i="11" s="1"/>
  <c r="FF63" i="11"/>
  <c r="GQ63" i="11" s="1"/>
  <c r="EY70" i="11"/>
  <c r="GJ70" i="11" s="1"/>
  <c r="FI60" i="11"/>
  <c r="FK60" i="11" s="1"/>
  <c r="FL60" i="11" s="1"/>
  <c r="FM60" i="11" s="1"/>
  <c r="FA68" i="11"/>
  <c r="GL68" i="11" s="1"/>
  <c r="BB119" i="1"/>
  <c r="BC119" i="1" s="1"/>
  <c r="BF119" i="1"/>
  <c r="BH119" i="1" s="1"/>
  <c r="BJ119" i="1" s="1"/>
  <c r="AE105" i="1"/>
  <c r="AT90" i="1"/>
  <c r="AV90" i="1" s="1"/>
  <c r="AW90" i="1" s="1"/>
  <c r="AD106" i="1"/>
  <c r="AK99" i="1"/>
  <c r="AF104" i="1"/>
  <c r="AI101" i="1"/>
  <c r="AH102" i="1"/>
  <c r="AO95" i="1"/>
  <c r="Y111" i="1"/>
  <c r="AR92" i="1"/>
  <c r="AB108" i="1"/>
  <c r="AM97" i="1"/>
  <c r="AL98" i="1"/>
  <c r="AS91" i="1"/>
  <c r="AC107" i="1"/>
  <c r="AN96" i="1"/>
  <c r="AQ93" i="1"/>
  <c r="AA109" i="1"/>
  <c r="AP94" i="1"/>
  <c r="Z110" i="1"/>
  <c r="AG103" i="1"/>
  <c r="AJ100" i="1"/>
  <c r="X112" i="1"/>
  <c r="Q119" i="1"/>
  <c r="T116" i="1"/>
  <c r="U115" i="1"/>
  <c r="S117" i="1"/>
  <c r="R118" i="1"/>
  <c r="V114" i="1"/>
  <c r="W113" i="1"/>
  <c r="AX89" i="1"/>
  <c r="AY89" i="1"/>
  <c r="AZ89" i="1" s="1"/>
  <c r="BL89" i="1" s="1"/>
  <c r="N120" i="1"/>
  <c r="G121" i="1"/>
  <c r="O120" i="1"/>
  <c r="EE90" i="11"/>
  <c r="FP90" i="11" s="1"/>
  <c r="EI86" i="11"/>
  <c r="FT86" i="11" s="1"/>
  <c r="ER77" i="11"/>
  <c r="GC77" i="11" s="1"/>
  <c r="EP79" i="11"/>
  <c r="GA79" i="11" s="1"/>
  <c r="EH87" i="11"/>
  <c r="FS87" i="11" s="1"/>
  <c r="EF89" i="11"/>
  <c r="FQ89" i="11" s="1"/>
  <c r="EK84" i="11"/>
  <c r="FV84" i="11" s="1"/>
  <c r="EJ85" i="11"/>
  <c r="FU85" i="11" s="1"/>
  <c r="EQ78" i="11"/>
  <c r="GB78" i="11" s="1"/>
  <c r="GY59" i="11"/>
  <c r="HI59" i="11" s="1"/>
  <c r="HJ59" i="11" s="1"/>
  <c r="EO80" i="11"/>
  <c r="FZ80" i="11" s="1"/>
  <c r="EM82" i="11"/>
  <c r="FX82" i="11" s="1"/>
  <c r="HK57" i="11"/>
  <c r="EG88" i="11"/>
  <c r="FR88" i="11" s="1"/>
  <c r="EL83" i="11"/>
  <c r="FW83" i="11" s="1"/>
  <c r="FN59" i="11"/>
  <c r="HL60" i="11"/>
  <c r="HF61" i="11"/>
  <c r="CT64" i="11"/>
  <c r="DZ64" i="11" s="1"/>
  <c r="AP79" i="11"/>
  <c r="CF78" i="11"/>
  <c r="DL78" i="11" s="1"/>
  <c r="AX71" i="11"/>
  <c r="BS91" i="11"/>
  <c r="CY91" i="11" s="1"/>
  <c r="AS76" i="11"/>
  <c r="BD65" i="11"/>
  <c r="CJ74" i="11"/>
  <c r="DP74" i="11" s="1"/>
  <c r="CI75" i="11"/>
  <c r="DO75" i="11" s="1"/>
  <c r="AU74" i="11"/>
  <c r="AK84" i="11"/>
  <c r="AO80" i="11"/>
  <c r="CP68" i="11"/>
  <c r="DV68" i="11" s="1"/>
  <c r="AJ85" i="11"/>
  <c r="BU89" i="11"/>
  <c r="DA89" i="11" s="1"/>
  <c r="AM82" i="11"/>
  <c r="BG62" i="11"/>
  <c r="CV62" i="11"/>
  <c r="EB62" i="11" s="1"/>
  <c r="CN70" i="11"/>
  <c r="DT70" i="11" s="1"/>
  <c r="CD80" i="11"/>
  <c r="DJ80" i="11" s="1"/>
  <c r="EP80" i="11" s="1"/>
  <c r="GA80" i="11" s="1"/>
  <c r="BV88" i="11"/>
  <c r="DB88" i="11" s="1"/>
  <c r="AD91" i="11"/>
  <c r="BZ84" i="11"/>
  <c r="DF84" i="11" s="1"/>
  <c r="AL83" i="11"/>
  <c r="AW72" i="11"/>
  <c r="AH87" i="11"/>
  <c r="AT75" i="11"/>
  <c r="BW87" i="11"/>
  <c r="DC87" i="11" s="1"/>
  <c r="CK73" i="11"/>
  <c r="DQ73" i="11" s="1"/>
  <c r="BE64" i="11"/>
  <c r="AF89" i="11"/>
  <c r="AQ78" i="11"/>
  <c r="AR77" i="11"/>
  <c r="CA83" i="11"/>
  <c r="DG83" i="11" s="1"/>
  <c r="CS65" i="11"/>
  <c r="DY65" i="11" s="1"/>
  <c r="BY85" i="11"/>
  <c r="DE85" i="11" s="1"/>
  <c r="CO69" i="11"/>
  <c r="DU69" i="11" s="1"/>
  <c r="CU63" i="11"/>
  <c r="EA63" i="11" s="1"/>
  <c r="CG77" i="11"/>
  <c r="DM77" i="11" s="1"/>
  <c r="BB67" i="11"/>
  <c r="AI86" i="11"/>
  <c r="AE90" i="11"/>
  <c r="AY70" i="11"/>
  <c r="AG88" i="11"/>
  <c r="CE79" i="11"/>
  <c r="DK79" i="11" s="1"/>
  <c r="CC81" i="11"/>
  <c r="DI81" i="11" s="1"/>
  <c r="BT90" i="11"/>
  <c r="CZ90" i="11" s="1"/>
  <c r="CB82" i="11"/>
  <c r="DH82" i="11" s="1"/>
  <c r="EN82" i="11" s="1"/>
  <c r="FY82" i="11" s="1"/>
  <c r="CH76" i="11"/>
  <c r="DN76" i="11" s="1"/>
  <c r="CW61" i="11"/>
  <c r="EC61" i="11" s="1"/>
  <c r="AN81" i="11"/>
  <c r="AV73" i="11"/>
  <c r="BC66" i="11"/>
  <c r="CQ67" i="11"/>
  <c r="DW67" i="11" s="1"/>
  <c r="CL72" i="11"/>
  <c r="DR72" i="11" s="1"/>
  <c r="AZ69" i="11"/>
  <c r="CM71" i="11"/>
  <c r="DS71" i="11" s="1"/>
  <c r="EY71" i="11" s="1"/>
  <c r="GJ71" i="11" s="1"/>
  <c r="BX86" i="11"/>
  <c r="DD86" i="11" s="1"/>
  <c r="CR66" i="11"/>
  <c r="DX66" i="11" s="1"/>
  <c r="BF63" i="11"/>
  <c r="BH61" i="11"/>
  <c r="BA68" i="11"/>
  <c r="M122" i="11"/>
  <c r="HE121" i="11" s="1"/>
  <c r="G123" i="11"/>
  <c r="HH58" i="11" l="1"/>
  <c r="GT60" i="11"/>
  <c r="GV60" i="11" s="1"/>
  <c r="GW60" i="11" s="1"/>
  <c r="GY60" i="11" s="1"/>
  <c r="HI60" i="11" s="1"/>
  <c r="HJ60" i="11" s="1"/>
  <c r="FE65" i="11"/>
  <c r="GP65" i="11" s="1"/>
  <c r="FI61" i="11"/>
  <c r="FK61" i="11" s="1"/>
  <c r="FL61" i="11" s="1"/>
  <c r="FM61" i="11" s="1"/>
  <c r="ET76" i="11"/>
  <c r="GE76" i="11" s="1"/>
  <c r="FD66" i="11"/>
  <c r="GO66" i="11" s="1"/>
  <c r="EX72" i="11"/>
  <c r="GI72" i="11" s="1"/>
  <c r="EL84" i="11"/>
  <c r="FW84" i="11" s="1"/>
  <c r="FH62" i="11"/>
  <c r="GS62" i="11" s="1"/>
  <c r="EV74" i="11"/>
  <c r="GG74" i="11" s="1"/>
  <c r="FA69" i="11"/>
  <c r="GL69" i="11" s="1"/>
  <c r="EW73" i="11"/>
  <c r="GH73" i="11" s="1"/>
  <c r="FB68" i="11"/>
  <c r="GM68" i="11" s="1"/>
  <c r="EZ70" i="11"/>
  <c r="GK70" i="11" s="1"/>
  <c r="EU75" i="11"/>
  <c r="GF75" i="11" s="1"/>
  <c r="FF64" i="11"/>
  <c r="GQ64" i="11" s="1"/>
  <c r="FC67" i="11"/>
  <c r="GN67" i="11" s="1"/>
  <c r="FG63" i="11"/>
  <c r="GR63" i="11" s="1"/>
  <c r="BB120" i="1"/>
  <c r="BC120" i="1" s="1"/>
  <c r="BF120" i="1"/>
  <c r="BH120" i="1" s="1"/>
  <c r="BJ120" i="1" s="1"/>
  <c r="AF105" i="1"/>
  <c r="Y112" i="1"/>
  <c r="AO96" i="1"/>
  <c r="AH103" i="1"/>
  <c r="AM98" i="1"/>
  <c r="AJ101" i="1"/>
  <c r="AK100" i="1"/>
  <c r="AD107" i="1"/>
  <c r="AT91" i="1"/>
  <c r="AV91" i="1" s="1"/>
  <c r="AW91" i="1" s="1"/>
  <c r="AA110" i="1"/>
  <c r="AQ94" i="1"/>
  <c r="Q120" i="1"/>
  <c r="AN97" i="1"/>
  <c r="AG104" i="1"/>
  <c r="Z111" i="1"/>
  <c r="AP95" i="1"/>
  <c r="AE106" i="1"/>
  <c r="AB109" i="1"/>
  <c r="AR93" i="1"/>
  <c r="AC108" i="1"/>
  <c r="AS92" i="1"/>
  <c r="AL99" i="1"/>
  <c r="AI102" i="1"/>
  <c r="X113" i="1"/>
  <c r="R119" i="1"/>
  <c r="V115" i="1"/>
  <c r="U116" i="1"/>
  <c r="W114" i="1"/>
  <c r="S118" i="1"/>
  <c r="T117" i="1"/>
  <c r="AX90" i="1"/>
  <c r="AY90" i="1"/>
  <c r="AZ90" i="1" s="1"/>
  <c r="BL90" i="1" s="1"/>
  <c r="G122" i="1"/>
  <c r="N121" i="1"/>
  <c r="O121" i="1"/>
  <c r="EJ86" i="11"/>
  <c r="FU86" i="11" s="1"/>
  <c r="EO81" i="11"/>
  <c r="FZ81" i="11" s="1"/>
  <c r="EM83" i="11"/>
  <c r="FX83" i="11" s="1"/>
  <c r="FN60" i="11"/>
  <c r="EF90" i="11"/>
  <c r="ES77" i="11"/>
  <c r="GD77" i="11" s="1"/>
  <c r="EG89" i="11"/>
  <c r="ER78" i="11"/>
  <c r="GC78" i="11" s="1"/>
  <c r="EQ79" i="11"/>
  <c r="GB79" i="11" s="1"/>
  <c r="EH88" i="11"/>
  <c r="EE91" i="11"/>
  <c r="GZ59" i="11"/>
  <c r="HH59" i="11"/>
  <c r="EK85" i="11"/>
  <c r="FV85" i="11" s="1"/>
  <c r="EI87" i="11"/>
  <c r="FT87" i="11" s="1"/>
  <c r="HK58" i="11"/>
  <c r="M123" i="11"/>
  <c r="HE122" i="11" s="1"/>
  <c r="G124" i="11"/>
  <c r="HF62" i="11"/>
  <c r="BD66" i="11"/>
  <c r="CE80" i="11"/>
  <c r="DK80" i="11" s="1"/>
  <c r="CO70" i="11"/>
  <c r="DU70" i="11" s="1"/>
  <c r="BA69" i="11"/>
  <c r="AZ70" i="11"/>
  <c r="AG89" i="11"/>
  <c r="CJ75" i="11"/>
  <c r="DP75" i="11" s="1"/>
  <c r="BE65" i="11"/>
  <c r="CQ68" i="11"/>
  <c r="DW68" i="11" s="1"/>
  <c r="CV63" i="11"/>
  <c r="EB63" i="11" s="1"/>
  <c r="AF90" i="11"/>
  <c r="AT76" i="11"/>
  <c r="AY71" i="11"/>
  <c r="CG78" i="11"/>
  <c r="DM78" i="11" s="1"/>
  <c r="AJ86" i="11"/>
  <c r="CU64" i="11"/>
  <c r="EA64" i="11" s="1"/>
  <c r="CP69" i="11"/>
  <c r="DV69" i="11" s="1"/>
  <c r="CH77" i="11"/>
  <c r="DN77" i="11" s="1"/>
  <c r="BV89" i="11"/>
  <c r="DB89" i="11" s="1"/>
  <c r="CB83" i="11"/>
  <c r="DH83" i="11" s="1"/>
  <c r="AH88" i="11"/>
  <c r="AO81" i="11"/>
  <c r="CI76" i="11"/>
  <c r="DO76" i="11" s="1"/>
  <c r="BU90" i="11"/>
  <c r="DA90" i="11" s="1"/>
  <c r="BG63" i="11"/>
  <c r="BH62" i="11"/>
  <c r="BY86" i="11"/>
  <c r="DE86" i="11" s="1"/>
  <c r="EK86" i="11" s="1"/>
  <c r="FV86" i="11" s="1"/>
  <c r="AI87" i="11"/>
  <c r="AW73" i="11"/>
  <c r="AK85" i="11"/>
  <c r="BC67" i="11"/>
  <c r="AQ79" i="11"/>
  <c r="AE91" i="11"/>
  <c r="CK74" i="11"/>
  <c r="DQ74" i="11" s="1"/>
  <c r="AU75" i="11"/>
  <c r="BZ85" i="11"/>
  <c r="DF85" i="11" s="1"/>
  <c r="CF79" i="11"/>
  <c r="DL79" i="11" s="1"/>
  <c r="AM83" i="11"/>
  <c r="AL84" i="11"/>
  <c r="BS92" i="11"/>
  <c r="CY92" i="11" s="1"/>
  <c r="BB68" i="11"/>
  <c r="BW88" i="11"/>
  <c r="DC88" i="11" s="1"/>
  <c r="AR78" i="11"/>
  <c r="BX87" i="11"/>
  <c r="DD87" i="11" s="1"/>
  <c r="EJ87" i="11" s="1"/>
  <c r="FU87" i="11" s="1"/>
  <c r="CM72" i="11"/>
  <c r="DS72" i="11" s="1"/>
  <c r="AV74" i="11"/>
  <c r="AS77" i="11"/>
  <c r="AP80" i="11"/>
  <c r="CA84" i="11"/>
  <c r="DG84" i="11" s="1"/>
  <c r="CT65" i="11"/>
  <c r="DZ65" i="11" s="1"/>
  <c r="AX72" i="11"/>
  <c r="BT91" i="11"/>
  <c r="CZ91" i="11" s="1"/>
  <c r="CR67" i="11"/>
  <c r="DX67" i="11" s="1"/>
  <c r="CL73" i="11"/>
  <c r="DR73" i="11" s="1"/>
  <c r="AN82" i="11"/>
  <c r="CC82" i="11"/>
  <c r="DI82" i="11" s="1"/>
  <c r="CS66" i="11"/>
  <c r="DY66" i="11" s="1"/>
  <c r="FE66" i="11" s="1"/>
  <c r="GP66" i="11" s="1"/>
  <c r="CN71" i="11"/>
  <c r="DT71" i="11" s="1"/>
  <c r="BF64" i="11"/>
  <c r="AD92" i="11"/>
  <c r="CD81" i="11"/>
  <c r="DJ81" i="11" s="1"/>
  <c r="CW62" i="11"/>
  <c r="EC62" i="11" s="1"/>
  <c r="HL61" i="11"/>
  <c r="GX60" i="11" l="1"/>
  <c r="GZ60" i="11" s="1"/>
  <c r="GT61" i="11"/>
  <c r="GV61" i="11" s="1"/>
  <c r="GW61" i="11" s="1"/>
  <c r="GY61" i="11" s="1"/>
  <c r="HI61" i="11" s="1"/>
  <c r="HJ61" i="11" s="1"/>
  <c r="EZ71" i="11"/>
  <c r="GK71" i="11" s="1"/>
  <c r="EX73" i="11"/>
  <c r="GI73" i="11" s="1"/>
  <c r="FA70" i="11"/>
  <c r="GL70" i="11" s="1"/>
  <c r="FI62" i="11"/>
  <c r="FK62" i="11" s="1"/>
  <c r="FL62" i="11" s="1"/>
  <c r="FM62" i="11" s="1"/>
  <c r="FB69" i="11"/>
  <c r="GM69" i="11" s="1"/>
  <c r="EU76" i="11"/>
  <c r="GF76" i="11" s="1"/>
  <c r="EP81" i="11"/>
  <c r="GA81" i="11" s="1"/>
  <c r="EH89" i="11"/>
  <c r="FS89" i="11" s="1"/>
  <c r="EW74" i="11"/>
  <c r="GH74" i="11" s="1"/>
  <c r="FF65" i="11"/>
  <c r="GQ65" i="11" s="1"/>
  <c r="FD67" i="11"/>
  <c r="GO67" i="11" s="1"/>
  <c r="FH63" i="11"/>
  <c r="GS63" i="11" s="1"/>
  <c r="FC68" i="11"/>
  <c r="GN68" i="11" s="1"/>
  <c r="FG64" i="11"/>
  <c r="GR64" i="11" s="1"/>
  <c r="EV75" i="11"/>
  <c r="GG75" i="11" s="1"/>
  <c r="EY72" i="11"/>
  <c r="GJ72" i="11" s="1"/>
  <c r="BB121" i="1"/>
  <c r="BC121" i="1" s="1"/>
  <c r="BF121" i="1"/>
  <c r="BH121" i="1" s="1"/>
  <c r="BJ121" i="1" s="1"/>
  <c r="AS93" i="1"/>
  <c r="AC109" i="1"/>
  <c r="AT92" i="1"/>
  <c r="AV92" i="1" s="1"/>
  <c r="AW92" i="1" s="1"/>
  <c r="AD108" i="1"/>
  <c r="AE107" i="1"/>
  <c r="AJ102" i="1"/>
  <c r="AO97" i="1"/>
  <c r="Y113" i="1"/>
  <c r="AH104" i="1"/>
  <c r="AQ95" i="1"/>
  <c r="AA111" i="1"/>
  <c r="AF106" i="1"/>
  <c r="AK101" i="1"/>
  <c r="AL100" i="1"/>
  <c r="AM99" i="1"/>
  <c r="AR94" i="1"/>
  <c r="AB110" i="1"/>
  <c r="AG105" i="1"/>
  <c r="AP96" i="1"/>
  <c r="Z112" i="1"/>
  <c r="AI103" i="1"/>
  <c r="AN98" i="1"/>
  <c r="T118" i="1"/>
  <c r="X114" i="1"/>
  <c r="S119" i="1"/>
  <c r="V116" i="1"/>
  <c r="R120" i="1"/>
  <c r="U117" i="1"/>
  <c r="Q121" i="1"/>
  <c r="W115" i="1"/>
  <c r="G123" i="1"/>
  <c r="N122" i="1"/>
  <c r="O122" i="1"/>
  <c r="AX91" i="1"/>
  <c r="AY91" i="1"/>
  <c r="AZ91" i="1" s="1"/>
  <c r="BL91" i="1" s="1"/>
  <c r="EI88" i="11"/>
  <c r="FT88" i="11" s="1"/>
  <c r="FN61" i="11"/>
  <c r="ER79" i="11"/>
  <c r="GC79" i="11" s="1"/>
  <c r="EO82" i="11"/>
  <c r="FZ82" i="11" s="1"/>
  <c r="EF91" i="11"/>
  <c r="FQ91" i="11" s="1"/>
  <c r="EE92" i="11"/>
  <c r="FP92" i="11" s="1"/>
  <c r="EL85" i="11"/>
  <c r="FW85" i="11" s="1"/>
  <c r="EG90" i="11"/>
  <c r="FR90" i="11" s="1"/>
  <c r="EN83" i="11"/>
  <c r="FY83" i="11" s="1"/>
  <c r="ET77" i="11"/>
  <c r="GE77" i="11" s="1"/>
  <c r="ES78" i="11"/>
  <c r="GD78" i="11" s="1"/>
  <c r="EQ80" i="11"/>
  <c r="GB80" i="11" s="1"/>
  <c r="HK59" i="11"/>
  <c r="FR89" i="11"/>
  <c r="EM84" i="11"/>
  <c r="FX84" i="11" s="1"/>
  <c r="FP91" i="11"/>
  <c r="FS88" i="11"/>
  <c r="FQ90" i="11"/>
  <c r="G125" i="11"/>
  <c r="M124" i="11"/>
  <c r="HE123" i="11" s="1"/>
  <c r="HL62" i="11"/>
  <c r="HF63" i="11"/>
  <c r="CO71" i="11"/>
  <c r="DU71" i="11" s="1"/>
  <c r="AW74" i="11"/>
  <c r="BS93" i="11"/>
  <c r="CY93" i="11" s="1"/>
  <c r="CT66" i="11"/>
  <c r="DZ66" i="11" s="1"/>
  <c r="BD67" i="11"/>
  <c r="AK86" i="11"/>
  <c r="CS67" i="11"/>
  <c r="DY67" i="11" s="1"/>
  <c r="BZ86" i="11"/>
  <c r="DF86" i="11" s="1"/>
  <c r="AU76" i="11"/>
  <c r="CI77" i="11"/>
  <c r="DO77" i="11" s="1"/>
  <c r="AZ71" i="11"/>
  <c r="CR68" i="11"/>
  <c r="DX68" i="11" s="1"/>
  <c r="CD82" i="11"/>
  <c r="DJ82" i="11" s="1"/>
  <c r="CA85" i="11"/>
  <c r="DG85" i="11" s="1"/>
  <c r="CG79" i="11"/>
  <c r="DM79" i="11" s="1"/>
  <c r="BB69" i="11"/>
  <c r="BG64" i="11"/>
  <c r="AJ87" i="11"/>
  <c r="AL85" i="11"/>
  <c r="AT77" i="11"/>
  <c r="BA70" i="11"/>
  <c r="CN72" i="11"/>
  <c r="DT72" i="11" s="1"/>
  <c r="CV64" i="11"/>
  <c r="EB64" i="11" s="1"/>
  <c r="CU65" i="11"/>
  <c r="EA65" i="11" s="1"/>
  <c r="BU91" i="11"/>
  <c r="DA91" i="11" s="1"/>
  <c r="AP81" i="11"/>
  <c r="BW89" i="11"/>
  <c r="DC89" i="11" s="1"/>
  <c r="AS78" i="11"/>
  <c r="CL74" i="11"/>
  <c r="DR74" i="11" s="1"/>
  <c r="AN83" i="11"/>
  <c r="AR79" i="11"/>
  <c r="AQ80" i="11"/>
  <c r="AI88" i="11"/>
  <c r="AX73" i="11"/>
  <c r="AV75" i="11"/>
  <c r="AG90" i="11"/>
  <c r="BX88" i="11"/>
  <c r="DD88" i="11" s="1"/>
  <c r="CE81" i="11"/>
  <c r="DK81" i="11" s="1"/>
  <c r="CB84" i="11"/>
  <c r="DH84" i="11" s="1"/>
  <c r="CQ69" i="11"/>
  <c r="DW69" i="11" s="1"/>
  <c r="FC69" i="11" s="1"/>
  <c r="GN69" i="11" s="1"/>
  <c r="AY72" i="11"/>
  <c r="CK75" i="11"/>
  <c r="DQ75" i="11" s="1"/>
  <c r="CM73" i="11"/>
  <c r="DS73" i="11" s="1"/>
  <c r="BE66" i="11"/>
  <c r="BY87" i="11"/>
  <c r="DE87" i="11" s="1"/>
  <c r="AH89" i="11"/>
  <c r="AM84" i="11"/>
  <c r="CC83" i="11"/>
  <c r="DI83" i="11" s="1"/>
  <c r="BC68" i="11"/>
  <c r="BF65" i="11"/>
  <c r="AE92" i="11"/>
  <c r="BH63" i="11"/>
  <c r="CJ76" i="11"/>
  <c r="DP76" i="11" s="1"/>
  <c r="CF80" i="11"/>
  <c r="DL80" i="11" s="1"/>
  <c r="AF91" i="11"/>
  <c r="AO82" i="11"/>
  <c r="CH78" i="11"/>
  <c r="DN78" i="11" s="1"/>
  <c r="BT92" i="11"/>
  <c r="CZ92" i="11" s="1"/>
  <c r="AD93" i="11"/>
  <c r="BV90" i="11"/>
  <c r="DB90" i="11" s="1"/>
  <c r="EH90" i="11" s="1"/>
  <c r="FS90" i="11" s="1"/>
  <c r="CP70" i="11"/>
  <c r="DV70" i="11" s="1"/>
  <c r="FB70" i="11" s="1"/>
  <c r="GM70" i="11" s="1"/>
  <c r="CW63" i="11"/>
  <c r="EC63" i="11" s="1"/>
  <c r="GX61" i="11" l="1"/>
  <c r="GZ61" i="11" s="1"/>
  <c r="HH60" i="11"/>
  <c r="GT62" i="11"/>
  <c r="GV62" i="11" s="1"/>
  <c r="GW62" i="11" s="1"/>
  <c r="GX62" i="11" s="1"/>
  <c r="EQ81" i="11"/>
  <c r="GB81" i="11" s="1"/>
  <c r="EX74" i="11"/>
  <c r="GI74" i="11" s="1"/>
  <c r="EW75" i="11"/>
  <c r="GH75" i="11" s="1"/>
  <c r="FA71" i="11"/>
  <c r="GL71" i="11" s="1"/>
  <c r="FI63" i="11"/>
  <c r="FK63" i="11" s="1"/>
  <c r="FL63" i="11" s="1"/>
  <c r="FM63" i="11" s="1"/>
  <c r="FE67" i="11"/>
  <c r="GP67" i="11" s="1"/>
  <c r="EY73" i="11"/>
  <c r="GJ73" i="11" s="1"/>
  <c r="FH64" i="11"/>
  <c r="GS64" i="11" s="1"/>
  <c r="EV76" i="11"/>
  <c r="GG76" i="11" s="1"/>
  <c r="FD68" i="11"/>
  <c r="GO68" i="11" s="1"/>
  <c r="FF66" i="11"/>
  <c r="GQ66" i="11" s="1"/>
  <c r="FG65" i="11"/>
  <c r="GR65" i="11" s="1"/>
  <c r="EZ72" i="11"/>
  <c r="GK72" i="11" s="1"/>
  <c r="BB122" i="1"/>
  <c r="BC122" i="1" s="1"/>
  <c r="BF122" i="1"/>
  <c r="BH122" i="1" s="1"/>
  <c r="BJ122" i="1" s="1"/>
  <c r="AF107" i="1"/>
  <c r="AQ96" i="1"/>
  <c r="AA112" i="1"/>
  <c r="AT93" i="1"/>
  <c r="AV93" i="1" s="1"/>
  <c r="AW93" i="1" s="1"/>
  <c r="AD109" i="1"/>
  <c r="AS94" i="1"/>
  <c r="AC110" i="1"/>
  <c r="AJ103" i="1"/>
  <c r="AE108" i="1"/>
  <c r="AP97" i="1"/>
  <c r="Z113" i="1"/>
  <c r="AO98" i="1"/>
  <c r="Y114" i="1"/>
  <c r="AN99" i="1"/>
  <c r="AI104" i="1"/>
  <c r="AL101" i="1"/>
  <c r="AK102" i="1"/>
  <c r="AR95" i="1"/>
  <c r="AB111" i="1"/>
  <c r="AM100" i="1"/>
  <c r="AH105" i="1"/>
  <c r="AG106" i="1"/>
  <c r="R121" i="1"/>
  <c r="T119" i="1"/>
  <c r="Q122" i="1"/>
  <c r="U118" i="1"/>
  <c r="X115" i="1"/>
  <c r="V117" i="1"/>
  <c r="W116" i="1"/>
  <c r="S120" i="1"/>
  <c r="G124" i="1"/>
  <c r="O123" i="1"/>
  <c r="N123" i="1"/>
  <c r="AY92" i="1"/>
  <c r="AZ92" i="1" s="1"/>
  <c r="BL92" i="1" s="1"/>
  <c r="AX92" i="1"/>
  <c r="EJ88" i="11"/>
  <c r="FU88" i="11" s="1"/>
  <c r="EK87" i="11"/>
  <c r="FV87" i="11" s="1"/>
  <c r="EO83" i="11"/>
  <c r="FZ83" i="11" s="1"/>
  <c r="EL86" i="11"/>
  <c r="FW86" i="11" s="1"/>
  <c r="EF92" i="11"/>
  <c r="FQ92" i="11" s="1"/>
  <c r="ET78" i="11"/>
  <c r="GE78" i="11" s="1"/>
  <c r="EG91" i="11"/>
  <c r="EP82" i="11"/>
  <c r="GA82" i="11" s="1"/>
  <c r="HK60" i="11"/>
  <c r="EN84" i="11"/>
  <c r="FY84" i="11" s="1"/>
  <c r="EI89" i="11"/>
  <c r="ES79" i="11"/>
  <c r="GD79" i="11" s="1"/>
  <c r="EE93" i="11"/>
  <c r="FP93" i="11" s="1"/>
  <c r="ER80" i="11"/>
  <c r="GC80" i="11" s="1"/>
  <c r="EM85" i="11"/>
  <c r="FX85" i="11" s="1"/>
  <c r="EU77" i="11"/>
  <c r="GF77" i="11" s="1"/>
  <c r="FN62" i="11"/>
  <c r="HF64" i="11"/>
  <c r="BU92" i="11"/>
  <c r="DA92" i="11" s="1"/>
  <c r="BF66" i="11"/>
  <c r="AF92" i="11"/>
  <c r="AU77" i="11"/>
  <c r="BS94" i="11"/>
  <c r="CY94" i="11" s="1"/>
  <c r="AZ72" i="11"/>
  <c r="CO72" i="11"/>
  <c r="DU72" i="11" s="1"/>
  <c r="BZ87" i="11"/>
  <c r="DF87" i="11" s="1"/>
  <c r="BC69" i="11"/>
  <c r="AW75" i="11"/>
  <c r="BV91" i="11"/>
  <c r="DB91" i="11" s="1"/>
  <c r="CA86" i="11"/>
  <c r="DG86" i="11" s="1"/>
  <c r="CD83" i="11"/>
  <c r="DJ83" i="11" s="1"/>
  <c r="CW64" i="11"/>
  <c r="EC64" i="11" s="1"/>
  <c r="AQ81" i="11"/>
  <c r="AS79" i="11"/>
  <c r="BB70" i="11"/>
  <c r="CS68" i="11"/>
  <c r="DY68" i="11" s="1"/>
  <c r="BT93" i="11"/>
  <c r="CZ93" i="11" s="1"/>
  <c r="AM85" i="11"/>
  <c r="AK87" i="11"/>
  <c r="BE67" i="11"/>
  <c r="CM74" i="11"/>
  <c r="DS74" i="11" s="1"/>
  <c r="BW90" i="11"/>
  <c r="DC90" i="11" s="1"/>
  <c r="AP82" i="11"/>
  <c r="AH90" i="11"/>
  <c r="AE93" i="11"/>
  <c r="BG65" i="11"/>
  <c r="BD68" i="11"/>
  <c r="AD94" i="11"/>
  <c r="AJ88" i="11"/>
  <c r="CQ70" i="11"/>
  <c r="DW70" i="11" s="1"/>
  <c r="BH64" i="11"/>
  <c r="CC84" i="11"/>
  <c r="DI84" i="11" s="1"/>
  <c r="AL86" i="11"/>
  <c r="AN84" i="11"/>
  <c r="AY73" i="11"/>
  <c r="CE82" i="11"/>
  <c r="DK82" i="11" s="1"/>
  <c r="CR69" i="11"/>
  <c r="DX69" i="11" s="1"/>
  <c r="CV65" i="11"/>
  <c r="EB65" i="11" s="1"/>
  <c r="AX74" i="11"/>
  <c r="AT78" i="11"/>
  <c r="BX89" i="11"/>
  <c r="DD89" i="11" s="1"/>
  <c r="AI89" i="11"/>
  <c r="BY88" i="11"/>
  <c r="DE88" i="11" s="1"/>
  <c r="AO83" i="11"/>
  <c r="BA71" i="11"/>
  <c r="CF81" i="11"/>
  <c r="DL81" i="11" s="1"/>
  <c r="CL75" i="11"/>
  <c r="DR75" i="11" s="1"/>
  <c r="CT67" i="11"/>
  <c r="DZ67" i="11" s="1"/>
  <c r="CI78" i="11"/>
  <c r="DO78" i="11" s="1"/>
  <c r="CP71" i="11"/>
  <c r="DV71" i="11" s="1"/>
  <c r="AG91" i="11"/>
  <c r="CH79" i="11"/>
  <c r="DN79" i="11" s="1"/>
  <c r="CK76" i="11"/>
  <c r="DQ76" i="11" s="1"/>
  <c r="CB85" i="11"/>
  <c r="DH85" i="11" s="1"/>
  <c r="CJ77" i="11"/>
  <c r="DP77" i="11" s="1"/>
  <c r="AR80" i="11"/>
  <c r="CG80" i="11"/>
  <c r="DM80" i="11" s="1"/>
  <c r="CU66" i="11"/>
  <c r="EA66" i="11" s="1"/>
  <c r="AV76" i="11"/>
  <c r="CN73" i="11"/>
  <c r="DT73" i="11" s="1"/>
  <c r="HL63" i="11"/>
  <c r="G126" i="11"/>
  <c r="M125" i="11"/>
  <c r="HE124" i="11" s="1"/>
  <c r="HH61" i="11" l="1"/>
  <c r="GY62" i="11"/>
  <c r="HI62" i="11" s="1"/>
  <c r="HJ62" i="11" s="1"/>
  <c r="GT63" i="11"/>
  <c r="GV63" i="11" s="1"/>
  <c r="GW63" i="11" s="1"/>
  <c r="GY63" i="11" s="1"/>
  <c r="HI63" i="11" s="1"/>
  <c r="HJ63" i="11" s="1"/>
  <c r="EN85" i="11"/>
  <c r="FY85" i="11" s="1"/>
  <c r="FH65" i="11"/>
  <c r="GS65" i="11" s="1"/>
  <c r="FF67" i="11"/>
  <c r="GQ67" i="11" s="1"/>
  <c r="EX75" i="11"/>
  <c r="GI75" i="11" s="1"/>
  <c r="FG66" i="11"/>
  <c r="GR66" i="11" s="1"/>
  <c r="EZ73" i="11"/>
  <c r="GK73" i="11" s="1"/>
  <c r="EW76" i="11"/>
  <c r="GH76" i="11" s="1"/>
  <c r="FD69" i="11"/>
  <c r="GO69" i="11" s="1"/>
  <c r="EY74" i="11"/>
  <c r="GJ74" i="11" s="1"/>
  <c r="FA72" i="11"/>
  <c r="GL72" i="11" s="1"/>
  <c r="FI64" i="11"/>
  <c r="FK64" i="11" s="1"/>
  <c r="FL64" i="11" s="1"/>
  <c r="FM64" i="11" s="1"/>
  <c r="FB71" i="11"/>
  <c r="GM71" i="11" s="1"/>
  <c r="FE68" i="11"/>
  <c r="GP68" i="11" s="1"/>
  <c r="FC70" i="11"/>
  <c r="GN70" i="11" s="1"/>
  <c r="N124" i="1"/>
  <c r="G125" i="1"/>
  <c r="O124" i="1"/>
  <c r="BB123" i="1"/>
  <c r="BC123" i="1" s="1"/>
  <c r="BF123" i="1"/>
  <c r="BH123" i="1" s="1"/>
  <c r="BJ123" i="1" s="1"/>
  <c r="AK103" i="1"/>
  <c r="AJ104" i="1"/>
  <c r="AA113" i="1"/>
  <c r="AQ97" i="1"/>
  <c r="AL102" i="1"/>
  <c r="Y115" i="1"/>
  <c r="AO99" i="1"/>
  <c r="AF108" i="1"/>
  <c r="AM101" i="1"/>
  <c r="AH106" i="1"/>
  <c r="AC111" i="1"/>
  <c r="AS95" i="1"/>
  <c r="AB112" i="1"/>
  <c r="AR96" i="1"/>
  <c r="AI105" i="1"/>
  <c r="AD110" i="1"/>
  <c r="AT94" i="1"/>
  <c r="AV94" i="1" s="1"/>
  <c r="AW94" i="1" s="1"/>
  <c r="AG107" i="1"/>
  <c r="AN100" i="1"/>
  <c r="AE109" i="1"/>
  <c r="Z114" i="1"/>
  <c r="AP98" i="1"/>
  <c r="X116" i="1"/>
  <c r="Q123" i="1"/>
  <c r="R122" i="1"/>
  <c r="S121" i="1"/>
  <c r="U119" i="1"/>
  <c r="T120" i="1"/>
  <c r="W117" i="1"/>
  <c r="V118" i="1"/>
  <c r="AX93" i="1"/>
  <c r="AY93" i="1"/>
  <c r="AZ93" i="1" s="1"/>
  <c r="BL93" i="1" s="1"/>
  <c r="ER81" i="11"/>
  <c r="GC81" i="11" s="1"/>
  <c r="EI90" i="11"/>
  <c r="FT90" i="11" s="1"/>
  <c r="ES80" i="11"/>
  <c r="GD80" i="11" s="1"/>
  <c r="EU78" i="11"/>
  <c r="GF78" i="11" s="1"/>
  <c r="EV77" i="11"/>
  <c r="GG77" i="11" s="1"/>
  <c r="EK88" i="11"/>
  <c r="FV88" i="11" s="1"/>
  <c r="EP83" i="11"/>
  <c r="GA83" i="11" s="1"/>
  <c r="EE94" i="11"/>
  <c r="FP94" i="11" s="1"/>
  <c r="EG92" i="11"/>
  <c r="FR92" i="11" s="1"/>
  <c r="ET79" i="11"/>
  <c r="GE79" i="11" s="1"/>
  <c r="EJ89" i="11"/>
  <c r="FU89" i="11" s="1"/>
  <c r="EQ82" i="11"/>
  <c r="GB82" i="11" s="1"/>
  <c r="EO84" i="11"/>
  <c r="FZ84" i="11" s="1"/>
  <c r="FT89" i="11"/>
  <c r="FR91" i="11"/>
  <c r="HK61" i="11"/>
  <c r="EM86" i="11"/>
  <c r="FX86" i="11" s="1"/>
  <c r="EL87" i="11"/>
  <c r="FW87" i="11" s="1"/>
  <c r="EF93" i="11"/>
  <c r="FQ93" i="11" s="1"/>
  <c r="EH91" i="11"/>
  <c r="FS91" i="11" s="1"/>
  <c r="GZ62" i="11"/>
  <c r="HH62" i="11"/>
  <c r="FN63" i="11"/>
  <c r="HF65" i="11"/>
  <c r="AX75" i="11"/>
  <c r="CL76" i="11"/>
  <c r="DR76" i="11" s="1"/>
  <c r="BS95" i="11"/>
  <c r="CY95" i="11" s="1"/>
  <c r="CB86" i="11"/>
  <c r="DH86" i="11" s="1"/>
  <c r="CN74" i="11"/>
  <c r="DT74" i="11" s="1"/>
  <c r="AM86" i="11"/>
  <c r="CE83" i="11"/>
  <c r="DK83" i="11" s="1"/>
  <c r="CH80" i="11"/>
  <c r="DN80" i="11" s="1"/>
  <c r="CA87" i="11"/>
  <c r="DG87" i="11" s="1"/>
  <c r="BZ88" i="11"/>
  <c r="DF88" i="11" s="1"/>
  <c r="AO84" i="11"/>
  <c r="CI79" i="11"/>
  <c r="DO79" i="11" s="1"/>
  <c r="BF67" i="11"/>
  <c r="BT94" i="11"/>
  <c r="CZ94" i="11" s="1"/>
  <c r="AU78" i="11"/>
  <c r="CU67" i="11"/>
  <c r="EA67" i="11" s="1"/>
  <c r="AD95" i="11"/>
  <c r="AE94" i="11"/>
  <c r="BA72" i="11"/>
  <c r="CR70" i="11"/>
  <c r="DX70" i="11" s="1"/>
  <c r="AS80" i="11"/>
  <c r="BG66" i="11"/>
  <c r="BX90" i="11"/>
  <c r="DD90" i="11" s="1"/>
  <c r="BV92" i="11"/>
  <c r="DB92" i="11" s="1"/>
  <c r="AR81" i="11"/>
  <c r="AF93" i="11"/>
  <c r="AP83" i="11"/>
  <c r="AQ82" i="11"/>
  <c r="CP72" i="11"/>
  <c r="DV72" i="11" s="1"/>
  <c r="BE68" i="11"/>
  <c r="AK88" i="11"/>
  <c r="AN85" i="11"/>
  <c r="AG92" i="11"/>
  <c r="BU93" i="11"/>
  <c r="DA93" i="11" s="1"/>
  <c r="EG93" i="11" s="1"/>
  <c r="FR93" i="11" s="1"/>
  <c r="CS69" i="11"/>
  <c r="DY69" i="11" s="1"/>
  <c r="CO73" i="11"/>
  <c r="DU73" i="11" s="1"/>
  <c r="AT79" i="11"/>
  <c r="AV77" i="11"/>
  <c r="BD69" i="11"/>
  <c r="BH65" i="11"/>
  <c r="BY89" i="11"/>
  <c r="DE89" i="11" s="1"/>
  <c r="CW65" i="11"/>
  <c r="EC65" i="11" s="1"/>
  <c r="CM75" i="11"/>
  <c r="DS75" i="11" s="1"/>
  <c r="CK77" i="11"/>
  <c r="DQ77" i="11" s="1"/>
  <c r="BW91" i="11"/>
  <c r="DC91" i="11" s="1"/>
  <c r="AW76" i="11"/>
  <c r="AY74" i="11"/>
  <c r="AZ73" i="11"/>
  <c r="AI90" i="11"/>
  <c r="CT68" i="11"/>
  <c r="DZ68" i="11" s="1"/>
  <c r="CF82" i="11"/>
  <c r="DL82" i="11" s="1"/>
  <c r="CG81" i="11"/>
  <c r="DM81" i="11" s="1"/>
  <c r="AH91" i="11"/>
  <c r="BC70" i="11"/>
  <c r="AJ89" i="11"/>
  <c r="BB71" i="11"/>
  <c r="CC85" i="11"/>
  <c r="DI85" i="11" s="1"/>
  <c r="AL87" i="11"/>
  <c r="CJ78" i="11"/>
  <c r="DP78" i="11" s="1"/>
  <c r="EV78" i="11" s="1"/>
  <c r="GG78" i="11" s="1"/>
  <c r="CD84" i="11"/>
  <c r="DJ84" i="11" s="1"/>
  <c r="CV66" i="11"/>
  <c r="EB66" i="11" s="1"/>
  <c r="CQ71" i="11"/>
  <c r="DW71" i="11" s="1"/>
  <c r="HL64" i="11"/>
  <c r="M126" i="11"/>
  <c r="HE125" i="11" s="1"/>
  <c r="G127" i="11"/>
  <c r="GX63" i="11" l="1"/>
  <c r="GZ63" i="11" s="1"/>
  <c r="FB72" i="11"/>
  <c r="GM72" i="11" s="1"/>
  <c r="EY75" i="11"/>
  <c r="GJ75" i="11" s="1"/>
  <c r="GT64" i="11"/>
  <c r="GV64" i="11" s="1"/>
  <c r="GW64" i="11" s="1"/>
  <c r="GX64" i="11" s="1"/>
  <c r="FH66" i="11"/>
  <c r="GS66" i="11" s="1"/>
  <c r="FF68" i="11"/>
  <c r="GQ68" i="11" s="1"/>
  <c r="FG67" i="11"/>
  <c r="GR67" i="11" s="1"/>
  <c r="FC71" i="11"/>
  <c r="GN71" i="11" s="1"/>
  <c r="EZ74" i="11"/>
  <c r="GK74" i="11" s="1"/>
  <c r="FA73" i="11"/>
  <c r="GL73" i="11" s="1"/>
  <c r="FD70" i="11"/>
  <c r="GO70" i="11" s="1"/>
  <c r="FE69" i="11"/>
  <c r="GP69" i="11" s="1"/>
  <c r="FI65" i="11"/>
  <c r="FK65" i="11" s="1"/>
  <c r="FL65" i="11" s="1"/>
  <c r="FM65" i="11" s="1"/>
  <c r="EX76" i="11"/>
  <c r="GI76" i="11" s="1"/>
  <c r="AX94" i="1"/>
  <c r="AY94" i="1"/>
  <c r="AZ94" i="1" s="1"/>
  <c r="BL94" i="1" s="1"/>
  <c r="BB124" i="1"/>
  <c r="BC124" i="1" s="1"/>
  <c r="BF124" i="1"/>
  <c r="BH124" i="1" s="1"/>
  <c r="BJ124" i="1" s="1"/>
  <c r="Y116" i="1"/>
  <c r="AO100" i="1"/>
  <c r="AN101" i="1"/>
  <c r="AK104" i="1"/>
  <c r="AB113" i="1"/>
  <c r="AR97" i="1"/>
  <c r="AG108" i="1"/>
  <c r="AF109" i="1"/>
  <c r="AC112" i="1"/>
  <c r="AS96" i="1"/>
  <c r="AJ105" i="1"/>
  <c r="AL103" i="1"/>
  <c r="AI106" i="1"/>
  <c r="AH107" i="1"/>
  <c r="AE110" i="1"/>
  <c r="T121" i="1"/>
  <c r="W118" i="1"/>
  <c r="AT95" i="1"/>
  <c r="AV95" i="1" s="1"/>
  <c r="AW95" i="1" s="1"/>
  <c r="AD111" i="1"/>
  <c r="AQ98" i="1"/>
  <c r="AA114" i="1"/>
  <c r="AP99" i="1"/>
  <c r="Z115" i="1"/>
  <c r="AM102" i="1"/>
  <c r="U120" i="1"/>
  <c r="V119" i="1"/>
  <c r="S122" i="1"/>
  <c r="X117" i="1"/>
  <c r="Q124" i="1"/>
  <c r="R123" i="1"/>
  <c r="G126" i="1"/>
  <c r="N125" i="1"/>
  <c r="O125" i="1"/>
  <c r="EO85" i="11"/>
  <c r="FZ85" i="11" s="1"/>
  <c r="EK89" i="11"/>
  <c r="FV89" i="11" s="1"/>
  <c r="EP84" i="11"/>
  <c r="GA84" i="11" s="1"/>
  <c r="EW77" i="11"/>
  <c r="GH77" i="11" s="1"/>
  <c r="EN86" i="11"/>
  <c r="FY86" i="11" s="1"/>
  <c r="EM87" i="11"/>
  <c r="FX87" i="11" s="1"/>
  <c r="EI91" i="11"/>
  <c r="FT91" i="11" s="1"/>
  <c r="ER82" i="11"/>
  <c r="GC82" i="11" s="1"/>
  <c r="EF94" i="11"/>
  <c r="EL88" i="11"/>
  <c r="FW88" i="11" s="1"/>
  <c r="HK62" i="11"/>
  <c r="ES81" i="11"/>
  <c r="GD81" i="11" s="1"/>
  <c r="EH92" i="11"/>
  <c r="EU79" i="11"/>
  <c r="GF79" i="11" s="1"/>
  <c r="ET80" i="11"/>
  <c r="GE80" i="11" s="1"/>
  <c r="EJ90" i="11"/>
  <c r="FU90" i="11" s="1"/>
  <c r="EQ83" i="11"/>
  <c r="GB83" i="11" s="1"/>
  <c r="EE95" i="11"/>
  <c r="FP95" i="11" s="1"/>
  <c r="FN64" i="11"/>
  <c r="G128" i="11"/>
  <c r="M127" i="11"/>
  <c r="HE126" i="11" s="1"/>
  <c r="HL65" i="11"/>
  <c r="HF66" i="11"/>
  <c r="BD70" i="11"/>
  <c r="BT95" i="11"/>
  <c r="CZ95" i="11" s="1"/>
  <c r="BU94" i="11"/>
  <c r="DA94" i="11" s="1"/>
  <c r="BG67" i="11"/>
  <c r="AL88" i="11"/>
  <c r="BB72" i="11"/>
  <c r="CH81" i="11"/>
  <c r="DN81" i="11" s="1"/>
  <c r="AO85" i="11"/>
  <c r="CU68" i="11"/>
  <c r="EA68" i="11" s="1"/>
  <c r="AW77" i="11"/>
  <c r="CJ79" i="11"/>
  <c r="DP79" i="11" s="1"/>
  <c r="BZ89" i="11"/>
  <c r="DF89" i="11" s="1"/>
  <c r="CA88" i="11"/>
  <c r="DG88" i="11" s="1"/>
  <c r="EM88" i="11" s="1"/>
  <c r="FX88" i="11" s="1"/>
  <c r="CO74" i="11"/>
  <c r="DU74" i="11" s="1"/>
  <c r="CP73" i="11"/>
  <c r="DV73" i="11" s="1"/>
  <c r="CD85" i="11"/>
  <c r="DJ85" i="11" s="1"/>
  <c r="EP85" i="11" s="1"/>
  <c r="GA85" i="11" s="1"/>
  <c r="AT80" i="11"/>
  <c r="AX76" i="11"/>
  <c r="CR71" i="11"/>
  <c r="DX71" i="11" s="1"/>
  <c r="BC71" i="11"/>
  <c r="BA73" i="11"/>
  <c r="CC86" i="11"/>
  <c r="DI86" i="11" s="1"/>
  <c r="AK89" i="11"/>
  <c r="AF94" i="11"/>
  <c r="CQ72" i="11"/>
  <c r="DW72" i="11" s="1"/>
  <c r="CN75" i="11"/>
  <c r="DT75" i="11" s="1"/>
  <c r="AV78" i="11"/>
  <c r="AM87" i="11"/>
  <c r="CK78" i="11"/>
  <c r="DQ78" i="11" s="1"/>
  <c r="CG82" i="11"/>
  <c r="DM82" i="11" s="1"/>
  <c r="AZ74" i="11"/>
  <c r="AI91" i="11"/>
  <c r="CI80" i="11"/>
  <c r="DO80" i="11" s="1"/>
  <c r="EU80" i="11" s="1"/>
  <c r="GF80" i="11" s="1"/>
  <c r="AU79" i="11"/>
  <c r="BE69" i="11"/>
  <c r="AE95" i="11"/>
  <c r="BH66" i="11"/>
  <c r="CE84" i="11"/>
  <c r="DK84" i="11" s="1"/>
  <c r="AN86" i="11"/>
  <c r="CS70" i="11"/>
  <c r="DY70" i="11" s="1"/>
  <c r="CF83" i="11"/>
  <c r="DL83" i="11" s="1"/>
  <c r="BY90" i="11"/>
  <c r="DE90" i="11" s="1"/>
  <c r="AJ90" i="11"/>
  <c r="BW92" i="11"/>
  <c r="DC92" i="11" s="1"/>
  <c r="CL77" i="11"/>
  <c r="DR77" i="11" s="1"/>
  <c r="AP84" i="11"/>
  <c r="AS81" i="11"/>
  <c r="AH92" i="11"/>
  <c r="BF68" i="11"/>
  <c r="AD96" i="11"/>
  <c r="AQ83" i="11"/>
  <c r="BV93" i="11"/>
  <c r="DB93" i="11" s="1"/>
  <c r="CM76" i="11"/>
  <c r="DS76" i="11" s="1"/>
  <c r="CW66" i="11"/>
  <c r="EC66" i="11" s="1"/>
  <c r="BX91" i="11"/>
  <c r="DD91" i="11" s="1"/>
  <c r="BS96" i="11"/>
  <c r="CY96" i="11" s="1"/>
  <c r="AY75" i="11"/>
  <c r="AR82" i="11"/>
  <c r="AG93" i="11"/>
  <c r="CB87" i="11"/>
  <c r="DH87" i="11" s="1"/>
  <c r="EN87" i="11" s="1"/>
  <c r="FY87" i="11" s="1"/>
  <c r="CV67" i="11"/>
  <c r="EB67" i="11" s="1"/>
  <c r="CT69" i="11"/>
  <c r="DZ69" i="11" s="1"/>
  <c r="HH63" i="11" l="1"/>
  <c r="GT65" i="11"/>
  <c r="GV65" i="11" s="1"/>
  <c r="GW65" i="11" s="1"/>
  <c r="GY65" i="11" s="1"/>
  <c r="HI65" i="11" s="1"/>
  <c r="HJ65" i="11" s="1"/>
  <c r="GY64" i="11"/>
  <c r="HI64" i="11" s="1"/>
  <c r="HJ64" i="11" s="1"/>
  <c r="FH67" i="11"/>
  <c r="GS67" i="11" s="1"/>
  <c r="EY76" i="11"/>
  <c r="GJ76" i="11" s="1"/>
  <c r="FE70" i="11"/>
  <c r="GP70" i="11" s="1"/>
  <c r="FF69" i="11"/>
  <c r="GQ69" i="11" s="1"/>
  <c r="FI66" i="11"/>
  <c r="FK66" i="11" s="1"/>
  <c r="FL66" i="11" s="1"/>
  <c r="FM66" i="11" s="1"/>
  <c r="FB73" i="11"/>
  <c r="GM73" i="11" s="1"/>
  <c r="FC72" i="11"/>
  <c r="GN72" i="11" s="1"/>
  <c r="FG68" i="11"/>
  <c r="GR68" i="11" s="1"/>
  <c r="FA74" i="11"/>
  <c r="GL74" i="11" s="1"/>
  <c r="FD71" i="11"/>
  <c r="GO71" i="11" s="1"/>
  <c r="EZ75" i="11"/>
  <c r="GK75" i="11" s="1"/>
  <c r="BB125" i="1"/>
  <c r="BC125" i="1" s="1"/>
  <c r="BF125" i="1"/>
  <c r="BH125" i="1" s="1"/>
  <c r="BJ125" i="1" s="1"/>
  <c r="Z116" i="1"/>
  <c r="AP100" i="1"/>
  <c r="AA115" i="1"/>
  <c r="AQ99" i="1"/>
  <c r="AD112" i="1"/>
  <c r="AT96" i="1"/>
  <c r="AV96" i="1" s="1"/>
  <c r="AW96" i="1" s="1"/>
  <c r="AE111" i="1"/>
  <c r="AH108" i="1"/>
  <c r="AI107" i="1"/>
  <c r="AL104" i="1"/>
  <c r="AM103" i="1"/>
  <c r="AO101" i="1"/>
  <c r="Y117" i="1"/>
  <c r="AN102" i="1"/>
  <c r="AK105" i="1"/>
  <c r="AJ106" i="1"/>
  <c r="AG109" i="1"/>
  <c r="AF110" i="1"/>
  <c r="AS97" i="1"/>
  <c r="AC113" i="1"/>
  <c r="AR98" i="1"/>
  <c r="AB114" i="1"/>
  <c r="S123" i="1"/>
  <c r="R124" i="1"/>
  <c r="T122" i="1"/>
  <c r="X118" i="1"/>
  <c r="U121" i="1"/>
  <c r="V120" i="1"/>
  <c r="Q125" i="1"/>
  <c r="W119" i="1"/>
  <c r="O126" i="1"/>
  <c r="G127" i="1"/>
  <c r="N126" i="1"/>
  <c r="AX95" i="1"/>
  <c r="AY95" i="1"/>
  <c r="AZ95" i="1" s="1"/>
  <c r="BL95" i="1" s="1"/>
  <c r="ER83" i="11"/>
  <c r="GC83" i="11" s="1"/>
  <c r="EW78" i="11"/>
  <c r="GH78" i="11" s="1"/>
  <c r="EJ91" i="11"/>
  <c r="FU91" i="11" s="1"/>
  <c r="EX77" i="11"/>
  <c r="GI77" i="11" s="1"/>
  <c r="EE96" i="11"/>
  <c r="FP96" i="11" s="1"/>
  <c r="EH93" i="11"/>
  <c r="FS93" i="11" s="1"/>
  <c r="FS92" i="11"/>
  <c r="EK90" i="11"/>
  <c r="FV90" i="11" s="1"/>
  <c r="EQ84" i="11"/>
  <c r="GB84" i="11" s="1"/>
  <c r="ES82" i="11"/>
  <c r="GD82" i="11" s="1"/>
  <c r="EO86" i="11"/>
  <c r="FZ86" i="11" s="1"/>
  <c r="EF95" i="11"/>
  <c r="FQ95" i="11" s="1"/>
  <c r="EI92" i="11"/>
  <c r="FT92" i="11" s="1"/>
  <c r="EL89" i="11"/>
  <c r="FW89" i="11" s="1"/>
  <c r="HK63" i="11"/>
  <c r="FQ94" i="11"/>
  <c r="EV79" i="11"/>
  <c r="GG79" i="11" s="1"/>
  <c r="ET81" i="11"/>
  <c r="GE81" i="11" s="1"/>
  <c r="EG94" i="11"/>
  <c r="FR94" i="11" s="1"/>
  <c r="GZ64" i="11"/>
  <c r="HH64" i="11"/>
  <c r="FN65" i="11"/>
  <c r="HL66" i="11"/>
  <c r="HF67" i="11"/>
  <c r="AH93" i="11"/>
  <c r="BD71" i="11"/>
  <c r="AQ84" i="11"/>
  <c r="AW78" i="11"/>
  <c r="CF84" i="11"/>
  <c r="DL84" i="11" s="1"/>
  <c r="AK90" i="11"/>
  <c r="CE85" i="11"/>
  <c r="DK85" i="11" s="1"/>
  <c r="CS71" i="11"/>
  <c r="DY71" i="11" s="1"/>
  <c r="CB88" i="11"/>
  <c r="DH88" i="11" s="1"/>
  <c r="BA74" i="11"/>
  <c r="CL78" i="11"/>
  <c r="DR78" i="11" s="1"/>
  <c r="AL89" i="11"/>
  <c r="CA89" i="11"/>
  <c r="DG89" i="11" s="1"/>
  <c r="AV79" i="11"/>
  <c r="CH82" i="11"/>
  <c r="DN82" i="11" s="1"/>
  <c r="BV94" i="11"/>
  <c r="DB94" i="11" s="1"/>
  <c r="BE70" i="11"/>
  <c r="BU95" i="11"/>
  <c r="DA95" i="11" s="1"/>
  <c r="CR72" i="11"/>
  <c r="DX72" i="11" s="1"/>
  <c r="BY91" i="11"/>
  <c r="DE91" i="11" s="1"/>
  <c r="AO86" i="11"/>
  <c r="BW93" i="11"/>
  <c r="DC93" i="11" s="1"/>
  <c r="BG68" i="11"/>
  <c r="BF69" i="11"/>
  <c r="BB73" i="11"/>
  <c r="AX77" i="11"/>
  <c r="AM88" i="11"/>
  <c r="AG94" i="11"/>
  <c r="AT81" i="11"/>
  <c r="AE96" i="11"/>
  <c r="CI81" i="11"/>
  <c r="DO81" i="11" s="1"/>
  <c r="BC72" i="11"/>
  <c r="CJ80" i="11"/>
  <c r="DP80" i="11" s="1"/>
  <c r="BH67" i="11"/>
  <c r="BZ90" i="11"/>
  <c r="DF90" i="11" s="1"/>
  <c r="CG83" i="11"/>
  <c r="DM83" i="11" s="1"/>
  <c r="AU80" i="11"/>
  <c r="CN76" i="11"/>
  <c r="DT76" i="11" s="1"/>
  <c r="AR83" i="11"/>
  <c r="BX92" i="11"/>
  <c r="DD92" i="11" s="1"/>
  <c r="AN87" i="11"/>
  <c r="CU69" i="11"/>
  <c r="EA69" i="11" s="1"/>
  <c r="AP85" i="11"/>
  <c r="AZ75" i="11"/>
  <c r="CP74" i="11"/>
  <c r="DV74" i="11" s="1"/>
  <c r="AY76" i="11"/>
  <c r="CV68" i="11"/>
  <c r="EB68" i="11" s="1"/>
  <c r="FH68" i="11" s="1"/>
  <c r="GS68" i="11" s="1"/>
  <c r="CK79" i="11"/>
  <c r="DQ79" i="11" s="1"/>
  <c r="BS97" i="11"/>
  <c r="CY97" i="11" s="1"/>
  <c r="AD97" i="11"/>
  <c r="CM77" i="11"/>
  <c r="DS77" i="11" s="1"/>
  <c r="CT70" i="11"/>
  <c r="DZ70" i="11" s="1"/>
  <c r="CO75" i="11"/>
  <c r="DU75" i="11" s="1"/>
  <c r="AJ91" i="11"/>
  <c r="CD86" i="11"/>
  <c r="DJ86" i="11" s="1"/>
  <c r="BT96" i="11"/>
  <c r="CZ96" i="11" s="1"/>
  <c r="CQ73" i="11"/>
  <c r="DW73" i="11" s="1"/>
  <c r="FC73" i="11" s="1"/>
  <c r="GN73" i="11" s="1"/>
  <c r="CC87" i="11"/>
  <c r="DI87" i="11" s="1"/>
  <c r="CW67" i="11"/>
  <c r="EC67" i="11" s="1"/>
  <c r="AI92" i="11"/>
  <c r="AS82" i="11"/>
  <c r="AF95" i="11"/>
  <c r="G129" i="11"/>
  <c r="M128" i="11"/>
  <c r="HE127" i="11" s="1"/>
  <c r="GT66" i="11"/>
  <c r="GV66" i="11" s="1"/>
  <c r="GW66" i="11" s="1"/>
  <c r="GX65" i="11" l="1"/>
  <c r="GZ65" i="11" s="1"/>
  <c r="FB74" i="11"/>
  <c r="GM74" i="11" s="1"/>
  <c r="FI67" i="11"/>
  <c r="FK67" i="11" s="1"/>
  <c r="FL67" i="11" s="1"/>
  <c r="FM67" i="11" s="1"/>
  <c r="FE71" i="11"/>
  <c r="GP71" i="11" s="1"/>
  <c r="FF70" i="11"/>
  <c r="GQ70" i="11" s="1"/>
  <c r="FG69" i="11"/>
  <c r="GR69" i="11" s="1"/>
  <c r="FA75" i="11"/>
  <c r="GL75" i="11" s="1"/>
  <c r="FD72" i="11"/>
  <c r="GO72" i="11" s="1"/>
  <c r="EZ76" i="11"/>
  <c r="GK76" i="11" s="1"/>
  <c r="BF126" i="1"/>
  <c r="BH126" i="1" s="1"/>
  <c r="BJ126" i="1" s="1"/>
  <c r="BB126" i="1"/>
  <c r="BC126" i="1" s="1"/>
  <c r="AO102" i="1"/>
  <c r="Y118" i="1"/>
  <c r="AK106" i="1"/>
  <c r="AG110" i="1"/>
  <c r="AS98" i="1"/>
  <c r="AC114" i="1"/>
  <c r="AM104" i="1"/>
  <c r="AI108" i="1"/>
  <c r="AE112" i="1"/>
  <c r="AA116" i="1"/>
  <c r="AQ100" i="1"/>
  <c r="AN103" i="1"/>
  <c r="AT97" i="1"/>
  <c r="AV97" i="1" s="1"/>
  <c r="AW97" i="1" s="1"/>
  <c r="AD113" i="1"/>
  <c r="R125" i="1"/>
  <c r="V121" i="1"/>
  <c r="AJ107" i="1"/>
  <c r="AP101" i="1"/>
  <c r="Z117" i="1"/>
  <c r="AF111" i="1"/>
  <c r="AL105" i="1"/>
  <c r="AR99" i="1"/>
  <c r="AB115" i="1"/>
  <c r="AH109" i="1"/>
  <c r="W120" i="1"/>
  <c r="U122" i="1"/>
  <c r="Q126" i="1"/>
  <c r="T123" i="1"/>
  <c r="X119" i="1"/>
  <c r="S124" i="1"/>
  <c r="O127" i="1"/>
  <c r="N127" i="1"/>
  <c r="G128" i="1"/>
  <c r="AY96" i="1"/>
  <c r="AZ96" i="1" s="1"/>
  <c r="BL96" i="1" s="1"/>
  <c r="AX96" i="1"/>
  <c r="EO87" i="11"/>
  <c r="FZ87" i="11" s="1"/>
  <c r="EI93" i="11"/>
  <c r="FT93" i="11" s="1"/>
  <c r="FN66" i="11"/>
  <c r="EF96" i="11"/>
  <c r="FQ96" i="11" s="1"/>
  <c r="EW79" i="11"/>
  <c r="GH79" i="11" s="1"/>
  <c r="ES83" i="11"/>
  <c r="GD83" i="11" s="1"/>
  <c r="EK91" i="11"/>
  <c r="FV91" i="11" s="1"/>
  <c r="EP86" i="11"/>
  <c r="GA86" i="11" s="1"/>
  <c r="EY77" i="11"/>
  <c r="GJ77" i="11" s="1"/>
  <c r="EL90" i="11"/>
  <c r="FW90" i="11" s="1"/>
  <c r="EU81" i="11"/>
  <c r="GF81" i="11" s="1"/>
  <c r="GY66" i="11"/>
  <c r="HI66" i="11" s="1"/>
  <c r="HJ66" i="11" s="1"/>
  <c r="GX66" i="11"/>
  <c r="EE97" i="11"/>
  <c r="FP97" i="11" s="1"/>
  <c r="EV80" i="11"/>
  <c r="GG80" i="11" s="1"/>
  <c r="EM89" i="11"/>
  <c r="FX89" i="11" s="1"/>
  <c r="EN88" i="11"/>
  <c r="FY88" i="11" s="1"/>
  <c r="ER84" i="11"/>
  <c r="GC84" i="11" s="1"/>
  <c r="HK64" i="11"/>
  <c r="EH94" i="11"/>
  <c r="ET82" i="11"/>
  <c r="GE82" i="11" s="1"/>
  <c r="EX78" i="11"/>
  <c r="GI78" i="11" s="1"/>
  <c r="EQ85" i="11"/>
  <c r="GB85" i="11" s="1"/>
  <c r="EJ92" i="11"/>
  <c r="FU92" i="11" s="1"/>
  <c r="EG95" i="11"/>
  <c r="HF68" i="11"/>
  <c r="CP75" i="11"/>
  <c r="DV75" i="11" s="1"/>
  <c r="BA75" i="11"/>
  <c r="AY77" i="11"/>
  <c r="AU81" i="11"/>
  <c r="AG95" i="11"/>
  <c r="AP86" i="11"/>
  <c r="BT97" i="11"/>
  <c r="CZ97" i="11" s="1"/>
  <c r="CR73" i="11"/>
  <c r="DX73" i="11" s="1"/>
  <c r="BH68" i="11"/>
  <c r="CK80" i="11"/>
  <c r="DQ80" i="11" s="1"/>
  <c r="AR84" i="11"/>
  <c r="CI82" i="11"/>
  <c r="DO82" i="11" s="1"/>
  <c r="CD87" i="11"/>
  <c r="DJ87" i="11" s="1"/>
  <c r="BZ91" i="11"/>
  <c r="DF91" i="11" s="1"/>
  <c r="BB74" i="11"/>
  <c r="CO76" i="11"/>
  <c r="DU76" i="11" s="1"/>
  <c r="AH94" i="11"/>
  <c r="CB89" i="11"/>
  <c r="DH89" i="11" s="1"/>
  <c r="AS83" i="11"/>
  <c r="CH83" i="11"/>
  <c r="DN83" i="11" s="1"/>
  <c r="AZ76" i="11"/>
  <c r="CJ81" i="11"/>
  <c r="DP81" i="11" s="1"/>
  <c r="BW94" i="11"/>
  <c r="DC94" i="11" s="1"/>
  <c r="BC73" i="11"/>
  <c r="AX78" i="11"/>
  <c r="BE71" i="11"/>
  <c r="CU70" i="11"/>
  <c r="EA70" i="11" s="1"/>
  <c r="CA90" i="11"/>
  <c r="DG90" i="11" s="1"/>
  <c r="AF96" i="11"/>
  <c r="AD98" i="11"/>
  <c r="CT71" i="11"/>
  <c r="DZ71" i="11" s="1"/>
  <c r="AQ85" i="11"/>
  <c r="AI93" i="11"/>
  <c r="BU96" i="11"/>
  <c r="DA96" i="11" s="1"/>
  <c r="CC88" i="11"/>
  <c r="DI88" i="11" s="1"/>
  <c r="AL90" i="11"/>
  <c r="AO87" i="11"/>
  <c r="CF85" i="11"/>
  <c r="DL85" i="11" s="1"/>
  <c r="CN77" i="11"/>
  <c r="DT77" i="11" s="1"/>
  <c r="CG84" i="11"/>
  <c r="DM84" i="11" s="1"/>
  <c r="BX93" i="11"/>
  <c r="DD93" i="11" s="1"/>
  <c r="EJ93" i="11" s="1"/>
  <c r="FU93" i="11" s="1"/>
  <c r="AW79" i="11"/>
  <c r="AK91" i="11"/>
  <c r="BV95" i="11"/>
  <c r="DB95" i="11" s="1"/>
  <c r="AE97" i="11"/>
  <c r="CL79" i="11"/>
  <c r="DR79" i="11" s="1"/>
  <c r="AV80" i="11"/>
  <c r="CQ74" i="11"/>
  <c r="DW74" i="11" s="1"/>
  <c r="CM78" i="11"/>
  <c r="DS78" i="11" s="1"/>
  <c r="EY78" i="11" s="1"/>
  <c r="GJ78" i="11" s="1"/>
  <c r="BS98" i="11"/>
  <c r="CY98" i="11" s="1"/>
  <c r="BG69" i="11"/>
  <c r="CE86" i="11"/>
  <c r="DK86" i="11" s="1"/>
  <c r="BF70" i="11"/>
  <c r="CV69" i="11"/>
  <c r="EB69" i="11" s="1"/>
  <c r="AM89" i="11"/>
  <c r="BD72" i="11"/>
  <c r="AT82" i="11"/>
  <c r="BY92" i="11"/>
  <c r="DE92" i="11" s="1"/>
  <c r="AN88" i="11"/>
  <c r="CW68" i="11"/>
  <c r="EC68" i="11" s="1"/>
  <c r="CS72" i="11"/>
  <c r="DY72" i="11" s="1"/>
  <c r="AJ92" i="11"/>
  <c r="G130" i="11"/>
  <c r="M129" i="11"/>
  <c r="HE128" i="11" s="1"/>
  <c r="HL67" i="11"/>
  <c r="GT67" i="11" l="1"/>
  <c r="GV67" i="11" s="1"/>
  <c r="GW67" i="11" s="1"/>
  <c r="GX67" i="11" s="1"/>
  <c r="HH65" i="11"/>
  <c r="FI68" i="11"/>
  <c r="FK68" i="11" s="1"/>
  <c r="FL68" i="11" s="1"/>
  <c r="FM68" i="11" s="1"/>
  <c r="EE98" i="11"/>
  <c r="FP98" i="11" s="1"/>
  <c r="FC74" i="11"/>
  <c r="GN74" i="11" s="1"/>
  <c r="FE72" i="11"/>
  <c r="GP72" i="11" s="1"/>
  <c r="EZ77" i="11"/>
  <c r="GK77" i="11" s="1"/>
  <c r="FH69" i="11"/>
  <c r="GS69" i="11" s="1"/>
  <c r="EX79" i="11"/>
  <c r="GI79" i="11" s="1"/>
  <c r="FG70" i="11"/>
  <c r="GR70" i="11" s="1"/>
  <c r="FB75" i="11"/>
  <c r="GM75" i="11" s="1"/>
  <c r="FA76" i="11"/>
  <c r="GL76" i="11" s="1"/>
  <c r="FD73" i="11"/>
  <c r="GO73" i="11" s="1"/>
  <c r="FF71" i="11"/>
  <c r="GQ71" i="11" s="1"/>
  <c r="N128" i="1"/>
  <c r="G129" i="1"/>
  <c r="O128" i="1"/>
  <c r="BB127" i="1"/>
  <c r="BC127" i="1" s="1"/>
  <c r="BF127" i="1"/>
  <c r="BH127" i="1" s="1"/>
  <c r="BJ127" i="1" s="1"/>
  <c r="Y119" i="1"/>
  <c r="AK107" i="1"/>
  <c r="AI109" i="1"/>
  <c r="AG111" i="1"/>
  <c r="AM105" i="1"/>
  <c r="AC115" i="1"/>
  <c r="AS99" i="1"/>
  <c r="AA117" i="1"/>
  <c r="AQ101" i="1"/>
  <c r="AO103" i="1"/>
  <c r="AE113" i="1"/>
  <c r="AP102" i="1"/>
  <c r="Z118" i="1"/>
  <c r="AF112" i="1"/>
  <c r="AL106" i="1"/>
  <c r="AR100" i="1"/>
  <c r="AB116" i="1"/>
  <c r="AH110" i="1"/>
  <c r="AN104" i="1"/>
  <c r="AT98" i="1"/>
  <c r="AV98" i="1" s="1"/>
  <c r="AW98" i="1" s="1"/>
  <c r="AD114" i="1"/>
  <c r="AJ108" i="1"/>
  <c r="W121" i="1"/>
  <c r="U123" i="1"/>
  <c r="S125" i="1"/>
  <c r="R126" i="1"/>
  <c r="T124" i="1"/>
  <c r="X120" i="1"/>
  <c r="Q127" i="1"/>
  <c r="V122" i="1"/>
  <c r="AX97" i="1"/>
  <c r="AY97" i="1"/>
  <c r="AZ97" i="1" s="1"/>
  <c r="BL97" i="1" s="1"/>
  <c r="EQ86" i="11"/>
  <c r="GB86" i="11" s="1"/>
  <c r="EI94" i="11"/>
  <c r="FT94" i="11" s="1"/>
  <c r="EF97" i="11"/>
  <c r="FQ97" i="11" s="1"/>
  <c r="EH95" i="11"/>
  <c r="FS95" i="11" s="1"/>
  <c r="ER85" i="11"/>
  <c r="GC85" i="11" s="1"/>
  <c r="EG96" i="11"/>
  <c r="FR96" i="11" s="1"/>
  <c r="EV81" i="11"/>
  <c r="GG81" i="11" s="1"/>
  <c r="EO88" i="11"/>
  <c r="FZ88" i="11" s="1"/>
  <c r="EK92" i="11"/>
  <c r="FV92" i="11" s="1"/>
  <c r="ES84" i="11"/>
  <c r="GD84" i="11" s="1"/>
  <c r="EM90" i="11"/>
  <c r="FX90" i="11" s="1"/>
  <c r="ET83" i="11"/>
  <c r="GE83" i="11" s="1"/>
  <c r="EU82" i="11"/>
  <c r="GF82" i="11" s="1"/>
  <c r="FR95" i="11"/>
  <c r="HK65" i="11"/>
  <c r="GZ66" i="11"/>
  <c r="HH66" i="11"/>
  <c r="EN89" i="11"/>
  <c r="FY89" i="11" s="1"/>
  <c r="EL91" i="11"/>
  <c r="FW91" i="11" s="1"/>
  <c r="EW80" i="11"/>
  <c r="GH80" i="11" s="1"/>
  <c r="FS94" i="11"/>
  <c r="GY67" i="11"/>
  <c r="HI67" i="11" s="1"/>
  <c r="HJ67" i="11" s="1"/>
  <c r="EP87" i="11"/>
  <c r="GA87" i="11" s="1"/>
  <c r="FN67" i="11"/>
  <c r="M130" i="11"/>
  <c r="HE129" i="11" s="1"/>
  <c r="G131" i="11"/>
  <c r="HL68" i="11"/>
  <c r="HF69" i="11"/>
  <c r="AM90" i="11"/>
  <c r="CM79" i="11"/>
  <c r="DS79" i="11" s="1"/>
  <c r="CJ82" i="11"/>
  <c r="DP82" i="11" s="1"/>
  <c r="AV81" i="11"/>
  <c r="CI83" i="11"/>
  <c r="DO83" i="11" s="1"/>
  <c r="BT98" i="11"/>
  <c r="CZ98" i="11" s="1"/>
  <c r="BH69" i="11"/>
  <c r="CE87" i="11"/>
  <c r="DK87" i="11" s="1"/>
  <c r="CL80" i="11"/>
  <c r="DR80" i="11" s="1"/>
  <c r="AR85" i="11"/>
  <c r="AL91" i="11"/>
  <c r="CC89" i="11"/>
  <c r="DI89" i="11" s="1"/>
  <c r="AU82" i="11"/>
  <c r="CR74" i="11"/>
  <c r="DX74" i="11" s="1"/>
  <c r="CD88" i="11"/>
  <c r="DJ88" i="11" s="1"/>
  <c r="AY78" i="11"/>
  <c r="BC74" i="11"/>
  <c r="CB90" i="11"/>
  <c r="DH90" i="11" s="1"/>
  <c r="BB75" i="11"/>
  <c r="AZ77" i="11"/>
  <c r="AG96" i="11"/>
  <c r="CW69" i="11"/>
  <c r="EC69" i="11" s="1"/>
  <c r="CF86" i="11"/>
  <c r="DL86" i="11" s="1"/>
  <c r="AQ86" i="11"/>
  <c r="BZ92" i="11"/>
  <c r="DF92" i="11" s="1"/>
  <c r="AF97" i="11"/>
  <c r="BW95" i="11"/>
  <c r="DC95" i="11" s="1"/>
  <c r="CN78" i="11"/>
  <c r="DT78" i="11" s="1"/>
  <c r="AN89" i="11"/>
  <c r="BX94" i="11"/>
  <c r="DD94" i="11" s="1"/>
  <c r="CK81" i="11"/>
  <c r="DQ81" i="11" s="1"/>
  <c r="AD99" i="11"/>
  <c r="BS99" i="11"/>
  <c r="CY99" i="11" s="1"/>
  <c r="AO88" i="11"/>
  <c r="BU97" i="11"/>
  <c r="DA97" i="11" s="1"/>
  <c r="AT83" i="11"/>
  <c r="AH95" i="11"/>
  <c r="CQ75" i="11"/>
  <c r="DW75" i="11" s="1"/>
  <c r="CU71" i="11"/>
  <c r="EA71" i="11" s="1"/>
  <c r="AS84" i="11"/>
  <c r="AJ93" i="11"/>
  <c r="CV70" i="11"/>
  <c r="EB70" i="11" s="1"/>
  <c r="CP76" i="11"/>
  <c r="DV76" i="11" s="1"/>
  <c r="AK92" i="11"/>
  <c r="AX79" i="11"/>
  <c r="CS73" i="11"/>
  <c r="DY73" i="11" s="1"/>
  <c r="BA76" i="11"/>
  <c r="CG85" i="11"/>
  <c r="DM85" i="11" s="1"/>
  <c r="AI94" i="11"/>
  <c r="AE98" i="11"/>
  <c r="BY93" i="11"/>
  <c r="DE93" i="11" s="1"/>
  <c r="BV96" i="11"/>
  <c r="DB96" i="11" s="1"/>
  <c r="CT72" i="11"/>
  <c r="DZ72" i="11" s="1"/>
  <c r="CA91" i="11"/>
  <c r="DG91" i="11" s="1"/>
  <c r="BE72" i="11"/>
  <c r="BD73" i="11"/>
  <c r="CO77" i="11"/>
  <c r="DU77" i="11" s="1"/>
  <c r="BF71" i="11"/>
  <c r="AP87" i="11"/>
  <c r="CH84" i="11"/>
  <c r="DN84" i="11" s="1"/>
  <c r="BG70" i="11"/>
  <c r="AW80" i="11"/>
  <c r="GT68" i="11" l="1"/>
  <c r="GV68" i="11" s="1"/>
  <c r="GW68" i="11" s="1"/>
  <c r="GY68" i="11" s="1"/>
  <c r="HI68" i="11" s="1"/>
  <c r="HJ68" i="11" s="1"/>
  <c r="FI69" i="11"/>
  <c r="FK69" i="11" s="1"/>
  <c r="FL69" i="11" s="1"/>
  <c r="FM69" i="11" s="1"/>
  <c r="FB76" i="11"/>
  <c r="GM76" i="11" s="1"/>
  <c r="ES85" i="11"/>
  <c r="GD85" i="11" s="1"/>
  <c r="ET84" i="11"/>
  <c r="GE84" i="11" s="1"/>
  <c r="EZ78" i="11"/>
  <c r="GK78" i="11" s="1"/>
  <c r="EG97" i="11"/>
  <c r="FR97" i="11" s="1"/>
  <c r="FE73" i="11"/>
  <c r="GP73" i="11" s="1"/>
  <c r="FC75" i="11"/>
  <c r="GN75" i="11" s="1"/>
  <c r="FD74" i="11"/>
  <c r="GO74" i="11" s="1"/>
  <c r="FF72" i="11"/>
  <c r="GQ72" i="11" s="1"/>
  <c r="FH70" i="11"/>
  <c r="GS70" i="11" s="1"/>
  <c r="FG71" i="11"/>
  <c r="GR71" i="11" s="1"/>
  <c r="AY98" i="1"/>
  <c r="AZ98" i="1" s="1"/>
  <c r="BL98" i="1" s="1"/>
  <c r="AX98" i="1"/>
  <c r="BB128" i="1"/>
  <c r="BC128" i="1" s="1"/>
  <c r="BF128" i="1"/>
  <c r="BH128" i="1" s="1"/>
  <c r="BJ128" i="1" s="1"/>
  <c r="U124" i="1"/>
  <c r="AS100" i="1"/>
  <c r="AC116" i="1"/>
  <c r="AF113" i="1"/>
  <c r="AM106" i="1"/>
  <c r="AH111" i="1"/>
  <c r="AO104" i="1"/>
  <c r="Y120" i="1"/>
  <c r="AR101" i="1"/>
  <c r="AB117" i="1"/>
  <c r="AQ102" i="1"/>
  <c r="AA118" i="1"/>
  <c r="AT99" i="1"/>
  <c r="AV99" i="1" s="1"/>
  <c r="AW99" i="1" s="1"/>
  <c r="AD115" i="1"/>
  <c r="AK108" i="1"/>
  <c r="AN105" i="1"/>
  <c r="AE114" i="1"/>
  <c r="AP103" i="1"/>
  <c r="Z119" i="1"/>
  <c r="AG112" i="1"/>
  <c r="AJ109" i="1"/>
  <c r="AI110" i="1"/>
  <c r="AL107" i="1"/>
  <c r="W122" i="1"/>
  <c r="T125" i="1"/>
  <c r="S126" i="1"/>
  <c r="X121" i="1"/>
  <c r="Q128" i="1"/>
  <c r="V123" i="1"/>
  <c r="R127" i="1"/>
  <c r="N129" i="1"/>
  <c r="O129" i="1"/>
  <c r="G130" i="1"/>
  <c r="EW81" i="11"/>
  <c r="GH81" i="11" s="1"/>
  <c r="EM91" i="11"/>
  <c r="FX91" i="11" s="1"/>
  <c r="ER86" i="11"/>
  <c r="GC86" i="11" s="1"/>
  <c r="FA77" i="11"/>
  <c r="GL77" i="11" s="1"/>
  <c r="EE99" i="11"/>
  <c r="FP99" i="11" s="1"/>
  <c r="EL92" i="11"/>
  <c r="FW92" i="11" s="1"/>
  <c r="EX80" i="11"/>
  <c r="GI80" i="11" s="1"/>
  <c r="EU83" i="11"/>
  <c r="GF83" i="11" s="1"/>
  <c r="FN68" i="11"/>
  <c r="EK93" i="11"/>
  <c r="FV93" i="11" s="1"/>
  <c r="EJ94" i="11"/>
  <c r="EN90" i="11"/>
  <c r="FY90" i="11" s="1"/>
  <c r="EF98" i="11"/>
  <c r="EY79" i="11"/>
  <c r="GJ79" i="11" s="1"/>
  <c r="HK66" i="11"/>
  <c r="EH96" i="11"/>
  <c r="EO89" i="11"/>
  <c r="FZ89" i="11" s="1"/>
  <c r="EQ87" i="11"/>
  <c r="GB87" i="11" s="1"/>
  <c r="EI95" i="11"/>
  <c r="EP88" i="11"/>
  <c r="GA88" i="11" s="1"/>
  <c r="EV82" i="11"/>
  <c r="GG82" i="11" s="1"/>
  <c r="GZ67" i="11"/>
  <c r="HH67" i="11"/>
  <c r="HL69" i="11"/>
  <c r="M131" i="11"/>
  <c r="HE130" i="11" s="1"/>
  <c r="G132" i="11"/>
  <c r="HF70" i="11"/>
  <c r="CC90" i="11"/>
  <c r="DI90" i="11" s="1"/>
  <c r="BE73" i="11"/>
  <c r="CO78" i="11"/>
  <c r="DU78" i="11" s="1"/>
  <c r="BD74" i="11"/>
  <c r="AO89" i="11"/>
  <c r="CE88" i="11"/>
  <c r="DK88" i="11" s="1"/>
  <c r="AW81" i="11"/>
  <c r="AD100" i="11"/>
  <c r="AS85" i="11"/>
  <c r="CJ83" i="11"/>
  <c r="DP83" i="11" s="1"/>
  <c r="CU72" i="11"/>
  <c r="EA72" i="11" s="1"/>
  <c r="AP88" i="11"/>
  <c r="CI84" i="11"/>
  <c r="DO84" i="11" s="1"/>
  <c r="AQ87" i="11"/>
  <c r="BB76" i="11"/>
  <c r="AL92" i="11"/>
  <c r="AN90" i="11"/>
  <c r="AT84" i="11"/>
  <c r="AZ78" i="11"/>
  <c r="CF87" i="11"/>
  <c r="DL87" i="11" s="1"/>
  <c r="AF98" i="11"/>
  <c r="BW96" i="11"/>
  <c r="DC96" i="11" s="1"/>
  <c r="AI95" i="11"/>
  <c r="CK82" i="11"/>
  <c r="DQ82" i="11" s="1"/>
  <c r="CQ76" i="11"/>
  <c r="DW76" i="11" s="1"/>
  <c r="CT73" i="11"/>
  <c r="DZ73" i="11" s="1"/>
  <c r="FF73" i="11" s="1"/>
  <c r="GQ73" i="11" s="1"/>
  <c r="CD89" i="11"/>
  <c r="DJ89" i="11" s="1"/>
  <c r="BH70" i="11"/>
  <c r="CL81" i="11"/>
  <c r="DR81" i="11" s="1"/>
  <c r="CP77" i="11"/>
  <c r="DV77" i="11" s="1"/>
  <c r="BF72" i="11"/>
  <c r="AG97" i="11"/>
  <c r="AE99" i="11"/>
  <c r="AR86" i="11"/>
  <c r="BX95" i="11"/>
  <c r="DD95" i="11" s="1"/>
  <c r="BU98" i="11"/>
  <c r="DA98" i="11" s="1"/>
  <c r="AV82" i="11"/>
  <c r="CH85" i="11"/>
  <c r="DN85" i="11" s="1"/>
  <c r="AY79" i="11"/>
  <c r="CS74" i="11"/>
  <c r="DY74" i="11" s="1"/>
  <c r="FE74" i="11" s="1"/>
  <c r="GP74" i="11" s="1"/>
  <c r="AK93" i="11"/>
  <c r="AH96" i="11"/>
  <c r="AJ94" i="11"/>
  <c r="AU83" i="11"/>
  <c r="BV97" i="11"/>
  <c r="DB97" i="11" s="1"/>
  <c r="BC75" i="11"/>
  <c r="AM91" i="11"/>
  <c r="BA77" i="11"/>
  <c r="BG71" i="11"/>
  <c r="CN79" i="11"/>
  <c r="DT79" i="11" s="1"/>
  <c r="CW70" i="11"/>
  <c r="EC70" i="11" s="1"/>
  <c r="CA92" i="11"/>
  <c r="DG92" i="11" s="1"/>
  <c r="CM80" i="11"/>
  <c r="DS80" i="11" s="1"/>
  <c r="CB91" i="11"/>
  <c r="DH91" i="11" s="1"/>
  <c r="CV71" i="11"/>
  <c r="EB71" i="11" s="1"/>
  <c r="BT99" i="11"/>
  <c r="CZ99" i="11" s="1"/>
  <c r="AX80" i="11"/>
  <c r="BZ93" i="11"/>
  <c r="DF93" i="11" s="1"/>
  <c r="CG86" i="11"/>
  <c r="DM86" i="11" s="1"/>
  <c r="BY94" i="11"/>
  <c r="DE94" i="11" s="1"/>
  <c r="CR75" i="11"/>
  <c r="DX75" i="11" s="1"/>
  <c r="BS100" i="11"/>
  <c r="CY100" i="11" s="1"/>
  <c r="GX68" i="11" l="1"/>
  <c r="GT69" i="11"/>
  <c r="GV69" i="11" s="1"/>
  <c r="GW69" i="11" s="1"/>
  <c r="GY69" i="11" s="1"/>
  <c r="HI69" i="11" s="1"/>
  <c r="HJ69" i="11" s="1"/>
  <c r="FI70" i="11"/>
  <c r="FK70" i="11" s="1"/>
  <c r="FL70" i="11" s="1"/>
  <c r="FM70" i="11" s="1"/>
  <c r="EJ95" i="11"/>
  <c r="FU95" i="11" s="1"/>
  <c r="FH71" i="11"/>
  <c r="GS71" i="11" s="1"/>
  <c r="FD75" i="11"/>
  <c r="GO75" i="11" s="1"/>
  <c r="EM92" i="11"/>
  <c r="FX92" i="11" s="1"/>
  <c r="EE100" i="11"/>
  <c r="FP100" i="11" s="1"/>
  <c r="FG72" i="11"/>
  <c r="GR72" i="11" s="1"/>
  <c r="FC76" i="11"/>
  <c r="GN76" i="11" s="1"/>
  <c r="G131" i="1"/>
  <c r="N130" i="1"/>
  <c r="O130" i="1"/>
  <c r="BB129" i="1"/>
  <c r="BC129" i="1" s="1"/>
  <c r="BF129" i="1"/>
  <c r="BH129" i="1" s="1"/>
  <c r="BJ129" i="1" s="1"/>
  <c r="AA119" i="1"/>
  <c r="AQ103" i="1"/>
  <c r="AL108" i="1"/>
  <c r="AK109" i="1"/>
  <c r="AJ110" i="1"/>
  <c r="AE115" i="1"/>
  <c r="Z120" i="1"/>
  <c r="AP104" i="1"/>
  <c r="Y121" i="1"/>
  <c r="AO105" i="1"/>
  <c r="AF114" i="1"/>
  <c r="AI111" i="1"/>
  <c r="AD116" i="1"/>
  <c r="AT100" i="1"/>
  <c r="AV100" i="1" s="1"/>
  <c r="AW100" i="1" s="1"/>
  <c r="AC117" i="1"/>
  <c r="AS101" i="1"/>
  <c r="AB118" i="1"/>
  <c r="AR102" i="1"/>
  <c r="AM107" i="1"/>
  <c r="AH112" i="1"/>
  <c r="AG113" i="1"/>
  <c r="AN106" i="1"/>
  <c r="Q129" i="1"/>
  <c r="X122" i="1"/>
  <c r="S127" i="1"/>
  <c r="W123" i="1"/>
  <c r="V124" i="1"/>
  <c r="R128" i="1"/>
  <c r="T126" i="1"/>
  <c r="U125" i="1"/>
  <c r="AY99" i="1"/>
  <c r="AZ99" i="1" s="1"/>
  <c r="BL99" i="1" s="1"/>
  <c r="AX99" i="1"/>
  <c r="EH97" i="11"/>
  <c r="FS97" i="11" s="1"/>
  <c r="EX81" i="11"/>
  <c r="GI81" i="11" s="1"/>
  <c r="EK94" i="11"/>
  <c r="FV94" i="11" s="1"/>
  <c r="EU84" i="11"/>
  <c r="GF84" i="11" s="1"/>
  <c r="ER87" i="11"/>
  <c r="GC87" i="11" s="1"/>
  <c r="ES86" i="11"/>
  <c r="GD86" i="11" s="1"/>
  <c r="EY80" i="11"/>
  <c r="GJ80" i="11" s="1"/>
  <c r="GZ68" i="11"/>
  <c r="HH68" i="11"/>
  <c r="EL93" i="11"/>
  <c r="FW93" i="11" s="1"/>
  <c r="EN91" i="11"/>
  <c r="FY91" i="11" s="1"/>
  <c r="EZ79" i="11"/>
  <c r="GK79" i="11" s="1"/>
  <c r="ET85" i="11"/>
  <c r="GE85" i="11" s="1"/>
  <c r="FB77" i="11"/>
  <c r="GM77" i="11" s="1"/>
  <c r="EI96" i="11"/>
  <c r="FT96" i="11" s="1"/>
  <c r="EV83" i="11"/>
  <c r="GG83" i="11" s="1"/>
  <c r="EQ88" i="11"/>
  <c r="GB88" i="11" s="1"/>
  <c r="FQ98" i="11"/>
  <c r="EO90" i="11"/>
  <c r="FZ90" i="11" s="1"/>
  <c r="EG98" i="11"/>
  <c r="FR98" i="11" s="1"/>
  <c r="EW82" i="11"/>
  <c r="GH82" i="11" s="1"/>
  <c r="FT95" i="11"/>
  <c r="FN69" i="11"/>
  <c r="FS96" i="11"/>
  <c r="EF99" i="11"/>
  <c r="EP89" i="11"/>
  <c r="GA89" i="11" s="1"/>
  <c r="FA78" i="11"/>
  <c r="GL78" i="11" s="1"/>
  <c r="HK67" i="11"/>
  <c r="FU94" i="11"/>
  <c r="HF71" i="11"/>
  <c r="CC91" i="11"/>
  <c r="DI91" i="11" s="1"/>
  <c r="BF73" i="11"/>
  <c r="AE100" i="11"/>
  <c r="CU73" i="11"/>
  <c r="EA73" i="11" s="1"/>
  <c r="AV83" i="11"/>
  <c r="AO90" i="11"/>
  <c r="CP78" i="11"/>
  <c r="DV78" i="11" s="1"/>
  <c r="BY95" i="11"/>
  <c r="DE95" i="11" s="1"/>
  <c r="AJ95" i="11"/>
  <c r="AW82" i="11"/>
  <c r="CQ77" i="11"/>
  <c r="DW77" i="11" s="1"/>
  <c r="CH86" i="11"/>
  <c r="DN86" i="11" s="1"/>
  <c r="CL82" i="11"/>
  <c r="DR82" i="11" s="1"/>
  <c r="BH71" i="11"/>
  <c r="CT74" i="11"/>
  <c r="DZ74" i="11" s="1"/>
  <c r="BT100" i="11"/>
  <c r="CZ100" i="11" s="1"/>
  <c r="BS101" i="11"/>
  <c r="CY101" i="11" s="1"/>
  <c r="AK94" i="11"/>
  <c r="CD90" i="11"/>
  <c r="DJ90" i="11" s="1"/>
  <c r="CW71" i="11"/>
  <c r="EC71" i="11" s="1"/>
  <c r="AD101" i="11"/>
  <c r="CJ84" i="11"/>
  <c r="DP84" i="11" s="1"/>
  <c r="CS75" i="11"/>
  <c r="DY75" i="11" s="1"/>
  <c r="CG87" i="11"/>
  <c r="DM87" i="11" s="1"/>
  <c r="AZ79" i="11"/>
  <c r="AS86" i="11"/>
  <c r="BV98" i="11"/>
  <c r="DB98" i="11" s="1"/>
  <c r="AT85" i="11"/>
  <c r="BB77" i="11"/>
  <c r="AG98" i="11"/>
  <c r="CK83" i="11"/>
  <c r="DQ83" i="11" s="1"/>
  <c r="BC76" i="11"/>
  <c r="CN80" i="11"/>
  <c r="DT80" i="11" s="1"/>
  <c r="BW97" i="11"/>
  <c r="DC97" i="11" s="1"/>
  <c r="CF88" i="11"/>
  <c r="DL88" i="11" s="1"/>
  <c r="AP89" i="11"/>
  <c r="AN91" i="11"/>
  <c r="AI96" i="11"/>
  <c r="AF99" i="11"/>
  <c r="CE89" i="11"/>
  <c r="DK89" i="11" s="1"/>
  <c r="CO79" i="11"/>
  <c r="DU79" i="11" s="1"/>
  <c r="FA79" i="11" s="1"/>
  <c r="GL79" i="11" s="1"/>
  <c r="AL93" i="11"/>
  <c r="CA93" i="11"/>
  <c r="DG93" i="11" s="1"/>
  <c r="AM92" i="11"/>
  <c r="BZ94" i="11"/>
  <c r="DF94" i="11" s="1"/>
  <c r="CB92" i="11"/>
  <c r="DH92" i="11" s="1"/>
  <c r="BE74" i="11"/>
  <c r="AR87" i="11"/>
  <c r="BU99" i="11"/>
  <c r="DA99" i="11" s="1"/>
  <c r="AU84" i="11"/>
  <c r="BX96" i="11"/>
  <c r="DD96" i="11" s="1"/>
  <c r="CI85" i="11"/>
  <c r="DO85" i="11" s="1"/>
  <c r="EU85" i="11" s="1"/>
  <c r="GF85" i="11" s="1"/>
  <c r="CR76" i="11"/>
  <c r="DX76" i="11" s="1"/>
  <c r="CV72" i="11"/>
  <c r="EB72" i="11" s="1"/>
  <c r="BA78" i="11"/>
  <c r="CM81" i="11"/>
  <c r="DS81" i="11" s="1"/>
  <c r="AX81" i="11"/>
  <c r="AH97" i="11"/>
  <c r="BD75" i="11"/>
  <c r="BG72" i="11"/>
  <c r="AQ88" i="11"/>
  <c r="AY80" i="11"/>
  <c r="HL70" i="11"/>
  <c r="G133" i="11"/>
  <c r="M132" i="11"/>
  <c r="HE131" i="11" s="1"/>
  <c r="GX69" i="11" l="1"/>
  <c r="GZ69" i="11" s="1"/>
  <c r="GT70" i="11"/>
  <c r="GV70" i="11" s="1"/>
  <c r="GW70" i="11" s="1"/>
  <c r="GY70" i="11" s="1"/>
  <c r="HI70" i="11" s="1"/>
  <c r="HJ70" i="11" s="1"/>
  <c r="FD76" i="11"/>
  <c r="GO76" i="11" s="1"/>
  <c r="FI71" i="11"/>
  <c r="FK71" i="11" s="1"/>
  <c r="FL71" i="11" s="1"/>
  <c r="FM71" i="11" s="1"/>
  <c r="EQ89" i="11"/>
  <c r="GB89" i="11" s="1"/>
  <c r="FE75" i="11"/>
  <c r="GP75" i="11" s="1"/>
  <c r="FF74" i="11"/>
  <c r="GQ74" i="11" s="1"/>
  <c r="FH72" i="11"/>
  <c r="GS72" i="11" s="1"/>
  <c r="FG73" i="11"/>
  <c r="GR73" i="11" s="1"/>
  <c r="AY100" i="1"/>
  <c r="AZ100" i="1" s="1"/>
  <c r="BL100" i="1" s="1"/>
  <c r="AX100" i="1"/>
  <c r="BB130" i="1"/>
  <c r="BC130" i="1" s="1"/>
  <c r="BF130" i="1"/>
  <c r="BH130" i="1" s="1"/>
  <c r="BJ130" i="1" s="1"/>
  <c r="AA120" i="1"/>
  <c r="AQ104" i="1"/>
  <c r="AF115" i="1"/>
  <c r="Y122" i="1"/>
  <c r="AO106" i="1"/>
  <c r="Z121" i="1"/>
  <c r="AP105" i="1"/>
  <c r="AM108" i="1"/>
  <c r="AB119" i="1"/>
  <c r="AR103" i="1"/>
  <c r="AC118" i="1"/>
  <c r="AS102" i="1"/>
  <c r="AD117" i="1"/>
  <c r="AT101" i="1"/>
  <c r="AV101" i="1" s="1"/>
  <c r="AW101" i="1" s="1"/>
  <c r="AI112" i="1"/>
  <c r="AN107" i="1"/>
  <c r="AG114" i="1"/>
  <c r="AH113" i="1"/>
  <c r="AE116" i="1"/>
  <c r="AJ111" i="1"/>
  <c r="AK110" i="1"/>
  <c r="AL109" i="1"/>
  <c r="V125" i="1"/>
  <c r="T127" i="1"/>
  <c r="U126" i="1"/>
  <c r="R129" i="1"/>
  <c r="S128" i="1"/>
  <c r="Q130" i="1"/>
  <c r="X123" i="1"/>
  <c r="W124" i="1"/>
  <c r="N131" i="1"/>
  <c r="O131" i="1"/>
  <c r="G132" i="1"/>
  <c r="EN92" i="11"/>
  <c r="FY92" i="11" s="1"/>
  <c r="EL94" i="11"/>
  <c r="FW94" i="11" s="1"/>
  <c r="EX82" i="11"/>
  <c r="GI82" i="11" s="1"/>
  <c r="EJ96" i="11"/>
  <c r="FU96" i="11" s="1"/>
  <c r="EM93" i="11"/>
  <c r="FX93" i="11" s="1"/>
  <c r="ER88" i="11"/>
  <c r="GC88" i="11" s="1"/>
  <c r="EW83" i="11"/>
  <c r="GH83" i="11" s="1"/>
  <c r="EH98" i="11"/>
  <c r="FS98" i="11" s="1"/>
  <c r="EP90" i="11"/>
  <c r="GA90" i="11" s="1"/>
  <c r="FC77" i="11"/>
  <c r="GN77" i="11" s="1"/>
  <c r="FB78" i="11"/>
  <c r="GM78" i="11" s="1"/>
  <c r="EG99" i="11"/>
  <c r="FR99" i="11" s="1"/>
  <c r="EY81" i="11"/>
  <c r="GJ81" i="11" s="1"/>
  <c r="ES87" i="11"/>
  <c r="GD87" i="11" s="1"/>
  <c r="EF100" i="11"/>
  <c r="ET86" i="11"/>
  <c r="GE86" i="11" s="1"/>
  <c r="EK95" i="11"/>
  <c r="FQ99" i="11"/>
  <c r="FN70" i="11"/>
  <c r="HK68" i="11"/>
  <c r="EI97" i="11"/>
  <c r="EV84" i="11"/>
  <c r="GG84" i="11" s="1"/>
  <c r="EZ80" i="11"/>
  <c r="GK80" i="11" s="1"/>
  <c r="EE101" i="11"/>
  <c r="FP101" i="11" s="1"/>
  <c r="EO91" i="11"/>
  <c r="FZ91" i="11" s="1"/>
  <c r="M133" i="11"/>
  <c r="HE132" i="11" s="1"/>
  <c r="G134" i="11"/>
  <c r="HF72" i="11"/>
  <c r="BZ95" i="11"/>
  <c r="DF95" i="11" s="1"/>
  <c r="CE90" i="11"/>
  <c r="DK90" i="11" s="1"/>
  <c r="CJ85" i="11"/>
  <c r="DP85" i="11" s="1"/>
  <c r="CO80" i="11"/>
  <c r="DU80" i="11" s="1"/>
  <c r="BD76" i="11"/>
  <c r="AU85" i="11"/>
  <c r="AQ89" i="11"/>
  <c r="BU100" i="11"/>
  <c r="DA100" i="11" s="1"/>
  <c r="CF89" i="11"/>
  <c r="DL89" i="11" s="1"/>
  <c r="CT75" i="11"/>
  <c r="DZ75" i="11" s="1"/>
  <c r="AH98" i="11"/>
  <c r="CW72" i="11"/>
  <c r="EC72" i="11" s="1"/>
  <c r="AS87" i="11"/>
  <c r="CB93" i="11"/>
  <c r="DH93" i="11" s="1"/>
  <c r="AW83" i="11"/>
  <c r="BS102" i="11"/>
  <c r="CY102" i="11" s="1"/>
  <c r="CM82" i="11"/>
  <c r="DS82" i="11" s="1"/>
  <c r="CV73" i="11"/>
  <c r="EB73" i="11" s="1"/>
  <c r="CP79" i="11"/>
  <c r="DV79" i="11" s="1"/>
  <c r="AZ80" i="11"/>
  <c r="CK84" i="11"/>
  <c r="DQ84" i="11" s="1"/>
  <c r="AE101" i="11"/>
  <c r="CI86" i="11"/>
  <c r="DO86" i="11" s="1"/>
  <c r="CC92" i="11"/>
  <c r="DI92" i="11" s="1"/>
  <c r="CR77" i="11"/>
  <c r="DX77" i="11" s="1"/>
  <c r="BF74" i="11"/>
  <c r="BW98" i="11"/>
  <c r="DC98" i="11" s="1"/>
  <c r="EI98" i="11" s="1"/>
  <c r="FT98" i="11" s="1"/>
  <c r="AX82" i="11"/>
  <c r="AY81" i="11"/>
  <c r="CN81" i="11"/>
  <c r="DT81" i="11" s="1"/>
  <c r="AN92" i="11"/>
  <c r="CG88" i="11"/>
  <c r="DM88" i="11" s="1"/>
  <c r="BB78" i="11"/>
  <c r="BV99" i="11"/>
  <c r="DB99" i="11" s="1"/>
  <c r="BY96" i="11"/>
  <c r="DE96" i="11" s="1"/>
  <c r="AP90" i="11"/>
  <c r="BH72" i="11"/>
  <c r="BA79" i="11"/>
  <c r="AJ96" i="11"/>
  <c r="AT86" i="11"/>
  <c r="AG99" i="11"/>
  <c r="CL83" i="11"/>
  <c r="DR83" i="11" s="1"/>
  <c r="BG73" i="11"/>
  <c r="BX97" i="11"/>
  <c r="DD97" i="11" s="1"/>
  <c r="BT101" i="11"/>
  <c r="CZ101" i="11" s="1"/>
  <c r="AR88" i="11"/>
  <c r="AM93" i="11"/>
  <c r="AF100" i="11"/>
  <c r="AO91" i="11"/>
  <c r="CA94" i="11"/>
  <c r="DG94" i="11" s="1"/>
  <c r="CD91" i="11"/>
  <c r="DJ91" i="11" s="1"/>
  <c r="AK95" i="11"/>
  <c r="CH87" i="11"/>
  <c r="DN87" i="11" s="1"/>
  <c r="ET87" i="11" s="1"/>
  <c r="GE87" i="11" s="1"/>
  <c r="AI97" i="11"/>
  <c r="AD102" i="11"/>
  <c r="BC77" i="11"/>
  <c r="AV84" i="11"/>
  <c r="CU74" i="11"/>
  <c r="EA74" i="11" s="1"/>
  <c r="FG74" i="11" s="1"/>
  <c r="GR74" i="11" s="1"/>
  <c r="CS76" i="11"/>
  <c r="DY76" i="11" s="1"/>
  <c r="BE75" i="11"/>
  <c r="AL94" i="11"/>
  <c r="CQ78" i="11"/>
  <c r="DW78" i="11" s="1"/>
  <c r="HL71" i="11"/>
  <c r="GX70" i="11" l="1"/>
  <c r="GZ70" i="11" s="1"/>
  <c r="HH69" i="11"/>
  <c r="GT71" i="11"/>
  <c r="GV71" i="11" s="1"/>
  <c r="GW71" i="11" s="1"/>
  <c r="GX71" i="11" s="1"/>
  <c r="FE76" i="11"/>
  <c r="GP76" i="11" s="1"/>
  <c r="FI72" i="11"/>
  <c r="FK72" i="11" s="1"/>
  <c r="FL72" i="11" s="1"/>
  <c r="FM72" i="11" s="1"/>
  <c r="FH73" i="11"/>
  <c r="GS73" i="11" s="1"/>
  <c r="FF75" i="11"/>
  <c r="GQ75" i="11" s="1"/>
  <c r="BB131" i="1"/>
  <c r="BC131" i="1" s="1"/>
  <c r="BF131" i="1"/>
  <c r="BH131" i="1" s="1"/>
  <c r="BJ131" i="1" s="1"/>
  <c r="AC119" i="1"/>
  <c r="AS103" i="1"/>
  <c r="AN108" i="1"/>
  <c r="AE117" i="1"/>
  <c r="AL110" i="1"/>
  <c r="AG115" i="1"/>
  <c r="AB120" i="1"/>
  <c r="AR104" i="1"/>
  <c r="AI113" i="1"/>
  <c r="AH114" i="1"/>
  <c r="AK111" i="1"/>
  <c r="AF116" i="1"/>
  <c r="AM109" i="1"/>
  <c r="AD118" i="1"/>
  <c r="AT102" i="1"/>
  <c r="AV102" i="1" s="1"/>
  <c r="AW102" i="1" s="1"/>
  <c r="Y123" i="1"/>
  <c r="AO107" i="1"/>
  <c r="AJ112" i="1"/>
  <c r="AA121" i="1"/>
  <c r="AQ105" i="1"/>
  <c r="Z122" i="1"/>
  <c r="AP106" i="1"/>
  <c r="R130" i="1"/>
  <c r="S129" i="1"/>
  <c r="V126" i="1"/>
  <c r="Q131" i="1"/>
  <c r="T128" i="1"/>
  <c r="X124" i="1"/>
  <c r="W125" i="1"/>
  <c r="U127" i="1"/>
  <c r="O132" i="1"/>
  <c r="N132" i="1"/>
  <c r="G133" i="1"/>
  <c r="AY101" i="1"/>
  <c r="AZ101" i="1" s="1"/>
  <c r="BL101" i="1" s="1"/>
  <c r="AX101" i="1"/>
  <c r="EF101" i="11"/>
  <c r="FQ101" i="11" s="1"/>
  <c r="EV85" i="11"/>
  <c r="GG85" i="11" s="1"/>
  <c r="EJ97" i="11"/>
  <c r="FU97" i="11" s="1"/>
  <c r="ES88" i="11"/>
  <c r="GD88" i="11" s="1"/>
  <c r="EX83" i="11"/>
  <c r="GI83" i="11" s="1"/>
  <c r="FD77" i="11"/>
  <c r="GO77" i="11" s="1"/>
  <c r="EY82" i="11"/>
  <c r="GJ82" i="11" s="1"/>
  <c r="ER89" i="11"/>
  <c r="GC89" i="11" s="1"/>
  <c r="EL95" i="11"/>
  <c r="FW95" i="11" s="1"/>
  <c r="HK69" i="11"/>
  <c r="EP91" i="11"/>
  <c r="GA91" i="11" s="1"/>
  <c r="FC78" i="11"/>
  <c r="GN78" i="11" s="1"/>
  <c r="EM94" i="11"/>
  <c r="FX94" i="11" s="1"/>
  <c r="EH99" i="11"/>
  <c r="EZ81" i="11"/>
  <c r="GK81" i="11" s="1"/>
  <c r="EN93" i="11"/>
  <c r="FY93" i="11" s="1"/>
  <c r="EQ90" i="11"/>
  <c r="GB90" i="11" s="1"/>
  <c r="FN71" i="11"/>
  <c r="FV95" i="11"/>
  <c r="EO92" i="11"/>
  <c r="FZ92" i="11" s="1"/>
  <c r="EE102" i="11"/>
  <c r="FP102" i="11" s="1"/>
  <c r="EG100" i="11"/>
  <c r="FR100" i="11" s="1"/>
  <c r="FA80" i="11"/>
  <c r="GL80" i="11" s="1"/>
  <c r="EW84" i="11"/>
  <c r="GH84" i="11" s="1"/>
  <c r="EK96" i="11"/>
  <c r="FV96" i="11" s="1"/>
  <c r="EU86" i="11"/>
  <c r="GF86" i="11" s="1"/>
  <c r="FB79" i="11"/>
  <c r="GM79" i="11" s="1"/>
  <c r="FT97" i="11"/>
  <c r="FQ100" i="11"/>
  <c r="HL72" i="11"/>
  <c r="HF73" i="11"/>
  <c r="CP80" i="11"/>
  <c r="DV80" i="11" s="1"/>
  <c r="BS103" i="11"/>
  <c r="CY103" i="11" s="1"/>
  <c r="AT87" i="11"/>
  <c r="CA95" i="11"/>
  <c r="DG95" i="11" s="1"/>
  <c r="BW99" i="11"/>
  <c r="DC99" i="11" s="1"/>
  <c r="CD92" i="11"/>
  <c r="DJ92" i="11" s="1"/>
  <c r="BA80" i="11"/>
  <c r="BV100" i="11"/>
  <c r="DB100" i="11" s="1"/>
  <c r="CF90" i="11"/>
  <c r="DL90" i="11" s="1"/>
  <c r="CK85" i="11"/>
  <c r="DQ85" i="11" s="1"/>
  <c r="CL84" i="11"/>
  <c r="DR84" i="11" s="1"/>
  <c r="BC78" i="11"/>
  <c r="BF75" i="11"/>
  <c r="AL95" i="11"/>
  <c r="CR78" i="11"/>
  <c r="DX78" i="11" s="1"/>
  <c r="AF101" i="11"/>
  <c r="CG89" i="11"/>
  <c r="DM89" i="11" s="1"/>
  <c r="CV74" i="11"/>
  <c r="EB74" i="11" s="1"/>
  <c r="BZ96" i="11"/>
  <c r="DF96" i="11" s="1"/>
  <c r="AH99" i="11"/>
  <c r="AY82" i="11"/>
  <c r="AP91" i="11"/>
  <c r="AO92" i="11"/>
  <c r="CH88" i="11"/>
  <c r="DN88" i="11" s="1"/>
  <c r="CW73" i="11"/>
  <c r="EC73" i="11" s="1"/>
  <c r="AG100" i="11"/>
  <c r="AQ90" i="11"/>
  <c r="AV85" i="11"/>
  <c r="AW84" i="11"/>
  <c r="CM83" i="11"/>
  <c r="DS83" i="11" s="1"/>
  <c r="AX83" i="11"/>
  <c r="AU86" i="11"/>
  <c r="BT102" i="11"/>
  <c r="CZ102" i="11" s="1"/>
  <c r="BE76" i="11"/>
  <c r="CS77" i="11"/>
  <c r="DY77" i="11" s="1"/>
  <c r="AJ97" i="11"/>
  <c r="AD103" i="11"/>
  <c r="CE91" i="11"/>
  <c r="DK91" i="11" s="1"/>
  <c r="EQ91" i="11" s="1"/>
  <c r="GB91" i="11" s="1"/>
  <c r="BY97" i="11"/>
  <c r="DE97" i="11" s="1"/>
  <c r="CI87" i="11"/>
  <c r="DO87" i="11" s="1"/>
  <c r="AI98" i="11"/>
  <c r="CT76" i="11"/>
  <c r="DZ76" i="11" s="1"/>
  <c r="FF76" i="11" s="1"/>
  <c r="GQ76" i="11" s="1"/>
  <c r="CC93" i="11"/>
  <c r="DI93" i="11" s="1"/>
  <c r="CO81" i="11"/>
  <c r="DU81" i="11" s="1"/>
  <c r="CJ86" i="11"/>
  <c r="DP86" i="11" s="1"/>
  <c r="AZ81" i="11"/>
  <c r="BD77" i="11"/>
  <c r="BU101" i="11"/>
  <c r="DA101" i="11" s="1"/>
  <c r="EG101" i="11" s="1"/>
  <c r="FR101" i="11" s="1"/>
  <c r="AN93" i="11"/>
  <c r="CU75" i="11"/>
  <c r="EA75" i="11" s="1"/>
  <c r="BX98" i="11"/>
  <c r="DD98" i="11" s="1"/>
  <c r="AS88" i="11"/>
  <c r="CQ79" i="11"/>
  <c r="DW79" i="11" s="1"/>
  <c r="CB94" i="11"/>
  <c r="DH94" i="11" s="1"/>
  <c r="BH73" i="11"/>
  <c r="AK96" i="11"/>
  <c r="AR89" i="11"/>
  <c r="BB79" i="11"/>
  <c r="AM94" i="11"/>
  <c r="CN82" i="11"/>
  <c r="DT82" i="11" s="1"/>
  <c r="BG74" i="11"/>
  <c r="AE102" i="11"/>
  <c r="G135" i="11"/>
  <c r="M134" i="11"/>
  <c r="HE133" i="11" s="1"/>
  <c r="HH70" i="11" l="1"/>
  <c r="GY71" i="11"/>
  <c r="HI71" i="11" s="1"/>
  <c r="HJ71" i="11" s="1"/>
  <c r="GT72" i="11"/>
  <c r="GV72" i="11" s="1"/>
  <c r="GW72" i="11" s="1"/>
  <c r="GY72" i="11" s="1"/>
  <c r="HI72" i="11" s="1"/>
  <c r="HJ72" i="11" s="1"/>
  <c r="FG75" i="11"/>
  <c r="GR75" i="11" s="1"/>
  <c r="EU87" i="11"/>
  <c r="GF87" i="11" s="1"/>
  <c r="FH74" i="11"/>
  <c r="GS74" i="11" s="1"/>
  <c r="FI73" i="11"/>
  <c r="FK73" i="11" s="1"/>
  <c r="FL73" i="11" s="1"/>
  <c r="FM73" i="11" s="1"/>
  <c r="AX102" i="1"/>
  <c r="AY102" i="1"/>
  <c r="AZ102" i="1" s="1"/>
  <c r="BL102" i="1" s="1"/>
  <c r="N133" i="1"/>
  <c r="O133" i="1"/>
  <c r="G134" i="1"/>
  <c r="BB132" i="1"/>
  <c r="BC132" i="1" s="1"/>
  <c r="BF132" i="1"/>
  <c r="BH132" i="1" s="1"/>
  <c r="BJ132" i="1" s="1"/>
  <c r="AB121" i="1"/>
  <c r="AR105" i="1"/>
  <c r="AA122" i="1"/>
  <c r="AQ106" i="1"/>
  <c r="AH115" i="1"/>
  <c r="AC120" i="1"/>
  <c r="AS104" i="1"/>
  <c r="AN109" i="1"/>
  <c r="AE118" i="1"/>
  <c r="AL111" i="1"/>
  <c r="Y124" i="1"/>
  <c r="AO108" i="1"/>
  <c r="AJ113" i="1"/>
  <c r="AI114" i="1"/>
  <c r="Z123" i="1"/>
  <c r="AP107" i="1"/>
  <c r="AK112" i="1"/>
  <c r="AF117" i="1"/>
  <c r="AM110" i="1"/>
  <c r="AD119" i="1"/>
  <c r="AT103" i="1"/>
  <c r="AV103" i="1" s="1"/>
  <c r="AW103" i="1" s="1"/>
  <c r="AG116" i="1"/>
  <c r="V127" i="1"/>
  <c r="T129" i="1"/>
  <c r="X125" i="1"/>
  <c r="R131" i="1"/>
  <c r="U128" i="1"/>
  <c r="W126" i="1"/>
  <c r="S130" i="1"/>
  <c r="Q132" i="1"/>
  <c r="FB80" i="11"/>
  <c r="GM80" i="11" s="1"/>
  <c r="EN94" i="11"/>
  <c r="FY94" i="11" s="1"/>
  <c r="EY83" i="11"/>
  <c r="GJ83" i="11" s="1"/>
  <c r="EV86" i="11"/>
  <c r="GG86" i="11" s="1"/>
  <c r="FN72" i="11"/>
  <c r="EZ82" i="11"/>
  <c r="GK82" i="11" s="1"/>
  <c r="EW85" i="11"/>
  <c r="GH85" i="11" s="1"/>
  <c r="EP92" i="11"/>
  <c r="GA92" i="11" s="1"/>
  <c r="EE103" i="11"/>
  <c r="FP103" i="11" s="1"/>
  <c r="HK70" i="11"/>
  <c r="FC79" i="11"/>
  <c r="GN79" i="11" s="1"/>
  <c r="EJ98" i="11"/>
  <c r="FU98" i="11" s="1"/>
  <c r="EO93" i="11"/>
  <c r="FZ93" i="11" s="1"/>
  <c r="EK97" i="11"/>
  <c r="FE77" i="11"/>
  <c r="GP77" i="11" s="1"/>
  <c r="EL96" i="11"/>
  <c r="FW96" i="11" s="1"/>
  <c r="FD78" i="11"/>
  <c r="GO78" i="11" s="1"/>
  <c r="EX84" i="11"/>
  <c r="GI84" i="11" s="1"/>
  <c r="GZ71" i="11"/>
  <c r="HH71" i="11"/>
  <c r="EF102" i="11"/>
  <c r="FQ102" i="11" s="1"/>
  <c r="ES89" i="11"/>
  <c r="GD89" i="11" s="1"/>
  <c r="ER90" i="11"/>
  <c r="GC90" i="11" s="1"/>
  <c r="EI99" i="11"/>
  <c r="FT99" i="11" s="1"/>
  <c r="FA81" i="11"/>
  <c r="GL81" i="11" s="1"/>
  <c r="ET88" i="11"/>
  <c r="GE88" i="11" s="1"/>
  <c r="EH100" i="11"/>
  <c r="EM95" i="11"/>
  <c r="FX95" i="11" s="1"/>
  <c r="FS99" i="11"/>
  <c r="HL73" i="11"/>
  <c r="G136" i="11"/>
  <c r="M135" i="11"/>
  <c r="HE134" i="11" s="1"/>
  <c r="HF74" i="11"/>
  <c r="CQ80" i="11"/>
  <c r="DW80" i="11" s="1"/>
  <c r="AO93" i="11"/>
  <c r="CT77" i="11"/>
  <c r="DZ77" i="11" s="1"/>
  <c r="CC94" i="11"/>
  <c r="DI94" i="11" s="1"/>
  <c r="AS89" i="11"/>
  <c r="AK97" i="11"/>
  <c r="BS104" i="11"/>
  <c r="CY104" i="11" s="1"/>
  <c r="AJ98" i="11"/>
  <c r="AD104" i="11"/>
  <c r="CD93" i="11"/>
  <c r="DJ93" i="11" s="1"/>
  <c r="EP93" i="11" s="1"/>
  <c r="GA93" i="11" s="1"/>
  <c r="AH100" i="11"/>
  <c r="BC79" i="11"/>
  <c r="BB80" i="11"/>
  <c r="AZ82" i="11"/>
  <c r="AN94" i="11"/>
  <c r="CA96" i="11"/>
  <c r="DG96" i="11" s="1"/>
  <c r="AT88" i="11"/>
  <c r="CF91" i="11"/>
  <c r="DL91" i="11" s="1"/>
  <c r="CK86" i="11"/>
  <c r="DQ86" i="11" s="1"/>
  <c r="AR90" i="11"/>
  <c r="CS78" i="11"/>
  <c r="DY78" i="11" s="1"/>
  <c r="CO82" i="11"/>
  <c r="DU82" i="11" s="1"/>
  <c r="FA82" i="11" s="1"/>
  <c r="GL82" i="11" s="1"/>
  <c r="CR79" i="11"/>
  <c r="DX79" i="11" s="1"/>
  <c r="CU76" i="11"/>
  <c r="EA76" i="11" s="1"/>
  <c r="BY98" i="11"/>
  <c r="DE98" i="11" s="1"/>
  <c r="AM95" i="11"/>
  <c r="BX99" i="11"/>
  <c r="DD99" i="11" s="1"/>
  <c r="AI99" i="11"/>
  <c r="AU87" i="11"/>
  <c r="AE103" i="11"/>
  <c r="AW85" i="11"/>
  <c r="BZ97" i="11"/>
  <c r="DF97" i="11" s="1"/>
  <c r="AL96" i="11"/>
  <c r="AG101" i="11"/>
  <c r="BD78" i="11"/>
  <c r="AV86" i="11"/>
  <c r="CW74" i="11"/>
  <c r="EC74" i="11" s="1"/>
  <c r="CM84" i="11"/>
  <c r="DS84" i="11" s="1"/>
  <c r="BU102" i="11"/>
  <c r="DA102" i="11" s="1"/>
  <c r="CG90" i="11"/>
  <c r="DM90" i="11" s="1"/>
  <c r="ES90" i="11" s="1"/>
  <c r="GD90" i="11" s="1"/>
  <c r="CL85" i="11"/>
  <c r="DR85" i="11" s="1"/>
  <c r="CB95" i="11"/>
  <c r="DH95" i="11" s="1"/>
  <c r="EN95" i="11" s="1"/>
  <c r="FY95" i="11" s="1"/>
  <c r="BW100" i="11"/>
  <c r="DC100" i="11" s="1"/>
  <c r="EI100" i="11" s="1"/>
  <c r="FT100" i="11" s="1"/>
  <c r="BV101" i="11"/>
  <c r="DB101" i="11" s="1"/>
  <c r="CJ87" i="11"/>
  <c r="DP87" i="11" s="1"/>
  <c r="EV87" i="11" s="1"/>
  <c r="GG87" i="11" s="1"/>
  <c r="BH74" i="11"/>
  <c r="AQ91" i="11"/>
  <c r="AP92" i="11"/>
  <c r="AY83" i="11"/>
  <c r="CI88" i="11"/>
  <c r="DO88" i="11" s="1"/>
  <c r="CH89" i="11"/>
  <c r="DN89" i="11" s="1"/>
  <c r="BE77" i="11"/>
  <c r="CE92" i="11"/>
  <c r="DK92" i="11" s="1"/>
  <c r="BA81" i="11"/>
  <c r="BG75" i="11"/>
  <c r="AX84" i="11"/>
  <c r="BF76" i="11"/>
  <c r="CN83" i="11"/>
  <c r="DT83" i="11" s="1"/>
  <c r="CP81" i="11"/>
  <c r="DV81" i="11" s="1"/>
  <c r="AF102" i="11"/>
  <c r="BT103" i="11"/>
  <c r="CZ103" i="11" s="1"/>
  <c r="CV75" i="11"/>
  <c r="EB75" i="11" s="1"/>
  <c r="GX72" i="11" l="1"/>
  <c r="GZ72" i="11" s="1"/>
  <c r="GT73" i="11"/>
  <c r="GV73" i="11" s="1"/>
  <c r="GW73" i="11" s="1"/>
  <c r="GY73" i="11" s="1"/>
  <c r="HI73" i="11" s="1"/>
  <c r="HJ73" i="11" s="1"/>
  <c r="FH75" i="11"/>
  <c r="GS75" i="11" s="1"/>
  <c r="FI74" i="11"/>
  <c r="FK74" i="11" s="1"/>
  <c r="FL74" i="11" s="1"/>
  <c r="FM74" i="11" s="1"/>
  <c r="FG76" i="11"/>
  <c r="GR76" i="11" s="1"/>
  <c r="G135" i="1"/>
  <c r="O134" i="1"/>
  <c r="N134" i="1"/>
  <c r="AX103" i="1"/>
  <c r="AY103" i="1"/>
  <c r="AZ103" i="1" s="1"/>
  <c r="BL103" i="1" s="1"/>
  <c r="BB133" i="1"/>
  <c r="BC133" i="1" s="1"/>
  <c r="BF133" i="1"/>
  <c r="BH133" i="1" s="1"/>
  <c r="BJ133" i="1" s="1"/>
  <c r="AJ114" i="1"/>
  <c r="AQ107" i="1"/>
  <c r="AA123" i="1"/>
  <c r="AP108" i="1"/>
  <c r="Z124" i="1"/>
  <c r="AG117" i="1"/>
  <c r="AF118" i="1"/>
  <c r="AE119" i="1"/>
  <c r="AL112" i="1"/>
  <c r="AS105" i="1"/>
  <c r="AC121" i="1"/>
  <c r="AD120" i="1"/>
  <c r="AK113" i="1"/>
  <c r="AR106" i="1"/>
  <c r="AB122" i="1"/>
  <c r="AI115" i="1"/>
  <c r="AH116" i="1"/>
  <c r="AO109" i="1"/>
  <c r="Y125" i="1"/>
  <c r="AN110" i="1"/>
  <c r="AM111" i="1"/>
  <c r="AT104" i="1"/>
  <c r="AV104" i="1" s="1"/>
  <c r="AW104" i="1" s="1"/>
  <c r="V128" i="1"/>
  <c r="W127" i="1"/>
  <c r="U129" i="1"/>
  <c r="Q133" i="1"/>
  <c r="R132" i="1"/>
  <c r="X126" i="1"/>
  <c r="T130" i="1"/>
  <c r="S131" i="1"/>
  <c r="ET89" i="11"/>
  <c r="GE89" i="11" s="1"/>
  <c r="EZ83" i="11"/>
  <c r="GK83" i="11" s="1"/>
  <c r="EU88" i="11"/>
  <c r="GF88" i="11" s="1"/>
  <c r="EF103" i="11"/>
  <c r="FQ103" i="11" s="1"/>
  <c r="EH101" i="11"/>
  <c r="FS101" i="11" s="1"/>
  <c r="EL97" i="11"/>
  <c r="FW97" i="11" s="1"/>
  <c r="EM96" i="11"/>
  <c r="FX96" i="11" s="1"/>
  <c r="EO94" i="11"/>
  <c r="FZ94" i="11" s="1"/>
  <c r="FB81" i="11"/>
  <c r="GM81" i="11" s="1"/>
  <c r="EE104" i="11"/>
  <c r="FP104" i="11" s="1"/>
  <c r="EQ92" i="11"/>
  <c r="GB92" i="11" s="1"/>
  <c r="EX85" i="11"/>
  <c r="GI85" i="11" s="1"/>
  <c r="EK98" i="11"/>
  <c r="FV98" i="11" s="1"/>
  <c r="FE78" i="11"/>
  <c r="GP78" i="11" s="1"/>
  <c r="FC80" i="11"/>
  <c r="GN80" i="11" s="1"/>
  <c r="EG102" i="11"/>
  <c r="EJ99" i="11"/>
  <c r="FD79" i="11"/>
  <c r="GO79" i="11" s="1"/>
  <c r="EW86" i="11"/>
  <c r="GH86" i="11" s="1"/>
  <c r="FF77" i="11"/>
  <c r="GQ77" i="11" s="1"/>
  <c r="FS100" i="11"/>
  <c r="HK71" i="11"/>
  <c r="EY84" i="11"/>
  <c r="GJ84" i="11" s="1"/>
  <c r="ER91" i="11"/>
  <c r="GC91" i="11" s="1"/>
  <c r="FN73" i="11"/>
  <c r="FV97" i="11"/>
  <c r="HF75" i="11"/>
  <c r="AY84" i="11"/>
  <c r="AE104" i="11"/>
  <c r="BD79" i="11"/>
  <c r="AP93" i="11"/>
  <c r="AI100" i="11"/>
  <c r="CR80" i="11"/>
  <c r="DX80" i="11" s="1"/>
  <c r="CB96" i="11"/>
  <c r="DH96" i="11" s="1"/>
  <c r="CI89" i="11"/>
  <c r="DO89" i="11" s="1"/>
  <c r="AD105" i="11"/>
  <c r="BC80" i="11"/>
  <c r="BS105" i="11"/>
  <c r="CY105" i="11" s="1"/>
  <c r="CG91" i="11"/>
  <c r="DM91" i="11" s="1"/>
  <c r="CW75" i="11"/>
  <c r="EC75" i="11" s="1"/>
  <c r="BF77" i="11"/>
  <c r="CV76" i="11"/>
  <c r="EB76" i="11" s="1"/>
  <c r="AH101" i="11"/>
  <c r="AX85" i="11"/>
  <c r="AT89" i="11"/>
  <c r="BU103" i="11"/>
  <c r="DA103" i="11" s="1"/>
  <c r="AM96" i="11"/>
  <c r="AV87" i="11"/>
  <c r="CP82" i="11"/>
  <c r="DV82" i="11" s="1"/>
  <c r="CM85" i="11"/>
  <c r="DS85" i="11" s="1"/>
  <c r="AZ83" i="11"/>
  <c r="CU77" i="11"/>
  <c r="EA77" i="11" s="1"/>
  <c r="AJ99" i="11"/>
  <c r="AK98" i="11"/>
  <c r="BB81" i="11"/>
  <c r="BZ98" i="11"/>
  <c r="DF98" i="11" s="1"/>
  <c r="BV102" i="11"/>
  <c r="DB102" i="11" s="1"/>
  <c r="AQ92" i="11"/>
  <c r="AL97" i="11"/>
  <c r="CO83" i="11"/>
  <c r="DU83" i="11" s="1"/>
  <c r="AU88" i="11"/>
  <c r="BW101" i="11"/>
  <c r="DC101" i="11" s="1"/>
  <c r="CQ81" i="11"/>
  <c r="DW81" i="11" s="1"/>
  <c r="FC81" i="11" s="1"/>
  <c r="GN81" i="11" s="1"/>
  <c r="BG76" i="11"/>
  <c r="CT78" i="11"/>
  <c r="DZ78" i="11" s="1"/>
  <c r="CC95" i="11"/>
  <c r="DI95" i="11" s="1"/>
  <c r="CF92" i="11"/>
  <c r="DL92" i="11" s="1"/>
  <c r="AO94" i="11"/>
  <c r="CD94" i="11"/>
  <c r="DJ94" i="11" s="1"/>
  <c r="BE78" i="11"/>
  <c r="CE93" i="11"/>
  <c r="DK93" i="11" s="1"/>
  <c r="EQ93" i="11" s="1"/>
  <c r="GB93" i="11" s="1"/>
  <c r="CS79" i="11"/>
  <c r="DY79" i="11" s="1"/>
  <c r="BH75" i="11"/>
  <c r="CJ88" i="11"/>
  <c r="DP88" i="11" s="1"/>
  <c r="AS90" i="11"/>
  <c r="CK87" i="11"/>
  <c r="DQ87" i="11" s="1"/>
  <c r="CH90" i="11"/>
  <c r="DN90" i="11" s="1"/>
  <c r="BA82" i="11"/>
  <c r="AN95" i="11"/>
  <c r="AW86" i="11"/>
  <c r="AR91" i="11"/>
  <c r="BY99" i="11"/>
  <c r="DE99" i="11" s="1"/>
  <c r="AG102" i="11"/>
  <c r="BX100" i="11"/>
  <c r="DD100" i="11" s="1"/>
  <c r="EJ100" i="11" s="1"/>
  <c r="FU100" i="11" s="1"/>
  <c r="CA97" i="11"/>
  <c r="DG97" i="11" s="1"/>
  <c r="CL86" i="11"/>
  <c r="DR86" i="11" s="1"/>
  <c r="AF103" i="11"/>
  <c r="BT104" i="11"/>
  <c r="CZ104" i="11" s="1"/>
  <c r="CN84" i="11"/>
  <c r="DT84" i="11" s="1"/>
  <c r="G137" i="11"/>
  <c r="M136" i="11"/>
  <c r="HE135" i="11" s="1"/>
  <c r="HL74" i="11"/>
  <c r="HH72" i="11" l="1"/>
  <c r="GX73" i="11"/>
  <c r="GZ73" i="11" s="1"/>
  <c r="GT74" i="11"/>
  <c r="GV74" i="11" s="1"/>
  <c r="GW74" i="11" s="1"/>
  <c r="GY74" i="11" s="1"/>
  <c r="HI74" i="11" s="1"/>
  <c r="HJ74" i="11" s="1"/>
  <c r="EW87" i="11"/>
  <c r="GH87" i="11" s="1"/>
  <c r="FH76" i="11"/>
  <c r="GS76" i="11" s="1"/>
  <c r="FI75" i="11"/>
  <c r="FK75" i="11" s="1"/>
  <c r="FL75" i="11" s="1"/>
  <c r="FM75" i="11" s="1"/>
  <c r="N135" i="1"/>
  <c r="G136" i="1"/>
  <c r="O135" i="1"/>
  <c r="AX104" i="1"/>
  <c r="AY104" i="1"/>
  <c r="AZ104" i="1" s="1"/>
  <c r="BL104" i="1" s="1"/>
  <c r="BB134" i="1"/>
  <c r="BC134" i="1" s="1"/>
  <c r="BF134" i="1"/>
  <c r="BH134" i="1" s="1"/>
  <c r="BJ134" i="1" s="1"/>
  <c r="AQ108" i="1"/>
  <c r="AA124" i="1"/>
  <c r="AN111" i="1"/>
  <c r="AO110" i="1"/>
  <c r="Y126" i="1"/>
  <c r="AH117" i="1"/>
  <c r="AE120" i="1"/>
  <c r="AR107" i="1"/>
  <c r="AB123" i="1"/>
  <c r="AI116" i="1"/>
  <c r="AF119" i="1"/>
  <c r="AG118" i="1"/>
  <c r="AP109" i="1"/>
  <c r="Z125" i="1"/>
  <c r="AM112" i="1"/>
  <c r="AJ115" i="1"/>
  <c r="AL113" i="1"/>
  <c r="AC122" i="1"/>
  <c r="AS106" i="1"/>
  <c r="AD121" i="1"/>
  <c r="AT105" i="1"/>
  <c r="AV105" i="1" s="1"/>
  <c r="AW105" i="1" s="1"/>
  <c r="AK114" i="1"/>
  <c r="T131" i="1"/>
  <c r="S132" i="1"/>
  <c r="Q134" i="1"/>
  <c r="U130" i="1"/>
  <c r="W128" i="1"/>
  <c r="V129" i="1"/>
  <c r="R133" i="1"/>
  <c r="X127" i="1"/>
  <c r="FA83" i="11"/>
  <c r="GL83" i="11" s="1"/>
  <c r="EI101" i="11"/>
  <c r="FT101" i="11" s="1"/>
  <c r="FE79" i="11"/>
  <c r="GP79" i="11" s="1"/>
  <c r="EL98" i="11"/>
  <c r="FW98" i="11" s="1"/>
  <c r="ER92" i="11"/>
  <c r="GC92" i="11" s="1"/>
  <c r="FG77" i="11"/>
  <c r="GR77" i="11" s="1"/>
  <c r="EU89" i="11"/>
  <c r="GF89" i="11" s="1"/>
  <c r="EF104" i="11"/>
  <c r="FQ104" i="11" s="1"/>
  <c r="EK99" i="11"/>
  <c r="FV99" i="11" s="1"/>
  <c r="EV88" i="11"/>
  <c r="GG88" i="11" s="1"/>
  <c r="EZ84" i="11"/>
  <c r="GK84" i="11" s="1"/>
  <c r="EM97" i="11"/>
  <c r="FX97" i="11" s="1"/>
  <c r="ET90" i="11"/>
  <c r="GE90" i="11" s="1"/>
  <c r="EP94" i="11"/>
  <c r="GA94" i="11" s="1"/>
  <c r="FF78" i="11"/>
  <c r="GQ78" i="11" s="1"/>
  <c r="EH102" i="11"/>
  <c r="FS102" i="11" s="1"/>
  <c r="FB82" i="11"/>
  <c r="GM82" i="11" s="1"/>
  <c r="FD80" i="11"/>
  <c r="GO80" i="11" s="1"/>
  <c r="HK72" i="11"/>
  <c r="ES91" i="11"/>
  <c r="GD91" i="11" s="1"/>
  <c r="FU99" i="11"/>
  <c r="EX86" i="11"/>
  <c r="GI86" i="11" s="1"/>
  <c r="EO95" i="11"/>
  <c r="FZ95" i="11" s="1"/>
  <c r="EY85" i="11"/>
  <c r="GJ85" i="11" s="1"/>
  <c r="EG103" i="11"/>
  <c r="EE105" i="11"/>
  <c r="FP105" i="11" s="1"/>
  <c r="EN96" i="11"/>
  <c r="FY96" i="11" s="1"/>
  <c r="FR102" i="11"/>
  <c r="FN74" i="11"/>
  <c r="HL75" i="11"/>
  <c r="HF76" i="11"/>
  <c r="CN85" i="11"/>
  <c r="DT85" i="11" s="1"/>
  <c r="AT90" i="11"/>
  <c r="CR81" i="11"/>
  <c r="DX81" i="11" s="1"/>
  <c r="BG77" i="11"/>
  <c r="CW76" i="11"/>
  <c r="EC76" i="11" s="1"/>
  <c r="AL98" i="11"/>
  <c r="CA98" i="11"/>
  <c r="DG98" i="11" s="1"/>
  <c r="AX86" i="11"/>
  <c r="CB97" i="11"/>
  <c r="DH97" i="11" s="1"/>
  <c r="BV103" i="11"/>
  <c r="DB103" i="11" s="1"/>
  <c r="AZ84" i="11"/>
  <c r="BW102" i="11"/>
  <c r="DC102" i="11" s="1"/>
  <c r="AJ100" i="11"/>
  <c r="CK88" i="11"/>
  <c r="DQ88" i="11" s="1"/>
  <c r="AR92" i="11"/>
  <c r="CE94" i="11"/>
  <c r="DK94" i="11" s="1"/>
  <c r="CV77" i="11"/>
  <c r="EB77" i="11" s="1"/>
  <c r="BH76" i="11"/>
  <c r="CS80" i="11"/>
  <c r="DY80" i="11" s="1"/>
  <c r="BF78" i="11"/>
  <c r="CL87" i="11"/>
  <c r="DR87" i="11" s="1"/>
  <c r="CJ89" i="11"/>
  <c r="DP89" i="11" s="1"/>
  <c r="BE79" i="11"/>
  <c r="CF93" i="11"/>
  <c r="DL93" i="11" s="1"/>
  <c r="BS106" i="11"/>
  <c r="CY106" i="11" s="1"/>
  <c r="AD106" i="11"/>
  <c r="AN96" i="11"/>
  <c r="CG92" i="11"/>
  <c r="DM92" i="11" s="1"/>
  <c r="AK99" i="11"/>
  <c r="CH91" i="11"/>
  <c r="DN91" i="11" s="1"/>
  <c r="BT105" i="11"/>
  <c r="CZ105" i="11" s="1"/>
  <c r="BX101" i="11"/>
  <c r="DD101" i="11" s="1"/>
  <c r="CP83" i="11"/>
  <c r="DV83" i="11" s="1"/>
  <c r="AY85" i="11"/>
  <c r="CT79" i="11"/>
  <c r="DZ79" i="11" s="1"/>
  <c r="AQ93" i="11"/>
  <c r="AV88" i="11"/>
  <c r="CM86" i="11"/>
  <c r="DS86" i="11" s="1"/>
  <c r="AS91" i="11"/>
  <c r="BA83" i="11"/>
  <c r="AG103" i="11"/>
  <c r="AM97" i="11"/>
  <c r="CQ82" i="11"/>
  <c r="DW82" i="11" s="1"/>
  <c r="BZ99" i="11"/>
  <c r="DF99" i="11" s="1"/>
  <c r="AP94" i="11"/>
  <c r="BB82" i="11"/>
  <c r="AF104" i="11"/>
  <c r="AI101" i="11"/>
  <c r="BY100" i="11"/>
  <c r="DE100" i="11" s="1"/>
  <c r="AU89" i="11"/>
  <c r="AW87" i="11"/>
  <c r="CD95" i="11"/>
  <c r="DJ95" i="11" s="1"/>
  <c r="CU78" i="11"/>
  <c r="EA78" i="11" s="1"/>
  <c r="CI90" i="11"/>
  <c r="DO90" i="11" s="1"/>
  <c r="EU90" i="11" s="1"/>
  <c r="GF90" i="11" s="1"/>
  <c r="AO95" i="11"/>
  <c r="BD80" i="11"/>
  <c r="CC96" i="11"/>
  <c r="DI96" i="11" s="1"/>
  <c r="AH102" i="11"/>
  <c r="AE105" i="11"/>
  <c r="BU104" i="11"/>
  <c r="DA104" i="11" s="1"/>
  <c r="BC81" i="11"/>
  <c r="CO84" i="11"/>
  <c r="DU84" i="11" s="1"/>
  <c r="G138" i="11"/>
  <c r="M137" i="11"/>
  <c r="HE136" i="11" s="1"/>
  <c r="HH73" i="11" l="1"/>
  <c r="GX74" i="11"/>
  <c r="GZ74" i="11" s="1"/>
  <c r="GT75" i="11"/>
  <c r="GV75" i="11" s="1"/>
  <c r="GW75" i="11" s="1"/>
  <c r="GY75" i="11" s="1"/>
  <c r="HI75" i="11" s="1"/>
  <c r="HJ75" i="11" s="1"/>
  <c r="FF79" i="11"/>
  <c r="GQ79" i="11" s="1"/>
  <c r="EK100" i="11"/>
  <c r="FV100" i="11" s="1"/>
  <c r="FI76" i="11"/>
  <c r="FK76" i="11" s="1"/>
  <c r="FL76" i="11" s="1"/>
  <c r="FM76" i="11" s="1"/>
  <c r="AY105" i="1"/>
  <c r="AZ105" i="1" s="1"/>
  <c r="BL105" i="1" s="1"/>
  <c r="AX105" i="1"/>
  <c r="BB135" i="1"/>
  <c r="BC135" i="1" s="1"/>
  <c r="BF135" i="1"/>
  <c r="BH135" i="1" s="1"/>
  <c r="BJ135" i="1" s="1"/>
  <c r="AM113" i="1"/>
  <c r="AJ116" i="1"/>
  <c r="AE121" i="1"/>
  <c r="AB124" i="1"/>
  <c r="AR108" i="1"/>
  <c r="AL114" i="1"/>
  <c r="AS107" i="1"/>
  <c r="AC123" i="1"/>
  <c r="AO111" i="1"/>
  <c r="AF120" i="1"/>
  <c r="AI117" i="1"/>
  <c r="AH118" i="1"/>
  <c r="AT106" i="1"/>
  <c r="AV106" i="1" s="1"/>
  <c r="AW106" i="1" s="1"/>
  <c r="AD122" i="1"/>
  <c r="AK115" i="1"/>
  <c r="Y127" i="1"/>
  <c r="AN112" i="1"/>
  <c r="AQ109" i="1"/>
  <c r="AA125" i="1"/>
  <c r="AP110" i="1"/>
  <c r="Z126" i="1"/>
  <c r="AG119" i="1"/>
  <c r="U131" i="1"/>
  <c r="V130" i="1"/>
  <c r="X128" i="1"/>
  <c r="Q135" i="1"/>
  <c r="W129" i="1"/>
  <c r="T132" i="1"/>
  <c r="S133" i="1"/>
  <c r="R134" i="1"/>
  <c r="N136" i="1"/>
  <c r="O136" i="1"/>
  <c r="G137" i="1"/>
  <c r="FG78" i="11"/>
  <c r="GR78" i="11" s="1"/>
  <c r="FB83" i="11"/>
  <c r="GM83" i="11" s="1"/>
  <c r="FH77" i="11"/>
  <c r="GS77" i="11" s="1"/>
  <c r="EY86" i="11"/>
  <c r="GJ86" i="11" s="1"/>
  <c r="EE106" i="11"/>
  <c r="FP106" i="11" s="1"/>
  <c r="FC82" i="11"/>
  <c r="GN82" i="11" s="1"/>
  <c r="FE80" i="11"/>
  <c r="GP80" i="11" s="1"/>
  <c r="EM98" i="11"/>
  <c r="FX98" i="11" s="1"/>
  <c r="FD81" i="11"/>
  <c r="GO81" i="11" s="1"/>
  <c r="EF105" i="11"/>
  <c r="FQ105" i="11" s="1"/>
  <c r="FR103" i="11"/>
  <c r="EO96" i="11"/>
  <c r="FZ96" i="11" s="1"/>
  <c r="EG104" i="11"/>
  <c r="EP95" i="11"/>
  <c r="GA95" i="11" s="1"/>
  <c r="EL99" i="11"/>
  <c r="FW99" i="11" s="1"/>
  <c r="EJ101" i="11"/>
  <c r="FU101" i="11" s="1"/>
  <c r="ES92" i="11"/>
  <c r="GD92" i="11" s="1"/>
  <c r="ER93" i="11"/>
  <c r="GC93" i="11" s="1"/>
  <c r="EQ94" i="11"/>
  <c r="GB94" i="11" s="1"/>
  <c r="EI102" i="11"/>
  <c r="FA84" i="11"/>
  <c r="GL84" i="11" s="1"/>
  <c r="ET91" i="11"/>
  <c r="GE91" i="11" s="1"/>
  <c r="EV89" i="11"/>
  <c r="GG89" i="11" s="1"/>
  <c r="EW88" i="11"/>
  <c r="GH88" i="11" s="1"/>
  <c r="EH103" i="11"/>
  <c r="FS103" i="11" s="1"/>
  <c r="HK73" i="11"/>
  <c r="EX87" i="11"/>
  <c r="GI87" i="11" s="1"/>
  <c r="EN97" i="11"/>
  <c r="FY97" i="11" s="1"/>
  <c r="EZ85" i="11"/>
  <c r="GK85" i="11" s="1"/>
  <c r="FN75" i="11"/>
  <c r="HF77" i="11"/>
  <c r="AM98" i="11"/>
  <c r="CC97" i="11"/>
  <c r="DI97" i="11" s="1"/>
  <c r="CH92" i="11"/>
  <c r="DN92" i="11" s="1"/>
  <c r="AO96" i="11"/>
  <c r="AL99" i="11"/>
  <c r="BY101" i="11"/>
  <c r="DE101" i="11" s="1"/>
  <c r="AX87" i="11"/>
  <c r="AV89" i="11"/>
  <c r="CT80" i="11"/>
  <c r="DZ80" i="11" s="1"/>
  <c r="AZ85" i="11"/>
  <c r="BC82" i="11"/>
  <c r="CQ83" i="11"/>
  <c r="DW83" i="11" s="1"/>
  <c r="BA84" i="11"/>
  <c r="BH77" i="11"/>
  <c r="BG78" i="11"/>
  <c r="BW103" i="11"/>
  <c r="DC103" i="11" s="1"/>
  <c r="CU79" i="11"/>
  <c r="EA79" i="11" s="1"/>
  <c r="BZ100" i="11"/>
  <c r="DF100" i="11" s="1"/>
  <c r="AE106" i="11"/>
  <c r="CA99" i="11"/>
  <c r="DG99" i="11" s="1"/>
  <c r="CK89" i="11"/>
  <c r="DQ89" i="11" s="1"/>
  <c r="BE80" i="11"/>
  <c r="BT106" i="11"/>
  <c r="CZ106" i="11" s="1"/>
  <c r="CI91" i="11"/>
  <c r="DO91" i="11" s="1"/>
  <c r="CN86" i="11"/>
  <c r="DT86" i="11" s="1"/>
  <c r="CW77" i="11"/>
  <c r="EC77" i="11" s="1"/>
  <c r="AJ101" i="11"/>
  <c r="AD107" i="11"/>
  <c r="CR82" i="11"/>
  <c r="DX82" i="11" s="1"/>
  <c r="AQ94" i="11"/>
  <c r="BS107" i="11"/>
  <c r="CY107" i="11" s="1"/>
  <c r="BB83" i="11"/>
  <c r="CD96" i="11"/>
  <c r="DJ96" i="11" s="1"/>
  <c r="AF105" i="11"/>
  <c r="CJ90" i="11"/>
  <c r="DP90" i="11" s="1"/>
  <c r="AR93" i="11"/>
  <c r="AP95" i="11"/>
  <c r="AT91" i="11"/>
  <c r="AY86" i="11"/>
  <c r="BU105" i="11"/>
  <c r="DA105" i="11" s="1"/>
  <c r="CF94" i="11"/>
  <c r="DL94" i="11" s="1"/>
  <c r="CM87" i="11"/>
  <c r="DS87" i="11" s="1"/>
  <c r="AK100" i="11"/>
  <c r="CO85" i="11"/>
  <c r="DU85" i="11" s="1"/>
  <c r="AG104" i="11"/>
  <c r="CB98" i="11"/>
  <c r="DH98" i="11" s="1"/>
  <c r="CV78" i="11"/>
  <c r="EB78" i="11" s="1"/>
  <c r="FH78" i="11" s="1"/>
  <c r="GS78" i="11" s="1"/>
  <c r="AN97" i="11"/>
  <c r="AI102" i="11"/>
  <c r="CL88" i="11"/>
  <c r="DR88" i="11" s="1"/>
  <c r="BV104" i="11"/>
  <c r="DB104" i="11" s="1"/>
  <c r="CG93" i="11"/>
  <c r="DM93" i="11" s="1"/>
  <c r="ES93" i="11" s="1"/>
  <c r="GD93" i="11" s="1"/>
  <c r="BF79" i="11"/>
  <c r="CE95" i="11"/>
  <c r="DK95" i="11" s="1"/>
  <c r="AU90" i="11"/>
  <c r="BD81" i="11"/>
  <c r="CP84" i="11"/>
  <c r="DV84" i="11" s="1"/>
  <c r="CS81" i="11"/>
  <c r="DY81" i="11" s="1"/>
  <c r="AW88" i="11"/>
  <c r="BX102" i="11"/>
  <c r="DD102" i="11" s="1"/>
  <c r="AS92" i="11"/>
  <c r="AH103" i="11"/>
  <c r="HL76" i="11"/>
  <c r="M138" i="11"/>
  <c r="HE137" i="11" s="1"/>
  <c r="G139" i="11"/>
  <c r="HH74" i="11" l="1"/>
  <c r="GT76" i="11"/>
  <c r="GV76" i="11" s="1"/>
  <c r="GW76" i="11" s="1"/>
  <c r="GX76" i="11" s="1"/>
  <c r="GX75" i="11"/>
  <c r="HH75" i="11" s="1"/>
  <c r="FD82" i="11"/>
  <c r="GO82" i="11" s="1"/>
  <c r="EY87" i="11"/>
  <c r="GJ87" i="11" s="1"/>
  <c r="FI77" i="11"/>
  <c r="FK77" i="11" s="1"/>
  <c r="FL77" i="11" s="1"/>
  <c r="FM77" i="11" s="1"/>
  <c r="FB84" i="11"/>
  <c r="GM84" i="11" s="1"/>
  <c r="EF106" i="11"/>
  <c r="FQ106" i="11" s="1"/>
  <c r="BB136" i="1"/>
  <c r="BC136" i="1" s="1"/>
  <c r="BF136" i="1"/>
  <c r="BH136" i="1" s="1"/>
  <c r="BJ136" i="1" s="1"/>
  <c r="Y128" i="1"/>
  <c r="AH119" i="1"/>
  <c r="AE122" i="1"/>
  <c r="AR109" i="1"/>
  <c r="AB125" i="1"/>
  <c r="AT107" i="1"/>
  <c r="AV107" i="1" s="1"/>
  <c r="AW107" i="1" s="1"/>
  <c r="AD123" i="1"/>
  <c r="AI118" i="1"/>
  <c r="AF121" i="1"/>
  <c r="AK116" i="1"/>
  <c r="AG120" i="1"/>
  <c r="AP111" i="1"/>
  <c r="Z127" i="1"/>
  <c r="AM114" i="1"/>
  <c r="AJ117" i="1"/>
  <c r="AC124" i="1"/>
  <c r="AL115" i="1"/>
  <c r="AQ110" i="1"/>
  <c r="AA126" i="1"/>
  <c r="AN113" i="1"/>
  <c r="AS108" i="1"/>
  <c r="AO112" i="1"/>
  <c r="S134" i="1"/>
  <c r="U132" i="1"/>
  <c r="Q136" i="1"/>
  <c r="V131" i="1"/>
  <c r="X129" i="1"/>
  <c r="T133" i="1"/>
  <c r="W130" i="1"/>
  <c r="R135" i="1"/>
  <c r="G138" i="1"/>
  <c r="O137" i="1"/>
  <c r="N137" i="1"/>
  <c r="AX106" i="1"/>
  <c r="AY106" i="1"/>
  <c r="AZ106" i="1" s="1"/>
  <c r="BL106" i="1" s="1"/>
  <c r="ER94" i="11"/>
  <c r="GC94" i="11" s="1"/>
  <c r="FA85" i="11"/>
  <c r="GL85" i="11" s="1"/>
  <c r="EG105" i="11"/>
  <c r="FR105" i="11" s="1"/>
  <c r="FF80" i="11"/>
  <c r="GQ80" i="11" s="1"/>
  <c r="EU91" i="11"/>
  <c r="GF91" i="11" s="1"/>
  <c r="EP96" i="11"/>
  <c r="GA96" i="11" s="1"/>
  <c r="EZ86" i="11"/>
  <c r="GK86" i="11" s="1"/>
  <c r="EW89" i="11"/>
  <c r="GH89" i="11" s="1"/>
  <c r="EE107" i="11"/>
  <c r="FP107" i="11" s="1"/>
  <c r="FN76" i="11"/>
  <c r="FG79" i="11"/>
  <c r="GR79" i="11" s="1"/>
  <c r="EJ102" i="11"/>
  <c r="FU102" i="11" s="1"/>
  <c r="FE81" i="11"/>
  <c r="GP81" i="11" s="1"/>
  <c r="EQ95" i="11"/>
  <c r="GB95" i="11" s="1"/>
  <c r="EX88" i="11"/>
  <c r="GI88" i="11" s="1"/>
  <c r="EN98" i="11"/>
  <c r="FY98" i="11" s="1"/>
  <c r="EL100" i="11"/>
  <c r="FW100" i="11" s="1"/>
  <c r="EK101" i="11"/>
  <c r="FV101" i="11" s="1"/>
  <c r="EO97" i="11"/>
  <c r="FZ97" i="11" s="1"/>
  <c r="FT102" i="11"/>
  <c r="HK74" i="11"/>
  <c r="EM99" i="11"/>
  <c r="FX99" i="11" s="1"/>
  <c r="EI103" i="11"/>
  <c r="FC83" i="11"/>
  <c r="GN83" i="11" s="1"/>
  <c r="EH104" i="11"/>
  <c r="FS104" i="11" s="1"/>
  <c r="EV90" i="11"/>
  <c r="GG90" i="11" s="1"/>
  <c r="ET92" i="11"/>
  <c r="GE92" i="11" s="1"/>
  <c r="FR104" i="11"/>
  <c r="G140" i="11"/>
  <c r="M139" i="11"/>
  <c r="HE138" i="11" s="1"/>
  <c r="HL77" i="11"/>
  <c r="HF78" i="11"/>
  <c r="AF106" i="11"/>
  <c r="AI103" i="11"/>
  <c r="CM88" i="11"/>
  <c r="DS88" i="11" s="1"/>
  <c r="AM99" i="11"/>
  <c r="BU106" i="11"/>
  <c r="DA106" i="11" s="1"/>
  <c r="CH93" i="11"/>
  <c r="DN93" i="11" s="1"/>
  <c r="CQ84" i="11"/>
  <c r="DW84" i="11" s="1"/>
  <c r="CK90" i="11"/>
  <c r="DQ90" i="11" s="1"/>
  <c r="AW89" i="11"/>
  <c r="BF80" i="11"/>
  <c r="AE107" i="11"/>
  <c r="BA85" i="11"/>
  <c r="CF95" i="11"/>
  <c r="DL95" i="11" s="1"/>
  <c r="AG105" i="11"/>
  <c r="BW104" i="11"/>
  <c r="DC104" i="11" s="1"/>
  <c r="AL100" i="11"/>
  <c r="BX103" i="11"/>
  <c r="DD103" i="11" s="1"/>
  <c r="CJ91" i="11"/>
  <c r="DP91" i="11" s="1"/>
  <c r="AJ102" i="11"/>
  <c r="AP96" i="11"/>
  <c r="CN87" i="11"/>
  <c r="DT87" i="11" s="1"/>
  <c r="BS108" i="11"/>
  <c r="CY108" i="11" s="1"/>
  <c r="CV79" i="11"/>
  <c r="EB79" i="11" s="1"/>
  <c r="AH104" i="11"/>
  <c r="CU80" i="11"/>
  <c r="EA80" i="11" s="1"/>
  <c r="BY102" i="11"/>
  <c r="DE102" i="11" s="1"/>
  <c r="CW78" i="11"/>
  <c r="EC78" i="11" s="1"/>
  <c r="AX88" i="11"/>
  <c r="CA100" i="11"/>
  <c r="DG100" i="11" s="1"/>
  <c r="AO97" i="11"/>
  <c r="CR83" i="11"/>
  <c r="DX83" i="11" s="1"/>
  <c r="AD108" i="11"/>
  <c r="CG94" i="11"/>
  <c r="DM94" i="11" s="1"/>
  <c r="CP85" i="11"/>
  <c r="DV85" i="11" s="1"/>
  <c r="BG79" i="11"/>
  <c r="CL89" i="11"/>
  <c r="DR89" i="11" s="1"/>
  <c r="CE96" i="11"/>
  <c r="DK96" i="11" s="1"/>
  <c r="CC98" i="11"/>
  <c r="DI98" i="11" s="1"/>
  <c r="CT81" i="11"/>
  <c r="DZ81" i="11" s="1"/>
  <c r="AY87" i="11"/>
  <c r="BC83" i="11"/>
  <c r="AQ95" i="11"/>
  <c r="AV90" i="11"/>
  <c r="BE81" i="11"/>
  <c r="BT107" i="11"/>
  <c r="CZ107" i="11" s="1"/>
  <c r="CS82" i="11"/>
  <c r="DY82" i="11" s="1"/>
  <c r="AK101" i="11"/>
  <c r="CD97" i="11"/>
  <c r="DJ97" i="11" s="1"/>
  <c r="BD82" i="11"/>
  <c r="AZ86" i="11"/>
  <c r="AR94" i="11"/>
  <c r="AU91" i="11"/>
  <c r="BZ101" i="11"/>
  <c r="DF101" i="11" s="1"/>
  <c r="AS93" i="11"/>
  <c r="AT92" i="11"/>
  <c r="AN98" i="11"/>
  <c r="CB99" i="11"/>
  <c r="DH99" i="11" s="1"/>
  <c r="BV105" i="11"/>
  <c r="DB105" i="11" s="1"/>
  <c r="EH105" i="11" s="1"/>
  <c r="FS105" i="11" s="1"/>
  <c r="BB84" i="11"/>
  <c r="BH78" i="11"/>
  <c r="CI92" i="11"/>
  <c r="DO92" i="11" s="1"/>
  <c r="CO86" i="11"/>
  <c r="DU86" i="11" s="1"/>
  <c r="GT77" i="11" l="1"/>
  <c r="GV77" i="11" s="1"/>
  <c r="GW77" i="11" s="1"/>
  <c r="GY77" i="11" s="1"/>
  <c r="HI77" i="11" s="1"/>
  <c r="HJ77" i="11" s="1"/>
  <c r="GY76" i="11"/>
  <c r="HI76" i="11" s="1"/>
  <c r="HJ76" i="11" s="1"/>
  <c r="GZ75" i="11"/>
  <c r="HK75" i="11" s="1"/>
  <c r="EM100" i="11"/>
  <c r="FX100" i="11" s="1"/>
  <c r="EG106" i="11"/>
  <c r="FR106" i="11" s="1"/>
  <c r="FB85" i="11"/>
  <c r="GM85" i="11" s="1"/>
  <c r="EN99" i="11"/>
  <c r="FY99" i="11" s="1"/>
  <c r="FA86" i="11"/>
  <c r="GL86" i="11" s="1"/>
  <c r="EQ96" i="11"/>
  <c r="GB96" i="11" s="1"/>
  <c r="BB137" i="1"/>
  <c r="BC137" i="1" s="1"/>
  <c r="BF137" i="1"/>
  <c r="BH137" i="1" s="1"/>
  <c r="BJ137" i="1" s="1"/>
  <c r="AF122" i="1"/>
  <c r="AJ118" i="1"/>
  <c r="AO113" i="1"/>
  <c r="AD124" i="1"/>
  <c r="AT108" i="1"/>
  <c r="AV108" i="1" s="1"/>
  <c r="AW108" i="1" s="1"/>
  <c r="AG121" i="1"/>
  <c r="AM115" i="1"/>
  <c r="Z128" i="1"/>
  <c r="AP112" i="1"/>
  <c r="AS109" i="1"/>
  <c r="AA127" i="1"/>
  <c r="AQ111" i="1"/>
  <c r="AN114" i="1"/>
  <c r="AB126" i="1"/>
  <c r="AR110" i="1"/>
  <c r="AC125" i="1"/>
  <c r="AL116" i="1"/>
  <c r="AE123" i="1"/>
  <c r="AK117" i="1"/>
  <c r="AH120" i="1"/>
  <c r="Y129" i="1"/>
  <c r="AI119" i="1"/>
  <c r="X130" i="1"/>
  <c r="T134" i="1"/>
  <c r="Q137" i="1"/>
  <c r="R136" i="1"/>
  <c r="S135" i="1"/>
  <c r="W131" i="1"/>
  <c r="V132" i="1"/>
  <c r="U133" i="1"/>
  <c r="AX107" i="1"/>
  <c r="AY107" i="1"/>
  <c r="AZ107" i="1" s="1"/>
  <c r="BL107" i="1" s="1"/>
  <c r="N138" i="1"/>
  <c r="O138" i="1"/>
  <c r="G139" i="1"/>
  <c r="EF107" i="11"/>
  <c r="FQ107" i="11" s="1"/>
  <c r="ES94" i="11"/>
  <c r="GD94" i="11" s="1"/>
  <c r="FG80" i="11"/>
  <c r="GR80" i="11" s="1"/>
  <c r="EZ87" i="11"/>
  <c r="GK87" i="11" s="1"/>
  <c r="EJ103" i="11"/>
  <c r="FU103" i="11" s="1"/>
  <c r="ER95" i="11"/>
  <c r="GC95" i="11" s="1"/>
  <c r="EU92" i="11"/>
  <c r="GF92" i="11" s="1"/>
  <c r="EL101" i="11"/>
  <c r="FW101" i="11" s="1"/>
  <c r="EP97" i="11"/>
  <c r="GA97" i="11" s="1"/>
  <c r="FE82" i="11"/>
  <c r="GP82" i="11" s="1"/>
  <c r="EO98" i="11"/>
  <c r="FZ98" i="11" s="1"/>
  <c r="EK102" i="11"/>
  <c r="FV102" i="11" s="1"/>
  <c r="EE108" i="11"/>
  <c r="EV91" i="11"/>
  <c r="GG91" i="11" s="1"/>
  <c r="ET93" i="11"/>
  <c r="GE93" i="11" s="1"/>
  <c r="FN77" i="11"/>
  <c r="EX89" i="11"/>
  <c r="GI89" i="11" s="1"/>
  <c r="EW90" i="11"/>
  <c r="GH90" i="11" s="1"/>
  <c r="GZ76" i="11"/>
  <c r="HH76" i="11"/>
  <c r="FT103" i="11"/>
  <c r="FF81" i="11"/>
  <c r="GQ81" i="11" s="1"/>
  <c r="FD83" i="11"/>
  <c r="GO83" i="11" s="1"/>
  <c r="FI78" i="11"/>
  <c r="FK78" i="11" s="1"/>
  <c r="FL78" i="11" s="1"/>
  <c r="FM78" i="11" s="1"/>
  <c r="FH79" i="11"/>
  <c r="GS79" i="11" s="1"/>
  <c r="EI104" i="11"/>
  <c r="FT104" i="11" s="1"/>
  <c r="FC84" i="11"/>
  <c r="GN84" i="11" s="1"/>
  <c r="EY88" i="11"/>
  <c r="GJ88" i="11" s="1"/>
  <c r="M140" i="11"/>
  <c r="HE139" i="11" s="1"/>
  <c r="G141" i="11"/>
  <c r="HL78" i="11"/>
  <c r="HF79" i="11"/>
  <c r="CU81" i="11"/>
  <c r="EA81" i="11" s="1"/>
  <c r="AM100" i="11"/>
  <c r="CM89" i="11"/>
  <c r="DS89" i="11" s="1"/>
  <c r="CF96" i="11"/>
  <c r="DL96" i="11" s="1"/>
  <c r="AR95" i="11"/>
  <c r="BV106" i="11"/>
  <c r="DB106" i="11" s="1"/>
  <c r="CL90" i="11"/>
  <c r="DR90" i="11" s="1"/>
  <c r="AT93" i="11"/>
  <c r="AY88" i="11"/>
  <c r="CH94" i="11"/>
  <c r="DN94" i="11" s="1"/>
  <c r="AH105" i="11"/>
  <c r="AL101" i="11"/>
  <c r="CA101" i="11"/>
  <c r="DG101" i="11" s="1"/>
  <c r="BH79" i="11"/>
  <c r="BY103" i="11"/>
  <c r="DE103" i="11" s="1"/>
  <c r="AX89" i="11"/>
  <c r="AE108" i="11"/>
  <c r="BS109" i="11"/>
  <c r="CY109" i="11" s="1"/>
  <c r="AV91" i="11"/>
  <c r="BZ102" i="11"/>
  <c r="DF102" i="11" s="1"/>
  <c r="AI104" i="11"/>
  <c r="CW79" i="11"/>
  <c r="EC79" i="11" s="1"/>
  <c r="FI79" i="11" s="1"/>
  <c r="CJ92" i="11"/>
  <c r="DP92" i="11" s="1"/>
  <c r="AD109" i="11"/>
  <c r="BG80" i="11"/>
  <c r="CV80" i="11"/>
  <c r="EB80" i="11" s="1"/>
  <c r="BF81" i="11"/>
  <c r="BW105" i="11"/>
  <c r="DC105" i="11" s="1"/>
  <c r="CC99" i="11"/>
  <c r="DI99" i="11" s="1"/>
  <c r="CO87" i="11"/>
  <c r="DU87" i="11" s="1"/>
  <c r="AP97" i="11"/>
  <c r="BX104" i="11"/>
  <c r="DD104" i="11" s="1"/>
  <c r="CI93" i="11"/>
  <c r="DO93" i="11" s="1"/>
  <c r="AK102" i="11"/>
  <c r="AG106" i="11"/>
  <c r="CP86" i="11"/>
  <c r="DV86" i="11" s="1"/>
  <c r="AW90" i="11"/>
  <c r="BB85" i="11"/>
  <c r="BU107" i="11"/>
  <c r="DA107" i="11" s="1"/>
  <c r="BD83" i="11"/>
  <c r="BT108" i="11"/>
  <c r="CZ108" i="11" s="1"/>
  <c r="EF108" i="11" s="1"/>
  <c r="FQ108" i="11" s="1"/>
  <c r="CB100" i="11"/>
  <c r="DH100" i="11" s="1"/>
  <c r="EN100" i="11" s="1"/>
  <c r="FY100" i="11" s="1"/>
  <c r="AQ96" i="11"/>
  <c r="BC84" i="11"/>
  <c r="BE82" i="11"/>
  <c r="CS83" i="11"/>
  <c r="DY83" i="11" s="1"/>
  <c r="CN88" i="11"/>
  <c r="DT88" i="11" s="1"/>
  <c r="AN99" i="11"/>
  <c r="AO98" i="11"/>
  <c r="CK91" i="11"/>
  <c r="DQ91" i="11" s="1"/>
  <c r="CT82" i="11"/>
  <c r="DZ82" i="11" s="1"/>
  <c r="CQ85" i="11"/>
  <c r="DW85" i="11" s="1"/>
  <c r="AZ87" i="11"/>
  <c r="BA86" i="11"/>
  <c r="CD98" i="11"/>
  <c r="DJ98" i="11" s="1"/>
  <c r="AJ103" i="11"/>
  <c r="AF107" i="11"/>
  <c r="CE97" i="11"/>
  <c r="DK97" i="11" s="1"/>
  <c r="CR84" i="11"/>
  <c r="DX84" i="11" s="1"/>
  <c r="AU92" i="11"/>
  <c r="CG95" i="11"/>
  <c r="DM95" i="11" s="1"/>
  <c r="ES95" i="11" s="1"/>
  <c r="GD95" i="11" s="1"/>
  <c r="AS94" i="11"/>
  <c r="GX77" i="11" l="1"/>
  <c r="N139" i="1"/>
  <c r="O139" i="1"/>
  <c r="G140" i="1"/>
  <c r="AY108" i="1"/>
  <c r="AZ108" i="1" s="1"/>
  <c r="BL108" i="1" s="1"/>
  <c r="AX108" i="1"/>
  <c r="BB138" i="1"/>
  <c r="BC138" i="1" s="1"/>
  <c r="BF138" i="1"/>
  <c r="BH138" i="1" s="1"/>
  <c r="BJ138" i="1" s="1"/>
  <c r="AN115" i="1"/>
  <c r="Y130" i="1"/>
  <c r="AO114" i="1"/>
  <c r="AH121" i="1"/>
  <c r="AI120" i="1"/>
  <c r="AJ119" i="1"/>
  <c r="AC126" i="1"/>
  <c r="AS110" i="1"/>
  <c r="X131" i="1"/>
  <c r="AD125" i="1"/>
  <c r="AT109" i="1"/>
  <c r="AV109" i="1" s="1"/>
  <c r="AW109" i="1" s="1"/>
  <c r="AE124" i="1"/>
  <c r="Z129" i="1"/>
  <c r="AP113" i="1"/>
  <c r="AA128" i="1"/>
  <c r="AQ112" i="1"/>
  <c r="AB127" i="1"/>
  <c r="AR111" i="1"/>
  <c r="AK118" i="1"/>
  <c r="AL117" i="1"/>
  <c r="AM116" i="1"/>
  <c r="AF123" i="1"/>
  <c r="AG122" i="1"/>
  <c r="T135" i="1"/>
  <c r="R137" i="1"/>
  <c r="Q138" i="1"/>
  <c r="U134" i="1"/>
  <c r="S136" i="1"/>
  <c r="W132" i="1"/>
  <c r="V133" i="1"/>
  <c r="EU93" i="11"/>
  <c r="GF93" i="11" s="1"/>
  <c r="EO99" i="11"/>
  <c r="FZ99" i="11" s="1"/>
  <c r="EM101" i="11"/>
  <c r="FX101" i="11" s="1"/>
  <c r="EW91" i="11"/>
  <c r="GH91" i="11" s="1"/>
  <c r="EQ97" i="11"/>
  <c r="GB97" i="11" s="1"/>
  <c r="EI105" i="11"/>
  <c r="FT105" i="11" s="1"/>
  <c r="FG81" i="11"/>
  <c r="GR81" i="11" s="1"/>
  <c r="GT78" i="11"/>
  <c r="GV78" i="11" s="1"/>
  <c r="GW78" i="11" s="1"/>
  <c r="GY78" i="11" s="1"/>
  <c r="HI78" i="11" s="1"/>
  <c r="HJ78" i="11" s="1"/>
  <c r="FC85" i="11"/>
  <c r="GN85" i="11" s="1"/>
  <c r="FB86" i="11"/>
  <c r="GM86" i="11" s="1"/>
  <c r="EL102" i="11"/>
  <c r="FW102" i="11" s="1"/>
  <c r="GZ77" i="11"/>
  <c r="HH77" i="11"/>
  <c r="FD84" i="11"/>
  <c r="GO84" i="11" s="1"/>
  <c r="EP98" i="11"/>
  <c r="GA98" i="11" s="1"/>
  <c r="EZ88" i="11"/>
  <c r="GK88" i="11" s="1"/>
  <c r="FE83" i="11"/>
  <c r="GP83" i="11" s="1"/>
  <c r="FA87" i="11"/>
  <c r="GL87" i="11" s="1"/>
  <c r="FH80" i="11"/>
  <c r="GS80" i="11" s="1"/>
  <c r="FK79" i="11"/>
  <c r="FL79" i="11" s="1"/>
  <c r="FM79" i="11" s="1"/>
  <c r="EE109" i="11"/>
  <c r="FP109" i="11" s="1"/>
  <c r="ET94" i="11"/>
  <c r="GE94" i="11" s="1"/>
  <c r="EH106" i="11"/>
  <c r="FS106" i="11" s="1"/>
  <c r="HK76" i="11"/>
  <c r="EJ104" i="11"/>
  <c r="FU104" i="11" s="1"/>
  <c r="ER96" i="11"/>
  <c r="GC96" i="11" s="1"/>
  <c r="FN78" i="11"/>
  <c r="FF82" i="11"/>
  <c r="GQ82" i="11" s="1"/>
  <c r="EG107" i="11"/>
  <c r="EV92" i="11"/>
  <c r="GG92" i="11" s="1"/>
  <c r="EK103" i="11"/>
  <c r="EX90" i="11"/>
  <c r="GI90" i="11" s="1"/>
  <c r="EY89" i="11"/>
  <c r="GJ89" i="11" s="1"/>
  <c r="FP108" i="11"/>
  <c r="GT79" i="11"/>
  <c r="GV79" i="11" s="1"/>
  <c r="GW79" i="11" s="1"/>
  <c r="G142" i="11"/>
  <c r="M141" i="11"/>
  <c r="HE140" i="11" s="1"/>
  <c r="HL79" i="11"/>
  <c r="HF80" i="11"/>
  <c r="AS95" i="11"/>
  <c r="CI94" i="11"/>
  <c r="DO94" i="11" s="1"/>
  <c r="CS84" i="11"/>
  <c r="DY84" i="11" s="1"/>
  <c r="CP87" i="11"/>
  <c r="DV87" i="11" s="1"/>
  <c r="AJ104" i="11"/>
  <c r="CF97" i="11"/>
  <c r="DL97" i="11" s="1"/>
  <c r="BD84" i="11"/>
  <c r="AV92" i="11"/>
  <c r="CK92" i="11"/>
  <c r="DQ92" i="11" s="1"/>
  <c r="CG96" i="11"/>
  <c r="DM96" i="11" s="1"/>
  <c r="AI105" i="11"/>
  <c r="AO99" i="11"/>
  <c r="BH80" i="11"/>
  <c r="BA87" i="11"/>
  <c r="AW91" i="11"/>
  <c r="AD110" i="11"/>
  <c r="CR85" i="11"/>
  <c r="DX85" i="11" s="1"/>
  <c r="BG81" i="11"/>
  <c r="CN89" i="11"/>
  <c r="DT89" i="11" s="1"/>
  <c r="BV107" i="11"/>
  <c r="DB107" i="11" s="1"/>
  <c r="CM90" i="11"/>
  <c r="DS90" i="11" s="1"/>
  <c r="CW80" i="11"/>
  <c r="EC80" i="11" s="1"/>
  <c r="AT94" i="11"/>
  <c r="BX105" i="11"/>
  <c r="DD105" i="11" s="1"/>
  <c r="BZ103" i="11"/>
  <c r="DF103" i="11" s="1"/>
  <c r="CJ93" i="11"/>
  <c r="DP93" i="11" s="1"/>
  <c r="AR96" i="11"/>
  <c r="AQ97" i="11"/>
  <c r="BY104" i="11"/>
  <c r="DE104" i="11" s="1"/>
  <c r="EK104" i="11" s="1"/>
  <c r="FV104" i="11" s="1"/>
  <c r="AY89" i="11"/>
  <c r="BB86" i="11"/>
  <c r="AF108" i="11"/>
  <c r="CL91" i="11"/>
  <c r="DR91" i="11" s="1"/>
  <c r="BW106" i="11"/>
  <c r="DC106" i="11" s="1"/>
  <c r="BC85" i="11"/>
  <c r="CO88" i="11"/>
  <c r="DU88" i="11" s="1"/>
  <c r="CQ86" i="11"/>
  <c r="DW86" i="11" s="1"/>
  <c r="BU108" i="11"/>
  <c r="DA108" i="11" s="1"/>
  <c r="BT109" i="11"/>
  <c r="CZ109" i="11" s="1"/>
  <c r="AU93" i="11"/>
  <c r="CT83" i="11"/>
  <c r="DZ83" i="11" s="1"/>
  <c r="AH106" i="11"/>
  <c r="AM101" i="11"/>
  <c r="AG107" i="11"/>
  <c r="CD99" i="11"/>
  <c r="DJ99" i="11" s="1"/>
  <c r="AX90" i="11"/>
  <c r="AL102" i="11"/>
  <c r="AE109" i="11"/>
  <c r="CU82" i="11"/>
  <c r="EA82" i="11" s="1"/>
  <c r="CA102" i="11"/>
  <c r="DG102" i="11" s="1"/>
  <c r="AP98" i="11"/>
  <c r="CV81" i="11"/>
  <c r="EB81" i="11" s="1"/>
  <c r="BF82" i="11"/>
  <c r="AN100" i="11"/>
  <c r="BE83" i="11"/>
  <c r="CE98" i="11"/>
  <c r="DK98" i="11" s="1"/>
  <c r="CB101" i="11"/>
  <c r="DH101" i="11" s="1"/>
  <c r="BS110" i="11"/>
  <c r="CY110" i="11" s="1"/>
  <c r="CC100" i="11"/>
  <c r="DI100" i="11" s="1"/>
  <c r="AK103" i="11"/>
  <c r="AZ88" i="11"/>
  <c r="CH95" i="11"/>
  <c r="DN95" i="11" s="1"/>
  <c r="G141" i="1" l="1"/>
  <c r="N140" i="1"/>
  <c r="O140" i="1"/>
  <c r="AY109" i="1"/>
  <c r="AZ109" i="1" s="1"/>
  <c r="BL109" i="1" s="1"/>
  <c r="AX109" i="1"/>
  <c r="BB139" i="1"/>
  <c r="BC139" i="1" s="1"/>
  <c r="BF139" i="1"/>
  <c r="BH139" i="1" s="1"/>
  <c r="BJ139" i="1" s="1"/>
  <c r="Y131" i="1"/>
  <c r="AO115" i="1"/>
  <c r="AJ120" i="1"/>
  <c r="Z130" i="1"/>
  <c r="AP114" i="1"/>
  <c r="AA129" i="1"/>
  <c r="AQ113" i="1"/>
  <c r="AN116" i="1"/>
  <c r="AK119" i="1"/>
  <c r="AG123" i="1"/>
  <c r="AB128" i="1"/>
  <c r="AR112" i="1"/>
  <c r="AH122" i="1"/>
  <c r="AI121" i="1"/>
  <c r="AF124" i="1"/>
  <c r="AC127" i="1"/>
  <c r="AS111" i="1"/>
  <c r="V134" i="1"/>
  <c r="AE125" i="1"/>
  <c r="AT110" i="1"/>
  <c r="AV110" i="1" s="1"/>
  <c r="AW110" i="1" s="1"/>
  <c r="AD126" i="1"/>
  <c r="AM117" i="1"/>
  <c r="AL118" i="1"/>
  <c r="S137" i="1"/>
  <c r="R138" i="1"/>
  <c r="X132" i="1"/>
  <c r="U135" i="1"/>
  <c r="T136" i="1"/>
  <c r="W133" i="1"/>
  <c r="Q139" i="1"/>
  <c r="GX78" i="11"/>
  <c r="HH78" i="11" s="1"/>
  <c r="ET95" i="11"/>
  <c r="GE95" i="11" s="1"/>
  <c r="FI80" i="11"/>
  <c r="GT80" i="11" s="1"/>
  <c r="GV80" i="11" s="1"/>
  <c r="GW80" i="11" s="1"/>
  <c r="FH81" i="11"/>
  <c r="GS81" i="11" s="1"/>
  <c r="EO100" i="11"/>
  <c r="FZ100" i="11" s="1"/>
  <c r="EZ89" i="11"/>
  <c r="GK89" i="11" s="1"/>
  <c r="EE110" i="11"/>
  <c r="FP110" i="11" s="1"/>
  <c r="EG108" i="11"/>
  <c r="FR108" i="11" s="1"/>
  <c r="EV93" i="11"/>
  <c r="GG93" i="11" s="1"/>
  <c r="EF109" i="11"/>
  <c r="FQ109" i="11" s="1"/>
  <c r="EP99" i="11"/>
  <c r="GA99" i="11" s="1"/>
  <c r="EW92" i="11"/>
  <c r="GH92" i="11" s="1"/>
  <c r="FE84" i="11"/>
  <c r="GP84" i="11" s="1"/>
  <c r="FV103" i="11"/>
  <c r="FG82" i="11"/>
  <c r="GR82" i="11" s="1"/>
  <c r="FF83" i="11"/>
  <c r="GQ83" i="11" s="1"/>
  <c r="FC86" i="11"/>
  <c r="GN86" i="11" s="1"/>
  <c r="EQ98" i="11"/>
  <c r="GB98" i="11" s="1"/>
  <c r="FA88" i="11"/>
  <c r="GL88" i="11" s="1"/>
  <c r="EJ105" i="11"/>
  <c r="FU105" i="11" s="1"/>
  <c r="EH107" i="11"/>
  <c r="FS107" i="11" s="1"/>
  <c r="FB87" i="11"/>
  <c r="GM87" i="11" s="1"/>
  <c r="GY79" i="11"/>
  <c r="HI79" i="11" s="1"/>
  <c r="HJ79" i="11" s="1"/>
  <c r="GX79" i="11"/>
  <c r="EI106" i="11"/>
  <c r="FT106" i="11" s="1"/>
  <c r="ES96" i="11"/>
  <c r="GD96" i="11" s="1"/>
  <c r="ER97" i="11"/>
  <c r="GC97" i="11" s="1"/>
  <c r="EU94" i="11"/>
  <c r="GF94" i="11" s="1"/>
  <c r="EM102" i="11"/>
  <c r="FX102" i="11" s="1"/>
  <c r="EN101" i="11"/>
  <c r="FY101" i="11" s="1"/>
  <c r="EX91" i="11"/>
  <c r="GI91" i="11" s="1"/>
  <c r="EL103" i="11"/>
  <c r="FW103" i="11" s="1"/>
  <c r="EY90" i="11"/>
  <c r="GJ90" i="11" s="1"/>
  <c r="FD85" i="11"/>
  <c r="GO85" i="11" s="1"/>
  <c r="FR107" i="11"/>
  <c r="FN79" i="11"/>
  <c r="HK77" i="11"/>
  <c r="HL80" i="11"/>
  <c r="G143" i="11"/>
  <c r="M142" i="11"/>
  <c r="HE141" i="11" s="1"/>
  <c r="HF81" i="11"/>
  <c r="AQ98" i="11"/>
  <c r="CV82" i="11"/>
  <c r="EB82" i="11" s="1"/>
  <c r="CF98" i="11"/>
  <c r="DL98" i="11" s="1"/>
  <c r="CB102" i="11"/>
  <c r="DH102" i="11" s="1"/>
  <c r="AP99" i="11"/>
  <c r="AL103" i="11"/>
  <c r="BZ104" i="11"/>
  <c r="DF104" i="11" s="1"/>
  <c r="BV108" i="11"/>
  <c r="DB108" i="11" s="1"/>
  <c r="BC86" i="11"/>
  <c r="BE84" i="11"/>
  <c r="BB87" i="11"/>
  <c r="CO89" i="11"/>
  <c r="DU89" i="11" s="1"/>
  <c r="AG108" i="11"/>
  <c r="AN101" i="11"/>
  <c r="BX106" i="11"/>
  <c r="DD106" i="11" s="1"/>
  <c r="AE110" i="11"/>
  <c r="BF83" i="11"/>
  <c r="CL92" i="11"/>
  <c r="DR92" i="11" s="1"/>
  <c r="CK93" i="11"/>
  <c r="DQ93" i="11" s="1"/>
  <c r="AZ89" i="11"/>
  <c r="AH107" i="11"/>
  <c r="CA103" i="11"/>
  <c r="DG103" i="11" s="1"/>
  <c r="EM103" i="11" s="1"/>
  <c r="FX103" i="11" s="1"/>
  <c r="CE99" i="11"/>
  <c r="DK99" i="11" s="1"/>
  <c r="AF109" i="11"/>
  <c r="CH96" i="11"/>
  <c r="DN96" i="11" s="1"/>
  <c r="AD111" i="11"/>
  <c r="AR97" i="11"/>
  <c r="AM102" i="11"/>
  <c r="AT95" i="11"/>
  <c r="CD100" i="11"/>
  <c r="DJ100" i="11" s="1"/>
  <c r="CW81" i="11"/>
  <c r="EC81" i="11" s="1"/>
  <c r="CN90" i="11"/>
  <c r="DT90" i="11" s="1"/>
  <c r="BD85" i="11"/>
  <c r="BH81" i="11"/>
  <c r="CU83" i="11"/>
  <c r="EA83" i="11" s="1"/>
  <c r="AU94" i="11"/>
  <c r="BW107" i="11"/>
  <c r="DC107" i="11" s="1"/>
  <c r="EI107" i="11" s="1"/>
  <c r="FT107" i="11" s="1"/>
  <c r="CI95" i="11"/>
  <c r="DO95" i="11" s="1"/>
  <c r="BS111" i="11"/>
  <c r="CY111" i="11" s="1"/>
  <c r="BG82" i="11"/>
  <c r="CT84" i="11"/>
  <c r="DZ84" i="11" s="1"/>
  <c r="AV93" i="11"/>
  <c r="AS96" i="11"/>
  <c r="AJ105" i="11"/>
  <c r="CC101" i="11"/>
  <c r="DI101" i="11" s="1"/>
  <c r="BU109" i="11"/>
  <c r="DA109" i="11" s="1"/>
  <c r="AW92" i="11"/>
  <c r="AK104" i="11"/>
  <c r="CS85" i="11"/>
  <c r="DY85" i="11" s="1"/>
  <c r="FE85" i="11" s="1"/>
  <c r="GP85" i="11" s="1"/>
  <c r="AO100" i="11"/>
  <c r="AI106" i="11"/>
  <c r="CM91" i="11"/>
  <c r="DS91" i="11" s="1"/>
  <c r="CR86" i="11"/>
  <c r="DX86" i="11" s="1"/>
  <c r="FD86" i="11" s="1"/>
  <c r="GO86" i="11" s="1"/>
  <c r="BT110" i="11"/>
  <c r="CZ110" i="11" s="1"/>
  <c r="AX91" i="11"/>
  <c r="BA88" i="11"/>
  <c r="CJ94" i="11"/>
  <c r="DP94" i="11" s="1"/>
  <c r="AY90" i="11"/>
  <c r="BY105" i="11"/>
  <c r="DE105" i="11" s="1"/>
  <c r="CG97" i="11"/>
  <c r="DM97" i="11" s="1"/>
  <c r="ES97" i="11" s="1"/>
  <c r="GD97" i="11" s="1"/>
  <c r="CP88" i="11"/>
  <c r="DV88" i="11" s="1"/>
  <c r="CQ87" i="11"/>
  <c r="DW87" i="11" s="1"/>
  <c r="GZ78" i="11" l="1"/>
  <c r="HK78" i="11" s="1"/>
  <c r="AX110" i="1"/>
  <c r="AY110" i="1"/>
  <c r="AZ110" i="1" s="1"/>
  <c r="BL110" i="1" s="1"/>
  <c r="BB140" i="1"/>
  <c r="BC140" i="1" s="1"/>
  <c r="BF140" i="1"/>
  <c r="BH140" i="1" s="1"/>
  <c r="BJ140" i="1" s="1"/>
  <c r="AI122" i="1"/>
  <c r="AS112" i="1"/>
  <c r="AC128" i="1"/>
  <c r="AE126" i="1"/>
  <c r="AQ114" i="1"/>
  <c r="AA130" i="1"/>
  <c r="AK120" i="1"/>
  <c r="AM118" i="1"/>
  <c r="AJ121" i="1"/>
  <c r="AL119" i="1"/>
  <c r="AO116" i="1"/>
  <c r="AF125" i="1"/>
  <c r="AH123" i="1"/>
  <c r="X133" i="1"/>
  <c r="AB129" i="1"/>
  <c r="AR113" i="1"/>
  <c r="AD127" i="1"/>
  <c r="AT111" i="1"/>
  <c r="AV111" i="1" s="1"/>
  <c r="AW111" i="1" s="1"/>
  <c r="Y132" i="1"/>
  <c r="AG124" i="1"/>
  <c r="AN117" i="1"/>
  <c r="Z131" i="1"/>
  <c r="AP115" i="1"/>
  <c r="Q140" i="1"/>
  <c r="W134" i="1"/>
  <c r="S138" i="1"/>
  <c r="R139" i="1"/>
  <c r="T137" i="1"/>
  <c r="V135" i="1"/>
  <c r="U136" i="1"/>
  <c r="N141" i="1"/>
  <c r="O141" i="1"/>
  <c r="G142" i="1"/>
  <c r="EU95" i="11"/>
  <c r="GF95" i="11" s="1"/>
  <c r="FC87" i="11"/>
  <c r="GN87" i="11" s="1"/>
  <c r="FK80" i="11"/>
  <c r="FL80" i="11" s="1"/>
  <c r="FM80" i="11" s="1"/>
  <c r="FF84" i="11"/>
  <c r="GQ84" i="11" s="1"/>
  <c r="EY91" i="11"/>
  <c r="GJ91" i="11" s="1"/>
  <c r="EZ90" i="11"/>
  <c r="GK90" i="11" s="1"/>
  <c r="EH108" i="11"/>
  <c r="FS108" i="11" s="1"/>
  <c r="EO101" i="11"/>
  <c r="FZ101" i="11" s="1"/>
  <c r="EE111" i="11"/>
  <c r="FP111" i="11" s="1"/>
  <c r="FG83" i="11"/>
  <c r="GR83" i="11" s="1"/>
  <c r="FI81" i="11"/>
  <c r="FK81" i="11" s="1"/>
  <c r="FL81" i="11" s="1"/>
  <c r="FM81" i="11" s="1"/>
  <c r="EQ99" i="11"/>
  <c r="GB99" i="11" s="1"/>
  <c r="ER98" i="11"/>
  <c r="GC98" i="11" s="1"/>
  <c r="FA89" i="11"/>
  <c r="GL89" i="11" s="1"/>
  <c r="EF110" i="11"/>
  <c r="EG109" i="11"/>
  <c r="GY80" i="11"/>
  <c r="HI80" i="11" s="1"/>
  <c r="HJ80" i="11" s="1"/>
  <c r="GX80" i="11"/>
  <c r="FB88" i="11"/>
  <c r="GM88" i="11" s="1"/>
  <c r="EV94" i="11"/>
  <c r="GG94" i="11" s="1"/>
  <c r="ET96" i="11"/>
  <c r="GE96" i="11" s="1"/>
  <c r="EK105" i="11"/>
  <c r="FV105" i="11" s="1"/>
  <c r="EW93" i="11"/>
  <c r="GH93" i="11" s="1"/>
  <c r="EJ106" i="11"/>
  <c r="FU106" i="11" s="1"/>
  <c r="EL104" i="11"/>
  <c r="FW104" i="11" s="1"/>
  <c r="GZ79" i="11"/>
  <c r="HH79" i="11"/>
  <c r="EN102" i="11"/>
  <c r="FY102" i="11" s="1"/>
  <c r="EP100" i="11"/>
  <c r="GA100" i="11" s="1"/>
  <c r="EX92" i="11"/>
  <c r="GI92" i="11" s="1"/>
  <c r="FH82" i="11"/>
  <c r="GS82" i="11" s="1"/>
  <c r="HL81" i="11"/>
  <c r="M143" i="11"/>
  <c r="HE142" i="11" s="1"/>
  <c r="G144" i="11"/>
  <c r="HF82" i="11"/>
  <c r="AS97" i="11"/>
  <c r="CS86" i="11"/>
  <c r="DY86" i="11" s="1"/>
  <c r="CK94" i="11"/>
  <c r="DQ94" i="11" s="1"/>
  <c r="CJ95" i="11"/>
  <c r="DP95" i="11" s="1"/>
  <c r="CQ88" i="11"/>
  <c r="DW88" i="11" s="1"/>
  <c r="BZ105" i="11"/>
  <c r="DF105" i="11" s="1"/>
  <c r="AW93" i="11"/>
  <c r="AG109" i="11"/>
  <c r="AR98" i="11"/>
  <c r="AH108" i="11"/>
  <c r="AK105" i="11"/>
  <c r="BD86" i="11"/>
  <c r="AI107" i="11"/>
  <c r="AU95" i="11"/>
  <c r="BG83" i="11"/>
  <c r="AZ90" i="11"/>
  <c r="AT96" i="11"/>
  <c r="AF110" i="11"/>
  <c r="AP100" i="11"/>
  <c r="CU84" i="11"/>
  <c r="EA84" i="11" s="1"/>
  <c r="CD101" i="11"/>
  <c r="DJ101" i="11" s="1"/>
  <c r="CP89" i="11"/>
  <c r="DV89" i="11" s="1"/>
  <c r="BA89" i="11"/>
  <c r="AV94" i="11"/>
  <c r="AD112" i="11"/>
  <c r="CO90" i="11"/>
  <c r="DU90" i="11" s="1"/>
  <c r="CL93" i="11"/>
  <c r="DR93" i="11" s="1"/>
  <c r="BH82" i="11"/>
  <c r="CV83" i="11"/>
  <c r="EB83" i="11" s="1"/>
  <c r="CB103" i="11"/>
  <c r="DH103" i="11" s="1"/>
  <c r="AJ106" i="11"/>
  <c r="BU110" i="11"/>
  <c r="DA110" i="11" s="1"/>
  <c r="CR87" i="11"/>
  <c r="DX87" i="11" s="1"/>
  <c r="CT85" i="11"/>
  <c r="DZ85" i="11" s="1"/>
  <c r="CI96" i="11"/>
  <c r="DO96" i="11" s="1"/>
  <c r="AE111" i="11"/>
  <c r="AQ99" i="11"/>
  <c r="BE85" i="11"/>
  <c r="CM92" i="11"/>
  <c r="DS92" i="11" s="1"/>
  <c r="CG98" i="11"/>
  <c r="DM98" i="11" s="1"/>
  <c r="BV109" i="11"/>
  <c r="DB109" i="11" s="1"/>
  <c r="AL104" i="11"/>
  <c r="BS112" i="11"/>
  <c r="CY112" i="11" s="1"/>
  <c r="BF84" i="11"/>
  <c r="BB88" i="11"/>
  <c r="AY91" i="11"/>
  <c r="BT111" i="11"/>
  <c r="CZ111" i="11" s="1"/>
  <c r="AM103" i="11"/>
  <c r="AO101" i="11"/>
  <c r="CA104" i="11"/>
  <c r="DG104" i="11" s="1"/>
  <c r="EM104" i="11" s="1"/>
  <c r="FX104" i="11" s="1"/>
  <c r="BY106" i="11"/>
  <c r="DE106" i="11" s="1"/>
  <c r="AX92" i="11"/>
  <c r="BC87" i="11"/>
  <c r="CF99" i="11"/>
  <c r="DL99" i="11" s="1"/>
  <c r="CC102" i="11"/>
  <c r="DI102" i="11" s="1"/>
  <c r="CW82" i="11"/>
  <c r="EC82" i="11" s="1"/>
  <c r="AN102" i="11"/>
  <c r="CN91" i="11"/>
  <c r="DT91" i="11" s="1"/>
  <c r="BX107" i="11"/>
  <c r="DD107" i="11" s="1"/>
  <c r="BW108" i="11"/>
  <c r="DC108" i="11" s="1"/>
  <c r="CH97" i="11"/>
  <c r="DN97" i="11" s="1"/>
  <c r="ET97" i="11" s="1"/>
  <c r="GE97" i="11" s="1"/>
  <c r="CE100" i="11"/>
  <c r="DK100" i="11" s="1"/>
  <c r="EK106" i="11" l="1"/>
  <c r="FV106" i="11" s="1"/>
  <c r="EX93" i="11"/>
  <c r="GI93" i="11" s="1"/>
  <c r="EZ91" i="11"/>
  <c r="GK91" i="11" s="1"/>
  <c r="FI82" i="11"/>
  <c r="FK82" i="11" s="1"/>
  <c r="BB141" i="1"/>
  <c r="BC141" i="1" s="1"/>
  <c r="BF141" i="1"/>
  <c r="BH141" i="1" s="1"/>
  <c r="BJ141" i="1" s="1"/>
  <c r="AF126" i="1"/>
  <c r="AA131" i="1"/>
  <c r="AQ115" i="1"/>
  <c r="AD128" i="1"/>
  <c r="AT112" i="1"/>
  <c r="AV112" i="1" s="1"/>
  <c r="AW112" i="1" s="1"/>
  <c r="AB130" i="1"/>
  <c r="AR114" i="1"/>
  <c r="AE127" i="1"/>
  <c r="AH124" i="1"/>
  <c r="AN118" i="1"/>
  <c r="AI123" i="1"/>
  <c r="AL120" i="1"/>
  <c r="AJ122" i="1"/>
  <c r="AM119" i="1"/>
  <c r="Z132" i="1"/>
  <c r="AP116" i="1"/>
  <c r="AG125" i="1"/>
  <c r="AS113" i="1"/>
  <c r="AC129" i="1"/>
  <c r="AO117" i="1"/>
  <c r="Y133" i="1"/>
  <c r="AK121" i="1"/>
  <c r="V136" i="1"/>
  <c r="T138" i="1"/>
  <c r="R140" i="1"/>
  <c r="U137" i="1"/>
  <c r="W135" i="1"/>
  <c r="X134" i="1"/>
  <c r="S139" i="1"/>
  <c r="Q141" i="1"/>
  <c r="O142" i="1"/>
  <c r="G143" i="1"/>
  <c r="N142" i="1"/>
  <c r="AY111" i="1"/>
  <c r="AZ111" i="1" s="1"/>
  <c r="BL111" i="1" s="1"/>
  <c r="AX111" i="1"/>
  <c r="ER99" i="11"/>
  <c r="GC99" i="11" s="1"/>
  <c r="GT81" i="11"/>
  <c r="GV81" i="11" s="1"/>
  <c r="GW81" i="11" s="1"/>
  <c r="GY81" i="11" s="1"/>
  <c r="HI81" i="11" s="1"/>
  <c r="HJ81" i="11" s="1"/>
  <c r="FN80" i="11"/>
  <c r="EH109" i="11"/>
  <c r="FS109" i="11" s="1"/>
  <c r="EF111" i="11"/>
  <c r="FQ111" i="11" s="1"/>
  <c r="EN103" i="11"/>
  <c r="FY103" i="11" s="1"/>
  <c r="FA90" i="11"/>
  <c r="GL90" i="11" s="1"/>
  <c r="EI108" i="11"/>
  <c r="FT108" i="11" s="1"/>
  <c r="ES98" i="11"/>
  <c r="GD98" i="11" s="1"/>
  <c r="EG110" i="11"/>
  <c r="FR110" i="11" s="1"/>
  <c r="FN81" i="11"/>
  <c r="EJ107" i="11"/>
  <c r="FU107" i="11" s="1"/>
  <c r="EO102" i="11"/>
  <c r="FZ102" i="11" s="1"/>
  <c r="EE112" i="11"/>
  <c r="FP112" i="11" s="1"/>
  <c r="EY92" i="11"/>
  <c r="GJ92" i="11" s="1"/>
  <c r="EU96" i="11"/>
  <c r="GF96" i="11" s="1"/>
  <c r="EW94" i="11"/>
  <c r="GH94" i="11" s="1"/>
  <c r="EQ100" i="11"/>
  <c r="GB100" i="11" s="1"/>
  <c r="GT82" i="11"/>
  <c r="GV82" i="11" s="1"/>
  <c r="GW82" i="11" s="1"/>
  <c r="FG84" i="11"/>
  <c r="GR84" i="11" s="1"/>
  <c r="EV95" i="11"/>
  <c r="GG95" i="11" s="1"/>
  <c r="FF85" i="11"/>
  <c r="GQ85" i="11" s="1"/>
  <c r="FB89" i="11"/>
  <c r="GM89" i="11" s="1"/>
  <c r="EL105" i="11"/>
  <c r="FW105" i="11" s="1"/>
  <c r="FE86" i="11"/>
  <c r="GP86" i="11" s="1"/>
  <c r="FQ110" i="11"/>
  <c r="HK79" i="11"/>
  <c r="FR109" i="11"/>
  <c r="FD87" i="11"/>
  <c r="GO87" i="11" s="1"/>
  <c r="FH83" i="11"/>
  <c r="GS83" i="11" s="1"/>
  <c r="EP101" i="11"/>
  <c r="GA101" i="11" s="1"/>
  <c r="FC88" i="11"/>
  <c r="GN88" i="11" s="1"/>
  <c r="GZ80" i="11"/>
  <c r="HH80" i="11"/>
  <c r="M144" i="11"/>
  <c r="HE143" i="11" s="1"/>
  <c r="G145" i="11"/>
  <c r="HF83" i="11"/>
  <c r="CA105" i="11"/>
  <c r="DG105" i="11" s="1"/>
  <c r="CE101" i="11"/>
  <c r="DK101" i="11" s="1"/>
  <c r="AT97" i="11"/>
  <c r="AY92" i="11"/>
  <c r="BY107" i="11"/>
  <c r="DE107" i="11" s="1"/>
  <c r="AK106" i="11"/>
  <c r="AR99" i="11"/>
  <c r="AX93" i="11"/>
  <c r="CN92" i="11"/>
  <c r="DT92" i="11" s="1"/>
  <c r="AI108" i="11"/>
  <c r="AV95" i="11"/>
  <c r="AJ107" i="11"/>
  <c r="AW94" i="11"/>
  <c r="BT112" i="11"/>
  <c r="CZ112" i="11" s="1"/>
  <c r="AN103" i="11"/>
  <c r="BS113" i="11"/>
  <c r="CY113" i="11" s="1"/>
  <c r="BZ106" i="11"/>
  <c r="DF106" i="11" s="1"/>
  <c r="AD113" i="11"/>
  <c r="CQ89" i="11"/>
  <c r="DW89" i="11" s="1"/>
  <c r="BH83" i="11"/>
  <c r="BE86" i="11"/>
  <c r="CG99" i="11"/>
  <c r="DM99" i="11" s="1"/>
  <c r="BU111" i="11"/>
  <c r="DA111" i="11" s="1"/>
  <c r="CL94" i="11"/>
  <c r="DR94" i="11" s="1"/>
  <c r="CM93" i="11"/>
  <c r="DS93" i="11" s="1"/>
  <c r="CP90" i="11"/>
  <c r="DV90" i="11" s="1"/>
  <c r="CB104" i="11"/>
  <c r="DH104" i="11" s="1"/>
  <c r="BD87" i="11"/>
  <c r="AU96" i="11"/>
  <c r="AF111" i="11"/>
  <c r="CT86" i="11"/>
  <c r="DZ86" i="11" s="1"/>
  <c r="CH98" i="11"/>
  <c r="DN98" i="11" s="1"/>
  <c r="CU85" i="11"/>
  <c r="EA85" i="11" s="1"/>
  <c r="AG110" i="11"/>
  <c r="CJ96" i="11"/>
  <c r="DP96" i="11" s="1"/>
  <c r="BF85" i="11"/>
  <c r="AQ100" i="11"/>
  <c r="BB89" i="11"/>
  <c r="CF100" i="11"/>
  <c r="DL100" i="11" s="1"/>
  <c r="CW83" i="11"/>
  <c r="EC83" i="11" s="1"/>
  <c r="BG84" i="11"/>
  <c r="AM104" i="11"/>
  <c r="CK95" i="11"/>
  <c r="DQ95" i="11" s="1"/>
  <c r="EW95" i="11" s="1"/>
  <c r="GH95" i="11" s="1"/>
  <c r="AL105" i="11"/>
  <c r="BW109" i="11"/>
  <c r="DC109" i="11" s="1"/>
  <c r="BX108" i="11"/>
  <c r="DD108" i="11" s="1"/>
  <c r="BC88" i="11"/>
  <c r="CI97" i="11"/>
  <c r="DO97" i="11" s="1"/>
  <c r="AO102" i="11"/>
  <c r="CO91" i="11"/>
  <c r="DU91" i="11" s="1"/>
  <c r="AP101" i="11"/>
  <c r="AH109" i="11"/>
  <c r="CD102" i="11"/>
  <c r="DJ102" i="11" s="1"/>
  <c r="CR88" i="11"/>
  <c r="DX88" i="11" s="1"/>
  <c r="CS87" i="11"/>
  <c r="DY87" i="11" s="1"/>
  <c r="AZ91" i="11"/>
  <c r="CV84" i="11"/>
  <c r="EB84" i="11" s="1"/>
  <c r="BV110" i="11"/>
  <c r="DB110" i="11" s="1"/>
  <c r="EH110" i="11" s="1"/>
  <c r="FS110" i="11" s="1"/>
  <c r="CC103" i="11"/>
  <c r="DI103" i="11" s="1"/>
  <c r="AS98" i="11"/>
  <c r="BA90" i="11"/>
  <c r="AE112" i="11"/>
  <c r="HL82" i="11"/>
  <c r="FH84" i="11" l="1"/>
  <c r="GS84" i="11" s="1"/>
  <c r="EO103" i="11"/>
  <c r="FZ103" i="11" s="1"/>
  <c r="FI83" i="11"/>
  <c r="FK83" i="11" s="1"/>
  <c r="EJ108" i="11"/>
  <c r="FU108" i="11" s="1"/>
  <c r="GX81" i="11"/>
  <c r="GZ81" i="11" s="1"/>
  <c r="BB142" i="1"/>
  <c r="BC142" i="1" s="1"/>
  <c r="BF142" i="1"/>
  <c r="BH142" i="1" s="1"/>
  <c r="BJ142" i="1" s="1"/>
  <c r="AK122" i="1"/>
  <c r="AE128" i="1"/>
  <c r="Y134" i="1"/>
  <c r="AO118" i="1"/>
  <c r="AI124" i="1"/>
  <c r="V137" i="1"/>
  <c r="AC130" i="1"/>
  <c r="AS114" i="1"/>
  <c r="AM120" i="1"/>
  <c r="AG126" i="1"/>
  <c r="AA132" i="1"/>
  <c r="AQ116" i="1"/>
  <c r="AN119" i="1"/>
  <c r="AH125" i="1"/>
  <c r="AJ123" i="1"/>
  <c r="AL121" i="1"/>
  <c r="AF127" i="1"/>
  <c r="AP117" i="1"/>
  <c r="Z133" i="1"/>
  <c r="AR115" i="1"/>
  <c r="AB131" i="1"/>
  <c r="AT113" i="1"/>
  <c r="AV113" i="1" s="1"/>
  <c r="AW113" i="1" s="1"/>
  <c r="AD129" i="1"/>
  <c r="S140" i="1"/>
  <c r="T139" i="1"/>
  <c r="X135" i="1"/>
  <c r="U138" i="1"/>
  <c r="R141" i="1"/>
  <c r="Q142" i="1"/>
  <c r="W136" i="1"/>
  <c r="N143" i="1"/>
  <c r="O143" i="1"/>
  <c r="G144" i="1"/>
  <c r="AY112" i="1"/>
  <c r="AZ112" i="1" s="1"/>
  <c r="BL112" i="1" s="1"/>
  <c r="AX112" i="1"/>
  <c r="FE87" i="11"/>
  <c r="GP87" i="11" s="1"/>
  <c r="EY93" i="11"/>
  <c r="GJ93" i="11" s="1"/>
  <c r="FA91" i="11"/>
  <c r="GL91" i="11" s="1"/>
  <c r="FB90" i="11"/>
  <c r="GM90" i="11" s="1"/>
  <c r="EX94" i="11"/>
  <c r="GI94" i="11" s="1"/>
  <c r="EZ92" i="11"/>
  <c r="GK92" i="11" s="1"/>
  <c r="FD88" i="11"/>
  <c r="GO88" i="11" s="1"/>
  <c r="EI109" i="11"/>
  <c r="FT109" i="11" s="1"/>
  <c r="FG85" i="11"/>
  <c r="GR85" i="11" s="1"/>
  <c r="ES99" i="11"/>
  <c r="GD99" i="11" s="1"/>
  <c r="EQ101" i="11"/>
  <c r="GB101" i="11" s="1"/>
  <c r="EU97" i="11"/>
  <c r="GF97" i="11" s="1"/>
  <c r="EF112" i="11"/>
  <c r="EP102" i="11"/>
  <c r="GA102" i="11" s="1"/>
  <c r="ER100" i="11"/>
  <c r="GC100" i="11" s="1"/>
  <c r="EV96" i="11"/>
  <c r="GG96" i="11" s="1"/>
  <c r="FF86" i="11"/>
  <c r="GQ86" i="11" s="1"/>
  <c r="EN104" i="11"/>
  <c r="FY104" i="11" s="1"/>
  <c r="EG111" i="11"/>
  <c r="FR111" i="11" s="1"/>
  <c r="FC89" i="11"/>
  <c r="GN89" i="11" s="1"/>
  <c r="HK80" i="11"/>
  <c r="FL82" i="11"/>
  <c r="FM82" i="11" s="1"/>
  <c r="EL106" i="11"/>
  <c r="FW106" i="11" s="1"/>
  <c r="EK107" i="11"/>
  <c r="FV107" i="11" s="1"/>
  <c r="EM105" i="11"/>
  <c r="FX105" i="11" s="1"/>
  <c r="GY82" i="11"/>
  <c r="HI82" i="11" s="1"/>
  <c r="HJ82" i="11" s="1"/>
  <c r="GX82" i="11"/>
  <c r="ET98" i="11"/>
  <c r="GE98" i="11" s="1"/>
  <c r="EE113" i="11"/>
  <c r="FP113" i="11" s="1"/>
  <c r="HF84" i="11"/>
  <c r="BC89" i="11"/>
  <c r="BX109" i="11"/>
  <c r="DD109" i="11" s="1"/>
  <c r="AZ92" i="11"/>
  <c r="BV111" i="11"/>
  <c r="DB111" i="11" s="1"/>
  <c r="CE102" i="11"/>
  <c r="DK102" i="11" s="1"/>
  <c r="AK107" i="11"/>
  <c r="AO103" i="11"/>
  <c r="BE87" i="11"/>
  <c r="BB90" i="11"/>
  <c r="AM105" i="11"/>
  <c r="BF86" i="11"/>
  <c r="AD114" i="11"/>
  <c r="AT98" i="11"/>
  <c r="AY93" i="11"/>
  <c r="AV96" i="11"/>
  <c r="CO92" i="11"/>
  <c r="DU92" i="11" s="1"/>
  <c r="CV85" i="11"/>
  <c r="EB85" i="11" s="1"/>
  <c r="BW110" i="11"/>
  <c r="DC110" i="11" s="1"/>
  <c r="CB105" i="11"/>
  <c r="DH105" i="11" s="1"/>
  <c r="AX94" i="11"/>
  <c r="CC104" i="11"/>
  <c r="DI104" i="11" s="1"/>
  <c r="AS99" i="11"/>
  <c r="BH84" i="11"/>
  <c r="AP102" i="11"/>
  <c r="CI98" i="11"/>
  <c r="DO98" i="11" s="1"/>
  <c r="CF101" i="11"/>
  <c r="DL101" i="11" s="1"/>
  <c r="CT87" i="11"/>
  <c r="DZ87" i="11" s="1"/>
  <c r="CL95" i="11"/>
  <c r="DR95" i="11" s="1"/>
  <c r="CR89" i="11"/>
  <c r="DX89" i="11" s="1"/>
  <c r="AQ101" i="11"/>
  <c r="AI109" i="11"/>
  <c r="CK96" i="11"/>
  <c r="DQ96" i="11" s="1"/>
  <c r="BS114" i="11"/>
  <c r="CY114" i="11" s="1"/>
  <c r="AN104" i="11"/>
  <c r="BY108" i="11"/>
  <c r="DE108" i="11" s="1"/>
  <c r="BU112" i="11"/>
  <c r="DA112" i="11" s="1"/>
  <c r="AU97" i="11"/>
  <c r="CD103" i="11"/>
  <c r="DJ103" i="11" s="1"/>
  <c r="AR100" i="11"/>
  <c r="CH99" i="11"/>
  <c r="DN99" i="11" s="1"/>
  <c r="AJ108" i="11"/>
  <c r="AF112" i="11"/>
  <c r="AL106" i="11"/>
  <c r="CA106" i="11"/>
  <c r="DG106" i="11" s="1"/>
  <c r="CW84" i="11"/>
  <c r="EC84" i="11" s="1"/>
  <c r="CN93" i="11"/>
  <c r="DT93" i="11" s="1"/>
  <c r="EZ93" i="11" s="1"/>
  <c r="GK93" i="11" s="1"/>
  <c r="AG111" i="11"/>
  <c r="CQ90" i="11"/>
  <c r="DW90" i="11" s="1"/>
  <c r="CP91" i="11"/>
  <c r="DV91" i="11" s="1"/>
  <c r="CJ97" i="11"/>
  <c r="DP97" i="11" s="1"/>
  <c r="AW95" i="11"/>
  <c r="CM94" i="11"/>
  <c r="DS94" i="11" s="1"/>
  <c r="EY94" i="11" s="1"/>
  <c r="GJ94" i="11" s="1"/>
  <c r="CS88" i="11"/>
  <c r="DY88" i="11" s="1"/>
  <c r="BD88" i="11"/>
  <c r="BT113" i="11"/>
  <c r="CZ113" i="11" s="1"/>
  <c r="CU86" i="11"/>
  <c r="EA86" i="11" s="1"/>
  <c r="CG100" i="11"/>
  <c r="DM100" i="11" s="1"/>
  <c r="AE113" i="11"/>
  <c r="BZ107" i="11"/>
  <c r="DF107" i="11" s="1"/>
  <c r="BG85" i="11"/>
  <c r="AH110" i="11"/>
  <c r="BA91" i="11"/>
  <c r="HL83" i="11"/>
  <c r="M145" i="11"/>
  <c r="HE144" i="11" s="1"/>
  <c r="G146" i="11"/>
  <c r="HH81" i="11" l="1"/>
  <c r="GT83" i="11"/>
  <c r="GV83" i="11" s="1"/>
  <c r="GW83" i="11" s="1"/>
  <c r="GY83" i="11" s="1"/>
  <c r="HI83" i="11" s="1"/>
  <c r="HJ83" i="11" s="1"/>
  <c r="FD89" i="11"/>
  <c r="GO89" i="11" s="1"/>
  <c r="EU98" i="11"/>
  <c r="GF98" i="11" s="1"/>
  <c r="BB143" i="1"/>
  <c r="BC143" i="1" s="1"/>
  <c r="BF143" i="1"/>
  <c r="BH143" i="1" s="1"/>
  <c r="BJ143" i="1" s="1"/>
  <c r="AJ124" i="1"/>
  <c r="Y135" i="1"/>
  <c r="AO119" i="1"/>
  <c r="AL122" i="1"/>
  <c r="AA133" i="1"/>
  <c r="AQ117" i="1"/>
  <c r="AN120" i="1"/>
  <c r="AK123" i="1"/>
  <c r="AH126" i="1"/>
  <c r="AM121" i="1"/>
  <c r="AB132" i="1"/>
  <c r="AR116" i="1"/>
  <c r="AG127" i="1"/>
  <c r="AD130" i="1"/>
  <c r="AT114" i="1"/>
  <c r="AV114" i="1" s="1"/>
  <c r="AW114" i="1" s="1"/>
  <c r="AI125" i="1"/>
  <c r="AF128" i="1"/>
  <c r="AC131" i="1"/>
  <c r="AS115" i="1"/>
  <c r="Z134" i="1"/>
  <c r="AP118" i="1"/>
  <c r="AE129" i="1"/>
  <c r="X136" i="1"/>
  <c r="T140" i="1"/>
  <c r="W137" i="1"/>
  <c r="Q143" i="1"/>
  <c r="V138" i="1"/>
  <c r="S141" i="1"/>
  <c r="R142" i="1"/>
  <c r="U139" i="1"/>
  <c r="N144" i="1"/>
  <c r="O144" i="1"/>
  <c r="G145" i="1"/>
  <c r="AY113" i="1"/>
  <c r="AZ113" i="1" s="1"/>
  <c r="BL113" i="1" s="1"/>
  <c r="AX113" i="1"/>
  <c r="FG86" i="11"/>
  <c r="GR86" i="11" s="1"/>
  <c r="EM106" i="11"/>
  <c r="FX106" i="11" s="1"/>
  <c r="EW96" i="11"/>
  <c r="GH96" i="11" s="1"/>
  <c r="FA92" i="11"/>
  <c r="GL92" i="11" s="1"/>
  <c r="FE88" i="11"/>
  <c r="GP88" i="11" s="1"/>
  <c r="EO104" i="11"/>
  <c r="FZ104" i="11" s="1"/>
  <c r="EL107" i="11"/>
  <c r="FW107" i="11" s="1"/>
  <c r="EF113" i="11"/>
  <c r="FQ113" i="11" s="1"/>
  <c r="EN105" i="11"/>
  <c r="FY105" i="11" s="1"/>
  <c r="FB91" i="11"/>
  <c r="GM91" i="11" s="1"/>
  <c r="ET99" i="11"/>
  <c r="GE99" i="11" s="1"/>
  <c r="EG112" i="11"/>
  <c r="FR112" i="11" s="1"/>
  <c r="EP103" i="11"/>
  <c r="GA103" i="11" s="1"/>
  <c r="FF87" i="11"/>
  <c r="GQ87" i="11" s="1"/>
  <c r="ES100" i="11"/>
  <c r="GD100" i="11" s="1"/>
  <c r="FI84" i="11"/>
  <c r="FK84" i="11" s="1"/>
  <c r="EE114" i="11"/>
  <c r="FP114" i="11" s="1"/>
  <c r="FH85" i="11"/>
  <c r="GS85" i="11" s="1"/>
  <c r="EQ102" i="11"/>
  <c r="GB102" i="11" s="1"/>
  <c r="GZ82" i="11"/>
  <c r="HH82" i="11"/>
  <c r="EV97" i="11"/>
  <c r="GG97" i="11" s="1"/>
  <c r="ER101" i="11"/>
  <c r="GC101" i="11" s="1"/>
  <c r="EI110" i="11"/>
  <c r="FT110" i="11" s="1"/>
  <c r="EJ109" i="11"/>
  <c r="FU109" i="11" s="1"/>
  <c r="EX95" i="11"/>
  <c r="GI95" i="11" s="1"/>
  <c r="EH111" i="11"/>
  <c r="FS111" i="11" s="1"/>
  <c r="HK81" i="11"/>
  <c r="FC90" i="11"/>
  <c r="GN90" i="11" s="1"/>
  <c r="EK108" i="11"/>
  <c r="FV108" i="11" s="1"/>
  <c r="FL83" i="11"/>
  <c r="FM83" i="11" s="1"/>
  <c r="FN82" i="11"/>
  <c r="FQ112" i="11"/>
  <c r="M146" i="11"/>
  <c r="HE145" i="11" s="1"/>
  <c r="G147" i="11"/>
  <c r="HF85" i="11"/>
  <c r="BS115" i="11"/>
  <c r="CY115" i="11" s="1"/>
  <c r="CU87" i="11"/>
  <c r="EA87" i="11" s="1"/>
  <c r="CO93" i="11"/>
  <c r="DU93" i="11" s="1"/>
  <c r="AU98" i="11"/>
  <c r="CQ91" i="11"/>
  <c r="DW91" i="11" s="1"/>
  <c r="AF113" i="11"/>
  <c r="CH100" i="11"/>
  <c r="DN100" i="11" s="1"/>
  <c r="BH85" i="11"/>
  <c r="AY94" i="11"/>
  <c r="AT99" i="11"/>
  <c r="BD89" i="11"/>
  <c r="BG86" i="11"/>
  <c r="CA107" i="11"/>
  <c r="DG107" i="11" s="1"/>
  <c r="CV86" i="11"/>
  <c r="EB86" i="11" s="1"/>
  <c r="AQ102" i="11"/>
  <c r="BA92" i="11"/>
  <c r="CI99" i="11"/>
  <c r="DO99" i="11" s="1"/>
  <c r="BZ108" i="11"/>
  <c r="DF108" i="11" s="1"/>
  <c r="AP103" i="11"/>
  <c r="CJ98" i="11"/>
  <c r="DP98" i="11" s="1"/>
  <c r="EV98" i="11" s="1"/>
  <c r="GG98" i="11" s="1"/>
  <c r="BC90" i="11"/>
  <c r="CF102" i="11"/>
  <c r="DL102" i="11" s="1"/>
  <c r="BU113" i="11"/>
  <c r="DA113" i="11" s="1"/>
  <c r="AR101" i="11"/>
  <c r="BV112" i="11"/>
  <c r="DB112" i="11" s="1"/>
  <c r="AG112" i="11"/>
  <c r="CB106" i="11"/>
  <c r="DH106" i="11" s="1"/>
  <c r="BB91" i="11"/>
  <c r="AS100" i="11"/>
  <c r="AM106" i="11"/>
  <c r="CG101" i="11"/>
  <c r="DM101" i="11" s="1"/>
  <c r="CL96" i="11"/>
  <c r="DR96" i="11" s="1"/>
  <c r="AX95" i="11"/>
  <c r="AV97" i="11"/>
  <c r="AL107" i="11"/>
  <c r="AH111" i="11"/>
  <c r="CT88" i="11"/>
  <c r="DZ88" i="11" s="1"/>
  <c r="AI110" i="11"/>
  <c r="CC105" i="11"/>
  <c r="DI105" i="11" s="1"/>
  <c r="AN105" i="11"/>
  <c r="BF87" i="11"/>
  <c r="AK108" i="11"/>
  <c r="AE114" i="11"/>
  <c r="CR90" i="11"/>
  <c r="DX90" i="11" s="1"/>
  <c r="CW85" i="11"/>
  <c r="EC85" i="11" s="1"/>
  <c r="BY109" i="11"/>
  <c r="DE109" i="11" s="1"/>
  <c r="AW96" i="11"/>
  <c r="AD115" i="11"/>
  <c r="CP92" i="11"/>
  <c r="DV92" i="11" s="1"/>
  <c r="CM95" i="11"/>
  <c r="DS95" i="11" s="1"/>
  <c r="BE88" i="11"/>
  <c r="AO104" i="11"/>
  <c r="BT114" i="11"/>
  <c r="CZ114" i="11" s="1"/>
  <c r="CS89" i="11"/>
  <c r="DY89" i="11" s="1"/>
  <c r="BW111" i="11"/>
  <c r="DC111" i="11" s="1"/>
  <c r="AZ93" i="11"/>
  <c r="CK97" i="11"/>
  <c r="DQ97" i="11" s="1"/>
  <c r="AJ109" i="11"/>
  <c r="BX110" i="11"/>
  <c r="DD110" i="11" s="1"/>
  <c r="CE103" i="11"/>
  <c r="DK103" i="11" s="1"/>
  <c r="CD104" i="11"/>
  <c r="DJ104" i="11" s="1"/>
  <c r="CN94" i="11"/>
  <c r="DT94" i="11" s="1"/>
  <c r="HL84" i="11"/>
  <c r="GX83" i="11" l="1"/>
  <c r="HH83" i="11" s="1"/>
  <c r="BB144" i="1"/>
  <c r="BC144" i="1" s="1"/>
  <c r="BF144" i="1"/>
  <c r="BH144" i="1" s="1"/>
  <c r="BJ144" i="1" s="1"/>
  <c r="AO120" i="1"/>
  <c r="Y136" i="1"/>
  <c r="AJ125" i="1"/>
  <c r="AM122" i="1"/>
  <c r="AH127" i="1"/>
  <c r="AK124" i="1"/>
  <c r="AN121" i="1"/>
  <c r="AI126" i="1"/>
  <c r="AL123" i="1"/>
  <c r="AG128" i="1"/>
  <c r="AR117" i="1"/>
  <c r="AB133" i="1"/>
  <c r="AE130" i="1"/>
  <c r="AP119" i="1"/>
  <c r="Z135" i="1"/>
  <c r="AS116" i="1"/>
  <c r="AC132" i="1"/>
  <c r="AF129" i="1"/>
  <c r="AQ118" i="1"/>
  <c r="AA134" i="1"/>
  <c r="AT115" i="1"/>
  <c r="AV115" i="1" s="1"/>
  <c r="AW115" i="1" s="1"/>
  <c r="AD131" i="1"/>
  <c r="U140" i="1"/>
  <c r="S142" i="1"/>
  <c r="W138" i="1"/>
  <c r="V139" i="1"/>
  <c r="T141" i="1"/>
  <c r="Q144" i="1"/>
  <c r="X137" i="1"/>
  <c r="R143" i="1"/>
  <c r="AX114" i="1"/>
  <c r="AY114" i="1"/>
  <c r="AZ114" i="1" s="1"/>
  <c r="BL114" i="1" s="1"/>
  <c r="O145" i="1"/>
  <c r="N145" i="1"/>
  <c r="G146" i="1"/>
  <c r="GT84" i="11"/>
  <c r="GV84" i="11" s="1"/>
  <c r="GW84" i="11" s="1"/>
  <c r="GY84" i="11" s="1"/>
  <c r="HI84" i="11" s="1"/>
  <c r="HJ84" i="11" s="1"/>
  <c r="EJ110" i="11"/>
  <c r="FU110" i="11" s="1"/>
  <c r="EG113" i="11"/>
  <c r="FR113" i="11" s="1"/>
  <c r="FE89" i="11"/>
  <c r="GP89" i="11" s="1"/>
  <c r="ER102" i="11"/>
  <c r="GC102" i="11" s="1"/>
  <c r="EQ103" i="11"/>
  <c r="GB103" i="11" s="1"/>
  <c r="EX96" i="11"/>
  <c r="GI96" i="11" s="1"/>
  <c r="FD90" i="11"/>
  <c r="GO90" i="11" s="1"/>
  <c r="EZ94" i="11"/>
  <c r="GK94" i="11" s="1"/>
  <c r="EY95" i="11"/>
  <c r="GJ95" i="11" s="1"/>
  <c r="GZ83" i="11"/>
  <c r="EK109" i="11"/>
  <c r="FV109" i="11" s="1"/>
  <c r="EP104" i="11"/>
  <c r="GA104" i="11" s="1"/>
  <c r="EW97" i="11"/>
  <c r="GH97" i="11" s="1"/>
  <c r="EF114" i="11"/>
  <c r="FB92" i="11"/>
  <c r="GM92" i="11" s="1"/>
  <c r="FI85" i="11"/>
  <c r="FF88" i="11"/>
  <c r="GQ88" i="11" s="1"/>
  <c r="EH112" i="11"/>
  <c r="EU99" i="11"/>
  <c r="GF99" i="11" s="1"/>
  <c r="EM107" i="11"/>
  <c r="FX107" i="11" s="1"/>
  <c r="FC91" i="11"/>
  <c r="GN91" i="11" s="1"/>
  <c r="EE115" i="11"/>
  <c r="FP115" i="11" s="1"/>
  <c r="HK82" i="11"/>
  <c r="EO105" i="11"/>
  <c r="FZ105" i="11" s="1"/>
  <c r="ES101" i="11"/>
  <c r="GD101" i="11" s="1"/>
  <c r="EN106" i="11"/>
  <c r="FY106" i="11" s="1"/>
  <c r="ET100" i="11"/>
  <c r="GE100" i="11" s="1"/>
  <c r="FA93" i="11"/>
  <c r="GL93" i="11" s="1"/>
  <c r="FN83" i="11"/>
  <c r="FL84" i="11"/>
  <c r="FM84" i="11" s="1"/>
  <c r="EI111" i="11"/>
  <c r="FT111" i="11" s="1"/>
  <c r="EL108" i="11"/>
  <c r="FW108" i="11" s="1"/>
  <c r="FH86" i="11"/>
  <c r="GS86" i="11" s="1"/>
  <c r="FG87" i="11"/>
  <c r="GR87" i="11" s="1"/>
  <c r="G148" i="11"/>
  <c r="M147" i="11"/>
  <c r="HE146" i="11" s="1"/>
  <c r="HL85" i="11"/>
  <c r="HF86" i="11"/>
  <c r="CD105" i="11"/>
  <c r="DJ105" i="11" s="1"/>
  <c r="AM107" i="11"/>
  <c r="AL108" i="11"/>
  <c r="CB107" i="11"/>
  <c r="DH107" i="11" s="1"/>
  <c r="AJ110" i="11"/>
  <c r="CN95" i="11"/>
  <c r="DT95" i="11" s="1"/>
  <c r="AW97" i="11"/>
  <c r="AY95" i="11"/>
  <c r="AF114" i="11"/>
  <c r="BE89" i="11"/>
  <c r="CT89" i="11"/>
  <c r="DZ89" i="11" s="1"/>
  <c r="BA93" i="11"/>
  <c r="AR102" i="11"/>
  <c r="AG113" i="11"/>
  <c r="AS101" i="11"/>
  <c r="CF103" i="11"/>
  <c r="DL103" i="11" s="1"/>
  <c r="CP93" i="11"/>
  <c r="DV93" i="11" s="1"/>
  <c r="CQ92" i="11"/>
  <c r="DW92" i="11" s="1"/>
  <c r="BH86" i="11"/>
  <c r="AP104" i="11"/>
  <c r="AV98" i="11"/>
  <c r="AH112" i="11"/>
  <c r="BT115" i="11"/>
  <c r="CZ115" i="11" s="1"/>
  <c r="CI100" i="11"/>
  <c r="DO100" i="11" s="1"/>
  <c r="BV113" i="11"/>
  <c r="DB113" i="11" s="1"/>
  <c r="CS90" i="11"/>
  <c r="DY90" i="11" s="1"/>
  <c r="CH101" i="11"/>
  <c r="DN101" i="11" s="1"/>
  <c r="ET101" i="11" s="1"/>
  <c r="GE101" i="11" s="1"/>
  <c r="CK98" i="11"/>
  <c r="DQ98" i="11" s="1"/>
  <c r="BU114" i="11"/>
  <c r="DA114" i="11" s="1"/>
  <c r="BW112" i="11"/>
  <c r="DC112" i="11" s="1"/>
  <c r="EI112" i="11" s="1"/>
  <c r="CE104" i="11"/>
  <c r="DK104" i="11" s="1"/>
  <c r="CJ99" i="11"/>
  <c r="DP99" i="11" s="1"/>
  <c r="AE115" i="11"/>
  <c r="AI111" i="11"/>
  <c r="AU99" i="11"/>
  <c r="BF88" i="11"/>
  <c r="CO94" i="11"/>
  <c r="DU94" i="11" s="1"/>
  <c r="CU88" i="11"/>
  <c r="EA88" i="11" s="1"/>
  <c r="BG87" i="11"/>
  <c r="CV87" i="11"/>
  <c r="EB87" i="11" s="1"/>
  <c r="BS116" i="11"/>
  <c r="CY116" i="11" s="1"/>
  <c r="AD116" i="11"/>
  <c r="CG102" i="11"/>
  <c r="DM102" i="11" s="1"/>
  <c r="AX96" i="11"/>
  <c r="AK109" i="11"/>
  <c r="CW86" i="11"/>
  <c r="EC86" i="11" s="1"/>
  <c r="BZ109" i="11"/>
  <c r="DF109" i="11" s="1"/>
  <c r="AO105" i="11"/>
  <c r="AN106" i="11"/>
  <c r="CL97" i="11"/>
  <c r="DR97" i="11" s="1"/>
  <c r="BC91" i="11"/>
  <c r="BX111" i="11"/>
  <c r="DD111" i="11" s="1"/>
  <c r="CM96" i="11"/>
  <c r="DS96" i="11" s="1"/>
  <c r="CA108" i="11"/>
  <c r="DG108" i="11" s="1"/>
  <c r="BD90" i="11"/>
  <c r="BY110" i="11"/>
  <c r="DE110" i="11" s="1"/>
  <c r="AT100" i="11"/>
  <c r="CR91" i="11"/>
  <c r="DX91" i="11" s="1"/>
  <c r="CC106" i="11"/>
  <c r="DI106" i="11" s="1"/>
  <c r="AQ103" i="11"/>
  <c r="BB92" i="11"/>
  <c r="AZ94" i="11"/>
  <c r="EG114" i="11" l="1"/>
  <c r="GX84" i="11"/>
  <c r="HH84" i="11" s="1"/>
  <c r="O146" i="1"/>
  <c r="G147" i="1"/>
  <c r="N146" i="1"/>
  <c r="BB145" i="1"/>
  <c r="BC145" i="1" s="1"/>
  <c r="BF145" i="1"/>
  <c r="BH145" i="1" s="1"/>
  <c r="BJ145" i="1" s="1"/>
  <c r="AS117" i="1"/>
  <c r="AC133" i="1"/>
  <c r="AT116" i="1"/>
  <c r="AV116" i="1" s="1"/>
  <c r="AW116" i="1" s="1"/>
  <c r="AD132" i="1"/>
  <c r="AQ119" i="1"/>
  <c r="AA135" i="1"/>
  <c r="AN122" i="1"/>
  <c r="AO121" i="1"/>
  <c r="Y137" i="1"/>
  <c r="AP120" i="1"/>
  <c r="Z136" i="1"/>
  <c r="AE131" i="1"/>
  <c r="AR118" i="1"/>
  <c r="AB134" i="1"/>
  <c r="AK125" i="1"/>
  <c r="AL124" i="1"/>
  <c r="AI127" i="1"/>
  <c r="AF130" i="1"/>
  <c r="AG129" i="1"/>
  <c r="AH128" i="1"/>
  <c r="AM123" i="1"/>
  <c r="AJ126" i="1"/>
  <c r="V140" i="1"/>
  <c r="W139" i="1"/>
  <c r="U141" i="1"/>
  <c r="S143" i="1"/>
  <c r="Q145" i="1"/>
  <c r="X138" i="1"/>
  <c r="T142" i="1"/>
  <c r="R144" i="1"/>
  <c r="AX115" i="1"/>
  <c r="AY115" i="1"/>
  <c r="AZ115" i="1" s="1"/>
  <c r="BL115" i="1" s="1"/>
  <c r="ES102" i="11"/>
  <c r="GD102" i="11" s="1"/>
  <c r="EO106" i="11"/>
  <c r="FZ106" i="11" s="1"/>
  <c r="EL109" i="11"/>
  <c r="FW109" i="11" s="1"/>
  <c r="FF89" i="11"/>
  <c r="GQ89" i="11" s="1"/>
  <c r="EK110" i="11"/>
  <c r="FV110" i="11" s="1"/>
  <c r="EF115" i="11"/>
  <c r="FQ115" i="11" s="1"/>
  <c r="EM108" i="11"/>
  <c r="FX108" i="11" s="1"/>
  <c r="EX97" i="11"/>
  <c r="GI97" i="11" s="1"/>
  <c r="EJ111" i="11"/>
  <c r="FU111" i="11" s="1"/>
  <c r="FH87" i="11"/>
  <c r="GS87" i="11" s="1"/>
  <c r="EV99" i="11"/>
  <c r="GG99" i="11" s="1"/>
  <c r="EW98" i="11"/>
  <c r="GH98" i="11" s="1"/>
  <c r="EU100" i="11"/>
  <c r="GF100" i="11" s="1"/>
  <c r="EN107" i="11"/>
  <c r="FY107" i="11" s="1"/>
  <c r="FI86" i="11"/>
  <c r="GT86" i="11" s="1"/>
  <c r="GV86" i="11" s="1"/>
  <c r="GW86" i="11" s="1"/>
  <c r="ER103" i="11"/>
  <c r="GC103" i="11" s="1"/>
  <c r="FD91" i="11"/>
  <c r="GO91" i="11" s="1"/>
  <c r="FG88" i="11"/>
  <c r="GR88" i="11" s="1"/>
  <c r="EY96" i="11"/>
  <c r="GJ96" i="11" s="1"/>
  <c r="EE116" i="11"/>
  <c r="FA94" i="11"/>
  <c r="GL94" i="11" s="1"/>
  <c r="EH113" i="11"/>
  <c r="FS113" i="11" s="1"/>
  <c r="FB93" i="11"/>
  <c r="GM93" i="11" s="1"/>
  <c r="EP105" i="11"/>
  <c r="GA105" i="11" s="1"/>
  <c r="FN84" i="11"/>
  <c r="GT85" i="11"/>
  <c r="GV85" i="11" s="1"/>
  <c r="GW85" i="11" s="1"/>
  <c r="FK85" i="11"/>
  <c r="EQ104" i="11"/>
  <c r="GB104" i="11" s="1"/>
  <c r="FS112" i="11"/>
  <c r="FQ114" i="11"/>
  <c r="FE90" i="11"/>
  <c r="GP90" i="11" s="1"/>
  <c r="FC92" i="11"/>
  <c r="GN92" i="11" s="1"/>
  <c r="EZ95" i="11"/>
  <c r="GK95" i="11" s="1"/>
  <c r="HK83" i="11"/>
  <c r="HL86" i="11"/>
  <c r="HF87" i="11"/>
  <c r="AZ95" i="11"/>
  <c r="CT90" i="11"/>
  <c r="DZ90" i="11" s="1"/>
  <c r="CF104" i="11"/>
  <c r="DL104" i="11" s="1"/>
  <c r="AL109" i="11"/>
  <c r="AJ111" i="11"/>
  <c r="AM108" i="11"/>
  <c r="BF89" i="11"/>
  <c r="AF115" i="11"/>
  <c r="BB93" i="11"/>
  <c r="AG114" i="11"/>
  <c r="BH87" i="11"/>
  <c r="BC92" i="11"/>
  <c r="AR103" i="11"/>
  <c r="AV99" i="11"/>
  <c r="AQ104" i="11"/>
  <c r="CC107" i="11"/>
  <c r="DI107" i="11" s="1"/>
  <c r="AS102" i="11"/>
  <c r="CQ93" i="11"/>
  <c r="DW93" i="11" s="1"/>
  <c r="AN107" i="11"/>
  <c r="CJ100" i="11"/>
  <c r="DP100" i="11" s="1"/>
  <c r="CD106" i="11"/>
  <c r="DJ106" i="11" s="1"/>
  <c r="CE105" i="11"/>
  <c r="DK105" i="11" s="1"/>
  <c r="CI101" i="11"/>
  <c r="DO101" i="11" s="1"/>
  <c r="AT101" i="11"/>
  <c r="AH113" i="11"/>
  <c r="CR92" i="11"/>
  <c r="DX92" i="11" s="1"/>
  <c r="AY96" i="11"/>
  <c r="BS117" i="11"/>
  <c r="CY117" i="11" s="1"/>
  <c r="AW98" i="11"/>
  <c r="AU100" i="11"/>
  <c r="AD117" i="11"/>
  <c r="BT116" i="11"/>
  <c r="CZ116" i="11" s="1"/>
  <c r="BA94" i="11"/>
  <c r="AX97" i="11"/>
  <c r="CB108" i="11"/>
  <c r="DH108" i="11" s="1"/>
  <c r="CK99" i="11"/>
  <c r="DQ99" i="11" s="1"/>
  <c r="BY111" i="11"/>
  <c r="DE111" i="11" s="1"/>
  <c r="EK111" i="11" s="1"/>
  <c r="FV111" i="11" s="1"/>
  <c r="CP94" i="11"/>
  <c r="DV94" i="11" s="1"/>
  <c r="BG88" i="11"/>
  <c r="CH102" i="11"/>
  <c r="DN102" i="11" s="1"/>
  <c r="CV88" i="11"/>
  <c r="EB88" i="11" s="1"/>
  <c r="CU89" i="11"/>
  <c r="EA89" i="11" s="1"/>
  <c r="BU115" i="11"/>
  <c r="DA115" i="11" s="1"/>
  <c r="CL98" i="11"/>
  <c r="DR98" i="11" s="1"/>
  <c r="CA109" i="11"/>
  <c r="DG109" i="11" s="1"/>
  <c r="BX112" i="11"/>
  <c r="DD112" i="11" s="1"/>
  <c r="CG103" i="11"/>
  <c r="DM103" i="11" s="1"/>
  <c r="AO106" i="11"/>
  <c r="AI112" i="11"/>
  <c r="AE116" i="11"/>
  <c r="CS91" i="11"/>
  <c r="DY91" i="11" s="1"/>
  <c r="BZ110" i="11"/>
  <c r="DF110" i="11" s="1"/>
  <c r="CM97" i="11"/>
  <c r="DS97" i="11" s="1"/>
  <c r="AP105" i="11"/>
  <c r="AK110" i="11"/>
  <c r="BV114" i="11"/>
  <c r="DB114" i="11" s="1"/>
  <c r="BW113" i="11"/>
  <c r="DC113" i="11" s="1"/>
  <c r="EI113" i="11" s="1"/>
  <c r="FT113" i="11" s="1"/>
  <c r="BE90" i="11"/>
  <c r="CW87" i="11"/>
  <c r="EC87" i="11" s="1"/>
  <c r="FI87" i="11" s="1"/>
  <c r="BD91" i="11"/>
  <c r="CO95" i="11"/>
  <c r="DU95" i="11" s="1"/>
  <c r="CN96" i="11"/>
  <c r="DT96" i="11" s="1"/>
  <c r="FT112" i="11"/>
  <c r="G149" i="11"/>
  <c r="M148" i="11"/>
  <c r="HE147" i="11" s="1"/>
  <c r="FR114" i="11"/>
  <c r="GZ84" i="11" l="1"/>
  <c r="HK84" i="11" s="1"/>
  <c r="FA95" i="11"/>
  <c r="GL95" i="11" s="1"/>
  <c r="AX116" i="1"/>
  <c r="AY116" i="1"/>
  <c r="AZ116" i="1" s="1"/>
  <c r="BL116" i="1" s="1"/>
  <c r="G148" i="1"/>
  <c r="N147" i="1"/>
  <c r="O147" i="1"/>
  <c r="BB146" i="1"/>
  <c r="BC146" i="1" s="1"/>
  <c r="BF146" i="1"/>
  <c r="BH146" i="1" s="1"/>
  <c r="BJ146" i="1" s="1"/>
  <c r="AD133" i="1"/>
  <c r="AT117" i="1"/>
  <c r="AV117" i="1" s="1"/>
  <c r="AW117" i="1" s="1"/>
  <c r="AE132" i="1"/>
  <c r="AN123" i="1"/>
  <c r="AC134" i="1"/>
  <c r="AS118" i="1"/>
  <c r="AH129" i="1"/>
  <c r="AI128" i="1"/>
  <c r="AJ127" i="1"/>
  <c r="AG130" i="1"/>
  <c r="AL125" i="1"/>
  <c r="AM124" i="1"/>
  <c r="AF131" i="1"/>
  <c r="AK126" i="1"/>
  <c r="Z137" i="1"/>
  <c r="AP121" i="1"/>
  <c r="AA136" i="1"/>
  <c r="AQ120" i="1"/>
  <c r="AB135" i="1"/>
  <c r="AR119" i="1"/>
  <c r="Y138" i="1"/>
  <c r="AO122" i="1"/>
  <c r="T143" i="1"/>
  <c r="R145" i="1"/>
  <c r="U142" i="1"/>
  <c r="X139" i="1"/>
  <c r="W140" i="1"/>
  <c r="V141" i="1"/>
  <c r="Q146" i="1"/>
  <c r="S144" i="1"/>
  <c r="FK86" i="11"/>
  <c r="FL86" i="11" s="1"/>
  <c r="FM86" i="11" s="1"/>
  <c r="EN108" i="11"/>
  <c r="FY108" i="11" s="1"/>
  <c r="FG89" i="11"/>
  <c r="GR89" i="11" s="1"/>
  <c r="EZ96" i="11"/>
  <c r="GK96" i="11" s="1"/>
  <c r="EH114" i="11"/>
  <c r="FS114" i="11" s="1"/>
  <c r="EL110" i="11"/>
  <c r="FW110" i="11" s="1"/>
  <c r="EW99" i="11"/>
  <c r="GH99" i="11" s="1"/>
  <c r="EF116" i="11"/>
  <c r="FQ116" i="11" s="1"/>
  <c r="EE117" i="11"/>
  <c r="FP117" i="11" s="1"/>
  <c r="EV100" i="11"/>
  <c r="GG100" i="11" s="1"/>
  <c r="EO107" i="11"/>
  <c r="FZ107" i="11" s="1"/>
  <c r="EX98" i="11"/>
  <c r="GI98" i="11" s="1"/>
  <c r="ET102" i="11"/>
  <c r="GE102" i="11" s="1"/>
  <c r="ES103" i="11"/>
  <c r="GD103" i="11" s="1"/>
  <c r="EJ112" i="11"/>
  <c r="FU112" i="11" s="1"/>
  <c r="FB94" i="11"/>
  <c r="GM94" i="11" s="1"/>
  <c r="FC93" i="11"/>
  <c r="GN93" i="11" s="1"/>
  <c r="GY85" i="11"/>
  <c r="HI85" i="11" s="1"/>
  <c r="HJ85" i="11" s="1"/>
  <c r="GX85" i="11"/>
  <c r="FE91" i="11"/>
  <c r="GP91" i="11" s="1"/>
  <c r="FP116" i="11"/>
  <c r="EY97" i="11"/>
  <c r="GJ97" i="11" s="1"/>
  <c r="EM109" i="11"/>
  <c r="FX109" i="11" s="1"/>
  <c r="FH88" i="11"/>
  <c r="GS88" i="11" s="1"/>
  <c r="EP106" i="11"/>
  <c r="GA106" i="11" s="1"/>
  <c r="FL85" i="11"/>
  <c r="FM85" i="11" s="1"/>
  <c r="GT87" i="11"/>
  <c r="GV87" i="11" s="1"/>
  <c r="GW87" i="11" s="1"/>
  <c r="FK87" i="11"/>
  <c r="EG115" i="11"/>
  <c r="FR115" i="11" s="1"/>
  <c r="EU101" i="11"/>
  <c r="GF101" i="11" s="1"/>
  <c r="ER104" i="11"/>
  <c r="GC104" i="11" s="1"/>
  <c r="GY86" i="11"/>
  <c r="HI86" i="11" s="1"/>
  <c r="HJ86" i="11" s="1"/>
  <c r="GX86" i="11"/>
  <c r="FD92" i="11"/>
  <c r="GO92" i="11" s="1"/>
  <c r="EQ105" i="11"/>
  <c r="GB105" i="11" s="1"/>
  <c r="FF90" i="11"/>
  <c r="GQ90" i="11" s="1"/>
  <c r="HF88" i="11"/>
  <c r="BH88" i="11"/>
  <c r="CC108" i="11"/>
  <c r="DI108" i="11" s="1"/>
  <c r="AD118" i="11"/>
  <c r="CW88" i="11"/>
  <c r="EC88" i="11" s="1"/>
  <c r="CR93" i="11"/>
  <c r="DX93" i="11" s="1"/>
  <c r="BA95" i="11"/>
  <c r="AV100" i="11"/>
  <c r="BE91" i="11"/>
  <c r="CT91" i="11"/>
  <c r="DZ91" i="11" s="1"/>
  <c r="AJ112" i="11"/>
  <c r="BG89" i="11"/>
  <c r="CI102" i="11"/>
  <c r="DO102" i="11" s="1"/>
  <c r="BC93" i="11"/>
  <c r="BU116" i="11"/>
  <c r="DA116" i="11" s="1"/>
  <c r="AM109" i="11"/>
  <c r="AN108" i="11"/>
  <c r="AW99" i="11"/>
  <c r="BX113" i="11"/>
  <c r="DD113" i="11" s="1"/>
  <c r="CJ101" i="11"/>
  <c r="DP101" i="11" s="1"/>
  <c r="AE117" i="11"/>
  <c r="BD92" i="11"/>
  <c r="CH103" i="11"/>
  <c r="DN103" i="11" s="1"/>
  <c r="CA110" i="11"/>
  <c r="DG110" i="11" s="1"/>
  <c r="BZ111" i="11"/>
  <c r="DF111" i="11" s="1"/>
  <c r="AG115" i="11"/>
  <c r="AI113" i="11"/>
  <c r="AK111" i="11"/>
  <c r="AL110" i="11"/>
  <c r="CO96" i="11"/>
  <c r="DU96" i="11" s="1"/>
  <c r="CP95" i="11"/>
  <c r="DV95" i="11" s="1"/>
  <c r="FB95" i="11" s="1"/>
  <c r="GM95" i="11" s="1"/>
  <c r="BW114" i="11"/>
  <c r="DC114" i="11" s="1"/>
  <c r="CV89" i="11"/>
  <c r="EB89" i="11" s="1"/>
  <c r="AH114" i="11"/>
  <c r="BV115" i="11"/>
  <c r="DB115" i="11" s="1"/>
  <c r="CB109" i="11"/>
  <c r="DH109" i="11" s="1"/>
  <c r="BT117" i="11"/>
  <c r="CZ117" i="11" s="1"/>
  <c r="EF117" i="11" s="1"/>
  <c r="FQ117" i="11" s="1"/>
  <c r="AP106" i="11"/>
  <c r="CF105" i="11"/>
  <c r="DL105" i="11" s="1"/>
  <c r="AZ96" i="11"/>
  <c r="CL99" i="11"/>
  <c r="DR99" i="11" s="1"/>
  <c r="CM98" i="11"/>
  <c r="DS98" i="11" s="1"/>
  <c r="CN97" i="11"/>
  <c r="DT97" i="11" s="1"/>
  <c r="AO107" i="11"/>
  <c r="BS118" i="11"/>
  <c r="CY118" i="11" s="1"/>
  <c r="CD107" i="11"/>
  <c r="DJ107" i="11" s="1"/>
  <c r="AT102" i="11"/>
  <c r="CQ94" i="11"/>
  <c r="DW94" i="11" s="1"/>
  <c r="AX98" i="11"/>
  <c r="CG104" i="11"/>
  <c r="DM104" i="11" s="1"/>
  <c r="CU90" i="11"/>
  <c r="EA90" i="11" s="1"/>
  <c r="AS103" i="11"/>
  <c r="CE106" i="11"/>
  <c r="DK106" i="11" s="1"/>
  <c r="AY97" i="11"/>
  <c r="BF90" i="11"/>
  <c r="BB94" i="11"/>
  <c r="AR104" i="11"/>
  <c r="CK100" i="11"/>
  <c r="DQ100" i="11" s="1"/>
  <c r="CS92" i="11"/>
  <c r="DY92" i="11" s="1"/>
  <c r="AU101" i="11"/>
  <c r="BY112" i="11"/>
  <c r="DE112" i="11" s="1"/>
  <c r="AQ105" i="11"/>
  <c r="AF116" i="11"/>
  <c r="G150" i="11"/>
  <c r="M149" i="11"/>
  <c r="HE148" i="11" s="1"/>
  <c r="HL87" i="11"/>
  <c r="EN109" i="11" l="1"/>
  <c r="FY109" i="11" s="1"/>
  <c r="BF147" i="1"/>
  <c r="BH147" i="1" s="1"/>
  <c r="BJ147" i="1" s="1"/>
  <c r="BB147" i="1"/>
  <c r="BC147" i="1" s="1"/>
  <c r="Z138" i="1"/>
  <c r="AP122" i="1"/>
  <c r="AE133" i="1"/>
  <c r="AJ128" i="1"/>
  <c r="Y139" i="1"/>
  <c r="AO123" i="1"/>
  <c r="AD134" i="1"/>
  <c r="AT118" i="1"/>
  <c r="AV118" i="1" s="1"/>
  <c r="AW118" i="1" s="1"/>
  <c r="AA137" i="1"/>
  <c r="AQ121" i="1"/>
  <c r="AF132" i="1"/>
  <c r="AC135" i="1"/>
  <c r="AS119" i="1"/>
  <c r="AH130" i="1"/>
  <c r="AM125" i="1"/>
  <c r="AB136" i="1"/>
  <c r="AR120" i="1"/>
  <c r="AG131" i="1"/>
  <c r="AL126" i="1"/>
  <c r="AI129" i="1"/>
  <c r="AN124" i="1"/>
  <c r="AK127" i="1"/>
  <c r="Q147" i="1"/>
  <c r="W141" i="1"/>
  <c r="V142" i="1"/>
  <c r="R146" i="1"/>
  <c r="S145" i="1"/>
  <c r="U143" i="1"/>
  <c r="X140" i="1"/>
  <c r="T144" i="1"/>
  <c r="G149" i="1"/>
  <c r="N148" i="1"/>
  <c r="O148" i="1"/>
  <c r="AX117" i="1"/>
  <c r="AY117" i="1"/>
  <c r="AZ117" i="1" s="1"/>
  <c r="BL117" i="1" s="1"/>
  <c r="ES104" i="11"/>
  <c r="GD104" i="11" s="1"/>
  <c r="EY98" i="11"/>
  <c r="GJ98" i="11" s="1"/>
  <c r="FN86" i="11"/>
  <c r="EP107" i="11"/>
  <c r="GA107" i="11" s="1"/>
  <c r="FA96" i="11"/>
  <c r="GL96" i="11" s="1"/>
  <c r="FF91" i="11"/>
  <c r="GQ91" i="11" s="1"/>
  <c r="EW100" i="11"/>
  <c r="GH100" i="11" s="1"/>
  <c r="EK112" i="11"/>
  <c r="FV112" i="11" s="1"/>
  <c r="EE118" i="11"/>
  <c r="FP118" i="11" s="1"/>
  <c r="FH89" i="11"/>
  <c r="GS89" i="11" s="1"/>
  <c r="FD93" i="11"/>
  <c r="GO93" i="11" s="1"/>
  <c r="GZ85" i="11"/>
  <c r="HH85" i="11"/>
  <c r="FC94" i="11"/>
  <c r="GN94" i="11" s="1"/>
  <c r="FE92" i="11"/>
  <c r="GP92" i="11" s="1"/>
  <c r="FG90" i="11"/>
  <c r="GR90" i="11" s="1"/>
  <c r="EZ97" i="11"/>
  <c r="GK97" i="11" s="1"/>
  <c r="ER105" i="11"/>
  <c r="GC105" i="11" s="1"/>
  <c r="EH115" i="11"/>
  <c r="FS115" i="11" s="1"/>
  <c r="ET103" i="11"/>
  <c r="GE103" i="11" s="1"/>
  <c r="EJ113" i="11"/>
  <c r="FU113" i="11" s="1"/>
  <c r="EG116" i="11"/>
  <c r="FR116" i="11" s="1"/>
  <c r="EO108" i="11"/>
  <c r="FZ108" i="11" s="1"/>
  <c r="GZ86" i="11"/>
  <c r="HK86" i="11" s="1"/>
  <c r="HH86" i="11"/>
  <c r="FN85" i="11"/>
  <c r="EQ106" i="11"/>
  <c r="GB106" i="11" s="1"/>
  <c r="EX99" i="11"/>
  <c r="GI99" i="11" s="1"/>
  <c r="EL111" i="11"/>
  <c r="FW111" i="11" s="1"/>
  <c r="EU102" i="11"/>
  <c r="GF102" i="11" s="1"/>
  <c r="FI88" i="11"/>
  <c r="FL87" i="11"/>
  <c r="FM87" i="11" s="1"/>
  <c r="EI114" i="11"/>
  <c r="FT114" i="11" s="1"/>
  <c r="EM110" i="11"/>
  <c r="FX110" i="11" s="1"/>
  <c r="EV101" i="11"/>
  <c r="GG101" i="11" s="1"/>
  <c r="GY87" i="11"/>
  <c r="HI87" i="11" s="1"/>
  <c r="HJ87" i="11" s="1"/>
  <c r="GX87" i="11"/>
  <c r="G151" i="11"/>
  <c r="M150" i="11"/>
  <c r="HE149" i="11" s="1"/>
  <c r="HL88" i="11"/>
  <c r="HF89" i="11"/>
  <c r="BB95" i="11"/>
  <c r="AP107" i="11"/>
  <c r="AZ97" i="11"/>
  <c r="BS119" i="11"/>
  <c r="CY119" i="11" s="1"/>
  <c r="CC109" i="11"/>
  <c r="DI109" i="11" s="1"/>
  <c r="BA96" i="11"/>
  <c r="AV101" i="11"/>
  <c r="AM110" i="11"/>
  <c r="BU117" i="11"/>
  <c r="DA117" i="11" s="1"/>
  <c r="BE92" i="11"/>
  <c r="CH104" i="11"/>
  <c r="DN104" i="11" s="1"/>
  <c r="AE118" i="11"/>
  <c r="CQ95" i="11"/>
  <c r="DW95" i="11" s="1"/>
  <c r="AU102" i="11"/>
  <c r="BG90" i="11"/>
  <c r="CR94" i="11"/>
  <c r="DX94" i="11" s="1"/>
  <c r="CD108" i="11"/>
  <c r="DJ108" i="11" s="1"/>
  <c r="AT103" i="11"/>
  <c r="BV116" i="11"/>
  <c r="DB116" i="11" s="1"/>
  <c r="CW89" i="11"/>
  <c r="EC89" i="11" s="1"/>
  <c r="BC94" i="11"/>
  <c r="AW100" i="11"/>
  <c r="AD119" i="11"/>
  <c r="CK101" i="11"/>
  <c r="DQ101" i="11" s="1"/>
  <c r="AS104" i="11"/>
  <c r="AF117" i="11"/>
  <c r="BY113" i="11"/>
  <c r="DE113" i="11" s="1"/>
  <c r="CG105" i="11"/>
  <c r="DM105" i="11" s="1"/>
  <c r="BW115" i="11"/>
  <c r="DC115" i="11" s="1"/>
  <c r="AH115" i="11"/>
  <c r="AJ113" i="11"/>
  <c r="AK112" i="11"/>
  <c r="CM99" i="11"/>
  <c r="DS99" i="11" s="1"/>
  <c r="CT92" i="11"/>
  <c r="DZ92" i="11" s="1"/>
  <c r="FF92" i="11" s="1"/>
  <c r="GQ92" i="11" s="1"/>
  <c r="CS93" i="11"/>
  <c r="DY93" i="11" s="1"/>
  <c r="CV90" i="11"/>
  <c r="EB90" i="11" s="1"/>
  <c r="AQ106" i="11"/>
  <c r="BH89" i="11"/>
  <c r="CU91" i="11"/>
  <c r="EA91" i="11" s="1"/>
  <c r="CB110" i="11"/>
  <c r="DH110" i="11" s="1"/>
  <c r="EN110" i="11" s="1"/>
  <c r="FY110" i="11" s="1"/>
  <c r="AX99" i="11"/>
  <c r="CO97" i="11"/>
  <c r="DU97" i="11" s="1"/>
  <c r="BF91" i="11"/>
  <c r="CA111" i="11"/>
  <c r="DG111" i="11" s="1"/>
  <c r="CJ102" i="11"/>
  <c r="DP102" i="11" s="1"/>
  <c r="CI103" i="11"/>
  <c r="DO103" i="11" s="1"/>
  <c r="AG116" i="11"/>
  <c r="AN109" i="11"/>
  <c r="AL111" i="11"/>
  <c r="BZ112" i="11"/>
  <c r="DF112" i="11" s="1"/>
  <c r="BD93" i="11"/>
  <c r="CN98" i="11"/>
  <c r="DT98" i="11" s="1"/>
  <c r="BT118" i="11"/>
  <c r="CZ118" i="11" s="1"/>
  <c r="BX114" i="11"/>
  <c r="DD114" i="11" s="1"/>
  <c r="CF106" i="11"/>
  <c r="DL106" i="11" s="1"/>
  <c r="AY98" i="11"/>
  <c r="AR105" i="11"/>
  <c r="CP96" i="11"/>
  <c r="DV96" i="11" s="1"/>
  <c r="AO108" i="11"/>
  <c r="CE107" i="11"/>
  <c r="DK107" i="11" s="1"/>
  <c r="AI114" i="11"/>
  <c r="CL100" i="11"/>
  <c r="DR100" i="11" s="1"/>
  <c r="EX100" i="11" s="1"/>
  <c r="GI100" i="11" s="1"/>
  <c r="FB96" i="11" l="1"/>
  <c r="GM96" i="11" s="1"/>
  <c r="EF118" i="11"/>
  <c r="FQ118" i="11" s="1"/>
  <c r="EU103" i="11"/>
  <c r="GF103" i="11" s="1"/>
  <c r="FC95" i="11"/>
  <c r="GN95" i="11" s="1"/>
  <c r="AX118" i="1"/>
  <c r="AY118" i="1"/>
  <c r="AZ118" i="1" s="1"/>
  <c r="BL118" i="1" s="1"/>
  <c r="BB148" i="1"/>
  <c r="BC148" i="1" s="1"/>
  <c r="BF148" i="1"/>
  <c r="BH148" i="1" s="1"/>
  <c r="BJ148" i="1" s="1"/>
  <c r="AF133" i="1"/>
  <c r="AM126" i="1"/>
  <c r="AB137" i="1"/>
  <c r="AI130" i="1"/>
  <c r="AN125" i="1"/>
  <c r="AE134" i="1"/>
  <c r="AJ129" i="1"/>
  <c r="AQ122" i="1"/>
  <c r="AA138" i="1"/>
  <c r="Z139" i="1"/>
  <c r="AP123" i="1"/>
  <c r="AG132" i="1"/>
  <c r="AK128" i="1"/>
  <c r="AL127" i="1"/>
  <c r="AH131" i="1"/>
  <c r="AR121" i="1"/>
  <c r="Y140" i="1"/>
  <c r="AO124" i="1"/>
  <c r="AC136" i="1"/>
  <c r="AS120" i="1"/>
  <c r="AD135" i="1"/>
  <c r="AT119" i="1"/>
  <c r="AV119" i="1" s="1"/>
  <c r="AW119" i="1" s="1"/>
  <c r="W142" i="1"/>
  <c r="X141" i="1"/>
  <c r="U144" i="1"/>
  <c r="T145" i="1"/>
  <c r="S146" i="1"/>
  <c r="V143" i="1"/>
  <c r="R147" i="1"/>
  <c r="Q148" i="1"/>
  <c r="O149" i="1"/>
  <c r="N149" i="1"/>
  <c r="G150" i="1"/>
  <c r="FN87" i="11"/>
  <c r="EV102" i="11"/>
  <c r="GG102" i="11" s="1"/>
  <c r="EI115" i="11"/>
  <c r="FT115" i="11" s="1"/>
  <c r="EQ107" i="11"/>
  <c r="GB107" i="11" s="1"/>
  <c r="ER106" i="11"/>
  <c r="GC106" i="11" s="1"/>
  <c r="EJ114" i="11"/>
  <c r="FU114" i="11" s="1"/>
  <c r="EL112" i="11"/>
  <c r="FW112" i="11" s="1"/>
  <c r="EK113" i="11"/>
  <c r="FV113" i="11" s="1"/>
  <c r="ET104" i="11"/>
  <c r="GE104" i="11" s="1"/>
  <c r="FG91" i="11"/>
  <c r="GR91" i="11" s="1"/>
  <c r="EZ98" i="11"/>
  <c r="GK98" i="11" s="1"/>
  <c r="EM111" i="11"/>
  <c r="FX111" i="11" s="1"/>
  <c r="FH90" i="11"/>
  <c r="GS90" i="11" s="1"/>
  <c r="ES105" i="11"/>
  <c r="GD105" i="11" s="1"/>
  <c r="EW101" i="11"/>
  <c r="GH101" i="11" s="1"/>
  <c r="FI89" i="11"/>
  <c r="FD94" i="11"/>
  <c r="GO94" i="11" s="1"/>
  <c r="EE119" i="11"/>
  <c r="FP119" i="11" s="1"/>
  <c r="FE93" i="11"/>
  <c r="GP93" i="11" s="1"/>
  <c r="EH116" i="11"/>
  <c r="FS116" i="11" s="1"/>
  <c r="FA97" i="11"/>
  <c r="GL97" i="11" s="1"/>
  <c r="GZ87" i="11"/>
  <c r="HH87" i="11"/>
  <c r="GT88" i="11"/>
  <c r="GV88" i="11" s="1"/>
  <c r="GW88" i="11" s="1"/>
  <c r="FK88" i="11"/>
  <c r="HK85" i="11"/>
  <c r="EY99" i="11"/>
  <c r="GJ99" i="11" s="1"/>
  <c r="EP108" i="11"/>
  <c r="GA108" i="11" s="1"/>
  <c r="EG117" i="11"/>
  <c r="EO109" i="11"/>
  <c r="FZ109" i="11" s="1"/>
  <c r="M151" i="11"/>
  <c r="HE150" i="11" s="1"/>
  <c r="G152" i="11"/>
  <c r="HL89" i="11"/>
  <c r="HF90" i="11"/>
  <c r="CK102" i="11"/>
  <c r="DQ102" i="11" s="1"/>
  <c r="BD94" i="11"/>
  <c r="CC110" i="11"/>
  <c r="DI110" i="11" s="1"/>
  <c r="BA97" i="11"/>
  <c r="AZ98" i="11"/>
  <c r="BU118" i="11"/>
  <c r="DA118" i="11" s="1"/>
  <c r="AI115" i="11"/>
  <c r="BY114" i="11"/>
  <c r="DE114" i="11" s="1"/>
  <c r="AO109" i="11"/>
  <c r="CN99" i="11"/>
  <c r="DT99" i="11" s="1"/>
  <c r="CF107" i="11"/>
  <c r="DL107" i="11" s="1"/>
  <c r="CE108" i="11"/>
  <c r="DK108" i="11" s="1"/>
  <c r="BC95" i="11"/>
  <c r="AH116" i="11"/>
  <c r="BV117" i="11"/>
  <c r="DB117" i="11" s="1"/>
  <c r="AX100" i="11"/>
  <c r="CH105" i="11"/>
  <c r="DN105" i="11" s="1"/>
  <c r="BZ113" i="11"/>
  <c r="DF113" i="11" s="1"/>
  <c r="AL112" i="11"/>
  <c r="AW101" i="11"/>
  <c r="BE93" i="11"/>
  <c r="CI104" i="11"/>
  <c r="DO104" i="11" s="1"/>
  <c r="CP97" i="11"/>
  <c r="DV97" i="11" s="1"/>
  <c r="AS105" i="11"/>
  <c r="AJ114" i="11"/>
  <c r="CU92" i="11"/>
  <c r="EA92" i="11" s="1"/>
  <c r="BH90" i="11"/>
  <c r="CM100" i="11"/>
  <c r="DS100" i="11" s="1"/>
  <c r="BF92" i="11"/>
  <c r="BB96" i="11"/>
  <c r="CB111" i="11"/>
  <c r="DH111" i="11" s="1"/>
  <c r="AK113" i="11"/>
  <c r="BG91" i="11"/>
  <c r="CA112" i="11"/>
  <c r="DG112" i="11" s="1"/>
  <c r="AG117" i="11"/>
  <c r="CQ96" i="11"/>
  <c r="DW96" i="11" s="1"/>
  <c r="AR106" i="11"/>
  <c r="CR95" i="11"/>
  <c r="DX95" i="11" s="1"/>
  <c r="AN110" i="11"/>
  <c r="BS120" i="11"/>
  <c r="CY120" i="11" s="1"/>
  <c r="AF118" i="11"/>
  <c r="CJ103" i="11"/>
  <c r="DP103" i="11" s="1"/>
  <c r="AY99" i="11"/>
  <c r="AV102" i="11"/>
  <c r="CS94" i="11"/>
  <c r="DY94" i="11" s="1"/>
  <c r="AP108" i="11"/>
  <c r="CV91" i="11"/>
  <c r="EB91" i="11" s="1"/>
  <c r="CD109" i="11"/>
  <c r="DJ109" i="11" s="1"/>
  <c r="CO98" i="11"/>
  <c r="DU98" i="11" s="1"/>
  <c r="CG106" i="11"/>
  <c r="DM106" i="11" s="1"/>
  <c r="BW116" i="11"/>
  <c r="DC116" i="11" s="1"/>
  <c r="AU103" i="11"/>
  <c r="BX115" i="11"/>
  <c r="DD115" i="11" s="1"/>
  <c r="CW90" i="11"/>
  <c r="EC90" i="11" s="1"/>
  <c r="AQ107" i="11"/>
  <c r="AM111" i="11"/>
  <c r="AT104" i="11"/>
  <c r="CT93" i="11"/>
  <c r="DZ93" i="11" s="1"/>
  <c r="AE119" i="11"/>
  <c r="BT119" i="11"/>
  <c r="CZ119" i="11" s="1"/>
  <c r="AD120" i="11"/>
  <c r="CL101" i="11"/>
  <c r="DR101" i="11" s="1"/>
  <c r="FA98" i="11" l="1"/>
  <c r="GL98" i="11" s="1"/>
  <c r="EJ115" i="11"/>
  <c r="FU115" i="11" s="1"/>
  <c r="EY100" i="11"/>
  <c r="GJ100" i="11" s="1"/>
  <c r="O150" i="1"/>
  <c r="G151" i="1"/>
  <c r="N150" i="1"/>
  <c r="BB149" i="1"/>
  <c r="BC149" i="1" s="1"/>
  <c r="BF149" i="1"/>
  <c r="BH149" i="1" s="1"/>
  <c r="BJ149" i="1" s="1"/>
  <c r="AM127" i="1"/>
  <c r="Y141" i="1"/>
  <c r="AO125" i="1"/>
  <c r="AD136" i="1"/>
  <c r="AT120" i="1"/>
  <c r="AV120" i="1" s="1"/>
  <c r="AW120" i="1" s="1"/>
  <c r="AF134" i="1"/>
  <c r="AH132" i="1"/>
  <c r="AJ130" i="1"/>
  <c r="AI131" i="1"/>
  <c r="AC137" i="1"/>
  <c r="AS121" i="1"/>
  <c r="AG133" i="1"/>
  <c r="AL128" i="1"/>
  <c r="AN126" i="1"/>
  <c r="Z140" i="1"/>
  <c r="AP124" i="1"/>
  <c r="AB138" i="1"/>
  <c r="AR122" i="1"/>
  <c r="AA139" i="1"/>
  <c r="AQ123" i="1"/>
  <c r="AK129" i="1"/>
  <c r="AE135" i="1"/>
  <c r="T146" i="1"/>
  <c r="X142" i="1"/>
  <c r="U145" i="1"/>
  <c r="R148" i="1"/>
  <c r="W143" i="1"/>
  <c r="V144" i="1"/>
  <c r="Q149" i="1"/>
  <c r="S147" i="1"/>
  <c r="AY119" i="1"/>
  <c r="AZ119" i="1" s="1"/>
  <c r="BL119" i="1" s="1"/>
  <c r="AX119" i="1"/>
  <c r="EF119" i="11"/>
  <c r="FQ119" i="11" s="1"/>
  <c r="EP109" i="11"/>
  <c r="GA109" i="11" s="1"/>
  <c r="FF93" i="11"/>
  <c r="GQ93" i="11" s="1"/>
  <c r="FI90" i="11"/>
  <c r="GT90" i="11" s="1"/>
  <c r="GV90" i="11" s="1"/>
  <c r="GW90" i="11" s="1"/>
  <c r="ES106" i="11"/>
  <c r="GD106" i="11" s="1"/>
  <c r="FD95" i="11"/>
  <c r="GO95" i="11" s="1"/>
  <c r="EM112" i="11"/>
  <c r="FX112" i="11" s="1"/>
  <c r="FB97" i="11"/>
  <c r="GM97" i="11" s="1"/>
  <c r="EX101" i="11"/>
  <c r="GI101" i="11" s="1"/>
  <c r="EV103" i="11"/>
  <c r="GG103" i="11" s="1"/>
  <c r="FG92" i="11"/>
  <c r="GR92" i="11" s="1"/>
  <c r="EU104" i="11"/>
  <c r="GF104" i="11" s="1"/>
  <c r="EL113" i="11"/>
  <c r="FW113" i="11" s="1"/>
  <c r="EZ99" i="11"/>
  <c r="GK99" i="11" s="1"/>
  <c r="EG118" i="11"/>
  <c r="FR118" i="11" s="1"/>
  <c r="FR117" i="11"/>
  <c r="FC96" i="11"/>
  <c r="GN96" i="11" s="1"/>
  <c r="EI116" i="11"/>
  <c r="FH91" i="11"/>
  <c r="GS91" i="11" s="1"/>
  <c r="EN111" i="11"/>
  <c r="FY111" i="11" s="1"/>
  <c r="EH117" i="11"/>
  <c r="FS117" i="11" s="1"/>
  <c r="ER107" i="11"/>
  <c r="GC107" i="11" s="1"/>
  <c r="EO110" i="11"/>
  <c r="FZ110" i="11" s="1"/>
  <c r="FE94" i="11"/>
  <c r="GP94" i="11" s="1"/>
  <c r="ET105" i="11"/>
  <c r="GE105" i="11" s="1"/>
  <c r="EW102" i="11"/>
  <c r="GH102" i="11" s="1"/>
  <c r="FL88" i="11"/>
  <c r="FM88" i="11" s="1"/>
  <c r="HK87" i="11"/>
  <c r="GT89" i="11"/>
  <c r="GV89" i="11" s="1"/>
  <c r="GW89" i="11" s="1"/>
  <c r="FK89" i="11"/>
  <c r="EE120" i="11"/>
  <c r="FP120" i="11" s="1"/>
  <c r="EQ108" i="11"/>
  <c r="GB108" i="11" s="1"/>
  <c r="EK114" i="11"/>
  <c r="FV114" i="11" s="1"/>
  <c r="GY88" i="11"/>
  <c r="HI88" i="11" s="1"/>
  <c r="HJ88" i="11" s="1"/>
  <c r="GX88" i="11"/>
  <c r="G153" i="11"/>
  <c r="M152" i="11"/>
  <c r="HE151" i="11" s="1"/>
  <c r="HF91" i="11"/>
  <c r="AL113" i="11"/>
  <c r="CK103" i="11"/>
  <c r="DQ103" i="11" s="1"/>
  <c r="AG118" i="11"/>
  <c r="CJ104" i="11"/>
  <c r="DP104" i="11" s="1"/>
  <c r="AV103" i="11"/>
  <c r="AU104" i="11"/>
  <c r="CT94" i="11"/>
  <c r="DZ94" i="11" s="1"/>
  <c r="BS121" i="11"/>
  <c r="CY121" i="11" s="1"/>
  <c r="CO99" i="11"/>
  <c r="DU99" i="11" s="1"/>
  <c r="AM112" i="11"/>
  <c r="AN111" i="11"/>
  <c r="BE94" i="11"/>
  <c r="CH106" i="11"/>
  <c r="DN106" i="11" s="1"/>
  <c r="CB112" i="11"/>
  <c r="DH112" i="11" s="1"/>
  <c r="BG92" i="11"/>
  <c r="AT105" i="11"/>
  <c r="BX116" i="11"/>
  <c r="DD116" i="11" s="1"/>
  <c r="BH91" i="11"/>
  <c r="BA98" i="11"/>
  <c r="CU93" i="11"/>
  <c r="EA93" i="11" s="1"/>
  <c r="AF119" i="11"/>
  <c r="AO110" i="11"/>
  <c r="CR96" i="11"/>
  <c r="DX96" i="11" s="1"/>
  <c r="AQ108" i="11"/>
  <c r="CL102" i="11"/>
  <c r="DR102" i="11" s="1"/>
  <c r="AJ115" i="11"/>
  <c r="AE120" i="11"/>
  <c r="CV92" i="11"/>
  <c r="EB92" i="11" s="1"/>
  <c r="CS95" i="11"/>
  <c r="DY95" i="11" s="1"/>
  <c r="BF93" i="11"/>
  <c r="AZ99" i="11"/>
  <c r="CD110" i="11"/>
  <c r="DJ110" i="11" s="1"/>
  <c r="BU119" i="11"/>
  <c r="DA119" i="11" s="1"/>
  <c r="AY100" i="11"/>
  <c r="CQ97" i="11"/>
  <c r="DW97" i="11" s="1"/>
  <c r="BV118" i="11"/>
  <c r="DB118" i="11" s="1"/>
  <c r="CE109" i="11"/>
  <c r="DK109" i="11" s="1"/>
  <c r="BC96" i="11"/>
  <c r="CG107" i="11"/>
  <c r="DM107" i="11" s="1"/>
  <c r="AP109" i="11"/>
  <c r="AR107" i="11"/>
  <c r="AS106" i="11"/>
  <c r="AH117" i="11"/>
  <c r="BB97" i="11"/>
  <c r="AW102" i="11"/>
  <c r="BD95" i="11"/>
  <c r="CM101" i="11"/>
  <c r="DS101" i="11" s="1"/>
  <c r="CA113" i="11"/>
  <c r="DG113" i="11" s="1"/>
  <c r="BY115" i="11"/>
  <c r="DE115" i="11" s="1"/>
  <c r="CC111" i="11"/>
  <c r="DI111" i="11" s="1"/>
  <c r="BW117" i="11"/>
  <c r="DC117" i="11" s="1"/>
  <c r="EI117" i="11" s="1"/>
  <c r="FT117" i="11" s="1"/>
  <c r="AI116" i="11"/>
  <c r="CF108" i="11"/>
  <c r="DL108" i="11" s="1"/>
  <c r="CW91" i="11"/>
  <c r="EC91" i="11" s="1"/>
  <c r="BT120" i="11"/>
  <c r="CZ120" i="11" s="1"/>
  <c r="AK114" i="11"/>
  <c r="AX101" i="11"/>
  <c r="AD121" i="11"/>
  <c r="CN100" i="11"/>
  <c r="DT100" i="11" s="1"/>
  <c r="CP98" i="11"/>
  <c r="DV98" i="11" s="1"/>
  <c r="BZ114" i="11"/>
  <c r="DF114" i="11" s="1"/>
  <c r="CI105" i="11"/>
  <c r="DO105" i="11" s="1"/>
  <c r="HL90" i="11"/>
  <c r="EN112" i="11" l="1"/>
  <c r="FY112" i="11" s="1"/>
  <c r="FI91" i="11"/>
  <c r="FK91" i="11" s="1"/>
  <c r="EF120" i="11"/>
  <c r="FQ120" i="11" s="1"/>
  <c r="EG119" i="11"/>
  <c r="FR119" i="11" s="1"/>
  <c r="BB150" i="1"/>
  <c r="BC150" i="1" s="1"/>
  <c r="BF150" i="1"/>
  <c r="BH150" i="1" s="1"/>
  <c r="BJ150" i="1" s="1"/>
  <c r="AH133" i="1"/>
  <c r="AE136" i="1"/>
  <c r="AF135" i="1"/>
  <c r="AK130" i="1"/>
  <c r="AT121" i="1"/>
  <c r="AV121" i="1" s="1"/>
  <c r="AW121" i="1" s="1"/>
  <c r="AD137" i="1"/>
  <c r="AI132" i="1"/>
  <c r="AJ131" i="1"/>
  <c r="AG134" i="1"/>
  <c r="AP125" i="1"/>
  <c r="Z141" i="1"/>
  <c r="AM128" i="1"/>
  <c r="AN127" i="1"/>
  <c r="AS122" i="1"/>
  <c r="AC138" i="1"/>
  <c r="AL129" i="1"/>
  <c r="AQ124" i="1"/>
  <c r="AA140" i="1"/>
  <c r="AR123" i="1"/>
  <c r="AB139" i="1"/>
  <c r="AO126" i="1"/>
  <c r="Y142" i="1"/>
  <c r="S148" i="1"/>
  <c r="R149" i="1"/>
  <c r="Q150" i="1"/>
  <c r="T147" i="1"/>
  <c r="X143" i="1"/>
  <c r="W144" i="1"/>
  <c r="V145" i="1"/>
  <c r="U146" i="1"/>
  <c r="AX120" i="1"/>
  <c r="AY120" i="1"/>
  <c r="AZ120" i="1" s="1"/>
  <c r="BL120" i="1" s="1"/>
  <c r="N151" i="1"/>
  <c r="O151" i="1"/>
  <c r="G152" i="1"/>
  <c r="EZ100" i="11"/>
  <c r="GK100" i="11" s="1"/>
  <c r="EM113" i="11"/>
  <c r="FX113" i="11" s="1"/>
  <c r="EY101" i="11"/>
  <c r="GJ101" i="11" s="1"/>
  <c r="ES107" i="11"/>
  <c r="GD107" i="11" s="1"/>
  <c r="FK90" i="11"/>
  <c r="FL90" i="11" s="1"/>
  <c r="FM90" i="11" s="1"/>
  <c r="EW103" i="11"/>
  <c r="GH103" i="11" s="1"/>
  <c r="EO111" i="11"/>
  <c r="FZ111" i="11" s="1"/>
  <c r="EK115" i="11"/>
  <c r="FV115" i="11" s="1"/>
  <c r="FB98" i="11"/>
  <c r="GM98" i="11" s="1"/>
  <c r="EH118" i="11"/>
  <c r="FS118" i="11" s="1"/>
  <c r="EP110" i="11"/>
  <c r="GA110" i="11" s="1"/>
  <c r="FH92" i="11"/>
  <c r="GS92" i="11" s="1"/>
  <c r="FG93" i="11"/>
  <c r="GR93" i="11" s="1"/>
  <c r="EE121" i="11"/>
  <c r="FP121" i="11" s="1"/>
  <c r="EV104" i="11"/>
  <c r="GG104" i="11" s="1"/>
  <c r="EU105" i="11"/>
  <c r="GF105" i="11" s="1"/>
  <c r="GT91" i="11"/>
  <c r="GV91" i="11" s="1"/>
  <c r="GW91" i="11" s="1"/>
  <c r="EL114" i="11"/>
  <c r="FW114" i="11" s="1"/>
  <c r="ER108" i="11"/>
  <c r="GC108" i="11" s="1"/>
  <c r="EQ109" i="11"/>
  <c r="GB109" i="11" s="1"/>
  <c r="FE95" i="11"/>
  <c r="GP95" i="11" s="1"/>
  <c r="EX102" i="11"/>
  <c r="GI102" i="11" s="1"/>
  <c r="EJ116" i="11"/>
  <c r="FU116" i="11" s="1"/>
  <c r="ET106" i="11"/>
  <c r="GE106" i="11" s="1"/>
  <c r="FA99" i="11"/>
  <c r="GL99" i="11" s="1"/>
  <c r="FL89" i="11"/>
  <c r="FM89" i="11" s="1"/>
  <c r="GY90" i="11"/>
  <c r="HI90" i="11" s="1"/>
  <c r="HJ90" i="11" s="1"/>
  <c r="GX90" i="11"/>
  <c r="FT116" i="11"/>
  <c r="GY89" i="11"/>
  <c r="HI89" i="11" s="1"/>
  <c r="HJ89" i="11" s="1"/>
  <c r="GX89" i="11"/>
  <c r="FC97" i="11"/>
  <c r="GN97" i="11" s="1"/>
  <c r="FD96" i="11"/>
  <c r="GO96" i="11" s="1"/>
  <c r="FF94" i="11"/>
  <c r="GQ94" i="11" s="1"/>
  <c r="GZ88" i="11"/>
  <c r="HH88" i="11"/>
  <c r="FN88" i="11"/>
  <c r="HL91" i="11"/>
  <c r="HF92" i="11"/>
  <c r="AH118" i="11"/>
  <c r="BZ115" i="11"/>
  <c r="DF115" i="11" s="1"/>
  <c r="CK104" i="11"/>
  <c r="DQ104" i="11" s="1"/>
  <c r="BX117" i="11"/>
  <c r="DD117" i="11" s="1"/>
  <c r="CO100" i="11"/>
  <c r="DU100" i="11" s="1"/>
  <c r="AJ116" i="11"/>
  <c r="AO111" i="11"/>
  <c r="BT121" i="11"/>
  <c r="CZ121" i="11" s="1"/>
  <c r="CB113" i="11"/>
  <c r="DH113" i="11" s="1"/>
  <c r="AT106" i="11"/>
  <c r="BU120" i="11"/>
  <c r="DA120" i="11" s="1"/>
  <c r="CT95" i="11"/>
  <c r="DZ95" i="11" s="1"/>
  <c r="AM113" i="11"/>
  <c r="AY101" i="11"/>
  <c r="AU105" i="11"/>
  <c r="AP110" i="11"/>
  <c r="CH107" i="11"/>
  <c r="DN107" i="11" s="1"/>
  <c r="CC112" i="11"/>
  <c r="DI112" i="11" s="1"/>
  <c r="BA99" i="11"/>
  <c r="AG119" i="11"/>
  <c r="CF109" i="11"/>
  <c r="DL109" i="11" s="1"/>
  <c r="BV119" i="11"/>
  <c r="DB119" i="11" s="1"/>
  <c r="CQ98" i="11"/>
  <c r="DW98" i="11" s="1"/>
  <c r="CE110" i="11"/>
  <c r="DK110" i="11" s="1"/>
  <c r="EQ110" i="11" s="1"/>
  <c r="GB110" i="11" s="1"/>
  <c r="BY116" i="11"/>
  <c r="DE116" i="11" s="1"/>
  <c r="AZ100" i="11"/>
  <c r="CP99" i="11"/>
  <c r="DV99" i="11" s="1"/>
  <c r="FB99" i="11" s="1"/>
  <c r="GM99" i="11" s="1"/>
  <c r="CG108" i="11"/>
  <c r="DM108" i="11" s="1"/>
  <c r="CR97" i="11"/>
  <c r="DX97" i="11" s="1"/>
  <c r="BF94" i="11"/>
  <c r="CL103" i="11"/>
  <c r="DR103" i="11" s="1"/>
  <c r="AK115" i="11"/>
  <c r="AQ109" i="11"/>
  <c r="BH92" i="11"/>
  <c r="CV93" i="11"/>
  <c r="EB93" i="11" s="1"/>
  <c r="CD111" i="11"/>
  <c r="DJ111" i="11" s="1"/>
  <c r="BW118" i="11"/>
  <c r="DC118" i="11" s="1"/>
  <c r="CM102" i="11"/>
  <c r="DS102" i="11" s="1"/>
  <c r="AL114" i="11"/>
  <c r="CS96" i="11"/>
  <c r="DY96" i="11" s="1"/>
  <c r="BE95" i="11"/>
  <c r="CW92" i="11"/>
  <c r="EC92" i="11" s="1"/>
  <c r="BG93" i="11"/>
  <c r="BS122" i="11"/>
  <c r="CY122" i="11" s="1"/>
  <c r="AF120" i="11"/>
  <c r="BB98" i="11"/>
  <c r="CI106" i="11"/>
  <c r="DO106" i="11" s="1"/>
  <c r="AX102" i="11"/>
  <c r="AE121" i="11"/>
  <c r="AD122" i="11"/>
  <c r="CJ105" i="11"/>
  <c r="DP105" i="11" s="1"/>
  <c r="CN101" i="11"/>
  <c r="DT101" i="11" s="1"/>
  <c r="AR108" i="11"/>
  <c r="CA114" i="11"/>
  <c r="DG114" i="11" s="1"/>
  <c r="AV104" i="11"/>
  <c r="CU94" i="11"/>
  <c r="EA94" i="11" s="1"/>
  <c r="AW103" i="11"/>
  <c r="AS107" i="11"/>
  <c r="AN112" i="11"/>
  <c r="BC97" i="11"/>
  <c r="AI117" i="11"/>
  <c r="BD96" i="11"/>
  <c r="G154" i="11"/>
  <c r="M153" i="11"/>
  <c r="HE152" i="11" s="1"/>
  <c r="EI118" i="11" l="1"/>
  <c r="FT118" i="11" s="1"/>
  <c r="EV105" i="11"/>
  <c r="GG105" i="11" s="1"/>
  <c r="G153" i="1"/>
  <c r="N152" i="1"/>
  <c r="O152" i="1"/>
  <c r="AX121" i="1"/>
  <c r="AY121" i="1"/>
  <c r="AZ121" i="1" s="1"/>
  <c r="BL121" i="1" s="1"/>
  <c r="BB151" i="1"/>
  <c r="BC151" i="1" s="1"/>
  <c r="BF151" i="1"/>
  <c r="BH151" i="1" s="1"/>
  <c r="BJ151" i="1" s="1"/>
  <c r="AH134" i="1"/>
  <c r="AN128" i="1"/>
  <c r="AL130" i="1"/>
  <c r="AB140" i="1"/>
  <c r="AR124" i="1"/>
  <c r="AK131" i="1"/>
  <c r="AM129" i="1"/>
  <c r="AG135" i="1"/>
  <c r="AA141" i="1"/>
  <c r="AQ125" i="1"/>
  <c r="Z142" i="1"/>
  <c r="AP126" i="1"/>
  <c r="AF136" i="1"/>
  <c r="X144" i="1"/>
  <c r="AD138" i="1"/>
  <c r="AT122" i="1"/>
  <c r="AV122" i="1" s="1"/>
  <c r="AW122" i="1" s="1"/>
  <c r="AJ132" i="1"/>
  <c r="AC139" i="1"/>
  <c r="AS123" i="1"/>
  <c r="AE137" i="1"/>
  <c r="Y143" i="1"/>
  <c r="AO127" i="1"/>
  <c r="AI133" i="1"/>
  <c r="U147" i="1"/>
  <c r="W145" i="1"/>
  <c r="S149" i="1"/>
  <c r="V146" i="1"/>
  <c r="Q151" i="1"/>
  <c r="R150" i="1"/>
  <c r="T148" i="1"/>
  <c r="FI92" i="11"/>
  <c r="GT92" i="11" s="1"/>
  <c r="GV92" i="11" s="1"/>
  <c r="GW92" i="11" s="1"/>
  <c r="FG94" i="11"/>
  <c r="GR94" i="11" s="1"/>
  <c r="EZ101" i="11"/>
  <c r="GK101" i="11" s="1"/>
  <c r="EE122" i="11"/>
  <c r="FP122" i="11" s="1"/>
  <c r="EU106" i="11"/>
  <c r="GF106" i="11" s="1"/>
  <c r="FC98" i="11"/>
  <c r="GN98" i="11" s="1"/>
  <c r="EK116" i="11"/>
  <c r="FV116" i="11" s="1"/>
  <c r="FE96" i="11"/>
  <c r="GP96" i="11" s="1"/>
  <c r="EP111" i="11"/>
  <c r="GA111" i="11" s="1"/>
  <c r="FD97" i="11"/>
  <c r="GO97" i="11" s="1"/>
  <c r="ET107" i="11"/>
  <c r="GE107" i="11" s="1"/>
  <c r="EN113" i="11"/>
  <c r="FY113" i="11" s="1"/>
  <c r="FA100" i="11"/>
  <c r="GL100" i="11" s="1"/>
  <c r="HK88" i="11"/>
  <c r="FH93" i="11"/>
  <c r="GS93" i="11" s="1"/>
  <c r="EM114" i="11"/>
  <c r="FX114" i="11" s="1"/>
  <c r="FK92" i="11"/>
  <c r="EY102" i="11"/>
  <c r="GJ102" i="11" s="1"/>
  <c r="EH119" i="11"/>
  <c r="EO112" i="11"/>
  <c r="FZ112" i="11" s="1"/>
  <c r="EL115" i="11"/>
  <c r="FW115" i="11" s="1"/>
  <c r="FN89" i="11"/>
  <c r="ER109" i="11"/>
  <c r="GC109" i="11" s="1"/>
  <c r="GZ89" i="11"/>
  <c r="HH89" i="11"/>
  <c r="FL91" i="11"/>
  <c r="FM91" i="11" s="1"/>
  <c r="ES108" i="11"/>
  <c r="GD108" i="11" s="1"/>
  <c r="FF95" i="11"/>
  <c r="GQ95" i="11" s="1"/>
  <c r="EF121" i="11"/>
  <c r="EJ117" i="11"/>
  <c r="FU117" i="11" s="1"/>
  <c r="FN90" i="11"/>
  <c r="GY91" i="11"/>
  <c r="HI91" i="11" s="1"/>
  <c r="HJ91" i="11" s="1"/>
  <c r="GX91" i="11"/>
  <c r="GZ90" i="11"/>
  <c r="HK90" i="11" s="1"/>
  <c r="HH90" i="11"/>
  <c r="EX103" i="11"/>
  <c r="GI103" i="11" s="1"/>
  <c r="EG120" i="11"/>
  <c r="EW104" i="11"/>
  <c r="GH104" i="11" s="1"/>
  <c r="M154" i="11"/>
  <c r="HE153" i="11" s="1"/>
  <c r="G155" i="11"/>
  <c r="HF93" i="11"/>
  <c r="BA100" i="11"/>
  <c r="BZ116" i="11"/>
  <c r="DF116" i="11" s="1"/>
  <c r="AF121" i="11"/>
  <c r="AV105" i="11"/>
  <c r="BH93" i="11"/>
  <c r="AZ101" i="11"/>
  <c r="CM103" i="11"/>
  <c r="DS103" i="11" s="1"/>
  <c r="BC98" i="11"/>
  <c r="AW104" i="11"/>
  <c r="AK116" i="11"/>
  <c r="AJ117" i="11"/>
  <c r="BV120" i="11"/>
  <c r="DB120" i="11" s="1"/>
  <c r="AU106" i="11"/>
  <c r="BE96" i="11"/>
  <c r="AP111" i="11"/>
  <c r="CI107" i="11"/>
  <c r="DO107" i="11" s="1"/>
  <c r="CR98" i="11"/>
  <c r="DX98" i="11" s="1"/>
  <c r="AL115" i="11"/>
  <c r="CA115" i="11"/>
  <c r="DG115" i="11" s="1"/>
  <c r="AH119" i="11"/>
  <c r="CV94" i="11"/>
  <c r="EB94" i="11" s="1"/>
  <c r="AG120" i="11"/>
  <c r="AQ110" i="11"/>
  <c r="AI118" i="11"/>
  <c r="CK105" i="11"/>
  <c r="DQ105" i="11" s="1"/>
  <c r="BX118" i="11"/>
  <c r="DD118" i="11" s="1"/>
  <c r="AY102" i="11"/>
  <c r="BY117" i="11"/>
  <c r="DE117" i="11" s="1"/>
  <c r="CF110" i="11"/>
  <c r="DL110" i="11" s="1"/>
  <c r="CE111" i="11"/>
  <c r="DK111" i="11" s="1"/>
  <c r="BU121" i="11"/>
  <c r="DA121" i="11" s="1"/>
  <c r="EG121" i="11" s="1"/>
  <c r="FR121" i="11" s="1"/>
  <c r="AE122" i="11"/>
  <c r="BS123" i="11"/>
  <c r="CY123" i="11" s="1"/>
  <c r="BD97" i="11"/>
  <c r="CD112" i="11"/>
  <c r="DJ112" i="11" s="1"/>
  <c r="AO112" i="11"/>
  <c r="CO101" i="11"/>
  <c r="DU101" i="11" s="1"/>
  <c r="BT122" i="11"/>
  <c r="CZ122" i="11" s="1"/>
  <c r="CH108" i="11"/>
  <c r="DN108" i="11" s="1"/>
  <c r="BG94" i="11"/>
  <c r="CQ99" i="11"/>
  <c r="DW99" i="11" s="1"/>
  <c r="CG109" i="11"/>
  <c r="DM109" i="11" s="1"/>
  <c r="AX103" i="11"/>
  <c r="BW119" i="11"/>
  <c r="DC119" i="11" s="1"/>
  <c r="EI119" i="11" s="1"/>
  <c r="FT119" i="11" s="1"/>
  <c r="CU95" i="11"/>
  <c r="EA95" i="11" s="1"/>
  <c r="CS97" i="11"/>
  <c r="DY97" i="11" s="1"/>
  <c r="CC113" i="11"/>
  <c r="DI113" i="11" s="1"/>
  <c r="CT96" i="11"/>
  <c r="DZ96" i="11" s="1"/>
  <c r="CP100" i="11"/>
  <c r="DV100" i="11" s="1"/>
  <c r="FB100" i="11" s="1"/>
  <c r="GM100" i="11" s="1"/>
  <c r="AN113" i="11"/>
  <c r="AT107" i="11"/>
  <c r="CW93" i="11"/>
  <c r="EC93" i="11" s="1"/>
  <c r="CN102" i="11"/>
  <c r="DT102" i="11" s="1"/>
  <c r="CL104" i="11"/>
  <c r="DR104" i="11" s="1"/>
  <c r="AS108" i="11"/>
  <c r="BB99" i="11"/>
  <c r="CJ106" i="11"/>
  <c r="DP106" i="11" s="1"/>
  <c r="AR109" i="11"/>
  <c r="CB114" i="11"/>
  <c r="DH114" i="11" s="1"/>
  <c r="BF95" i="11"/>
  <c r="AD123" i="11"/>
  <c r="AM114" i="11"/>
  <c r="HL92" i="11"/>
  <c r="EV106" i="11" l="1"/>
  <c r="GG106" i="11" s="1"/>
  <c r="FE97" i="11"/>
  <c r="GP97" i="11" s="1"/>
  <c r="AX122" i="1"/>
  <c r="AY122" i="1"/>
  <c r="AZ122" i="1" s="1"/>
  <c r="BL122" i="1" s="1"/>
  <c r="BB152" i="1"/>
  <c r="BC152" i="1" s="1"/>
  <c r="BF152" i="1"/>
  <c r="BH152" i="1" s="1"/>
  <c r="BJ152" i="1" s="1"/>
  <c r="AF137" i="1"/>
  <c r="AI134" i="1"/>
  <c r="AH135" i="1"/>
  <c r="AC140" i="1"/>
  <c r="AS124" i="1"/>
  <c r="AB141" i="1"/>
  <c r="AR125" i="1"/>
  <c r="AE138" i="1"/>
  <c r="AD139" i="1"/>
  <c r="AT123" i="1"/>
  <c r="AV123" i="1" s="1"/>
  <c r="AW123" i="1" s="1"/>
  <c r="Y144" i="1"/>
  <c r="AO128" i="1"/>
  <c r="AN129" i="1"/>
  <c r="AA142" i="1"/>
  <c r="AQ126" i="1"/>
  <c r="Z143" i="1"/>
  <c r="AP127" i="1"/>
  <c r="AK132" i="1"/>
  <c r="AJ133" i="1"/>
  <c r="AM130" i="1"/>
  <c r="AL131" i="1"/>
  <c r="AG136" i="1"/>
  <c r="V147" i="1"/>
  <c r="S150" i="1"/>
  <c r="R151" i="1"/>
  <c r="T149" i="1"/>
  <c r="X145" i="1"/>
  <c r="U148" i="1"/>
  <c r="Q152" i="1"/>
  <c r="W146" i="1"/>
  <c r="N153" i="1"/>
  <c r="O153" i="1"/>
  <c r="G154" i="1"/>
  <c r="EX104" i="11"/>
  <c r="GI104" i="11" s="1"/>
  <c r="EK117" i="11"/>
  <c r="FV117" i="11" s="1"/>
  <c r="EQ111" i="11"/>
  <c r="GB111" i="11" s="1"/>
  <c r="EZ102" i="11"/>
  <c r="GK102" i="11" s="1"/>
  <c r="FA101" i="11"/>
  <c r="GL101" i="11" s="1"/>
  <c r="FI93" i="11"/>
  <c r="FK93" i="11" s="1"/>
  <c r="FF96" i="11"/>
  <c r="GQ96" i="11" s="1"/>
  <c r="EU107" i="11"/>
  <c r="GF107" i="11" s="1"/>
  <c r="EH120" i="11"/>
  <c r="FS120" i="11" s="1"/>
  <c r="EN114" i="11"/>
  <c r="FY114" i="11" s="1"/>
  <c r="EO113" i="11"/>
  <c r="FZ113" i="11" s="1"/>
  <c r="EM115" i="11"/>
  <c r="FX115" i="11" s="1"/>
  <c r="GZ91" i="11"/>
  <c r="HH91" i="11"/>
  <c r="FQ121" i="11"/>
  <c r="FG95" i="11"/>
  <c r="GR95" i="11" s="1"/>
  <c r="FC99" i="11"/>
  <c r="GN99" i="11" s="1"/>
  <c r="EE123" i="11"/>
  <c r="ER110" i="11"/>
  <c r="GC110" i="11" s="1"/>
  <c r="EW105" i="11"/>
  <c r="GH105" i="11" s="1"/>
  <c r="FH94" i="11"/>
  <c r="GS94" i="11" s="1"/>
  <c r="FD98" i="11"/>
  <c r="GO98" i="11" s="1"/>
  <c r="HK89" i="11"/>
  <c r="GY92" i="11"/>
  <c r="HI92" i="11" s="1"/>
  <c r="HJ92" i="11" s="1"/>
  <c r="GX92" i="11"/>
  <c r="GT93" i="11"/>
  <c r="GV93" i="11" s="1"/>
  <c r="GW93" i="11" s="1"/>
  <c r="ET108" i="11"/>
  <c r="GE108" i="11" s="1"/>
  <c r="EP112" i="11"/>
  <c r="GA112" i="11" s="1"/>
  <c r="EY103" i="11"/>
  <c r="GJ103" i="11" s="1"/>
  <c r="FN91" i="11"/>
  <c r="FR120" i="11"/>
  <c r="FS119" i="11"/>
  <c r="ES109" i="11"/>
  <c r="GD109" i="11" s="1"/>
  <c r="EF122" i="11"/>
  <c r="EJ118" i="11"/>
  <c r="FU118" i="11" s="1"/>
  <c r="EL116" i="11"/>
  <c r="FW116" i="11" s="1"/>
  <c r="FL92" i="11"/>
  <c r="FM92" i="11" s="1"/>
  <c r="G156" i="11"/>
  <c r="M155" i="11"/>
  <c r="HE154" i="11" s="1"/>
  <c r="HL93" i="11"/>
  <c r="HF94" i="11"/>
  <c r="CG110" i="11"/>
  <c r="DM110" i="11" s="1"/>
  <c r="BD98" i="11"/>
  <c r="CS98" i="11"/>
  <c r="DY98" i="11" s="1"/>
  <c r="CN103" i="11"/>
  <c r="DT103" i="11" s="1"/>
  <c r="AS109" i="11"/>
  <c r="BX119" i="11"/>
  <c r="DD119" i="11" s="1"/>
  <c r="AG121" i="11"/>
  <c r="BE97" i="11"/>
  <c r="CT97" i="11"/>
  <c r="DZ97" i="11" s="1"/>
  <c r="BW120" i="11"/>
  <c r="DC120" i="11" s="1"/>
  <c r="CA116" i="11"/>
  <c r="DG116" i="11" s="1"/>
  <c r="AH120" i="11"/>
  <c r="AZ102" i="11"/>
  <c r="AW105" i="11"/>
  <c r="BG95" i="11"/>
  <c r="AE123" i="11"/>
  <c r="CO102" i="11"/>
  <c r="DU102" i="11" s="1"/>
  <c r="FA102" i="11" s="1"/>
  <c r="GL102" i="11" s="1"/>
  <c r="BB100" i="11"/>
  <c r="AY103" i="11"/>
  <c r="AQ111" i="11"/>
  <c r="CE112" i="11"/>
  <c r="DK112" i="11" s="1"/>
  <c r="AM115" i="11"/>
  <c r="BV121" i="11"/>
  <c r="DB121" i="11" s="1"/>
  <c r="EH121" i="11" s="1"/>
  <c r="FS121" i="11" s="1"/>
  <c r="BC99" i="11"/>
  <c r="BU122" i="11"/>
  <c r="DA122" i="11" s="1"/>
  <c r="AV106" i="11"/>
  <c r="CV95" i="11"/>
  <c r="EB95" i="11" s="1"/>
  <c r="CR99" i="11"/>
  <c r="DX99" i="11" s="1"/>
  <c r="BA101" i="11"/>
  <c r="BS124" i="11"/>
  <c r="CY124" i="11" s="1"/>
  <c r="AP112" i="11"/>
  <c r="CU96" i="11"/>
  <c r="EA96" i="11" s="1"/>
  <c r="CP101" i="11"/>
  <c r="DV101" i="11" s="1"/>
  <c r="FB101" i="11" s="1"/>
  <c r="GM101" i="11" s="1"/>
  <c r="BF96" i="11"/>
  <c r="CF111" i="11"/>
  <c r="DL111" i="11" s="1"/>
  <c r="AX104" i="11"/>
  <c r="AN114" i="11"/>
  <c r="AI119" i="11"/>
  <c r="AJ118" i="11"/>
  <c r="CH109" i="11"/>
  <c r="DN109" i="11" s="1"/>
  <c r="CB115" i="11"/>
  <c r="DH115" i="11" s="1"/>
  <c r="CL105" i="11"/>
  <c r="DR105" i="11" s="1"/>
  <c r="CI108" i="11"/>
  <c r="DO108" i="11" s="1"/>
  <c r="BH94" i="11"/>
  <c r="BY118" i="11"/>
  <c r="DE118" i="11" s="1"/>
  <c r="AR110" i="11"/>
  <c r="BT123" i="11"/>
  <c r="CZ123" i="11" s="1"/>
  <c r="CM104" i="11"/>
  <c r="DS104" i="11" s="1"/>
  <c r="CK106" i="11"/>
  <c r="DQ106" i="11" s="1"/>
  <c r="AL116" i="11"/>
  <c r="AK117" i="11"/>
  <c r="CJ107" i="11"/>
  <c r="DP107" i="11" s="1"/>
  <c r="CD113" i="11"/>
  <c r="DJ113" i="11" s="1"/>
  <c r="AD124" i="11"/>
  <c r="BZ117" i="11"/>
  <c r="DF117" i="11" s="1"/>
  <c r="AO113" i="11"/>
  <c r="CW94" i="11"/>
  <c r="EC94" i="11" s="1"/>
  <c r="AT108" i="11"/>
  <c r="CQ100" i="11"/>
  <c r="DW100" i="11" s="1"/>
  <c r="AU107" i="11"/>
  <c r="AF122" i="11"/>
  <c r="CC114" i="11"/>
  <c r="DI114" i="11" s="1"/>
  <c r="EX105" i="11" l="1"/>
  <c r="GI105" i="11" s="1"/>
  <c r="EY104" i="11"/>
  <c r="GJ104" i="11" s="1"/>
  <c r="FH95" i="11"/>
  <c r="GS95" i="11" s="1"/>
  <c r="EL117" i="11"/>
  <c r="FW117" i="11" s="1"/>
  <c r="FD99" i="11"/>
  <c r="GO99" i="11" s="1"/>
  <c r="N154" i="1"/>
  <c r="O154" i="1"/>
  <c r="G155" i="1"/>
  <c r="AX123" i="1"/>
  <c r="AY123" i="1"/>
  <c r="AZ123" i="1" s="1"/>
  <c r="BL123" i="1" s="1"/>
  <c r="BB153" i="1"/>
  <c r="BC153" i="1" s="1"/>
  <c r="BF153" i="1"/>
  <c r="BH153" i="1" s="1"/>
  <c r="BJ153" i="1" s="1"/>
  <c r="AN130" i="1"/>
  <c r="AA143" i="1"/>
  <c r="AQ127" i="1"/>
  <c r="AB142" i="1"/>
  <c r="AR126" i="1"/>
  <c r="AE139" i="1"/>
  <c r="AF138" i="1"/>
  <c r="AI135" i="1"/>
  <c r="AJ134" i="1"/>
  <c r="AM131" i="1"/>
  <c r="AS125" i="1"/>
  <c r="AC141" i="1"/>
  <c r="AP128" i="1"/>
  <c r="Z144" i="1"/>
  <c r="AG137" i="1"/>
  <c r="AL132" i="1"/>
  <c r="AK133" i="1"/>
  <c r="AH136" i="1"/>
  <c r="AO129" i="1"/>
  <c r="Y145" i="1"/>
  <c r="AT124" i="1"/>
  <c r="AV124" i="1" s="1"/>
  <c r="AW124" i="1" s="1"/>
  <c r="AD140" i="1"/>
  <c r="R152" i="1"/>
  <c r="S151" i="1"/>
  <c r="X146" i="1"/>
  <c r="T150" i="1"/>
  <c r="U149" i="1"/>
  <c r="W147" i="1"/>
  <c r="V148" i="1"/>
  <c r="Q153" i="1"/>
  <c r="ER111" i="11"/>
  <c r="GC111" i="11" s="1"/>
  <c r="EI120" i="11"/>
  <c r="FT120" i="11" s="1"/>
  <c r="FI94" i="11"/>
  <c r="GT94" i="11" s="1"/>
  <c r="GV94" i="11" s="1"/>
  <c r="GW94" i="11" s="1"/>
  <c r="EP113" i="11"/>
  <c r="GA113" i="11" s="1"/>
  <c r="FF97" i="11"/>
  <c r="GQ97" i="11" s="1"/>
  <c r="EF123" i="11"/>
  <c r="FQ123" i="11" s="1"/>
  <c r="EO114" i="11"/>
  <c r="FZ114" i="11" s="1"/>
  <c r="ET109" i="11"/>
  <c r="GE109" i="11" s="1"/>
  <c r="EW106" i="11"/>
  <c r="GH106" i="11" s="1"/>
  <c r="EN115" i="11"/>
  <c r="FY115" i="11" s="1"/>
  <c r="FC100" i="11"/>
  <c r="GN100" i="11" s="1"/>
  <c r="EU108" i="11"/>
  <c r="GF108" i="11" s="1"/>
  <c r="EM116" i="11"/>
  <c r="FX116" i="11" s="1"/>
  <c r="FE98" i="11"/>
  <c r="GP98" i="11" s="1"/>
  <c r="GY93" i="11"/>
  <c r="HI93" i="11" s="1"/>
  <c r="HJ93" i="11" s="1"/>
  <c r="GX93" i="11"/>
  <c r="FP123" i="11"/>
  <c r="EV107" i="11"/>
  <c r="GG107" i="11" s="1"/>
  <c r="FG96" i="11"/>
  <c r="GR96" i="11" s="1"/>
  <c r="EZ103" i="11"/>
  <c r="GK103" i="11" s="1"/>
  <c r="FL93" i="11"/>
  <c r="FM93" i="11" s="1"/>
  <c r="EE124" i="11"/>
  <c r="FP124" i="11" s="1"/>
  <c r="EJ119" i="11"/>
  <c r="FQ122" i="11"/>
  <c r="GZ92" i="11"/>
  <c r="HH92" i="11"/>
  <c r="EK118" i="11"/>
  <c r="FV118" i="11" s="1"/>
  <c r="EG122" i="11"/>
  <c r="FR122" i="11" s="1"/>
  <c r="EQ112" i="11"/>
  <c r="GB112" i="11" s="1"/>
  <c r="ES110" i="11"/>
  <c r="GD110" i="11" s="1"/>
  <c r="FN92" i="11"/>
  <c r="HK91" i="11"/>
  <c r="HF95" i="11"/>
  <c r="CO103" i="11"/>
  <c r="DU103" i="11" s="1"/>
  <c r="CB116" i="11"/>
  <c r="DH116" i="11" s="1"/>
  <c r="AI120" i="11"/>
  <c r="AU108" i="11"/>
  <c r="CQ101" i="11"/>
  <c r="DW101" i="11" s="1"/>
  <c r="AR111" i="11"/>
  <c r="CJ108" i="11"/>
  <c r="DP108" i="11" s="1"/>
  <c r="CL106" i="11"/>
  <c r="DR106" i="11" s="1"/>
  <c r="CR100" i="11"/>
  <c r="DX100" i="11" s="1"/>
  <c r="AO114" i="11"/>
  <c r="CP102" i="11"/>
  <c r="DV102" i="11" s="1"/>
  <c r="CV96" i="11"/>
  <c r="EB96" i="11" s="1"/>
  <c r="AE124" i="11"/>
  <c r="AV107" i="11"/>
  <c r="CU97" i="11"/>
  <c r="EA97" i="11" s="1"/>
  <c r="AZ103" i="11"/>
  <c r="CS99" i="11"/>
  <c r="DY99" i="11" s="1"/>
  <c r="CC115" i="11"/>
  <c r="DI115" i="11" s="1"/>
  <c r="BY119" i="11"/>
  <c r="DE119" i="11" s="1"/>
  <c r="BB101" i="11"/>
  <c r="CF112" i="11"/>
  <c r="DL112" i="11" s="1"/>
  <c r="CD114" i="11"/>
  <c r="DJ114" i="11" s="1"/>
  <c r="EP114" i="11" s="1"/>
  <c r="GA114" i="11" s="1"/>
  <c r="AQ112" i="11"/>
  <c r="BT124" i="11"/>
  <c r="CZ124" i="11" s="1"/>
  <c r="AT109" i="11"/>
  <c r="CA117" i="11"/>
  <c r="DG117" i="11" s="1"/>
  <c r="BF97" i="11"/>
  <c r="BS125" i="11"/>
  <c r="CY125" i="11" s="1"/>
  <c r="AP113" i="11"/>
  <c r="CE113" i="11"/>
  <c r="DK113" i="11" s="1"/>
  <c r="BD99" i="11"/>
  <c r="CH110" i="11"/>
  <c r="DN110" i="11" s="1"/>
  <c r="BU123" i="11"/>
  <c r="DA123" i="11" s="1"/>
  <c r="AH121" i="11"/>
  <c r="AX105" i="11"/>
  <c r="AY104" i="11"/>
  <c r="BG96" i="11"/>
  <c r="AM116" i="11"/>
  <c r="AG122" i="11"/>
  <c r="BX120" i="11"/>
  <c r="DD120" i="11" s="1"/>
  <c r="BC100" i="11"/>
  <c r="BV122" i="11"/>
  <c r="DB122" i="11" s="1"/>
  <c r="AK118" i="11"/>
  <c r="AL117" i="11"/>
  <c r="AW106" i="11"/>
  <c r="CG111" i="11"/>
  <c r="DM111" i="11" s="1"/>
  <c r="ES111" i="11" s="1"/>
  <c r="GD111" i="11" s="1"/>
  <c r="CN104" i="11"/>
  <c r="DT104" i="11" s="1"/>
  <c r="BA102" i="11"/>
  <c r="AJ119" i="11"/>
  <c r="AF123" i="11"/>
  <c r="BE98" i="11"/>
  <c r="AS110" i="11"/>
  <c r="CT98" i="11"/>
  <c r="DZ98" i="11" s="1"/>
  <c r="CW95" i="11"/>
  <c r="EC95" i="11" s="1"/>
  <c r="CK107" i="11"/>
  <c r="DQ107" i="11" s="1"/>
  <c r="AD125" i="11"/>
  <c r="BW121" i="11"/>
  <c r="DC121" i="11" s="1"/>
  <c r="CM105" i="11"/>
  <c r="DS105" i="11" s="1"/>
  <c r="BZ118" i="11"/>
  <c r="DF118" i="11" s="1"/>
  <c r="EL118" i="11" s="1"/>
  <c r="FW118" i="11" s="1"/>
  <c r="CI109" i="11"/>
  <c r="DO109" i="11" s="1"/>
  <c r="AN115" i="11"/>
  <c r="BH95" i="11"/>
  <c r="HL94" i="11"/>
  <c r="M156" i="11"/>
  <c r="HE155" i="11" s="1"/>
  <c r="G157" i="11"/>
  <c r="EQ113" i="11" l="1"/>
  <c r="GB113" i="11" s="1"/>
  <c r="AX124" i="1"/>
  <c r="AY124" i="1"/>
  <c r="AZ124" i="1" s="1"/>
  <c r="BL124" i="1" s="1"/>
  <c r="BB154" i="1"/>
  <c r="BC154" i="1" s="1"/>
  <c r="BF154" i="1"/>
  <c r="BH154" i="1" s="1"/>
  <c r="BJ154" i="1" s="1"/>
  <c r="AF139" i="1"/>
  <c r="AM132" i="1"/>
  <c r="AL133" i="1"/>
  <c r="AG138" i="1"/>
  <c r="AJ135" i="1"/>
  <c r="AI136" i="1"/>
  <c r="AH137" i="1"/>
  <c r="AK134" i="1"/>
  <c r="AN131" i="1"/>
  <c r="AE140" i="1"/>
  <c r="AT125" i="1"/>
  <c r="AV125" i="1" s="1"/>
  <c r="AW125" i="1" s="1"/>
  <c r="AD141" i="1"/>
  <c r="AO130" i="1"/>
  <c r="Y146" i="1"/>
  <c r="AR127" i="1"/>
  <c r="AB143" i="1"/>
  <c r="AQ128" i="1"/>
  <c r="AA144" i="1"/>
  <c r="AP129" i="1"/>
  <c r="Z145" i="1"/>
  <c r="AS126" i="1"/>
  <c r="AC142" i="1"/>
  <c r="Q154" i="1"/>
  <c r="T151" i="1"/>
  <c r="S152" i="1"/>
  <c r="R153" i="1"/>
  <c r="W148" i="1"/>
  <c r="X147" i="1"/>
  <c r="U150" i="1"/>
  <c r="V149" i="1"/>
  <c r="O155" i="1"/>
  <c r="G156" i="1"/>
  <c r="N155" i="1"/>
  <c r="EJ120" i="11"/>
  <c r="FU120" i="11" s="1"/>
  <c r="FK94" i="11"/>
  <c r="FL94" i="11" s="1"/>
  <c r="FM94" i="11" s="1"/>
  <c r="EU109" i="11"/>
  <c r="GF109" i="11" s="1"/>
  <c r="EW107" i="11"/>
  <c r="GH107" i="11" s="1"/>
  <c r="EF124" i="11"/>
  <c r="FQ124" i="11" s="1"/>
  <c r="FH96" i="11"/>
  <c r="GS96" i="11" s="1"/>
  <c r="EX106" i="11"/>
  <c r="GI106" i="11" s="1"/>
  <c r="EY105" i="11"/>
  <c r="GJ105" i="11" s="1"/>
  <c r="EE125" i="11"/>
  <c r="FP125" i="11" s="1"/>
  <c r="FI95" i="11"/>
  <c r="EH122" i="11"/>
  <c r="FS122" i="11" s="1"/>
  <c r="EI121" i="11"/>
  <c r="FF98" i="11"/>
  <c r="GQ98" i="11" s="1"/>
  <c r="EG123" i="11"/>
  <c r="ER112" i="11"/>
  <c r="GC112" i="11" s="1"/>
  <c r="FE99" i="11"/>
  <c r="GP99" i="11" s="1"/>
  <c r="FD100" i="11"/>
  <c r="GO100" i="11" s="1"/>
  <c r="FC101" i="11"/>
  <c r="GN101" i="11" s="1"/>
  <c r="FA103" i="11"/>
  <c r="GL103" i="11" s="1"/>
  <c r="GY94" i="11"/>
  <c r="HI94" i="11" s="1"/>
  <c r="HJ94" i="11" s="1"/>
  <c r="GX94" i="11"/>
  <c r="EZ104" i="11"/>
  <c r="GK104" i="11" s="1"/>
  <c r="EK119" i="11"/>
  <c r="FV119" i="11" s="1"/>
  <c r="FG97" i="11"/>
  <c r="GR97" i="11" s="1"/>
  <c r="FB102" i="11"/>
  <c r="GM102" i="11" s="1"/>
  <c r="EV108" i="11"/>
  <c r="GG108" i="11" s="1"/>
  <c r="HK92" i="11"/>
  <c r="FU119" i="11"/>
  <c r="FN93" i="11"/>
  <c r="GZ93" i="11"/>
  <c r="HH93" i="11"/>
  <c r="ET110" i="11"/>
  <c r="GE110" i="11" s="1"/>
  <c r="EM117" i="11"/>
  <c r="FX117" i="11" s="1"/>
  <c r="EO115" i="11"/>
  <c r="FZ115" i="11" s="1"/>
  <c r="EN116" i="11"/>
  <c r="FY116" i="11" s="1"/>
  <c r="HF96" i="11"/>
  <c r="BV123" i="11"/>
  <c r="DB123" i="11" s="1"/>
  <c r="AE125" i="11"/>
  <c r="CB117" i="11"/>
  <c r="DH117" i="11" s="1"/>
  <c r="BB102" i="11"/>
  <c r="CQ102" i="11"/>
  <c r="DW102" i="11" s="1"/>
  <c r="CE114" i="11"/>
  <c r="DK114" i="11" s="1"/>
  <c r="BF98" i="11"/>
  <c r="CI110" i="11"/>
  <c r="DO110" i="11" s="1"/>
  <c r="AO115" i="11"/>
  <c r="AD126" i="11"/>
  <c r="BH96" i="11"/>
  <c r="CV97" i="11"/>
  <c r="EB97" i="11" s="1"/>
  <c r="AN116" i="11"/>
  <c r="AP114" i="11"/>
  <c r="AJ120" i="11"/>
  <c r="BE99" i="11"/>
  <c r="BX121" i="11"/>
  <c r="DD121" i="11" s="1"/>
  <c r="AG123" i="11"/>
  <c r="AF124" i="11"/>
  <c r="BW122" i="11"/>
  <c r="DC122" i="11" s="1"/>
  <c r="AL118" i="11"/>
  <c r="AW107" i="11"/>
  <c r="AK119" i="11"/>
  <c r="AU109" i="11"/>
  <c r="CD115" i="11"/>
  <c r="DJ115" i="11" s="1"/>
  <c r="EP115" i="11" s="1"/>
  <c r="GA115" i="11" s="1"/>
  <c r="AS111" i="11"/>
  <c r="CM106" i="11"/>
  <c r="DS106" i="11" s="1"/>
  <c r="AZ104" i="11"/>
  <c r="CU98" i="11"/>
  <c r="EA98" i="11" s="1"/>
  <c r="CR101" i="11"/>
  <c r="DX101" i="11" s="1"/>
  <c r="AT110" i="11"/>
  <c r="AR112" i="11"/>
  <c r="AI121" i="11"/>
  <c r="BG97" i="11"/>
  <c r="CN105" i="11"/>
  <c r="DT105" i="11" s="1"/>
  <c r="BU124" i="11"/>
  <c r="DA124" i="11" s="1"/>
  <c r="CT99" i="11"/>
  <c r="DZ99" i="11" s="1"/>
  <c r="AQ113" i="11"/>
  <c r="CW96" i="11"/>
  <c r="EC96" i="11" s="1"/>
  <c r="AX106" i="11"/>
  <c r="AV108" i="11"/>
  <c r="CH111" i="11"/>
  <c r="DN111" i="11" s="1"/>
  <c r="ET111" i="11" s="1"/>
  <c r="GE111" i="11" s="1"/>
  <c r="BT125" i="11"/>
  <c r="CZ125" i="11" s="1"/>
  <c r="BD100" i="11"/>
  <c r="CA118" i="11"/>
  <c r="DG118" i="11" s="1"/>
  <c r="EM118" i="11" s="1"/>
  <c r="FX118" i="11" s="1"/>
  <c r="CG112" i="11"/>
  <c r="DM112" i="11" s="1"/>
  <c r="AY105" i="11"/>
  <c r="AM117" i="11"/>
  <c r="BZ119" i="11"/>
  <c r="DF119" i="11" s="1"/>
  <c r="AH122" i="11"/>
  <c r="CK108" i="11"/>
  <c r="DQ108" i="11" s="1"/>
  <c r="BY120" i="11"/>
  <c r="DE120" i="11" s="1"/>
  <c r="BA103" i="11"/>
  <c r="CP103" i="11"/>
  <c r="DV103" i="11" s="1"/>
  <c r="BS126" i="11"/>
  <c r="CY126" i="11" s="1"/>
  <c r="CL107" i="11"/>
  <c r="DR107" i="11" s="1"/>
  <c r="CO104" i="11"/>
  <c r="DU104" i="11" s="1"/>
  <c r="CC116" i="11"/>
  <c r="DI116" i="11" s="1"/>
  <c r="CJ109" i="11"/>
  <c r="DP109" i="11" s="1"/>
  <c r="CF113" i="11"/>
  <c r="DL113" i="11" s="1"/>
  <c r="CS100" i="11"/>
  <c r="DY100" i="11" s="1"/>
  <c r="BC101" i="11"/>
  <c r="HL95" i="11"/>
  <c r="G158" i="11"/>
  <c r="M157" i="11"/>
  <c r="HE156" i="11" s="1"/>
  <c r="FI96" i="11" l="1"/>
  <c r="GT96" i="11" s="1"/>
  <c r="GV96" i="11" s="1"/>
  <c r="GW96" i="11" s="1"/>
  <c r="BB155" i="1"/>
  <c r="BC155" i="1" s="1"/>
  <c r="BF155" i="1"/>
  <c r="BH155" i="1" s="1"/>
  <c r="BJ155" i="1" s="1"/>
  <c r="AM133" i="1"/>
  <c r="AQ129" i="1"/>
  <c r="AA145" i="1"/>
  <c r="AE141" i="1"/>
  <c r="AI137" i="1"/>
  <c r="Z146" i="1"/>
  <c r="AP130" i="1"/>
  <c r="AF140" i="1"/>
  <c r="AC143" i="1"/>
  <c r="AS127" i="1"/>
  <c r="Y147" i="1"/>
  <c r="AO131" i="1"/>
  <c r="AL134" i="1"/>
  <c r="AJ136" i="1"/>
  <c r="AH138" i="1"/>
  <c r="AN132" i="1"/>
  <c r="AK135" i="1"/>
  <c r="AG139" i="1"/>
  <c r="V150" i="1"/>
  <c r="AD142" i="1"/>
  <c r="AT126" i="1"/>
  <c r="AV126" i="1" s="1"/>
  <c r="AW126" i="1" s="1"/>
  <c r="AB144" i="1"/>
  <c r="AR128" i="1"/>
  <c r="Q155" i="1"/>
  <c r="T152" i="1"/>
  <c r="S153" i="1"/>
  <c r="X148" i="1"/>
  <c r="U151" i="1"/>
  <c r="W149" i="1"/>
  <c r="R154" i="1"/>
  <c r="AX125" i="1"/>
  <c r="AY125" i="1"/>
  <c r="AZ125" i="1" s="1"/>
  <c r="BL125" i="1" s="1"/>
  <c r="N156" i="1"/>
  <c r="O156" i="1"/>
  <c r="G157" i="1"/>
  <c r="EL119" i="11"/>
  <c r="FW119" i="11" s="1"/>
  <c r="FG98" i="11"/>
  <c r="GR98" i="11" s="1"/>
  <c r="EK120" i="11"/>
  <c r="FV120" i="11" s="1"/>
  <c r="EG124" i="11"/>
  <c r="FR124" i="11" s="1"/>
  <c r="EO116" i="11"/>
  <c r="FZ116" i="11" s="1"/>
  <c r="FB103" i="11"/>
  <c r="GM103" i="11" s="1"/>
  <c r="ER113" i="11"/>
  <c r="GC113" i="11" s="1"/>
  <c r="EX107" i="11"/>
  <c r="GI107" i="11" s="1"/>
  <c r="EI122" i="11"/>
  <c r="FT122" i="11" s="1"/>
  <c r="FH97" i="11"/>
  <c r="GS97" i="11" s="1"/>
  <c r="EU110" i="11"/>
  <c r="GF110" i="11" s="1"/>
  <c r="EE126" i="11"/>
  <c r="FP126" i="11" s="1"/>
  <c r="EW108" i="11"/>
  <c r="GH108" i="11" s="1"/>
  <c r="EF125" i="11"/>
  <c r="FQ125" i="11" s="1"/>
  <c r="ES112" i="11"/>
  <c r="GD112" i="11" s="1"/>
  <c r="FE100" i="11"/>
  <c r="GP100" i="11" s="1"/>
  <c r="FA104" i="11"/>
  <c r="GL104" i="11" s="1"/>
  <c r="FF99" i="11"/>
  <c r="GQ99" i="11" s="1"/>
  <c r="EJ121" i="11"/>
  <c r="FU121" i="11" s="1"/>
  <c r="FC102" i="11"/>
  <c r="GN102" i="11" s="1"/>
  <c r="EH123" i="11"/>
  <c r="FS123" i="11" s="1"/>
  <c r="FN94" i="11"/>
  <c r="HK93" i="11"/>
  <c r="FT121" i="11"/>
  <c r="EV109" i="11"/>
  <c r="GG109" i="11" s="1"/>
  <c r="EZ105" i="11"/>
  <c r="GK105" i="11" s="1"/>
  <c r="EY106" i="11"/>
  <c r="GJ106" i="11" s="1"/>
  <c r="EN117" i="11"/>
  <c r="FY117" i="11" s="1"/>
  <c r="GZ94" i="11"/>
  <c r="HH94" i="11"/>
  <c r="FR123" i="11"/>
  <c r="GT95" i="11"/>
  <c r="GV95" i="11" s="1"/>
  <c r="GW95" i="11" s="1"/>
  <c r="FK95" i="11"/>
  <c r="FD101" i="11"/>
  <c r="GO101" i="11" s="1"/>
  <c r="EQ114" i="11"/>
  <c r="GB114" i="11" s="1"/>
  <c r="HL96" i="11"/>
  <c r="HF97" i="11"/>
  <c r="AD127" i="11"/>
  <c r="BG98" i="11"/>
  <c r="CK109" i="11"/>
  <c r="DQ109" i="11" s="1"/>
  <c r="AP115" i="11"/>
  <c r="CP104" i="11"/>
  <c r="DV104" i="11" s="1"/>
  <c r="AV109" i="11"/>
  <c r="CB118" i="11"/>
  <c r="DH118" i="11" s="1"/>
  <c r="CS101" i="11"/>
  <c r="DY101" i="11" s="1"/>
  <c r="CO105" i="11"/>
  <c r="DU105" i="11" s="1"/>
  <c r="AS112" i="11"/>
  <c r="CD116" i="11"/>
  <c r="DJ116" i="11" s="1"/>
  <c r="BX122" i="11"/>
  <c r="DD122" i="11" s="1"/>
  <c r="BA104" i="11"/>
  <c r="CC117" i="11"/>
  <c r="DI117" i="11" s="1"/>
  <c r="BW123" i="11"/>
  <c r="DC123" i="11" s="1"/>
  <c r="BE100" i="11"/>
  <c r="CH112" i="11"/>
  <c r="DN112" i="11" s="1"/>
  <c r="CT100" i="11"/>
  <c r="DZ100" i="11" s="1"/>
  <c r="AY106" i="11"/>
  <c r="AI122" i="11"/>
  <c r="AZ105" i="11"/>
  <c r="BU125" i="11"/>
  <c r="DA125" i="11" s="1"/>
  <c r="CQ103" i="11"/>
  <c r="DW103" i="11" s="1"/>
  <c r="CA119" i="11"/>
  <c r="DG119" i="11" s="1"/>
  <c r="CI111" i="11"/>
  <c r="DO111" i="11" s="1"/>
  <c r="AU110" i="11"/>
  <c r="AO116" i="11"/>
  <c r="BC102" i="11"/>
  <c r="CW97" i="11"/>
  <c r="EC97" i="11" s="1"/>
  <c r="CL108" i="11"/>
  <c r="DR108" i="11" s="1"/>
  <c r="AX107" i="11"/>
  <c r="AF125" i="11"/>
  <c r="AW108" i="11"/>
  <c r="BV124" i="11"/>
  <c r="DB124" i="11" s="1"/>
  <c r="AG124" i="11"/>
  <c r="CV98" i="11"/>
  <c r="EB98" i="11" s="1"/>
  <c r="AE126" i="11"/>
  <c r="BS127" i="11"/>
  <c r="CY127" i="11" s="1"/>
  <c r="CN106" i="11"/>
  <c r="DT106" i="11" s="1"/>
  <c r="AJ121" i="11"/>
  <c r="AH123" i="11"/>
  <c r="AQ114" i="11"/>
  <c r="AM118" i="11"/>
  <c r="BT126" i="11"/>
  <c r="CZ126" i="11" s="1"/>
  <c r="BF99" i="11"/>
  <c r="CJ110" i="11"/>
  <c r="DP110" i="11" s="1"/>
  <c r="CE115" i="11"/>
  <c r="DK115" i="11" s="1"/>
  <c r="BB103" i="11"/>
  <c r="AT111" i="11"/>
  <c r="BZ120" i="11"/>
  <c r="DF120" i="11" s="1"/>
  <c r="CU99" i="11"/>
  <c r="EA99" i="11" s="1"/>
  <c r="AN117" i="11"/>
  <c r="CM107" i="11"/>
  <c r="DS107" i="11" s="1"/>
  <c r="AL119" i="11"/>
  <c r="BY121" i="11"/>
  <c r="DE121" i="11" s="1"/>
  <c r="BD101" i="11"/>
  <c r="AK120" i="11"/>
  <c r="CR102" i="11"/>
  <c r="DX102" i="11" s="1"/>
  <c r="BH97" i="11"/>
  <c r="CF114" i="11"/>
  <c r="DL114" i="11" s="1"/>
  <c r="AR113" i="11"/>
  <c r="CG113" i="11"/>
  <c r="DM113" i="11" s="1"/>
  <c r="G159" i="11"/>
  <c r="M158" i="11"/>
  <c r="HE157" i="11" s="1"/>
  <c r="FK96" i="11" l="1"/>
  <c r="FL96" i="11" s="1"/>
  <c r="FM96" i="11" s="1"/>
  <c r="EZ106" i="11"/>
  <c r="GK106" i="11" s="1"/>
  <c r="EV110" i="11"/>
  <c r="GG110" i="11" s="1"/>
  <c r="BB156" i="1"/>
  <c r="BC156" i="1" s="1"/>
  <c r="BF156" i="1"/>
  <c r="BH156" i="1" s="1"/>
  <c r="BJ156" i="1" s="1"/>
  <c r="AP131" i="1"/>
  <c r="Z147" i="1"/>
  <c r="AT127" i="1"/>
  <c r="AV127" i="1" s="1"/>
  <c r="AW127" i="1" s="1"/>
  <c r="AD143" i="1"/>
  <c r="AF141" i="1"/>
  <c r="AH139" i="1"/>
  <c r="AL135" i="1"/>
  <c r="AB145" i="1"/>
  <c r="AR129" i="1"/>
  <c r="AN133" i="1"/>
  <c r="AJ137" i="1"/>
  <c r="Q156" i="1"/>
  <c r="R155" i="1"/>
  <c r="AM134" i="1"/>
  <c r="AG140" i="1"/>
  <c r="AQ130" i="1"/>
  <c r="AA146" i="1"/>
  <c r="AS128" i="1"/>
  <c r="AC144" i="1"/>
  <c r="V151" i="1"/>
  <c r="X149" i="1"/>
  <c r="AE142" i="1"/>
  <c r="AO132" i="1"/>
  <c r="Y148" i="1"/>
  <c r="AI138" i="1"/>
  <c r="AK136" i="1"/>
  <c r="U152" i="1"/>
  <c r="W150" i="1"/>
  <c r="T153" i="1"/>
  <c r="S154" i="1"/>
  <c r="N157" i="1"/>
  <c r="O157" i="1"/>
  <c r="G158" i="1"/>
  <c r="AY126" i="1"/>
  <c r="AZ126" i="1" s="1"/>
  <c r="BL126" i="1" s="1"/>
  <c r="AX126" i="1"/>
  <c r="ES113" i="11"/>
  <c r="GD113" i="11" s="1"/>
  <c r="EE127" i="11"/>
  <c r="FP127" i="11" s="1"/>
  <c r="EL120" i="11"/>
  <c r="FW120" i="11" s="1"/>
  <c r="FD102" i="11"/>
  <c r="GO102" i="11" s="1"/>
  <c r="EQ115" i="11"/>
  <c r="GB115" i="11" s="1"/>
  <c r="FF100" i="11"/>
  <c r="GQ100" i="11" s="1"/>
  <c r="FH98" i="11"/>
  <c r="GS98" i="11" s="1"/>
  <c r="EK121" i="11"/>
  <c r="FV121" i="11" s="1"/>
  <c r="FG99" i="11"/>
  <c r="GR99" i="11" s="1"/>
  <c r="FC103" i="11"/>
  <c r="GN103" i="11" s="1"/>
  <c r="EI123" i="11"/>
  <c r="FT123" i="11" s="1"/>
  <c r="EW109" i="11"/>
  <c r="GH109" i="11" s="1"/>
  <c r="EG125" i="11"/>
  <c r="FR125" i="11" s="1"/>
  <c r="ET112" i="11"/>
  <c r="GE112" i="11" s="1"/>
  <c r="EP116" i="11"/>
  <c r="GA116" i="11" s="1"/>
  <c r="EN118" i="11"/>
  <c r="FY118" i="11" s="1"/>
  <c r="EY107" i="11"/>
  <c r="GJ107" i="11" s="1"/>
  <c r="ER114" i="11"/>
  <c r="GC114" i="11" s="1"/>
  <c r="EF126" i="11"/>
  <c r="EM119" i="11"/>
  <c r="FX119" i="11" s="1"/>
  <c r="EJ122" i="11"/>
  <c r="FU122" i="11" s="1"/>
  <c r="FE101" i="11"/>
  <c r="GP101" i="11" s="1"/>
  <c r="GY95" i="11"/>
  <c r="HI95" i="11" s="1"/>
  <c r="HJ95" i="11" s="1"/>
  <c r="GX95" i="11"/>
  <c r="HK94" i="11"/>
  <c r="GY96" i="11"/>
  <c r="HI96" i="11" s="1"/>
  <c r="HJ96" i="11" s="1"/>
  <c r="GX96" i="11"/>
  <c r="EH124" i="11"/>
  <c r="EX108" i="11"/>
  <c r="GI108" i="11" s="1"/>
  <c r="EO117" i="11"/>
  <c r="FZ117" i="11" s="1"/>
  <c r="FI97" i="11"/>
  <c r="EU111" i="11"/>
  <c r="GF111" i="11" s="1"/>
  <c r="FA105" i="11"/>
  <c r="GL105" i="11" s="1"/>
  <c r="FB104" i="11"/>
  <c r="GM104" i="11" s="1"/>
  <c r="FL95" i="11"/>
  <c r="FM95" i="11" s="1"/>
  <c r="HF98" i="11"/>
  <c r="AE127" i="11"/>
  <c r="AH124" i="11"/>
  <c r="BV125" i="11"/>
  <c r="DB125" i="11" s="1"/>
  <c r="BT127" i="11"/>
  <c r="CZ127" i="11" s="1"/>
  <c r="CM108" i="11"/>
  <c r="DS108" i="11" s="1"/>
  <c r="BB104" i="11"/>
  <c r="AW109" i="11"/>
  <c r="CE116" i="11"/>
  <c r="DK116" i="11" s="1"/>
  <c r="CG114" i="11"/>
  <c r="DM114" i="11" s="1"/>
  <c r="BY122" i="11"/>
  <c r="DE122" i="11" s="1"/>
  <c r="AQ115" i="11"/>
  <c r="CA120" i="11"/>
  <c r="DG120" i="11" s="1"/>
  <c r="CS102" i="11"/>
  <c r="DY102" i="11" s="1"/>
  <c r="CR103" i="11"/>
  <c r="DX103" i="11" s="1"/>
  <c r="CF115" i="11"/>
  <c r="DL115" i="11" s="1"/>
  <c r="CB119" i="11"/>
  <c r="DH119" i="11" s="1"/>
  <c r="AT112" i="11"/>
  <c r="AJ122" i="11"/>
  <c r="CI112" i="11"/>
  <c r="DO112" i="11" s="1"/>
  <c r="BH98" i="11"/>
  <c r="BG99" i="11"/>
  <c r="AY107" i="11"/>
  <c r="AZ106" i="11"/>
  <c r="CC118" i="11"/>
  <c r="DI118" i="11" s="1"/>
  <c r="AD128" i="11"/>
  <c r="BC103" i="11"/>
  <c r="CN107" i="11"/>
  <c r="DT107" i="11" s="1"/>
  <c r="AP116" i="11"/>
  <c r="AK121" i="11"/>
  <c r="CH113" i="11"/>
  <c r="DN113" i="11" s="1"/>
  <c r="CK110" i="11"/>
  <c r="DQ110" i="11" s="1"/>
  <c r="CL109" i="11"/>
  <c r="DR109" i="11" s="1"/>
  <c r="AL120" i="11"/>
  <c r="CV99" i="11"/>
  <c r="EB99" i="11" s="1"/>
  <c r="BF100" i="11"/>
  <c r="AV110" i="11"/>
  <c r="CO106" i="11"/>
  <c r="DU106" i="11" s="1"/>
  <c r="BS128" i="11"/>
  <c r="CY128" i="11" s="1"/>
  <c r="BZ121" i="11"/>
  <c r="DF121" i="11" s="1"/>
  <c r="AI123" i="11"/>
  <c r="AN118" i="11"/>
  <c r="CP105" i="11"/>
  <c r="DV105" i="11" s="1"/>
  <c r="CU100" i="11"/>
  <c r="EA100" i="11" s="1"/>
  <c r="FG100" i="11" s="1"/>
  <c r="GR100" i="11" s="1"/>
  <c r="AF126" i="11"/>
  <c r="BX123" i="11"/>
  <c r="DD123" i="11" s="1"/>
  <c r="CW98" i="11"/>
  <c r="EC98" i="11" s="1"/>
  <c r="CQ104" i="11"/>
  <c r="DW104" i="11" s="1"/>
  <c r="AU111" i="11"/>
  <c r="AO117" i="11"/>
  <c r="CT101" i="11"/>
  <c r="DZ101" i="11" s="1"/>
  <c r="AR114" i="11"/>
  <c r="BA105" i="11"/>
  <c r="BD102" i="11"/>
  <c r="CJ111" i="11"/>
  <c r="DP111" i="11" s="1"/>
  <c r="BE101" i="11"/>
  <c r="CD117" i="11"/>
  <c r="DJ117" i="11" s="1"/>
  <c r="AX108" i="11"/>
  <c r="AM119" i="11"/>
  <c r="BW124" i="11"/>
  <c r="DC124" i="11" s="1"/>
  <c r="BU126" i="11"/>
  <c r="DA126" i="11" s="1"/>
  <c r="EG126" i="11" s="1"/>
  <c r="FR126" i="11" s="1"/>
  <c r="AG125" i="11"/>
  <c r="AS113" i="11"/>
  <c r="G160" i="11"/>
  <c r="M159" i="11"/>
  <c r="HE158" i="11" s="1"/>
  <c r="HL97" i="11"/>
  <c r="ER115" i="11" l="1"/>
  <c r="GC115" i="11" s="1"/>
  <c r="BB157" i="1"/>
  <c r="BC157" i="1" s="1"/>
  <c r="BF157" i="1"/>
  <c r="BH157" i="1" s="1"/>
  <c r="BJ157" i="1" s="1"/>
  <c r="AF142" i="1"/>
  <c r="AI139" i="1"/>
  <c r="AP132" i="1"/>
  <c r="Z148" i="1"/>
  <c r="AO133" i="1"/>
  <c r="Y149" i="1"/>
  <c r="AT128" i="1"/>
  <c r="AV128" i="1" s="1"/>
  <c r="AW128" i="1" s="1"/>
  <c r="AN134" i="1"/>
  <c r="AQ131" i="1"/>
  <c r="AA147" i="1"/>
  <c r="AH140" i="1"/>
  <c r="AG141" i="1"/>
  <c r="AR130" i="1"/>
  <c r="AB146" i="1"/>
  <c r="AM135" i="1"/>
  <c r="AL136" i="1"/>
  <c r="AS129" i="1"/>
  <c r="AC145" i="1"/>
  <c r="AJ138" i="1"/>
  <c r="AE143" i="1"/>
  <c r="AD144" i="1"/>
  <c r="AK137" i="1"/>
  <c r="W151" i="1"/>
  <c r="T154" i="1"/>
  <c r="X150" i="1"/>
  <c r="U153" i="1"/>
  <c r="R156" i="1"/>
  <c r="Q157" i="1"/>
  <c r="S155" i="1"/>
  <c r="V152" i="1"/>
  <c r="O158" i="1"/>
  <c r="N158" i="1"/>
  <c r="G159" i="1"/>
  <c r="AX127" i="1"/>
  <c r="AY127" i="1"/>
  <c r="AZ127" i="1" s="1"/>
  <c r="BL127" i="1" s="1"/>
  <c r="EP117" i="11"/>
  <c r="GA117" i="11" s="1"/>
  <c r="EF127" i="11"/>
  <c r="FQ127" i="11" s="1"/>
  <c r="FA106" i="11"/>
  <c r="GL106" i="11" s="1"/>
  <c r="EX109" i="11"/>
  <c r="GI109" i="11" s="1"/>
  <c r="EJ123" i="11"/>
  <c r="FU123" i="11" s="1"/>
  <c r="EV111" i="11"/>
  <c r="GG111" i="11" s="1"/>
  <c r="FF101" i="11"/>
  <c r="GQ101" i="11" s="1"/>
  <c r="FI98" i="11"/>
  <c r="GT98" i="11" s="1"/>
  <c r="GV98" i="11" s="1"/>
  <c r="GW98" i="11" s="1"/>
  <c r="FB105" i="11"/>
  <c r="GM105" i="11" s="1"/>
  <c r="EE128" i="11"/>
  <c r="FP128" i="11" s="1"/>
  <c r="FH99" i="11"/>
  <c r="GS99" i="11" s="1"/>
  <c r="FD103" i="11"/>
  <c r="GO103" i="11" s="1"/>
  <c r="EK122" i="11"/>
  <c r="FV122" i="11" s="1"/>
  <c r="GZ95" i="11"/>
  <c r="HH95" i="11"/>
  <c r="EI124" i="11"/>
  <c r="FT124" i="11" s="1"/>
  <c r="FC104" i="11"/>
  <c r="GN104" i="11" s="1"/>
  <c r="EL121" i="11"/>
  <c r="FW121" i="11" s="1"/>
  <c r="EW110" i="11"/>
  <c r="GH110" i="11" s="1"/>
  <c r="EZ107" i="11"/>
  <c r="GK107" i="11" s="1"/>
  <c r="EU112" i="11"/>
  <c r="GF112" i="11" s="1"/>
  <c r="EH125" i="11"/>
  <c r="GZ96" i="11"/>
  <c r="HK96" i="11" s="1"/>
  <c r="HH96" i="11"/>
  <c r="ET113" i="11"/>
  <c r="GE113" i="11" s="1"/>
  <c r="FE102" i="11"/>
  <c r="GP102" i="11" s="1"/>
  <c r="ES114" i="11"/>
  <c r="GD114" i="11" s="1"/>
  <c r="EY108" i="11"/>
  <c r="GJ108" i="11" s="1"/>
  <c r="FN95" i="11"/>
  <c r="FS124" i="11"/>
  <c r="FQ126" i="11"/>
  <c r="EO118" i="11"/>
  <c r="FZ118" i="11" s="1"/>
  <c r="EN119" i="11"/>
  <c r="FY119" i="11" s="1"/>
  <c r="EM120" i="11"/>
  <c r="FX120" i="11" s="1"/>
  <c r="EQ116" i="11"/>
  <c r="GB116" i="11" s="1"/>
  <c r="GT97" i="11"/>
  <c r="GV97" i="11" s="1"/>
  <c r="GW97" i="11" s="1"/>
  <c r="FK97" i="11"/>
  <c r="FN96" i="11"/>
  <c r="HL98" i="11"/>
  <c r="HF99" i="11"/>
  <c r="CF116" i="11"/>
  <c r="DL116" i="11" s="1"/>
  <c r="AF127" i="11"/>
  <c r="AM120" i="11"/>
  <c r="CG115" i="11"/>
  <c r="DM115" i="11" s="1"/>
  <c r="CQ105" i="11"/>
  <c r="DW105" i="11" s="1"/>
  <c r="BX124" i="11"/>
  <c r="DD124" i="11" s="1"/>
  <c r="AR115" i="11"/>
  <c r="CM109" i="11"/>
  <c r="DS109" i="11" s="1"/>
  <c r="CD118" i="11"/>
  <c r="DJ118" i="11" s="1"/>
  <c r="AV111" i="11"/>
  <c r="AO118" i="11"/>
  <c r="AZ107" i="11"/>
  <c r="AS114" i="11"/>
  <c r="BH99" i="11"/>
  <c r="BZ122" i="11"/>
  <c r="DF122" i="11" s="1"/>
  <c r="AU112" i="11"/>
  <c r="AG126" i="11"/>
  <c r="BT128" i="11"/>
  <c r="CZ128" i="11" s="1"/>
  <c r="AI124" i="11"/>
  <c r="CP106" i="11"/>
  <c r="DV106" i="11" s="1"/>
  <c r="CL110" i="11"/>
  <c r="DR110" i="11" s="1"/>
  <c r="CB120" i="11"/>
  <c r="DH120" i="11" s="1"/>
  <c r="BA106" i="11"/>
  <c r="CV100" i="11"/>
  <c r="EB100" i="11" s="1"/>
  <c r="BE102" i="11"/>
  <c r="AT113" i="11"/>
  <c r="BG100" i="11"/>
  <c r="CC119" i="11"/>
  <c r="DI119" i="11" s="1"/>
  <c r="BF101" i="11"/>
  <c r="CI113" i="11"/>
  <c r="DO113" i="11" s="1"/>
  <c r="CJ112" i="11"/>
  <c r="DP112" i="11" s="1"/>
  <c r="AE128" i="11"/>
  <c r="CH114" i="11"/>
  <c r="DN114" i="11" s="1"/>
  <c r="ET114" i="11" s="1"/>
  <c r="GE114" i="11" s="1"/>
  <c r="AD129" i="11"/>
  <c r="CE117" i="11"/>
  <c r="DK117" i="11" s="1"/>
  <c r="CO107" i="11"/>
  <c r="DU107" i="11" s="1"/>
  <c r="FA107" i="11" s="1"/>
  <c r="GL107" i="11" s="1"/>
  <c r="BU127" i="11"/>
  <c r="DA127" i="11" s="1"/>
  <c r="BD103" i="11"/>
  <c r="AN119" i="11"/>
  <c r="AK122" i="11"/>
  <c r="AW110" i="11"/>
  <c r="BY123" i="11"/>
  <c r="DE123" i="11" s="1"/>
  <c r="AH125" i="11"/>
  <c r="BS129" i="11"/>
  <c r="CY129" i="11" s="1"/>
  <c r="BB105" i="11"/>
  <c r="CN108" i="11"/>
  <c r="DT108" i="11" s="1"/>
  <c r="AX109" i="11"/>
  <c r="CW99" i="11"/>
  <c r="EC99" i="11" s="1"/>
  <c r="AQ116" i="11"/>
  <c r="CR104" i="11"/>
  <c r="DX104" i="11" s="1"/>
  <c r="CS103" i="11"/>
  <c r="DY103" i="11" s="1"/>
  <c r="AP117" i="11"/>
  <c r="CT102" i="11"/>
  <c r="DZ102" i="11" s="1"/>
  <c r="AY108" i="11"/>
  <c r="AL121" i="11"/>
  <c r="CU101" i="11"/>
  <c r="EA101" i="11" s="1"/>
  <c r="BW125" i="11"/>
  <c r="DC125" i="11" s="1"/>
  <c r="BV126" i="11"/>
  <c r="DB126" i="11" s="1"/>
  <c r="CA121" i="11"/>
  <c r="DG121" i="11" s="1"/>
  <c r="BC104" i="11"/>
  <c r="AJ123" i="11"/>
  <c r="CK111" i="11"/>
  <c r="DQ111" i="11" s="1"/>
  <c r="G161" i="11"/>
  <c r="M160" i="11"/>
  <c r="HE159" i="11" s="1"/>
  <c r="FF102" i="11" l="1"/>
  <c r="GQ102" i="11" s="1"/>
  <c r="EW111" i="11"/>
  <c r="GH111" i="11" s="1"/>
  <c r="EM121" i="11"/>
  <c r="FX121" i="11" s="1"/>
  <c r="EU113" i="11"/>
  <c r="GF113" i="11" s="1"/>
  <c r="N159" i="1"/>
  <c r="G160" i="1"/>
  <c r="O159" i="1"/>
  <c r="BB158" i="1"/>
  <c r="BC158" i="1" s="1"/>
  <c r="BF158" i="1"/>
  <c r="BH158" i="1" s="1"/>
  <c r="BJ158" i="1" s="1"/>
  <c r="AI140" i="1"/>
  <c r="AJ139" i="1"/>
  <c r="AK138" i="1"/>
  <c r="S156" i="1"/>
  <c r="Z149" i="1"/>
  <c r="AM136" i="1"/>
  <c r="Y150" i="1"/>
  <c r="AA148" i="1"/>
  <c r="AQ132" i="1"/>
  <c r="AB147" i="1"/>
  <c r="AR131" i="1"/>
  <c r="AC146" i="1"/>
  <c r="AS130" i="1"/>
  <c r="AD145" i="1"/>
  <c r="AT129" i="1"/>
  <c r="AV129" i="1" s="1"/>
  <c r="AW129" i="1" s="1"/>
  <c r="AH141" i="1"/>
  <c r="AE144" i="1"/>
  <c r="AF143" i="1"/>
  <c r="AG142" i="1"/>
  <c r="AL137" i="1"/>
  <c r="AP133" i="1"/>
  <c r="AN135" i="1"/>
  <c r="AO134" i="1"/>
  <c r="R157" i="1"/>
  <c r="W152" i="1"/>
  <c r="Q158" i="1"/>
  <c r="V153" i="1"/>
  <c r="T155" i="1"/>
  <c r="U154" i="1"/>
  <c r="X151" i="1"/>
  <c r="AX128" i="1"/>
  <c r="AY128" i="1"/>
  <c r="AZ128" i="1" s="1"/>
  <c r="BL128" i="1" s="1"/>
  <c r="EV112" i="11"/>
  <c r="GG112" i="11" s="1"/>
  <c r="FI99" i="11"/>
  <c r="FK99" i="11" s="1"/>
  <c r="FK98" i="11"/>
  <c r="FL98" i="11" s="1"/>
  <c r="FM98" i="11" s="1"/>
  <c r="FE103" i="11"/>
  <c r="GP103" i="11" s="1"/>
  <c r="EG127" i="11"/>
  <c r="FR127" i="11" s="1"/>
  <c r="EH126" i="11"/>
  <c r="FS126" i="11" s="1"/>
  <c r="FD104" i="11"/>
  <c r="GO104" i="11" s="1"/>
  <c r="FG101" i="11"/>
  <c r="GR101" i="11" s="1"/>
  <c r="EQ117" i="11"/>
  <c r="GB117" i="11" s="1"/>
  <c r="EL122" i="11"/>
  <c r="FW122" i="11" s="1"/>
  <c r="EI125" i="11"/>
  <c r="FT125" i="11" s="1"/>
  <c r="EE129" i="11"/>
  <c r="FP129" i="11" s="1"/>
  <c r="EO119" i="11"/>
  <c r="FZ119" i="11" s="1"/>
  <c r="FH100" i="11"/>
  <c r="GS100" i="11" s="1"/>
  <c r="FB106" i="11"/>
  <c r="GM106" i="11" s="1"/>
  <c r="EY109" i="11"/>
  <c r="GJ109" i="11" s="1"/>
  <c r="ES115" i="11"/>
  <c r="GD115" i="11" s="1"/>
  <c r="EZ108" i="11"/>
  <c r="GK108" i="11" s="1"/>
  <c r="EK123" i="11"/>
  <c r="EN120" i="11"/>
  <c r="FY120" i="11" s="1"/>
  <c r="EF128" i="11"/>
  <c r="EJ124" i="11"/>
  <c r="FL97" i="11"/>
  <c r="FM97" i="11" s="1"/>
  <c r="FS125" i="11"/>
  <c r="HK95" i="11"/>
  <c r="EX110" i="11"/>
  <c r="GI110" i="11" s="1"/>
  <c r="EP118" i="11"/>
  <c r="GA118" i="11" s="1"/>
  <c r="FC105" i="11"/>
  <c r="GN105" i="11" s="1"/>
  <c r="ER116" i="11"/>
  <c r="GC116" i="11" s="1"/>
  <c r="GY97" i="11"/>
  <c r="HI97" i="11" s="1"/>
  <c r="HJ97" i="11" s="1"/>
  <c r="GX97" i="11"/>
  <c r="GY98" i="11"/>
  <c r="HI98" i="11" s="1"/>
  <c r="HJ98" i="11" s="1"/>
  <c r="GX98" i="11"/>
  <c r="HL99" i="11"/>
  <c r="HF100" i="11"/>
  <c r="AT114" i="11"/>
  <c r="CH115" i="11"/>
  <c r="DN115" i="11" s="1"/>
  <c r="AS115" i="11"/>
  <c r="BU128" i="11"/>
  <c r="DA128" i="11" s="1"/>
  <c r="BB106" i="11"/>
  <c r="CJ113" i="11"/>
  <c r="DP113" i="11" s="1"/>
  <c r="AV112" i="11"/>
  <c r="AK123" i="11"/>
  <c r="CO108" i="11"/>
  <c r="DU108" i="11" s="1"/>
  <c r="CL111" i="11"/>
  <c r="DR111" i="11" s="1"/>
  <c r="CR105" i="11"/>
  <c r="DX105" i="11" s="1"/>
  <c r="CA122" i="11"/>
  <c r="DG122" i="11" s="1"/>
  <c r="AF128" i="11"/>
  <c r="CW100" i="11"/>
  <c r="EC100" i="11" s="1"/>
  <c r="CM110" i="11"/>
  <c r="DS110" i="11" s="1"/>
  <c r="AW111" i="11"/>
  <c r="CT103" i="11"/>
  <c r="DZ103" i="11" s="1"/>
  <c r="CU102" i="11"/>
  <c r="EA102" i="11" s="1"/>
  <c r="AP118" i="11"/>
  <c r="AE129" i="11"/>
  <c r="AX110" i="11"/>
  <c r="BG101" i="11"/>
  <c r="AH126" i="11"/>
  <c r="AU113" i="11"/>
  <c r="BC105" i="11"/>
  <c r="AQ117" i="11"/>
  <c r="AM121" i="11"/>
  <c r="CK112" i="11"/>
  <c r="DQ112" i="11" s="1"/>
  <c r="CS104" i="11"/>
  <c r="DY104" i="11" s="1"/>
  <c r="BD104" i="11"/>
  <c r="AR116" i="11"/>
  <c r="AL122" i="11"/>
  <c r="CV101" i="11"/>
  <c r="EB101" i="11" s="1"/>
  <c r="CP107" i="11"/>
  <c r="DV107" i="11" s="1"/>
  <c r="AJ124" i="11"/>
  <c r="AD130" i="11"/>
  <c r="BT129" i="11"/>
  <c r="CZ129" i="11" s="1"/>
  <c r="BA107" i="11"/>
  <c r="BZ123" i="11"/>
  <c r="DF123" i="11" s="1"/>
  <c r="BY124" i="11"/>
  <c r="DE124" i="11" s="1"/>
  <c r="CN109" i="11"/>
  <c r="DT109" i="11" s="1"/>
  <c r="AN120" i="11"/>
  <c r="CD119" i="11"/>
  <c r="DJ119" i="11" s="1"/>
  <c r="BW126" i="11"/>
  <c r="DC126" i="11" s="1"/>
  <c r="BE103" i="11"/>
  <c r="CF117" i="11"/>
  <c r="DL117" i="11" s="1"/>
  <c r="AI125" i="11"/>
  <c r="CI114" i="11"/>
  <c r="DO114" i="11" s="1"/>
  <c r="BH100" i="11"/>
  <c r="BS130" i="11"/>
  <c r="CY130" i="11" s="1"/>
  <c r="CE118" i="11"/>
  <c r="DK118" i="11" s="1"/>
  <c r="EQ118" i="11" s="1"/>
  <c r="GB118" i="11" s="1"/>
  <c r="AY109" i="11"/>
  <c r="CC120" i="11"/>
  <c r="DI120" i="11" s="1"/>
  <c r="CB121" i="11"/>
  <c r="DH121" i="11" s="1"/>
  <c r="CG116" i="11"/>
  <c r="DM116" i="11" s="1"/>
  <c r="ES116" i="11" s="1"/>
  <c r="GD116" i="11" s="1"/>
  <c r="BV127" i="11"/>
  <c r="DB127" i="11" s="1"/>
  <c r="CQ106" i="11"/>
  <c r="DW106" i="11" s="1"/>
  <c r="AG127" i="11"/>
  <c r="AO119" i="11"/>
  <c r="AZ108" i="11"/>
  <c r="BX125" i="11"/>
  <c r="DD125" i="11" s="1"/>
  <c r="BF102" i="11"/>
  <c r="G162" i="11"/>
  <c r="M161" i="11"/>
  <c r="HE160" i="11" s="1"/>
  <c r="ER117" i="11" l="1"/>
  <c r="GC117" i="11" s="1"/>
  <c r="FC106" i="11"/>
  <c r="GN106" i="11" s="1"/>
  <c r="AX129" i="1"/>
  <c r="AY129" i="1"/>
  <c r="AZ129" i="1" s="1"/>
  <c r="BL129" i="1" s="1"/>
  <c r="N160" i="1"/>
  <c r="O160" i="1"/>
  <c r="G161" i="1"/>
  <c r="BB159" i="1"/>
  <c r="BC159" i="1" s="1"/>
  <c r="BF159" i="1"/>
  <c r="BH159" i="1" s="1"/>
  <c r="BJ159" i="1" s="1"/>
  <c r="AH142" i="1"/>
  <c r="Y151" i="1"/>
  <c r="AO135" i="1"/>
  <c r="AA149" i="1"/>
  <c r="AB148" i="1"/>
  <c r="AR132" i="1"/>
  <c r="AQ133" i="1"/>
  <c r="AF144" i="1"/>
  <c r="AS131" i="1"/>
  <c r="Z150" i="1"/>
  <c r="AP134" i="1"/>
  <c r="AG143" i="1"/>
  <c r="AI141" i="1"/>
  <c r="AJ140" i="1"/>
  <c r="AN136" i="1"/>
  <c r="X152" i="1"/>
  <c r="AE145" i="1"/>
  <c r="AC147" i="1"/>
  <c r="AT130" i="1"/>
  <c r="AV130" i="1" s="1"/>
  <c r="AW130" i="1" s="1"/>
  <c r="AM137" i="1"/>
  <c r="AK139" i="1"/>
  <c r="AL138" i="1"/>
  <c r="V154" i="1"/>
  <c r="AD146" i="1"/>
  <c r="S157" i="1"/>
  <c r="Q159" i="1"/>
  <c r="R158" i="1"/>
  <c r="T156" i="1"/>
  <c r="W153" i="1"/>
  <c r="U155" i="1"/>
  <c r="GT99" i="11"/>
  <c r="GV99" i="11" s="1"/>
  <c r="GW99" i="11" s="1"/>
  <c r="GY99" i="11" s="1"/>
  <c r="HI99" i="11" s="1"/>
  <c r="HJ99" i="11" s="1"/>
  <c r="EH127" i="11"/>
  <c r="FS127" i="11" s="1"/>
  <c r="EN121" i="11"/>
  <c r="FY121" i="11" s="1"/>
  <c r="EI126" i="11"/>
  <c r="FT126" i="11" s="1"/>
  <c r="EK124" i="11"/>
  <c r="FV124" i="11" s="1"/>
  <c r="EW112" i="11"/>
  <c r="GH112" i="11" s="1"/>
  <c r="EJ125" i="11"/>
  <c r="FU125" i="11" s="1"/>
  <c r="EO120" i="11"/>
  <c r="FZ120" i="11" s="1"/>
  <c r="EZ109" i="11"/>
  <c r="GK109" i="11" s="1"/>
  <c r="EF129" i="11"/>
  <c r="FQ129" i="11" s="1"/>
  <c r="FH101" i="11"/>
  <c r="GS101" i="11" s="1"/>
  <c r="FE104" i="11"/>
  <c r="GP104" i="11" s="1"/>
  <c r="FA108" i="11"/>
  <c r="GL108" i="11" s="1"/>
  <c r="FN97" i="11"/>
  <c r="EL123" i="11"/>
  <c r="FW123" i="11" s="1"/>
  <c r="EP119" i="11"/>
  <c r="GA119" i="11" s="1"/>
  <c r="EE130" i="11"/>
  <c r="FP130" i="11" s="1"/>
  <c r="FB107" i="11"/>
  <c r="GM107" i="11" s="1"/>
  <c r="FG102" i="11"/>
  <c r="GR102" i="11" s="1"/>
  <c r="FI100" i="11"/>
  <c r="EX111" i="11"/>
  <c r="GI111" i="11" s="1"/>
  <c r="EV113" i="11"/>
  <c r="GG113" i="11" s="1"/>
  <c r="ET115" i="11"/>
  <c r="GE115" i="11" s="1"/>
  <c r="FF103" i="11"/>
  <c r="GQ103" i="11" s="1"/>
  <c r="FL99" i="11"/>
  <c r="FM99" i="11" s="1"/>
  <c r="EU114" i="11"/>
  <c r="GF114" i="11" s="1"/>
  <c r="EM122" i="11"/>
  <c r="FX122" i="11" s="1"/>
  <c r="EG128" i="11"/>
  <c r="FR128" i="11" s="1"/>
  <c r="FU124" i="11"/>
  <c r="GZ97" i="11"/>
  <c r="HH97" i="11"/>
  <c r="FV123" i="11"/>
  <c r="EY110" i="11"/>
  <c r="GJ110" i="11" s="1"/>
  <c r="FD105" i="11"/>
  <c r="GO105" i="11" s="1"/>
  <c r="GZ98" i="11"/>
  <c r="HK98" i="11" s="1"/>
  <c r="HH98" i="11"/>
  <c r="FN98" i="11"/>
  <c r="FQ128" i="11"/>
  <c r="HL100" i="11"/>
  <c r="HF101" i="11"/>
  <c r="AN121" i="11"/>
  <c r="CS105" i="11"/>
  <c r="DY105" i="11" s="1"/>
  <c r="AY110" i="11"/>
  <c r="BZ124" i="11"/>
  <c r="DF124" i="11" s="1"/>
  <c r="CR106" i="11"/>
  <c r="DX106" i="11" s="1"/>
  <c r="AS116" i="11"/>
  <c r="CF118" i="11"/>
  <c r="DL118" i="11" s="1"/>
  <c r="AQ118" i="11"/>
  <c r="AJ125" i="11"/>
  <c r="CE119" i="11"/>
  <c r="DK119" i="11" s="1"/>
  <c r="AH127" i="11"/>
  <c r="BT130" i="11"/>
  <c r="CZ130" i="11" s="1"/>
  <c r="BV128" i="11"/>
  <c r="DB128" i="11" s="1"/>
  <c r="BB107" i="11"/>
  <c r="CI115" i="11"/>
  <c r="DO115" i="11" s="1"/>
  <c r="CK113" i="11"/>
  <c r="DQ113" i="11" s="1"/>
  <c r="CV102" i="11"/>
  <c r="EB102" i="11" s="1"/>
  <c r="CM111" i="11"/>
  <c r="DS111" i="11" s="1"/>
  <c r="AW112" i="11"/>
  <c r="AE130" i="11"/>
  <c r="AO120" i="11"/>
  <c r="AK124" i="11"/>
  <c r="CP108" i="11"/>
  <c r="DV108" i="11" s="1"/>
  <c r="AL123" i="11"/>
  <c r="CA123" i="11"/>
  <c r="DG123" i="11" s="1"/>
  <c r="BE104" i="11"/>
  <c r="BY125" i="11"/>
  <c r="DE125" i="11" s="1"/>
  <c r="AI126" i="11"/>
  <c r="CJ114" i="11"/>
  <c r="DP114" i="11" s="1"/>
  <c r="AV113" i="11"/>
  <c r="AG128" i="11"/>
  <c r="BF103" i="11"/>
  <c r="AX111" i="11"/>
  <c r="AU114" i="11"/>
  <c r="CT104" i="11"/>
  <c r="DZ104" i="11" s="1"/>
  <c r="CL112" i="11"/>
  <c r="DR112" i="11" s="1"/>
  <c r="CG117" i="11"/>
  <c r="DM117" i="11" s="1"/>
  <c r="BS131" i="11"/>
  <c r="CY131" i="11" s="1"/>
  <c r="CQ107" i="11"/>
  <c r="DW107" i="11" s="1"/>
  <c r="BD105" i="11"/>
  <c r="CO109" i="11"/>
  <c r="DU109" i="11" s="1"/>
  <c r="BC106" i="11"/>
  <c r="AD131" i="11"/>
  <c r="CN110" i="11"/>
  <c r="DT110" i="11" s="1"/>
  <c r="BW127" i="11"/>
  <c r="DC127" i="11" s="1"/>
  <c r="AP119" i="11"/>
  <c r="CH116" i="11"/>
  <c r="DN116" i="11" s="1"/>
  <c r="CC121" i="11"/>
  <c r="DI121" i="11" s="1"/>
  <c r="BA108" i="11"/>
  <c r="AZ109" i="11"/>
  <c r="CB122" i="11"/>
  <c r="DH122" i="11" s="1"/>
  <c r="CD120" i="11"/>
  <c r="DJ120" i="11" s="1"/>
  <c r="AM122" i="11"/>
  <c r="BX126" i="11"/>
  <c r="DD126" i="11" s="1"/>
  <c r="AF129" i="11"/>
  <c r="BG102" i="11"/>
  <c r="AR117" i="11"/>
  <c r="CW101" i="11"/>
  <c r="EC101" i="11" s="1"/>
  <c r="AT115" i="11"/>
  <c r="BH101" i="11"/>
  <c r="BU129" i="11"/>
  <c r="DA129" i="11" s="1"/>
  <c r="CU103" i="11"/>
  <c r="EA103" i="11" s="1"/>
  <c r="G163" i="11"/>
  <c r="M162" i="11"/>
  <c r="HE161" i="11" s="1"/>
  <c r="EZ110" i="11" l="1"/>
  <c r="GK110" i="11" s="1"/>
  <c r="GX99" i="11"/>
  <c r="GZ99" i="11" s="1"/>
  <c r="EI127" i="11"/>
  <c r="FT127" i="11" s="1"/>
  <c r="EX112" i="11"/>
  <c r="GI112" i="11" s="1"/>
  <c r="O161" i="1"/>
  <c r="G162" i="1"/>
  <c r="N161" i="1"/>
  <c r="AX130" i="1"/>
  <c r="AY130" i="1"/>
  <c r="AZ130" i="1" s="1"/>
  <c r="BL130" i="1" s="1"/>
  <c r="BB160" i="1"/>
  <c r="BC160" i="1" s="1"/>
  <c r="BF160" i="1"/>
  <c r="BH160" i="1" s="1"/>
  <c r="BJ160" i="1" s="1"/>
  <c r="AC148" i="1"/>
  <c r="AI142" i="1"/>
  <c r="AS132" i="1"/>
  <c r="AO136" i="1"/>
  <c r="AQ134" i="1"/>
  <c r="AA150" i="1"/>
  <c r="AK140" i="1"/>
  <c r="AG144" i="1"/>
  <c r="AM138" i="1"/>
  <c r="AE146" i="1"/>
  <c r="Q160" i="1"/>
  <c r="AH143" i="1"/>
  <c r="AR133" i="1"/>
  <c r="AB149" i="1"/>
  <c r="AT131" i="1"/>
  <c r="AV131" i="1" s="1"/>
  <c r="AW131" i="1" s="1"/>
  <c r="AD147" i="1"/>
  <c r="Y152" i="1"/>
  <c r="AN137" i="1"/>
  <c r="AP135" i="1"/>
  <c r="Z151" i="1"/>
  <c r="AJ141" i="1"/>
  <c r="AL139" i="1"/>
  <c r="AF145" i="1"/>
  <c r="U156" i="1"/>
  <c r="S158" i="1"/>
  <c r="X153" i="1"/>
  <c r="V155" i="1"/>
  <c r="W154" i="1"/>
  <c r="R159" i="1"/>
  <c r="T157" i="1"/>
  <c r="EG129" i="11"/>
  <c r="FR129" i="11" s="1"/>
  <c r="EM123" i="11"/>
  <c r="FX123" i="11" s="1"/>
  <c r="EH128" i="11"/>
  <c r="FS128" i="11" s="1"/>
  <c r="ET116" i="11"/>
  <c r="GE116" i="11" s="1"/>
  <c r="FC107" i="11"/>
  <c r="GN107" i="11" s="1"/>
  <c r="FF104" i="11"/>
  <c r="GQ104" i="11" s="1"/>
  <c r="FA109" i="11"/>
  <c r="GL109" i="11" s="1"/>
  <c r="EV114" i="11"/>
  <c r="GG114" i="11" s="1"/>
  <c r="FH102" i="11"/>
  <c r="GS102" i="11" s="1"/>
  <c r="FD106" i="11"/>
  <c r="GO106" i="11" s="1"/>
  <c r="EW113" i="11"/>
  <c r="GH113" i="11" s="1"/>
  <c r="EN122" i="11"/>
  <c r="FY122" i="11" s="1"/>
  <c r="FG103" i="11"/>
  <c r="GR103" i="11" s="1"/>
  <c r="FI101" i="11"/>
  <c r="EJ126" i="11"/>
  <c r="EE131" i="11"/>
  <c r="FP131" i="11" s="1"/>
  <c r="EY111" i="11"/>
  <c r="GJ111" i="11" s="1"/>
  <c r="EQ119" i="11"/>
  <c r="GB119" i="11" s="1"/>
  <c r="FE105" i="11"/>
  <c r="GP105" i="11" s="1"/>
  <c r="FN99" i="11"/>
  <c r="EO121" i="11"/>
  <c r="FZ121" i="11" s="1"/>
  <c r="EF130" i="11"/>
  <c r="FQ130" i="11" s="1"/>
  <c r="EL124" i="11"/>
  <c r="FW124" i="11" s="1"/>
  <c r="ES117" i="11"/>
  <c r="GD117" i="11" s="1"/>
  <c r="HK97" i="11"/>
  <c r="EP120" i="11"/>
  <c r="GA120" i="11" s="1"/>
  <c r="EK125" i="11"/>
  <c r="FV125" i="11" s="1"/>
  <c r="FB108" i="11"/>
  <c r="GM108" i="11" s="1"/>
  <c r="EU115" i="11"/>
  <c r="GF115" i="11" s="1"/>
  <c r="ER118" i="11"/>
  <c r="GC118" i="11" s="1"/>
  <c r="GT100" i="11"/>
  <c r="GV100" i="11" s="1"/>
  <c r="GW100" i="11" s="1"/>
  <c r="FK100" i="11"/>
  <c r="HF102" i="11"/>
  <c r="CU104" i="11"/>
  <c r="EA104" i="11" s="1"/>
  <c r="AX112" i="11"/>
  <c r="AL124" i="11"/>
  <c r="BB108" i="11"/>
  <c r="AH128" i="11"/>
  <c r="CE120" i="11"/>
  <c r="DK120" i="11" s="1"/>
  <c r="CC122" i="11"/>
  <c r="DI122" i="11" s="1"/>
  <c r="BH102" i="11"/>
  <c r="CW102" i="11"/>
  <c r="EC102" i="11" s="1"/>
  <c r="CQ108" i="11"/>
  <c r="DW108" i="11" s="1"/>
  <c r="CP109" i="11"/>
  <c r="DV109" i="11" s="1"/>
  <c r="AG129" i="11"/>
  <c r="CF119" i="11"/>
  <c r="DL119" i="11" s="1"/>
  <c r="CR107" i="11"/>
  <c r="DX107" i="11" s="1"/>
  <c r="AI127" i="11"/>
  <c r="BV129" i="11"/>
  <c r="DB129" i="11" s="1"/>
  <c r="BG103" i="11"/>
  <c r="BC107" i="11"/>
  <c r="BY126" i="11"/>
  <c r="DE126" i="11" s="1"/>
  <c r="AZ110" i="11"/>
  <c r="AF130" i="11"/>
  <c r="BD106" i="11"/>
  <c r="AJ126" i="11"/>
  <c r="BS132" i="11"/>
  <c r="CY132" i="11" s="1"/>
  <c r="AM123" i="11"/>
  <c r="CG118" i="11"/>
  <c r="DM118" i="11" s="1"/>
  <c r="BU130" i="11"/>
  <c r="DA130" i="11" s="1"/>
  <c r="AN122" i="11"/>
  <c r="CL113" i="11"/>
  <c r="DR113" i="11" s="1"/>
  <c r="AK125" i="11"/>
  <c r="AD132" i="11"/>
  <c r="CV103" i="11"/>
  <c r="EB103" i="11" s="1"/>
  <c r="CJ115" i="11"/>
  <c r="DP115" i="11" s="1"/>
  <c r="CH117" i="11"/>
  <c r="DN117" i="11" s="1"/>
  <c r="AO121" i="11"/>
  <c r="AY111" i="11"/>
  <c r="BT131" i="11"/>
  <c r="CZ131" i="11" s="1"/>
  <c r="AU115" i="11"/>
  <c r="BZ125" i="11"/>
  <c r="DF125" i="11" s="1"/>
  <c r="AP120" i="11"/>
  <c r="CN111" i="11"/>
  <c r="DT111" i="11" s="1"/>
  <c r="AV114" i="11"/>
  <c r="CI116" i="11"/>
  <c r="DO116" i="11" s="1"/>
  <c r="AQ119" i="11"/>
  <c r="BE105" i="11"/>
  <c r="CM112" i="11"/>
  <c r="DS112" i="11" s="1"/>
  <c r="CK114" i="11"/>
  <c r="DQ114" i="11" s="1"/>
  <c r="CB123" i="11"/>
  <c r="DH123" i="11" s="1"/>
  <c r="AS117" i="11"/>
  <c r="CA124" i="11"/>
  <c r="DG124" i="11" s="1"/>
  <c r="CO110" i="11"/>
  <c r="DU110" i="11" s="1"/>
  <c r="CT105" i="11"/>
  <c r="DZ105" i="11" s="1"/>
  <c r="BF104" i="11"/>
  <c r="BX127" i="11"/>
  <c r="DD127" i="11" s="1"/>
  <c r="AT116" i="11"/>
  <c r="CD121" i="11"/>
  <c r="DJ121" i="11" s="1"/>
  <c r="AR118" i="11"/>
  <c r="CS106" i="11"/>
  <c r="DY106" i="11" s="1"/>
  <c r="FE106" i="11" s="1"/>
  <c r="GP106" i="11" s="1"/>
  <c r="AE131" i="11"/>
  <c r="BW128" i="11"/>
  <c r="DC128" i="11" s="1"/>
  <c r="BA109" i="11"/>
  <c r="AW113" i="11"/>
  <c r="M163" i="11"/>
  <c r="HE162" i="11" s="1"/>
  <c r="G164" i="11"/>
  <c r="HL101" i="11"/>
  <c r="HH99" i="11" l="1"/>
  <c r="EY112" i="11"/>
  <c r="GJ112" i="11" s="1"/>
  <c r="EH129" i="11"/>
  <c r="FS129" i="11" s="1"/>
  <c r="N162" i="1"/>
  <c r="O162" i="1"/>
  <c r="G163" i="1"/>
  <c r="AX131" i="1"/>
  <c r="AY131" i="1"/>
  <c r="AZ131" i="1" s="1"/>
  <c r="BL131" i="1" s="1"/>
  <c r="BB161" i="1"/>
  <c r="BC161" i="1" s="1"/>
  <c r="BF161" i="1"/>
  <c r="BH161" i="1" s="1"/>
  <c r="BJ161" i="1" s="1"/>
  <c r="W155" i="1"/>
  <c r="Y153" i="1"/>
  <c r="AP136" i="1"/>
  <c r="Z152" i="1"/>
  <c r="AT132" i="1"/>
  <c r="AV132" i="1" s="1"/>
  <c r="AW132" i="1" s="1"/>
  <c r="AD148" i="1"/>
  <c r="AH144" i="1"/>
  <c r="AL140" i="1"/>
  <c r="AK141" i="1"/>
  <c r="AM139" i="1"/>
  <c r="AG145" i="1"/>
  <c r="AA151" i="1"/>
  <c r="AQ135" i="1"/>
  <c r="AC149" i="1"/>
  <c r="AS133" i="1"/>
  <c r="AE147" i="1"/>
  <c r="U157" i="1"/>
  <c r="AO137" i="1"/>
  <c r="AI143" i="1"/>
  <c r="AB150" i="1"/>
  <c r="AF146" i="1"/>
  <c r="R160" i="1"/>
  <c r="AN138" i="1"/>
  <c r="AR134" i="1"/>
  <c r="AJ142" i="1"/>
  <c r="S159" i="1"/>
  <c r="T158" i="1"/>
  <c r="V156" i="1"/>
  <c r="X154" i="1"/>
  <c r="Q161" i="1"/>
  <c r="FA110" i="11"/>
  <c r="GL110" i="11" s="1"/>
  <c r="EZ111" i="11"/>
  <c r="GK111" i="11" s="1"/>
  <c r="FI102" i="11"/>
  <c r="FK102" i="11" s="1"/>
  <c r="FC108" i="11"/>
  <c r="GN108" i="11" s="1"/>
  <c r="EI128" i="11"/>
  <c r="FT128" i="11" s="1"/>
  <c r="EN123" i="11"/>
  <c r="FY123" i="11" s="1"/>
  <c r="FH103" i="11"/>
  <c r="GS103" i="11" s="1"/>
  <c r="ET117" i="11"/>
  <c r="GE117" i="11" s="1"/>
  <c r="EM124" i="11"/>
  <c r="FX124" i="11" s="1"/>
  <c r="EP121" i="11"/>
  <c r="GA121" i="11" s="1"/>
  <c r="EE132" i="11"/>
  <c r="FP132" i="11" s="1"/>
  <c r="ES118" i="11"/>
  <c r="GD118" i="11" s="1"/>
  <c r="EQ120" i="11"/>
  <c r="GB120" i="11" s="1"/>
  <c r="EJ127" i="11"/>
  <c r="FU127" i="11" s="1"/>
  <c r="EF131" i="11"/>
  <c r="FQ131" i="11" s="1"/>
  <c r="FD107" i="11"/>
  <c r="GO107" i="11" s="1"/>
  <c r="FL100" i="11"/>
  <c r="FM100" i="11" s="1"/>
  <c r="EW114" i="11"/>
  <c r="GH114" i="11" s="1"/>
  <c r="EU116" i="11"/>
  <c r="GF116" i="11" s="1"/>
  <c r="EL125" i="11"/>
  <c r="FW125" i="11" s="1"/>
  <c r="EG130" i="11"/>
  <c r="FR130" i="11" s="1"/>
  <c r="EK126" i="11"/>
  <c r="FV126" i="11" s="1"/>
  <c r="FB109" i="11"/>
  <c r="GM109" i="11" s="1"/>
  <c r="EO122" i="11"/>
  <c r="FZ122" i="11" s="1"/>
  <c r="FU126" i="11"/>
  <c r="HK99" i="11"/>
  <c r="GT101" i="11"/>
  <c r="GV101" i="11" s="1"/>
  <c r="GW101" i="11" s="1"/>
  <c r="FK101" i="11"/>
  <c r="EV115" i="11"/>
  <c r="GG115" i="11" s="1"/>
  <c r="EX113" i="11"/>
  <c r="GI113" i="11" s="1"/>
  <c r="ER119" i="11"/>
  <c r="GC119" i="11" s="1"/>
  <c r="FG104" i="11"/>
  <c r="GR104" i="11" s="1"/>
  <c r="GY100" i="11"/>
  <c r="HI100" i="11" s="1"/>
  <c r="HJ100" i="11" s="1"/>
  <c r="GX100" i="11"/>
  <c r="FF105" i="11"/>
  <c r="GQ105" i="11" s="1"/>
  <c r="HL102" i="11"/>
  <c r="M164" i="11"/>
  <c r="HE163" i="11" s="1"/>
  <c r="G165" i="11"/>
  <c r="HF103" i="11"/>
  <c r="BD107" i="11"/>
  <c r="CJ116" i="11"/>
  <c r="DP116" i="11" s="1"/>
  <c r="AV115" i="11"/>
  <c r="AR119" i="11"/>
  <c r="CN112" i="11"/>
  <c r="DT112" i="11" s="1"/>
  <c r="CS107" i="11"/>
  <c r="DY107" i="11" s="1"/>
  <c r="AU116" i="11"/>
  <c r="BH103" i="11"/>
  <c r="CG119" i="11"/>
  <c r="DM119" i="11" s="1"/>
  <c r="CA125" i="11"/>
  <c r="DG125" i="11" s="1"/>
  <c r="BE106" i="11"/>
  <c r="BU131" i="11"/>
  <c r="DA131" i="11" s="1"/>
  <c r="BY127" i="11"/>
  <c r="DE127" i="11" s="1"/>
  <c r="BS133" i="11"/>
  <c r="CY133" i="11" s="1"/>
  <c r="AW114" i="11"/>
  <c r="BB109" i="11"/>
  <c r="AJ127" i="11"/>
  <c r="CR108" i="11"/>
  <c r="DX108" i="11" s="1"/>
  <c r="AI128" i="11"/>
  <c r="CH118" i="11"/>
  <c r="DN118" i="11" s="1"/>
  <c r="BA110" i="11"/>
  <c r="CW103" i="11"/>
  <c r="EC103" i="11" s="1"/>
  <c r="BC108" i="11"/>
  <c r="CO111" i="11"/>
  <c r="DU111" i="11" s="1"/>
  <c r="AK126" i="11"/>
  <c r="CB124" i="11"/>
  <c r="DH124" i="11" s="1"/>
  <c r="CK115" i="11"/>
  <c r="DQ115" i="11" s="1"/>
  <c r="EW115" i="11" s="1"/>
  <c r="GH115" i="11" s="1"/>
  <c r="AQ120" i="11"/>
  <c r="BW129" i="11"/>
  <c r="DC129" i="11" s="1"/>
  <c r="CP110" i="11"/>
  <c r="DV110" i="11" s="1"/>
  <c r="AY112" i="11"/>
  <c r="CT106" i="11"/>
  <c r="DZ106" i="11" s="1"/>
  <c r="CQ109" i="11"/>
  <c r="DW109" i="11" s="1"/>
  <c r="CI117" i="11"/>
  <c r="DO117" i="11" s="1"/>
  <c r="CM113" i="11"/>
  <c r="DS113" i="11" s="1"/>
  <c r="AZ111" i="11"/>
  <c r="AH129" i="11"/>
  <c r="CC123" i="11"/>
  <c r="DI123" i="11" s="1"/>
  <c r="CU105" i="11"/>
  <c r="EA105" i="11" s="1"/>
  <c r="BF105" i="11"/>
  <c r="BG104" i="11"/>
  <c r="CL114" i="11"/>
  <c r="DR114" i="11" s="1"/>
  <c r="BX128" i="11"/>
  <c r="DD128" i="11" s="1"/>
  <c r="EJ128" i="11" s="1"/>
  <c r="AE132" i="11"/>
  <c r="AS118" i="11"/>
  <c r="AF131" i="11"/>
  <c r="AL125" i="11"/>
  <c r="AN123" i="11"/>
  <c r="AX113" i="11"/>
  <c r="BZ126" i="11"/>
  <c r="DF126" i="11" s="1"/>
  <c r="CF120" i="11"/>
  <c r="DL120" i="11" s="1"/>
  <c r="BT132" i="11"/>
  <c r="CZ132" i="11" s="1"/>
  <c r="EF132" i="11" s="1"/>
  <c r="FQ132" i="11" s="1"/>
  <c r="CV104" i="11"/>
  <c r="EB104" i="11" s="1"/>
  <c r="AP121" i="11"/>
  <c r="CD122" i="11"/>
  <c r="DJ122" i="11" s="1"/>
  <c r="AD133" i="11"/>
  <c r="AM124" i="11"/>
  <c r="AO122" i="11"/>
  <c r="AG130" i="11"/>
  <c r="CE121" i="11"/>
  <c r="DK121" i="11" s="1"/>
  <c r="BV130" i="11"/>
  <c r="DB130" i="11" s="1"/>
  <c r="AT117" i="11"/>
  <c r="FH104" i="11" l="1"/>
  <c r="GS104" i="11" s="1"/>
  <c r="EL126" i="11"/>
  <c r="FW126" i="11" s="1"/>
  <c r="AX132" i="1"/>
  <c r="AY132" i="1"/>
  <c r="AZ132" i="1" s="1"/>
  <c r="BL132" i="1" s="1"/>
  <c r="O163" i="1"/>
  <c r="N163" i="1"/>
  <c r="G164" i="1"/>
  <c r="BB162" i="1"/>
  <c r="BC162" i="1" s="1"/>
  <c r="BF162" i="1"/>
  <c r="BH162" i="1" s="1"/>
  <c r="BJ162" i="1" s="1"/>
  <c r="AH145" i="1"/>
  <c r="AN139" i="1"/>
  <c r="AD149" i="1"/>
  <c r="AT133" i="1"/>
  <c r="AV133" i="1" s="1"/>
  <c r="AW133" i="1" s="1"/>
  <c r="AB151" i="1"/>
  <c r="AR135" i="1"/>
  <c r="Z153" i="1"/>
  <c r="AP137" i="1"/>
  <c r="AF147" i="1"/>
  <c r="AL141" i="1"/>
  <c r="AJ143" i="1"/>
  <c r="AQ136" i="1"/>
  <c r="AK142" i="1"/>
  <c r="W156" i="1"/>
  <c r="AC150" i="1"/>
  <c r="AS134" i="1"/>
  <c r="Q162" i="1"/>
  <c r="AA152" i="1"/>
  <c r="U158" i="1"/>
  <c r="Y154" i="1"/>
  <c r="X155" i="1"/>
  <c r="AG146" i="1"/>
  <c r="AI144" i="1"/>
  <c r="AE148" i="1"/>
  <c r="AM140" i="1"/>
  <c r="AO138" i="1"/>
  <c r="T159" i="1"/>
  <c r="V157" i="1"/>
  <c r="S160" i="1"/>
  <c r="R161" i="1"/>
  <c r="FB110" i="11"/>
  <c r="GM110" i="11" s="1"/>
  <c r="FE107" i="11"/>
  <c r="GP107" i="11" s="1"/>
  <c r="FC109" i="11"/>
  <c r="GN109" i="11" s="1"/>
  <c r="ES119" i="11"/>
  <c r="GD119" i="11" s="1"/>
  <c r="EO123" i="11"/>
  <c r="FZ123" i="11" s="1"/>
  <c r="FI103" i="11"/>
  <c r="GT103" i="11" s="1"/>
  <c r="GV103" i="11" s="1"/>
  <c r="GW103" i="11" s="1"/>
  <c r="GT102" i="11"/>
  <c r="GV102" i="11" s="1"/>
  <c r="GW102" i="11" s="1"/>
  <c r="GX102" i="11" s="1"/>
  <c r="ER120" i="11"/>
  <c r="GC120" i="11" s="1"/>
  <c r="FF106" i="11"/>
  <c r="GQ106" i="11" s="1"/>
  <c r="EN124" i="11"/>
  <c r="FY124" i="11" s="1"/>
  <c r="FD108" i="11"/>
  <c r="GO108" i="11" s="1"/>
  <c r="EE133" i="11"/>
  <c r="FP133" i="11" s="1"/>
  <c r="EM125" i="11"/>
  <c r="FX125" i="11" s="1"/>
  <c r="EV116" i="11"/>
  <c r="GG116" i="11" s="1"/>
  <c r="EX114" i="11"/>
  <c r="GI114" i="11" s="1"/>
  <c r="EH130" i="11"/>
  <c r="FS130" i="11" s="1"/>
  <c r="GZ100" i="11"/>
  <c r="HH100" i="11"/>
  <c r="EQ121" i="11"/>
  <c r="GB121" i="11" s="1"/>
  <c r="EP122" i="11"/>
  <c r="GA122" i="11" s="1"/>
  <c r="FU128" i="11"/>
  <c r="FG105" i="11"/>
  <c r="GR105" i="11" s="1"/>
  <c r="EY113" i="11"/>
  <c r="GJ113" i="11" s="1"/>
  <c r="FL102" i="11"/>
  <c r="FM102" i="11" s="1"/>
  <c r="EI129" i="11"/>
  <c r="EK127" i="11"/>
  <c r="FV127" i="11" s="1"/>
  <c r="EZ112" i="11"/>
  <c r="GK112" i="11" s="1"/>
  <c r="GY101" i="11"/>
  <c r="HI101" i="11" s="1"/>
  <c r="HJ101" i="11" s="1"/>
  <c r="GX101" i="11"/>
  <c r="FN100" i="11"/>
  <c r="EU117" i="11"/>
  <c r="GF117" i="11" s="1"/>
  <c r="FL101" i="11"/>
  <c r="FM101" i="11" s="1"/>
  <c r="FA111" i="11"/>
  <c r="GL111" i="11" s="1"/>
  <c r="ET118" i="11"/>
  <c r="GE118" i="11" s="1"/>
  <c r="EG131" i="11"/>
  <c r="G166" i="11"/>
  <c r="M165" i="11"/>
  <c r="HE164" i="11" s="1"/>
  <c r="HL103" i="11"/>
  <c r="HF104" i="11"/>
  <c r="AG131" i="11"/>
  <c r="AP122" i="11"/>
  <c r="CU106" i="11"/>
  <c r="EA106" i="11" s="1"/>
  <c r="CL115" i="11"/>
  <c r="DR115" i="11" s="1"/>
  <c r="BE107" i="11"/>
  <c r="AW115" i="11"/>
  <c r="CP111" i="11"/>
  <c r="DV111" i="11" s="1"/>
  <c r="CC124" i="11"/>
  <c r="DI124" i="11" s="1"/>
  <c r="BF106" i="11"/>
  <c r="BV131" i="11"/>
  <c r="DB131" i="11" s="1"/>
  <c r="BC109" i="11"/>
  <c r="CI118" i="11"/>
  <c r="DO118" i="11" s="1"/>
  <c r="BX129" i="11"/>
  <c r="DD129" i="11" s="1"/>
  <c r="CN113" i="11"/>
  <c r="DT113" i="11" s="1"/>
  <c r="AQ121" i="11"/>
  <c r="CF121" i="11"/>
  <c r="DL121" i="11" s="1"/>
  <c r="CS108" i="11"/>
  <c r="DY108" i="11" s="1"/>
  <c r="AS119" i="11"/>
  <c r="BD108" i="11"/>
  <c r="CB125" i="11"/>
  <c r="DH125" i="11" s="1"/>
  <c r="BZ127" i="11"/>
  <c r="DF127" i="11" s="1"/>
  <c r="AT118" i="11"/>
  <c r="CM114" i="11"/>
  <c r="DS114" i="11" s="1"/>
  <c r="CK116" i="11"/>
  <c r="DQ116" i="11" s="1"/>
  <c r="AZ112" i="11"/>
  <c r="AF132" i="11"/>
  <c r="AL126" i="11"/>
  <c r="CQ110" i="11"/>
  <c r="DW110" i="11" s="1"/>
  <c r="BG105" i="11"/>
  <c r="CG120" i="11"/>
  <c r="DM120" i="11" s="1"/>
  <c r="BW130" i="11"/>
  <c r="DC130" i="11" s="1"/>
  <c r="AE133" i="11"/>
  <c r="BY128" i="11"/>
  <c r="DE128" i="11" s="1"/>
  <c r="AV116" i="11"/>
  <c r="CV105" i="11"/>
  <c r="EB105" i="11" s="1"/>
  <c r="CW104" i="11"/>
  <c r="EC104" i="11" s="1"/>
  <c r="CD123" i="11"/>
  <c r="DJ123" i="11" s="1"/>
  <c r="CJ117" i="11"/>
  <c r="DP117" i="11" s="1"/>
  <c r="CA126" i="11"/>
  <c r="DG126" i="11" s="1"/>
  <c r="BB110" i="11"/>
  <c r="AH130" i="11"/>
  <c r="AK127" i="11"/>
  <c r="AY113" i="11"/>
  <c r="CO112" i="11"/>
  <c r="DU112" i="11" s="1"/>
  <c r="CT107" i="11"/>
  <c r="DZ107" i="11" s="1"/>
  <c r="FF107" i="11" s="1"/>
  <c r="GQ107" i="11" s="1"/>
  <c r="AO123" i="11"/>
  <c r="AN124" i="11"/>
  <c r="BS134" i="11"/>
  <c r="CY134" i="11" s="1"/>
  <c r="CH119" i="11"/>
  <c r="DN119" i="11" s="1"/>
  <c r="AI129" i="11"/>
  <c r="AM125" i="11"/>
  <c r="AD134" i="11"/>
  <c r="BA111" i="11"/>
  <c r="BH104" i="11"/>
  <c r="CR109" i="11"/>
  <c r="DX109" i="11" s="1"/>
  <c r="AR120" i="11"/>
  <c r="BU132" i="11"/>
  <c r="DA132" i="11" s="1"/>
  <c r="AX114" i="11"/>
  <c r="AJ128" i="11"/>
  <c r="AU117" i="11"/>
  <c r="BT133" i="11"/>
  <c r="CZ133" i="11" s="1"/>
  <c r="CE122" i="11"/>
  <c r="DK122" i="11" s="1"/>
  <c r="FD109" i="11" l="1"/>
  <c r="GO109" i="11" s="1"/>
  <c r="EM126" i="11"/>
  <c r="FX126" i="11" s="1"/>
  <c r="EQ122" i="11"/>
  <c r="GB122" i="11" s="1"/>
  <c r="FK103" i="11"/>
  <c r="AY133" i="1"/>
  <c r="AZ133" i="1" s="1"/>
  <c r="BL133" i="1" s="1"/>
  <c r="AX133" i="1"/>
  <c r="N164" i="1"/>
  <c r="G165" i="1"/>
  <c r="O164" i="1"/>
  <c r="BB163" i="1"/>
  <c r="BC163" i="1" s="1"/>
  <c r="BF163" i="1"/>
  <c r="BH163" i="1" s="1"/>
  <c r="BJ163" i="1" s="1"/>
  <c r="AB152" i="1"/>
  <c r="AR136" i="1"/>
  <c r="AC151" i="1"/>
  <c r="AS135" i="1"/>
  <c r="AF148" i="1"/>
  <c r="AG147" i="1"/>
  <c r="AJ144" i="1"/>
  <c r="AK143" i="1"/>
  <c r="AN140" i="1"/>
  <c r="Y155" i="1"/>
  <c r="AO139" i="1"/>
  <c r="V158" i="1"/>
  <c r="AQ137" i="1"/>
  <c r="AA153" i="1"/>
  <c r="AP138" i="1"/>
  <c r="Z154" i="1"/>
  <c r="AM141" i="1"/>
  <c r="AL142" i="1"/>
  <c r="Q163" i="1"/>
  <c r="AI145" i="1"/>
  <c r="AH146" i="1"/>
  <c r="AE149" i="1"/>
  <c r="AT134" i="1"/>
  <c r="AV134" i="1" s="1"/>
  <c r="AW134" i="1" s="1"/>
  <c r="AD150" i="1"/>
  <c r="X156" i="1"/>
  <c r="R162" i="1"/>
  <c r="S161" i="1"/>
  <c r="T160" i="1"/>
  <c r="U159" i="1"/>
  <c r="W157" i="1"/>
  <c r="GY102" i="11"/>
  <c r="HI102" i="11" s="1"/>
  <c r="HJ102" i="11" s="1"/>
  <c r="EG132" i="11"/>
  <c r="FR132" i="11" s="1"/>
  <c r="ET119" i="11"/>
  <c r="GE119" i="11" s="1"/>
  <c r="FH105" i="11"/>
  <c r="GS105" i="11" s="1"/>
  <c r="EI130" i="11"/>
  <c r="FT130" i="11" s="1"/>
  <c r="FG106" i="11"/>
  <c r="GR106" i="11" s="1"/>
  <c r="EH131" i="11"/>
  <c r="FS131" i="11" s="1"/>
  <c r="FA112" i="11"/>
  <c r="GL112" i="11" s="1"/>
  <c r="FI104" i="11"/>
  <c r="FK104" i="11" s="1"/>
  <c r="EW116" i="11"/>
  <c r="GH116" i="11" s="1"/>
  <c r="EN125" i="11"/>
  <c r="FY125" i="11" s="1"/>
  <c r="ER121" i="11"/>
  <c r="GC121" i="11" s="1"/>
  <c r="EU118" i="11"/>
  <c r="GF118" i="11" s="1"/>
  <c r="EO124" i="11"/>
  <c r="FZ124" i="11" s="1"/>
  <c r="EX115" i="11"/>
  <c r="GI115" i="11" s="1"/>
  <c r="FN102" i="11"/>
  <c r="EE134" i="11"/>
  <c r="FP134" i="11" s="1"/>
  <c r="FC110" i="11"/>
  <c r="GN110" i="11" s="1"/>
  <c r="EF133" i="11"/>
  <c r="EP123" i="11"/>
  <c r="GA123" i="11" s="1"/>
  <c r="EK128" i="11"/>
  <c r="FV128" i="11" s="1"/>
  <c r="EL127" i="11"/>
  <c r="FW127" i="11" s="1"/>
  <c r="FE108" i="11"/>
  <c r="GP108" i="11" s="1"/>
  <c r="EJ129" i="11"/>
  <c r="FU129" i="11" s="1"/>
  <c r="GZ102" i="11"/>
  <c r="HK102" i="11" s="1"/>
  <c r="HH102" i="11"/>
  <c r="EY114" i="11"/>
  <c r="GJ114" i="11" s="1"/>
  <c r="FB111" i="11"/>
  <c r="GM111" i="11" s="1"/>
  <c r="GZ101" i="11"/>
  <c r="HH101" i="11"/>
  <c r="FL103" i="11"/>
  <c r="FM103" i="11" s="1"/>
  <c r="HK100" i="11"/>
  <c r="EV117" i="11"/>
  <c r="GG117" i="11" s="1"/>
  <c r="ES120" i="11"/>
  <c r="GD120" i="11" s="1"/>
  <c r="EZ113" i="11"/>
  <c r="GK113" i="11" s="1"/>
  <c r="FR131" i="11"/>
  <c r="FN101" i="11"/>
  <c r="FT129" i="11"/>
  <c r="GY103" i="11"/>
  <c r="HI103" i="11" s="1"/>
  <c r="HJ103" i="11" s="1"/>
  <c r="GX103" i="11"/>
  <c r="HL104" i="11"/>
  <c r="HF105" i="11"/>
  <c r="CT108" i="11"/>
  <c r="DZ108" i="11" s="1"/>
  <c r="AT119" i="11"/>
  <c r="CS109" i="11"/>
  <c r="DY109" i="11" s="1"/>
  <c r="AD135" i="11"/>
  <c r="BC110" i="11"/>
  <c r="BX130" i="11"/>
  <c r="DD130" i="11" s="1"/>
  <c r="AJ129" i="11"/>
  <c r="CA127" i="11"/>
  <c r="DG127" i="11" s="1"/>
  <c r="CO113" i="11"/>
  <c r="DU113" i="11" s="1"/>
  <c r="AK128" i="11"/>
  <c r="BV132" i="11"/>
  <c r="DB132" i="11" s="1"/>
  <c r="BH105" i="11"/>
  <c r="CK117" i="11"/>
  <c r="DQ117" i="11" s="1"/>
  <c r="CJ118" i="11"/>
  <c r="DP118" i="11" s="1"/>
  <c r="CQ111" i="11"/>
  <c r="DW111" i="11" s="1"/>
  <c r="BD109" i="11"/>
  <c r="AZ113" i="11"/>
  <c r="CG121" i="11"/>
  <c r="DM121" i="11" s="1"/>
  <c r="AH131" i="11"/>
  <c r="AV117" i="11"/>
  <c r="BE108" i="11"/>
  <c r="CR110" i="11"/>
  <c r="DX110" i="11" s="1"/>
  <c r="CV106" i="11"/>
  <c r="EB106" i="11" s="1"/>
  <c r="AS120" i="11"/>
  <c r="BA112" i="11"/>
  <c r="BW131" i="11"/>
  <c r="DC131" i="11" s="1"/>
  <c r="AF133" i="11"/>
  <c r="BZ128" i="11"/>
  <c r="DF128" i="11" s="1"/>
  <c r="AO124" i="11"/>
  <c r="BY129" i="11"/>
  <c r="DE129" i="11" s="1"/>
  <c r="CP112" i="11"/>
  <c r="DV112" i="11" s="1"/>
  <c r="CD124" i="11"/>
  <c r="DJ124" i="11" s="1"/>
  <c r="CM115" i="11"/>
  <c r="DS115" i="11" s="1"/>
  <c r="BU133" i="11"/>
  <c r="DA133" i="11" s="1"/>
  <c r="CU107" i="11"/>
  <c r="EA107" i="11" s="1"/>
  <c r="AP123" i="11"/>
  <c r="AI130" i="11"/>
  <c r="CL116" i="11"/>
  <c r="DR116" i="11" s="1"/>
  <c r="AY114" i="11"/>
  <c r="AW116" i="11"/>
  <c r="AQ122" i="11"/>
  <c r="CW105" i="11"/>
  <c r="EC105" i="11" s="1"/>
  <c r="BB111" i="11"/>
  <c r="CE123" i="11"/>
  <c r="DK123" i="11" s="1"/>
  <c r="EQ123" i="11" s="1"/>
  <c r="GB123" i="11" s="1"/>
  <c r="AN125" i="11"/>
  <c r="AR121" i="11"/>
  <c r="CF122" i="11"/>
  <c r="DL122" i="11" s="1"/>
  <c r="AE134" i="11"/>
  <c r="CH120" i="11"/>
  <c r="DN120" i="11" s="1"/>
  <c r="CC125" i="11"/>
  <c r="DI125" i="11" s="1"/>
  <c r="CI119" i="11"/>
  <c r="DO119" i="11" s="1"/>
  <c r="CB126" i="11"/>
  <c r="DH126" i="11" s="1"/>
  <c r="AX115" i="11"/>
  <c r="BS135" i="11"/>
  <c r="CY135" i="11" s="1"/>
  <c r="AM126" i="11"/>
  <c r="BF107" i="11"/>
  <c r="BT134" i="11"/>
  <c r="CZ134" i="11" s="1"/>
  <c r="CN114" i="11"/>
  <c r="DT114" i="11" s="1"/>
  <c r="AG132" i="11"/>
  <c r="BG106" i="11"/>
  <c r="AU118" i="11"/>
  <c r="AL127" i="11"/>
  <c r="G167" i="11"/>
  <c r="M166" i="11"/>
  <c r="HE165" i="11" s="1"/>
  <c r="GT104" i="11" l="1"/>
  <c r="GV104" i="11" s="1"/>
  <c r="GW104" i="11" s="1"/>
  <c r="GY104" i="11" s="1"/>
  <c r="HI104" i="11" s="1"/>
  <c r="HJ104" i="11" s="1"/>
  <c r="BB164" i="1"/>
  <c r="BC164" i="1" s="1"/>
  <c r="BF164" i="1"/>
  <c r="BH164" i="1" s="1"/>
  <c r="BJ164" i="1" s="1"/>
  <c r="AB153" i="1"/>
  <c r="AR137" i="1"/>
  <c r="Y156" i="1"/>
  <c r="AO140" i="1"/>
  <c r="AN141" i="1"/>
  <c r="AK144" i="1"/>
  <c r="AJ145" i="1"/>
  <c r="AG148" i="1"/>
  <c r="AF149" i="1"/>
  <c r="AC152" i="1"/>
  <c r="AS136" i="1"/>
  <c r="AM142" i="1"/>
  <c r="AH147" i="1"/>
  <c r="AQ138" i="1"/>
  <c r="AA154" i="1"/>
  <c r="AT135" i="1"/>
  <c r="AV135" i="1" s="1"/>
  <c r="AW135" i="1" s="1"/>
  <c r="AD151" i="1"/>
  <c r="AP139" i="1"/>
  <c r="AE150" i="1"/>
  <c r="Z155" i="1"/>
  <c r="AI146" i="1"/>
  <c r="AL143" i="1"/>
  <c r="R163" i="1"/>
  <c r="S162" i="1"/>
  <c r="Q164" i="1"/>
  <c r="U160" i="1"/>
  <c r="V159" i="1"/>
  <c r="T161" i="1"/>
  <c r="W158" i="1"/>
  <c r="X157" i="1"/>
  <c r="AY134" i="1"/>
  <c r="AZ134" i="1" s="1"/>
  <c r="BL134" i="1" s="1"/>
  <c r="AX134" i="1"/>
  <c r="O165" i="1"/>
  <c r="G166" i="1"/>
  <c r="N165" i="1"/>
  <c r="EK129" i="11"/>
  <c r="FV129" i="11" s="1"/>
  <c r="EZ114" i="11"/>
  <c r="GK114" i="11" s="1"/>
  <c r="EF134" i="11"/>
  <c r="FQ134" i="11" s="1"/>
  <c r="ET120" i="11"/>
  <c r="GE120" i="11" s="1"/>
  <c r="EN126" i="11"/>
  <c r="FY126" i="11" s="1"/>
  <c r="EE135" i="11"/>
  <c r="FP135" i="11" s="1"/>
  <c r="FI105" i="11"/>
  <c r="FK105" i="11" s="1"/>
  <c r="FL105" i="11" s="1"/>
  <c r="FM105" i="11" s="1"/>
  <c r="EO125" i="11"/>
  <c r="FZ125" i="11" s="1"/>
  <c r="EX116" i="11"/>
  <c r="GI116" i="11" s="1"/>
  <c r="EG133" i="11"/>
  <c r="FR133" i="11" s="1"/>
  <c r="EI131" i="11"/>
  <c r="FT131" i="11" s="1"/>
  <c r="FD110" i="11"/>
  <c r="GO110" i="11" s="1"/>
  <c r="EV118" i="11"/>
  <c r="GG118" i="11" s="1"/>
  <c r="EJ130" i="11"/>
  <c r="FU130" i="11" s="1"/>
  <c r="EP124" i="11"/>
  <c r="GA124" i="11" s="1"/>
  <c r="ES121" i="11"/>
  <c r="GD121" i="11" s="1"/>
  <c r="FQ133" i="11"/>
  <c r="EU119" i="11"/>
  <c r="GF119" i="11" s="1"/>
  <c r="ER122" i="11"/>
  <c r="GC122" i="11" s="1"/>
  <c r="FG107" i="11"/>
  <c r="GR107" i="11" s="1"/>
  <c r="FB112" i="11"/>
  <c r="GM112" i="11" s="1"/>
  <c r="FH106" i="11"/>
  <c r="GS106" i="11" s="1"/>
  <c r="FC111" i="11"/>
  <c r="GN111" i="11" s="1"/>
  <c r="EH132" i="11"/>
  <c r="FE109" i="11"/>
  <c r="GP109" i="11" s="1"/>
  <c r="FN103" i="11"/>
  <c r="GZ103" i="11"/>
  <c r="HH103" i="11"/>
  <c r="EY115" i="11"/>
  <c r="GJ115" i="11" s="1"/>
  <c r="EW117" i="11"/>
  <c r="GH117" i="11" s="1"/>
  <c r="FA113" i="11"/>
  <c r="GL113" i="11" s="1"/>
  <c r="FF108" i="11"/>
  <c r="GQ108" i="11" s="1"/>
  <c r="HK101" i="11"/>
  <c r="EL128" i="11"/>
  <c r="FW128" i="11" s="1"/>
  <c r="EM127" i="11"/>
  <c r="FX127" i="11" s="1"/>
  <c r="FL104" i="11"/>
  <c r="FM104" i="11" s="1"/>
  <c r="G168" i="11"/>
  <c r="M167" i="11"/>
  <c r="HE166" i="11" s="1"/>
  <c r="HF106" i="11"/>
  <c r="CN115" i="11"/>
  <c r="DT115" i="11" s="1"/>
  <c r="CB127" i="11"/>
  <c r="DH127" i="11" s="1"/>
  <c r="BU134" i="11"/>
  <c r="DA134" i="11" s="1"/>
  <c r="BZ129" i="11"/>
  <c r="DF129" i="11" s="1"/>
  <c r="AW117" i="11"/>
  <c r="BX131" i="11"/>
  <c r="DD131" i="11" s="1"/>
  <c r="CG122" i="11"/>
  <c r="DM122" i="11" s="1"/>
  <c r="AY115" i="11"/>
  <c r="AG133" i="11"/>
  <c r="CC126" i="11"/>
  <c r="DI126" i="11" s="1"/>
  <c r="CF123" i="11"/>
  <c r="DL123" i="11" s="1"/>
  <c r="CQ112" i="11"/>
  <c r="DW112" i="11" s="1"/>
  <c r="BE109" i="11"/>
  <c r="AM127" i="11"/>
  <c r="AK129" i="11"/>
  <c r="CW106" i="11"/>
  <c r="EC106" i="11" s="1"/>
  <c r="AO125" i="11"/>
  <c r="CV107" i="11"/>
  <c r="EB107" i="11" s="1"/>
  <c r="CP113" i="11"/>
  <c r="DV113" i="11" s="1"/>
  <c r="AL128" i="11"/>
  <c r="AP124" i="11"/>
  <c r="AV118" i="11"/>
  <c r="CL117" i="11"/>
  <c r="DR117" i="11" s="1"/>
  <c r="CR111" i="11"/>
  <c r="DX111" i="11" s="1"/>
  <c r="AN126" i="11"/>
  <c r="CS110" i="11"/>
  <c r="DY110" i="11" s="1"/>
  <c r="BA113" i="11"/>
  <c r="CH121" i="11"/>
  <c r="DN121" i="11" s="1"/>
  <c r="AF134" i="11"/>
  <c r="BB112" i="11"/>
  <c r="BC111" i="11"/>
  <c r="AJ130" i="11"/>
  <c r="CA128" i="11"/>
  <c r="DG128" i="11" s="1"/>
  <c r="BV133" i="11"/>
  <c r="DB133" i="11" s="1"/>
  <c r="CU108" i="11"/>
  <c r="EA108" i="11" s="1"/>
  <c r="BY130" i="11"/>
  <c r="DE130" i="11" s="1"/>
  <c r="BT135" i="11"/>
  <c r="CZ135" i="11" s="1"/>
  <c r="CO114" i="11"/>
  <c r="DU114" i="11" s="1"/>
  <c r="CJ119" i="11"/>
  <c r="DP119" i="11" s="1"/>
  <c r="BF108" i="11"/>
  <c r="BW132" i="11"/>
  <c r="DC132" i="11" s="1"/>
  <c r="AZ114" i="11"/>
  <c r="BG107" i="11"/>
  <c r="BD110" i="11"/>
  <c r="CE124" i="11"/>
  <c r="DK124" i="11" s="1"/>
  <c r="EQ124" i="11" s="1"/>
  <c r="GB124" i="11" s="1"/>
  <c r="CK118" i="11"/>
  <c r="DQ118" i="11" s="1"/>
  <c r="EW118" i="11" s="1"/>
  <c r="GH118" i="11" s="1"/>
  <c r="AQ123" i="11"/>
  <c r="CM116" i="11"/>
  <c r="DS116" i="11" s="1"/>
  <c r="CD125" i="11"/>
  <c r="DJ125" i="11" s="1"/>
  <c r="EP125" i="11" s="1"/>
  <c r="GA125" i="11" s="1"/>
  <c r="AT120" i="11"/>
  <c r="CT109" i="11"/>
  <c r="DZ109" i="11" s="1"/>
  <c r="AR122" i="11"/>
  <c r="AH132" i="11"/>
  <c r="CI120" i="11"/>
  <c r="DO120" i="11" s="1"/>
  <c r="BH106" i="11"/>
  <c r="AI131" i="11"/>
  <c r="AE135" i="11"/>
  <c r="BS136" i="11"/>
  <c r="CY136" i="11" s="1"/>
  <c r="AS121" i="11"/>
  <c r="AD136" i="11"/>
  <c r="AU119" i="11"/>
  <c r="AX116" i="11"/>
  <c r="HL105" i="11"/>
  <c r="GX104" i="11" l="1"/>
  <c r="GZ104" i="11" s="1"/>
  <c r="EK130" i="11"/>
  <c r="FV130" i="11" s="1"/>
  <c r="BB165" i="1"/>
  <c r="BC165" i="1" s="1"/>
  <c r="BF165" i="1"/>
  <c r="BH165" i="1" s="1"/>
  <c r="BJ165" i="1" s="1"/>
  <c r="AP140" i="1"/>
  <c r="Z156" i="1"/>
  <c r="AT136" i="1"/>
  <c r="AV136" i="1" s="1"/>
  <c r="AW136" i="1" s="1"/>
  <c r="AD152" i="1"/>
  <c r="AH148" i="1"/>
  <c r="AL144" i="1"/>
  <c r="AJ146" i="1"/>
  <c r="AN142" i="1"/>
  <c r="AR138" i="1"/>
  <c r="AK145" i="1"/>
  <c r="AE151" i="1"/>
  <c r="AB154" i="1"/>
  <c r="AO141" i="1"/>
  <c r="Y157" i="1"/>
  <c r="AQ139" i="1"/>
  <c r="AA155" i="1"/>
  <c r="W159" i="1"/>
  <c r="AF150" i="1"/>
  <c r="AS137" i="1"/>
  <c r="AC153" i="1"/>
  <c r="AM143" i="1"/>
  <c r="R164" i="1"/>
  <c r="AG149" i="1"/>
  <c r="AI147" i="1"/>
  <c r="U161" i="1"/>
  <c r="V160" i="1"/>
  <c r="T162" i="1"/>
  <c r="S163" i="1"/>
  <c r="Q165" i="1"/>
  <c r="X158" i="1"/>
  <c r="AX135" i="1"/>
  <c r="AY135" i="1"/>
  <c r="AZ135" i="1" s="1"/>
  <c r="BL135" i="1" s="1"/>
  <c r="N166" i="1"/>
  <c r="O166" i="1"/>
  <c r="G167" i="1"/>
  <c r="EU120" i="11"/>
  <c r="GF120" i="11" s="1"/>
  <c r="EY116" i="11"/>
  <c r="GJ116" i="11" s="1"/>
  <c r="GT105" i="11"/>
  <c r="GV105" i="11" s="1"/>
  <c r="GW105" i="11" s="1"/>
  <c r="GY105" i="11" s="1"/>
  <c r="HI105" i="11" s="1"/>
  <c r="HJ105" i="11" s="1"/>
  <c r="EM128" i="11"/>
  <c r="FX128" i="11" s="1"/>
  <c r="EZ115" i="11"/>
  <c r="GK115" i="11" s="1"/>
  <c r="FN104" i="11"/>
  <c r="FC112" i="11"/>
  <c r="GN112" i="11" s="1"/>
  <c r="EI132" i="11"/>
  <c r="FT132" i="11" s="1"/>
  <c r="FF109" i="11"/>
  <c r="GQ109" i="11" s="1"/>
  <c r="FG108" i="11"/>
  <c r="GR108" i="11" s="1"/>
  <c r="EE136" i="11"/>
  <c r="FP136" i="11" s="1"/>
  <c r="FA114" i="11"/>
  <c r="GL114" i="11" s="1"/>
  <c r="EH133" i="11"/>
  <c r="FE110" i="11"/>
  <c r="GP110" i="11" s="1"/>
  <c r="FH107" i="11"/>
  <c r="GS107" i="11" s="1"/>
  <c r="EO126" i="11"/>
  <c r="FZ126" i="11" s="1"/>
  <c r="EJ131" i="11"/>
  <c r="EN127" i="11"/>
  <c r="FY127" i="11" s="1"/>
  <c r="FS132" i="11"/>
  <c r="ET121" i="11"/>
  <c r="GE121" i="11" s="1"/>
  <c r="FD111" i="11"/>
  <c r="GO111" i="11" s="1"/>
  <c r="FI106" i="11"/>
  <c r="FK106" i="11" s="1"/>
  <c r="FL106" i="11" s="1"/>
  <c r="FM106" i="11" s="1"/>
  <c r="EL129" i="11"/>
  <c r="FW129" i="11" s="1"/>
  <c r="FN105" i="11"/>
  <c r="EF135" i="11"/>
  <c r="EV119" i="11"/>
  <c r="GG119" i="11" s="1"/>
  <c r="EX117" i="11"/>
  <c r="GI117" i="11" s="1"/>
  <c r="FB113" i="11"/>
  <c r="GM113" i="11" s="1"/>
  <c r="ER123" i="11"/>
  <c r="GC123" i="11" s="1"/>
  <c r="ES122" i="11"/>
  <c r="GD122" i="11" s="1"/>
  <c r="EG134" i="11"/>
  <c r="HK103" i="11"/>
  <c r="HL106" i="11"/>
  <c r="G169" i="11"/>
  <c r="M168" i="11"/>
  <c r="HE167" i="11" s="1"/>
  <c r="HF107" i="11"/>
  <c r="BD111" i="11"/>
  <c r="AZ115" i="11"/>
  <c r="CK119" i="11"/>
  <c r="DQ119" i="11" s="1"/>
  <c r="CW107" i="11"/>
  <c r="EC107" i="11" s="1"/>
  <c r="AM128" i="11"/>
  <c r="CF124" i="11"/>
  <c r="DL124" i="11" s="1"/>
  <c r="AL129" i="11"/>
  <c r="BA114" i="11"/>
  <c r="BX132" i="11"/>
  <c r="DD132" i="11" s="1"/>
  <c r="CD126" i="11"/>
  <c r="DJ126" i="11" s="1"/>
  <c r="CB128" i="11"/>
  <c r="DH128" i="11" s="1"/>
  <c r="AK130" i="11"/>
  <c r="AF135" i="11"/>
  <c r="BB113" i="11"/>
  <c r="BE110" i="11"/>
  <c r="BF109" i="11"/>
  <c r="BS137" i="11"/>
  <c r="CY137" i="11" s="1"/>
  <c r="BU135" i="11"/>
  <c r="DA135" i="11" s="1"/>
  <c r="CG123" i="11"/>
  <c r="DM123" i="11" s="1"/>
  <c r="AU120" i="11"/>
  <c r="CI121" i="11"/>
  <c r="DO121" i="11" s="1"/>
  <c r="AN127" i="11"/>
  <c r="BH107" i="11"/>
  <c r="BY131" i="11"/>
  <c r="DE131" i="11" s="1"/>
  <c r="AW118" i="11"/>
  <c r="CV108" i="11"/>
  <c r="EB108" i="11" s="1"/>
  <c r="CA129" i="11"/>
  <c r="DG129" i="11" s="1"/>
  <c r="EM129" i="11" s="1"/>
  <c r="FX129" i="11" s="1"/>
  <c r="CJ120" i="11"/>
  <c r="DP120" i="11" s="1"/>
  <c r="AJ131" i="11"/>
  <c r="BC112" i="11"/>
  <c r="CL118" i="11"/>
  <c r="DR118" i="11" s="1"/>
  <c r="CP114" i="11"/>
  <c r="DV114" i="11" s="1"/>
  <c r="FB114" i="11" s="1"/>
  <c r="GM114" i="11" s="1"/>
  <c r="CC127" i="11"/>
  <c r="DI127" i="11" s="1"/>
  <c r="AI132" i="11"/>
  <c r="AD137" i="11"/>
  <c r="BG108" i="11"/>
  <c r="AH133" i="11"/>
  <c r="CE125" i="11"/>
  <c r="DK125" i="11" s="1"/>
  <c r="CS111" i="11"/>
  <c r="DY111" i="11" s="1"/>
  <c r="CM117" i="11"/>
  <c r="DS117" i="11" s="1"/>
  <c r="CR112" i="11"/>
  <c r="DX112" i="11" s="1"/>
  <c r="BT136" i="11"/>
  <c r="CZ136" i="11" s="1"/>
  <c r="CU109" i="11"/>
  <c r="EA109" i="11" s="1"/>
  <c r="AP125" i="11"/>
  <c r="AV119" i="11"/>
  <c r="AE136" i="11"/>
  <c r="AT121" i="11"/>
  <c r="CN116" i="11"/>
  <c r="DT116" i="11" s="1"/>
  <c r="CQ113" i="11"/>
  <c r="DW113" i="11" s="1"/>
  <c r="AQ124" i="11"/>
  <c r="BV134" i="11"/>
  <c r="DB134" i="11" s="1"/>
  <c r="AR123" i="11"/>
  <c r="CH122" i="11"/>
  <c r="DN122" i="11" s="1"/>
  <c r="CT110" i="11"/>
  <c r="DZ110" i="11" s="1"/>
  <c r="AY116" i="11"/>
  <c r="AX117" i="11"/>
  <c r="BW133" i="11"/>
  <c r="DC133" i="11" s="1"/>
  <c r="CO115" i="11"/>
  <c r="DU115" i="11" s="1"/>
  <c r="FA115" i="11" s="1"/>
  <c r="GL115" i="11" s="1"/>
  <c r="AS122" i="11"/>
  <c r="BZ130" i="11"/>
  <c r="DF130" i="11" s="1"/>
  <c r="EL130" i="11" s="1"/>
  <c r="FW130" i="11" s="1"/>
  <c r="AO126" i="11"/>
  <c r="AG134" i="11"/>
  <c r="HH104" i="11" l="1"/>
  <c r="EI133" i="11"/>
  <c r="FT133" i="11" s="1"/>
  <c r="BB166" i="1"/>
  <c r="BC166" i="1" s="1"/>
  <c r="BF166" i="1"/>
  <c r="BH166" i="1" s="1"/>
  <c r="BJ166" i="1" s="1"/>
  <c r="AB155" i="1"/>
  <c r="AR139" i="1"/>
  <c r="AH149" i="1"/>
  <c r="AN143" i="1"/>
  <c r="AL145" i="1"/>
  <c r="AC154" i="1"/>
  <c r="AS138" i="1"/>
  <c r="AE152" i="1"/>
  <c r="AJ147" i="1"/>
  <c r="Z157" i="1"/>
  <c r="AP141" i="1"/>
  <c r="AF151" i="1"/>
  <c r="AD153" i="1"/>
  <c r="AT137" i="1"/>
  <c r="AV137" i="1" s="1"/>
  <c r="AW137" i="1" s="1"/>
  <c r="AK146" i="1"/>
  <c r="AM144" i="1"/>
  <c r="AQ140" i="1"/>
  <c r="AG150" i="1"/>
  <c r="Y158" i="1"/>
  <c r="Q166" i="1"/>
  <c r="AI148" i="1"/>
  <c r="S164" i="1"/>
  <c r="AA156" i="1"/>
  <c r="AO142" i="1"/>
  <c r="V161" i="1"/>
  <c r="R165" i="1"/>
  <c r="W160" i="1"/>
  <c r="T163" i="1"/>
  <c r="U162" i="1"/>
  <c r="X159" i="1"/>
  <c r="AX136" i="1"/>
  <c r="AY136" i="1"/>
  <c r="AZ136" i="1" s="1"/>
  <c r="BL136" i="1" s="1"/>
  <c r="G168" i="1"/>
  <c r="N167" i="1"/>
  <c r="O167" i="1"/>
  <c r="EV120" i="11"/>
  <c r="GG120" i="11" s="1"/>
  <c r="GX105" i="11"/>
  <c r="HH105" i="11" s="1"/>
  <c r="FC113" i="11"/>
  <c r="GN113" i="11" s="1"/>
  <c r="EH134" i="11"/>
  <c r="FS134" i="11" s="1"/>
  <c r="GT106" i="11"/>
  <c r="GV106" i="11" s="1"/>
  <c r="GW106" i="11" s="1"/>
  <c r="GY106" i="11" s="1"/>
  <c r="HI106" i="11" s="1"/>
  <c r="HJ106" i="11" s="1"/>
  <c r="FE111" i="11"/>
  <c r="GP111" i="11" s="1"/>
  <c r="EX118" i="11"/>
  <c r="GI118" i="11" s="1"/>
  <c r="ES123" i="11"/>
  <c r="GD123" i="11" s="1"/>
  <c r="EN128" i="11"/>
  <c r="FY128" i="11" s="1"/>
  <c r="EW119" i="11"/>
  <c r="GH119" i="11" s="1"/>
  <c r="FG109" i="11"/>
  <c r="GR109" i="11" s="1"/>
  <c r="EQ125" i="11"/>
  <c r="GB125" i="11" s="1"/>
  <c r="FH108" i="11"/>
  <c r="GS108" i="11" s="1"/>
  <c r="FD112" i="11"/>
  <c r="GO112" i="11" s="1"/>
  <c r="EO127" i="11"/>
  <c r="FZ127" i="11" s="1"/>
  <c r="FF110" i="11"/>
  <c r="GQ110" i="11" s="1"/>
  <c r="EZ116" i="11"/>
  <c r="GK116" i="11" s="1"/>
  <c r="EY117" i="11"/>
  <c r="GJ117" i="11" s="1"/>
  <c r="EK131" i="11"/>
  <c r="FV131" i="11" s="1"/>
  <c r="FI107" i="11"/>
  <c r="FK107" i="11" s="1"/>
  <c r="FU131" i="11"/>
  <c r="FS133" i="11"/>
  <c r="FQ135" i="11"/>
  <c r="EF136" i="11"/>
  <c r="FQ136" i="11" s="1"/>
  <c r="EG135" i="11"/>
  <c r="FR135" i="11" s="1"/>
  <c r="EP126" i="11"/>
  <c r="GA126" i="11" s="1"/>
  <c r="ER124" i="11"/>
  <c r="GC124" i="11" s="1"/>
  <c r="FN106" i="11"/>
  <c r="HK104" i="11"/>
  <c r="ET122" i="11"/>
  <c r="GE122" i="11" s="1"/>
  <c r="EU121" i="11"/>
  <c r="GF121" i="11" s="1"/>
  <c r="EE137" i="11"/>
  <c r="FP137" i="11" s="1"/>
  <c r="EJ132" i="11"/>
  <c r="FU132" i="11" s="1"/>
  <c r="FR134" i="11"/>
  <c r="HL107" i="11"/>
  <c r="HF108" i="11"/>
  <c r="BT137" i="11"/>
  <c r="CZ137" i="11" s="1"/>
  <c r="CV109" i="11"/>
  <c r="EB109" i="11" s="1"/>
  <c r="CN117" i="11"/>
  <c r="DT117" i="11" s="1"/>
  <c r="CH123" i="11"/>
  <c r="DN123" i="11" s="1"/>
  <c r="AH134" i="11"/>
  <c r="AY117" i="11"/>
  <c r="BV135" i="11"/>
  <c r="DB135" i="11" s="1"/>
  <c r="BF110" i="11"/>
  <c r="AR124" i="11"/>
  <c r="AI133" i="11"/>
  <c r="BG109" i="11"/>
  <c r="AF136" i="11"/>
  <c r="BZ131" i="11"/>
  <c r="DF131" i="11" s="1"/>
  <c r="CT111" i="11"/>
  <c r="DZ111" i="11" s="1"/>
  <c r="AG135" i="11"/>
  <c r="AX118" i="11"/>
  <c r="CL119" i="11"/>
  <c r="DR119" i="11" s="1"/>
  <c r="CM118" i="11"/>
  <c r="DS118" i="11" s="1"/>
  <c r="CP115" i="11"/>
  <c r="DV115" i="11" s="1"/>
  <c r="CO116" i="11"/>
  <c r="DU116" i="11" s="1"/>
  <c r="AL130" i="11"/>
  <c r="AP126" i="11"/>
  <c r="AO127" i="11"/>
  <c r="BS138" i="11"/>
  <c r="CY138" i="11" s="1"/>
  <c r="CJ121" i="11"/>
  <c r="DP121" i="11" s="1"/>
  <c r="CF125" i="11"/>
  <c r="DL125" i="11" s="1"/>
  <c r="AM129" i="11"/>
  <c r="CG124" i="11"/>
  <c r="DM124" i="11" s="1"/>
  <c r="BW134" i="11"/>
  <c r="DC134" i="11" s="1"/>
  <c r="EI134" i="11" s="1"/>
  <c r="FT134" i="11" s="1"/>
  <c r="AT122" i="11"/>
  <c r="CD127" i="11"/>
  <c r="DJ127" i="11" s="1"/>
  <c r="EP127" i="11" s="1"/>
  <c r="GA127" i="11" s="1"/>
  <c r="CE126" i="11"/>
  <c r="DK126" i="11" s="1"/>
  <c r="CI122" i="11"/>
  <c r="DO122" i="11" s="1"/>
  <c r="CK120" i="11"/>
  <c r="DQ120" i="11" s="1"/>
  <c r="AV120" i="11"/>
  <c r="AZ116" i="11"/>
  <c r="CU110" i="11"/>
  <c r="EA110" i="11" s="1"/>
  <c r="AS123" i="11"/>
  <c r="CW108" i="11"/>
  <c r="EC108" i="11" s="1"/>
  <c r="BU136" i="11"/>
  <c r="DA136" i="11" s="1"/>
  <c r="AD138" i="11"/>
  <c r="BC113" i="11"/>
  <c r="CA130" i="11"/>
  <c r="DG130" i="11" s="1"/>
  <c r="AU121" i="11"/>
  <c r="AE137" i="11"/>
  <c r="BA115" i="11"/>
  <c r="AQ125" i="11"/>
  <c r="CR113" i="11"/>
  <c r="DX113" i="11" s="1"/>
  <c r="AN128" i="11"/>
  <c r="CB129" i="11"/>
  <c r="DH129" i="11" s="1"/>
  <c r="BB114" i="11"/>
  <c r="BH108" i="11"/>
  <c r="CS112" i="11"/>
  <c r="DY112" i="11" s="1"/>
  <c r="CQ114" i="11"/>
  <c r="DW114" i="11" s="1"/>
  <c r="BD112" i="11"/>
  <c r="BX133" i="11"/>
  <c r="DD133" i="11" s="1"/>
  <c r="AW119" i="11"/>
  <c r="BE111" i="11"/>
  <c r="CC128" i="11"/>
  <c r="DI128" i="11" s="1"/>
  <c r="AJ132" i="11"/>
  <c r="BY132" i="11"/>
  <c r="DE132" i="11" s="1"/>
  <c r="AK131" i="11"/>
  <c r="M169" i="11"/>
  <c r="HE168" i="11" s="1"/>
  <c r="G170" i="11"/>
  <c r="EG136" i="11" l="1"/>
  <c r="FR136" i="11" s="1"/>
  <c r="GZ105" i="11"/>
  <c r="BF167" i="1"/>
  <c r="BH167" i="1" s="1"/>
  <c r="BJ167" i="1" s="1"/>
  <c r="BB167" i="1"/>
  <c r="BC167" i="1" s="1"/>
  <c r="W161" i="1"/>
  <c r="AB156" i="1"/>
  <c r="AR140" i="1"/>
  <c r="AM145" i="1"/>
  <c r="Z158" i="1"/>
  <c r="AP142" i="1"/>
  <c r="AC155" i="1"/>
  <c r="AS139" i="1"/>
  <c r="AN144" i="1"/>
  <c r="AA157" i="1"/>
  <c r="AQ141" i="1"/>
  <c r="AL146" i="1"/>
  <c r="AG151" i="1"/>
  <c r="AE153" i="1"/>
  <c r="AH150" i="1"/>
  <c r="AF152" i="1"/>
  <c r="AI149" i="1"/>
  <c r="AD154" i="1"/>
  <c r="AO143" i="1"/>
  <c r="AJ148" i="1"/>
  <c r="AK147" i="1"/>
  <c r="AT138" i="1"/>
  <c r="AV138" i="1" s="1"/>
  <c r="AW138" i="1" s="1"/>
  <c r="Y159" i="1"/>
  <c r="V162" i="1"/>
  <c r="U163" i="1"/>
  <c r="S165" i="1"/>
  <c r="R166" i="1"/>
  <c r="X160" i="1"/>
  <c r="T164" i="1"/>
  <c r="Q167" i="1"/>
  <c r="O168" i="1"/>
  <c r="G169" i="1"/>
  <c r="N168" i="1"/>
  <c r="AX137" i="1"/>
  <c r="AY137" i="1"/>
  <c r="AZ137" i="1" s="1"/>
  <c r="BL137" i="1" s="1"/>
  <c r="GX106" i="11"/>
  <c r="HH106" i="11" s="1"/>
  <c r="FE112" i="11"/>
  <c r="GP112" i="11" s="1"/>
  <c r="ES124" i="11"/>
  <c r="GD124" i="11" s="1"/>
  <c r="EN129" i="11"/>
  <c r="FY129" i="11" s="1"/>
  <c r="EK132" i="11"/>
  <c r="FV132" i="11" s="1"/>
  <c r="FG110" i="11"/>
  <c r="GR110" i="11" s="1"/>
  <c r="FC114" i="11"/>
  <c r="GN114" i="11" s="1"/>
  <c r="EW120" i="11"/>
  <c r="GH120" i="11" s="1"/>
  <c r="ER125" i="11"/>
  <c r="GC125" i="11" s="1"/>
  <c r="EY118" i="11"/>
  <c r="GJ118" i="11" s="1"/>
  <c r="FH109" i="11"/>
  <c r="GS109" i="11" s="1"/>
  <c r="FF111" i="11"/>
  <c r="GQ111" i="11" s="1"/>
  <c r="EJ133" i="11"/>
  <c r="FD113" i="11"/>
  <c r="GO113" i="11" s="1"/>
  <c r="EO128" i="11"/>
  <c r="FZ128" i="11" s="1"/>
  <c r="EM130" i="11"/>
  <c r="FX130" i="11" s="1"/>
  <c r="FI108" i="11"/>
  <c r="FK108" i="11" s="1"/>
  <c r="FB115" i="11"/>
  <c r="GM115" i="11" s="1"/>
  <c r="EH135" i="11"/>
  <c r="FS135" i="11" s="1"/>
  <c r="EZ117" i="11"/>
  <c r="GK117" i="11" s="1"/>
  <c r="EU122" i="11"/>
  <c r="GF122" i="11" s="1"/>
  <c r="EV121" i="11"/>
  <c r="GG121" i="11" s="1"/>
  <c r="EX119" i="11"/>
  <c r="GI119" i="11" s="1"/>
  <c r="EL131" i="11"/>
  <c r="FW131" i="11" s="1"/>
  <c r="EF137" i="11"/>
  <c r="FQ137" i="11" s="1"/>
  <c r="FL107" i="11"/>
  <c r="FM107" i="11" s="1"/>
  <c r="HK105" i="11"/>
  <c r="EQ126" i="11"/>
  <c r="GB126" i="11" s="1"/>
  <c r="EE138" i="11"/>
  <c r="FP138" i="11" s="1"/>
  <c r="FA116" i="11"/>
  <c r="GL116" i="11" s="1"/>
  <c r="ET123" i="11"/>
  <c r="GE123" i="11" s="1"/>
  <c r="GT107" i="11"/>
  <c r="GV107" i="11" s="1"/>
  <c r="GW107" i="11" s="1"/>
  <c r="HL108" i="11"/>
  <c r="G171" i="11"/>
  <c r="M170" i="11"/>
  <c r="HE169" i="11" s="1"/>
  <c r="HF109" i="11"/>
  <c r="CV110" i="11"/>
  <c r="EB110" i="11" s="1"/>
  <c r="AJ133" i="11"/>
  <c r="BY133" i="11"/>
  <c r="DE133" i="11" s="1"/>
  <c r="AG136" i="11"/>
  <c r="BB115" i="11"/>
  <c r="CW109" i="11"/>
  <c r="EC109" i="11" s="1"/>
  <c r="CC129" i="11"/>
  <c r="DI129" i="11" s="1"/>
  <c r="CQ115" i="11"/>
  <c r="DW115" i="11" s="1"/>
  <c r="BD113" i="11"/>
  <c r="BZ132" i="11"/>
  <c r="DF132" i="11" s="1"/>
  <c r="AI134" i="11"/>
  <c r="BA116" i="11"/>
  <c r="AU122" i="11"/>
  <c r="AY118" i="11"/>
  <c r="AZ117" i="11"/>
  <c r="BC114" i="11"/>
  <c r="AQ126" i="11"/>
  <c r="AX119" i="11"/>
  <c r="AK132" i="11"/>
  <c r="AF137" i="11"/>
  <c r="BF111" i="11"/>
  <c r="CL120" i="11"/>
  <c r="DR120" i="11" s="1"/>
  <c r="BS139" i="11"/>
  <c r="CY139" i="11" s="1"/>
  <c r="CS113" i="11"/>
  <c r="DY113" i="11" s="1"/>
  <c r="AN129" i="11"/>
  <c r="BU137" i="11"/>
  <c r="DA137" i="11" s="1"/>
  <c r="AO128" i="11"/>
  <c r="BH109" i="11"/>
  <c r="CA131" i="11"/>
  <c r="DG131" i="11" s="1"/>
  <c r="AE138" i="11"/>
  <c r="CJ122" i="11"/>
  <c r="DP122" i="11" s="1"/>
  <c r="BT138" i="11"/>
  <c r="CZ138" i="11" s="1"/>
  <c r="CN118" i="11"/>
  <c r="DT118" i="11" s="1"/>
  <c r="AS124" i="11"/>
  <c r="BV136" i="11"/>
  <c r="DB136" i="11" s="1"/>
  <c r="CI123" i="11"/>
  <c r="DO123" i="11" s="1"/>
  <c r="CU111" i="11"/>
  <c r="EA111" i="11" s="1"/>
  <c r="FG111" i="11" s="1"/>
  <c r="GR111" i="11" s="1"/>
  <c r="CD128" i="11"/>
  <c r="DJ128" i="11" s="1"/>
  <c r="CF126" i="11"/>
  <c r="DL126" i="11" s="1"/>
  <c r="CE127" i="11"/>
  <c r="DK127" i="11" s="1"/>
  <c r="AM130" i="11"/>
  <c r="CO117" i="11"/>
  <c r="DU117" i="11" s="1"/>
  <c r="BW135" i="11"/>
  <c r="DC135" i="11" s="1"/>
  <c r="AV121" i="11"/>
  <c r="CB130" i="11"/>
  <c r="DH130" i="11" s="1"/>
  <c r="BX134" i="11"/>
  <c r="DD134" i="11" s="1"/>
  <c r="AW120" i="11"/>
  <c r="CP116" i="11"/>
  <c r="DV116" i="11" s="1"/>
  <c r="BG110" i="11"/>
  <c r="AT123" i="11"/>
  <c r="AH135" i="11"/>
  <c r="AL131" i="11"/>
  <c r="CG125" i="11"/>
  <c r="DM125" i="11" s="1"/>
  <c r="AR125" i="11"/>
  <c r="BE112" i="11"/>
  <c r="CH124" i="11"/>
  <c r="DN124" i="11" s="1"/>
  <c r="AD139" i="11"/>
  <c r="CT112" i="11"/>
  <c r="DZ112" i="11" s="1"/>
  <c r="CK121" i="11"/>
  <c r="DQ121" i="11" s="1"/>
  <c r="CR114" i="11"/>
  <c r="DX114" i="11" s="1"/>
  <c r="FD114" i="11" s="1"/>
  <c r="GO114" i="11" s="1"/>
  <c r="CM119" i="11"/>
  <c r="DS119" i="11" s="1"/>
  <c r="AP127" i="11"/>
  <c r="FB116" i="11" l="1"/>
  <c r="GM116" i="11" s="1"/>
  <c r="GZ106" i="11"/>
  <c r="HK106" i="11" s="1"/>
  <c r="N169" i="1"/>
  <c r="O169" i="1"/>
  <c r="G170" i="1"/>
  <c r="AY138" i="1"/>
  <c r="AZ138" i="1" s="1"/>
  <c r="BL138" i="1" s="1"/>
  <c r="AX138" i="1"/>
  <c r="BB168" i="1"/>
  <c r="BC168" i="1" s="1"/>
  <c r="BF168" i="1"/>
  <c r="BH168" i="1" s="1"/>
  <c r="BJ168" i="1" s="1"/>
  <c r="AH151" i="1"/>
  <c r="AE154" i="1"/>
  <c r="AP143" i="1"/>
  <c r="AG152" i="1"/>
  <c r="AB157" i="1"/>
  <c r="AR141" i="1"/>
  <c r="AA158" i="1"/>
  <c r="AQ142" i="1"/>
  <c r="AL147" i="1"/>
  <c r="AM146" i="1"/>
  <c r="Z159" i="1"/>
  <c r="Y160" i="1"/>
  <c r="AO144" i="1"/>
  <c r="AJ149" i="1"/>
  <c r="AI150" i="1"/>
  <c r="AD155" i="1"/>
  <c r="AT139" i="1"/>
  <c r="AV139" i="1" s="1"/>
  <c r="AW139" i="1" s="1"/>
  <c r="AF153" i="1"/>
  <c r="AS140" i="1"/>
  <c r="U164" i="1"/>
  <c r="S166" i="1"/>
  <c r="AN145" i="1"/>
  <c r="AK148" i="1"/>
  <c r="AC156" i="1"/>
  <c r="X161" i="1"/>
  <c r="V163" i="1"/>
  <c r="R167" i="1"/>
  <c r="W162" i="1"/>
  <c r="Q168" i="1"/>
  <c r="T165" i="1"/>
  <c r="EN130" i="11"/>
  <c r="FY130" i="11" s="1"/>
  <c r="EH136" i="11"/>
  <c r="FS136" i="11" s="1"/>
  <c r="EG137" i="11"/>
  <c r="FR137" i="11" s="1"/>
  <c r="ER126" i="11"/>
  <c r="GC126" i="11" s="1"/>
  <c r="EV122" i="11"/>
  <c r="GG122" i="11" s="1"/>
  <c r="FE113" i="11"/>
  <c r="GP113" i="11" s="1"/>
  <c r="FF112" i="11"/>
  <c r="GQ112" i="11" s="1"/>
  <c r="EJ134" i="11"/>
  <c r="FU134" i="11" s="1"/>
  <c r="FC115" i="11"/>
  <c r="GN115" i="11" s="1"/>
  <c r="FA117" i="11"/>
  <c r="GL117" i="11" s="1"/>
  <c r="EP128" i="11"/>
  <c r="GA128" i="11" s="1"/>
  <c r="EX120" i="11"/>
  <c r="GI120" i="11" s="1"/>
  <c r="EL132" i="11"/>
  <c r="FW132" i="11" s="1"/>
  <c r="FI109" i="11"/>
  <c r="FK109" i="11" s="1"/>
  <c r="FL109" i="11" s="1"/>
  <c r="FM109" i="11" s="1"/>
  <c r="FN107" i="11"/>
  <c r="FU133" i="11"/>
  <c r="EQ127" i="11"/>
  <c r="GB127" i="11" s="1"/>
  <c r="EW121" i="11"/>
  <c r="GH121" i="11" s="1"/>
  <c r="EI135" i="11"/>
  <c r="EE139" i="11"/>
  <c r="FP139" i="11" s="1"/>
  <c r="EO129" i="11"/>
  <c r="FZ129" i="11" s="1"/>
  <c r="EK133" i="11"/>
  <c r="FV133" i="11" s="1"/>
  <c r="GT108" i="11"/>
  <c r="GV108" i="11" s="1"/>
  <c r="GW108" i="11" s="1"/>
  <c r="EY119" i="11"/>
  <c r="GJ119" i="11" s="1"/>
  <c r="EZ118" i="11"/>
  <c r="GK118" i="11" s="1"/>
  <c r="EM131" i="11"/>
  <c r="FX131" i="11" s="1"/>
  <c r="FH110" i="11"/>
  <c r="GS110" i="11" s="1"/>
  <c r="GY107" i="11"/>
  <c r="HI107" i="11" s="1"/>
  <c r="HJ107" i="11" s="1"/>
  <c r="GX107" i="11"/>
  <c r="ES125" i="11"/>
  <c r="GD125" i="11" s="1"/>
  <c r="ET124" i="11"/>
  <c r="GE124" i="11" s="1"/>
  <c r="EU123" i="11"/>
  <c r="GF123" i="11" s="1"/>
  <c r="EF138" i="11"/>
  <c r="FQ138" i="11" s="1"/>
  <c r="FL108" i="11"/>
  <c r="FM108" i="11" s="1"/>
  <c r="HL109" i="11"/>
  <c r="M171" i="11"/>
  <c r="HE170" i="11" s="1"/>
  <c r="G172" i="11"/>
  <c r="HF110" i="11"/>
  <c r="BT139" i="11"/>
  <c r="CZ139" i="11" s="1"/>
  <c r="CO118" i="11"/>
  <c r="DU118" i="11" s="1"/>
  <c r="AD140" i="11"/>
  <c r="AL132" i="11"/>
  <c r="BF112" i="11"/>
  <c r="BC115" i="11"/>
  <c r="CN119" i="11"/>
  <c r="DT119" i="11" s="1"/>
  <c r="AJ134" i="11"/>
  <c r="BV137" i="11"/>
  <c r="DB137" i="11" s="1"/>
  <c r="CE128" i="11"/>
  <c r="DK128" i="11" s="1"/>
  <c r="AI135" i="11"/>
  <c r="AG137" i="11"/>
  <c r="AZ118" i="11"/>
  <c r="AX120" i="11"/>
  <c r="BS140" i="11"/>
  <c r="CY140" i="11" s="1"/>
  <c r="BE113" i="11"/>
  <c r="AP128" i="11"/>
  <c r="CD129" i="11"/>
  <c r="DJ129" i="11" s="1"/>
  <c r="BH110" i="11"/>
  <c r="AO129" i="11"/>
  <c r="AK133" i="11"/>
  <c r="CC130" i="11"/>
  <c r="DI130" i="11" s="1"/>
  <c r="CP117" i="11"/>
  <c r="DV117" i="11" s="1"/>
  <c r="CL121" i="11"/>
  <c r="DR121" i="11" s="1"/>
  <c r="BA117" i="11"/>
  <c r="CS114" i="11"/>
  <c r="DY114" i="11" s="1"/>
  <c r="BZ133" i="11"/>
  <c r="DF133" i="11" s="1"/>
  <c r="AN130" i="11"/>
  <c r="CA132" i="11"/>
  <c r="DG132" i="11" s="1"/>
  <c r="CT113" i="11"/>
  <c r="DZ113" i="11" s="1"/>
  <c r="CV111" i="11"/>
  <c r="EB111" i="11" s="1"/>
  <c r="BB116" i="11"/>
  <c r="AV122" i="11"/>
  <c r="AQ127" i="11"/>
  <c r="AT124" i="11"/>
  <c r="BG111" i="11"/>
  <c r="CB131" i="11"/>
  <c r="DH131" i="11" s="1"/>
  <c r="AU123" i="11"/>
  <c r="AS125" i="11"/>
  <c r="AR126" i="11"/>
  <c r="AF138" i="11"/>
  <c r="CU112" i="11"/>
  <c r="EA112" i="11" s="1"/>
  <c r="BD114" i="11"/>
  <c r="CG126" i="11"/>
  <c r="DM126" i="11" s="1"/>
  <c r="CF127" i="11"/>
  <c r="DL127" i="11" s="1"/>
  <c r="CJ123" i="11"/>
  <c r="DP123" i="11" s="1"/>
  <c r="EV123" i="11" s="1"/>
  <c r="GG123" i="11" s="1"/>
  <c r="AH136" i="11"/>
  <c r="CM120" i="11"/>
  <c r="DS120" i="11" s="1"/>
  <c r="AY119" i="11"/>
  <c r="BW136" i="11"/>
  <c r="DC136" i="11" s="1"/>
  <c r="CI124" i="11"/>
  <c r="DO124" i="11" s="1"/>
  <c r="EU124" i="11" s="1"/>
  <c r="GF124" i="11" s="1"/>
  <c r="AW121" i="11"/>
  <c r="BY134" i="11"/>
  <c r="DE134" i="11" s="1"/>
  <c r="AM131" i="11"/>
  <c r="CH125" i="11"/>
  <c r="DN125" i="11" s="1"/>
  <c r="ET125" i="11" s="1"/>
  <c r="GE125" i="11" s="1"/>
  <c r="CK122" i="11"/>
  <c r="DQ122" i="11" s="1"/>
  <c r="BU138" i="11"/>
  <c r="DA138" i="11" s="1"/>
  <c r="EG138" i="11" s="1"/>
  <c r="FR138" i="11" s="1"/>
  <c r="CQ116" i="11"/>
  <c r="DW116" i="11" s="1"/>
  <c r="CW110" i="11"/>
  <c r="EC110" i="11" s="1"/>
  <c r="FI110" i="11" s="1"/>
  <c r="AE139" i="11"/>
  <c r="CR115" i="11"/>
  <c r="DX115" i="11" s="1"/>
  <c r="BX135" i="11"/>
  <c r="DD135" i="11" s="1"/>
  <c r="EE140" i="11" l="1"/>
  <c r="FP140" i="11" s="1"/>
  <c r="O170" i="1"/>
  <c r="G171" i="1"/>
  <c r="N170" i="1"/>
  <c r="AX139" i="1"/>
  <c r="AY139" i="1"/>
  <c r="AZ139" i="1" s="1"/>
  <c r="BL139" i="1" s="1"/>
  <c r="BB169" i="1"/>
  <c r="BC169" i="1" s="1"/>
  <c r="BF169" i="1"/>
  <c r="BH169" i="1" s="1"/>
  <c r="BJ169" i="1" s="1"/>
  <c r="AA159" i="1"/>
  <c r="AQ143" i="1"/>
  <c r="AC157" i="1"/>
  <c r="AS141" i="1"/>
  <c r="AB158" i="1"/>
  <c r="AH152" i="1"/>
  <c r="AE155" i="1"/>
  <c r="AG153" i="1"/>
  <c r="Z160" i="1"/>
  <c r="AI151" i="1"/>
  <c r="AK149" i="1"/>
  <c r="AP144" i="1"/>
  <c r="AR142" i="1"/>
  <c r="AM147" i="1"/>
  <c r="Y161" i="1"/>
  <c r="AO145" i="1"/>
  <c r="AJ150" i="1"/>
  <c r="AT140" i="1"/>
  <c r="AV140" i="1" s="1"/>
  <c r="AW140" i="1" s="1"/>
  <c r="S167" i="1"/>
  <c r="AL148" i="1"/>
  <c r="AN146" i="1"/>
  <c r="AD156" i="1"/>
  <c r="AF154" i="1"/>
  <c r="U165" i="1"/>
  <c r="R168" i="1"/>
  <c r="W163" i="1"/>
  <c r="Q169" i="1"/>
  <c r="T166" i="1"/>
  <c r="V164" i="1"/>
  <c r="X162" i="1"/>
  <c r="ES126" i="11"/>
  <c r="GD126" i="11" s="1"/>
  <c r="FC116" i="11"/>
  <c r="GN116" i="11" s="1"/>
  <c r="EK134" i="11"/>
  <c r="FV134" i="11" s="1"/>
  <c r="EM132" i="11"/>
  <c r="FX132" i="11" s="1"/>
  <c r="EH137" i="11"/>
  <c r="FS137" i="11" s="1"/>
  <c r="FF113" i="11"/>
  <c r="GQ113" i="11" s="1"/>
  <c r="EJ135" i="11"/>
  <c r="FU135" i="11" s="1"/>
  <c r="GT109" i="11"/>
  <c r="GV109" i="11" s="1"/>
  <c r="GW109" i="11" s="1"/>
  <c r="GY109" i="11" s="1"/>
  <c r="HI109" i="11" s="1"/>
  <c r="HJ109" i="11" s="1"/>
  <c r="FH111" i="11"/>
  <c r="GS111" i="11" s="1"/>
  <c r="FD115" i="11"/>
  <c r="GO115" i="11" s="1"/>
  <c r="ER127" i="11"/>
  <c r="GC127" i="11" s="1"/>
  <c r="EN131" i="11"/>
  <c r="FY131" i="11" s="1"/>
  <c r="EF139" i="11"/>
  <c r="FQ139" i="11" s="1"/>
  <c r="EY120" i="11"/>
  <c r="GJ120" i="11" s="1"/>
  <c r="FT135" i="11"/>
  <c r="EI136" i="11"/>
  <c r="FG112" i="11"/>
  <c r="GR112" i="11" s="1"/>
  <c r="FE114" i="11"/>
  <c r="GP114" i="11" s="1"/>
  <c r="EO130" i="11"/>
  <c r="FZ130" i="11" s="1"/>
  <c r="EP129" i="11"/>
  <c r="GA129" i="11" s="1"/>
  <c r="EQ128" i="11"/>
  <c r="GB128" i="11" s="1"/>
  <c r="FA118" i="11"/>
  <c r="GL118" i="11" s="1"/>
  <c r="GZ107" i="11"/>
  <c r="HH107" i="11"/>
  <c r="EW122" i="11"/>
  <c r="GH122" i="11" s="1"/>
  <c r="EX121" i="11"/>
  <c r="GI121" i="11" s="1"/>
  <c r="FN109" i="11"/>
  <c r="FN108" i="11"/>
  <c r="GT110" i="11"/>
  <c r="GV110" i="11" s="1"/>
  <c r="GW110" i="11" s="1"/>
  <c r="FK110" i="11"/>
  <c r="EL133" i="11"/>
  <c r="FW133" i="11" s="1"/>
  <c r="FB117" i="11"/>
  <c r="GM117" i="11" s="1"/>
  <c r="EZ119" i="11"/>
  <c r="GK119" i="11" s="1"/>
  <c r="GY108" i="11"/>
  <c r="HI108" i="11" s="1"/>
  <c r="HJ108" i="11" s="1"/>
  <c r="GX108" i="11"/>
  <c r="HL110" i="11"/>
  <c r="G173" i="11"/>
  <c r="M172" i="11"/>
  <c r="HE171" i="11" s="1"/>
  <c r="HF111" i="11"/>
  <c r="BH111" i="11"/>
  <c r="BS141" i="11"/>
  <c r="CY141" i="11" s="1"/>
  <c r="CB132" i="11"/>
  <c r="DH132" i="11" s="1"/>
  <c r="CR116" i="11"/>
  <c r="DX116" i="11" s="1"/>
  <c r="AU124" i="11"/>
  <c r="BX136" i="11"/>
  <c r="DD136" i="11" s="1"/>
  <c r="AD141" i="11"/>
  <c r="CT114" i="11"/>
  <c r="DZ114" i="11" s="1"/>
  <c r="CG127" i="11"/>
  <c r="DM127" i="11" s="1"/>
  <c r="AV123" i="11"/>
  <c r="CS115" i="11"/>
  <c r="DY115" i="11" s="1"/>
  <c r="CC131" i="11"/>
  <c r="DI131" i="11" s="1"/>
  <c r="CV112" i="11"/>
  <c r="EB112" i="11" s="1"/>
  <c r="CN120" i="11"/>
  <c r="DT120" i="11" s="1"/>
  <c r="CJ124" i="11"/>
  <c r="DP124" i="11" s="1"/>
  <c r="AE140" i="11"/>
  <c r="BY135" i="11"/>
  <c r="DE135" i="11" s="1"/>
  <c r="CE129" i="11"/>
  <c r="DK129" i="11" s="1"/>
  <c r="CL122" i="11"/>
  <c r="DR122" i="11" s="1"/>
  <c r="CQ117" i="11"/>
  <c r="DW117" i="11" s="1"/>
  <c r="CU113" i="11"/>
  <c r="EA113" i="11" s="1"/>
  <c r="AL133" i="11"/>
  <c r="BB117" i="11"/>
  <c r="AO130" i="11"/>
  <c r="BU139" i="11"/>
  <c r="DA139" i="11" s="1"/>
  <c r="BD115" i="11"/>
  <c r="AP129" i="11"/>
  <c r="BG112" i="11"/>
  <c r="BE114" i="11"/>
  <c r="CI125" i="11"/>
  <c r="DO125" i="11" s="1"/>
  <c r="CO119" i="11"/>
  <c r="DU119" i="11" s="1"/>
  <c r="AN131" i="11"/>
  <c r="CA133" i="11"/>
  <c r="DG133" i="11" s="1"/>
  <c r="AT125" i="11"/>
  <c r="BT140" i="11"/>
  <c r="CZ140" i="11" s="1"/>
  <c r="AK134" i="11"/>
  <c r="BW137" i="11"/>
  <c r="DC137" i="11" s="1"/>
  <c r="BV138" i="11"/>
  <c r="DB138" i="11" s="1"/>
  <c r="AZ119" i="11"/>
  <c r="CK123" i="11"/>
  <c r="DQ123" i="11" s="1"/>
  <c r="AQ128" i="11"/>
  <c r="CH126" i="11"/>
  <c r="DN126" i="11" s="1"/>
  <c r="AW122" i="11"/>
  <c r="CW111" i="11"/>
  <c r="EC111" i="11" s="1"/>
  <c r="CM121" i="11"/>
  <c r="DS121" i="11" s="1"/>
  <c r="CF128" i="11"/>
  <c r="DL128" i="11" s="1"/>
  <c r="AS126" i="11"/>
  <c r="BC116" i="11"/>
  <c r="AM132" i="11"/>
  <c r="BZ134" i="11"/>
  <c r="DF134" i="11" s="1"/>
  <c r="CD130" i="11"/>
  <c r="DJ130" i="11" s="1"/>
  <c r="AR127" i="11"/>
  <c r="AG138" i="11"/>
  <c r="AI136" i="11"/>
  <c r="AX121" i="11"/>
  <c r="BA118" i="11"/>
  <c r="AH137" i="11"/>
  <c r="CP118" i="11"/>
  <c r="DV118" i="11" s="1"/>
  <c r="AY120" i="11"/>
  <c r="BF113" i="11"/>
  <c r="AJ135" i="11"/>
  <c r="AF139" i="11"/>
  <c r="AX140" i="1" l="1"/>
  <c r="AY140" i="1"/>
  <c r="AZ140" i="1" s="1"/>
  <c r="BL140" i="1" s="1"/>
  <c r="BB170" i="1"/>
  <c r="BC170" i="1" s="1"/>
  <c r="BF170" i="1"/>
  <c r="BH170" i="1" s="1"/>
  <c r="BJ170" i="1" s="1"/>
  <c r="AJ151" i="1"/>
  <c r="AE156" i="1"/>
  <c r="AA160" i="1"/>
  <c r="AC158" i="1"/>
  <c r="AN147" i="1"/>
  <c r="AI152" i="1"/>
  <c r="AR143" i="1"/>
  <c r="AB159" i="1"/>
  <c r="AQ144" i="1"/>
  <c r="AK150" i="1"/>
  <c r="AF155" i="1"/>
  <c r="AM148" i="1"/>
  <c r="Y162" i="1"/>
  <c r="AO146" i="1"/>
  <c r="AT141" i="1"/>
  <c r="AV141" i="1" s="1"/>
  <c r="S168" i="1"/>
  <c r="Z161" i="1"/>
  <c r="AS142" i="1"/>
  <c r="AG154" i="1"/>
  <c r="U166" i="1"/>
  <c r="AH153" i="1"/>
  <c r="AD157" i="1"/>
  <c r="Q170" i="1"/>
  <c r="AP145" i="1"/>
  <c r="AL149" i="1"/>
  <c r="W164" i="1"/>
  <c r="T167" i="1"/>
  <c r="V165" i="1"/>
  <c r="X163" i="1"/>
  <c r="R169" i="1"/>
  <c r="N171" i="1"/>
  <c r="G172" i="1"/>
  <c r="O171" i="1"/>
  <c r="EF140" i="11"/>
  <c r="FQ140" i="11" s="1"/>
  <c r="EP130" i="11"/>
  <c r="GA130" i="11" s="1"/>
  <c r="EL134" i="11"/>
  <c r="FW134" i="11" s="1"/>
  <c r="GX109" i="11"/>
  <c r="GZ109" i="11" s="1"/>
  <c r="HK109" i="11" s="1"/>
  <c r="EM133" i="11"/>
  <c r="FX133" i="11" s="1"/>
  <c r="EW123" i="11"/>
  <c r="GH123" i="11" s="1"/>
  <c r="FB118" i="11"/>
  <c r="GM118" i="11" s="1"/>
  <c r="ER128" i="11"/>
  <c r="GC128" i="11" s="1"/>
  <c r="FI111" i="11"/>
  <c r="GT111" i="11" s="1"/>
  <c r="GV111" i="11" s="1"/>
  <c r="GW111" i="11" s="1"/>
  <c r="FA119" i="11"/>
  <c r="GL119" i="11" s="1"/>
  <c r="EV124" i="11"/>
  <c r="GG124" i="11" s="1"/>
  <c r="FE115" i="11"/>
  <c r="GP115" i="11" s="1"/>
  <c r="EN132" i="11"/>
  <c r="FY132" i="11" s="1"/>
  <c r="EY121" i="11"/>
  <c r="GJ121" i="11" s="1"/>
  <c r="EI137" i="11"/>
  <c r="FC117" i="11"/>
  <c r="GN117" i="11" s="1"/>
  <c r="EO131" i="11"/>
  <c r="FZ131" i="11" s="1"/>
  <c r="FF114" i="11"/>
  <c r="GQ114" i="11" s="1"/>
  <c r="FD116" i="11"/>
  <c r="GO116" i="11" s="1"/>
  <c r="GZ108" i="11"/>
  <c r="HH108" i="11"/>
  <c r="HK107" i="11"/>
  <c r="ET126" i="11"/>
  <c r="GE126" i="11" s="1"/>
  <c r="EH138" i="11"/>
  <c r="EU125" i="11"/>
  <c r="GF125" i="11" s="1"/>
  <c r="EQ129" i="11"/>
  <c r="GB129" i="11" s="1"/>
  <c r="EZ120" i="11"/>
  <c r="GK120" i="11" s="1"/>
  <c r="EJ136" i="11"/>
  <c r="FU136" i="11" s="1"/>
  <c r="EE141" i="11"/>
  <c r="FP141" i="11" s="1"/>
  <c r="FL110" i="11"/>
  <c r="FM110" i="11" s="1"/>
  <c r="EX122" i="11"/>
  <c r="GI122" i="11" s="1"/>
  <c r="EG139" i="11"/>
  <c r="FG113" i="11"/>
  <c r="GR113" i="11" s="1"/>
  <c r="EK135" i="11"/>
  <c r="FV135" i="11" s="1"/>
  <c r="FH112" i="11"/>
  <c r="GS112" i="11" s="1"/>
  <c r="ES127" i="11"/>
  <c r="GD127" i="11" s="1"/>
  <c r="GY110" i="11"/>
  <c r="HI110" i="11" s="1"/>
  <c r="HJ110" i="11" s="1"/>
  <c r="GX110" i="11"/>
  <c r="FT136" i="11"/>
  <c r="HF112" i="11"/>
  <c r="CE130" i="11"/>
  <c r="DK130" i="11" s="1"/>
  <c r="AG139" i="11"/>
  <c r="AD142" i="11"/>
  <c r="CG128" i="11"/>
  <c r="DM128" i="11" s="1"/>
  <c r="CI126" i="11"/>
  <c r="DO126" i="11" s="1"/>
  <c r="AW123" i="11"/>
  <c r="CB133" i="11"/>
  <c r="DH133" i="11" s="1"/>
  <c r="AS127" i="11"/>
  <c r="CR117" i="11"/>
  <c r="DX117" i="11" s="1"/>
  <c r="AX122" i="11"/>
  <c r="CP119" i="11"/>
  <c r="DV119" i="11" s="1"/>
  <c r="CN121" i="11"/>
  <c r="DT121" i="11" s="1"/>
  <c r="AJ136" i="11"/>
  <c r="AN132" i="11"/>
  <c r="BY136" i="11"/>
  <c r="DE136" i="11" s="1"/>
  <c r="CT115" i="11"/>
  <c r="DZ115" i="11" s="1"/>
  <c r="CC132" i="11"/>
  <c r="DI132" i="11" s="1"/>
  <c r="AZ120" i="11"/>
  <c r="CA134" i="11"/>
  <c r="DG134" i="11" s="1"/>
  <c r="BC117" i="11"/>
  <c r="BA119" i="11"/>
  <c r="BW138" i="11"/>
  <c r="DC138" i="11" s="1"/>
  <c r="AP130" i="11"/>
  <c r="BU140" i="11"/>
  <c r="DA140" i="11" s="1"/>
  <c r="BH112" i="11"/>
  <c r="BX137" i="11"/>
  <c r="DD137" i="11" s="1"/>
  <c r="AO131" i="11"/>
  <c r="BT141" i="11"/>
  <c r="CZ141" i="11" s="1"/>
  <c r="CW112" i="11"/>
  <c r="EC112" i="11" s="1"/>
  <c r="CF129" i="11"/>
  <c r="DL129" i="11" s="1"/>
  <c r="BV139" i="11"/>
  <c r="DB139" i="11" s="1"/>
  <c r="AU125" i="11"/>
  <c r="CJ125" i="11"/>
  <c r="DP125" i="11" s="1"/>
  <c r="AE141" i="11"/>
  <c r="AV124" i="11"/>
  <c r="AM133" i="11"/>
  <c r="BB118" i="11"/>
  <c r="CL123" i="11"/>
  <c r="DR123" i="11" s="1"/>
  <c r="EX123" i="11" s="1"/>
  <c r="GI123" i="11" s="1"/>
  <c r="CQ118" i="11"/>
  <c r="DW118" i="11" s="1"/>
  <c r="BS142" i="11"/>
  <c r="CY142" i="11" s="1"/>
  <c r="BD116" i="11"/>
  <c r="AI137" i="11"/>
  <c r="BG113" i="11"/>
  <c r="AT126" i="11"/>
  <c r="AH138" i="11"/>
  <c r="CS116" i="11"/>
  <c r="DY116" i="11" s="1"/>
  <c r="CU114" i="11"/>
  <c r="EA114" i="11" s="1"/>
  <c r="CO120" i="11"/>
  <c r="DU120" i="11" s="1"/>
  <c r="AL134" i="11"/>
  <c r="CD131" i="11"/>
  <c r="DJ131" i="11" s="1"/>
  <c r="CK124" i="11"/>
  <c r="DQ124" i="11" s="1"/>
  <c r="EW124" i="11" s="1"/>
  <c r="GH124" i="11" s="1"/>
  <c r="BZ135" i="11"/>
  <c r="DF135" i="11" s="1"/>
  <c r="BF114" i="11"/>
  <c r="CH127" i="11"/>
  <c r="DN127" i="11" s="1"/>
  <c r="CV113" i="11"/>
  <c r="EB113" i="11" s="1"/>
  <c r="CM122" i="11"/>
  <c r="DS122" i="11" s="1"/>
  <c r="AY121" i="11"/>
  <c r="AQ129" i="11"/>
  <c r="AK135" i="11"/>
  <c r="BE115" i="11"/>
  <c r="AR128" i="11"/>
  <c r="AF140" i="11"/>
  <c r="G174" i="11"/>
  <c r="M173" i="11"/>
  <c r="HE172" i="11" s="1"/>
  <c r="HL111" i="11"/>
  <c r="FH113" i="11" l="1"/>
  <c r="GS113" i="11" s="1"/>
  <c r="FI112" i="11"/>
  <c r="FK112" i="11" s="1"/>
  <c r="BB171" i="1"/>
  <c r="BC171" i="1" s="1"/>
  <c r="BF171" i="1"/>
  <c r="BH171" i="1" s="1"/>
  <c r="BJ171" i="1" s="1"/>
  <c r="AT142" i="1"/>
  <c r="AV142" i="1" s="1"/>
  <c r="AW142" i="1" s="1"/>
  <c r="AD158" i="1"/>
  <c r="AP146" i="1"/>
  <c r="Z162" i="1"/>
  <c r="AL150" i="1"/>
  <c r="AH154" i="1"/>
  <c r="AJ152" i="1"/>
  <c r="AF156" i="1"/>
  <c r="R170" i="1"/>
  <c r="X164" i="1"/>
  <c r="AE157" i="1"/>
  <c r="AC159" i="1"/>
  <c r="AS143" i="1"/>
  <c r="AI153" i="1"/>
  <c r="Y163" i="1"/>
  <c r="AO147" i="1"/>
  <c r="AB160" i="1"/>
  <c r="AR144" i="1"/>
  <c r="AN148" i="1"/>
  <c r="AM149" i="1"/>
  <c r="AK151" i="1"/>
  <c r="AA161" i="1"/>
  <c r="AQ145" i="1"/>
  <c r="AG155" i="1"/>
  <c r="S169" i="1"/>
  <c r="W165" i="1"/>
  <c r="U167" i="1"/>
  <c r="Q171" i="1"/>
  <c r="V166" i="1"/>
  <c r="T168" i="1"/>
  <c r="AW141" i="1"/>
  <c r="O172" i="1"/>
  <c r="G173" i="1"/>
  <c r="N172" i="1"/>
  <c r="HH109" i="11"/>
  <c r="FE116" i="11"/>
  <c r="GP116" i="11" s="1"/>
  <c r="EP131" i="11"/>
  <c r="GA131" i="11" s="1"/>
  <c r="EL135" i="11"/>
  <c r="FW135" i="11" s="1"/>
  <c r="EE142" i="11"/>
  <c r="FP142" i="11" s="1"/>
  <c r="EY122" i="11"/>
  <c r="GJ122" i="11" s="1"/>
  <c r="FA120" i="11"/>
  <c r="GL120" i="11" s="1"/>
  <c r="EH139" i="11"/>
  <c r="FS139" i="11" s="1"/>
  <c r="EO132" i="11"/>
  <c r="FZ132" i="11" s="1"/>
  <c r="FK111" i="11"/>
  <c r="FL111" i="11" s="1"/>
  <c r="FM111" i="11" s="1"/>
  <c r="EF141" i="11"/>
  <c r="FQ141" i="11" s="1"/>
  <c r="EG140" i="11"/>
  <c r="FR140" i="11" s="1"/>
  <c r="EZ121" i="11"/>
  <c r="GK121" i="11" s="1"/>
  <c r="ES128" i="11"/>
  <c r="GD128" i="11" s="1"/>
  <c r="EQ130" i="11"/>
  <c r="GB130" i="11" s="1"/>
  <c r="FN110" i="11"/>
  <c r="EV125" i="11"/>
  <c r="GG125" i="11" s="1"/>
  <c r="FD117" i="11"/>
  <c r="GO117" i="11" s="1"/>
  <c r="EU126" i="11"/>
  <c r="GF126" i="11" s="1"/>
  <c r="FR139" i="11"/>
  <c r="FF115" i="11"/>
  <c r="GQ115" i="11" s="1"/>
  <c r="GZ110" i="11"/>
  <c r="HH110" i="11"/>
  <c r="GY111" i="11"/>
  <c r="HI111" i="11" s="1"/>
  <c r="HJ111" i="11" s="1"/>
  <c r="GX111" i="11"/>
  <c r="FG114" i="11"/>
  <c r="GR114" i="11" s="1"/>
  <c r="FC118" i="11"/>
  <c r="GN118" i="11" s="1"/>
  <c r="EM134" i="11"/>
  <c r="FX134" i="11" s="1"/>
  <c r="EK136" i="11"/>
  <c r="FB119" i="11"/>
  <c r="GM119" i="11" s="1"/>
  <c r="EN133" i="11"/>
  <c r="FY133" i="11" s="1"/>
  <c r="FT137" i="11"/>
  <c r="ET127" i="11"/>
  <c r="GE127" i="11" s="1"/>
  <c r="ER129" i="11"/>
  <c r="GC129" i="11" s="1"/>
  <c r="EJ137" i="11"/>
  <c r="FU137" i="11" s="1"/>
  <c r="EI138" i="11"/>
  <c r="FT138" i="11" s="1"/>
  <c r="FS138" i="11"/>
  <c r="HK108" i="11"/>
  <c r="HF113" i="11"/>
  <c r="CO121" i="11"/>
  <c r="DU121" i="11" s="1"/>
  <c r="BZ136" i="11"/>
  <c r="DF136" i="11" s="1"/>
  <c r="AS128" i="11"/>
  <c r="CC133" i="11"/>
  <c r="DI133" i="11" s="1"/>
  <c r="AL135" i="11"/>
  <c r="BS143" i="11"/>
  <c r="CY143" i="11" s="1"/>
  <c r="CG129" i="11"/>
  <c r="DM129" i="11" s="1"/>
  <c r="CP120" i="11"/>
  <c r="DV120" i="11" s="1"/>
  <c r="AU126" i="11"/>
  <c r="CQ119" i="11"/>
  <c r="DW119" i="11" s="1"/>
  <c r="BV140" i="11"/>
  <c r="DB140" i="11" s="1"/>
  <c r="CV114" i="11"/>
  <c r="EB114" i="11" s="1"/>
  <c r="BD117" i="11"/>
  <c r="AR129" i="11"/>
  <c r="BC118" i="11"/>
  <c r="BE116" i="11"/>
  <c r="AX123" i="11"/>
  <c r="AW124" i="11"/>
  <c r="BY137" i="11"/>
  <c r="DE137" i="11" s="1"/>
  <c r="CN122" i="11"/>
  <c r="DT122" i="11" s="1"/>
  <c r="AY122" i="11"/>
  <c r="CD132" i="11"/>
  <c r="DJ132" i="11" s="1"/>
  <c r="AQ130" i="11"/>
  <c r="BG114" i="11"/>
  <c r="AN133" i="11"/>
  <c r="CI127" i="11"/>
  <c r="DO127" i="11" s="1"/>
  <c r="AO132" i="11"/>
  <c r="AI138" i="11"/>
  <c r="AH139" i="11"/>
  <c r="CL124" i="11"/>
  <c r="DR124" i="11" s="1"/>
  <c r="CJ126" i="11"/>
  <c r="DP126" i="11" s="1"/>
  <c r="AG140" i="11"/>
  <c r="CK125" i="11"/>
  <c r="DQ125" i="11" s="1"/>
  <c r="AD143" i="11"/>
  <c r="AV125" i="11"/>
  <c r="BF115" i="11"/>
  <c r="CF130" i="11"/>
  <c r="DL130" i="11" s="1"/>
  <c r="BX138" i="11"/>
  <c r="DD138" i="11" s="1"/>
  <c r="AE142" i="11"/>
  <c r="BT142" i="11"/>
  <c r="CZ142" i="11" s="1"/>
  <c r="BU141" i="11"/>
  <c r="DA141" i="11" s="1"/>
  <c r="CT116" i="11"/>
  <c r="DZ116" i="11" s="1"/>
  <c r="CU115" i="11"/>
  <c r="EA115" i="11" s="1"/>
  <c r="BH113" i="11"/>
  <c r="AK136" i="11"/>
  <c r="BA120" i="11"/>
  <c r="CW113" i="11"/>
  <c r="EC113" i="11" s="1"/>
  <c r="AJ137" i="11"/>
  <c r="AZ121" i="11"/>
  <c r="CB134" i="11"/>
  <c r="DH134" i="11" s="1"/>
  <c r="AF141" i="11"/>
  <c r="CA135" i="11"/>
  <c r="DG135" i="11" s="1"/>
  <c r="CR118" i="11"/>
  <c r="DX118" i="11" s="1"/>
  <c r="CS117" i="11"/>
  <c r="DY117" i="11" s="1"/>
  <c r="AT127" i="11"/>
  <c r="CH128" i="11"/>
  <c r="DN128" i="11" s="1"/>
  <c r="BW139" i="11"/>
  <c r="DC139" i="11" s="1"/>
  <c r="AP131" i="11"/>
  <c r="AM134" i="11"/>
  <c r="CE131" i="11"/>
  <c r="DK131" i="11" s="1"/>
  <c r="BB119" i="11"/>
  <c r="CM123" i="11"/>
  <c r="DS123" i="11" s="1"/>
  <c r="M174" i="11"/>
  <c r="HE173" i="11" s="1"/>
  <c r="G175" i="11"/>
  <c r="HL112" i="11"/>
  <c r="GT112" i="11" l="1"/>
  <c r="GV112" i="11" s="1"/>
  <c r="GW112" i="11" s="1"/>
  <c r="GX112" i="11" s="1"/>
  <c r="EX124" i="11"/>
  <c r="GI124" i="11" s="1"/>
  <c r="FF116" i="11"/>
  <c r="GQ116" i="11" s="1"/>
  <c r="N173" i="1"/>
  <c r="O173" i="1"/>
  <c r="G174" i="1"/>
  <c r="AX142" i="1"/>
  <c r="AY142" i="1"/>
  <c r="AZ142" i="1" s="1"/>
  <c r="BL142" i="1" s="1"/>
  <c r="BB172" i="1"/>
  <c r="BC172" i="1" s="1"/>
  <c r="BF172" i="1"/>
  <c r="BH172" i="1" s="1"/>
  <c r="BJ172" i="1" s="1"/>
  <c r="AE158" i="1"/>
  <c r="AQ146" i="1"/>
  <c r="AA162" i="1"/>
  <c r="AM150" i="1"/>
  <c r="AI154" i="1"/>
  <c r="AC160" i="1"/>
  <c r="AS144" i="1"/>
  <c r="AG156" i="1"/>
  <c r="AK152" i="1"/>
  <c r="Y164" i="1"/>
  <c r="AO148" i="1"/>
  <c r="AF157" i="1"/>
  <c r="AH155" i="1"/>
  <c r="AJ153" i="1"/>
  <c r="AL151" i="1"/>
  <c r="U168" i="1"/>
  <c r="W166" i="1"/>
  <c r="AN149" i="1"/>
  <c r="AP147" i="1"/>
  <c r="Z163" i="1"/>
  <c r="AR145" i="1"/>
  <c r="AT143" i="1"/>
  <c r="AV143" i="1" s="1"/>
  <c r="AW143" i="1" s="1"/>
  <c r="AB161" i="1"/>
  <c r="AD159" i="1"/>
  <c r="Q172" i="1"/>
  <c r="V167" i="1"/>
  <c r="X165" i="1"/>
  <c r="R171" i="1"/>
  <c r="S170" i="1"/>
  <c r="T169" i="1"/>
  <c r="AY141" i="1"/>
  <c r="AZ141" i="1" s="1"/>
  <c r="BL141" i="1" s="1"/>
  <c r="AX141" i="1"/>
  <c r="EI139" i="11"/>
  <c r="FT139" i="11" s="1"/>
  <c r="EQ131" i="11"/>
  <c r="GB131" i="11" s="1"/>
  <c r="FI113" i="11"/>
  <c r="GT113" i="11" s="1"/>
  <c r="GV113" i="11" s="1"/>
  <c r="GW113" i="11" s="1"/>
  <c r="FG115" i="11"/>
  <c r="GR115" i="11" s="1"/>
  <c r="ES129" i="11"/>
  <c r="GD129" i="11" s="1"/>
  <c r="ET128" i="11"/>
  <c r="GE128" i="11" s="1"/>
  <c r="FD118" i="11"/>
  <c r="GO118" i="11" s="1"/>
  <c r="EG141" i="11"/>
  <c r="FR141" i="11" s="1"/>
  <c r="ER130" i="11"/>
  <c r="GC130" i="11" s="1"/>
  <c r="EW125" i="11"/>
  <c r="GH125" i="11" s="1"/>
  <c r="FA121" i="11"/>
  <c r="GL121" i="11" s="1"/>
  <c r="FV136" i="11"/>
  <c r="EM135" i="11"/>
  <c r="FX135" i="11" s="1"/>
  <c r="EY123" i="11"/>
  <c r="GJ123" i="11" s="1"/>
  <c r="FE117" i="11"/>
  <c r="GP117" i="11" s="1"/>
  <c r="EN134" i="11"/>
  <c r="FY134" i="11" s="1"/>
  <c r="EJ138" i="11"/>
  <c r="EU127" i="11"/>
  <c r="GF127" i="11" s="1"/>
  <c r="EP132" i="11"/>
  <c r="GA132" i="11" s="1"/>
  <c r="FC119" i="11"/>
  <c r="GN119" i="11" s="1"/>
  <c r="EE143" i="11"/>
  <c r="FP143" i="11" s="1"/>
  <c r="EL136" i="11"/>
  <c r="FW136" i="11" s="1"/>
  <c r="HK110" i="11"/>
  <c r="FL112" i="11"/>
  <c r="FM112" i="11" s="1"/>
  <c r="GZ111" i="11"/>
  <c r="HH111" i="11"/>
  <c r="EF142" i="11"/>
  <c r="EZ122" i="11"/>
  <c r="GK122" i="11" s="1"/>
  <c r="FH114" i="11"/>
  <c r="GS114" i="11" s="1"/>
  <c r="FB120" i="11"/>
  <c r="GM120" i="11" s="1"/>
  <c r="EO133" i="11"/>
  <c r="FZ133" i="11" s="1"/>
  <c r="EV126" i="11"/>
  <c r="GG126" i="11" s="1"/>
  <c r="EK137" i="11"/>
  <c r="FV137" i="11" s="1"/>
  <c r="EH140" i="11"/>
  <c r="FN111" i="11"/>
  <c r="HF114" i="11"/>
  <c r="AE143" i="11"/>
  <c r="AD144" i="11"/>
  <c r="AV126" i="11"/>
  <c r="CN123" i="11"/>
  <c r="DT123" i="11" s="1"/>
  <c r="BC119" i="11"/>
  <c r="CQ120" i="11"/>
  <c r="DW120" i="11" s="1"/>
  <c r="BX139" i="11"/>
  <c r="DD139" i="11" s="1"/>
  <c r="CW114" i="11"/>
  <c r="EC114" i="11" s="1"/>
  <c r="BS144" i="11"/>
  <c r="CY144" i="11" s="1"/>
  <c r="CV115" i="11"/>
  <c r="EB115" i="11" s="1"/>
  <c r="AK137" i="11"/>
  <c r="BZ137" i="11"/>
  <c r="DF137" i="11" s="1"/>
  <c r="CJ127" i="11"/>
  <c r="DP127" i="11" s="1"/>
  <c r="AT128" i="11"/>
  <c r="CA136" i="11"/>
  <c r="DG136" i="11" s="1"/>
  <c r="CG130" i="11"/>
  <c r="DM130" i="11" s="1"/>
  <c r="AX124" i="11"/>
  <c r="CU116" i="11"/>
  <c r="EA116" i="11" s="1"/>
  <c r="AY123" i="11"/>
  <c r="CO122" i="11"/>
  <c r="DU122" i="11" s="1"/>
  <c r="BH114" i="11"/>
  <c r="AO133" i="11"/>
  <c r="BV141" i="11"/>
  <c r="DB141" i="11" s="1"/>
  <c r="AI139" i="11"/>
  <c r="BD118" i="11"/>
  <c r="BE117" i="11"/>
  <c r="AZ122" i="11"/>
  <c r="BF116" i="11"/>
  <c r="AS129" i="11"/>
  <c r="AM135" i="11"/>
  <c r="AL136" i="11"/>
  <c r="CP121" i="11"/>
  <c r="DV121" i="11" s="1"/>
  <c r="AH140" i="11"/>
  <c r="CF131" i="11"/>
  <c r="DL131" i="11" s="1"/>
  <c r="AQ131" i="11"/>
  <c r="BB120" i="11"/>
  <c r="AU127" i="11"/>
  <c r="AP132" i="11"/>
  <c r="CH129" i="11"/>
  <c r="DN129" i="11" s="1"/>
  <c r="BY138" i="11"/>
  <c r="DE138" i="11" s="1"/>
  <c r="AF142" i="11"/>
  <c r="CT117" i="11"/>
  <c r="DZ117" i="11" s="1"/>
  <c r="FF117" i="11" s="1"/>
  <c r="GQ117" i="11" s="1"/>
  <c r="AR130" i="11"/>
  <c r="CS118" i="11"/>
  <c r="DY118" i="11" s="1"/>
  <c r="CC134" i="11"/>
  <c r="DI134" i="11" s="1"/>
  <c r="CK126" i="11"/>
  <c r="DQ126" i="11" s="1"/>
  <c r="BW140" i="11"/>
  <c r="DC140" i="11" s="1"/>
  <c r="BA121" i="11"/>
  <c r="CL125" i="11"/>
  <c r="DR125" i="11" s="1"/>
  <c r="AG141" i="11"/>
  <c r="CI128" i="11"/>
  <c r="DO128" i="11" s="1"/>
  <c r="BT143" i="11"/>
  <c r="CZ143" i="11" s="1"/>
  <c r="CB135" i="11"/>
  <c r="DH135" i="11" s="1"/>
  <c r="AN134" i="11"/>
  <c r="AJ138" i="11"/>
  <c r="BG115" i="11"/>
  <c r="AW125" i="11"/>
  <c r="CE132" i="11"/>
  <c r="DK132" i="11" s="1"/>
  <c r="BU142" i="11"/>
  <c r="DA142" i="11" s="1"/>
  <c r="CM124" i="11"/>
  <c r="DS124" i="11" s="1"/>
  <c r="CR119" i="11"/>
  <c r="DX119" i="11" s="1"/>
  <c r="FD119" i="11" s="1"/>
  <c r="GO119" i="11" s="1"/>
  <c r="CD133" i="11"/>
  <c r="DJ133" i="11" s="1"/>
  <c r="EP133" i="11" s="1"/>
  <c r="GA133" i="11" s="1"/>
  <c r="HL113" i="11"/>
  <c r="G176" i="11"/>
  <c r="M175" i="11"/>
  <c r="HE174" i="11" s="1"/>
  <c r="GY112" i="11" l="1"/>
  <c r="HI112" i="11" s="1"/>
  <c r="HJ112" i="11" s="1"/>
  <c r="EU128" i="11"/>
  <c r="GF128" i="11" s="1"/>
  <c r="EQ132" i="11"/>
  <c r="GB132" i="11" s="1"/>
  <c r="G175" i="1"/>
  <c r="O174" i="1"/>
  <c r="N174" i="1"/>
  <c r="AX143" i="1"/>
  <c r="AY143" i="1"/>
  <c r="AZ143" i="1" s="1"/>
  <c r="BL143" i="1" s="1"/>
  <c r="BB173" i="1"/>
  <c r="BC173" i="1" s="1"/>
  <c r="BF173" i="1"/>
  <c r="BH173" i="1" s="1"/>
  <c r="BJ173" i="1" s="1"/>
  <c r="AC161" i="1"/>
  <c r="AS145" i="1"/>
  <c r="AE159" i="1"/>
  <c r="AG157" i="1"/>
  <c r="AI155" i="1"/>
  <c r="AK153" i="1"/>
  <c r="AO149" i="1"/>
  <c r="AA163" i="1"/>
  <c r="AM151" i="1"/>
  <c r="Y165" i="1"/>
  <c r="AQ147" i="1"/>
  <c r="AT144" i="1"/>
  <c r="AV144" i="1" s="1"/>
  <c r="AW144" i="1" s="1"/>
  <c r="AD160" i="1"/>
  <c r="AJ154" i="1"/>
  <c r="AP148" i="1"/>
  <c r="Z164" i="1"/>
  <c r="AN150" i="1"/>
  <c r="U169" i="1"/>
  <c r="X166" i="1"/>
  <c r="AL152" i="1"/>
  <c r="AR146" i="1"/>
  <c r="AB162" i="1"/>
  <c r="AH156" i="1"/>
  <c r="AF158" i="1"/>
  <c r="T170" i="1"/>
  <c r="W167" i="1"/>
  <c r="V168" i="1"/>
  <c r="S171" i="1"/>
  <c r="R172" i="1"/>
  <c r="Q173" i="1"/>
  <c r="FK113" i="11"/>
  <c r="FL113" i="11" s="1"/>
  <c r="FM113" i="11" s="1"/>
  <c r="EN135" i="11"/>
  <c r="FY135" i="11" s="1"/>
  <c r="EE144" i="11"/>
  <c r="FP144" i="11" s="1"/>
  <c r="EY124" i="11"/>
  <c r="GJ124" i="11" s="1"/>
  <c r="FE118" i="11"/>
  <c r="GP118" i="11" s="1"/>
  <c r="EI140" i="11"/>
  <c r="FT140" i="11" s="1"/>
  <c r="ET129" i="11"/>
  <c r="GE129" i="11" s="1"/>
  <c r="EF143" i="11"/>
  <c r="FQ143" i="11" s="1"/>
  <c r="EG142" i="11"/>
  <c r="FR142" i="11" s="1"/>
  <c r="EH141" i="11"/>
  <c r="FS141" i="11" s="1"/>
  <c r="EJ139" i="11"/>
  <c r="FU139" i="11" s="1"/>
  <c r="FG116" i="11"/>
  <c r="GR116" i="11" s="1"/>
  <c r="GZ112" i="11"/>
  <c r="HH112" i="11"/>
  <c r="EO134" i="11"/>
  <c r="FZ134" i="11" s="1"/>
  <c r="EK138" i="11"/>
  <c r="FV138" i="11" s="1"/>
  <c r="FB121" i="11"/>
  <c r="GM121" i="11" s="1"/>
  <c r="FA122" i="11"/>
  <c r="GL122" i="11" s="1"/>
  <c r="ES130" i="11"/>
  <c r="GD130" i="11" s="1"/>
  <c r="EL137" i="11"/>
  <c r="FW137" i="11" s="1"/>
  <c r="FI114" i="11"/>
  <c r="EZ123" i="11"/>
  <c r="GK123" i="11" s="1"/>
  <c r="FS140" i="11"/>
  <c r="GY113" i="11"/>
  <c r="HI113" i="11" s="1"/>
  <c r="HJ113" i="11" s="1"/>
  <c r="GX113" i="11"/>
  <c r="FQ142" i="11"/>
  <c r="FN112" i="11"/>
  <c r="FU138" i="11"/>
  <c r="EM136" i="11"/>
  <c r="FX136" i="11" s="1"/>
  <c r="EW126" i="11"/>
  <c r="GH126" i="11" s="1"/>
  <c r="ER131" i="11"/>
  <c r="GC131" i="11" s="1"/>
  <c r="FH115" i="11"/>
  <c r="GS115" i="11" s="1"/>
  <c r="FC120" i="11"/>
  <c r="GN120" i="11" s="1"/>
  <c r="HK111" i="11"/>
  <c r="EX125" i="11"/>
  <c r="GI125" i="11" s="1"/>
  <c r="EV127" i="11"/>
  <c r="GG127" i="11" s="1"/>
  <c r="HL114" i="11"/>
  <c r="HF115" i="11"/>
  <c r="CO123" i="11"/>
  <c r="DU123" i="11" s="1"/>
  <c r="AV127" i="11"/>
  <c r="BT144" i="11"/>
  <c r="CZ144" i="11" s="1"/>
  <c r="BG116" i="11"/>
  <c r="CQ121" i="11"/>
  <c r="DW121" i="11" s="1"/>
  <c r="BB121" i="11"/>
  <c r="BC120" i="11"/>
  <c r="CU117" i="11"/>
  <c r="EA117" i="11" s="1"/>
  <c r="AS130" i="11"/>
  <c r="AX125" i="11"/>
  <c r="AO134" i="11"/>
  <c r="AJ139" i="11"/>
  <c r="CR120" i="11"/>
  <c r="DX120" i="11" s="1"/>
  <c r="BU143" i="11"/>
  <c r="DA143" i="11" s="1"/>
  <c r="BH115" i="11"/>
  <c r="AN135" i="11"/>
  <c r="BZ138" i="11"/>
  <c r="DF138" i="11" s="1"/>
  <c r="AD145" i="11"/>
  <c r="CT118" i="11"/>
  <c r="DZ118" i="11" s="1"/>
  <c r="BX140" i="11"/>
  <c r="DD140" i="11" s="1"/>
  <c r="AG142" i="11"/>
  <c r="CJ128" i="11"/>
  <c r="DP128" i="11" s="1"/>
  <c r="AY124" i="11"/>
  <c r="CB136" i="11"/>
  <c r="DH136" i="11" s="1"/>
  <c r="BF117" i="11"/>
  <c r="CW115" i="11"/>
  <c r="EC115" i="11" s="1"/>
  <c r="CN124" i="11"/>
  <c r="DT124" i="11" s="1"/>
  <c r="CH130" i="11"/>
  <c r="DN130" i="11" s="1"/>
  <c r="BS145" i="11"/>
  <c r="CY145" i="11" s="1"/>
  <c r="CV116" i="11"/>
  <c r="EB116" i="11" s="1"/>
  <c r="BD119" i="11"/>
  <c r="CG131" i="11"/>
  <c r="DM131" i="11" s="1"/>
  <c r="AF143" i="11"/>
  <c r="BE118" i="11"/>
  <c r="CF132" i="11"/>
  <c r="DL132" i="11" s="1"/>
  <c r="CP122" i="11"/>
  <c r="DV122" i="11" s="1"/>
  <c r="BY139" i="11"/>
  <c r="DE139" i="11" s="1"/>
  <c r="AE144" i="11"/>
  <c r="CL126" i="11"/>
  <c r="DR126" i="11" s="1"/>
  <c r="AT129" i="11"/>
  <c r="CC135" i="11"/>
  <c r="DI135" i="11" s="1"/>
  <c r="AR131" i="11"/>
  <c r="AQ132" i="11"/>
  <c r="AW126" i="11"/>
  <c r="BV142" i="11"/>
  <c r="DB142" i="11" s="1"/>
  <c r="EH142" i="11" s="1"/>
  <c r="FS142" i="11" s="1"/>
  <c r="CD134" i="11"/>
  <c r="DJ134" i="11" s="1"/>
  <c r="CA137" i="11"/>
  <c r="DG137" i="11" s="1"/>
  <c r="CM125" i="11"/>
  <c r="DS125" i="11" s="1"/>
  <c r="CS119" i="11"/>
  <c r="DY119" i="11" s="1"/>
  <c r="BA122" i="11"/>
  <c r="AI140" i="11"/>
  <c r="AM136" i="11"/>
  <c r="AU128" i="11"/>
  <c r="AL137" i="11"/>
  <c r="AH141" i="11"/>
  <c r="CE133" i="11"/>
  <c r="DK133" i="11" s="1"/>
  <c r="CK127" i="11"/>
  <c r="DQ127" i="11" s="1"/>
  <c r="AK138" i="11"/>
  <c r="AP133" i="11"/>
  <c r="AZ123" i="11"/>
  <c r="CI129" i="11"/>
  <c r="DO129" i="11" s="1"/>
  <c r="BW141" i="11"/>
  <c r="DC141" i="11" s="1"/>
  <c r="G177" i="11"/>
  <c r="M176" i="11"/>
  <c r="HE175" i="11" s="1"/>
  <c r="BB174" i="1" l="1"/>
  <c r="BC174" i="1" s="1"/>
  <c r="BF174" i="1"/>
  <c r="BH174" i="1" s="1"/>
  <c r="BJ174" i="1" s="1"/>
  <c r="AL153" i="1"/>
  <c r="AE160" i="1"/>
  <c r="AF159" i="1"/>
  <c r="AG158" i="1"/>
  <c r="AD161" i="1"/>
  <c r="AT145" i="1"/>
  <c r="AV145" i="1" s="1"/>
  <c r="AW145" i="1" s="1"/>
  <c r="AM152" i="1"/>
  <c r="AN151" i="1"/>
  <c r="Y166" i="1"/>
  <c r="AO150" i="1"/>
  <c r="AK154" i="1"/>
  <c r="AR147" i="1"/>
  <c r="AQ148" i="1"/>
  <c r="AH157" i="1"/>
  <c r="AI156" i="1"/>
  <c r="AP149" i="1"/>
  <c r="X167" i="1"/>
  <c r="AS146" i="1"/>
  <c r="AC162" i="1"/>
  <c r="AJ155" i="1"/>
  <c r="AA164" i="1"/>
  <c r="AB163" i="1"/>
  <c r="Z165" i="1"/>
  <c r="W168" i="1"/>
  <c r="R173" i="1"/>
  <c r="T171" i="1"/>
  <c r="V169" i="1"/>
  <c r="S172" i="1"/>
  <c r="Q174" i="1"/>
  <c r="U170" i="1"/>
  <c r="AY144" i="1"/>
  <c r="AZ144" i="1" s="1"/>
  <c r="BL144" i="1" s="1"/>
  <c r="AX144" i="1"/>
  <c r="G176" i="1"/>
  <c r="N175" i="1"/>
  <c r="O175" i="1"/>
  <c r="ET130" i="11"/>
  <c r="GE130" i="11" s="1"/>
  <c r="FN113" i="11"/>
  <c r="EZ124" i="11"/>
  <c r="GK124" i="11" s="1"/>
  <c r="EP134" i="11"/>
  <c r="GA134" i="11" s="1"/>
  <c r="FE119" i="11"/>
  <c r="GP119" i="11" s="1"/>
  <c r="FD120" i="11"/>
  <c r="GO120" i="11" s="1"/>
  <c r="EQ133" i="11"/>
  <c r="GB133" i="11" s="1"/>
  <c r="FI115" i="11"/>
  <c r="FK115" i="11" s="1"/>
  <c r="EI141" i="11"/>
  <c r="FT141" i="11" s="1"/>
  <c r="EU129" i="11"/>
  <c r="GF129" i="11" s="1"/>
  <c r="EO135" i="11"/>
  <c r="FZ135" i="11" s="1"/>
  <c r="EK139" i="11"/>
  <c r="FV139" i="11" s="1"/>
  <c r="FH116" i="11"/>
  <c r="GS116" i="11" s="1"/>
  <c r="EV128" i="11"/>
  <c r="GG128" i="11" s="1"/>
  <c r="EG143" i="11"/>
  <c r="FR143" i="11" s="1"/>
  <c r="GT115" i="11"/>
  <c r="GV115" i="11" s="1"/>
  <c r="GW115" i="11" s="1"/>
  <c r="EY125" i="11"/>
  <c r="GJ125" i="11" s="1"/>
  <c r="FB122" i="11"/>
  <c r="GM122" i="11" s="1"/>
  <c r="EM137" i="11"/>
  <c r="FX137" i="11" s="1"/>
  <c r="EX126" i="11"/>
  <c r="GI126" i="11" s="1"/>
  <c r="ER132" i="11"/>
  <c r="GC132" i="11" s="1"/>
  <c r="FF118" i="11"/>
  <c r="GQ118" i="11" s="1"/>
  <c r="EF144" i="11"/>
  <c r="EW127" i="11"/>
  <c r="GH127" i="11" s="1"/>
  <c r="EE145" i="11"/>
  <c r="FP145" i="11" s="1"/>
  <c r="EL138" i="11"/>
  <c r="FW138" i="11" s="1"/>
  <c r="FC121" i="11"/>
  <c r="GN121" i="11" s="1"/>
  <c r="FA123" i="11"/>
  <c r="GL123" i="11" s="1"/>
  <c r="GZ113" i="11"/>
  <c r="HH113" i="11"/>
  <c r="ES131" i="11"/>
  <c r="GD131" i="11" s="1"/>
  <c r="EN136" i="11"/>
  <c r="FY136" i="11" s="1"/>
  <c r="EJ140" i="11"/>
  <c r="FU140" i="11" s="1"/>
  <c r="FG117" i="11"/>
  <c r="GR117" i="11" s="1"/>
  <c r="GT114" i="11"/>
  <c r="GV114" i="11" s="1"/>
  <c r="GW114" i="11" s="1"/>
  <c r="FK114" i="11"/>
  <c r="HK112" i="11"/>
  <c r="HF116" i="11"/>
  <c r="BC121" i="11"/>
  <c r="BX141" i="11"/>
  <c r="DD141" i="11" s="1"/>
  <c r="CP123" i="11"/>
  <c r="DV123" i="11" s="1"/>
  <c r="BY140" i="11"/>
  <c r="DE140" i="11" s="1"/>
  <c r="CG132" i="11"/>
  <c r="DM132" i="11" s="1"/>
  <c r="AI141" i="11"/>
  <c r="AZ124" i="11"/>
  <c r="CT119" i="11"/>
  <c r="DZ119" i="11" s="1"/>
  <c r="CH131" i="11"/>
  <c r="DN131" i="11" s="1"/>
  <c r="CC136" i="11"/>
  <c r="DI136" i="11" s="1"/>
  <c r="BV143" i="11"/>
  <c r="DB143" i="11" s="1"/>
  <c r="CB137" i="11"/>
  <c r="DH137" i="11" s="1"/>
  <c r="AS131" i="11"/>
  <c r="CI130" i="11"/>
  <c r="DO130" i="11" s="1"/>
  <c r="CE134" i="11"/>
  <c r="DK134" i="11" s="1"/>
  <c r="CV117" i="11"/>
  <c r="EB117" i="11" s="1"/>
  <c r="CD135" i="11"/>
  <c r="DJ135" i="11" s="1"/>
  <c r="BG117" i="11"/>
  <c r="CF133" i="11"/>
  <c r="DL133" i="11" s="1"/>
  <c r="AR132" i="11"/>
  <c r="CM126" i="11"/>
  <c r="DS126" i="11" s="1"/>
  <c r="CW116" i="11"/>
  <c r="EC116" i="11" s="1"/>
  <c r="AV128" i="11"/>
  <c r="AL138" i="11"/>
  <c r="CU118" i="11"/>
  <c r="EA118" i="11" s="1"/>
  <c r="BT145" i="11"/>
  <c r="CZ145" i="11" s="1"/>
  <c r="BF118" i="11"/>
  <c r="AJ140" i="11"/>
  <c r="AU129" i="11"/>
  <c r="BU144" i="11"/>
  <c r="DA144" i="11" s="1"/>
  <c r="AK139" i="11"/>
  <c r="AW127" i="11"/>
  <c r="AX126" i="11"/>
  <c r="AE145" i="11"/>
  <c r="AT130" i="11"/>
  <c r="AQ133" i="11"/>
  <c r="BE119" i="11"/>
  <c r="BD120" i="11"/>
  <c r="BZ139" i="11"/>
  <c r="DF139" i="11" s="1"/>
  <c r="EL139" i="11" s="1"/>
  <c r="FW139" i="11" s="1"/>
  <c r="BH116" i="11"/>
  <c r="CA138" i="11"/>
  <c r="DG138" i="11" s="1"/>
  <c r="AY125" i="11"/>
  <c r="AD146" i="11"/>
  <c r="AH142" i="11"/>
  <c r="BW142" i="11"/>
  <c r="DC142" i="11" s="1"/>
  <c r="CO124" i="11"/>
  <c r="DU124" i="11" s="1"/>
  <c r="AF144" i="11"/>
  <c r="AM137" i="11"/>
  <c r="CR121" i="11"/>
  <c r="DX121" i="11" s="1"/>
  <c r="FD121" i="11" s="1"/>
  <c r="GO121" i="11" s="1"/>
  <c r="AN136" i="11"/>
  <c r="AP134" i="11"/>
  <c r="CN125" i="11"/>
  <c r="DT125" i="11" s="1"/>
  <c r="AO135" i="11"/>
  <c r="CQ122" i="11"/>
  <c r="DW122" i="11" s="1"/>
  <c r="CJ129" i="11"/>
  <c r="DP129" i="11" s="1"/>
  <c r="BB122" i="11"/>
  <c r="AG143" i="11"/>
  <c r="CK128" i="11"/>
  <c r="DQ128" i="11" s="1"/>
  <c r="CS120" i="11"/>
  <c r="DY120" i="11" s="1"/>
  <c r="BS146" i="11"/>
  <c r="CY146" i="11" s="1"/>
  <c r="CL127" i="11"/>
  <c r="DR127" i="11" s="1"/>
  <c r="BA123" i="11"/>
  <c r="G178" i="11"/>
  <c r="M177" i="11"/>
  <c r="HE176" i="11" s="1"/>
  <c r="HL115" i="11"/>
  <c r="AX145" i="1" l="1"/>
  <c r="AY145" i="1"/>
  <c r="AZ145" i="1" s="1"/>
  <c r="BL145" i="1" s="1"/>
  <c r="BF175" i="1"/>
  <c r="BH175" i="1" s="1"/>
  <c r="BJ175" i="1" s="1"/>
  <c r="BB175" i="1"/>
  <c r="BC175" i="1" s="1"/>
  <c r="Z166" i="1"/>
  <c r="AP150" i="1"/>
  <c r="AG159" i="1"/>
  <c r="AH158" i="1"/>
  <c r="Y167" i="1"/>
  <c r="AO151" i="1"/>
  <c r="AS147" i="1"/>
  <c r="AC163" i="1"/>
  <c r="AL154" i="1"/>
  <c r="AK155" i="1"/>
  <c r="AT146" i="1"/>
  <c r="AV146" i="1" s="1"/>
  <c r="AW146" i="1" s="1"/>
  <c r="AD162" i="1"/>
  <c r="X168" i="1"/>
  <c r="AB164" i="1"/>
  <c r="AR148" i="1"/>
  <c r="AI157" i="1"/>
  <c r="AF160" i="1"/>
  <c r="AQ149" i="1"/>
  <c r="R174" i="1"/>
  <c r="S173" i="1"/>
  <c r="AJ156" i="1"/>
  <c r="AE161" i="1"/>
  <c r="V170" i="1"/>
  <c r="AN152" i="1"/>
  <c r="AM153" i="1"/>
  <c r="AA165" i="1"/>
  <c r="U171" i="1"/>
  <c r="Q175" i="1"/>
  <c r="T172" i="1"/>
  <c r="W169" i="1"/>
  <c r="N176" i="1"/>
  <c r="O176" i="1"/>
  <c r="G177" i="1"/>
  <c r="FE120" i="11"/>
  <c r="GP120" i="11" s="1"/>
  <c r="EV129" i="11"/>
  <c r="GG129" i="11" s="1"/>
  <c r="FC122" i="11"/>
  <c r="GN122" i="11" s="1"/>
  <c r="EX127" i="11"/>
  <c r="GI127" i="11" s="1"/>
  <c r="EI142" i="11"/>
  <c r="FT142" i="11" s="1"/>
  <c r="EM138" i="11"/>
  <c r="FX138" i="11" s="1"/>
  <c r="ER133" i="11"/>
  <c r="GC133" i="11" s="1"/>
  <c r="EH143" i="11"/>
  <c r="FS143" i="11" s="1"/>
  <c r="FB123" i="11"/>
  <c r="GM123" i="11" s="1"/>
  <c r="FI116" i="11"/>
  <c r="GT116" i="11" s="1"/>
  <c r="GV116" i="11" s="1"/>
  <c r="GW116" i="11" s="1"/>
  <c r="EE146" i="11"/>
  <c r="FP146" i="11" s="1"/>
  <c r="EZ125" i="11"/>
  <c r="GK125" i="11" s="1"/>
  <c r="FH117" i="11"/>
  <c r="GS117" i="11" s="1"/>
  <c r="EN137" i="11"/>
  <c r="FY137" i="11" s="1"/>
  <c r="FF119" i="11"/>
  <c r="GQ119" i="11" s="1"/>
  <c r="EK140" i="11"/>
  <c r="FV140" i="11" s="1"/>
  <c r="GY114" i="11"/>
  <c r="HI114" i="11" s="1"/>
  <c r="HJ114" i="11" s="1"/>
  <c r="GX114" i="11"/>
  <c r="EQ134" i="11"/>
  <c r="GB134" i="11" s="1"/>
  <c r="FA124" i="11"/>
  <c r="GL124" i="11" s="1"/>
  <c r="EG144" i="11"/>
  <c r="FR144" i="11" s="1"/>
  <c r="EF145" i="11"/>
  <c r="FQ145" i="11" s="1"/>
  <c r="EU130" i="11"/>
  <c r="GF130" i="11" s="1"/>
  <c r="EO136" i="11"/>
  <c r="FZ136" i="11" s="1"/>
  <c r="EJ141" i="11"/>
  <c r="FU141" i="11" s="1"/>
  <c r="FL115" i="11"/>
  <c r="FM115" i="11" s="1"/>
  <c r="EW128" i="11"/>
  <c r="GH128" i="11" s="1"/>
  <c r="FG118" i="11"/>
  <c r="GR118" i="11" s="1"/>
  <c r="EY126" i="11"/>
  <c r="GJ126" i="11" s="1"/>
  <c r="EP135" i="11"/>
  <c r="GA135" i="11" s="1"/>
  <c r="ET131" i="11"/>
  <c r="GE131" i="11" s="1"/>
  <c r="ES132" i="11"/>
  <c r="GD132" i="11" s="1"/>
  <c r="FL114" i="11"/>
  <c r="FM114" i="11" s="1"/>
  <c r="HK113" i="11"/>
  <c r="FQ144" i="11"/>
  <c r="GY115" i="11"/>
  <c r="HI115" i="11" s="1"/>
  <c r="HJ115" i="11" s="1"/>
  <c r="GX115" i="11"/>
  <c r="HL116" i="11"/>
  <c r="HF117" i="11"/>
  <c r="AZ125" i="11"/>
  <c r="CT120" i="11"/>
  <c r="DZ120" i="11" s="1"/>
  <c r="AU130" i="11"/>
  <c r="AW128" i="11"/>
  <c r="AS132" i="11"/>
  <c r="BX142" i="11"/>
  <c r="DD142" i="11" s="1"/>
  <c r="AO136" i="11"/>
  <c r="CR122" i="11"/>
  <c r="DX122" i="11" s="1"/>
  <c r="CP124" i="11"/>
  <c r="DV124" i="11" s="1"/>
  <c r="CC137" i="11"/>
  <c r="DI137" i="11" s="1"/>
  <c r="AN137" i="11"/>
  <c r="CQ123" i="11"/>
  <c r="DW123" i="11" s="1"/>
  <c r="CS121" i="11"/>
  <c r="DY121" i="11" s="1"/>
  <c r="AP135" i="11"/>
  <c r="CH132" i="11"/>
  <c r="DN132" i="11" s="1"/>
  <c r="AY126" i="11"/>
  <c r="BT146" i="11"/>
  <c r="CZ146" i="11" s="1"/>
  <c r="AX127" i="11"/>
  <c r="AL139" i="11"/>
  <c r="BY141" i="11"/>
  <c r="DE141" i="11" s="1"/>
  <c r="BC122" i="11"/>
  <c r="CB138" i="11"/>
  <c r="DH138" i="11" s="1"/>
  <c r="CE135" i="11"/>
  <c r="DK135" i="11" s="1"/>
  <c r="AR133" i="11"/>
  <c r="AF145" i="11"/>
  <c r="CU119" i="11"/>
  <c r="EA119" i="11" s="1"/>
  <c r="CA139" i="11"/>
  <c r="DG139" i="11" s="1"/>
  <c r="EM139" i="11" s="1"/>
  <c r="FX139" i="11" s="1"/>
  <c r="CW117" i="11"/>
  <c r="EC117" i="11" s="1"/>
  <c r="CO125" i="11"/>
  <c r="DU125" i="11" s="1"/>
  <c r="FA125" i="11" s="1"/>
  <c r="GL125" i="11" s="1"/>
  <c r="BH117" i="11"/>
  <c r="BD121" i="11"/>
  <c r="AD147" i="11"/>
  <c r="AI142" i="11"/>
  <c r="AK140" i="11"/>
  <c r="BE120" i="11"/>
  <c r="BB123" i="11"/>
  <c r="BF119" i="11"/>
  <c r="CM127" i="11"/>
  <c r="DS127" i="11" s="1"/>
  <c r="AV129" i="11"/>
  <c r="AM138" i="11"/>
  <c r="CV118" i="11"/>
  <c r="EB118" i="11" s="1"/>
  <c r="AG144" i="11"/>
  <c r="CJ130" i="11"/>
  <c r="DP130" i="11" s="1"/>
  <c r="EV130" i="11" s="1"/>
  <c r="GG130" i="11" s="1"/>
  <c r="AE146" i="11"/>
  <c r="CI131" i="11"/>
  <c r="DO131" i="11" s="1"/>
  <c r="BV144" i="11"/>
  <c r="DB144" i="11" s="1"/>
  <c r="BS147" i="11"/>
  <c r="CY147" i="11" s="1"/>
  <c r="AH143" i="11"/>
  <c r="BG118" i="11"/>
  <c r="CF134" i="11"/>
  <c r="DL134" i="11" s="1"/>
  <c r="AT131" i="11"/>
  <c r="AQ134" i="11"/>
  <c r="CD136" i="11"/>
  <c r="DJ136" i="11" s="1"/>
  <c r="BZ140" i="11"/>
  <c r="DF140" i="11" s="1"/>
  <c r="CL128" i="11"/>
  <c r="DR128" i="11" s="1"/>
  <c r="BA124" i="11"/>
  <c r="BW143" i="11"/>
  <c r="DC143" i="11" s="1"/>
  <c r="CG133" i="11"/>
  <c r="DM133" i="11" s="1"/>
  <c r="CN126" i="11"/>
  <c r="DT126" i="11" s="1"/>
  <c r="BU145" i="11"/>
  <c r="DA145" i="11" s="1"/>
  <c r="CK129" i="11"/>
  <c r="DQ129" i="11" s="1"/>
  <c r="AJ141" i="11"/>
  <c r="G179" i="11"/>
  <c r="M178" i="11"/>
  <c r="HE177" i="11" s="1"/>
  <c r="EL140" i="11" l="1"/>
  <c r="FW140" i="11" s="1"/>
  <c r="EY127" i="11"/>
  <c r="GJ127" i="11" s="1"/>
  <c r="BB176" i="1"/>
  <c r="BC176" i="1" s="1"/>
  <c r="BF176" i="1"/>
  <c r="BH176" i="1" s="1"/>
  <c r="BJ176" i="1" s="1"/>
  <c r="AE162" i="1"/>
  <c r="AP151" i="1"/>
  <c r="Z167" i="1"/>
  <c r="AS148" i="1"/>
  <c r="AC164" i="1"/>
  <c r="AR149" i="1"/>
  <c r="AB165" i="1"/>
  <c r="AQ150" i="1"/>
  <c r="AA166" i="1"/>
  <c r="AT147" i="1"/>
  <c r="AV147" i="1" s="1"/>
  <c r="AW147" i="1" s="1"/>
  <c r="AD163" i="1"/>
  <c r="AG160" i="1"/>
  <c r="AN153" i="1"/>
  <c r="AM154" i="1"/>
  <c r="AH159" i="1"/>
  <c r="AK156" i="1"/>
  <c r="AJ157" i="1"/>
  <c r="AI158" i="1"/>
  <c r="AL155" i="1"/>
  <c r="AO152" i="1"/>
  <c r="Y168" i="1"/>
  <c r="AF161" i="1"/>
  <c r="W170" i="1"/>
  <c r="R175" i="1"/>
  <c r="U172" i="1"/>
  <c r="T173" i="1"/>
  <c r="X169" i="1"/>
  <c r="Q176" i="1"/>
  <c r="S174" i="1"/>
  <c r="V171" i="1"/>
  <c r="AY146" i="1"/>
  <c r="AZ146" i="1" s="1"/>
  <c r="BL146" i="1" s="1"/>
  <c r="AX146" i="1"/>
  <c r="O177" i="1"/>
  <c r="G178" i="1"/>
  <c r="N177" i="1"/>
  <c r="EH144" i="11"/>
  <c r="FS144" i="11" s="1"/>
  <c r="EI143" i="11"/>
  <c r="FT143" i="11" s="1"/>
  <c r="EX128" i="11"/>
  <c r="GI128" i="11" s="1"/>
  <c r="EZ126" i="11"/>
  <c r="GK126" i="11" s="1"/>
  <c r="ES133" i="11"/>
  <c r="GD133" i="11" s="1"/>
  <c r="FK116" i="11"/>
  <c r="ER134" i="11"/>
  <c r="GC134" i="11" s="1"/>
  <c r="EN138" i="11"/>
  <c r="FY138" i="11" s="1"/>
  <c r="EG145" i="11"/>
  <c r="FR145" i="11" s="1"/>
  <c r="ET132" i="11"/>
  <c r="GE132" i="11" s="1"/>
  <c r="EW129" i="11"/>
  <c r="GH129" i="11" s="1"/>
  <c r="EU131" i="11"/>
  <c r="GF131" i="11" s="1"/>
  <c r="FG119" i="11"/>
  <c r="GR119" i="11" s="1"/>
  <c r="EO137" i="11"/>
  <c r="FZ137" i="11" s="1"/>
  <c r="EJ142" i="11"/>
  <c r="FU142" i="11" s="1"/>
  <c r="FF120" i="11"/>
  <c r="GQ120" i="11" s="1"/>
  <c r="EP136" i="11"/>
  <c r="GA136" i="11" s="1"/>
  <c r="GY116" i="11"/>
  <c r="HI116" i="11" s="1"/>
  <c r="HJ116" i="11" s="1"/>
  <c r="GX116" i="11"/>
  <c r="EE147" i="11"/>
  <c r="FP147" i="11" s="1"/>
  <c r="EQ135" i="11"/>
  <c r="GB135" i="11" s="1"/>
  <c r="FL116" i="11"/>
  <c r="FM116" i="11" s="1"/>
  <c r="GZ114" i="11"/>
  <c r="HH114" i="11"/>
  <c r="FH118" i="11"/>
  <c r="GS118" i="11" s="1"/>
  <c r="EF146" i="11"/>
  <c r="FQ146" i="11" s="1"/>
  <c r="FE121" i="11"/>
  <c r="GP121" i="11" s="1"/>
  <c r="FB124" i="11"/>
  <c r="GM124" i="11" s="1"/>
  <c r="GZ115" i="11"/>
  <c r="HK115" i="11" s="1"/>
  <c r="HH115" i="11"/>
  <c r="FI117" i="11"/>
  <c r="EK141" i="11"/>
  <c r="FV141" i="11" s="1"/>
  <c r="FC123" i="11"/>
  <c r="GN123" i="11" s="1"/>
  <c r="FD122" i="11"/>
  <c r="GO122" i="11" s="1"/>
  <c r="FN114" i="11"/>
  <c r="FN115" i="11"/>
  <c r="HF118" i="11"/>
  <c r="CQ124" i="11"/>
  <c r="DW124" i="11" s="1"/>
  <c r="CJ131" i="11"/>
  <c r="DP131" i="11" s="1"/>
  <c r="AE147" i="11"/>
  <c r="CK130" i="11"/>
  <c r="DQ130" i="11" s="1"/>
  <c r="BA125" i="11"/>
  <c r="CR123" i="11"/>
  <c r="DX123" i="11" s="1"/>
  <c r="AW129" i="11"/>
  <c r="BX143" i="11"/>
  <c r="DD143" i="11" s="1"/>
  <c r="AI143" i="11"/>
  <c r="AV130" i="11"/>
  <c r="BD122" i="11"/>
  <c r="BH118" i="11"/>
  <c r="CC138" i="11"/>
  <c r="DI138" i="11" s="1"/>
  <c r="BS148" i="11"/>
  <c r="CY148" i="11" s="1"/>
  <c r="BE121" i="11"/>
  <c r="BB124" i="11"/>
  <c r="CM128" i="11"/>
  <c r="DS128" i="11" s="1"/>
  <c r="AG145" i="11"/>
  <c r="AQ135" i="11"/>
  <c r="AD148" i="11"/>
  <c r="AY127" i="11"/>
  <c r="AU131" i="11"/>
  <c r="BF120" i="11"/>
  <c r="CI132" i="11"/>
  <c r="DO132" i="11" s="1"/>
  <c r="CP125" i="11"/>
  <c r="DV125" i="11" s="1"/>
  <c r="BW144" i="11"/>
  <c r="DC144" i="11" s="1"/>
  <c r="AX128" i="11"/>
  <c r="CV119" i="11"/>
  <c r="EB119" i="11" s="1"/>
  <c r="CB139" i="11"/>
  <c r="DH139" i="11" s="1"/>
  <c r="CA140" i="11"/>
  <c r="DG140" i="11" s="1"/>
  <c r="CG134" i="11"/>
  <c r="DM134" i="11" s="1"/>
  <c r="AH144" i="11"/>
  <c r="CD137" i="11"/>
  <c r="DJ137" i="11" s="1"/>
  <c r="CO126" i="11"/>
  <c r="DU126" i="11" s="1"/>
  <c r="CH133" i="11"/>
  <c r="DN133" i="11" s="1"/>
  <c r="BV145" i="11"/>
  <c r="DB145" i="11" s="1"/>
  <c r="CL129" i="11"/>
  <c r="DR129" i="11" s="1"/>
  <c r="CN127" i="11"/>
  <c r="DT127" i="11" s="1"/>
  <c r="AN138" i="11"/>
  <c r="CS122" i="11"/>
  <c r="DY122" i="11" s="1"/>
  <c r="AM139" i="11"/>
  <c r="AR134" i="11"/>
  <c r="BZ141" i="11"/>
  <c r="DF141" i="11" s="1"/>
  <c r="BC123" i="11"/>
  <c r="CT121" i="11"/>
  <c r="DZ121" i="11" s="1"/>
  <c r="BU146" i="11"/>
  <c r="DA146" i="11" s="1"/>
  <c r="AO137" i="11"/>
  <c r="AF146" i="11"/>
  <c r="AT132" i="11"/>
  <c r="BT147" i="11"/>
  <c r="CZ147" i="11" s="1"/>
  <c r="AZ126" i="11"/>
  <c r="AL140" i="11"/>
  <c r="AS133" i="11"/>
  <c r="CE136" i="11"/>
  <c r="DK136" i="11" s="1"/>
  <c r="CW118" i="11"/>
  <c r="EC118" i="11" s="1"/>
  <c r="CU120" i="11"/>
  <c r="EA120" i="11" s="1"/>
  <c r="AP136" i="11"/>
  <c r="BY142" i="11"/>
  <c r="DE142" i="11" s="1"/>
  <c r="BG119" i="11"/>
  <c r="CF135" i="11"/>
  <c r="DL135" i="11" s="1"/>
  <c r="AJ142" i="11"/>
  <c r="AK141" i="11"/>
  <c r="HL117" i="11"/>
  <c r="M179" i="11"/>
  <c r="HE178" i="11" s="1"/>
  <c r="G180" i="11"/>
  <c r="FB125" i="11" l="1"/>
  <c r="GM125" i="11" s="1"/>
  <c r="BF177" i="1"/>
  <c r="BH177" i="1" s="1"/>
  <c r="BJ177" i="1" s="1"/>
  <c r="BB177" i="1"/>
  <c r="BC177" i="1" s="1"/>
  <c r="AC165" i="1"/>
  <c r="AS149" i="1"/>
  <c r="AB166" i="1"/>
  <c r="AG161" i="1"/>
  <c r="Z168" i="1"/>
  <c r="AE163" i="1"/>
  <c r="AQ151" i="1"/>
  <c r="X170" i="1"/>
  <c r="AK157" i="1"/>
  <c r="Y169" i="1"/>
  <c r="AO153" i="1"/>
  <c r="AM155" i="1"/>
  <c r="AI159" i="1"/>
  <c r="AA167" i="1"/>
  <c r="AR150" i="1"/>
  <c r="T174" i="1"/>
  <c r="AT148" i="1"/>
  <c r="AV148" i="1" s="1"/>
  <c r="AN154" i="1"/>
  <c r="V172" i="1"/>
  <c r="AH160" i="1"/>
  <c r="U173" i="1"/>
  <c r="Q177" i="1"/>
  <c r="AJ158" i="1"/>
  <c r="AD164" i="1"/>
  <c r="AL156" i="1"/>
  <c r="S175" i="1"/>
  <c r="AF162" i="1"/>
  <c r="AP152" i="1"/>
  <c r="R176" i="1"/>
  <c r="W171" i="1"/>
  <c r="AX147" i="1"/>
  <c r="AY147" i="1"/>
  <c r="AZ147" i="1" s="1"/>
  <c r="BL147" i="1" s="1"/>
  <c r="G179" i="1"/>
  <c r="O178" i="1"/>
  <c r="N178" i="1"/>
  <c r="EF147" i="11"/>
  <c r="FQ147" i="11" s="1"/>
  <c r="EX129" i="11"/>
  <c r="GI129" i="11" s="1"/>
  <c r="ER135" i="11"/>
  <c r="GC135" i="11" s="1"/>
  <c r="FG120" i="11"/>
  <c r="GR120" i="11" s="1"/>
  <c r="FE122" i="11"/>
  <c r="GP122" i="11" s="1"/>
  <c r="FF121" i="11"/>
  <c r="GQ121" i="11" s="1"/>
  <c r="EH145" i="11"/>
  <c r="FS145" i="11" s="1"/>
  <c r="EW130" i="11"/>
  <c r="GH130" i="11" s="1"/>
  <c r="EP137" i="11"/>
  <c r="GA137" i="11" s="1"/>
  <c r="EY128" i="11"/>
  <c r="GJ128" i="11" s="1"/>
  <c r="EO138" i="11"/>
  <c r="FZ138" i="11" s="1"/>
  <c r="FC124" i="11"/>
  <c r="GN124" i="11" s="1"/>
  <c r="FI118" i="11"/>
  <c r="GT118" i="11" s="1"/>
  <c r="GV118" i="11" s="1"/>
  <c r="GW118" i="11" s="1"/>
  <c r="EL141" i="11"/>
  <c r="FW141" i="11" s="1"/>
  <c r="ES134" i="11"/>
  <c r="GD134" i="11" s="1"/>
  <c r="EK142" i="11"/>
  <c r="FV142" i="11" s="1"/>
  <c r="EQ136" i="11"/>
  <c r="GB136" i="11" s="1"/>
  <c r="EG146" i="11"/>
  <c r="FR146" i="11" s="1"/>
  <c r="EZ127" i="11"/>
  <c r="GK127" i="11" s="1"/>
  <c r="FA126" i="11"/>
  <c r="GL126" i="11" s="1"/>
  <c r="EM140" i="11"/>
  <c r="FX140" i="11" s="1"/>
  <c r="EI144" i="11"/>
  <c r="EE148" i="11"/>
  <c r="FP148" i="11" s="1"/>
  <c r="FD123" i="11"/>
  <c r="GO123" i="11" s="1"/>
  <c r="EV131" i="11"/>
  <c r="GG131" i="11" s="1"/>
  <c r="GT117" i="11"/>
  <c r="GV117" i="11" s="1"/>
  <c r="GW117" i="11" s="1"/>
  <c r="FK117" i="11"/>
  <c r="FH119" i="11"/>
  <c r="GS119" i="11" s="1"/>
  <c r="EU132" i="11"/>
  <c r="GF132" i="11" s="1"/>
  <c r="EJ143" i="11"/>
  <c r="FU143" i="11" s="1"/>
  <c r="GZ116" i="11"/>
  <c r="HH116" i="11"/>
  <c r="EN139" i="11"/>
  <c r="FY139" i="11" s="1"/>
  <c r="HK114" i="11"/>
  <c r="ET133" i="11"/>
  <c r="GE133" i="11" s="1"/>
  <c r="FN116" i="11"/>
  <c r="G181" i="11"/>
  <c r="M180" i="11"/>
  <c r="HE179" i="11" s="1"/>
  <c r="HL118" i="11"/>
  <c r="HF119" i="11"/>
  <c r="AF147" i="11"/>
  <c r="AY128" i="11"/>
  <c r="AK142" i="11"/>
  <c r="CR124" i="11"/>
  <c r="DX124" i="11" s="1"/>
  <c r="AG146" i="11"/>
  <c r="CH134" i="11"/>
  <c r="DN134" i="11" s="1"/>
  <c r="AM140" i="11"/>
  <c r="CL130" i="11"/>
  <c r="DR130" i="11" s="1"/>
  <c r="CT122" i="11"/>
  <c r="DZ122" i="11" s="1"/>
  <c r="CF136" i="11"/>
  <c r="DL136" i="11" s="1"/>
  <c r="CE137" i="11"/>
  <c r="DK137" i="11" s="1"/>
  <c r="AO138" i="11"/>
  <c r="CC139" i="11"/>
  <c r="DI139" i="11" s="1"/>
  <c r="BE122" i="11"/>
  <c r="AD149" i="11"/>
  <c r="AE148" i="11"/>
  <c r="BH119" i="11"/>
  <c r="BZ142" i="11"/>
  <c r="DF142" i="11" s="1"/>
  <c r="CS123" i="11"/>
  <c r="DY123" i="11" s="1"/>
  <c r="CP126" i="11"/>
  <c r="DV126" i="11" s="1"/>
  <c r="CI133" i="11"/>
  <c r="DO133" i="11" s="1"/>
  <c r="BG120" i="11"/>
  <c r="CG135" i="11"/>
  <c r="DM135" i="11" s="1"/>
  <c r="BC124" i="11"/>
  <c r="CA141" i="11"/>
  <c r="DG141" i="11" s="1"/>
  <c r="AI144" i="11"/>
  <c r="AZ127" i="11"/>
  <c r="CQ125" i="11"/>
  <c r="DW125" i="11" s="1"/>
  <c r="AT133" i="11"/>
  <c r="AU132" i="11"/>
  <c r="AQ136" i="11"/>
  <c r="CJ132" i="11"/>
  <c r="DP132" i="11" s="1"/>
  <c r="CV120" i="11"/>
  <c r="EB120" i="11" s="1"/>
  <c r="CN128" i="11"/>
  <c r="DT128" i="11" s="1"/>
  <c r="EZ128" i="11" s="1"/>
  <c r="GK128" i="11" s="1"/>
  <c r="BY143" i="11"/>
  <c r="DE143" i="11" s="1"/>
  <c r="CM129" i="11"/>
  <c r="DS129" i="11" s="1"/>
  <c r="BW145" i="11"/>
  <c r="DC145" i="11" s="1"/>
  <c r="BS149" i="11"/>
  <c r="CY149" i="11" s="1"/>
  <c r="AS134" i="11"/>
  <c r="AN139" i="11"/>
  <c r="BV146" i="11"/>
  <c r="DB146" i="11" s="1"/>
  <c r="EH146" i="11" s="1"/>
  <c r="FS146" i="11" s="1"/>
  <c r="CB140" i="11"/>
  <c r="DH140" i="11" s="1"/>
  <c r="BD123" i="11"/>
  <c r="BA126" i="11"/>
  <c r="AV131" i="11"/>
  <c r="CK131" i="11"/>
  <c r="DQ131" i="11" s="1"/>
  <c r="BB125" i="11"/>
  <c r="AW130" i="11"/>
  <c r="BU147" i="11"/>
  <c r="DA147" i="11" s="1"/>
  <c r="EG147" i="11" s="1"/>
  <c r="FR147" i="11" s="1"/>
  <c r="AH145" i="11"/>
  <c r="AL141" i="11"/>
  <c r="AX129" i="11"/>
  <c r="AP137" i="11"/>
  <c r="BX144" i="11"/>
  <c r="DD144" i="11" s="1"/>
  <c r="AJ143" i="11"/>
  <c r="BT148" i="11"/>
  <c r="CZ148" i="11" s="1"/>
  <c r="EF148" i="11" s="1"/>
  <c r="FQ148" i="11" s="1"/>
  <c r="AR135" i="11"/>
  <c r="BF121" i="11"/>
  <c r="CU121" i="11"/>
  <c r="EA121" i="11" s="1"/>
  <c r="CO127" i="11"/>
  <c r="DU127" i="11" s="1"/>
  <c r="CD138" i="11"/>
  <c r="DJ138" i="11" s="1"/>
  <c r="CW119" i="11"/>
  <c r="EC119" i="11" s="1"/>
  <c r="FI119" i="11" l="1"/>
  <c r="GT119" i="11" s="1"/>
  <c r="GV119" i="11" s="1"/>
  <c r="GW119" i="11" s="1"/>
  <c r="EJ144" i="11"/>
  <c r="FU144" i="11" s="1"/>
  <c r="EW131" i="11"/>
  <c r="GH131" i="11" s="1"/>
  <c r="BB178" i="1"/>
  <c r="BC178" i="1" s="1"/>
  <c r="BF178" i="1"/>
  <c r="BH178" i="1" s="1"/>
  <c r="BJ178" i="1" s="1"/>
  <c r="AT149" i="1"/>
  <c r="AV149" i="1" s="1"/>
  <c r="AW149" i="1" s="1"/>
  <c r="AD165" i="1"/>
  <c r="AI160" i="1"/>
  <c r="AR151" i="1"/>
  <c r="AB167" i="1"/>
  <c r="AK158" i="1"/>
  <c r="AH161" i="1"/>
  <c r="AE164" i="1"/>
  <c r="AF163" i="1"/>
  <c r="AO154" i="1"/>
  <c r="Y170" i="1"/>
  <c r="AL157" i="1"/>
  <c r="AQ152" i="1"/>
  <c r="AA168" i="1"/>
  <c r="AJ159" i="1"/>
  <c r="AS150" i="1"/>
  <c r="AC166" i="1"/>
  <c r="AP153" i="1"/>
  <c r="Z169" i="1"/>
  <c r="AM156" i="1"/>
  <c r="AN155" i="1"/>
  <c r="AG162" i="1"/>
  <c r="R177" i="1"/>
  <c r="W172" i="1"/>
  <c r="T175" i="1"/>
  <c r="Q178" i="1"/>
  <c r="X171" i="1"/>
  <c r="V173" i="1"/>
  <c r="S176" i="1"/>
  <c r="U174" i="1"/>
  <c r="G180" i="1"/>
  <c r="N179" i="1"/>
  <c r="O179" i="1"/>
  <c r="AW148" i="1"/>
  <c r="FA127" i="11"/>
  <c r="GL127" i="11" s="1"/>
  <c r="FK118" i="11"/>
  <c r="EN140" i="11"/>
  <c r="FY140" i="11" s="1"/>
  <c r="FC125" i="11"/>
  <c r="GN125" i="11" s="1"/>
  <c r="EE149" i="11"/>
  <c r="FP149" i="11" s="1"/>
  <c r="EL142" i="11"/>
  <c r="FW142" i="11" s="1"/>
  <c r="EP138" i="11"/>
  <c r="GA138" i="11" s="1"/>
  <c r="ER136" i="11"/>
  <c r="GC136" i="11" s="1"/>
  <c r="ET134" i="11"/>
  <c r="GE134" i="11" s="1"/>
  <c r="FL118" i="11"/>
  <c r="FM118" i="11" s="1"/>
  <c r="FT144" i="11"/>
  <c r="EY129" i="11"/>
  <c r="GJ129" i="11" s="1"/>
  <c r="FG121" i="11"/>
  <c r="GR121" i="11" s="1"/>
  <c r="EK143" i="11"/>
  <c r="FV143" i="11" s="1"/>
  <c r="ES135" i="11"/>
  <c r="GD135" i="11" s="1"/>
  <c r="FE123" i="11"/>
  <c r="GP123" i="11" s="1"/>
  <c r="EQ137" i="11"/>
  <c r="GB137" i="11" s="1"/>
  <c r="GY117" i="11"/>
  <c r="HI117" i="11" s="1"/>
  <c r="HJ117" i="11" s="1"/>
  <c r="GX117" i="11"/>
  <c r="EI145" i="11"/>
  <c r="FH120" i="11"/>
  <c r="GS120" i="11" s="1"/>
  <c r="EM141" i="11"/>
  <c r="FX141" i="11" s="1"/>
  <c r="EU133" i="11"/>
  <c r="GF133" i="11" s="1"/>
  <c r="EO139" i="11"/>
  <c r="FZ139" i="11" s="1"/>
  <c r="FF122" i="11"/>
  <c r="GQ122" i="11" s="1"/>
  <c r="GY118" i="11"/>
  <c r="HI118" i="11" s="1"/>
  <c r="HJ118" i="11" s="1"/>
  <c r="GX118" i="11"/>
  <c r="EV132" i="11"/>
  <c r="GG132" i="11" s="1"/>
  <c r="FB126" i="11"/>
  <c r="GM126" i="11" s="1"/>
  <c r="EX130" i="11"/>
  <c r="GI130" i="11" s="1"/>
  <c r="FD124" i="11"/>
  <c r="GO124" i="11" s="1"/>
  <c r="HK116" i="11"/>
  <c r="FL117" i="11"/>
  <c r="FM117" i="11" s="1"/>
  <c r="G182" i="11"/>
  <c r="M181" i="11"/>
  <c r="HE180" i="11" s="1"/>
  <c r="HL119" i="11"/>
  <c r="HF120" i="11"/>
  <c r="BT149" i="11"/>
  <c r="CZ149" i="11" s="1"/>
  <c r="AJ144" i="11"/>
  <c r="CU122" i="11"/>
  <c r="EA122" i="11" s="1"/>
  <c r="AQ137" i="11"/>
  <c r="BB126" i="11"/>
  <c r="CQ126" i="11"/>
  <c r="DW126" i="11" s="1"/>
  <c r="CR125" i="11"/>
  <c r="DX125" i="11" s="1"/>
  <c r="AP138" i="11"/>
  <c r="AV132" i="11"/>
  <c r="CC140" i="11"/>
  <c r="DI140" i="11" s="1"/>
  <c r="CV121" i="11"/>
  <c r="EB121" i="11" s="1"/>
  <c r="CI134" i="11"/>
  <c r="DO134" i="11" s="1"/>
  <c r="AD150" i="11"/>
  <c r="BW146" i="11"/>
  <c r="DC146" i="11" s="1"/>
  <c r="CH135" i="11"/>
  <c r="DN135" i="11" s="1"/>
  <c r="AS135" i="11"/>
  <c r="AW131" i="11"/>
  <c r="CA142" i="11"/>
  <c r="DG142" i="11" s="1"/>
  <c r="AF148" i="11"/>
  <c r="AX130" i="11"/>
  <c r="CM130" i="11"/>
  <c r="DS130" i="11" s="1"/>
  <c r="AO139" i="11"/>
  <c r="AH146" i="11"/>
  <c r="CG136" i="11"/>
  <c r="DM136" i="11" s="1"/>
  <c r="BU148" i="11"/>
  <c r="DA148" i="11" s="1"/>
  <c r="CS124" i="11"/>
  <c r="DY124" i="11" s="1"/>
  <c r="BY144" i="11"/>
  <c r="DE144" i="11" s="1"/>
  <c r="BX145" i="11"/>
  <c r="DD145" i="11" s="1"/>
  <c r="CJ133" i="11"/>
  <c r="DP133" i="11" s="1"/>
  <c r="CB141" i="11"/>
  <c r="DH141" i="11" s="1"/>
  <c r="AL142" i="11"/>
  <c r="CE138" i="11"/>
  <c r="DK138" i="11" s="1"/>
  <c r="EQ138" i="11" s="1"/>
  <c r="GB138" i="11" s="1"/>
  <c r="AU133" i="11"/>
  <c r="BA127" i="11"/>
  <c r="CP127" i="11"/>
  <c r="DV127" i="11" s="1"/>
  <c r="AZ128" i="11"/>
  <c r="CO128" i="11"/>
  <c r="DU128" i="11" s="1"/>
  <c r="CL131" i="11"/>
  <c r="DR131" i="11" s="1"/>
  <c r="BG121" i="11"/>
  <c r="CT123" i="11"/>
  <c r="DZ123" i="11" s="1"/>
  <c r="BV147" i="11"/>
  <c r="DB147" i="11" s="1"/>
  <c r="AY129" i="11"/>
  <c r="BE123" i="11"/>
  <c r="CW120" i="11"/>
  <c r="EC120" i="11" s="1"/>
  <c r="CK132" i="11"/>
  <c r="DQ132" i="11" s="1"/>
  <c r="AN140" i="11"/>
  <c r="AK143" i="11"/>
  <c r="BS150" i="11"/>
  <c r="CY150" i="11" s="1"/>
  <c r="BZ143" i="11"/>
  <c r="DF143" i="11" s="1"/>
  <c r="AM141" i="11"/>
  <c r="BD124" i="11"/>
  <c r="AT134" i="11"/>
  <c r="BF122" i="11"/>
  <c r="AE149" i="11"/>
  <c r="BC125" i="11"/>
  <c r="BH120" i="11"/>
  <c r="CD139" i="11"/>
  <c r="DJ139" i="11" s="1"/>
  <c r="CF137" i="11"/>
  <c r="DL137" i="11" s="1"/>
  <c r="AG147" i="11"/>
  <c r="CN129" i="11"/>
  <c r="DT129" i="11" s="1"/>
  <c r="AI145" i="11"/>
  <c r="AR136" i="11"/>
  <c r="FK119" i="11" l="1"/>
  <c r="FL119" i="11" s="1"/>
  <c r="FM119" i="11" s="1"/>
  <c r="EP139" i="11"/>
  <c r="GA139" i="11" s="1"/>
  <c r="EW132" i="11"/>
  <c r="GH132" i="11" s="1"/>
  <c r="EK144" i="11"/>
  <c r="FV144" i="11" s="1"/>
  <c r="AY148" i="1"/>
  <c r="AZ148" i="1" s="1"/>
  <c r="BL148" i="1" s="1"/>
  <c r="AX148" i="1"/>
  <c r="BF179" i="1"/>
  <c r="BH179" i="1" s="1"/>
  <c r="BJ179" i="1" s="1"/>
  <c r="BB179" i="1"/>
  <c r="BC179" i="1" s="1"/>
  <c r="AK159" i="1"/>
  <c r="AD166" i="1"/>
  <c r="AT150" i="1"/>
  <c r="AV150" i="1" s="1"/>
  <c r="AW150" i="1" s="1"/>
  <c r="AA169" i="1"/>
  <c r="AQ153" i="1"/>
  <c r="AN156" i="1"/>
  <c r="Y171" i="1"/>
  <c r="AO155" i="1"/>
  <c r="AH162" i="1"/>
  <c r="AM157" i="1"/>
  <c r="AJ160" i="1"/>
  <c r="AC167" i="1"/>
  <c r="AS151" i="1"/>
  <c r="AL158" i="1"/>
  <c r="AI161" i="1"/>
  <c r="AF164" i="1"/>
  <c r="AG163" i="1"/>
  <c r="Z170" i="1"/>
  <c r="AP154" i="1"/>
  <c r="AE165" i="1"/>
  <c r="AB168" i="1"/>
  <c r="AR152" i="1"/>
  <c r="X172" i="1"/>
  <c r="W173" i="1"/>
  <c r="R178" i="1"/>
  <c r="V174" i="1"/>
  <c r="T176" i="1"/>
  <c r="S177" i="1"/>
  <c r="U175" i="1"/>
  <c r="Q179" i="1"/>
  <c r="G181" i="1"/>
  <c r="N180" i="1"/>
  <c r="O180" i="1"/>
  <c r="AY149" i="1"/>
  <c r="AZ149" i="1" s="1"/>
  <c r="BL149" i="1" s="1"/>
  <c r="AX149" i="1"/>
  <c r="EE150" i="11"/>
  <c r="FP150" i="11" s="1"/>
  <c r="EX131" i="11"/>
  <c r="GI131" i="11" s="1"/>
  <c r="FN117" i="11"/>
  <c r="ER137" i="11"/>
  <c r="GC137" i="11" s="1"/>
  <c r="FA128" i="11"/>
  <c r="GL128" i="11" s="1"/>
  <c r="EY130" i="11"/>
  <c r="GJ130" i="11" s="1"/>
  <c r="FB127" i="11"/>
  <c r="GM127" i="11" s="1"/>
  <c r="ET135" i="11"/>
  <c r="GE135" i="11" s="1"/>
  <c r="FG122" i="11"/>
  <c r="GR122" i="11" s="1"/>
  <c r="FH121" i="11"/>
  <c r="GS121" i="11" s="1"/>
  <c r="FT145" i="11"/>
  <c r="EH147" i="11"/>
  <c r="EZ129" i="11"/>
  <c r="GK129" i="11" s="1"/>
  <c r="FI120" i="11"/>
  <c r="FF123" i="11"/>
  <c r="GQ123" i="11" s="1"/>
  <c r="EJ145" i="11"/>
  <c r="FU145" i="11" s="1"/>
  <c r="ES136" i="11"/>
  <c r="GD136" i="11" s="1"/>
  <c r="EU134" i="11"/>
  <c r="GF134" i="11" s="1"/>
  <c r="EN141" i="11"/>
  <c r="FY141" i="11" s="1"/>
  <c r="FE124" i="11"/>
  <c r="GP124" i="11" s="1"/>
  <c r="EM142" i="11"/>
  <c r="FX142" i="11" s="1"/>
  <c r="EI146" i="11"/>
  <c r="EO140" i="11"/>
  <c r="FZ140" i="11" s="1"/>
  <c r="FC126" i="11"/>
  <c r="GN126" i="11" s="1"/>
  <c r="GZ118" i="11"/>
  <c r="HK118" i="11" s="1"/>
  <c r="HH118" i="11"/>
  <c r="FN118" i="11"/>
  <c r="FD125" i="11"/>
  <c r="GO125" i="11" s="1"/>
  <c r="GY119" i="11"/>
  <c r="HI119" i="11" s="1"/>
  <c r="HJ119" i="11" s="1"/>
  <c r="GX119" i="11"/>
  <c r="EL143" i="11"/>
  <c r="FW143" i="11" s="1"/>
  <c r="EV133" i="11"/>
  <c r="GG133" i="11" s="1"/>
  <c r="EG148" i="11"/>
  <c r="EF149" i="11"/>
  <c r="GZ117" i="11"/>
  <c r="HH117" i="11"/>
  <c r="G183" i="11"/>
  <c r="M182" i="11"/>
  <c r="HE181" i="11" s="1"/>
  <c r="HL120" i="11"/>
  <c r="HF121" i="11"/>
  <c r="CS125" i="11"/>
  <c r="DY125" i="11" s="1"/>
  <c r="BH121" i="11"/>
  <c r="BC126" i="11"/>
  <c r="CA143" i="11"/>
  <c r="DG143" i="11" s="1"/>
  <c r="AL143" i="11"/>
  <c r="CC141" i="11"/>
  <c r="DI141" i="11" s="1"/>
  <c r="AH147" i="11"/>
  <c r="CU123" i="11"/>
  <c r="EA123" i="11" s="1"/>
  <c r="BA128" i="11"/>
  <c r="CV122" i="11"/>
  <c r="EB122" i="11" s="1"/>
  <c r="AG148" i="11"/>
  <c r="AO140" i="11"/>
  <c r="BB127" i="11"/>
  <c r="AT135" i="11"/>
  <c r="AZ129" i="11"/>
  <c r="BZ144" i="11"/>
  <c r="DF144" i="11" s="1"/>
  <c r="CG137" i="11"/>
  <c r="DM137" i="11" s="1"/>
  <c r="CB142" i="11"/>
  <c r="DH142" i="11" s="1"/>
  <c r="AF149" i="11"/>
  <c r="CE139" i="11"/>
  <c r="DK139" i="11" s="1"/>
  <c r="CP128" i="11"/>
  <c r="DV128" i="11" s="1"/>
  <c r="CQ127" i="11"/>
  <c r="DW127" i="11" s="1"/>
  <c r="AQ138" i="11"/>
  <c r="AV133" i="11"/>
  <c r="BW147" i="11"/>
  <c r="DC147" i="11" s="1"/>
  <c r="AY130" i="11"/>
  <c r="CR126" i="11"/>
  <c r="DX126" i="11" s="1"/>
  <c r="FD126" i="11" s="1"/>
  <c r="GO126" i="11" s="1"/>
  <c r="BX146" i="11"/>
  <c r="DD146" i="11" s="1"/>
  <c r="AM142" i="11"/>
  <c r="AK144" i="11"/>
  <c r="CN130" i="11"/>
  <c r="DT130" i="11" s="1"/>
  <c r="BY145" i="11"/>
  <c r="DE145" i="11" s="1"/>
  <c r="BT150" i="11"/>
  <c r="CZ150" i="11" s="1"/>
  <c r="CJ134" i="11"/>
  <c r="DP134" i="11" s="1"/>
  <c r="BG122" i="11"/>
  <c r="BE124" i="11"/>
  <c r="AR137" i="11"/>
  <c r="CW121" i="11"/>
  <c r="EC121" i="11" s="1"/>
  <c r="AS136" i="11"/>
  <c r="AW132" i="11"/>
  <c r="CH136" i="11"/>
  <c r="DN136" i="11" s="1"/>
  <c r="BU149" i="11"/>
  <c r="DA149" i="11" s="1"/>
  <c r="AD151" i="11"/>
  <c r="CK133" i="11"/>
  <c r="DQ133" i="11" s="1"/>
  <c r="CF138" i="11"/>
  <c r="DL138" i="11" s="1"/>
  <c r="CO129" i="11"/>
  <c r="DU129" i="11" s="1"/>
  <c r="BF123" i="11"/>
  <c r="AI146" i="11"/>
  <c r="BD125" i="11"/>
  <c r="AU134" i="11"/>
  <c r="AJ145" i="11"/>
  <c r="CL132" i="11"/>
  <c r="DR132" i="11" s="1"/>
  <c r="AE150" i="11"/>
  <c r="AN141" i="11"/>
  <c r="CM131" i="11"/>
  <c r="DS131" i="11" s="1"/>
  <c r="BV148" i="11"/>
  <c r="DB148" i="11" s="1"/>
  <c r="CD140" i="11"/>
  <c r="DJ140" i="11" s="1"/>
  <c r="AX131" i="11"/>
  <c r="AP139" i="11"/>
  <c r="CT124" i="11"/>
  <c r="DZ124" i="11" s="1"/>
  <c r="FF124" i="11" s="1"/>
  <c r="GQ124" i="11" s="1"/>
  <c r="BS151" i="11"/>
  <c r="CY151" i="11" s="1"/>
  <c r="CI135" i="11"/>
  <c r="DO135" i="11" s="1"/>
  <c r="EU135" i="11" s="1"/>
  <c r="GF135" i="11" s="1"/>
  <c r="FB128" i="11" l="1"/>
  <c r="GM128" i="11" s="1"/>
  <c r="FI121" i="11"/>
  <c r="FK121" i="11" s="1"/>
  <c r="EX132" i="11"/>
  <c r="GI132" i="11" s="1"/>
  <c r="EW133" i="11"/>
  <c r="GH133" i="11" s="1"/>
  <c r="BB180" i="1"/>
  <c r="BC180" i="1" s="1"/>
  <c r="BF180" i="1"/>
  <c r="BH180" i="1" s="1"/>
  <c r="BJ180" i="1" s="1"/>
  <c r="U176" i="1"/>
  <c r="AG164" i="1"/>
  <c r="AP155" i="1"/>
  <c r="Z171" i="1"/>
  <c r="AQ154" i="1"/>
  <c r="AA170" i="1"/>
  <c r="AJ161" i="1"/>
  <c r="AS152" i="1"/>
  <c r="AC168" i="1"/>
  <c r="AL159" i="1"/>
  <c r="AE166" i="1"/>
  <c r="AN157" i="1"/>
  <c r="AO156" i="1"/>
  <c r="Y172" i="1"/>
  <c r="AH163" i="1"/>
  <c r="AI162" i="1"/>
  <c r="AR153" i="1"/>
  <c r="AB169" i="1"/>
  <c r="AK160" i="1"/>
  <c r="AT151" i="1"/>
  <c r="AV151" i="1" s="1"/>
  <c r="AW151" i="1" s="1"/>
  <c r="AD167" i="1"/>
  <c r="AM158" i="1"/>
  <c r="AF165" i="1"/>
  <c r="X173" i="1"/>
  <c r="Q180" i="1"/>
  <c r="T177" i="1"/>
  <c r="R179" i="1"/>
  <c r="W174" i="1"/>
  <c r="S178" i="1"/>
  <c r="V175" i="1"/>
  <c r="N181" i="1"/>
  <c r="G182" i="1"/>
  <c r="O181" i="1"/>
  <c r="AX150" i="1"/>
  <c r="AY150" i="1"/>
  <c r="AZ150" i="1" s="1"/>
  <c r="BL150" i="1" s="1"/>
  <c r="FC127" i="11"/>
  <c r="GN127" i="11" s="1"/>
  <c r="ER138" i="11"/>
  <c r="GC138" i="11" s="1"/>
  <c r="EH148" i="11"/>
  <c r="FS148" i="11" s="1"/>
  <c r="EK145" i="11"/>
  <c r="FV145" i="11" s="1"/>
  <c r="EQ139" i="11"/>
  <c r="GB139" i="11" s="1"/>
  <c r="EL144" i="11"/>
  <c r="FW144" i="11" s="1"/>
  <c r="FG123" i="11"/>
  <c r="GR123" i="11" s="1"/>
  <c r="EM143" i="11"/>
  <c r="FX143" i="11" s="1"/>
  <c r="FA129" i="11"/>
  <c r="GL129" i="11" s="1"/>
  <c r="EG149" i="11"/>
  <c r="FR149" i="11" s="1"/>
  <c r="EI147" i="11"/>
  <c r="FT147" i="11" s="1"/>
  <c r="EN142" i="11"/>
  <c r="FY142" i="11" s="1"/>
  <c r="FH122" i="11"/>
  <c r="GS122" i="11" s="1"/>
  <c r="EJ146" i="11"/>
  <c r="FU146" i="11" s="1"/>
  <c r="EV134" i="11"/>
  <c r="GG134" i="11" s="1"/>
  <c r="EO141" i="11"/>
  <c r="FZ141" i="11" s="1"/>
  <c r="FQ149" i="11"/>
  <c r="GZ119" i="11"/>
  <c r="HH119" i="11"/>
  <c r="FT146" i="11"/>
  <c r="EE151" i="11"/>
  <c r="FP151" i="11" s="1"/>
  <c r="EP140" i="11"/>
  <c r="GA140" i="11" s="1"/>
  <c r="ET136" i="11"/>
  <c r="GE136" i="11" s="1"/>
  <c r="EF150" i="11"/>
  <c r="ES137" i="11"/>
  <c r="GD137" i="11" s="1"/>
  <c r="FE125" i="11"/>
  <c r="GP125" i="11" s="1"/>
  <c r="FR148" i="11"/>
  <c r="FN119" i="11"/>
  <c r="FS147" i="11"/>
  <c r="GT120" i="11"/>
  <c r="GV120" i="11" s="1"/>
  <c r="GW120" i="11" s="1"/>
  <c r="FK120" i="11"/>
  <c r="EY131" i="11"/>
  <c r="GJ131" i="11" s="1"/>
  <c r="EZ130" i="11"/>
  <c r="GK130" i="11" s="1"/>
  <c r="HK117" i="11"/>
  <c r="HF122" i="11"/>
  <c r="BH122" i="11"/>
  <c r="AV134" i="11"/>
  <c r="AE151" i="11"/>
  <c r="BU150" i="11"/>
  <c r="DA150" i="11" s="1"/>
  <c r="BW148" i="11"/>
  <c r="DC148" i="11" s="1"/>
  <c r="AK145" i="11"/>
  <c r="BB128" i="11"/>
  <c r="CM132" i="11"/>
  <c r="DS132" i="11" s="1"/>
  <c r="CU124" i="11"/>
  <c r="EA124" i="11" s="1"/>
  <c r="AY131" i="11"/>
  <c r="CS126" i="11"/>
  <c r="DY126" i="11" s="1"/>
  <c r="CD141" i="11"/>
  <c r="DJ141" i="11" s="1"/>
  <c r="AO141" i="11"/>
  <c r="AX132" i="11"/>
  <c r="CL133" i="11"/>
  <c r="DR133" i="11" s="1"/>
  <c r="CJ135" i="11"/>
  <c r="DP135" i="11" s="1"/>
  <c r="AR138" i="11"/>
  <c r="CH137" i="11"/>
  <c r="DN137" i="11" s="1"/>
  <c r="AN142" i="11"/>
  <c r="BY146" i="11"/>
  <c r="DE146" i="11" s="1"/>
  <c r="AJ146" i="11"/>
  <c r="BS152" i="11"/>
  <c r="CY152" i="11" s="1"/>
  <c r="BC127" i="11"/>
  <c r="BV149" i="11"/>
  <c r="DB149" i="11" s="1"/>
  <c r="CA144" i="11"/>
  <c r="DG144" i="11" s="1"/>
  <c r="AU135" i="11"/>
  <c r="AG149" i="11"/>
  <c r="AS137" i="11"/>
  <c r="AH148" i="11"/>
  <c r="CF139" i="11"/>
  <c r="DL139" i="11" s="1"/>
  <c r="CT125" i="11"/>
  <c r="DZ125" i="11" s="1"/>
  <c r="AQ139" i="11"/>
  <c r="AD152" i="11"/>
  <c r="CG138" i="11"/>
  <c r="DM138" i="11" s="1"/>
  <c r="AL144" i="11"/>
  <c r="AT136" i="11"/>
  <c r="BE125" i="11"/>
  <c r="CP129" i="11"/>
  <c r="DV129" i="11" s="1"/>
  <c r="BF124" i="11"/>
  <c r="CR127" i="11"/>
  <c r="DX127" i="11" s="1"/>
  <c r="CQ128" i="11"/>
  <c r="DW128" i="11" s="1"/>
  <c r="AM143" i="11"/>
  <c r="BD126" i="11"/>
  <c r="CE140" i="11"/>
  <c r="DK140" i="11" s="1"/>
  <c r="AP140" i="11"/>
  <c r="BT151" i="11"/>
  <c r="CZ151" i="11" s="1"/>
  <c r="CN131" i="11"/>
  <c r="DT131" i="11" s="1"/>
  <c r="BX147" i="11"/>
  <c r="DD147" i="11" s="1"/>
  <c r="CK134" i="11"/>
  <c r="DQ134" i="11" s="1"/>
  <c r="CO130" i="11"/>
  <c r="DU130" i="11" s="1"/>
  <c r="BA129" i="11"/>
  <c r="AF150" i="11"/>
  <c r="CV123" i="11"/>
  <c r="EB123" i="11" s="1"/>
  <c r="CC142" i="11"/>
  <c r="DI142" i="11" s="1"/>
  <c r="CI136" i="11"/>
  <c r="DO136" i="11" s="1"/>
  <c r="CW122" i="11"/>
  <c r="EC122" i="11" s="1"/>
  <c r="CB143" i="11"/>
  <c r="DH143" i="11" s="1"/>
  <c r="BZ145" i="11"/>
  <c r="DF145" i="11" s="1"/>
  <c r="EL145" i="11" s="1"/>
  <c r="FW145" i="11" s="1"/>
  <c r="AZ130" i="11"/>
  <c r="BG123" i="11"/>
  <c r="AW133" i="11"/>
  <c r="AI147" i="11"/>
  <c r="HL121" i="11"/>
  <c r="M183" i="11"/>
  <c r="HE182" i="11" s="1"/>
  <c r="G184" i="11"/>
  <c r="GT121" i="11" l="1"/>
  <c r="GV121" i="11" s="1"/>
  <c r="GW121" i="11" s="1"/>
  <c r="GX121" i="11" s="1"/>
  <c r="ES138" i="11"/>
  <c r="GD138" i="11" s="1"/>
  <c r="N182" i="1"/>
  <c r="O182" i="1"/>
  <c r="G183" i="1"/>
  <c r="BB181" i="1"/>
  <c r="BC181" i="1" s="1"/>
  <c r="BF181" i="1"/>
  <c r="BH181" i="1" s="1"/>
  <c r="BJ181" i="1" s="1"/>
  <c r="AT152" i="1"/>
  <c r="AV152" i="1" s="1"/>
  <c r="AW152" i="1" s="1"/>
  <c r="AD168" i="1"/>
  <c r="AM159" i="1"/>
  <c r="AN158" i="1"/>
  <c r="AS153" i="1"/>
  <c r="AC169" i="1"/>
  <c r="AP156" i="1"/>
  <c r="Z172" i="1"/>
  <c r="AQ155" i="1"/>
  <c r="AA171" i="1"/>
  <c r="AR154" i="1"/>
  <c r="AB170" i="1"/>
  <c r="AG165" i="1"/>
  <c r="AL160" i="1"/>
  <c r="AE167" i="1"/>
  <c r="AF166" i="1"/>
  <c r="AK161" i="1"/>
  <c r="AH164" i="1"/>
  <c r="AI163" i="1"/>
  <c r="AJ162" i="1"/>
  <c r="AO157" i="1"/>
  <c r="Y173" i="1"/>
  <c r="S179" i="1"/>
  <c r="V176" i="1"/>
  <c r="T178" i="1"/>
  <c r="R180" i="1"/>
  <c r="W175" i="1"/>
  <c r="U177" i="1"/>
  <c r="Q181" i="1"/>
  <c r="X174" i="1"/>
  <c r="AY151" i="1"/>
  <c r="AZ151" i="1" s="1"/>
  <c r="BL151" i="1" s="1"/>
  <c r="AX151" i="1"/>
  <c r="FI122" i="11"/>
  <c r="GT122" i="11" s="1"/>
  <c r="GV122" i="11" s="1"/>
  <c r="GW122" i="11" s="1"/>
  <c r="EW134" i="11"/>
  <c r="GH134" i="11" s="1"/>
  <c r="EZ131" i="11"/>
  <c r="GK131" i="11" s="1"/>
  <c r="FF125" i="11"/>
  <c r="GQ125" i="11" s="1"/>
  <c r="EU136" i="11"/>
  <c r="GF136" i="11" s="1"/>
  <c r="EN143" i="11"/>
  <c r="FY143" i="11" s="1"/>
  <c r="FH123" i="11"/>
  <c r="GS123" i="11" s="1"/>
  <c r="EX133" i="11"/>
  <c r="GI133" i="11" s="1"/>
  <c r="ER139" i="11"/>
  <c r="GC139" i="11" s="1"/>
  <c r="FE126" i="11"/>
  <c r="GP126" i="11" s="1"/>
  <c r="GY120" i="11"/>
  <c r="HI120" i="11" s="1"/>
  <c r="HJ120" i="11" s="1"/>
  <c r="GX120" i="11"/>
  <c r="FL121" i="11"/>
  <c r="FM121" i="11" s="1"/>
  <c r="EO142" i="11"/>
  <c r="FZ142" i="11" s="1"/>
  <c r="FA130" i="11"/>
  <c r="GL130" i="11" s="1"/>
  <c r="EJ147" i="11"/>
  <c r="EQ140" i="11"/>
  <c r="GB140" i="11" s="1"/>
  <c r="FD127" i="11"/>
  <c r="GO127" i="11" s="1"/>
  <c r="EH149" i="11"/>
  <c r="EK146" i="11"/>
  <c r="EV135" i="11"/>
  <c r="GG135" i="11" s="1"/>
  <c r="EP141" i="11"/>
  <c r="GA141" i="11" s="1"/>
  <c r="EY132" i="11"/>
  <c r="GJ132" i="11" s="1"/>
  <c r="EG150" i="11"/>
  <c r="FR150" i="11" s="1"/>
  <c r="FL120" i="11"/>
  <c r="FM120" i="11" s="1"/>
  <c r="HK119" i="11"/>
  <c r="FQ150" i="11"/>
  <c r="EF151" i="11"/>
  <c r="FQ151" i="11" s="1"/>
  <c r="FB129" i="11"/>
  <c r="GM129" i="11" s="1"/>
  <c r="EE152" i="11"/>
  <c r="FP152" i="11" s="1"/>
  <c r="ET137" i="11"/>
  <c r="GE137" i="11" s="1"/>
  <c r="FC128" i="11"/>
  <c r="GN128" i="11" s="1"/>
  <c r="EM144" i="11"/>
  <c r="FX144" i="11" s="1"/>
  <c r="FG124" i="11"/>
  <c r="GR124" i="11" s="1"/>
  <c r="EI148" i="11"/>
  <c r="HF123" i="11"/>
  <c r="CG139" i="11"/>
  <c r="DM139" i="11" s="1"/>
  <c r="CJ136" i="11"/>
  <c r="DP136" i="11" s="1"/>
  <c r="AS138" i="11"/>
  <c r="AM144" i="11"/>
  <c r="BX148" i="11"/>
  <c r="DD148" i="11" s="1"/>
  <c r="CB144" i="11"/>
  <c r="DH144" i="11" s="1"/>
  <c r="AH149" i="11"/>
  <c r="CI137" i="11"/>
  <c r="DO137" i="11" s="1"/>
  <c r="BT152" i="11"/>
  <c r="CZ152" i="11" s="1"/>
  <c r="AK146" i="11"/>
  <c r="CE141" i="11"/>
  <c r="DK141" i="11" s="1"/>
  <c r="BG124" i="11"/>
  <c r="BE126" i="11"/>
  <c r="CL134" i="11"/>
  <c r="DR134" i="11" s="1"/>
  <c r="CU125" i="11"/>
  <c r="EA125" i="11" s="1"/>
  <c r="CC143" i="11"/>
  <c r="DI143" i="11" s="1"/>
  <c r="CO131" i="11"/>
  <c r="DU131" i="11" s="1"/>
  <c r="BS153" i="11"/>
  <c r="CY153" i="11" s="1"/>
  <c r="AF151" i="11"/>
  <c r="CR128" i="11"/>
  <c r="DX128" i="11" s="1"/>
  <c r="BZ146" i="11"/>
  <c r="DF146" i="11" s="1"/>
  <c r="CD142" i="11"/>
  <c r="DJ142" i="11" s="1"/>
  <c r="BF125" i="11"/>
  <c r="BA130" i="11"/>
  <c r="AZ131" i="11"/>
  <c r="CQ129" i="11"/>
  <c r="DW129" i="11" s="1"/>
  <c r="AU136" i="11"/>
  <c r="BB129" i="11"/>
  <c r="BH123" i="11"/>
  <c r="AT137" i="11"/>
  <c r="AV135" i="11"/>
  <c r="AQ140" i="11"/>
  <c r="CS127" i="11"/>
  <c r="DY127" i="11" s="1"/>
  <c r="AP141" i="11"/>
  <c r="AO142" i="11"/>
  <c r="CN132" i="11"/>
  <c r="DT132" i="11" s="1"/>
  <c r="CA145" i="11"/>
  <c r="DG145" i="11" s="1"/>
  <c r="AJ147" i="11"/>
  <c r="AL145" i="11"/>
  <c r="AY132" i="11"/>
  <c r="BV150" i="11"/>
  <c r="DB150" i="11" s="1"/>
  <c r="BC128" i="11"/>
  <c r="CM133" i="11"/>
  <c r="DS133" i="11" s="1"/>
  <c r="AR139" i="11"/>
  <c r="CK135" i="11"/>
  <c r="DQ135" i="11" s="1"/>
  <c r="AX133" i="11"/>
  <c r="CV124" i="11"/>
  <c r="EB124" i="11" s="1"/>
  <c r="BU151" i="11"/>
  <c r="DA151" i="11" s="1"/>
  <c r="AG150" i="11"/>
  <c r="AI148" i="11"/>
  <c r="CH138" i="11"/>
  <c r="DN138" i="11" s="1"/>
  <c r="ET138" i="11" s="1"/>
  <c r="GE138" i="11" s="1"/>
  <c r="CW123" i="11"/>
  <c r="EC123" i="11" s="1"/>
  <c r="CF140" i="11"/>
  <c r="DL140" i="11" s="1"/>
  <c r="AN143" i="11"/>
  <c r="AE152" i="11"/>
  <c r="AD153" i="11"/>
  <c r="BW149" i="11"/>
  <c r="DC149" i="11" s="1"/>
  <c r="CT126" i="11"/>
  <c r="DZ126" i="11" s="1"/>
  <c r="BY147" i="11"/>
  <c r="DE147" i="11" s="1"/>
  <c r="AW134" i="11"/>
  <c r="CP130" i="11"/>
  <c r="DV130" i="11" s="1"/>
  <c r="BD127" i="11"/>
  <c r="G185" i="11"/>
  <c r="M184" i="11"/>
  <c r="HE183" i="11" s="1"/>
  <c r="HL122" i="11"/>
  <c r="GY121" i="11" l="1"/>
  <c r="HI121" i="11" s="1"/>
  <c r="HJ121" i="11" s="1"/>
  <c r="FK122" i="11"/>
  <c r="BB182" i="1"/>
  <c r="BC182" i="1" s="1"/>
  <c r="BF182" i="1"/>
  <c r="BH182" i="1" s="1"/>
  <c r="BJ182" i="1" s="1"/>
  <c r="AK162" i="1"/>
  <c r="Z173" i="1"/>
  <c r="AP157" i="1"/>
  <c r="AA172" i="1"/>
  <c r="AQ156" i="1"/>
  <c r="AB171" i="1"/>
  <c r="AR155" i="1"/>
  <c r="Y174" i="1"/>
  <c r="AO158" i="1"/>
  <c r="AD169" i="1"/>
  <c r="AT153" i="1"/>
  <c r="AV153" i="1" s="1"/>
  <c r="AW153" i="1" s="1"/>
  <c r="AE168" i="1"/>
  <c r="AF167" i="1"/>
  <c r="W176" i="1"/>
  <c r="AC170" i="1"/>
  <c r="AS154" i="1"/>
  <c r="AH165" i="1"/>
  <c r="AI164" i="1"/>
  <c r="AJ163" i="1"/>
  <c r="AG166" i="1"/>
  <c r="AL161" i="1"/>
  <c r="AM160" i="1"/>
  <c r="AN159" i="1"/>
  <c r="V177" i="1"/>
  <c r="U178" i="1"/>
  <c r="S180" i="1"/>
  <c r="X175" i="1"/>
  <c r="Q182" i="1"/>
  <c r="T179" i="1"/>
  <c r="R181" i="1"/>
  <c r="AX152" i="1"/>
  <c r="AY152" i="1"/>
  <c r="AZ152" i="1" s="1"/>
  <c r="BL152" i="1" s="1"/>
  <c r="G184" i="1"/>
  <c r="N183" i="1"/>
  <c r="O183" i="1"/>
  <c r="FB130" i="11"/>
  <c r="GM130" i="11" s="1"/>
  <c r="ER140" i="11"/>
  <c r="GC140" i="11" s="1"/>
  <c r="FH124" i="11"/>
  <c r="GS124" i="11" s="1"/>
  <c r="FF126" i="11"/>
  <c r="GQ126" i="11" s="1"/>
  <c r="FC129" i="11"/>
  <c r="GN129" i="11" s="1"/>
  <c r="EN144" i="11"/>
  <c r="FY144" i="11" s="1"/>
  <c r="EK147" i="11"/>
  <c r="FV147" i="11" s="1"/>
  <c r="EY133" i="11"/>
  <c r="GJ133" i="11" s="1"/>
  <c r="FG125" i="11"/>
  <c r="GR125" i="11" s="1"/>
  <c r="EQ141" i="11"/>
  <c r="GB141" i="11" s="1"/>
  <c r="EL146" i="11"/>
  <c r="FW146" i="11" s="1"/>
  <c r="FN120" i="11"/>
  <c r="GZ120" i="11"/>
  <c r="HH120" i="11"/>
  <c r="EW135" i="11"/>
  <c r="GH135" i="11" s="1"/>
  <c r="EM145" i="11"/>
  <c r="FX145" i="11" s="1"/>
  <c r="FI123" i="11"/>
  <c r="EG151" i="11"/>
  <c r="FR151" i="11" s="1"/>
  <c r="EZ132" i="11"/>
  <c r="GK132" i="11" s="1"/>
  <c r="FD128" i="11"/>
  <c r="GO128" i="11" s="1"/>
  <c r="EO143" i="11"/>
  <c r="FZ143" i="11" s="1"/>
  <c r="EU137" i="11"/>
  <c r="GF137" i="11" s="1"/>
  <c r="GY122" i="11"/>
  <c r="HI122" i="11" s="1"/>
  <c r="HJ122" i="11" s="1"/>
  <c r="GX122" i="11"/>
  <c r="FN121" i="11"/>
  <c r="EP142" i="11"/>
  <c r="GA142" i="11" s="1"/>
  <c r="EE153" i="11"/>
  <c r="FP153" i="11" s="1"/>
  <c r="EX134" i="11"/>
  <c r="GI134" i="11" s="1"/>
  <c r="EV136" i="11"/>
  <c r="GG136" i="11" s="1"/>
  <c r="FT148" i="11"/>
  <c r="GZ121" i="11"/>
  <c r="HK121" i="11" s="1"/>
  <c r="HH121" i="11"/>
  <c r="FV146" i="11"/>
  <c r="FU147" i="11"/>
  <c r="EI149" i="11"/>
  <c r="FT149" i="11" s="1"/>
  <c r="EH150" i="11"/>
  <c r="FE127" i="11"/>
  <c r="GP127" i="11" s="1"/>
  <c r="FA131" i="11"/>
  <c r="GL131" i="11" s="1"/>
  <c r="EF152" i="11"/>
  <c r="FQ152" i="11" s="1"/>
  <c r="EJ148" i="11"/>
  <c r="FU148" i="11" s="1"/>
  <c r="ES139" i="11"/>
  <c r="GD139" i="11" s="1"/>
  <c r="FS149" i="11"/>
  <c r="FL122" i="11"/>
  <c r="FM122" i="11" s="1"/>
  <c r="G186" i="11"/>
  <c r="M185" i="11"/>
  <c r="HE184" i="11" s="1"/>
  <c r="HL123" i="11"/>
  <c r="HF124" i="11"/>
  <c r="CS128" i="11"/>
  <c r="DY128" i="11" s="1"/>
  <c r="CN133" i="11"/>
  <c r="DT133" i="11" s="1"/>
  <c r="CG140" i="11"/>
  <c r="DM140" i="11" s="1"/>
  <c r="BG125" i="11"/>
  <c r="CA146" i="11"/>
  <c r="DG146" i="11" s="1"/>
  <c r="BU152" i="11"/>
  <c r="DA152" i="11" s="1"/>
  <c r="BC129" i="11"/>
  <c r="CU126" i="11"/>
  <c r="EA126" i="11" s="1"/>
  <c r="BS154" i="11"/>
  <c r="CY154" i="11" s="1"/>
  <c r="AL146" i="11"/>
  <c r="CV125" i="11"/>
  <c r="EB125" i="11" s="1"/>
  <c r="BA131" i="11"/>
  <c r="AX134" i="11"/>
  <c r="BZ147" i="11"/>
  <c r="DF147" i="11" s="1"/>
  <c r="BD128" i="11"/>
  <c r="CR129" i="11"/>
  <c r="DX129" i="11" s="1"/>
  <c r="CE142" i="11"/>
  <c r="DK142" i="11" s="1"/>
  <c r="AZ132" i="11"/>
  <c r="CO132" i="11"/>
  <c r="DU132" i="11" s="1"/>
  <c r="AI149" i="11"/>
  <c r="AS139" i="11"/>
  <c r="CH139" i="11"/>
  <c r="DN139" i="11" s="1"/>
  <c r="CK136" i="11"/>
  <c r="DQ136" i="11" s="1"/>
  <c r="CI138" i="11"/>
  <c r="DO138" i="11" s="1"/>
  <c r="CC144" i="11"/>
  <c r="DI144" i="11" s="1"/>
  <c r="AT138" i="11"/>
  <c r="AR140" i="11"/>
  <c r="CJ137" i="11"/>
  <c r="DP137" i="11" s="1"/>
  <c r="AK147" i="11"/>
  <c r="BT153" i="11"/>
  <c r="CZ153" i="11" s="1"/>
  <c r="BW150" i="11"/>
  <c r="DC150" i="11" s="1"/>
  <c r="BH124" i="11"/>
  <c r="AF152" i="11"/>
  <c r="CB145" i="11"/>
  <c r="DH145" i="11" s="1"/>
  <c r="AJ148" i="11"/>
  <c r="AO143" i="11"/>
  <c r="BY148" i="11"/>
  <c r="DE148" i="11" s="1"/>
  <c r="AQ141" i="11"/>
  <c r="AD154" i="11"/>
  <c r="BV151" i="11"/>
  <c r="DB151" i="11" s="1"/>
  <c r="AH150" i="11"/>
  <c r="AP142" i="11"/>
  <c r="CW124" i="11"/>
  <c r="EC124" i="11" s="1"/>
  <c r="AU137" i="11"/>
  <c r="AW135" i="11"/>
  <c r="CP131" i="11"/>
  <c r="DV131" i="11" s="1"/>
  <c r="BE127" i="11"/>
  <c r="AV136" i="11"/>
  <c r="CL135" i="11"/>
  <c r="DR135" i="11" s="1"/>
  <c r="AM145" i="11"/>
  <c r="CD143" i="11"/>
  <c r="DJ143" i="11" s="1"/>
  <c r="BB130" i="11"/>
  <c r="CM134" i="11"/>
  <c r="DS134" i="11" s="1"/>
  <c r="EY134" i="11" s="1"/>
  <c r="GJ134" i="11" s="1"/>
  <c r="CT127" i="11"/>
  <c r="DZ127" i="11" s="1"/>
  <c r="AY133" i="11"/>
  <c r="AE153" i="11"/>
  <c r="AG151" i="11"/>
  <c r="BX149" i="11"/>
  <c r="DD149" i="11" s="1"/>
  <c r="CF141" i="11"/>
  <c r="DL141" i="11" s="1"/>
  <c r="CQ130" i="11"/>
  <c r="DW130" i="11" s="1"/>
  <c r="FC130" i="11" s="1"/>
  <c r="GN130" i="11" s="1"/>
  <c r="AN144" i="11"/>
  <c r="BF126" i="11"/>
  <c r="ER141" i="11" l="1"/>
  <c r="GC141" i="11" s="1"/>
  <c r="FA132" i="11"/>
  <c r="GL132" i="11" s="1"/>
  <c r="BB183" i="1"/>
  <c r="BC183" i="1" s="1"/>
  <c r="BF183" i="1"/>
  <c r="BH183" i="1" s="1"/>
  <c r="BJ183" i="1" s="1"/>
  <c r="AF168" i="1"/>
  <c r="AG167" i="1"/>
  <c r="AB172" i="1"/>
  <c r="AR156" i="1"/>
  <c r="AK163" i="1"/>
  <c r="AN160" i="1"/>
  <c r="Y175" i="1"/>
  <c r="AO159" i="1"/>
  <c r="AJ164" i="1"/>
  <c r="AC171" i="1"/>
  <c r="AS155" i="1"/>
  <c r="AI165" i="1"/>
  <c r="AP158" i="1"/>
  <c r="Z174" i="1"/>
  <c r="AE169" i="1"/>
  <c r="AL162" i="1"/>
  <c r="Q183" i="1"/>
  <c r="X176" i="1"/>
  <c r="AQ157" i="1"/>
  <c r="AA173" i="1"/>
  <c r="AH166" i="1"/>
  <c r="AM161" i="1"/>
  <c r="AT154" i="1"/>
  <c r="AV154" i="1" s="1"/>
  <c r="AW154" i="1" s="1"/>
  <c r="AD170" i="1"/>
  <c r="U179" i="1"/>
  <c r="S181" i="1"/>
  <c r="V178" i="1"/>
  <c r="W177" i="1"/>
  <c r="R182" i="1"/>
  <c r="T180" i="1"/>
  <c r="G185" i="1"/>
  <c r="N184" i="1"/>
  <c r="O184" i="1"/>
  <c r="AY153" i="1"/>
  <c r="AZ153" i="1" s="1"/>
  <c r="BL153" i="1" s="1"/>
  <c r="AX153" i="1"/>
  <c r="EU138" i="11"/>
  <c r="GF138" i="11" s="1"/>
  <c r="FD129" i="11"/>
  <c r="GO129" i="11" s="1"/>
  <c r="EK148" i="11"/>
  <c r="FV148" i="11" s="1"/>
  <c r="EM146" i="11"/>
  <c r="FX146" i="11" s="1"/>
  <c r="EP143" i="11"/>
  <c r="GA143" i="11" s="1"/>
  <c r="FI124" i="11"/>
  <c r="GT124" i="11" s="1"/>
  <c r="GV124" i="11" s="1"/>
  <c r="GW124" i="11" s="1"/>
  <c r="EJ149" i="11"/>
  <c r="FU149" i="11" s="1"/>
  <c r="FB131" i="11"/>
  <c r="GM131" i="11" s="1"/>
  <c r="EQ142" i="11"/>
  <c r="GB142" i="11" s="1"/>
  <c r="EE154" i="11"/>
  <c r="FP154" i="11" s="1"/>
  <c r="FE128" i="11"/>
  <c r="GP128" i="11" s="1"/>
  <c r="FH125" i="11"/>
  <c r="GS125" i="11" s="1"/>
  <c r="EX135" i="11"/>
  <c r="GI135" i="11" s="1"/>
  <c r="EO144" i="11"/>
  <c r="FZ144" i="11" s="1"/>
  <c r="FF127" i="11"/>
  <c r="GQ127" i="11" s="1"/>
  <c r="EN145" i="11"/>
  <c r="FY145" i="11" s="1"/>
  <c r="EF153" i="11"/>
  <c r="FQ153" i="11" s="1"/>
  <c r="ET139" i="11"/>
  <c r="GE139" i="11" s="1"/>
  <c r="EL147" i="11"/>
  <c r="FW147" i="11" s="1"/>
  <c r="EG152" i="11"/>
  <c r="FR152" i="11" s="1"/>
  <c r="EZ133" i="11"/>
  <c r="GK133" i="11" s="1"/>
  <c r="FS150" i="11"/>
  <c r="GZ122" i="11"/>
  <c r="HH122" i="11"/>
  <c r="EH151" i="11"/>
  <c r="EV137" i="11"/>
  <c r="GG137" i="11" s="1"/>
  <c r="FG126" i="11"/>
  <c r="GR126" i="11" s="1"/>
  <c r="EI150" i="11"/>
  <c r="FT150" i="11" s="1"/>
  <c r="EW136" i="11"/>
  <c r="GH136" i="11" s="1"/>
  <c r="ES140" i="11"/>
  <c r="GD140" i="11" s="1"/>
  <c r="FN122" i="11"/>
  <c r="GT123" i="11"/>
  <c r="GV123" i="11" s="1"/>
  <c r="GW123" i="11" s="1"/>
  <c r="FK123" i="11"/>
  <c r="HK120" i="11"/>
  <c r="M186" i="11"/>
  <c r="HE185" i="11" s="1"/>
  <c r="G187" i="11"/>
  <c r="HL124" i="11"/>
  <c r="HF125" i="11"/>
  <c r="CM135" i="11"/>
  <c r="DS135" i="11" s="1"/>
  <c r="BS155" i="11"/>
  <c r="CY155" i="11" s="1"/>
  <c r="CI139" i="11"/>
  <c r="DO139" i="11" s="1"/>
  <c r="BY149" i="11"/>
  <c r="DE149" i="11" s="1"/>
  <c r="AU138" i="11"/>
  <c r="CO133" i="11"/>
  <c r="DU133" i="11" s="1"/>
  <c r="CA147" i="11"/>
  <c r="DG147" i="11" s="1"/>
  <c r="CB146" i="11"/>
  <c r="DH146" i="11" s="1"/>
  <c r="AD155" i="11"/>
  <c r="CW125" i="11"/>
  <c r="EC125" i="11" s="1"/>
  <c r="AG152" i="11"/>
  <c r="CU127" i="11"/>
  <c r="EA127" i="11" s="1"/>
  <c r="BC130" i="11"/>
  <c r="AQ142" i="11"/>
  <c r="BW151" i="11"/>
  <c r="DC151" i="11" s="1"/>
  <c r="AP143" i="11"/>
  <c r="BD129" i="11"/>
  <c r="BH125" i="11"/>
  <c r="CS129" i="11"/>
  <c r="DY129" i="11" s="1"/>
  <c r="CD144" i="11"/>
  <c r="DJ144" i="11" s="1"/>
  <c r="AH151" i="11"/>
  <c r="AW136" i="11"/>
  <c r="BX150" i="11"/>
  <c r="DD150" i="11" s="1"/>
  <c r="CH140" i="11"/>
  <c r="DN140" i="11" s="1"/>
  <c r="BU153" i="11"/>
  <c r="DA153" i="11" s="1"/>
  <c r="AN145" i="11"/>
  <c r="BA132" i="11"/>
  <c r="AZ133" i="11"/>
  <c r="AR141" i="11"/>
  <c r="CG141" i="11"/>
  <c r="DM141" i="11" s="1"/>
  <c r="CE143" i="11"/>
  <c r="DK143" i="11" s="1"/>
  <c r="AF153" i="11"/>
  <c r="CF142" i="11"/>
  <c r="DL142" i="11" s="1"/>
  <c r="BZ148" i="11"/>
  <c r="DF148" i="11" s="1"/>
  <c r="AS140" i="11"/>
  <c r="AO144" i="11"/>
  <c r="AJ149" i="11"/>
  <c r="AI150" i="11"/>
  <c r="BT154" i="11"/>
  <c r="CZ154" i="11" s="1"/>
  <c r="CL136" i="11"/>
  <c r="DR136" i="11" s="1"/>
  <c r="CC145" i="11"/>
  <c r="DI145" i="11" s="1"/>
  <c r="CK137" i="11"/>
  <c r="DQ137" i="11" s="1"/>
  <c r="AT139" i="11"/>
  <c r="CT128" i="11"/>
  <c r="DZ128" i="11" s="1"/>
  <c r="BB131" i="11"/>
  <c r="AK148" i="11"/>
  <c r="CV126" i="11"/>
  <c r="EB126" i="11" s="1"/>
  <c r="AE154" i="11"/>
  <c r="CP132" i="11"/>
  <c r="DV132" i="11" s="1"/>
  <c r="CQ131" i="11"/>
  <c r="DW131" i="11" s="1"/>
  <c r="BE128" i="11"/>
  <c r="BF127" i="11"/>
  <c r="AV137" i="11"/>
  <c r="AX135" i="11"/>
  <c r="AL147" i="11"/>
  <c r="BG126" i="11"/>
  <c r="AY134" i="11"/>
  <c r="BV152" i="11"/>
  <c r="DB152" i="11" s="1"/>
  <c r="CR130" i="11"/>
  <c r="DX130" i="11" s="1"/>
  <c r="CN134" i="11"/>
  <c r="DT134" i="11" s="1"/>
  <c r="AM146" i="11"/>
  <c r="CJ138" i="11"/>
  <c r="DP138" i="11" s="1"/>
  <c r="AY154" i="1" l="1"/>
  <c r="AZ154" i="1" s="1"/>
  <c r="BL154" i="1" s="1"/>
  <c r="AX154" i="1"/>
  <c r="BF184" i="1"/>
  <c r="BH184" i="1" s="1"/>
  <c r="BJ184" i="1" s="1"/>
  <c r="BB184" i="1"/>
  <c r="BC184" i="1" s="1"/>
  <c r="AK164" i="1"/>
  <c r="AA174" i="1"/>
  <c r="AO160" i="1"/>
  <c r="Y176" i="1"/>
  <c r="AS156" i="1"/>
  <c r="AC172" i="1"/>
  <c r="AG168" i="1"/>
  <c r="AQ158" i="1"/>
  <c r="AE170" i="1"/>
  <c r="Z175" i="1"/>
  <c r="AP159" i="1"/>
  <c r="AB173" i="1"/>
  <c r="AR157" i="1"/>
  <c r="AD171" i="1"/>
  <c r="AT155" i="1"/>
  <c r="AV155" i="1" s="1"/>
  <c r="AW155" i="1" s="1"/>
  <c r="AF169" i="1"/>
  <c r="AI166" i="1"/>
  <c r="AM162" i="1"/>
  <c r="AH167" i="1"/>
  <c r="AJ165" i="1"/>
  <c r="T181" i="1"/>
  <c r="AL163" i="1"/>
  <c r="AN161" i="1"/>
  <c r="V179" i="1"/>
  <c r="Q184" i="1"/>
  <c r="U180" i="1"/>
  <c r="X177" i="1"/>
  <c r="R183" i="1"/>
  <c r="W178" i="1"/>
  <c r="S182" i="1"/>
  <c r="O185" i="1"/>
  <c r="G186" i="1"/>
  <c r="N185" i="1"/>
  <c r="FK124" i="11"/>
  <c r="FL124" i="11" s="1"/>
  <c r="FM124" i="11" s="1"/>
  <c r="EX136" i="11"/>
  <c r="GI136" i="11" s="1"/>
  <c r="EQ143" i="11"/>
  <c r="GB143" i="11" s="1"/>
  <c r="EJ150" i="11"/>
  <c r="FU150" i="11" s="1"/>
  <c r="EO145" i="11"/>
  <c r="FZ145" i="11" s="1"/>
  <c r="ER142" i="11"/>
  <c r="GC142" i="11" s="1"/>
  <c r="EG153" i="11"/>
  <c r="FR153" i="11" s="1"/>
  <c r="EY135" i="11"/>
  <c r="GJ135" i="11" s="1"/>
  <c r="EH152" i="11"/>
  <c r="FS152" i="11" s="1"/>
  <c r="FB132" i="11"/>
  <c r="GM132" i="11" s="1"/>
  <c r="FF128" i="11"/>
  <c r="GQ128" i="11" s="1"/>
  <c r="FH126" i="11"/>
  <c r="GS126" i="11" s="1"/>
  <c r="EF154" i="11"/>
  <c r="EV138" i="11"/>
  <c r="GG138" i="11" s="1"/>
  <c r="FC131" i="11"/>
  <c r="GN131" i="11" s="1"/>
  <c r="EW137" i="11"/>
  <c r="GH137" i="11" s="1"/>
  <c r="EL148" i="11"/>
  <c r="FW148" i="11" s="1"/>
  <c r="ES141" i="11"/>
  <c r="GD141" i="11" s="1"/>
  <c r="FI125" i="11"/>
  <c r="FA133" i="11"/>
  <c r="GL133" i="11" s="1"/>
  <c r="EE155" i="11"/>
  <c r="FP155" i="11" s="1"/>
  <c r="GY123" i="11"/>
  <c r="HI123" i="11" s="1"/>
  <c r="HJ123" i="11" s="1"/>
  <c r="GX123" i="11"/>
  <c r="FS151" i="11"/>
  <c r="EZ134" i="11"/>
  <c r="GK134" i="11" s="1"/>
  <c r="ET140" i="11"/>
  <c r="GE140" i="11" s="1"/>
  <c r="EP144" i="11"/>
  <c r="GA144" i="11" s="1"/>
  <c r="FG127" i="11"/>
  <c r="GR127" i="11" s="1"/>
  <c r="EN146" i="11"/>
  <c r="FY146" i="11" s="1"/>
  <c r="EK149" i="11"/>
  <c r="FV149" i="11" s="1"/>
  <c r="GY124" i="11"/>
  <c r="HI124" i="11" s="1"/>
  <c r="HJ124" i="11" s="1"/>
  <c r="GX124" i="11"/>
  <c r="FD130" i="11"/>
  <c r="GO130" i="11" s="1"/>
  <c r="FE129" i="11"/>
  <c r="GP129" i="11" s="1"/>
  <c r="EI151" i="11"/>
  <c r="FT151" i="11" s="1"/>
  <c r="EM147" i="11"/>
  <c r="FX147" i="11" s="1"/>
  <c r="EU139" i="11"/>
  <c r="GF139" i="11" s="1"/>
  <c r="FL123" i="11"/>
  <c r="FM123" i="11" s="1"/>
  <c r="HK122" i="11"/>
  <c r="HL125" i="11"/>
  <c r="M187" i="11"/>
  <c r="HE186" i="11" s="1"/>
  <c r="G188" i="11"/>
  <c r="HF126" i="11"/>
  <c r="BX151" i="11"/>
  <c r="DD151" i="11" s="1"/>
  <c r="CE144" i="11"/>
  <c r="DK144" i="11" s="1"/>
  <c r="AH152" i="11"/>
  <c r="BC131" i="11"/>
  <c r="AD156" i="11"/>
  <c r="AJ150" i="11"/>
  <c r="AW137" i="11"/>
  <c r="AY135" i="11"/>
  <c r="CC146" i="11"/>
  <c r="DI146" i="11" s="1"/>
  <c r="AE155" i="11"/>
  <c r="AU139" i="11"/>
  <c r="CF143" i="11"/>
  <c r="DL143" i="11" s="1"/>
  <c r="CL137" i="11"/>
  <c r="DR137" i="11" s="1"/>
  <c r="AT140" i="11"/>
  <c r="CQ132" i="11"/>
  <c r="DW132" i="11" s="1"/>
  <c r="CG142" i="11"/>
  <c r="DM142" i="11" s="1"/>
  <c r="AI151" i="11"/>
  <c r="CR131" i="11"/>
  <c r="DX131" i="11" s="1"/>
  <c r="AF154" i="11"/>
  <c r="BV153" i="11"/>
  <c r="DB153" i="11" s="1"/>
  <c r="AM147" i="11"/>
  <c r="AP144" i="11"/>
  <c r="CU128" i="11"/>
  <c r="EA128" i="11" s="1"/>
  <c r="BY150" i="11"/>
  <c r="DE150" i="11" s="1"/>
  <c r="CK138" i="11"/>
  <c r="DQ138" i="11" s="1"/>
  <c r="CI140" i="11"/>
  <c r="DO140" i="11" s="1"/>
  <c r="CB147" i="11"/>
  <c r="DH147" i="11" s="1"/>
  <c r="CD145" i="11"/>
  <c r="DJ145" i="11" s="1"/>
  <c r="AX136" i="11"/>
  <c r="AN146" i="11"/>
  <c r="BS156" i="11"/>
  <c r="CY156" i="11" s="1"/>
  <c r="CW126" i="11"/>
  <c r="EC126" i="11" s="1"/>
  <c r="BD130" i="11"/>
  <c r="BB132" i="11"/>
  <c r="BE129" i="11"/>
  <c r="BG127" i="11"/>
  <c r="CA148" i="11"/>
  <c r="DG148" i="11" s="1"/>
  <c r="BH126" i="11"/>
  <c r="AZ134" i="11"/>
  <c r="CT129" i="11"/>
  <c r="DZ129" i="11" s="1"/>
  <c r="CP133" i="11"/>
  <c r="DV133" i="11" s="1"/>
  <c r="CJ139" i="11"/>
  <c r="DP139" i="11" s="1"/>
  <c r="BW152" i="11"/>
  <c r="DC152" i="11" s="1"/>
  <c r="EI152" i="11" s="1"/>
  <c r="BF128" i="11"/>
  <c r="AL148" i="11"/>
  <c r="BU154" i="11"/>
  <c r="DA154" i="11" s="1"/>
  <c r="AO145" i="11"/>
  <c r="AR142" i="11"/>
  <c r="CM136" i="11"/>
  <c r="DS136" i="11" s="1"/>
  <c r="CN135" i="11"/>
  <c r="DT135" i="11" s="1"/>
  <c r="AS141" i="11"/>
  <c r="CV127" i="11"/>
  <c r="EB127" i="11" s="1"/>
  <c r="FH127" i="11" s="1"/>
  <c r="GS127" i="11" s="1"/>
  <c r="AK149" i="11"/>
  <c r="CS130" i="11"/>
  <c r="DY130" i="11" s="1"/>
  <c r="CH141" i="11"/>
  <c r="DN141" i="11" s="1"/>
  <c r="BA133" i="11"/>
  <c r="CO134" i="11"/>
  <c r="DU134" i="11" s="1"/>
  <c r="BZ149" i="11"/>
  <c r="DF149" i="11" s="1"/>
  <c r="BT155" i="11"/>
  <c r="CZ155" i="11" s="1"/>
  <c r="AV138" i="11"/>
  <c r="AG153" i="11"/>
  <c r="AQ143" i="11"/>
  <c r="EF155" i="11" l="1"/>
  <c r="FQ155" i="11" s="1"/>
  <c r="EU140" i="11"/>
  <c r="GF140" i="11" s="1"/>
  <c r="EY136" i="11"/>
  <c r="GJ136" i="11" s="1"/>
  <c r="BB185" i="1"/>
  <c r="BC185" i="1" s="1"/>
  <c r="BF185" i="1"/>
  <c r="BH185" i="1" s="1"/>
  <c r="BJ185" i="1" s="1"/>
  <c r="AL164" i="1"/>
  <c r="AH168" i="1"/>
  <c r="AT156" i="1"/>
  <c r="AV156" i="1" s="1"/>
  <c r="AW156" i="1" s="1"/>
  <c r="AD172" i="1"/>
  <c r="AP160" i="1"/>
  <c r="Z176" i="1"/>
  <c r="AJ166" i="1"/>
  <c r="AN162" i="1"/>
  <c r="AB174" i="1"/>
  <c r="AR158" i="1"/>
  <c r="AF170" i="1"/>
  <c r="AQ159" i="1"/>
  <c r="AA175" i="1"/>
  <c r="AK165" i="1"/>
  <c r="AE171" i="1"/>
  <c r="AO161" i="1"/>
  <c r="Y177" i="1"/>
  <c r="AI167" i="1"/>
  <c r="AS157" i="1"/>
  <c r="AC173" i="1"/>
  <c r="U181" i="1"/>
  <c r="W179" i="1"/>
  <c r="AM163" i="1"/>
  <c r="AG169" i="1"/>
  <c r="X178" i="1"/>
  <c r="R184" i="1"/>
  <c r="S183" i="1"/>
  <c r="T182" i="1"/>
  <c r="Q185" i="1"/>
  <c r="V180" i="1"/>
  <c r="G187" i="1"/>
  <c r="O186" i="1"/>
  <c r="N186" i="1"/>
  <c r="AX155" i="1"/>
  <c r="AY155" i="1"/>
  <c r="AZ155" i="1" s="1"/>
  <c r="BL155" i="1" s="1"/>
  <c r="ET141" i="11"/>
  <c r="GE141" i="11" s="1"/>
  <c r="EZ135" i="11"/>
  <c r="GK135" i="11" s="1"/>
  <c r="FD131" i="11"/>
  <c r="GO131" i="11" s="1"/>
  <c r="FB133" i="11"/>
  <c r="GM133" i="11" s="1"/>
  <c r="EK150" i="11"/>
  <c r="FV150" i="11" s="1"/>
  <c r="FN124" i="11"/>
  <c r="FA134" i="11"/>
  <c r="GL134" i="11" s="1"/>
  <c r="FF129" i="11"/>
  <c r="GQ129" i="11" s="1"/>
  <c r="FI126" i="11"/>
  <c r="FK126" i="11" s="1"/>
  <c r="EG154" i="11"/>
  <c r="FR154" i="11" s="1"/>
  <c r="EV139" i="11"/>
  <c r="GG139" i="11" s="1"/>
  <c r="EW138" i="11"/>
  <c r="GH138" i="11" s="1"/>
  <c r="EX137" i="11"/>
  <c r="GI137" i="11" s="1"/>
  <c r="EO146" i="11"/>
  <c r="FZ146" i="11" s="1"/>
  <c r="EM148" i="11"/>
  <c r="FX148" i="11" s="1"/>
  <c r="FT152" i="11"/>
  <c r="EL149" i="11"/>
  <c r="FW149" i="11" s="1"/>
  <c r="FE130" i="11"/>
  <c r="GP130" i="11" s="1"/>
  <c r="EQ144" i="11"/>
  <c r="GB144" i="11" s="1"/>
  <c r="FN123" i="11"/>
  <c r="GZ123" i="11"/>
  <c r="HH123" i="11"/>
  <c r="GT125" i="11"/>
  <c r="GV125" i="11" s="1"/>
  <c r="GW125" i="11" s="1"/>
  <c r="FK125" i="11"/>
  <c r="EJ151" i="11"/>
  <c r="FU151" i="11" s="1"/>
  <c r="EP145" i="11"/>
  <c r="GA145" i="11" s="1"/>
  <c r="EH153" i="11"/>
  <c r="ES142" i="11"/>
  <c r="GD142" i="11" s="1"/>
  <c r="ER143" i="11"/>
  <c r="GC143" i="11" s="1"/>
  <c r="GZ124" i="11"/>
  <c r="HK124" i="11" s="1"/>
  <c r="HH124" i="11"/>
  <c r="FQ154" i="11"/>
  <c r="EE156" i="11"/>
  <c r="FP156" i="11" s="1"/>
  <c r="EN147" i="11"/>
  <c r="FY147" i="11" s="1"/>
  <c r="FG128" i="11"/>
  <c r="GR128" i="11" s="1"/>
  <c r="FC132" i="11"/>
  <c r="GN132" i="11" s="1"/>
  <c r="HL126" i="11"/>
  <c r="M188" i="11"/>
  <c r="HE187" i="11" s="1"/>
  <c r="G189" i="11"/>
  <c r="HF127" i="11"/>
  <c r="BX152" i="11"/>
  <c r="DD152" i="11" s="1"/>
  <c r="AN147" i="11"/>
  <c r="AW138" i="11"/>
  <c r="CF144" i="11"/>
  <c r="DL144" i="11" s="1"/>
  <c r="CT130" i="11"/>
  <c r="DZ130" i="11" s="1"/>
  <c r="AP145" i="11"/>
  <c r="BB133" i="11"/>
  <c r="CP134" i="11"/>
  <c r="DV134" i="11" s="1"/>
  <c r="AL149" i="11"/>
  <c r="AQ144" i="11"/>
  <c r="CW127" i="11"/>
  <c r="EC127" i="11" s="1"/>
  <c r="AY136" i="11"/>
  <c r="BH127" i="11"/>
  <c r="CA149" i="11"/>
  <c r="DG149" i="11" s="1"/>
  <c r="CK139" i="11"/>
  <c r="DQ139" i="11" s="1"/>
  <c r="CG143" i="11"/>
  <c r="DM143" i="11" s="1"/>
  <c r="AS142" i="11"/>
  <c r="AR143" i="11"/>
  <c r="CE145" i="11"/>
  <c r="DK145" i="11" s="1"/>
  <c r="CI141" i="11"/>
  <c r="DO141" i="11" s="1"/>
  <c r="CD146" i="11"/>
  <c r="DJ146" i="11" s="1"/>
  <c r="AK150" i="11"/>
  <c r="AI152" i="11"/>
  <c r="BE130" i="11"/>
  <c r="CB148" i="11"/>
  <c r="DH148" i="11" s="1"/>
  <c r="CN136" i="11"/>
  <c r="DT136" i="11" s="1"/>
  <c r="AJ151" i="11"/>
  <c r="BT156" i="11"/>
  <c r="CZ156" i="11" s="1"/>
  <c r="BY151" i="11"/>
  <c r="DE151" i="11" s="1"/>
  <c r="BV154" i="11"/>
  <c r="DB154" i="11" s="1"/>
  <c r="BU155" i="11"/>
  <c r="DA155" i="11" s="1"/>
  <c r="BD131" i="11"/>
  <c r="BS157" i="11"/>
  <c r="CY157" i="11" s="1"/>
  <c r="AX137" i="11"/>
  <c r="CC147" i="11"/>
  <c r="DI147" i="11" s="1"/>
  <c r="AG154" i="11"/>
  <c r="CL138" i="11"/>
  <c r="DR138" i="11" s="1"/>
  <c r="BC132" i="11"/>
  <c r="AO146" i="11"/>
  <c r="BF129" i="11"/>
  <c r="CU129" i="11"/>
  <c r="EA129" i="11" s="1"/>
  <c r="AH153" i="11"/>
  <c r="CQ133" i="11"/>
  <c r="DW133" i="11" s="1"/>
  <c r="AT141" i="11"/>
  <c r="AF155" i="11"/>
  <c r="CO135" i="11"/>
  <c r="DU135" i="11" s="1"/>
  <c r="CJ140" i="11"/>
  <c r="DP140" i="11" s="1"/>
  <c r="AD157" i="11"/>
  <c r="CS131" i="11"/>
  <c r="DY131" i="11" s="1"/>
  <c r="BG128" i="11"/>
  <c r="AU140" i="11"/>
  <c r="CV128" i="11"/>
  <c r="EB128" i="11" s="1"/>
  <c r="BA134" i="11"/>
  <c r="CM137" i="11"/>
  <c r="DS137" i="11" s="1"/>
  <c r="CR132" i="11"/>
  <c r="DX132" i="11" s="1"/>
  <c r="AM148" i="11"/>
  <c r="BW153" i="11"/>
  <c r="DC153" i="11" s="1"/>
  <c r="AV139" i="11"/>
  <c r="CH142" i="11"/>
  <c r="DN142" i="11" s="1"/>
  <c r="AZ135" i="11"/>
  <c r="BZ150" i="11"/>
  <c r="DF150" i="11" s="1"/>
  <c r="AE156" i="11"/>
  <c r="EL150" i="11" l="1"/>
  <c r="FW150" i="11" s="1"/>
  <c r="EY137" i="11"/>
  <c r="GJ137" i="11" s="1"/>
  <c r="EO147" i="11"/>
  <c r="FZ147" i="11" s="1"/>
  <c r="FC133" i="11"/>
  <c r="GN133" i="11" s="1"/>
  <c r="EQ145" i="11"/>
  <c r="GB145" i="11" s="1"/>
  <c r="FD132" i="11"/>
  <c r="GO132" i="11" s="1"/>
  <c r="BB186" i="1"/>
  <c r="BC186" i="1" s="1"/>
  <c r="BF186" i="1"/>
  <c r="BH186" i="1" s="1"/>
  <c r="BJ186" i="1" s="1"/>
  <c r="Z177" i="1"/>
  <c r="AP161" i="1"/>
  <c r="AB175" i="1"/>
  <c r="AR159" i="1"/>
  <c r="AL165" i="1"/>
  <c r="AN163" i="1"/>
  <c r="AH169" i="1"/>
  <c r="AJ167" i="1"/>
  <c r="AD173" i="1"/>
  <c r="AT157" i="1"/>
  <c r="AV157" i="1" s="1"/>
  <c r="AF171" i="1"/>
  <c r="AE172" i="1"/>
  <c r="AG170" i="1"/>
  <c r="AQ160" i="1"/>
  <c r="AA176" i="1"/>
  <c r="AS158" i="1"/>
  <c r="AC174" i="1"/>
  <c r="AM164" i="1"/>
  <c r="AO162" i="1"/>
  <c r="Y178" i="1"/>
  <c r="AI168" i="1"/>
  <c r="AK166" i="1"/>
  <c r="T183" i="1"/>
  <c r="V181" i="1"/>
  <c r="X179" i="1"/>
  <c r="R185" i="1"/>
  <c r="Q186" i="1"/>
  <c r="U182" i="1"/>
  <c r="S184" i="1"/>
  <c r="W180" i="1"/>
  <c r="AX156" i="1"/>
  <c r="AY156" i="1"/>
  <c r="AZ156" i="1" s="1"/>
  <c r="BL156" i="1" s="1"/>
  <c r="O187" i="1"/>
  <c r="G188" i="1"/>
  <c r="N187" i="1"/>
  <c r="ET142" i="11"/>
  <c r="GE142" i="11" s="1"/>
  <c r="EG155" i="11"/>
  <c r="FR155" i="11" s="1"/>
  <c r="EW139" i="11"/>
  <c r="GH139" i="11" s="1"/>
  <c r="FI127" i="11"/>
  <c r="GT127" i="11" s="1"/>
  <c r="GV127" i="11" s="1"/>
  <c r="GW127" i="11" s="1"/>
  <c r="EV140" i="11"/>
  <c r="GG140" i="11" s="1"/>
  <c r="EM149" i="11"/>
  <c r="FX149" i="11" s="1"/>
  <c r="EI153" i="11"/>
  <c r="FT153" i="11" s="1"/>
  <c r="FE131" i="11"/>
  <c r="GP131" i="11" s="1"/>
  <c r="FG129" i="11"/>
  <c r="GR129" i="11" s="1"/>
  <c r="EE157" i="11"/>
  <c r="FP157" i="11" s="1"/>
  <c r="FA135" i="11"/>
  <c r="GL135" i="11" s="1"/>
  <c r="EH154" i="11"/>
  <c r="FS154" i="11" s="1"/>
  <c r="EZ136" i="11"/>
  <c r="GK136" i="11" s="1"/>
  <c r="GT126" i="11"/>
  <c r="GV126" i="11" s="1"/>
  <c r="GW126" i="11" s="1"/>
  <c r="GY126" i="11" s="1"/>
  <c r="HI126" i="11" s="1"/>
  <c r="HJ126" i="11" s="1"/>
  <c r="EX138" i="11"/>
  <c r="GI138" i="11" s="1"/>
  <c r="FH128" i="11"/>
  <c r="GS128" i="11" s="1"/>
  <c r="EF156" i="11"/>
  <c r="FQ156" i="11" s="1"/>
  <c r="EU141" i="11"/>
  <c r="GF141" i="11" s="1"/>
  <c r="ES143" i="11"/>
  <c r="GD143" i="11" s="1"/>
  <c r="FB134" i="11"/>
  <c r="GM134" i="11" s="1"/>
  <c r="ER144" i="11"/>
  <c r="GC144" i="11" s="1"/>
  <c r="FS153" i="11"/>
  <c r="HK123" i="11"/>
  <c r="FL125" i="11"/>
  <c r="FM125" i="11" s="1"/>
  <c r="FL126" i="11"/>
  <c r="FM126" i="11" s="1"/>
  <c r="GY125" i="11"/>
  <c r="HI125" i="11" s="1"/>
  <c r="HJ125" i="11" s="1"/>
  <c r="GX125" i="11"/>
  <c r="EK151" i="11"/>
  <c r="FV151" i="11" s="1"/>
  <c r="EN148" i="11"/>
  <c r="FY148" i="11" s="1"/>
  <c r="EP146" i="11"/>
  <c r="GA146" i="11" s="1"/>
  <c r="FF130" i="11"/>
  <c r="GQ130" i="11" s="1"/>
  <c r="EJ152" i="11"/>
  <c r="HL127" i="11"/>
  <c r="M189" i="11"/>
  <c r="HE188" i="11" s="1"/>
  <c r="G190" i="11"/>
  <c r="HF128" i="11"/>
  <c r="CO136" i="11"/>
  <c r="DU136" i="11" s="1"/>
  <c r="AV140" i="11"/>
  <c r="CR133" i="11"/>
  <c r="DX133" i="11" s="1"/>
  <c r="AX138" i="11"/>
  <c r="AJ152" i="11"/>
  <c r="AM149" i="11"/>
  <c r="AG155" i="11"/>
  <c r="CW128" i="11"/>
  <c r="EC128" i="11" s="1"/>
  <c r="CL139" i="11"/>
  <c r="DR139" i="11" s="1"/>
  <c r="CA150" i="11"/>
  <c r="DG150" i="11" s="1"/>
  <c r="BF130" i="11"/>
  <c r="AT142" i="11"/>
  <c r="BE131" i="11"/>
  <c r="AF156" i="11"/>
  <c r="AU141" i="11"/>
  <c r="AP146" i="11"/>
  <c r="AI153" i="11"/>
  <c r="BD132" i="11"/>
  <c r="AS143" i="11"/>
  <c r="AW139" i="11"/>
  <c r="BT157" i="11"/>
  <c r="CZ157" i="11" s="1"/>
  <c r="AQ145" i="11"/>
  <c r="AO147" i="11"/>
  <c r="CQ134" i="11"/>
  <c r="DW134" i="11" s="1"/>
  <c r="BV155" i="11"/>
  <c r="DB155" i="11" s="1"/>
  <c r="CH143" i="11"/>
  <c r="DN143" i="11" s="1"/>
  <c r="CG144" i="11"/>
  <c r="DM144" i="11" s="1"/>
  <c r="CP135" i="11"/>
  <c r="DV135" i="11" s="1"/>
  <c r="BW154" i="11"/>
  <c r="DC154" i="11" s="1"/>
  <c r="CU130" i="11"/>
  <c r="EA130" i="11" s="1"/>
  <c r="AR144" i="11"/>
  <c r="AN148" i="11"/>
  <c r="BC133" i="11"/>
  <c r="BZ151" i="11"/>
  <c r="DF151" i="11" s="1"/>
  <c r="AL150" i="11"/>
  <c r="CS132" i="11"/>
  <c r="DY132" i="11" s="1"/>
  <c r="CI142" i="11"/>
  <c r="DO142" i="11" s="1"/>
  <c r="AK151" i="11"/>
  <c r="AY137" i="11"/>
  <c r="CJ141" i="11"/>
  <c r="DP141" i="11" s="1"/>
  <c r="AZ136" i="11"/>
  <c r="BB134" i="11"/>
  <c r="CE146" i="11"/>
  <c r="DK146" i="11" s="1"/>
  <c r="BX153" i="11"/>
  <c r="DD153" i="11" s="1"/>
  <c r="CV129" i="11"/>
  <c r="EB129" i="11" s="1"/>
  <c r="BU156" i="11"/>
  <c r="DA156" i="11" s="1"/>
  <c r="EG156" i="11" s="1"/>
  <c r="FR156" i="11" s="1"/>
  <c r="AE157" i="11"/>
  <c r="CC148" i="11"/>
  <c r="DI148" i="11" s="1"/>
  <c r="EO148" i="11" s="1"/>
  <c r="FZ148" i="11" s="1"/>
  <c r="CD147" i="11"/>
  <c r="DJ147" i="11" s="1"/>
  <c r="CF145" i="11"/>
  <c r="DL145" i="11" s="1"/>
  <c r="CK140" i="11"/>
  <c r="DQ140" i="11" s="1"/>
  <c r="CM138" i="11"/>
  <c r="DS138" i="11" s="1"/>
  <c r="EY138" i="11" s="1"/>
  <c r="GJ138" i="11" s="1"/>
  <c r="AH154" i="11"/>
  <c r="CT131" i="11"/>
  <c r="DZ131" i="11" s="1"/>
  <c r="AD158" i="11"/>
  <c r="BS158" i="11"/>
  <c r="CY158" i="11" s="1"/>
  <c r="BY152" i="11"/>
  <c r="DE152" i="11" s="1"/>
  <c r="EK152" i="11" s="1"/>
  <c r="FV152" i="11" s="1"/>
  <c r="BG129" i="11"/>
  <c r="CN137" i="11"/>
  <c r="DT137" i="11" s="1"/>
  <c r="CB149" i="11"/>
  <c r="DH149" i="11" s="1"/>
  <c r="BA135" i="11"/>
  <c r="BH128" i="11"/>
  <c r="ER145" i="11" l="1"/>
  <c r="GC145" i="11" s="1"/>
  <c r="EZ137" i="11"/>
  <c r="GK137" i="11" s="1"/>
  <c r="GX126" i="11"/>
  <c r="HH126" i="11" s="1"/>
  <c r="O188" i="1"/>
  <c r="G189" i="1"/>
  <c r="N188" i="1"/>
  <c r="BB187" i="1"/>
  <c r="BC187" i="1" s="1"/>
  <c r="BF187" i="1"/>
  <c r="BH187" i="1" s="1"/>
  <c r="BJ187" i="1" s="1"/>
  <c r="AR160" i="1"/>
  <c r="AB176" i="1"/>
  <c r="AO163" i="1"/>
  <c r="Y179" i="1"/>
  <c r="AT158" i="1"/>
  <c r="AV158" i="1" s="1"/>
  <c r="AW158" i="1" s="1"/>
  <c r="AD174" i="1"/>
  <c r="AE173" i="1"/>
  <c r="AN164" i="1"/>
  <c r="AS159" i="1"/>
  <c r="AC175" i="1"/>
  <c r="AP162" i="1"/>
  <c r="Z178" i="1"/>
  <c r="AQ161" i="1"/>
  <c r="AA177" i="1"/>
  <c r="AJ168" i="1"/>
  <c r="AG171" i="1"/>
  <c r="AL166" i="1"/>
  <c r="AM165" i="1"/>
  <c r="AF172" i="1"/>
  <c r="AK167" i="1"/>
  <c r="AH170" i="1"/>
  <c r="AI169" i="1"/>
  <c r="T184" i="1"/>
  <c r="X180" i="1"/>
  <c r="U183" i="1"/>
  <c r="R186" i="1"/>
  <c r="S185" i="1"/>
  <c r="V182" i="1"/>
  <c r="W181" i="1"/>
  <c r="Q187" i="1"/>
  <c r="AW157" i="1"/>
  <c r="EJ153" i="11"/>
  <c r="FU153" i="11" s="1"/>
  <c r="FK127" i="11"/>
  <c r="FL127" i="11" s="1"/>
  <c r="FM127" i="11" s="1"/>
  <c r="FF131" i="11"/>
  <c r="GQ131" i="11" s="1"/>
  <c r="EU142" i="11"/>
  <c r="GF142" i="11" s="1"/>
  <c r="EQ146" i="11"/>
  <c r="GB146" i="11" s="1"/>
  <c r="EL151" i="11"/>
  <c r="FW151" i="11" s="1"/>
  <c r="EP147" i="11"/>
  <c r="GA147" i="11" s="1"/>
  <c r="EH155" i="11"/>
  <c r="FS155" i="11" s="1"/>
  <c r="EE158" i="11"/>
  <c r="FP158" i="11" s="1"/>
  <c r="EV141" i="11"/>
  <c r="GG141" i="11" s="1"/>
  <c r="FG130" i="11"/>
  <c r="GR130" i="11" s="1"/>
  <c r="ET143" i="11"/>
  <c r="GE143" i="11" s="1"/>
  <c r="EM150" i="11"/>
  <c r="FX150" i="11" s="1"/>
  <c r="FN126" i="11"/>
  <c r="EN149" i="11"/>
  <c r="FY149" i="11" s="1"/>
  <c r="EW140" i="11"/>
  <c r="GH140" i="11" s="1"/>
  <c r="ES144" i="11"/>
  <c r="GD144" i="11" s="1"/>
  <c r="FD133" i="11"/>
  <c r="GO133" i="11" s="1"/>
  <c r="GZ125" i="11"/>
  <c r="HH125" i="11"/>
  <c r="FH129" i="11"/>
  <c r="GS129" i="11" s="1"/>
  <c r="EI154" i="11"/>
  <c r="EF157" i="11"/>
  <c r="EX139" i="11"/>
  <c r="GI139" i="11" s="1"/>
  <c r="FA136" i="11"/>
  <c r="GL136" i="11" s="1"/>
  <c r="FU152" i="11"/>
  <c r="FN125" i="11"/>
  <c r="FE132" i="11"/>
  <c r="GP132" i="11" s="1"/>
  <c r="FB135" i="11"/>
  <c r="GM135" i="11" s="1"/>
  <c r="FC134" i="11"/>
  <c r="GN134" i="11" s="1"/>
  <c r="FI128" i="11"/>
  <c r="GZ126" i="11"/>
  <c r="HK126" i="11" s="1"/>
  <c r="GY127" i="11"/>
  <c r="HI127" i="11" s="1"/>
  <c r="HJ127" i="11" s="1"/>
  <c r="GX127" i="11"/>
  <c r="HL128" i="11"/>
  <c r="G191" i="11"/>
  <c r="M190" i="11"/>
  <c r="HE189" i="11" s="1"/>
  <c r="HF129" i="11"/>
  <c r="CA151" i="11"/>
  <c r="DG151" i="11" s="1"/>
  <c r="AV141" i="11"/>
  <c r="CE147" i="11"/>
  <c r="DK147" i="11" s="1"/>
  <c r="BB135" i="11"/>
  <c r="BT158" i="11"/>
  <c r="CZ158" i="11" s="1"/>
  <c r="AN149" i="11"/>
  <c r="AP147" i="11"/>
  <c r="CK141" i="11"/>
  <c r="DQ141" i="11" s="1"/>
  <c r="BA136" i="11"/>
  <c r="AR145" i="11"/>
  <c r="AJ153" i="11"/>
  <c r="AK152" i="11"/>
  <c r="AY138" i="11"/>
  <c r="BW155" i="11"/>
  <c r="DC155" i="11" s="1"/>
  <c r="CH144" i="11"/>
  <c r="DN144" i="11" s="1"/>
  <c r="AG156" i="11"/>
  <c r="AO148" i="11"/>
  <c r="CP136" i="11"/>
  <c r="DV136" i="11" s="1"/>
  <c r="BG130" i="11"/>
  <c r="CG145" i="11"/>
  <c r="DM145" i="11" s="1"/>
  <c r="AS144" i="11"/>
  <c r="CW129" i="11"/>
  <c r="EC129" i="11" s="1"/>
  <c r="AH155" i="11"/>
  <c r="CO137" i="11"/>
  <c r="DU137" i="11" s="1"/>
  <c r="AI154" i="11"/>
  <c r="CT132" i="11"/>
  <c r="DZ132" i="11" s="1"/>
  <c r="AD159" i="11"/>
  <c r="CB150" i="11"/>
  <c r="DH150" i="11" s="1"/>
  <c r="BE132" i="11"/>
  <c r="CU131" i="11"/>
  <c r="EA131" i="11" s="1"/>
  <c r="BH129" i="11"/>
  <c r="AE158" i="11"/>
  <c r="BZ152" i="11"/>
  <c r="DF152" i="11" s="1"/>
  <c r="CD148" i="11"/>
  <c r="DJ148" i="11" s="1"/>
  <c r="CN138" i="11"/>
  <c r="DT138" i="11" s="1"/>
  <c r="AW140" i="11"/>
  <c r="AM150" i="11"/>
  <c r="AX139" i="11"/>
  <c r="BC134" i="11"/>
  <c r="CS133" i="11"/>
  <c r="DY133" i="11" s="1"/>
  <c r="CJ142" i="11"/>
  <c r="DP142" i="11" s="1"/>
  <c r="CV130" i="11"/>
  <c r="EB130" i="11" s="1"/>
  <c r="CL140" i="11"/>
  <c r="DR140" i="11" s="1"/>
  <c r="AF157" i="11"/>
  <c r="BF131" i="11"/>
  <c r="CM139" i="11"/>
  <c r="DS139" i="11" s="1"/>
  <c r="EY139" i="11" s="1"/>
  <c r="GJ139" i="11" s="1"/>
  <c r="CC149" i="11"/>
  <c r="DI149" i="11" s="1"/>
  <c r="AU142" i="11"/>
  <c r="AT143" i="11"/>
  <c r="AQ146" i="11"/>
  <c r="AZ137" i="11"/>
  <c r="CQ135" i="11"/>
  <c r="DW135" i="11" s="1"/>
  <c r="FC135" i="11" s="1"/>
  <c r="GN135" i="11" s="1"/>
  <c r="BD133" i="11"/>
  <c r="AL151" i="11"/>
  <c r="CR134" i="11"/>
  <c r="DX134" i="11" s="1"/>
  <c r="FD134" i="11" s="1"/>
  <c r="GO134" i="11" s="1"/>
  <c r="BU157" i="11"/>
  <c r="DA157" i="11" s="1"/>
  <c r="CI143" i="11"/>
  <c r="DO143" i="11" s="1"/>
  <c r="EU143" i="11" s="1"/>
  <c r="GF143" i="11" s="1"/>
  <c r="BV156" i="11"/>
  <c r="DB156" i="11" s="1"/>
  <c r="BY153" i="11"/>
  <c r="DE153" i="11" s="1"/>
  <c r="EK153" i="11" s="1"/>
  <c r="FV153" i="11" s="1"/>
  <c r="BX154" i="11"/>
  <c r="DD154" i="11" s="1"/>
  <c r="BS159" i="11"/>
  <c r="CY159" i="11" s="1"/>
  <c r="CF146" i="11"/>
  <c r="DL146" i="11" s="1"/>
  <c r="EP148" i="11" l="1"/>
  <c r="GA148" i="11" s="1"/>
  <c r="EZ138" i="11"/>
  <c r="GK138" i="11" s="1"/>
  <c r="EJ154" i="11"/>
  <c r="FU154" i="11" s="1"/>
  <c r="ER146" i="11"/>
  <c r="GC146" i="11" s="1"/>
  <c r="EG157" i="11"/>
  <c r="FR157" i="11" s="1"/>
  <c r="AX158" i="1"/>
  <c r="AY158" i="1"/>
  <c r="AZ158" i="1" s="1"/>
  <c r="BL158" i="1" s="1"/>
  <c r="BB188" i="1"/>
  <c r="BC188" i="1" s="1"/>
  <c r="BF188" i="1"/>
  <c r="BH188" i="1" s="1"/>
  <c r="BJ188" i="1" s="1"/>
  <c r="AD175" i="1"/>
  <c r="AT159" i="1"/>
  <c r="AV159" i="1" s="1"/>
  <c r="AW159" i="1" s="1"/>
  <c r="AA178" i="1"/>
  <c r="AQ162" i="1"/>
  <c r="AF173" i="1"/>
  <c r="Y180" i="1"/>
  <c r="AO164" i="1"/>
  <c r="Z179" i="1"/>
  <c r="AP163" i="1"/>
  <c r="AE174" i="1"/>
  <c r="AB177" i="1"/>
  <c r="AR161" i="1"/>
  <c r="AK168" i="1"/>
  <c r="AL167" i="1"/>
  <c r="AI170" i="1"/>
  <c r="AN165" i="1"/>
  <c r="AG172" i="1"/>
  <c r="AH171" i="1"/>
  <c r="AM166" i="1"/>
  <c r="AJ169" i="1"/>
  <c r="AC176" i="1"/>
  <c r="AS160" i="1"/>
  <c r="X181" i="1"/>
  <c r="U184" i="1"/>
  <c r="Q188" i="1"/>
  <c r="T185" i="1"/>
  <c r="V183" i="1"/>
  <c r="W182" i="1"/>
  <c r="R187" i="1"/>
  <c r="S186" i="1"/>
  <c r="AY157" i="1"/>
  <c r="AZ157" i="1" s="1"/>
  <c r="BL157" i="1" s="1"/>
  <c r="AX157" i="1"/>
  <c r="N189" i="1"/>
  <c r="G190" i="1"/>
  <c r="O189" i="1"/>
  <c r="FB136" i="11"/>
  <c r="GM136" i="11" s="1"/>
  <c r="EO149" i="11"/>
  <c r="FZ149" i="11" s="1"/>
  <c r="ET144" i="11"/>
  <c r="GE144" i="11" s="1"/>
  <c r="ES145" i="11"/>
  <c r="GD145" i="11" s="1"/>
  <c r="EW141" i="11"/>
  <c r="GH141" i="11" s="1"/>
  <c r="EV142" i="11"/>
  <c r="GG142" i="11" s="1"/>
  <c r="EL152" i="11"/>
  <c r="FW152" i="11" s="1"/>
  <c r="EX140" i="11"/>
  <c r="GI140" i="11" s="1"/>
  <c r="EH156" i="11"/>
  <c r="FS156" i="11" s="1"/>
  <c r="EQ147" i="11"/>
  <c r="GB147" i="11" s="1"/>
  <c r="FT154" i="11"/>
  <c r="FE133" i="11"/>
  <c r="GP133" i="11" s="1"/>
  <c r="EN150" i="11"/>
  <c r="FY150" i="11" s="1"/>
  <c r="FA137" i="11"/>
  <c r="GL137" i="11" s="1"/>
  <c r="GZ127" i="11"/>
  <c r="HH127" i="11"/>
  <c r="GT128" i="11"/>
  <c r="GV128" i="11" s="1"/>
  <c r="GW128" i="11" s="1"/>
  <c r="FK128" i="11"/>
  <c r="FQ157" i="11"/>
  <c r="FH130" i="11"/>
  <c r="GS130" i="11" s="1"/>
  <c r="FG131" i="11"/>
  <c r="GR131" i="11" s="1"/>
  <c r="FF132" i="11"/>
  <c r="GQ132" i="11" s="1"/>
  <c r="FI129" i="11"/>
  <c r="EI155" i="11"/>
  <c r="FN127" i="11"/>
  <c r="HK125" i="11"/>
  <c r="EE159" i="11"/>
  <c r="EF158" i="11"/>
  <c r="EM151" i="11"/>
  <c r="FX151" i="11" s="1"/>
  <c r="HL129" i="11"/>
  <c r="HF130" i="11"/>
  <c r="BZ153" i="11"/>
  <c r="DF153" i="11" s="1"/>
  <c r="AS145" i="11"/>
  <c r="CE148" i="11"/>
  <c r="DK148" i="11" s="1"/>
  <c r="BC135" i="11"/>
  <c r="AP148" i="11"/>
  <c r="BT159" i="11"/>
  <c r="CZ159" i="11" s="1"/>
  <c r="AG157" i="11"/>
  <c r="CI144" i="11"/>
  <c r="DO144" i="11" s="1"/>
  <c r="BH130" i="11"/>
  <c r="CO138" i="11"/>
  <c r="DU138" i="11" s="1"/>
  <c r="AL152" i="11"/>
  <c r="BG131" i="11"/>
  <c r="BY154" i="11"/>
  <c r="DE154" i="11" s="1"/>
  <c r="AH156" i="11"/>
  <c r="BS160" i="11"/>
  <c r="CY160" i="11" s="1"/>
  <c r="BA137" i="11"/>
  <c r="CS134" i="11"/>
  <c r="DY134" i="11" s="1"/>
  <c r="CN139" i="11"/>
  <c r="DT139" i="11" s="1"/>
  <c r="CP137" i="11"/>
  <c r="DV137" i="11" s="1"/>
  <c r="AD160" i="11"/>
  <c r="AW141" i="11"/>
  <c r="CL141" i="11"/>
  <c r="DR141" i="11" s="1"/>
  <c r="CK142" i="11"/>
  <c r="DQ142" i="11" s="1"/>
  <c r="AF158" i="11"/>
  <c r="BW156" i="11"/>
  <c r="DC156" i="11" s="1"/>
  <c r="BV157" i="11"/>
  <c r="DB157" i="11" s="1"/>
  <c r="AY139" i="11"/>
  <c r="AU143" i="11"/>
  <c r="CD149" i="11"/>
  <c r="DJ149" i="11" s="1"/>
  <c r="BB136" i="11"/>
  <c r="CW130" i="11"/>
  <c r="EC130" i="11" s="1"/>
  <c r="AK153" i="11"/>
  <c r="CF147" i="11"/>
  <c r="DL147" i="11" s="1"/>
  <c r="BF132" i="11"/>
  <c r="AT144" i="11"/>
  <c r="CB151" i="11"/>
  <c r="DH151" i="11" s="1"/>
  <c r="BE133" i="11"/>
  <c r="CU132" i="11"/>
  <c r="EA132" i="11" s="1"/>
  <c r="AO149" i="11"/>
  <c r="AQ147" i="11"/>
  <c r="CQ136" i="11"/>
  <c r="DW136" i="11" s="1"/>
  <c r="CH145" i="11"/>
  <c r="DN145" i="11" s="1"/>
  <c r="ET145" i="11" s="1"/>
  <c r="GE145" i="11" s="1"/>
  <c r="AI155" i="11"/>
  <c r="CJ143" i="11"/>
  <c r="DP143" i="11" s="1"/>
  <c r="EV143" i="11" s="1"/>
  <c r="GG143" i="11" s="1"/>
  <c r="AX140" i="11"/>
  <c r="AN150" i="11"/>
  <c r="BU158" i="11"/>
  <c r="DA158" i="11" s="1"/>
  <c r="CM140" i="11"/>
  <c r="DS140" i="11" s="1"/>
  <c r="AZ138" i="11"/>
  <c r="BD134" i="11"/>
  <c r="BX155" i="11"/>
  <c r="DD155" i="11" s="1"/>
  <c r="EJ155" i="11" s="1"/>
  <c r="FU155" i="11" s="1"/>
  <c r="CR135" i="11"/>
  <c r="DX135" i="11" s="1"/>
  <c r="FD135" i="11" s="1"/>
  <c r="GO135" i="11" s="1"/>
  <c r="CG146" i="11"/>
  <c r="DM146" i="11" s="1"/>
  <c r="AV142" i="11"/>
  <c r="CT133" i="11"/>
  <c r="DZ133" i="11" s="1"/>
  <c r="AM151" i="11"/>
  <c r="AJ154" i="11"/>
  <c r="AR146" i="11"/>
  <c r="CC150" i="11"/>
  <c r="DI150" i="11" s="1"/>
  <c r="AE159" i="11"/>
  <c r="CA152" i="11"/>
  <c r="DG152" i="11" s="1"/>
  <c r="CV131" i="11"/>
  <c r="EB131" i="11" s="1"/>
  <c r="M191" i="11"/>
  <c r="HE190" i="11" s="1"/>
  <c r="G192" i="11"/>
  <c r="FG132" i="11" l="1"/>
  <c r="GR132" i="11" s="1"/>
  <c r="G191" i="1"/>
  <c r="O190" i="1"/>
  <c r="N190" i="1"/>
  <c r="BB189" i="1"/>
  <c r="BC189" i="1" s="1"/>
  <c r="BF189" i="1"/>
  <c r="BH189" i="1" s="1"/>
  <c r="BJ189" i="1" s="1"/>
  <c r="AM167" i="1"/>
  <c r="AF174" i="1"/>
  <c r="AK169" i="1"/>
  <c r="AH172" i="1"/>
  <c r="AI171" i="1"/>
  <c r="AJ170" i="1"/>
  <c r="Y181" i="1"/>
  <c r="AO165" i="1"/>
  <c r="AD176" i="1"/>
  <c r="AT160" i="1"/>
  <c r="AV160" i="1" s="1"/>
  <c r="AW160" i="1" s="1"/>
  <c r="AE175" i="1"/>
  <c r="AN166" i="1"/>
  <c r="AS161" i="1"/>
  <c r="AP164" i="1"/>
  <c r="AA179" i="1"/>
  <c r="AB178" i="1"/>
  <c r="AC177" i="1"/>
  <c r="Z180" i="1"/>
  <c r="AQ163" i="1"/>
  <c r="AR162" i="1"/>
  <c r="AG173" i="1"/>
  <c r="AL168" i="1"/>
  <c r="S187" i="1"/>
  <c r="T186" i="1"/>
  <c r="Q189" i="1"/>
  <c r="V184" i="1"/>
  <c r="X182" i="1"/>
  <c r="W183" i="1"/>
  <c r="R188" i="1"/>
  <c r="U185" i="1"/>
  <c r="AX159" i="1"/>
  <c r="AY159" i="1"/>
  <c r="AZ159" i="1" s="1"/>
  <c r="BL159" i="1" s="1"/>
  <c r="EI156" i="11"/>
  <c r="FT156" i="11" s="1"/>
  <c r="FC136" i="11"/>
  <c r="GN136" i="11" s="1"/>
  <c r="EO150" i="11"/>
  <c r="FZ150" i="11" s="1"/>
  <c r="EG158" i="11"/>
  <c r="FR158" i="11" s="1"/>
  <c r="FH131" i="11"/>
  <c r="GS131" i="11" s="1"/>
  <c r="ER147" i="11"/>
  <c r="GC147" i="11" s="1"/>
  <c r="FB137" i="11"/>
  <c r="GM137" i="11" s="1"/>
  <c r="FF133" i="11"/>
  <c r="GQ133" i="11" s="1"/>
  <c r="EX141" i="11"/>
  <c r="GI141" i="11" s="1"/>
  <c r="FI130" i="11"/>
  <c r="FK130" i="11" s="1"/>
  <c r="EW142" i="11"/>
  <c r="GH142" i="11" s="1"/>
  <c r="EE160" i="11"/>
  <c r="FP160" i="11" s="1"/>
  <c r="EQ148" i="11"/>
  <c r="GB148" i="11" s="1"/>
  <c r="EM152" i="11"/>
  <c r="FX152" i="11" s="1"/>
  <c r="ES146" i="11"/>
  <c r="GD146" i="11" s="1"/>
  <c r="EY140" i="11"/>
  <c r="GJ140" i="11" s="1"/>
  <c r="EN151" i="11"/>
  <c r="FY151" i="11" s="1"/>
  <c r="EU144" i="11"/>
  <c r="GF144" i="11" s="1"/>
  <c r="FQ158" i="11"/>
  <c r="FT155" i="11"/>
  <c r="GY128" i="11"/>
  <c r="HI128" i="11" s="1"/>
  <c r="HJ128" i="11" s="1"/>
  <c r="GX128" i="11"/>
  <c r="GT129" i="11"/>
  <c r="GV129" i="11" s="1"/>
  <c r="GW129" i="11" s="1"/>
  <c r="FK129" i="11"/>
  <c r="EH157" i="11"/>
  <c r="EZ139" i="11"/>
  <c r="GK139" i="11" s="1"/>
  <c r="FA138" i="11"/>
  <c r="GL138" i="11" s="1"/>
  <c r="EF159" i="11"/>
  <c r="FQ159" i="11" s="1"/>
  <c r="HK127" i="11"/>
  <c r="EP149" i="11"/>
  <c r="GA149" i="11" s="1"/>
  <c r="FE134" i="11"/>
  <c r="GP134" i="11" s="1"/>
  <c r="EK154" i="11"/>
  <c r="FV154" i="11" s="1"/>
  <c r="EL153" i="11"/>
  <c r="FW153" i="11" s="1"/>
  <c r="FP159" i="11"/>
  <c r="FL128" i="11"/>
  <c r="FM128" i="11" s="1"/>
  <c r="HL130" i="11"/>
  <c r="G193" i="11"/>
  <c r="M192" i="11"/>
  <c r="HE191" i="11" s="1"/>
  <c r="HF131" i="11"/>
  <c r="CM141" i="11"/>
  <c r="DS141" i="11" s="1"/>
  <c r="BZ154" i="11"/>
  <c r="DF154" i="11" s="1"/>
  <c r="AP149" i="11"/>
  <c r="AR147" i="11"/>
  <c r="AU144" i="11"/>
  <c r="AE160" i="11"/>
  <c r="AY140" i="11"/>
  <c r="AZ139" i="11"/>
  <c r="BG132" i="11"/>
  <c r="CH146" i="11"/>
  <c r="DN146" i="11" s="1"/>
  <c r="AT145" i="11"/>
  <c r="CC151" i="11"/>
  <c r="DI151" i="11" s="1"/>
  <c r="AK154" i="11"/>
  <c r="BU159" i="11"/>
  <c r="DA159" i="11" s="1"/>
  <c r="BH131" i="11"/>
  <c r="CB152" i="11"/>
  <c r="DH152" i="11" s="1"/>
  <c r="CS135" i="11"/>
  <c r="DY135" i="11" s="1"/>
  <c r="BF133" i="11"/>
  <c r="CJ144" i="11"/>
  <c r="DP144" i="11" s="1"/>
  <c r="AO150" i="11"/>
  <c r="CL142" i="11"/>
  <c r="DR142" i="11" s="1"/>
  <c r="CQ137" i="11"/>
  <c r="DW137" i="11" s="1"/>
  <c r="CI145" i="11"/>
  <c r="DO145" i="11" s="1"/>
  <c r="BS161" i="11"/>
  <c r="CY161" i="11" s="1"/>
  <c r="CV132" i="11"/>
  <c r="EB132" i="11" s="1"/>
  <c r="FH132" i="11" s="1"/>
  <c r="GS132" i="11" s="1"/>
  <c r="AW142" i="11"/>
  <c r="AN151" i="11"/>
  <c r="AD161" i="11"/>
  <c r="AQ148" i="11"/>
  <c r="BY155" i="11"/>
  <c r="DE155" i="11" s="1"/>
  <c r="BV158" i="11"/>
  <c r="DB158" i="11" s="1"/>
  <c r="CR136" i="11"/>
  <c r="DX136" i="11" s="1"/>
  <c r="AG158" i="11"/>
  <c r="BX156" i="11"/>
  <c r="DD156" i="11" s="1"/>
  <c r="CW131" i="11"/>
  <c r="EC131" i="11" s="1"/>
  <c r="FI131" i="11" s="1"/>
  <c r="CO139" i="11"/>
  <c r="DU139" i="11" s="1"/>
  <c r="FA139" i="11" s="1"/>
  <c r="GL139" i="11" s="1"/>
  <c r="CK143" i="11"/>
  <c r="DQ143" i="11" s="1"/>
  <c r="AJ155" i="11"/>
  <c r="CA153" i="11"/>
  <c r="DG153" i="11" s="1"/>
  <c r="BW157" i="11"/>
  <c r="DC157" i="11" s="1"/>
  <c r="CG147" i="11"/>
  <c r="DM147" i="11" s="1"/>
  <c r="AS146" i="11"/>
  <c r="AX141" i="11"/>
  <c r="BT160" i="11"/>
  <c r="CZ160" i="11" s="1"/>
  <c r="AM152" i="11"/>
  <c r="BE134" i="11"/>
  <c r="CP138" i="11"/>
  <c r="DV138" i="11" s="1"/>
  <c r="AF159" i="11"/>
  <c r="CF148" i="11"/>
  <c r="DL148" i="11" s="1"/>
  <c r="AV143" i="11"/>
  <c r="AL153" i="11"/>
  <c r="AI156" i="11"/>
  <c r="BC136" i="11"/>
  <c r="CT134" i="11"/>
  <c r="DZ134" i="11" s="1"/>
  <c r="FF134" i="11" s="1"/>
  <c r="GQ134" i="11" s="1"/>
  <c r="CE149" i="11"/>
  <c r="DK149" i="11" s="1"/>
  <c r="AH157" i="11"/>
  <c r="BA138" i="11"/>
  <c r="CN140" i="11"/>
  <c r="DT140" i="11" s="1"/>
  <c r="BD135" i="11"/>
  <c r="BB137" i="11"/>
  <c r="CD150" i="11"/>
  <c r="DJ150" i="11" s="1"/>
  <c r="CU133" i="11"/>
  <c r="EA133" i="11" s="1"/>
  <c r="ER148" i="11" l="1"/>
  <c r="GC148" i="11" s="1"/>
  <c r="EU145" i="11"/>
  <c r="GF145" i="11" s="1"/>
  <c r="EQ149" i="11"/>
  <c r="GB149" i="11" s="1"/>
  <c r="FG133" i="11"/>
  <c r="GR133" i="11" s="1"/>
  <c r="AX160" i="1"/>
  <c r="AY160" i="1"/>
  <c r="AZ160" i="1" s="1"/>
  <c r="BL160" i="1" s="1"/>
  <c r="G192" i="1"/>
  <c r="N191" i="1"/>
  <c r="O191" i="1"/>
  <c r="BB190" i="1"/>
  <c r="BC190" i="1" s="1"/>
  <c r="BF190" i="1"/>
  <c r="BH190" i="1" s="1"/>
  <c r="BJ190" i="1" s="1"/>
  <c r="AN167" i="1"/>
  <c r="AE176" i="1"/>
  <c r="AP165" i="1"/>
  <c r="Z181" i="1"/>
  <c r="AO166" i="1"/>
  <c r="Y182" i="1"/>
  <c r="AR163" i="1"/>
  <c r="AB179" i="1"/>
  <c r="AQ164" i="1"/>
  <c r="AA180" i="1"/>
  <c r="AL169" i="1"/>
  <c r="AK170" i="1"/>
  <c r="AH173" i="1"/>
  <c r="AJ171" i="1"/>
  <c r="AI172" i="1"/>
  <c r="AD177" i="1"/>
  <c r="AS162" i="1"/>
  <c r="AF175" i="1"/>
  <c r="AM168" i="1"/>
  <c r="AG174" i="1"/>
  <c r="AT161" i="1"/>
  <c r="AV161" i="1" s="1"/>
  <c r="AW161" i="1" s="1"/>
  <c r="AC178" i="1"/>
  <c r="R189" i="1"/>
  <c r="V185" i="1"/>
  <c r="Q190" i="1"/>
  <c r="U186" i="1"/>
  <c r="X183" i="1"/>
  <c r="W184" i="1"/>
  <c r="S188" i="1"/>
  <c r="T187" i="1"/>
  <c r="EP150" i="11"/>
  <c r="GA150" i="11" s="1"/>
  <c r="GT130" i="11"/>
  <c r="GV130" i="11" s="1"/>
  <c r="GW130" i="11" s="1"/>
  <c r="GX130" i="11" s="1"/>
  <c r="EV144" i="11"/>
  <c r="GG144" i="11" s="1"/>
  <c r="EJ156" i="11"/>
  <c r="FU156" i="11" s="1"/>
  <c r="ES147" i="11"/>
  <c r="GD147" i="11" s="1"/>
  <c r="EX142" i="11"/>
  <c r="GI142" i="11" s="1"/>
  <c r="EF160" i="11"/>
  <c r="FQ160" i="11" s="1"/>
  <c r="FB138" i="11"/>
  <c r="GM138" i="11" s="1"/>
  <c r="EH158" i="11"/>
  <c r="FS158" i="11" s="1"/>
  <c r="GT131" i="11"/>
  <c r="GV131" i="11" s="1"/>
  <c r="GW131" i="11" s="1"/>
  <c r="FK131" i="11"/>
  <c r="EW143" i="11"/>
  <c r="GH143" i="11" s="1"/>
  <c r="EI157" i="11"/>
  <c r="FT157" i="11" s="1"/>
  <c r="FD136" i="11"/>
  <c r="GO136" i="11" s="1"/>
  <c r="EE161" i="11"/>
  <c r="FP161" i="11" s="1"/>
  <c r="EN152" i="11"/>
  <c r="FY152" i="11" s="1"/>
  <c r="EO151" i="11"/>
  <c r="FZ151" i="11" s="1"/>
  <c r="FL129" i="11"/>
  <c r="FM129" i="11" s="1"/>
  <c r="EM153" i="11"/>
  <c r="FX153" i="11" s="1"/>
  <c r="GY129" i="11"/>
  <c r="HI129" i="11" s="1"/>
  <c r="HJ129" i="11" s="1"/>
  <c r="GX129" i="11"/>
  <c r="EZ140" i="11"/>
  <c r="GK140" i="11" s="1"/>
  <c r="EK155" i="11"/>
  <c r="FV155" i="11" s="1"/>
  <c r="FC137" i="11"/>
  <c r="GN137" i="11" s="1"/>
  <c r="EG159" i="11"/>
  <c r="ET146" i="11"/>
  <c r="GE146" i="11" s="1"/>
  <c r="EL154" i="11"/>
  <c r="FW154" i="11" s="1"/>
  <c r="GZ128" i="11"/>
  <c r="HH128" i="11"/>
  <c r="FE135" i="11"/>
  <c r="GP135" i="11" s="1"/>
  <c r="EY141" i="11"/>
  <c r="GJ141" i="11" s="1"/>
  <c r="FN128" i="11"/>
  <c r="FS157" i="11"/>
  <c r="FL130" i="11"/>
  <c r="FM130" i="11" s="1"/>
  <c r="HL131" i="11"/>
  <c r="HF132" i="11"/>
  <c r="CK144" i="11"/>
  <c r="DQ144" i="11" s="1"/>
  <c r="AQ149" i="11"/>
  <c r="BE135" i="11"/>
  <c r="AR148" i="11"/>
  <c r="BF134" i="11"/>
  <c r="CE150" i="11"/>
  <c r="DK150" i="11" s="1"/>
  <c r="CB153" i="11"/>
  <c r="DH153" i="11" s="1"/>
  <c r="AH158" i="11"/>
  <c r="CN141" i="11"/>
  <c r="DT141" i="11" s="1"/>
  <c r="AM153" i="11"/>
  <c r="BC137" i="11"/>
  <c r="AU145" i="11"/>
  <c r="BT161" i="11"/>
  <c r="CZ161" i="11" s="1"/>
  <c r="AP150" i="11"/>
  <c r="CV133" i="11"/>
  <c r="EB133" i="11" s="1"/>
  <c r="CO140" i="11"/>
  <c r="DU140" i="11" s="1"/>
  <c r="AO151" i="11"/>
  <c r="CU134" i="11"/>
  <c r="EA134" i="11" s="1"/>
  <c r="CH147" i="11"/>
  <c r="DN147" i="11" s="1"/>
  <c r="CG148" i="11"/>
  <c r="DM148" i="11" s="1"/>
  <c r="ES148" i="11" s="1"/>
  <c r="GD148" i="11" s="1"/>
  <c r="CL143" i="11"/>
  <c r="DR143" i="11" s="1"/>
  <c r="AD162" i="11"/>
  <c r="CQ138" i="11"/>
  <c r="DW138" i="11" s="1"/>
  <c r="AG159" i="11"/>
  <c r="AX142" i="11"/>
  <c r="CS136" i="11"/>
  <c r="DY136" i="11" s="1"/>
  <c r="BX157" i="11"/>
  <c r="DD157" i="11" s="1"/>
  <c r="BH132" i="11"/>
  <c r="CP139" i="11"/>
  <c r="DV139" i="11" s="1"/>
  <c r="AS147" i="11"/>
  <c r="AL154" i="11"/>
  <c r="AF160" i="11"/>
  <c r="CM142" i="11"/>
  <c r="DS142" i="11" s="1"/>
  <c r="EY142" i="11" s="1"/>
  <c r="GJ142" i="11" s="1"/>
  <c r="CJ145" i="11"/>
  <c r="DP145" i="11" s="1"/>
  <c r="BZ155" i="11"/>
  <c r="DF155" i="11" s="1"/>
  <c r="AT146" i="11"/>
  <c r="BG133" i="11"/>
  <c r="AN152" i="11"/>
  <c r="BW158" i="11"/>
  <c r="DC158" i="11" s="1"/>
  <c r="AW143" i="11"/>
  <c r="AK155" i="11"/>
  <c r="AZ140" i="11"/>
  <c r="CI146" i="11"/>
  <c r="DO146" i="11" s="1"/>
  <c r="CA154" i="11"/>
  <c r="DG154" i="11" s="1"/>
  <c r="AE161" i="11"/>
  <c r="BD136" i="11"/>
  <c r="AV144" i="11"/>
  <c r="BV159" i="11"/>
  <c r="DB159" i="11" s="1"/>
  <c r="EH159" i="11" s="1"/>
  <c r="FS159" i="11" s="1"/>
  <c r="BS162" i="11"/>
  <c r="CY162" i="11" s="1"/>
  <c r="CW132" i="11"/>
  <c r="EC132" i="11" s="1"/>
  <c r="AY141" i="11"/>
  <c r="AJ156" i="11"/>
  <c r="CF149" i="11"/>
  <c r="DL149" i="11" s="1"/>
  <c r="CC152" i="11"/>
  <c r="DI152" i="11" s="1"/>
  <c r="EO152" i="11" s="1"/>
  <c r="FZ152" i="11" s="1"/>
  <c r="BU160" i="11"/>
  <c r="DA160" i="11" s="1"/>
  <c r="BY156" i="11"/>
  <c r="DE156" i="11" s="1"/>
  <c r="AI157" i="11"/>
  <c r="CD151" i="11"/>
  <c r="DJ151" i="11" s="1"/>
  <c r="BA139" i="11"/>
  <c r="CT135" i="11"/>
  <c r="DZ135" i="11" s="1"/>
  <c r="BB138" i="11"/>
  <c r="CR137" i="11"/>
  <c r="DX137" i="11" s="1"/>
  <c r="G194" i="11"/>
  <c r="M193" i="11"/>
  <c r="HE192" i="11" s="1"/>
  <c r="EK156" i="11" l="1"/>
  <c r="FV156" i="11" s="1"/>
  <c r="GY130" i="11"/>
  <c r="HI130" i="11" s="1"/>
  <c r="HJ130" i="11" s="1"/>
  <c r="BB191" i="1"/>
  <c r="BC191" i="1" s="1"/>
  <c r="BF191" i="1"/>
  <c r="BH191" i="1" s="1"/>
  <c r="BJ191" i="1" s="1"/>
  <c r="AR164" i="1"/>
  <c r="AK171" i="1"/>
  <c r="AD178" i="1"/>
  <c r="AE177" i="1"/>
  <c r="AJ172" i="1"/>
  <c r="AC179" i="1"/>
  <c r="AQ165" i="1"/>
  <c r="AA181" i="1"/>
  <c r="AN168" i="1"/>
  <c r="AG175" i="1"/>
  <c r="AP166" i="1"/>
  <c r="Z182" i="1"/>
  <c r="AM169" i="1"/>
  <c r="AB180" i="1"/>
  <c r="AT162" i="1"/>
  <c r="AV162" i="1" s="1"/>
  <c r="AW162" i="1" s="1"/>
  <c r="AS163" i="1"/>
  <c r="AL170" i="1"/>
  <c r="AI173" i="1"/>
  <c r="AF176" i="1"/>
  <c r="AO167" i="1"/>
  <c r="Y183" i="1"/>
  <c r="AH174" i="1"/>
  <c r="S189" i="1"/>
  <c r="X184" i="1"/>
  <c r="R190" i="1"/>
  <c r="V186" i="1"/>
  <c r="U187" i="1"/>
  <c r="T188" i="1"/>
  <c r="W185" i="1"/>
  <c r="Q191" i="1"/>
  <c r="G193" i="1"/>
  <c r="N192" i="1"/>
  <c r="O192" i="1"/>
  <c r="AY161" i="1"/>
  <c r="AZ161" i="1" s="1"/>
  <c r="BL161" i="1" s="1"/>
  <c r="AX161" i="1"/>
  <c r="FD137" i="11"/>
  <c r="GO137" i="11" s="1"/>
  <c r="FF135" i="11"/>
  <c r="GQ135" i="11" s="1"/>
  <c r="EM154" i="11"/>
  <c r="FX154" i="11" s="1"/>
  <c r="FN130" i="11"/>
  <c r="ER149" i="11"/>
  <c r="GC149" i="11" s="1"/>
  <c r="EE162" i="11"/>
  <c r="FP162" i="11" s="1"/>
  <c r="FB139" i="11"/>
  <c r="GM139" i="11" s="1"/>
  <c r="EX143" i="11"/>
  <c r="GI143" i="11" s="1"/>
  <c r="EZ141" i="11"/>
  <c r="GK141" i="11" s="1"/>
  <c r="EW144" i="11"/>
  <c r="GH144" i="11" s="1"/>
  <c r="EG160" i="11"/>
  <c r="FR160" i="11" s="1"/>
  <c r="EU146" i="11"/>
  <c r="GF146" i="11" s="1"/>
  <c r="EI158" i="11"/>
  <c r="FT158" i="11" s="1"/>
  <c r="ET147" i="11"/>
  <c r="GE147" i="11" s="1"/>
  <c r="EN153" i="11"/>
  <c r="FY153" i="11" s="1"/>
  <c r="FI132" i="11"/>
  <c r="FK132" i="11" s="1"/>
  <c r="EV145" i="11"/>
  <c r="GG145" i="11" s="1"/>
  <c r="EF161" i="11"/>
  <c r="FQ161" i="11" s="1"/>
  <c r="EP151" i="11"/>
  <c r="GA151" i="11" s="1"/>
  <c r="FE136" i="11"/>
  <c r="GP136" i="11" s="1"/>
  <c r="FG134" i="11"/>
  <c r="GR134" i="11" s="1"/>
  <c r="EQ150" i="11"/>
  <c r="GB150" i="11" s="1"/>
  <c r="HK128" i="11"/>
  <c r="FR159" i="11"/>
  <c r="GZ130" i="11"/>
  <c r="HK130" i="11" s="1"/>
  <c r="HH130" i="11"/>
  <c r="GZ129" i="11"/>
  <c r="HH129" i="11"/>
  <c r="FA140" i="11"/>
  <c r="GL140" i="11" s="1"/>
  <c r="FL131" i="11"/>
  <c r="FM131" i="11" s="1"/>
  <c r="EL155" i="11"/>
  <c r="FW155" i="11" s="1"/>
  <c r="EJ157" i="11"/>
  <c r="FC138" i="11"/>
  <c r="GN138" i="11" s="1"/>
  <c r="FH133" i="11"/>
  <c r="GS133" i="11" s="1"/>
  <c r="FN129" i="11"/>
  <c r="GY131" i="11"/>
  <c r="HI131" i="11" s="1"/>
  <c r="HJ131" i="11" s="1"/>
  <c r="GX131" i="11"/>
  <c r="HL132" i="11"/>
  <c r="HF133" i="11"/>
  <c r="CD152" i="11"/>
  <c r="DJ152" i="11" s="1"/>
  <c r="AV145" i="11"/>
  <c r="AN153" i="11"/>
  <c r="CQ139" i="11"/>
  <c r="DW139" i="11" s="1"/>
  <c r="AW144" i="11"/>
  <c r="CC153" i="11"/>
  <c r="DI153" i="11" s="1"/>
  <c r="AF161" i="11"/>
  <c r="BV160" i="11"/>
  <c r="DB160" i="11" s="1"/>
  <c r="AK156" i="11"/>
  <c r="AU146" i="11"/>
  <c r="AP151" i="11"/>
  <c r="AZ141" i="11"/>
  <c r="AQ150" i="11"/>
  <c r="AY142" i="11"/>
  <c r="CV134" i="11"/>
  <c r="EB134" i="11" s="1"/>
  <c r="CB154" i="11"/>
  <c r="DH154" i="11" s="1"/>
  <c r="CK145" i="11"/>
  <c r="DQ145" i="11" s="1"/>
  <c r="AD163" i="11"/>
  <c r="CF150" i="11"/>
  <c r="DL150" i="11" s="1"/>
  <c r="BF135" i="11"/>
  <c r="BC138" i="11"/>
  <c r="CJ146" i="11"/>
  <c r="DP146" i="11" s="1"/>
  <c r="AI158" i="11"/>
  <c r="CP140" i="11"/>
  <c r="DV140" i="11" s="1"/>
  <c r="AS148" i="11"/>
  <c r="CO141" i="11"/>
  <c r="DU141" i="11" s="1"/>
  <c r="BH133" i="11"/>
  <c r="CI147" i="11"/>
  <c r="DO147" i="11" s="1"/>
  <c r="BU161" i="11"/>
  <c r="DA161" i="11" s="1"/>
  <c r="BY157" i="11"/>
  <c r="DE157" i="11" s="1"/>
  <c r="BZ156" i="11"/>
  <c r="DF156" i="11" s="1"/>
  <c r="AJ157" i="11"/>
  <c r="CU135" i="11"/>
  <c r="EA135" i="11" s="1"/>
  <c r="AR149" i="11"/>
  <c r="BX158" i="11"/>
  <c r="DD158" i="11" s="1"/>
  <c r="EJ158" i="11" s="1"/>
  <c r="FU158" i="11" s="1"/>
  <c r="AX143" i="11"/>
  <c r="BA140" i="11"/>
  <c r="CG149" i="11"/>
  <c r="DM149" i="11" s="1"/>
  <c r="AG160" i="11"/>
  <c r="BT162" i="11"/>
  <c r="CZ162" i="11" s="1"/>
  <c r="CT136" i="11"/>
  <c r="DZ136" i="11" s="1"/>
  <c r="CW133" i="11"/>
  <c r="EC133" i="11" s="1"/>
  <c r="CM143" i="11"/>
  <c r="DS143" i="11" s="1"/>
  <c r="CL144" i="11"/>
  <c r="DR144" i="11" s="1"/>
  <c r="AL155" i="11"/>
  <c r="BE136" i="11"/>
  <c r="AM154" i="11"/>
  <c r="BS163" i="11"/>
  <c r="CY163" i="11" s="1"/>
  <c r="CH148" i="11"/>
  <c r="DN148" i="11" s="1"/>
  <c r="ET148" i="11" s="1"/>
  <c r="GE148" i="11" s="1"/>
  <c r="AT147" i="11"/>
  <c r="CN142" i="11"/>
  <c r="DT142" i="11" s="1"/>
  <c r="BD137" i="11"/>
  <c r="CA155" i="11"/>
  <c r="DG155" i="11" s="1"/>
  <c r="EM155" i="11" s="1"/>
  <c r="FX155" i="11" s="1"/>
  <c r="CR138" i="11"/>
  <c r="DX138" i="11" s="1"/>
  <c r="AH159" i="11"/>
  <c r="CS137" i="11"/>
  <c r="DY137" i="11" s="1"/>
  <c r="BG134" i="11"/>
  <c r="BW159" i="11"/>
  <c r="DC159" i="11" s="1"/>
  <c r="AE162" i="11"/>
  <c r="CE151" i="11"/>
  <c r="DK151" i="11" s="1"/>
  <c r="AO152" i="11"/>
  <c r="BB139" i="11"/>
  <c r="M194" i="11"/>
  <c r="HE193" i="11" s="1"/>
  <c r="G195" i="11"/>
  <c r="ES149" i="11" l="1"/>
  <c r="GD149" i="11" s="1"/>
  <c r="EV146" i="11"/>
  <c r="GG146" i="11" s="1"/>
  <c r="BB192" i="1"/>
  <c r="BC192" i="1" s="1"/>
  <c r="BF192" i="1"/>
  <c r="BH192" i="1" s="1"/>
  <c r="BJ192" i="1" s="1"/>
  <c r="AP167" i="1"/>
  <c r="AH175" i="1"/>
  <c r="Y184" i="1"/>
  <c r="AO168" i="1"/>
  <c r="AB181" i="1"/>
  <c r="AR165" i="1"/>
  <c r="AA182" i="1"/>
  <c r="AQ166" i="1"/>
  <c r="AD179" i="1"/>
  <c r="AT163" i="1"/>
  <c r="AV163" i="1" s="1"/>
  <c r="AW163" i="1" s="1"/>
  <c r="AM170" i="1"/>
  <c r="Z183" i="1"/>
  <c r="AE178" i="1"/>
  <c r="AG176" i="1"/>
  <c r="AJ173" i="1"/>
  <c r="AI174" i="1"/>
  <c r="AL171" i="1"/>
  <c r="AN169" i="1"/>
  <c r="AS164" i="1"/>
  <c r="AF177" i="1"/>
  <c r="V187" i="1"/>
  <c r="S190" i="1"/>
  <c r="AC180" i="1"/>
  <c r="AK172" i="1"/>
  <c r="T189" i="1"/>
  <c r="Q192" i="1"/>
  <c r="R191" i="1"/>
  <c r="W186" i="1"/>
  <c r="X185" i="1"/>
  <c r="U188" i="1"/>
  <c r="G194" i="1"/>
  <c r="N193" i="1"/>
  <c r="O193" i="1"/>
  <c r="AX162" i="1"/>
  <c r="AY162" i="1"/>
  <c r="AZ162" i="1" s="1"/>
  <c r="BL162" i="1" s="1"/>
  <c r="FD138" i="11"/>
  <c r="GO138" i="11" s="1"/>
  <c r="FE137" i="11"/>
  <c r="GP137" i="11" s="1"/>
  <c r="FI133" i="11"/>
  <c r="GT133" i="11" s="1"/>
  <c r="GV133" i="11" s="1"/>
  <c r="GW133" i="11" s="1"/>
  <c r="EG161" i="11"/>
  <c r="FR161" i="11" s="1"/>
  <c r="GT132" i="11"/>
  <c r="GV132" i="11" s="1"/>
  <c r="GW132" i="11" s="1"/>
  <c r="GY132" i="11" s="1"/>
  <c r="HI132" i="11" s="1"/>
  <c r="HJ132" i="11" s="1"/>
  <c r="EQ151" i="11"/>
  <c r="GB151" i="11" s="1"/>
  <c r="EF162" i="11"/>
  <c r="FQ162" i="11" s="1"/>
  <c r="EE163" i="11"/>
  <c r="FP163" i="11" s="1"/>
  <c r="EZ142" i="11"/>
  <c r="GK142" i="11" s="1"/>
  <c r="EW145" i="11"/>
  <c r="GH145" i="11" s="1"/>
  <c r="EL156" i="11"/>
  <c r="FW156" i="11" s="1"/>
  <c r="ER150" i="11"/>
  <c r="GC150" i="11" s="1"/>
  <c r="EX144" i="11"/>
  <c r="GI144" i="11" s="1"/>
  <c r="EU147" i="11"/>
  <c r="GF147" i="11" s="1"/>
  <c r="FB140" i="11"/>
  <c r="GM140" i="11" s="1"/>
  <c r="EN154" i="11"/>
  <c r="FY154" i="11" s="1"/>
  <c r="EH160" i="11"/>
  <c r="FS160" i="11" s="1"/>
  <c r="FC139" i="11"/>
  <c r="GN139" i="11" s="1"/>
  <c r="GZ131" i="11"/>
  <c r="HH131" i="11"/>
  <c r="EI159" i="11"/>
  <c r="FF136" i="11"/>
  <c r="GQ136" i="11" s="1"/>
  <c r="FG135" i="11"/>
  <c r="GR135" i="11" s="1"/>
  <c r="EP152" i="11"/>
  <c r="GA152" i="11" s="1"/>
  <c r="FL132" i="11"/>
  <c r="FM132" i="11" s="1"/>
  <c r="FH134" i="11"/>
  <c r="GS134" i="11" s="1"/>
  <c r="FU157" i="11"/>
  <c r="FN131" i="11"/>
  <c r="HK129" i="11"/>
  <c r="EY143" i="11"/>
  <c r="GJ143" i="11" s="1"/>
  <c r="EK157" i="11"/>
  <c r="FV157" i="11" s="1"/>
  <c r="FA141" i="11"/>
  <c r="GL141" i="11" s="1"/>
  <c r="EO153" i="11"/>
  <c r="FZ153" i="11" s="1"/>
  <c r="HL133" i="11"/>
  <c r="G196" i="11"/>
  <c r="M195" i="11"/>
  <c r="HE194" i="11" s="1"/>
  <c r="HF134" i="11"/>
  <c r="CN143" i="11"/>
  <c r="DT143" i="11" s="1"/>
  <c r="CA156" i="11"/>
  <c r="DG156" i="11" s="1"/>
  <c r="CH149" i="11"/>
  <c r="DN149" i="11" s="1"/>
  <c r="AJ158" i="11"/>
  <c r="CW134" i="11"/>
  <c r="EC134" i="11" s="1"/>
  <c r="AN154" i="11"/>
  <c r="AH160" i="11"/>
  <c r="CC154" i="11"/>
  <c r="DI154" i="11" s="1"/>
  <c r="CI148" i="11"/>
  <c r="DO148" i="11" s="1"/>
  <c r="AR150" i="11"/>
  <c r="AV146" i="11"/>
  <c r="AS149" i="11"/>
  <c r="BW160" i="11"/>
  <c r="DC160" i="11" s="1"/>
  <c r="AG161" i="11"/>
  <c r="CT137" i="11"/>
  <c r="DZ137" i="11" s="1"/>
  <c r="AF162" i="11"/>
  <c r="AQ151" i="11"/>
  <c r="CD153" i="11"/>
  <c r="DJ153" i="11" s="1"/>
  <c r="CV135" i="11"/>
  <c r="EB135" i="11" s="1"/>
  <c r="CM144" i="11"/>
  <c r="DS144" i="11" s="1"/>
  <c r="BE137" i="11"/>
  <c r="CG150" i="11"/>
  <c r="DM150" i="11" s="1"/>
  <c r="BF136" i="11"/>
  <c r="CR139" i="11"/>
  <c r="DX139" i="11" s="1"/>
  <c r="AI159" i="11"/>
  <c r="CP141" i="11"/>
  <c r="DV141" i="11" s="1"/>
  <c r="AU147" i="11"/>
  <c r="BH134" i="11"/>
  <c r="CJ147" i="11"/>
  <c r="DP147" i="11" s="1"/>
  <c r="BX159" i="11"/>
  <c r="DD159" i="11" s="1"/>
  <c r="CB155" i="11"/>
  <c r="DH155" i="11" s="1"/>
  <c r="BA141" i="11"/>
  <c r="AP152" i="11"/>
  <c r="BV161" i="11"/>
  <c r="DB161" i="11" s="1"/>
  <c r="BT163" i="11"/>
  <c r="CZ163" i="11" s="1"/>
  <c r="CF151" i="11"/>
  <c r="DL151" i="11" s="1"/>
  <c r="CQ140" i="11"/>
  <c r="DW140" i="11" s="1"/>
  <c r="AZ142" i="11"/>
  <c r="AL156" i="11"/>
  <c r="AM155" i="11"/>
  <c r="CK146" i="11"/>
  <c r="DQ146" i="11" s="1"/>
  <c r="CU136" i="11"/>
  <c r="EA136" i="11" s="1"/>
  <c r="BS164" i="11"/>
  <c r="CY164" i="11" s="1"/>
  <c r="BB140" i="11"/>
  <c r="AO153" i="11"/>
  <c r="CE152" i="11"/>
  <c r="DK152" i="11" s="1"/>
  <c r="CO142" i="11"/>
  <c r="DU142" i="11" s="1"/>
  <c r="BD138" i="11"/>
  <c r="BC139" i="11"/>
  <c r="AT148" i="11"/>
  <c r="BY158" i="11"/>
  <c r="DE158" i="11" s="1"/>
  <c r="CS138" i="11"/>
  <c r="DY138" i="11" s="1"/>
  <c r="FE138" i="11" s="1"/>
  <c r="GP138" i="11" s="1"/>
  <c r="AY143" i="11"/>
  <c r="BU162" i="11"/>
  <c r="DA162" i="11" s="1"/>
  <c r="AE163" i="11"/>
  <c r="CL145" i="11"/>
  <c r="DR145" i="11" s="1"/>
  <c r="BG135" i="11"/>
  <c r="BZ157" i="11"/>
  <c r="DF157" i="11" s="1"/>
  <c r="AX144" i="11"/>
  <c r="AD164" i="11"/>
  <c r="AK157" i="11"/>
  <c r="AW145" i="11"/>
  <c r="ES150" i="11" l="1"/>
  <c r="GD150" i="11" s="1"/>
  <c r="EH161" i="11"/>
  <c r="FS161" i="11" s="1"/>
  <c r="BB193" i="1"/>
  <c r="BC193" i="1" s="1"/>
  <c r="BF193" i="1"/>
  <c r="BH193" i="1" s="1"/>
  <c r="BJ193" i="1" s="1"/>
  <c r="Y185" i="1"/>
  <c r="AF178" i="1"/>
  <c r="AS165" i="1"/>
  <c r="AG177" i="1"/>
  <c r="AK173" i="1"/>
  <c r="AR166" i="1"/>
  <c r="AN170" i="1"/>
  <c r="AB182" i="1"/>
  <c r="AO169" i="1"/>
  <c r="AC181" i="1"/>
  <c r="AJ174" i="1"/>
  <c r="AH176" i="1"/>
  <c r="AQ167" i="1"/>
  <c r="AA183" i="1"/>
  <c r="AT164" i="1"/>
  <c r="AV164" i="1" s="1"/>
  <c r="AD180" i="1"/>
  <c r="AE179" i="1"/>
  <c r="AP168" i="1"/>
  <c r="Z184" i="1"/>
  <c r="AI175" i="1"/>
  <c r="AL172" i="1"/>
  <c r="AM171" i="1"/>
  <c r="V188" i="1"/>
  <c r="Q193" i="1"/>
  <c r="X186" i="1"/>
  <c r="U189" i="1"/>
  <c r="W187" i="1"/>
  <c r="T190" i="1"/>
  <c r="S191" i="1"/>
  <c r="R192" i="1"/>
  <c r="G195" i="1"/>
  <c r="O194" i="1"/>
  <c r="N194" i="1"/>
  <c r="AY163" i="1"/>
  <c r="AZ163" i="1" s="1"/>
  <c r="BL163" i="1" s="1"/>
  <c r="AX163" i="1"/>
  <c r="FK133" i="11"/>
  <c r="FL133" i="11" s="1"/>
  <c r="FM133" i="11" s="1"/>
  <c r="GX132" i="11"/>
  <c r="HH132" i="11" s="1"/>
  <c r="FA142" i="11"/>
  <c r="GL142" i="11" s="1"/>
  <c r="ER151" i="11"/>
  <c r="GC151" i="11" s="1"/>
  <c r="EK158" i="11"/>
  <c r="FV158" i="11" s="1"/>
  <c r="EE164" i="11"/>
  <c r="FP164" i="11" s="1"/>
  <c r="EL157" i="11"/>
  <c r="FW157" i="11" s="1"/>
  <c r="EG162" i="11"/>
  <c r="FR162" i="11" s="1"/>
  <c r="EQ152" i="11"/>
  <c r="GB152" i="11" s="1"/>
  <c r="EJ159" i="11"/>
  <c r="FU159" i="11" s="1"/>
  <c r="FB141" i="11"/>
  <c r="GM141" i="11" s="1"/>
  <c r="FC140" i="11"/>
  <c r="GN140" i="11" s="1"/>
  <c r="EN155" i="11"/>
  <c r="FY155" i="11" s="1"/>
  <c r="FH135" i="11"/>
  <c r="GS135" i="11" s="1"/>
  <c r="FF137" i="11"/>
  <c r="GQ137" i="11" s="1"/>
  <c r="ET149" i="11"/>
  <c r="GE149" i="11" s="1"/>
  <c r="GY133" i="11"/>
  <c r="HI133" i="11" s="1"/>
  <c r="HJ133" i="11" s="1"/>
  <c r="GX133" i="11"/>
  <c r="EW146" i="11"/>
  <c r="GH146" i="11" s="1"/>
  <c r="EX145" i="11"/>
  <c r="GI145" i="11" s="1"/>
  <c r="FD139" i="11"/>
  <c r="GO139" i="11" s="1"/>
  <c r="EY144" i="11"/>
  <c r="GJ144" i="11" s="1"/>
  <c r="EO154" i="11"/>
  <c r="FZ154" i="11" s="1"/>
  <c r="HK131" i="11"/>
  <c r="FG136" i="11"/>
  <c r="GR136" i="11" s="1"/>
  <c r="EP153" i="11"/>
  <c r="GA153" i="11" s="1"/>
  <c r="EM156" i="11"/>
  <c r="FX156" i="11" s="1"/>
  <c r="FT159" i="11"/>
  <c r="EF163" i="11"/>
  <c r="EV147" i="11"/>
  <c r="GG147" i="11" s="1"/>
  <c r="EI160" i="11"/>
  <c r="EU148" i="11"/>
  <c r="GF148" i="11" s="1"/>
  <c r="FI134" i="11"/>
  <c r="EZ143" i="11"/>
  <c r="GK143" i="11" s="1"/>
  <c r="FN132" i="11"/>
  <c r="HL134" i="11"/>
  <c r="HF135" i="11"/>
  <c r="CS139" i="11"/>
  <c r="DY139" i="11" s="1"/>
  <c r="BB141" i="11"/>
  <c r="CH150" i="11"/>
  <c r="DN150" i="11" s="1"/>
  <c r="BS165" i="11"/>
  <c r="CY165" i="11" s="1"/>
  <c r="BW161" i="11"/>
  <c r="DC161" i="11" s="1"/>
  <c r="BC140" i="11"/>
  <c r="CB156" i="11"/>
  <c r="DH156" i="11" s="1"/>
  <c r="BG136" i="11"/>
  <c r="AQ152" i="11"/>
  <c r="CM145" i="11"/>
  <c r="DS145" i="11" s="1"/>
  <c r="AD165" i="11"/>
  <c r="CN144" i="11"/>
  <c r="DT144" i="11" s="1"/>
  <c r="CJ148" i="11"/>
  <c r="DP148" i="11" s="1"/>
  <c r="CV136" i="11"/>
  <c r="EB136" i="11" s="1"/>
  <c r="BF137" i="11"/>
  <c r="AL157" i="11"/>
  <c r="AR151" i="11"/>
  <c r="AO154" i="11"/>
  <c r="AE164" i="11"/>
  <c r="CA157" i="11"/>
  <c r="DG157" i="11" s="1"/>
  <c r="EM157" i="11" s="1"/>
  <c r="FX157" i="11" s="1"/>
  <c r="BD139" i="11"/>
  <c r="CE153" i="11"/>
  <c r="DK153" i="11" s="1"/>
  <c r="AV147" i="11"/>
  <c r="AK158" i="11"/>
  <c r="CF152" i="11"/>
  <c r="DL152" i="11" s="1"/>
  <c r="ER152" i="11" s="1"/>
  <c r="GC152" i="11" s="1"/>
  <c r="AM156" i="11"/>
  <c r="BA142" i="11"/>
  <c r="AY144" i="11"/>
  <c r="CK147" i="11"/>
  <c r="DQ147" i="11" s="1"/>
  <c r="CC155" i="11"/>
  <c r="DI155" i="11" s="1"/>
  <c r="AP153" i="11"/>
  <c r="BU163" i="11"/>
  <c r="DA163" i="11" s="1"/>
  <c r="AI160" i="11"/>
  <c r="AT149" i="11"/>
  <c r="CW135" i="11"/>
  <c r="EC135" i="11" s="1"/>
  <c r="CI149" i="11"/>
  <c r="DO149" i="11" s="1"/>
  <c r="AG162" i="11"/>
  <c r="BV162" i="11"/>
  <c r="DB162" i="11" s="1"/>
  <c r="CD154" i="11"/>
  <c r="DJ154" i="11" s="1"/>
  <c r="BX160" i="11"/>
  <c r="DD160" i="11" s="1"/>
  <c r="BE138" i="11"/>
  <c r="BT164" i="11"/>
  <c r="CZ164" i="11" s="1"/>
  <c r="BY159" i="11"/>
  <c r="DE159" i="11" s="1"/>
  <c r="AH161" i="11"/>
  <c r="AW146" i="11"/>
  <c r="CL146" i="11"/>
  <c r="DR146" i="11" s="1"/>
  <c r="AU148" i="11"/>
  <c r="CG151" i="11"/>
  <c r="DM151" i="11" s="1"/>
  <c r="CU137" i="11"/>
  <c r="EA137" i="11" s="1"/>
  <c r="BZ158" i="11"/>
  <c r="DF158" i="11" s="1"/>
  <c r="AX145" i="11"/>
  <c r="CR140" i="11"/>
  <c r="DX140" i="11" s="1"/>
  <c r="AN155" i="11"/>
  <c r="CP142" i="11"/>
  <c r="DV142" i="11" s="1"/>
  <c r="CQ141" i="11"/>
  <c r="DW141" i="11" s="1"/>
  <c r="CO143" i="11"/>
  <c r="DU143" i="11" s="1"/>
  <c r="CT138" i="11"/>
  <c r="DZ138" i="11" s="1"/>
  <c r="FF138" i="11" s="1"/>
  <c r="GQ138" i="11" s="1"/>
  <c r="AZ143" i="11"/>
  <c r="AS150" i="11"/>
  <c r="AF163" i="11"/>
  <c r="AJ159" i="11"/>
  <c r="BH135" i="11"/>
  <c r="M196" i="11"/>
  <c r="HE195" i="11" s="1"/>
  <c r="G197" i="11"/>
  <c r="GZ132" i="11" l="1"/>
  <c r="HK132" i="11" s="1"/>
  <c r="BB194" i="1"/>
  <c r="BC194" i="1" s="1"/>
  <c r="BF194" i="1"/>
  <c r="BH194" i="1" s="1"/>
  <c r="BJ194" i="1" s="1"/>
  <c r="AG178" i="1"/>
  <c r="AH177" i="1"/>
  <c r="AT165" i="1"/>
  <c r="AV165" i="1" s="1"/>
  <c r="AW165" i="1" s="1"/>
  <c r="AK174" i="1"/>
  <c r="AP169" i="1"/>
  <c r="AL173" i="1"/>
  <c r="AS166" i="1"/>
  <c r="AC182" i="1"/>
  <c r="Z185" i="1"/>
  <c r="AO170" i="1"/>
  <c r="Y186" i="1"/>
  <c r="AD181" i="1"/>
  <c r="AQ168" i="1"/>
  <c r="AI176" i="1"/>
  <c r="AJ175" i="1"/>
  <c r="AN171" i="1"/>
  <c r="AM172" i="1"/>
  <c r="AB183" i="1"/>
  <c r="AR167" i="1"/>
  <c r="AF179" i="1"/>
  <c r="AE180" i="1"/>
  <c r="AA184" i="1"/>
  <c r="X187" i="1"/>
  <c r="S192" i="1"/>
  <c r="U190" i="1"/>
  <c r="V189" i="1"/>
  <c r="R193" i="1"/>
  <c r="W188" i="1"/>
  <c r="T191" i="1"/>
  <c r="Q194" i="1"/>
  <c r="O195" i="1"/>
  <c r="G196" i="1"/>
  <c r="N195" i="1"/>
  <c r="AW164" i="1"/>
  <c r="EL158" i="11"/>
  <c r="FW158" i="11" s="1"/>
  <c r="EX146" i="11"/>
  <c r="GI146" i="11" s="1"/>
  <c r="EH162" i="11"/>
  <c r="FS162" i="11" s="1"/>
  <c r="FH136" i="11"/>
  <c r="GS136" i="11" s="1"/>
  <c r="ES151" i="11"/>
  <c r="GD151" i="11" s="1"/>
  <c r="FC141" i="11"/>
  <c r="GN141" i="11" s="1"/>
  <c r="EK159" i="11"/>
  <c r="FV159" i="11" s="1"/>
  <c r="EP154" i="11"/>
  <c r="GA154" i="11" s="1"/>
  <c r="FI135" i="11"/>
  <c r="GT135" i="11" s="1"/>
  <c r="GV135" i="11" s="1"/>
  <c r="GW135" i="11" s="1"/>
  <c r="EN156" i="11"/>
  <c r="FY156" i="11" s="1"/>
  <c r="FD140" i="11"/>
  <c r="GO140" i="11" s="1"/>
  <c r="GT134" i="11"/>
  <c r="GV134" i="11" s="1"/>
  <c r="GW134" i="11" s="1"/>
  <c r="FK134" i="11"/>
  <c r="GZ133" i="11"/>
  <c r="HH133" i="11"/>
  <c r="FA143" i="11"/>
  <c r="GL143" i="11" s="1"/>
  <c r="EJ160" i="11"/>
  <c r="FU160" i="11" s="1"/>
  <c r="EU149" i="11"/>
  <c r="GF149" i="11" s="1"/>
  <c r="EG163" i="11"/>
  <c r="FR163" i="11" s="1"/>
  <c r="EZ144" i="11"/>
  <c r="GK144" i="11" s="1"/>
  <c r="EE165" i="11"/>
  <c r="FP165" i="11" s="1"/>
  <c r="ET150" i="11"/>
  <c r="GE150" i="11" s="1"/>
  <c r="FQ163" i="11"/>
  <c r="FB142" i="11"/>
  <c r="GM142" i="11" s="1"/>
  <c r="EF164" i="11"/>
  <c r="EO155" i="11"/>
  <c r="FZ155" i="11" s="1"/>
  <c r="EQ153" i="11"/>
  <c r="GB153" i="11" s="1"/>
  <c r="EY145" i="11"/>
  <c r="GJ145" i="11" s="1"/>
  <c r="FN133" i="11"/>
  <c r="FG137" i="11"/>
  <c r="GR137" i="11" s="1"/>
  <c r="EW147" i="11"/>
  <c r="GH147" i="11" s="1"/>
  <c r="EV148" i="11"/>
  <c r="GG148" i="11" s="1"/>
  <c r="EI161" i="11"/>
  <c r="FE139" i="11"/>
  <c r="GP139" i="11" s="1"/>
  <c r="FT160" i="11"/>
  <c r="HL135" i="11"/>
  <c r="M197" i="11"/>
  <c r="HE196" i="11" s="1"/>
  <c r="G198" i="11"/>
  <c r="HF136" i="11"/>
  <c r="CF153" i="11"/>
  <c r="DL153" i="11" s="1"/>
  <c r="AD166" i="11"/>
  <c r="BV163" i="11"/>
  <c r="DB163" i="11" s="1"/>
  <c r="CT139" i="11"/>
  <c r="DZ139" i="11" s="1"/>
  <c r="CC156" i="11"/>
  <c r="DI156" i="11" s="1"/>
  <c r="BE139" i="11"/>
  <c r="BF138" i="11"/>
  <c r="CI150" i="11"/>
  <c r="DO150" i="11" s="1"/>
  <c r="AP154" i="11"/>
  <c r="BH136" i="11"/>
  <c r="CL147" i="11"/>
  <c r="DR147" i="11" s="1"/>
  <c r="AL158" i="11"/>
  <c r="CV137" i="11"/>
  <c r="EB137" i="11" s="1"/>
  <c r="AZ144" i="11"/>
  <c r="AW147" i="11"/>
  <c r="CE154" i="11"/>
  <c r="DK154" i="11" s="1"/>
  <c r="CN145" i="11"/>
  <c r="DT145" i="11" s="1"/>
  <c r="CH151" i="11"/>
  <c r="DN151" i="11" s="1"/>
  <c r="AV148" i="11"/>
  <c r="AR152" i="11"/>
  <c r="BX161" i="11"/>
  <c r="DD161" i="11" s="1"/>
  <c r="CW136" i="11"/>
  <c r="EC136" i="11" s="1"/>
  <c r="AT150" i="11"/>
  <c r="AE165" i="11"/>
  <c r="CO144" i="11"/>
  <c r="DU144" i="11" s="1"/>
  <c r="CM146" i="11"/>
  <c r="DS146" i="11" s="1"/>
  <c r="AX146" i="11"/>
  <c r="CQ142" i="11"/>
  <c r="DW142" i="11" s="1"/>
  <c r="AK159" i="11"/>
  <c r="AY145" i="11"/>
  <c r="BW162" i="11"/>
  <c r="DC162" i="11" s="1"/>
  <c r="BZ159" i="11"/>
  <c r="DF159" i="11" s="1"/>
  <c r="AS151" i="11"/>
  <c r="AU149" i="11"/>
  <c r="AJ160" i="11"/>
  <c r="CJ149" i="11"/>
  <c r="DP149" i="11" s="1"/>
  <c r="CB157" i="11"/>
  <c r="DH157" i="11" s="1"/>
  <c r="CU138" i="11"/>
  <c r="EA138" i="11" s="1"/>
  <c r="AM157" i="11"/>
  <c r="BA143" i="11"/>
  <c r="BC141" i="11"/>
  <c r="CA158" i="11"/>
  <c r="DG158" i="11" s="1"/>
  <c r="CR141" i="11"/>
  <c r="DX141" i="11" s="1"/>
  <c r="BG137" i="11"/>
  <c r="AH162" i="11"/>
  <c r="CP143" i="11"/>
  <c r="DV143" i="11" s="1"/>
  <c r="AQ153" i="11"/>
  <c r="AI161" i="11"/>
  <c r="AG163" i="11"/>
  <c r="BD140" i="11"/>
  <c r="BB142" i="11"/>
  <c r="CG152" i="11"/>
  <c r="DM152" i="11" s="1"/>
  <c r="ES152" i="11" s="1"/>
  <c r="GD152" i="11" s="1"/>
  <c r="BU164" i="11"/>
  <c r="DA164" i="11" s="1"/>
  <c r="CK148" i="11"/>
  <c r="DQ148" i="11" s="1"/>
  <c r="BY160" i="11"/>
  <c r="DE160" i="11" s="1"/>
  <c r="AN156" i="11"/>
  <c r="BS166" i="11"/>
  <c r="CY166" i="11" s="1"/>
  <c r="CS140" i="11"/>
  <c r="DY140" i="11" s="1"/>
  <c r="FE140" i="11" s="1"/>
  <c r="GP140" i="11" s="1"/>
  <c r="BT165" i="11"/>
  <c r="CZ165" i="11" s="1"/>
  <c r="CD155" i="11"/>
  <c r="DJ155" i="11" s="1"/>
  <c r="AF164" i="11"/>
  <c r="AO155" i="11"/>
  <c r="FG138" i="11" l="1"/>
  <c r="GR138" i="11" s="1"/>
  <c r="EK160" i="11"/>
  <c r="FV160" i="11" s="1"/>
  <c r="EW148" i="11"/>
  <c r="GH148" i="11" s="1"/>
  <c r="FI136" i="11"/>
  <c r="GT136" i="11" s="1"/>
  <c r="GV136" i="11" s="1"/>
  <c r="GW136" i="11" s="1"/>
  <c r="FK135" i="11"/>
  <c r="FL135" i="11" s="1"/>
  <c r="FM135" i="11" s="1"/>
  <c r="G197" i="1"/>
  <c r="N196" i="1"/>
  <c r="O196" i="1"/>
  <c r="AY164" i="1"/>
  <c r="AZ164" i="1" s="1"/>
  <c r="BL164" i="1" s="1"/>
  <c r="AX164" i="1"/>
  <c r="BB195" i="1"/>
  <c r="BC195" i="1" s="1"/>
  <c r="BF195" i="1"/>
  <c r="BH195" i="1" s="1"/>
  <c r="BJ195" i="1" s="1"/>
  <c r="AA185" i="1"/>
  <c r="AO171" i="1"/>
  <c r="AI177" i="1"/>
  <c r="AS167" i="1"/>
  <c r="Y187" i="1"/>
  <c r="AK175" i="1"/>
  <c r="AE181" i="1"/>
  <c r="AG179" i="1"/>
  <c r="AQ169" i="1"/>
  <c r="AC183" i="1"/>
  <c r="AM173" i="1"/>
  <c r="AL174" i="1"/>
  <c r="AR168" i="1"/>
  <c r="AB184" i="1"/>
  <c r="AP170" i="1"/>
  <c r="Z186" i="1"/>
  <c r="AN172" i="1"/>
  <c r="AT166" i="1"/>
  <c r="AV166" i="1" s="1"/>
  <c r="AW166" i="1" s="1"/>
  <c r="AD182" i="1"/>
  <c r="AJ176" i="1"/>
  <c r="AH178" i="1"/>
  <c r="AF180" i="1"/>
  <c r="Q195" i="1"/>
  <c r="X188" i="1"/>
  <c r="S193" i="1"/>
  <c r="R194" i="1"/>
  <c r="W189" i="1"/>
  <c r="T192" i="1"/>
  <c r="V190" i="1"/>
  <c r="U191" i="1"/>
  <c r="AY165" i="1"/>
  <c r="AZ165" i="1" s="1"/>
  <c r="BL165" i="1" s="1"/>
  <c r="AX165" i="1"/>
  <c r="EN157" i="11"/>
  <c r="FY157" i="11" s="1"/>
  <c r="EF165" i="11"/>
  <c r="FQ165" i="11" s="1"/>
  <c r="EM158" i="11"/>
  <c r="FX158" i="11" s="1"/>
  <c r="EJ161" i="11"/>
  <c r="FU161" i="11" s="1"/>
  <c r="FH137" i="11"/>
  <c r="GS137" i="11" s="1"/>
  <c r="EO156" i="11"/>
  <c r="FZ156" i="11" s="1"/>
  <c r="ER153" i="11"/>
  <c r="GC153" i="11" s="1"/>
  <c r="FB143" i="11"/>
  <c r="GM143" i="11" s="1"/>
  <c r="EY146" i="11"/>
  <c r="GJ146" i="11" s="1"/>
  <c r="ET151" i="11"/>
  <c r="GE151" i="11" s="1"/>
  <c r="FL134" i="11"/>
  <c r="FM134" i="11" s="1"/>
  <c r="EE166" i="11"/>
  <c r="FA144" i="11"/>
  <c r="GL144" i="11" s="1"/>
  <c r="EZ145" i="11"/>
  <c r="GK145" i="11" s="1"/>
  <c r="EP155" i="11"/>
  <c r="GA155" i="11" s="1"/>
  <c r="EV149" i="11"/>
  <c r="GG149" i="11" s="1"/>
  <c r="EL159" i="11"/>
  <c r="FW159" i="11" s="1"/>
  <c r="FC142" i="11"/>
  <c r="GN142" i="11" s="1"/>
  <c r="EQ154" i="11"/>
  <c r="GB154" i="11" s="1"/>
  <c r="EU150" i="11"/>
  <c r="GF150" i="11" s="1"/>
  <c r="FF139" i="11"/>
  <c r="GQ139" i="11" s="1"/>
  <c r="FT161" i="11"/>
  <c r="EG164" i="11"/>
  <c r="FR164" i="11" s="1"/>
  <c r="GY134" i="11"/>
  <c r="HI134" i="11" s="1"/>
  <c r="HJ134" i="11" s="1"/>
  <c r="GX134" i="11"/>
  <c r="FD141" i="11"/>
  <c r="GO141" i="11" s="1"/>
  <c r="EI162" i="11"/>
  <c r="FT162" i="11" s="1"/>
  <c r="EX147" i="11"/>
  <c r="GI147" i="11" s="1"/>
  <c r="EH163" i="11"/>
  <c r="FQ164" i="11"/>
  <c r="HK133" i="11"/>
  <c r="GY135" i="11"/>
  <c r="HI135" i="11" s="1"/>
  <c r="HJ135" i="11" s="1"/>
  <c r="GX135" i="11"/>
  <c r="HL136" i="11"/>
  <c r="G199" i="11"/>
  <c r="M198" i="11"/>
  <c r="HE197" i="11" s="1"/>
  <c r="HF137" i="11"/>
  <c r="AE166" i="11"/>
  <c r="CD156" i="11"/>
  <c r="DJ156" i="11" s="1"/>
  <c r="AK160" i="11"/>
  <c r="CH152" i="11"/>
  <c r="DN152" i="11" s="1"/>
  <c r="CR142" i="11"/>
  <c r="DX142" i="11" s="1"/>
  <c r="AL159" i="11"/>
  <c r="BF139" i="11"/>
  <c r="AH163" i="11"/>
  <c r="CB158" i="11"/>
  <c r="DH158" i="11" s="1"/>
  <c r="BT166" i="11"/>
  <c r="CZ166" i="11" s="1"/>
  <c r="AJ161" i="11"/>
  <c r="AG164" i="11"/>
  <c r="CV138" i="11"/>
  <c r="EB138" i="11" s="1"/>
  <c r="AM158" i="11"/>
  <c r="AW148" i="11"/>
  <c r="BB143" i="11"/>
  <c r="BH137" i="11"/>
  <c r="BZ160" i="11"/>
  <c r="DF160" i="11" s="1"/>
  <c r="AQ154" i="11"/>
  <c r="CK149" i="11"/>
  <c r="DQ149" i="11" s="1"/>
  <c r="AV149" i="11"/>
  <c r="CS141" i="11"/>
  <c r="DY141" i="11" s="1"/>
  <c r="AT151" i="11"/>
  <c r="BA144" i="11"/>
  <c r="AU150" i="11"/>
  <c r="CF154" i="11"/>
  <c r="DL154" i="11" s="1"/>
  <c r="AO156" i="11"/>
  <c r="CJ150" i="11"/>
  <c r="DP150" i="11" s="1"/>
  <c r="CW137" i="11"/>
  <c r="EC137" i="11" s="1"/>
  <c r="FI137" i="11" s="1"/>
  <c r="CA159" i="11"/>
  <c r="DG159" i="11" s="1"/>
  <c r="EM159" i="11" s="1"/>
  <c r="FX159" i="11" s="1"/>
  <c r="AY146" i="11"/>
  <c r="CM147" i="11"/>
  <c r="DS147" i="11" s="1"/>
  <c r="BE140" i="11"/>
  <c r="BY161" i="11"/>
  <c r="DE161" i="11" s="1"/>
  <c r="AF165" i="11"/>
  <c r="CG153" i="11"/>
  <c r="DM153" i="11" s="1"/>
  <c r="AP155" i="11"/>
  <c r="BC142" i="11"/>
  <c r="CC157" i="11"/>
  <c r="DI157" i="11" s="1"/>
  <c r="CT140" i="11"/>
  <c r="DZ140" i="11" s="1"/>
  <c r="BG138" i="11"/>
  <c r="BX162" i="11"/>
  <c r="DD162" i="11" s="1"/>
  <c r="CE155" i="11"/>
  <c r="DK155" i="11" s="1"/>
  <c r="AS152" i="11"/>
  <c r="BV164" i="11"/>
  <c r="DB164" i="11" s="1"/>
  <c r="CL148" i="11"/>
  <c r="DR148" i="11" s="1"/>
  <c r="BS167" i="11"/>
  <c r="CY167" i="11" s="1"/>
  <c r="CN146" i="11"/>
  <c r="DT146" i="11" s="1"/>
  <c r="BW163" i="11"/>
  <c r="DC163" i="11" s="1"/>
  <c r="AX147" i="11"/>
  <c r="AR153" i="11"/>
  <c r="AN157" i="11"/>
  <c r="AI162" i="11"/>
  <c r="AD167" i="11"/>
  <c r="CQ143" i="11"/>
  <c r="DW143" i="11" s="1"/>
  <c r="AZ145" i="11"/>
  <c r="CO145" i="11"/>
  <c r="DU145" i="11" s="1"/>
  <c r="CP144" i="11"/>
  <c r="DV144" i="11" s="1"/>
  <c r="CI151" i="11"/>
  <c r="DO151" i="11" s="1"/>
  <c r="EU151" i="11" s="1"/>
  <c r="GF151" i="11" s="1"/>
  <c r="BD141" i="11"/>
  <c r="BU165" i="11"/>
  <c r="DA165" i="11" s="1"/>
  <c r="CU139" i="11"/>
  <c r="EA139" i="11" s="1"/>
  <c r="FK136" i="11" l="1"/>
  <c r="EF166" i="11"/>
  <c r="FQ166" i="11" s="1"/>
  <c r="AY166" i="1"/>
  <c r="AZ166" i="1" s="1"/>
  <c r="BL166" i="1" s="1"/>
  <c r="AX166" i="1"/>
  <c r="BB196" i="1"/>
  <c r="BC196" i="1" s="1"/>
  <c r="BF196" i="1"/>
  <c r="BH196" i="1" s="1"/>
  <c r="BJ196" i="1" s="1"/>
  <c r="AL175" i="1"/>
  <c r="AK176" i="1"/>
  <c r="AE182" i="1"/>
  <c r="AJ177" i="1"/>
  <c r="AH179" i="1"/>
  <c r="AO172" i="1"/>
  <c r="Y188" i="1"/>
  <c r="AI178" i="1"/>
  <c r="AF181" i="1"/>
  <c r="AT167" i="1"/>
  <c r="AV167" i="1" s="1"/>
  <c r="AW167" i="1" s="1"/>
  <c r="AD183" i="1"/>
  <c r="AS168" i="1"/>
  <c r="AC184" i="1"/>
  <c r="AB185" i="1"/>
  <c r="AM174" i="1"/>
  <c r="AR169" i="1"/>
  <c r="AP171" i="1"/>
  <c r="Z187" i="1"/>
  <c r="AG180" i="1"/>
  <c r="AQ170" i="1"/>
  <c r="AA186" i="1"/>
  <c r="AN173" i="1"/>
  <c r="X189" i="1"/>
  <c r="U192" i="1"/>
  <c r="T193" i="1"/>
  <c r="Q196" i="1"/>
  <c r="V191" i="1"/>
  <c r="R195" i="1"/>
  <c r="S194" i="1"/>
  <c r="W190" i="1"/>
  <c r="G198" i="1"/>
  <c r="O197" i="1"/>
  <c r="N197" i="1"/>
  <c r="EJ162" i="11"/>
  <c r="FU162" i="11" s="1"/>
  <c r="FB144" i="11"/>
  <c r="GM144" i="11" s="1"/>
  <c r="FG139" i="11"/>
  <c r="GR139" i="11" s="1"/>
  <c r="EX148" i="11"/>
  <c r="GI148" i="11" s="1"/>
  <c r="EZ146" i="11"/>
  <c r="GK146" i="11" s="1"/>
  <c r="EK161" i="11"/>
  <c r="FV161" i="11" s="1"/>
  <c r="ER154" i="11"/>
  <c r="GC154" i="11" s="1"/>
  <c r="EL160" i="11"/>
  <c r="FW160" i="11" s="1"/>
  <c r="FN135" i="11"/>
  <c r="EG165" i="11"/>
  <c r="EP156" i="11"/>
  <c r="GA156" i="11" s="1"/>
  <c r="FC143" i="11"/>
  <c r="GN143" i="11" s="1"/>
  <c r="FE141" i="11"/>
  <c r="GP141" i="11" s="1"/>
  <c r="FA145" i="11"/>
  <c r="GL145" i="11" s="1"/>
  <c r="EI163" i="11"/>
  <c r="FT163" i="11" s="1"/>
  <c r="EH164" i="11"/>
  <c r="FS164" i="11" s="1"/>
  <c r="GT137" i="11"/>
  <c r="GV137" i="11" s="1"/>
  <c r="GW137" i="11" s="1"/>
  <c r="FK137" i="11"/>
  <c r="FH138" i="11"/>
  <c r="GS138" i="11" s="1"/>
  <c r="EN158" i="11"/>
  <c r="FY158" i="11" s="1"/>
  <c r="FD142" i="11"/>
  <c r="GO142" i="11" s="1"/>
  <c r="FL136" i="11"/>
  <c r="FM136" i="11" s="1"/>
  <c r="FF140" i="11"/>
  <c r="GQ140" i="11" s="1"/>
  <c r="ES153" i="11"/>
  <c r="GD153" i="11" s="1"/>
  <c r="EY147" i="11"/>
  <c r="GJ147" i="11" s="1"/>
  <c r="EV150" i="11"/>
  <c r="GG150" i="11" s="1"/>
  <c r="EW149" i="11"/>
  <c r="GH149" i="11" s="1"/>
  <c r="ET152" i="11"/>
  <c r="GE152" i="11" s="1"/>
  <c r="FP166" i="11"/>
  <c r="FS163" i="11"/>
  <c r="GZ134" i="11"/>
  <c r="HH134" i="11"/>
  <c r="GY136" i="11"/>
  <c r="HI136" i="11" s="1"/>
  <c r="HJ136" i="11" s="1"/>
  <c r="GX136" i="11"/>
  <c r="FN134" i="11"/>
  <c r="GZ135" i="11"/>
  <c r="HK135" i="11" s="1"/>
  <c r="HH135" i="11"/>
  <c r="EE167" i="11"/>
  <c r="EQ155" i="11"/>
  <c r="GB155" i="11" s="1"/>
  <c r="EO157" i="11"/>
  <c r="FZ157" i="11" s="1"/>
  <c r="HL137" i="11"/>
  <c r="FR165" i="11"/>
  <c r="HF138" i="11"/>
  <c r="CC158" i="11"/>
  <c r="DI158" i="11" s="1"/>
  <c r="AH164" i="11"/>
  <c r="CV139" i="11"/>
  <c r="EB139" i="11" s="1"/>
  <c r="AE167" i="11"/>
  <c r="AK161" i="11"/>
  <c r="CO146" i="11"/>
  <c r="DU146" i="11" s="1"/>
  <c r="AQ155" i="11"/>
  <c r="BF140" i="11"/>
  <c r="BZ161" i="11"/>
  <c r="DF161" i="11" s="1"/>
  <c r="AN158" i="11"/>
  <c r="BD142" i="11"/>
  <c r="CR143" i="11"/>
  <c r="DX143" i="11" s="1"/>
  <c r="AW149" i="11"/>
  <c r="BG139" i="11"/>
  <c r="AF166" i="11"/>
  <c r="AO157" i="11"/>
  <c r="CH153" i="11"/>
  <c r="DN153" i="11" s="1"/>
  <c r="CU140" i="11"/>
  <c r="EA140" i="11" s="1"/>
  <c r="AX148" i="11"/>
  <c r="AS153" i="11"/>
  <c r="AU151" i="11"/>
  <c r="BS168" i="11"/>
  <c r="CY168" i="11" s="1"/>
  <c r="CK150" i="11"/>
  <c r="DQ150" i="11" s="1"/>
  <c r="CA160" i="11"/>
  <c r="DG160" i="11" s="1"/>
  <c r="AT152" i="11"/>
  <c r="AI163" i="11"/>
  <c r="CM148" i="11"/>
  <c r="DS148" i="11" s="1"/>
  <c r="EY148" i="11" s="1"/>
  <c r="GJ148" i="11" s="1"/>
  <c r="CB159" i="11"/>
  <c r="DH159" i="11" s="1"/>
  <c r="AL160" i="11"/>
  <c r="BU166" i="11"/>
  <c r="DA166" i="11" s="1"/>
  <c r="CJ151" i="11"/>
  <c r="DP151" i="11" s="1"/>
  <c r="CS142" i="11"/>
  <c r="DY142" i="11" s="1"/>
  <c r="CQ144" i="11"/>
  <c r="DW144" i="11" s="1"/>
  <c r="AV150" i="11"/>
  <c r="AM159" i="11"/>
  <c r="CL149" i="11"/>
  <c r="DR149" i="11" s="1"/>
  <c r="AG165" i="11"/>
  <c r="AZ146" i="11"/>
  <c r="BH138" i="11"/>
  <c r="AD168" i="11"/>
  <c r="CN147" i="11"/>
  <c r="DT147" i="11" s="1"/>
  <c r="BC143" i="11"/>
  <c r="BB144" i="11"/>
  <c r="AR154" i="11"/>
  <c r="CD157" i="11"/>
  <c r="DJ157" i="11" s="1"/>
  <c r="CG154" i="11"/>
  <c r="DM154" i="11" s="1"/>
  <c r="CT141" i="11"/>
  <c r="DZ141" i="11" s="1"/>
  <c r="CW138" i="11"/>
  <c r="EC138" i="11" s="1"/>
  <c r="BW164" i="11"/>
  <c r="DC164" i="11" s="1"/>
  <c r="BX163" i="11"/>
  <c r="DD163" i="11" s="1"/>
  <c r="EJ163" i="11" s="1"/>
  <c r="BY162" i="11"/>
  <c r="DE162" i="11" s="1"/>
  <c r="AP156" i="11"/>
  <c r="BT167" i="11"/>
  <c r="CZ167" i="11" s="1"/>
  <c r="BV165" i="11"/>
  <c r="DB165" i="11" s="1"/>
  <c r="CI152" i="11"/>
  <c r="DO152" i="11" s="1"/>
  <c r="AJ162" i="11"/>
  <c r="CP145" i="11"/>
  <c r="DV145" i="11" s="1"/>
  <c r="AY147" i="11"/>
  <c r="CF155" i="11"/>
  <c r="DL155" i="11" s="1"/>
  <c r="CE156" i="11"/>
  <c r="DK156" i="11" s="1"/>
  <c r="BE141" i="11"/>
  <c r="BA145" i="11"/>
  <c r="M199" i="11"/>
  <c r="HE198" i="11" s="1"/>
  <c r="G200" i="11"/>
  <c r="EL161" i="11" l="1"/>
  <c r="FW161" i="11" s="1"/>
  <c r="FE142" i="11"/>
  <c r="GP142" i="11" s="1"/>
  <c r="ER155" i="11"/>
  <c r="GC155" i="11" s="1"/>
  <c r="BB197" i="1"/>
  <c r="BC197" i="1" s="1"/>
  <c r="BF197" i="1"/>
  <c r="BH197" i="1" s="1"/>
  <c r="BJ197" i="1" s="1"/>
  <c r="AA187" i="1"/>
  <c r="AQ171" i="1"/>
  <c r="AB186" i="1"/>
  <c r="AR170" i="1"/>
  <c r="Y189" i="1"/>
  <c r="AO173" i="1"/>
  <c r="AD184" i="1"/>
  <c r="AT168" i="1"/>
  <c r="AV168" i="1" s="1"/>
  <c r="AW168" i="1" s="1"/>
  <c r="AE183" i="1"/>
  <c r="AF182" i="1"/>
  <c r="AK177" i="1"/>
  <c r="AH180" i="1"/>
  <c r="R196" i="1"/>
  <c r="AI179" i="1"/>
  <c r="AJ178" i="1"/>
  <c r="AG181" i="1"/>
  <c r="AL176" i="1"/>
  <c r="AM175" i="1"/>
  <c r="AN174" i="1"/>
  <c r="AC185" i="1"/>
  <c r="AS169" i="1"/>
  <c r="Z188" i="1"/>
  <c r="AP172" i="1"/>
  <c r="X190" i="1"/>
  <c r="W191" i="1"/>
  <c r="S195" i="1"/>
  <c r="Q197" i="1"/>
  <c r="U193" i="1"/>
  <c r="V192" i="1"/>
  <c r="T194" i="1"/>
  <c r="AX167" i="1"/>
  <c r="AY167" i="1"/>
  <c r="AZ167" i="1" s="1"/>
  <c r="BL167" i="1" s="1"/>
  <c r="G199" i="1"/>
  <c r="O198" i="1"/>
  <c r="N198" i="1"/>
  <c r="FI138" i="11"/>
  <c r="GT138" i="11" s="1"/>
  <c r="GV138" i="11" s="1"/>
  <c r="GW138" i="11" s="1"/>
  <c r="EQ156" i="11"/>
  <c r="GB156" i="11" s="1"/>
  <c r="EI164" i="11"/>
  <c r="FT164" i="11" s="1"/>
  <c r="EG166" i="11"/>
  <c r="FR166" i="11" s="1"/>
  <c r="EX149" i="11"/>
  <c r="GI149" i="11" s="1"/>
  <c r="EN159" i="11"/>
  <c r="FY159" i="11" s="1"/>
  <c r="EM160" i="11"/>
  <c r="FX160" i="11" s="1"/>
  <c r="FD143" i="11"/>
  <c r="GO143" i="11" s="1"/>
  <c r="FF141" i="11"/>
  <c r="GQ141" i="11" s="1"/>
  <c r="EV151" i="11"/>
  <c r="GG151" i="11" s="1"/>
  <c r="EU152" i="11"/>
  <c r="GF152" i="11" s="1"/>
  <c r="EH165" i="11"/>
  <c r="FS165" i="11" s="1"/>
  <c r="GZ136" i="11"/>
  <c r="HH136" i="11"/>
  <c r="FB145" i="11"/>
  <c r="GM145" i="11" s="1"/>
  <c r="EF167" i="11"/>
  <c r="FQ167" i="11" s="1"/>
  <c r="EP157" i="11"/>
  <c r="GA157" i="11" s="1"/>
  <c r="EZ147" i="11"/>
  <c r="GK147" i="11" s="1"/>
  <c r="FC144" i="11"/>
  <c r="GN144" i="11" s="1"/>
  <c r="ET153" i="11"/>
  <c r="GE153" i="11" s="1"/>
  <c r="EO158" i="11"/>
  <c r="FZ158" i="11" s="1"/>
  <c r="HK134" i="11"/>
  <c r="GY137" i="11"/>
  <c r="HI137" i="11" s="1"/>
  <c r="HJ137" i="11" s="1"/>
  <c r="GX137" i="11"/>
  <c r="EK162" i="11"/>
  <c r="FV162" i="11" s="1"/>
  <c r="EW150" i="11"/>
  <c r="GH150" i="11" s="1"/>
  <c r="FH139" i="11"/>
  <c r="GS139" i="11" s="1"/>
  <c r="ES154" i="11"/>
  <c r="GD154" i="11" s="1"/>
  <c r="EE168" i="11"/>
  <c r="FP168" i="11" s="1"/>
  <c r="FG140" i="11"/>
  <c r="GR140" i="11" s="1"/>
  <c r="FA146" i="11"/>
  <c r="GL146" i="11" s="1"/>
  <c r="FP167" i="11"/>
  <c r="FN136" i="11"/>
  <c r="FL137" i="11"/>
  <c r="FM137" i="11" s="1"/>
  <c r="FU163" i="11"/>
  <c r="HL138" i="11"/>
  <c r="G201" i="11"/>
  <c r="M200" i="11"/>
  <c r="HE199" i="11" s="1"/>
  <c r="HF139" i="11"/>
  <c r="AM160" i="11"/>
  <c r="AZ147" i="11"/>
  <c r="BD143" i="11"/>
  <c r="CW139" i="11"/>
  <c r="EC139" i="11" s="1"/>
  <c r="CG155" i="11"/>
  <c r="DM155" i="11" s="1"/>
  <c r="BW165" i="11"/>
  <c r="DC165" i="11" s="1"/>
  <c r="AW150" i="11"/>
  <c r="AF167" i="11"/>
  <c r="CV140" i="11"/>
  <c r="EB140" i="11" s="1"/>
  <c r="CR144" i="11"/>
  <c r="DX144" i="11" s="1"/>
  <c r="CN148" i="11"/>
  <c r="DT148" i="11" s="1"/>
  <c r="CE157" i="11"/>
  <c r="DK157" i="11" s="1"/>
  <c r="AP157" i="11"/>
  <c r="CL150" i="11"/>
  <c r="DR150" i="11" s="1"/>
  <c r="AG166" i="11"/>
  <c r="AO158" i="11"/>
  <c r="AJ163" i="11"/>
  <c r="CP146" i="11"/>
  <c r="DV146" i="11" s="1"/>
  <c r="CI153" i="11"/>
  <c r="DO153" i="11" s="1"/>
  <c r="AY148" i="11"/>
  <c r="AN159" i="11"/>
  <c r="BA146" i="11"/>
  <c r="BY163" i="11"/>
  <c r="DE163" i="11" s="1"/>
  <c r="CB160" i="11"/>
  <c r="DH160" i="11" s="1"/>
  <c r="AT153" i="11"/>
  <c r="AL161" i="11"/>
  <c r="AQ156" i="11"/>
  <c r="BB145" i="11"/>
  <c r="AU152" i="11"/>
  <c r="AI164" i="11"/>
  <c r="BX164" i="11"/>
  <c r="DD164" i="11" s="1"/>
  <c r="CF156" i="11"/>
  <c r="DL156" i="11" s="1"/>
  <c r="BG140" i="11"/>
  <c r="BE142" i="11"/>
  <c r="BF141" i="11"/>
  <c r="CJ152" i="11"/>
  <c r="DP152" i="11" s="1"/>
  <c r="CH154" i="11"/>
  <c r="DN154" i="11" s="1"/>
  <c r="AS154" i="11"/>
  <c r="CO147" i="11"/>
  <c r="DU147" i="11" s="1"/>
  <c r="AR155" i="11"/>
  <c r="AH165" i="11"/>
  <c r="AV151" i="11"/>
  <c r="CS143" i="11"/>
  <c r="DY143" i="11" s="1"/>
  <c r="FE143" i="11" s="1"/>
  <c r="GP143" i="11" s="1"/>
  <c r="BS169" i="11"/>
  <c r="CY169" i="11" s="1"/>
  <c r="CT142" i="11"/>
  <c r="DZ142" i="11" s="1"/>
  <c r="AE168" i="11"/>
  <c r="BU167" i="11"/>
  <c r="DA167" i="11" s="1"/>
  <c r="CC159" i="11"/>
  <c r="DI159" i="11" s="1"/>
  <c r="AK162" i="11"/>
  <c r="CK151" i="11"/>
  <c r="DQ151" i="11" s="1"/>
  <c r="EW151" i="11" s="1"/>
  <c r="GH151" i="11" s="1"/>
  <c r="CQ145" i="11"/>
  <c r="DW145" i="11" s="1"/>
  <c r="BZ162" i="11"/>
  <c r="DF162" i="11" s="1"/>
  <c r="AX149" i="11"/>
  <c r="CM149" i="11"/>
  <c r="DS149" i="11" s="1"/>
  <c r="AD169" i="11"/>
  <c r="CU141" i="11"/>
  <c r="EA141" i="11" s="1"/>
  <c r="BH139" i="11"/>
  <c r="BT168" i="11"/>
  <c r="CZ168" i="11" s="1"/>
  <c r="EF168" i="11" s="1"/>
  <c r="FQ168" i="11" s="1"/>
  <c r="BV166" i="11"/>
  <c r="DB166" i="11" s="1"/>
  <c r="CD158" i="11"/>
  <c r="DJ158" i="11" s="1"/>
  <c r="EP158" i="11" s="1"/>
  <c r="GA158" i="11" s="1"/>
  <c r="BC144" i="11"/>
  <c r="CA161" i="11"/>
  <c r="DG161" i="11" s="1"/>
  <c r="EM161" i="11" l="1"/>
  <c r="FX161" i="11" s="1"/>
  <c r="EH166" i="11"/>
  <c r="FS166" i="11" s="1"/>
  <c r="FK138" i="11"/>
  <c r="FL138" i="11" s="1"/>
  <c r="FM138" i="11" s="1"/>
  <c r="BB198" i="1"/>
  <c r="BC198" i="1" s="1"/>
  <c r="BF198" i="1"/>
  <c r="BH198" i="1" s="1"/>
  <c r="BJ198" i="1" s="1"/>
  <c r="AM176" i="1"/>
  <c r="AF183" i="1"/>
  <c r="AI180" i="1"/>
  <c r="AJ179" i="1"/>
  <c r="AE184" i="1"/>
  <c r="AN175" i="1"/>
  <c r="AA188" i="1"/>
  <c r="AQ172" i="1"/>
  <c r="AB187" i="1"/>
  <c r="AR171" i="1"/>
  <c r="AH181" i="1"/>
  <c r="AO174" i="1"/>
  <c r="Y190" i="1"/>
  <c r="AL177" i="1"/>
  <c r="AS170" i="1"/>
  <c r="AC186" i="1"/>
  <c r="AP173" i="1"/>
  <c r="Z189" i="1"/>
  <c r="AG182" i="1"/>
  <c r="AT169" i="1"/>
  <c r="AV169" i="1" s="1"/>
  <c r="AW169" i="1" s="1"/>
  <c r="AD185" i="1"/>
  <c r="AK178" i="1"/>
  <c r="W192" i="1"/>
  <c r="S196" i="1"/>
  <c r="R197" i="1"/>
  <c r="V193" i="1"/>
  <c r="T195" i="1"/>
  <c r="X191" i="1"/>
  <c r="Q198" i="1"/>
  <c r="U194" i="1"/>
  <c r="G200" i="1"/>
  <c r="N199" i="1"/>
  <c r="O199" i="1"/>
  <c r="AY168" i="1"/>
  <c r="AZ168" i="1" s="1"/>
  <c r="BL168" i="1" s="1"/>
  <c r="AX168" i="1"/>
  <c r="FG141" i="11"/>
  <c r="GR141" i="11" s="1"/>
  <c r="ER156" i="11"/>
  <c r="GC156" i="11" s="1"/>
  <c r="EX150" i="11"/>
  <c r="GI150" i="11" s="1"/>
  <c r="FC145" i="11"/>
  <c r="GN145" i="11" s="1"/>
  <c r="EG167" i="11"/>
  <c r="FR167" i="11" s="1"/>
  <c r="EO159" i="11"/>
  <c r="FZ159" i="11" s="1"/>
  <c r="EE169" i="11"/>
  <c r="FP169" i="11" s="1"/>
  <c r="EV152" i="11"/>
  <c r="GG152" i="11" s="1"/>
  <c r="EN160" i="11"/>
  <c r="FY160" i="11" s="1"/>
  <c r="EY149" i="11"/>
  <c r="GJ149" i="11" s="1"/>
  <c r="FB146" i="11"/>
  <c r="GM146" i="11" s="1"/>
  <c r="FD144" i="11"/>
  <c r="GO144" i="11" s="1"/>
  <c r="EI165" i="11"/>
  <c r="FT165" i="11" s="1"/>
  <c r="EL162" i="11"/>
  <c r="FW162" i="11" s="1"/>
  <c r="FA147" i="11"/>
  <c r="GL147" i="11" s="1"/>
  <c r="EJ164" i="11"/>
  <c r="FU164" i="11" s="1"/>
  <c r="EK163" i="11"/>
  <c r="EU153" i="11"/>
  <c r="GF153" i="11" s="1"/>
  <c r="EZ148" i="11"/>
  <c r="GK148" i="11" s="1"/>
  <c r="HK136" i="11"/>
  <c r="GZ137" i="11"/>
  <c r="HH137" i="11"/>
  <c r="FF142" i="11"/>
  <c r="GQ142" i="11" s="1"/>
  <c r="ET154" i="11"/>
  <c r="GE154" i="11" s="1"/>
  <c r="FH140" i="11"/>
  <c r="GS140" i="11" s="1"/>
  <c r="ES155" i="11"/>
  <c r="GD155" i="11" s="1"/>
  <c r="FN137" i="11"/>
  <c r="GY138" i="11"/>
  <c r="HI138" i="11" s="1"/>
  <c r="HJ138" i="11" s="1"/>
  <c r="GX138" i="11"/>
  <c r="EQ157" i="11"/>
  <c r="GB157" i="11" s="1"/>
  <c r="FI139" i="11"/>
  <c r="HL139" i="11"/>
  <c r="HF140" i="11"/>
  <c r="CQ146" i="11"/>
  <c r="DW146" i="11" s="1"/>
  <c r="AO159" i="11"/>
  <c r="CW140" i="11"/>
  <c r="EC140" i="11" s="1"/>
  <c r="AJ164" i="11"/>
  <c r="BV167" i="11"/>
  <c r="DB167" i="11" s="1"/>
  <c r="CG156" i="11"/>
  <c r="DM156" i="11" s="1"/>
  <c r="AF168" i="11"/>
  <c r="CB161" i="11"/>
  <c r="DH161" i="11" s="1"/>
  <c r="AH166" i="11"/>
  <c r="BT169" i="11"/>
  <c r="CZ169" i="11" s="1"/>
  <c r="AZ148" i="11"/>
  <c r="BE143" i="11"/>
  <c r="CC160" i="11"/>
  <c r="DI160" i="11" s="1"/>
  <c r="AD170" i="11"/>
  <c r="BX165" i="11"/>
  <c r="DD165" i="11" s="1"/>
  <c r="CN149" i="11"/>
  <c r="DT149" i="11" s="1"/>
  <c r="AS155" i="11"/>
  <c r="AP158" i="11"/>
  <c r="CR145" i="11"/>
  <c r="DX145" i="11" s="1"/>
  <c r="AI165" i="11"/>
  <c r="CL151" i="11"/>
  <c r="DR151" i="11" s="1"/>
  <c r="AQ157" i="11"/>
  <c r="AT154" i="11"/>
  <c r="BU168" i="11"/>
  <c r="DA168" i="11" s="1"/>
  <c r="AY149" i="11"/>
  <c r="CS144" i="11"/>
  <c r="DY144" i="11" s="1"/>
  <c r="CV141" i="11"/>
  <c r="EB141" i="11" s="1"/>
  <c r="BW166" i="11"/>
  <c r="DC166" i="11" s="1"/>
  <c r="CM150" i="11"/>
  <c r="DS150" i="11" s="1"/>
  <c r="CP147" i="11"/>
  <c r="DV147" i="11" s="1"/>
  <c r="BC145" i="11"/>
  <c r="BS170" i="11"/>
  <c r="CY170" i="11" s="1"/>
  <c r="BA147" i="11"/>
  <c r="CU142" i="11"/>
  <c r="EA142" i="11" s="1"/>
  <c r="AW151" i="11"/>
  <c r="CO148" i="11"/>
  <c r="DU148" i="11" s="1"/>
  <c r="AM161" i="11"/>
  <c r="BH140" i="11"/>
  <c r="AL162" i="11"/>
  <c r="AX150" i="11"/>
  <c r="BG141" i="11"/>
  <c r="CF157" i="11"/>
  <c r="DL157" i="11" s="1"/>
  <c r="CK152" i="11"/>
  <c r="DQ152" i="11" s="1"/>
  <c r="AV152" i="11"/>
  <c r="AE169" i="11"/>
  <c r="CD159" i="11"/>
  <c r="DJ159" i="11" s="1"/>
  <c r="EP159" i="11" s="1"/>
  <c r="GA159" i="11" s="1"/>
  <c r="CJ153" i="11"/>
  <c r="DP153" i="11" s="1"/>
  <c r="AR156" i="11"/>
  <c r="AU153" i="11"/>
  <c r="CI154" i="11"/>
  <c r="DO154" i="11" s="1"/>
  <c r="BD144" i="11"/>
  <c r="BF142" i="11"/>
  <c r="BY164" i="11"/>
  <c r="DE164" i="11" s="1"/>
  <c r="AN160" i="11"/>
  <c r="CH155" i="11"/>
  <c r="DN155" i="11" s="1"/>
  <c r="CT143" i="11"/>
  <c r="DZ143" i="11" s="1"/>
  <c r="CA162" i="11"/>
  <c r="DG162" i="11" s="1"/>
  <c r="CE158" i="11"/>
  <c r="DK158" i="11" s="1"/>
  <c r="EQ158" i="11" s="1"/>
  <c r="GB158" i="11" s="1"/>
  <c r="AK163" i="11"/>
  <c r="BZ163" i="11"/>
  <c r="DF163" i="11" s="1"/>
  <c r="AG167" i="11"/>
  <c r="BB146" i="11"/>
  <c r="G202" i="11"/>
  <c r="M201" i="11"/>
  <c r="HE200" i="11" s="1"/>
  <c r="ER157" i="11" l="1"/>
  <c r="GC157" i="11" s="1"/>
  <c r="FF143" i="11"/>
  <c r="GQ143" i="11" s="1"/>
  <c r="BB199" i="1"/>
  <c r="BC199" i="1" s="1"/>
  <c r="BF199" i="1"/>
  <c r="BH199" i="1" s="1"/>
  <c r="BJ199" i="1" s="1"/>
  <c r="AJ180" i="1"/>
  <c r="AK179" i="1"/>
  <c r="AP174" i="1"/>
  <c r="Z190" i="1"/>
  <c r="AQ173" i="1"/>
  <c r="AA189" i="1"/>
  <c r="AF184" i="1"/>
  <c r="AO175" i="1"/>
  <c r="Y191" i="1"/>
  <c r="AT170" i="1"/>
  <c r="AV170" i="1" s="1"/>
  <c r="AW170" i="1" s="1"/>
  <c r="AD186" i="1"/>
  <c r="AM177" i="1"/>
  <c r="AR172" i="1"/>
  <c r="AB188" i="1"/>
  <c r="AS171" i="1"/>
  <c r="AC187" i="1"/>
  <c r="AH182" i="1"/>
  <c r="AI181" i="1"/>
  <c r="AN176" i="1"/>
  <c r="AG183" i="1"/>
  <c r="AL178" i="1"/>
  <c r="AE185" i="1"/>
  <c r="X192" i="1"/>
  <c r="V194" i="1"/>
  <c r="U195" i="1"/>
  <c r="S197" i="1"/>
  <c r="Q199" i="1"/>
  <c r="R198" i="1"/>
  <c r="W193" i="1"/>
  <c r="T196" i="1"/>
  <c r="G201" i="1"/>
  <c r="N200" i="1"/>
  <c r="O200" i="1"/>
  <c r="AX169" i="1"/>
  <c r="AY169" i="1"/>
  <c r="AZ169" i="1" s="1"/>
  <c r="BL169" i="1" s="1"/>
  <c r="EM162" i="11"/>
  <c r="FX162" i="11" s="1"/>
  <c r="EL163" i="11"/>
  <c r="FW163" i="11" s="1"/>
  <c r="FA148" i="11"/>
  <c r="GL148" i="11" s="1"/>
  <c r="EG168" i="11"/>
  <c r="FR168" i="11" s="1"/>
  <c r="EU154" i="11"/>
  <c r="GF154" i="11" s="1"/>
  <c r="EE170" i="11"/>
  <c r="FP170" i="11" s="1"/>
  <c r="EK164" i="11"/>
  <c r="FV164" i="11" s="1"/>
  <c r="EY150" i="11"/>
  <c r="GJ150" i="11" s="1"/>
  <c r="EX151" i="11"/>
  <c r="GI151" i="11" s="1"/>
  <c r="EO160" i="11"/>
  <c r="FZ160" i="11" s="1"/>
  <c r="FC146" i="11"/>
  <c r="GN146" i="11" s="1"/>
  <c r="EH167" i="11"/>
  <c r="EW152" i="11"/>
  <c r="GH152" i="11" s="1"/>
  <c r="FG142" i="11"/>
  <c r="GR142" i="11" s="1"/>
  <c r="FB147" i="11"/>
  <c r="GM147" i="11" s="1"/>
  <c r="FE144" i="11"/>
  <c r="GP144" i="11" s="1"/>
  <c r="EF169" i="11"/>
  <c r="ES156" i="11"/>
  <c r="GD156" i="11" s="1"/>
  <c r="EI166" i="11"/>
  <c r="EZ149" i="11"/>
  <c r="GK149" i="11" s="1"/>
  <c r="EN161" i="11"/>
  <c r="FY161" i="11" s="1"/>
  <c r="GT139" i="11"/>
  <c r="GV139" i="11" s="1"/>
  <c r="GW139" i="11" s="1"/>
  <c r="FK139" i="11"/>
  <c r="HK137" i="11"/>
  <c r="FV163" i="11"/>
  <c r="ET155" i="11"/>
  <c r="GE155" i="11" s="1"/>
  <c r="EV153" i="11"/>
  <c r="GG153" i="11" s="1"/>
  <c r="FH141" i="11"/>
  <c r="GS141" i="11" s="1"/>
  <c r="FD145" i="11"/>
  <c r="GO145" i="11" s="1"/>
  <c r="EJ165" i="11"/>
  <c r="FU165" i="11" s="1"/>
  <c r="FI140" i="11"/>
  <c r="GZ138" i="11"/>
  <c r="HH138" i="11"/>
  <c r="FN138" i="11"/>
  <c r="HL140" i="11"/>
  <c r="HF141" i="11"/>
  <c r="AQ158" i="11"/>
  <c r="AF169" i="11"/>
  <c r="BW167" i="11"/>
  <c r="DC167" i="11" s="1"/>
  <c r="BX166" i="11"/>
  <c r="DD166" i="11" s="1"/>
  <c r="AE170" i="11"/>
  <c r="CF158" i="11"/>
  <c r="DL158" i="11" s="1"/>
  <c r="BB147" i="11"/>
  <c r="CB162" i="11"/>
  <c r="DH162" i="11" s="1"/>
  <c r="AM162" i="11"/>
  <c r="AO160" i="11"/>
  <c r="CS145" i="11"/>
  <c r="DY145" i="11" s="1"/>
  <c r="AD171" i="11"/>
  <c r="AW152" i="11"/>
  <c r="AG168" i="11"/>
  <c r="BU169" i="11"/>
  <c r="DA169" i="11" s="1"/>
  <c r="AR157" i="11"/>
  <c r="AJ165" i="11"/>
  <c r="AU154" i="11"/>
  <c r="BH141" i="11"/>
  <c r="CI155" i="11"/>
  <c r="DO155" i="11" s="1"/>
  <c r="BF143" i="11"/>
  <c r="CQ147" i="11"/>
  <c r="DW147" i="11" s="1"/>
  <c r="CN150" i="11"/>
  <c r="DT150" i="11" s="1"/>
  <c r="CE159" i="11"/>
  <c r="DK159" i="11" s="1"/>
  <c r="AL163" i="11"/>
  <c r="AX151" i="11"/>
  <c r="AP159" i="11"/>
  <c r="CU143" i="11"/>
  <c r="EA143" i="11" s="1"/>
  <c r="AY150" i="11"/>
  <c r="CA163" i="11"/>
  <c r="DG163" i="11" s="1"/>
  <c r="AH167" i="11"/>
  <c r="CJ154" i="11"/>
  <c r="DP154" i="11" s="1"/>
  <c r="BG142" i="11"/>
  <c r="CD160" i="11"/>
  <c r="DJ160" i="11" s="1"/>
  <c r="EP160" i="11" s="1"/>
  <c r="GA160" i="11" s="1"/>
  <c r="CT144" i="11"/>
  <c r="DZ144" i="11" s="1"/>
  <c r="CR146" i="11"/>
  <c r="DX146" i="11" s="1"/>
  <c r="BC146" i="11"/>
  <c r="AN161" i="11"/>
  <c r="CC161" i="11"/>
  <c r="DI161" i="11" s="1"/>
  <c r="BY165" i="11"/>
  <c r="DE165" i="11" s="1"/>
  <c r="BE144" i="11"/>
  <c r="AK164" i="11"/>
  <c r="CL152" i="11"/>
  <c r="DR152" i="11" s="1"/>
  <c r="CK153" i="11"/>
  <c r="DQ153" i="11" s="1"/>
  <c r="CW141" i="11"/>
  <c r="EC141" i="11" s="1"/>
  <c r="BA148" i="11"/>
  <c r="BT170" i="11"/>
  <c r="CZ170" i="11" s="1"/>
  <c r="AZ149" i="11"/>
  <c r="BD145" i="11"/>
  <c r="CP148" i="11"/>
  <c r="DV148" i="11" s="1"/>
  <c r="AS156" i="11"/>
  <c r="CG157" i="11"/>
  <c r="DM157" i="11" s="1"/>
  <c r="ES157" i="11" s="1"/>
  <c r="GD157" i="11" s="1"/>
  <c r="CV142" i="11"/>
  <c r="EB142" i="11" s="1"/>
  <c r="FH142" i="11" s="1"/>
  <c r="GS142" i="11" s="1"/>
  <c r="BS171" i="11"/>
  <c r="CY171" i="11" s="1"/>
  <c r="AV153" i="11"/>
  <c r="AT155" i="11"/>
  <c r="BZ164" i="11"/>
  <c r="DF164" i="11" s="1"/>
  <c r="CM151" i="11"/>
  <c r="DS151" i="11" s="1"/>
  <c r="EY151" i="11" s="1"/>
  <c r="GJ151" i="11" s="1"/>
  <c r="CH156" i="11"/>
  <c r="DN156" i="11" s="1"/>
  <c r="ET156" i="11" s="1"/>
  <c r="GE156" i="11" s="1"/>
  <c r="BV168" i="11"/>
  <c r="DB168" i="11" s="1"/>
  <c r="CO149" i="11"/>
  <c r="DU149" i="11" s="1"/>
  <c r="AI166" i="11"/>
  <c r="M202" i="11"/>
  <c r="HE201" i="11" s="1"/>
  <c r="G203" i="11"/>
  <c r="AX170" i="1" l="1"/>
  <c r="AY170" i="1"/>
  <c r="AZ170" i="1" s="1"/>
  <c r="BL170" i="1" s="1"/>
  <c r="BB200" i="1"/>
  <c r="BC200" i="1" s="1"/>
  <c r="BF200" i="1"/>
  <c r="BH200" i="1" s="1"/>
  <c r="BJ200" i="1" s="1"/>
  <c r="S198" i="1"/>
  <c r="AI182" i="1"/>
  <c r="AG184" i="1"/>
  <c r="AE186" i="1"/>
  <c r="AK180" i="1"/>
  <c r="AA190" i="1"/>
  <c r="AQ174" i="1"/>
  <c r="Y192" i="1"/>
  <c r="AO176" i="1"/>
  <c r="AM178" i="1"/>
  <c r="AC188" i="1"/>
  <c r="AS172" i="1"/>
  <c r="AL179" i="1"/>
  <c r="AR173" i="1"/>
  <c r="AB189" i="1"/>
  <c r="AH183" i="1"/>
  <c r="AN177" i="1"/>
  <c r="V195" i="1"/>
  <c r="AT171" i="1"/>
  <c r="AV171" i="1" s="1"/>
  <c r="AW171" i="1" s="1"/>
  <c r="AD187" i="1"/>
  <c r="AJ181" i="1"/>
  <c r="AP175" i="1"/>
  <c r="Z191" i="1"/>
  <c r="AF185" i="1"/>
  <c r="W194" i="1"/>
  <c r="Q200" i="1"/>
  <c r="T197" i="1"/>
  <c r="R199" i="1"/>
  <c r="X193" i="1"/>
  <c r="U196" i="1"/>
  <c r="G202" i="1"/>
  <c r="N201" i="1"/>
  <c r="O201" i="1"/>
  <c r="EO161" i="11"/>
  <c r="FZ161" i="11" s="1"/>
  <c r="EG169" i="11"/>
  <c r="FR169" i="11" s="1"/>
  <c r="EF170" i="11"/>
  <c r="FQ170" i="11" s="1"/>
  <c r="EX152" i="11"/>
  <c r="GI152" i="11" s="1"/>
  <c r="EM163" i="11"/>
  <c r="FX163" i="11" s="1"/>
  <c r="ER158" i="11"/>
  <c r="GC158" i="11" s="1"/>
  <c r="EK165" i="11"/>
  <c r="FV165" i="11" s="1"/>
  <c r="FF144" i="11"/>
  <c r="GQ144" i="11" s="1"/>
  <c r="EZ150" i="11"/>
  <c r="GK150" i="11" s="1"/>
  <c r="FE145" i="11"/>
  <c r="GP145" i="11" s="1"/>
  <c r="FB148" i="11"/>
  <c r="GM148" i="11" s="1"/>
  <c r="EH168" i="11"/>
  <c r="FS168" i="11" s="1"/>
  <c r="EE171" i="11"/>
  <c r="FP171" i="11" s="1"/>
  <c r="FA149" i="11"/>
  <c r="GL149" i="11" s="1"/>
  <c r="EV154" i="11"/>
  <c r="GG154" i="11" s="1"/>
  <c r="FG143" i="11"/>
  <c r="GR143" i="11" s="1"/>
  <c r="EL164" i="11"/>
  <c r="FW164" i="11" s="1"/>
  <c r="EI167" i="11"/>
  <c r="FT167" i="11" s="1"/>
  <c r="FQ169" i="11"/>
  <c r="EW153" i="11"/>
  <c r="GH153" i="11" s="1"/>
  <c r="FD146" i="11"/>
  <c r="GO146" i="11" s="1"/>
  <c r="EQ159" i="11"/>
  <c r="GB159" i="11" s="1"/>
  <c r="EU155" i="11"/>
  <c r="GF155" i="11" s="1"/>
  <c r="EN162" i="11"/>
  <c r="FY162" i="11" s="1"/>
  <c r="EJ166" i="11"/>
  <c r="FU166" i="11" s="1"/>
  <c r="HK138" i="11"/>
  <c r="FC147" i="11"/>
  <c r="GN147" i="11" s="1"/>
  <c r="FL139" i="11"/>
  <c r="FM139" i="11" s="1"/>
  <c r="FT166" i="11"/>
  <c r="FS167" i="11"/>
  <c r="GT140" i="11"/>
  <c r="GV140" i="11" s="1"/>
  <c r="GW140" i="11" s="1"/>
  <c r="FK140" i="11"/>
  <c r="FI141" i="11"/>
  <c r="GY139" i="11"/>
  <c r="HI139" i="11" s="1"/>
  <c r="HJ139" i="11" s="1"/>
  <c r="GX139" i="11"/>
  <c r="HL141" i="11"/>
  <c r="M203" i="11"/>
  <c r="HE202" i="11" s="1"/>
  <c r="G204" i="11"/>
  <c r="HF142" i="11"/>
  <c r="AO161" i="11"/>
  <c r="BU170" i="11"/>
  <c r="DA170" i="11" s="1"/>
  <c r="CI156" i="11"/>
  <c r="DO156" i="11" s="1"/>
  <c r="CC162" i="11"/>
  <c r="DI162" i="11" s="1"/>
  <c r="BV169" i="11"/>
  <c r="DB169" i="11" s="1"/>
  <c r="CB163" i="11"/>
  <c r="DH163" i="11" s="1"/>
  <c r="CV143" i="11"/>
  <c r="EB143" i="11" s="1"/>
  <c r="CP149" i="11"/>
  <c r="DV149" i="11" s="1"/>
  <c r="AX152" i="11"/>
  <c r="BH142" i="11"/>
  <c r="AG169" i="11"/>
  <c r="BD146" i="11"/>
  <c r="CG158" i="11"/>
  <c r="DM158" i="11" s="1"/>
  <c r="AT156" i="11"/>
  <c r="CO150" i="11"/>
  <c r="DU150" i="11" s="1"/>
  <c r="BB148" i="11"/>
  <c r="BG143" i="11"/>
  <c r="BE145" i="11"/>
  <c r="CR147" i="11"/>
  <c r="DX147" i="11" s="1"/>
  <c r="AY151" i="11"/>
  <c r="CH157" i="11"/>
  <c r="DN157" i="11" s="1"/>
  <c r="CT145" i="11"/>
  <c r="DZ145" i="11" s="1"/>
  <c r="CS146" i="11"/>
  <c r="DY146" i="11" s="1"/>
  <c r="AM163" i="11"/>
  <c r="CD161" i="11"/>
  <c r="DJ161" i="11" s="1"/>
  <c r="EP161" i="11" s="1"/>
  <c r="GA161" i="11" s="1"/>
  <c r="AV154" i="11"/>
  <c r="AQ159" i="11"/>
  <c r="BC147" i="11"/>
  <c r="AZ150" i="11"/>
  <c r="CA164" i="11"/>
  <c r="DG164" i="11" s="1"/>
  <c r="BT171" i="11"/>
  <c r="CZ171" i="11" s="1"/>
  <c r="BX167" i="11"/>
  <c r="DD167" i="11" s="1"/>
  <c r="AJ166" i="11"/>
  <c r="CL153" i="11"/>
  <c r="DR153" i="11" s="1"/>
  <c r="AK165" i="11"/>
  <c r="CE160" i="11"/>
  <c r="DK160" i="11" s="1"/>
  <c r="AI167" i="11"/>
  <c r="AE171" i="11"/>
  <c r="CM152" i="11"/>
  <c r="DS152" i="11" s="1"/>
  <c r="AP160" i="11"/>
  <c r="CJ155" i="11"/>
  <c r="DP155" i="11" s="1"/>
  <c r="BA149" i="11"/>
  <c r="AF170" i="11"/>
  <c r="BW168" i="11"/>
  <c r="DC168" i="11" s="1"/>
  <c r="AH168" i="11"/>
  <c r="BZ165" i="11"/>
  <c r="DF165" i="11" s="1"/>
  <c r="BS172" i="11"/>
  <c r="CY172" i="11" s="1"/>
  <c r="CU144" i="11"/>
  <c r="EA144" i="11" s="1"/>
  <c r="AD172" i="11"/>
  <c r="CW142" i="11"/>
  <c r="EC142" i="11" s="1"/>
  <c r="FI142" i="11" s="1"/>
  <c r="AN162" i="11"/>
  <c r="CQ148" i="11"/>
  <c r="DW148" i="11" s="1"/>
  <c r="FC148" i="11" s="1"/>
  <c r="GN148" i="11" s="1"/>
  <c r="AS157" i="11"/>
  <c r="CN151" i="11"/>
  <c r="DT151" i="11" s="1"/>
  <c r="AR158" i="11"/>
  <c r="AU155" i="11"/>
  <c r="AW153" i="11"/>
  <c r="AL164" i="11"/>
  <c r="CF159" i="11"/>
  <c r="DL159" i="11" s="1"/>
  <c r="ER159" i="11" s="1"/>
  <c r="GC159" i="11" s="1"/>
  <c r="BF144" i="11"/>
  <c r="BY166" i="11"/>
  <c r="DE166" i="11" s="1"/>
  <c r="EK166" i="11" s="1"/>
  <c r="FV166" i="11" s="1"/>
  <c r="CK154" i="11"/>
  <c r="DQ154" i="11" s="1"/>
  <c r="EE172" i="11" l="1"/>
  <c r="FP172" i="11" s="1"/>
  <c r="EW154" i="11"/>
  <c r="GH154" i="11" s="1"/>
  <c r="AY171" i="1"/>
  <c r="AZ171" i="1" s="1"/>
  <c r="BL171" i="1" s="1"/>
  <c r="AX171" i="1"/>
  <c r="BB201" i="1"/>
  <c r="BC201" i="1" s="1"/>
  <c r="BF201" i="1"/>
  <c r="BH201" i="1" s="1"/>
  <c r="BJ201" i="1" s="1"/>
  <c r="AG185" i="1"/>
  <c r="AH184" i="1"/>
  <c r="AA191" i="1"/>
  <c r="AQ175" i="1"/>
  <c r="R200" i="1"/>
  <c r="AF186" i="1"/>
  <c r="AC189" i="1"/>
  <c r="AS173" i="1"/>
  <c r="AD188" i="1"/>
  <c r="AT172" i="1"/>
  <c r="AV172" i="1" s="1"/>
  <c r="AW172" i="1" s="1"/>
  <c r="AE187" i="1"/>
  <c r="Y193" i="1"/>
  <c r="AO177" i="1"/>
  <c r="Z192" i="1"/>
  <c r="AP176" i="1"/>
  <c r="AI183" i="1"/>
  <c r="AN178" i="1"/>
  <c r="AK181" i="1"/>
  <c r="AL180" i="1"/>
  <c r="AM179" i="1"/>
  <c r="AR174" i="1"/>
  <c r="AB190" i="1"/>
  <c r="AJ182" i="1"/>
  <c r="X194" i="1"/>
  <c r="T198" i="1"/>
  <c r="V196" i="1"/>
  <c r="S199" i="1"/>
  <c r="Q201" i="1"/>
  <c r="W195" i="1"/>
  <c r="U197" i="1"/>
  <c r="G203" i="1"/>
  <c r="O202" i="1"/>
  <c r="N202" i="1"/>
  <c r="FF145" i="11"/>
  <c r="GQ145" i="11" s="1"/>
  <c r="EY152" i="11"/>
  <c r="GJ152" i="11" s="1"/>
  <c r="FA150" i="11"/>
  <c r="GL150" i="11" s="1"/>
  <c r="FH143" i="11"/>
  <c r="GS143" i="11" s="1"/>
  <c r="EL165" i="11"/>
  <c r="FW165" i="11" s="1"/>
  <c r="EX153" i="11"/>
  <c r="GI153" i="11" s="1"/>
  <c r="EI168" i="11"/>
  <c r="FT168" i="11" s="1"/>
  <c r="EJ167" i="11"/>
  <c r="FU167" i="11" s="1"/>
  <c r="FB149" i="11"/>
  <c r="GM149" i="11" s="1"/>
  <c r="EO162" i="11"/>
  <c r="FZ162" i="11" s="1"/>
  <c r="GZ139" i="11"/>
  <c r="HH139" i="11"/>
  <c r="EZ151" i="11"/>
  <c r="GK151" i="11" s="1"/>
  <c r="EV155" i="11"/>
  <c r="GG155" i="11" s="1"/>
  <c r="ET157" i="11"/>
  <c r="GE157" i="11" s="1"/>
  <c r="ES158" i="11"/>
  <c r="GD158" i="11" s="1"/>
  <c r="EH169" i="11"/>
  <c r="FL140" i="11"/>
  <c r="FM140" i="11" s="1"/>
  <c r="FG144" i="11"/>
  <c r="GR144" i="11" s="1"/>
  <c r="EQ160" i="11"/>
  <c r="GB160" i="11" s="1"/>
  <c r="GY140" i="11"/>
  <c r="HI140" i="11" s="1"/>
  <c r="HJ140" i="11" s="1"/>
  <c r="GX140" i="11"/>
  <c r="EF171" i="11"/>
  <c r="FE146" i="11"/>
  <c r="GP146" i="11" s="1"/>
  <c r="FD147" i="11"/>
  <c r="GO147" i="11" s="1"/>
  <c r="EU156" i="11"/>
  <c r="GF156" i="11" s="1"/>
  <c r="GT142" i="11"/>
  <c r="GV142" i="11" s="1"/>
  <c r="GW142" i="11" s="1"/>
  <c r="FK142" i="11"/>
  <c r="EM164" i="11"/>
  <c r="FX164" i="11" s="1"/>
  <c r="EN163" i="11"/>
  <c r="FY163" i="11" s="1"/>
  <c r="EG170" i="11"/>
  <c r="GT141" i="11"/>
  <c r="GV141" i="11" s="1"/>
  <c r="GW141" i="11" s="1"/>
  <c r="FK141" i="11"/>
  <c r="FN139" i="11"/>
  <c r="HL142" i="11"/>
  <c r="G205" i="11"/>
  <c r="M204" i="11"/>
  <c r="HE203" i="11" s="1"/>
  <c r="HF143" i="11"/>
  <c r="AG170" i="11"/>
  <c r="BD147" i="11"/>
  <c r="AR159" i="11"/>
  <c r="AQ160" i="11"/>
  <c r="BC148" i="11"/>
  <c r="CS147" i="11"/>
  <c r="DY147" i="11" s="1"/>
  <c r="BW169" i="11"/>
  <c r="DC169" i="11" s="1"/>
  <c r="CA165" i="11"/>
  <c r="DG165" i="11" s="1"/>
  <c r="AL165" i="11"/>
  <c r="AS158" i="11"/>
  <c r="CF160" i="11"/>
  <c r="DL160" i="11" s="1"/>
  <c r="CM153" i="11"/>
  <c r="DS153" i="11" s="1"/>
  <c r="AT157" i="11"/>
  <c r="AI168" i="11"/>
  <c r="AF171" i="11"/>
  <c r="BU171" i="11"/>
  <c r="DA171" i="11" s="1"/>
  <c r="BF145" i="11"/>
  <c r="CV144" i="11"/>
  <c r="EB144" i="11" s="1"/>
  <c r="BH143" i="11"/>
  <c r="CH158" i="11"/>
  <c r="DN158" i="11" s="1"/>
  <c r="AJ167" i="11"/>
  <c r="CO151" i="11"/>
  <c r="DU151" i="11" s="1"/>
  <c r="CC163" i="11"/>
  <c r="DI163" i="11" s="1"/>
  <c r="AY152" i="11"/>
  <c r="BA150" i="11"/>
  <c r="AN163" i="11"/>
  <c r="BY167" i="11"/>
  <c r="DE167" i="11" s="1"/>
  <c r="CE161" i="11"/>
  <c r="DK161" i="11" s="1"/>
  <c r="BZ166" i="11"/>
  <c r="DF166" i="11" s="1"/>
  <c r="BE146" i="11"/>
  <c r="AD173" i="11"/>
  <c r="CG159" i="11"/>
  <c r="DM159" i="11" s="1"/>
  <c r="AZ151" i="11"/>
  <c r="AP161" i="11"/>
  <c r="AM164" i="11"/>
  <c r="CI157" i="11"/>
  <c r="DO157" i="11" s="1"/>
  <c r="BS173" i="11"/>
  <c r="CY173" i="11" s="1"/>
  <c r="CK155" i="11"/>
  <c r="DQ155" i="11" s="1"/>
  <c r="CD162" i="11"/>
  <c r="DJ162" i="11" s="1"/>
  <c r="CP150" i="11"/>
  <c r="DV150" i="11" s="1"/>
  <c r="AU156" i="11"/>
  <c r="CJ156" i="11"/>
  <c r="DP156" i="11" s="1"/>
  <c r="AX153" i="11"/>
  <c r="CL154" i="11"/>
  <c r="DR154" i="11" s="1"/>
  <c r="CN152" i="11"/>
  <c r="DT152" i="11" s="1"/>
  <c r="BT172" i="11"/>
  <c r="CZ172" i="11" s="1"/>
  <c r="CU145" i="11"/>
  <c r="EA145" i="11" s="1"/>
  <c r="AH169" i="11"/>
  <c r="BX168" i="11"/>
  <c r="DD168" i="11" s="1"/>
  <c r="CQ149" i="11"/>
  <c r="DW149" i="11" s="1"/>
  <c r="AK166" i="11"/>
  <c r="AE172" i="11"/>
  <c r="BG144" i="11"/>
  <c r="CT146" i="11"/>
  <c r="DZ146" i="11" s="1"/>
  <c r="FF146" i="11" s="1"/>
  <c r="GQ146" i="11" s="1"/>
  <c r="CW143" i="11"/>
  <c r="EC143" i="11" s="1"/>
  <c r="FI143" i="11" s="1"/>
  <c r="AV155" i="11"/>
  <c r="AW154" i="11"/>
  <c r="CB164" i="11"/>
  <c r="DH164" i="11" s="1"/>
  <c r="BB149" i="11"/>
  <c r="AO162" i="11"/>
  <c r="CR148" i="11"/>
  <c r="DX148" i="11" s="1"/>
  <c r="FD148" i="11" s="1"/>
  <c r="GO148" i="11" s="1"/>
  <c r="BV170" i="11"/>
  <c r="DB170" i="11" s="1"/>
  <c r="EE173" i="11" l="1"/>
  <c r="FP173" i="11" s="1"/>
  <c r="EF172" i="11"/>
  <c r="FQ172" i="11" s="1"/>
  <c r="FE147" i="11"/>
  <c r="GP147" i="11" s="1"/>
  <c r="BB202" i="1"/>
  <c r="BC202" i="1" s="1"/>
  <c r="BF202" i="1"/>
  <c r="BH202" i="1" s="1"/>
  <c r="BJ202" i="1" s="1"/>
  <c r="AN179" i="1"/>
  <c r="AC190" i="1"/>
  <c r="Z193" i="1"/>
  <c r="AP177" i="1"/>
  <c r="AA192" i="1"/>
  <c r="AQ176" i="1"/>
  <c r="AB191" i="1"/>
  <c r="AR175" i="1"/>
  <c r="AG186" i="1"/>
  <c r="AF187" i="1"/>
  <c r="AK182" i="1"/>
  <c r="AH185" i="1"/>
  <c r="AI184" i="1"/>
  <c r="AJ183" i="1"/>
  <c r="Y194" i="1"/>
  <c r="AO178" i="1"/>
  <c r="AE188" i="1"/>
  <c r="AT173" i="1"/>
  <c r="AV173" i="1" s="1"/>
  <c r="AW173" i="1" s="1"/>
  <c r="AD189" i="1"/>
  <c r="T199" i="1"/>
  <c r="W196" i="1"/>
  <c r="U198" i="1"/>
  <c r="AS174" i="1"/>
  <c r="AM180" i="1"/>
  <c r="AL181" i="1"/>
  <c r="V197" i="1"/>
  <c r="S200" i="1"/>
  <c r="R201" i="1"/>
  <c r="Q202" i="1"/>
  <c r="X195" i="1"/>
  <c r="G204" i="1"/>
  <c r="N203" i="1"/>
  <c r="O203" i="1"/>
  <c r="AX172" i="1"/>
  <c r="AY172" i="1"/>
  <c r="AZ172" i="1" s="1"/>
  <c r="BL172" i="1" s="1"/>
  <c r="FG145" i="11"/>
  <c r="GR145" i="11" s="1"/>
  <c r="EH170" i="11"/>
  <c r="FS170" i="11" s="1"/>
  <c r="EK167" i="11"/>
  <c r="FV167" i="11" s="1"/>
  <c r="EO163" i="11"/>
  <c r="FZ163" i="11" s="1"/>
  <c r="EJ168" i="11"/>
  <c r="FU168" i="11" s="1"/>
  <c r="FB150" i="11"/>
  <c r="GM150" i="11" s="1"/>
  <c r="EU157" i="11"/>
  <c r="GF157" i="11" s="1"/>
  <c r="EZ152" i="11"/>
  <c r="GK152" i="11" s="1"/>
  <c r="EP162" i="11"/>
  <c r="GA162" i="11" s="1"/>
  <c r="ER160" i="11"/>
  <c r="GC160" i="11" s="1"/>
  <c r="EI169" i="11"/>
  <c r="FT169" i="11" s="1"/>
  <c r="EV156" i="11"/>
  <c r="GG156" i="11" s="1"/>
  <c r="EW155" i="11"/>
  <c r="GH155" i="11" s="1"/>
  <c r="GT143" i="11"/>
  <c r="GV143" i="11" s="1"/>
  <c r="GW143" i="11" s="1"/>
  <c r="FK143" i="11"/>
  <c r="FL141" i="11"/>
  <c r="FM141" i="11" s="1"/>
  <c r="FQ171" i="11"/>
  <c r="FS169" i="11"/>
  <c r="EX154" i="11"/>
  <c r="GI154" i="11" s="1"/>
  <c r="ES159" i="11"/>
  <c r="GD159" i="11" s="1"/>
  <c r="EQ161" i="11"/>
  <c r="GB161" i="11" s="1"/>
  <c r="ET158" i="11"/>
  <c r="GE158" i="11" s="1"/>
  <c r="EG171" i="11"/>
  <c r="FR171" i="11" s="1"/>
  <c r="EY153" i="11"/>
  <c r="GJ153" i="11" s="1"/>
  <c r="EM165" i="11"/>
  <c r="FX165" i="11" s="1"/>
  <c r="FN140" i="11"/>
  <c r="EN164" i="11"/>
  <c r="FY164" i="11" s="1"/>
  <c r="FC149" i="11"/>
  <c r="GN149" i="11" s="1"/>
  <c r="FA151" i="11"/>
  <c r="GL151" i="11" s="1"/>
  <c r="FH144" i="11"/>
  <c r="GS144" i="11" s="1"/>
  <c r="GY141" i="11"/>
  <c r="HI141" i="11" s="1"/>
  <c r="HJ141" i="11" s="1"/>
  <c r="GX141" i="11"/>
  <c r="FL142" i="11"/>
  <c r="FM142" i="11" s="1"/>
  <c r="GZ140" i="11"/>
  <c r="HH140" i="11"/>
  <c r="EL166" i="11"/>
  <c r="FW166" i="11" s="1"/>
  <c r="FR170" i="11"/>
  <c r="GY142" i="11"/>
  <c r="HI142" i="11" s="1"/>
  <c r="HJ142" i="11" s="1"/>
  <c r="GX142" i="11"/>
  <c r="HK139" i="11"/>
  <c r="HL143" i="11"/>
  <c r="HF144" i="11"/>
  <c r="CJ157" i="11"/>
  <c r="DP157" i="11" s="1"/>
  <c r="BG145" i="11"/>
  <c r="CH159" i="11"/>
  <c r="DN159" i="11" s="1"/>
  <c r="CC164" i="11"/>
  <c r="DI164" i="11" s="1"/>
  <c r="BW170" i="11"/>
  <c r="DC170" i="11" s="1"/>
  <c r="BD148" i="11"/>
  <c r="CK156" i="11"/>
  <c r="DQ156" i="11" s="1"/>
  <c r="CB165" i="11"/>
  <c r="DH165" i="11" s="1"/>
  <c r="AH170" i="11"/>
  <c r="CO152" i="11"/>
  <c r="DU152" i="11" s="1"/>
  <c r="BH144" i="11"/>
  <c r="AM165" i="11"/>
  <c r="CG160" i="11"/>
  <c r="DM160" i="11" s="1"/>
  <c r="CE162" i="11"/>
  <c r="DK162" i="11" s="1"/>
  <c r="CP151" i="11"/>
  <c r="DV151" i="11" s="1"/>
  <c r="AZ152" i="11"/>
  <c r="CL155" i="11"/>
  <c r="DR155" i="11" s="1"/>
  <c r="BY168" i="11"/>
  <c r="DE168" i="11" s="1"/>
  <c r="AS159" i="11"/>
  <c r="BE147" i="11"/>
  <c r="AY153" i="11"/>
  <c r="CS148" i="11"/>
  <c r="DY148" i="11" s="1"/>
  <c r="FE148" i="11" s="1"/>
  <c r="GP148" i="11" s="1"/>
  <c r="CM154" i="11"/>
  <c r="DS154" i="11" s="1"/>
  <c r="CU146" i="11"/>
  <c r="EA146" i="11" s="1"/>
  <c r="AP162" i="11"/>
  <c r="BS174" i="11"/>
  <c r="CY174" i="11" s="1"/>
  <c r="CT147" i="11"/>
  <c r="DZ147" i="11" s="1"/>
  <c r="AJ168" i="11"/>
  <c r="AG171" i="11"/>
  <c r="BT173" i="11"/>
  <c r="CZ173" i="11" s="1"/>
  <c r="BV171" i="11"/>
  <c r="DB171" i="11" s="1"/>
  <c r="BZ167" i="11"/>
  <c r="DF167" i="11" s="1"/>
  <c r="AK167" i="11"/>
  <c r="AW155" i="11"/>
  <c r="AN164" i="11"/>
  <c r="CW144" i="11"/>
  <c r="EC144" i="11" s="1"/>
  <c r="AI169" i="11"/>
  <c r="CR149" i="11"/>
  <c r="DX149" i="11" s="1"/>
  <c r="AE173" i="11"/>
  <c r="BX169" i="11"/>
  <c r="DD169" i="11" s="1"/>
  <c r="AR160" i="11"/>
  <c r="BU172" i="11"/>
  <c r="DA172" i="11" s="1"/>
  <c r="AF172" i="11"/>
  <c r="CQ150" i="11"/>
  <c r="DW150" i="11" s="1"/>
  <c r="BC149" i="11"/>
  <c r="AU157" i="11"/>
  <c r="AO163" i="11"/>
  <c r="CF161" i="11"/>
  <c r="DL161" i="11" s="1"/>
  <c r="AL166" i="11"/>
  <c r="CN153" i="11"/>
  <c r="DT153" i="11" s="1"/>
  <c r="BA151" i="11"/>
  <c r="CI158" i="11"/>
  <c r="DO158" i="11" s="1"/>
  <c r="AT158" i="11"/>
  <c r="AX154" i="11"/>
  <c r="AQ161" i="11"/>
  <c r="AV156" i="11"/>
  <c r="BB150" i="11"/>
  <c r="CD163" i="11"/>
  <c r="DJ163" i="11" s="1"/>
  <c r="AD174" i="11"/>
  <c r="CV145" i="11"/>
  <c r="EB145" i="11" s="1"/>
  <c r="BF146" i="11"/>
  <c r="CA166" i="11"/>
  <c r="DG166" i="11" s="1"/>
  <c r="G206" i="11"/>
  <c r="M205" i="11"/>
  <c r="HE204" i="11" s="1"/>
  <c r="EF173" i="11" l="1"/>
  <c r="FQ173" i="11" s="1"/>
  <c r="EG172" i="11"/>
  <c r="FR172" i="11" s="1"/>
  <c r="EE174" i="11"/>
  <c r="FP174" i="11" s="1"/>
  <c r="AY173" i="1"/>
  <c r="AZ173" i="1" s="1"/>
  <c r="BL173" i="1" s="1"/>
  <c r="AX173" i="1"/>
  <c r="BB203" i="1"/>
  <c r="BC203" i="1" s="1"/>
  <c r="BF203" i="1"/>
  <c r="BH203" i="1" s="1"/>
  <c r="BJ203" i="1" s="1"/>
  <c r="AH186" i="1"/>
  <c r="AK183" i="1"/>
  <c r="AI185" i="1"/>
  <c r="AL182" i="1"/>
  <c r="AG187" i="1"/>
  <c r="Z194" i="1"/>
  <c r="AP178" i="1"/>
  <c r="AC191" i="1"/>
  <c r="AS175" i="1"/>
  <c r="AR176" i="1"/>
  <c r="AA193" i="1"/>
  <c r="AQ177" i="1"/>
  <c r="AD190" i="1"/>
  <c r="AT174" i="1"/>
  <c r="AV174" i="1" s="1"/>
  <c r="AW174" i="1" s="1"/>
  <c r="Y195" i="1"/>
  <c r="AO179" i="1"/>
  <c r="AJ184" i="1"/>
  <c r="AE189" i="1"/>
  <c r="AN180" i="1"/>
  <c r="X196" i="1"/>
  <c r="AB192" i="1"/>
  <c r="AM181" i="1"/>
  <c r="AF188" i="1"/>
  <c r="S201" i="1"/>
  <c r="T200" i="1"/>
  <c r="U199" i="1"/>
  <c r="Q203" i="1"/>
  <c r="V198" i="1"/>
  <c r="W197" i="1"/>
  <c r="R202" i="1"/>
  <c r="O204" i="1"/>
  <c r="G205" i="1"/>
  <c r="N204" i="1"/>
  <c r="FF147" i="11"/>
  <c r="GQ147" i="11" s="1"/>
  <c r="FI144" i="11"/>
  <c r="GT144" i="11" s="1"/>
  <c r="GV144" i="11" s="1"/>
  <c r="GW144" i="11" s="1"/>
  <c r="EX155" i="11"/>
  <c r="GI155" i="11" s="1"/>
  <c r="EV157" i="11"/>
  <c r="GG157" i="11" s="1"/>
  <c r="FH145" i="11"/>
  <c r="GS145" i="11" s="1"/>
  <c r="ER161" i="11"/>
  <c r="GC161" i="11" s="1"/>
  <c r="EU158" i="11"/>
  <c r="GF158" i="11" s="1"/>
  <c r="EM166" i="11"/>
  <c r="FX166" i="11" s="1"/>
  <c r="EP163" i="11"/>
  <c r="GA163" i="11" s="1"/>
  <c r="EZ153" i="11"/>
  <c r="GK153" i="11" s="1"/>
  <c r="FD149" i="11"/>
  <c r="GO149" i="11" s="1"/>
  <c r="EK168" i="11"/>
  <c r="FV168" i="11" s="1"/>
  <c r="EQ162" i="11"/>
  <c r="GB162" i="11" s="1"/>
  <c r="FA152" i="11"/>
  <c r="GL152" i="11" s="1"/>
  <c r="GZ141" i="11"/>
  <c r="HH141" i="11"/>
  <c r="FN141" i="11"/>
  <c r="EI170" i="11"/>
  <c r="FC150" i="11"/>
  <c r="GN150" i="11" s="1"/>
  <c r="EJ169" i="11"/>
  <c r="EL167" i="11"/>
  <c r="FW167" i="11" s="1"/>
  <c r="FG146" i="11"/>
  <c r="GR146" i="11" s="1"/>
  <c r="EN165" i="11"/>
  <c r="FY165" i="11" s="1"/>
  <c r="EO164" i="11"/>
  <c r="FZ164" i="11" s="1"/>
  <c r="GZ142" i="11"/>
  <c r="HK142" i="11" s="1"/>
  <c r="HH142" i="11"/>
  <c r="GY143" i="11"/>
  <c r="HI143" i="11" s="1"/>
  <c r="HJ143" i="11" s="1"/>
  <c r="GX143" i="11"/>
  <c r="ES160" i="11"/>
  <c r="GD160" i="11" s="1"/>
  <c r="HK140" i="11"/>
  <c r="FL143" i="11"/>
  <c r="FM143" i="11" s="1"/>
  <c r="EH171" i="11"/>
  <c r="EY154" i="11"/>
  <c r="GJ154" i="11" s="1"/>
  <c r="FB151" i="11"/>
  <c r="GM151" i="11" s="1"/>
  <c r="EW156" i="11"/>
  <c r="GH156" i="11" s="1"/>
  <c r="ET159" i="11"/>
  <c r="GE159" i="11" s="1"/>
  <c r="FN142" i="11"/>
  <c r="HL144" i="11"/>
  <c r="HF145" i="11"/>
  <c r="AO164" i="11"/>
  <c r="AX155" i="11"/>
  <c r="AS160" i="11"/>
  <c r="AQ162" i="11"/>
  <c r="BE148" i="11"/>
  <c r="CT148" i="11"/>
  <c r="DZ148" i="11" s="1"/>
  <c r="CW145" i="11"/>
  <c r="EC145" i="11" s="1"/>
  <c r="CA167" i="11"/>
  <c r="DG167" i="11" s="1"/>
  <c r="AK168" i="11"/>
  <c r="BS175" i="11"/>
  <c r="CY175" i="11" s="1"/>
  <c r="AZ153" i="11"/>
  <c r="CM155" i="11"/>
  <c r="DS155" i="11" s="1"/>
  <c r="AF173" i="11"/>
  <c r="CL156" i="11"/>
  <c r="DR156" i="11" s="1"/>
  <c r="AW156" i="11"/>
  <c r="CC165" i="11"/>
  <c r="DI165" i="11" s="1"/>
  <c r="CD164" i="11"/>
  <c r="DJ164" i="11" s="1"/>
  <c r="EP164" i="11" s="1"/>
  <c r="GA164" i="11" s="1"/>
  <c r="BA152" i="11"/>
  <c r="CG161" i="11"/>
  <c r="DM161" i="11" s="1"/>
  <c r="BD149" i="11"/>
  <c r="BV172" i="11"/>
  <c r="DB172" i="11" s="1"/>
  <c r="BX170" i="11"/>
  <c r="DD170" i="11" s="1"/>
  <c r="CP152" i="11"/>
  <c r="DV152" i="11" s="1"/>
  <c r="AL167" i="11"/>
  <c r="CB166" i="11"/>
  <c r="DH166" i="11" s="1"/>
  <c r="CF162" i="11"/>
  <c r="DL162" i="11" s="1"/>
  <c r="AH171" i="11"/>
  <c r="CN154" i="11"/>
  <c r="DT154" i="11" s="1"/>
  <c r="CH160" i="11"/>
  <c r="DN160" i="11" s="1"/>
  <c r="CK157" i="11"/>
  <c r="DQ157" i="11" s="1"/>
  <c r="CJ158" i="11"/>
  <c r="DP158" i="11" s="1"/>
  <c r="CR150" i="11"/>
  <c r="DX150" i="11" s="1"/>
  <c r="BB151" i="11"/>
  <c r="BC150" i="11"/>
  <c r="AU158" i="11"/>
  <c r="BZ168" i="11"/>
  <c r="DF168" i="11" s="1"/>
  <c r="BF147" i="11"/>
  <c r="AM166" i="11"/>
  <c r="AD175" i="11"/>
  <c r="CI159" i="11"/>
  <c r="DO159" i="11" s="1"/>
  <c r="AR161" i="11"/>
  <c r="CE163" i="11"/>
  <c r="DK163" i="11" s="1"/>
  <c r="BG146" i="11"/>
  <c r="AN165" i="11"/>
  <c r="AI170" i="11"/>
  <c r="CV146" i="11"/>
  <c r="EB146" i="11" s="1"/>
  <c r="CO153" i="11"/>
  <c r="DU153" i="11" s="1"/>
  <c r="FA153" i="11" s="1"/>
  <c r="GL153" i="11" s="1"/>
  <c r="AG172" i="11"/>
  <c r="CU147" i="11"/>
  <c r="EA147" i="11" s="1"/>
  <c r="AV157" i="11"/>
  <c r="BH145" i="11"/>
  <c r="CQ151" i="11"/>
  <c r="DW151" i="11" s="1"/>
  <c r="BT174" i="11"/>
  <c r="CZ174" i="11" s="1"/>
  <c r="AT159" i="11"/>
  <c r="AY154" i="11"/>
  <c r="BU173" i="11"/>
  <c r="DA173" i="11" s="1"/>
  <c r="AP163" i="11"/>
  <c r="AE174" i="11"/>
  <c r="BY169" i="11"/>
  <c r="DE169" i="11" s="1"/>
  <c r="BW171" i="11"/>
  <c r="DC171" i="11" s="1"/>
  <c r="AJ169" i="11"/>
  <c r="CS149" i="11"/>
  <c r="DY149" i="11" s="1"/>
  <c r="G207" i="11"/>
  <c r="M206" i="11"/>
  <c r="HE205" i="11" s="1"/>
  <c r="EE175" i="11" l="1"/>
  <c r="FP175" i="11" s="1"/>
  <c r="EF174" i="11"/>
  <c r="FQ174" i="11" s="1"/>
  <c r="FK144" i="11"/>
  <c r="FL144" i="11" s="1"/>
  <c r="FM144" i="11" s="1"/>
  <c r="EH172" i="11"/>
  <c r="FS172" i="11" s="1"/>
  <c r="EG173" i="11"/>
  <c r="FR173" i="11" s="1"/>
  <c r="FG147" i="11"/>
  <c r="GR147" i="11" s="1"/>
  <c r="BB204" i="1"/>
  <c r="BC204" i="1" s="1"/>
  <c r="BF204" i="1"/>
  <c r="BH204" i="1" s="1"/>
  <c r="BJ204" i="1" s="1"/>
  <c r="AO180" i="1"/>
  <c r="Y196" i="1"/>
  <c r="AH187" i="1"/>
  <c r="AK184" i="1"/>
  <c r="AL183" i="1"/>
  <c r="AG188" i="1"/>
  <c r="AP179" i="1"/>
  <c r="Z195" i="1"/>
  <c r="AS176" i="1"/>
  <c r="AC192" i="1"/>
  <c r="V199" i="1"/>
  <c r="AT175" i="1"/>
  <c r="AV175" i="1" s="1"/>
  <c r="AW175" i="1" s="1"/>
  <c r="AD191" i="1"/>
  <c r="AJ185" i="1"/>
  <c r="AF189" i="1"/>
  <c r="U200" i="1"/>
  <c r="AA194" i="1"/>
  <c r="AQ178" i="1"/>
  <c r="AM182" i="1"/>
  <c r="AB193" i="1"/>
  <c r="AR177" i="1"/>
  <c r="AN181" i="1"/>
  <c r="AI186" i="1"/>
  <c r="AE190" i="1"/>
  <c r="T201" i="1"/>
  <c r="X197" i="1"/>
  <c r="W198" i="1"/>
  <c r="S202" i="1"/>
  <c r="Q204" i="1"/>
  <c r="R203" i="1"/>
  <c r="AY174" i="1"/>
  <c r="AZ174" i="1" s="1"/>
  <c r="BL174" i="1" s="1"/>
  <c r="AX174" i="1"/>
  <c r="G206" i="1"/>
  <c r="O205" i="1"/>
  <c r="N205" i="1"/>
  <c r="FE149" i="11"/>
  <c r="GP149" i="11" s="1"/>
  <c r="ER162" i="11"/>
  <c r="GC162" i="11" s="1"/>
  <c r="EL168" i="11"/>
  <c r="FW168" i="11" s="1"/>
  <c r="EQ163" i="11"/>
  <c r="GB163" i="11" s="1"/>
  <c r="FH146" i="11"/>
  <c r="GS146" i="11" s="1"/>
  <c r="EI171" i="11"/>
  <c r="FT171" i="11" s="1"/>
  <c r="FC151" i="11"/>
  <c r="GN151" i="11" s="1"/>
  <c r="EJ170" i="11"/>
  <c r="FU170" i="11" s="1"/>
  <c r="EX156" i="11"/>
  <c r="GI156" i="11" s="1"/>
  <c r="FF148" i="11"/>
  <c r="GQ148" i="11" s="1"/>
  <c r="ET160" i="11"/>
  <c r="GE160" i="11" s="1"/>
  <c r="EW157" i="11"/>
  <c r="GH157" i="11" s="1"/>
  <c r="EK169" i="11"/>
  <c r="FV169" i="11" s="1"/>
  <c r="EV158" i="11"/>
  <c r="GG158" i="11" s="1"/>
  <c r="FB152" i="11"/>
  <c r="GM152" i="11" s="1"/>
  <c r="ES161" i="11"/>
  <c r="GD161" i="11" s="1"/>
  <c r="FI145" i="11"/>
  <c r="FN143" i="11"/>
  <c r="GY144" i="11"/>
  <c r="HI144" i="11" s="1"/>
  <c r="HJ144" i="11" s="1"/>
  <c r="GX144" i="11"/>
  <c r="FU169" i="11"/>
  <c r="EN166" i="11"/>
  <c r="FY166" i="11" s="1"/>
  <c r="FS171" i="11"/>
  <c r="HK141" i="11"/>
  <c r="EU159" i="11"/>
  <c r="GF159" i="11" s="1"/>
  <c r="FD150" i="11"/>
  <c r="GO150" i="11" s="1"/>
  <c r="EZ154" i="11"/>
  <c r="GK154" i="11" s="1"/>
  <c r="EO165" i="11"/>
  <c r="FZ165" i="11" s="1"/>
  <c r="EY155" i="11"/>
  <c r="GJ155" i="11" s="1"/>
  <c r="EM167" i="11"/>
  <c r="FX167" i="11" s="1"/>
  <c r="GZ143" i="11"/>
  <c r="HH143" i="11"/>
  <c r="FT170" i="11"/>
  <c r="HL145" i="11"/>
  <c r="HF146" i="11"/>
  <c r="AI171" i="11"/>
  <c r="BD150" i="11"/>
  <c r="CC166" i="11"/>
  <c r="DI166" i="11" s="1"/>
  <c r="AJ170" i="11"/>
  <c r="AM167" i="11"/>
  <c r="CM156" i="11"/>
  <c r="DS156" i="11" s="1"/>
  <c r="AP164" i="11"/>
  <c r="CO154" i="11"/>
  <c r="DU154" i="11" s="1"/>
  <c r="CH161" i="11"/>
  <c r="DN161" i="11" s="1"/>
  <c r="BS176" i="11"/>
  <c r="CY176" i="11" s="1"/>
  <c r="CI160" i="11"/>
  <c r="DO160" i="11" s="1"/>
  <c r="BB152" i="11"/>
  <c r="BA153" i="11"/>
  <c r="CK158" i="11"/>
  <c r="DQ158" i="11" s="1"/>
  <c r="AR162" i="11"/>
  <c r="CL157" i="11"/>
  <c r="DR157" i="11" s="1"/>
  <c r="BW172" i="11"/>
  <c r="DC172" i="11" s="1"/>
  <c r="AE175" i="11"/>
  <c r="AY155" i="11"/>
  <c r="CD165" i="11"/>
  <c r="DJ165" i="11" s="1"/>
  <c r="BG147" i="11"/>
  <c r="CQ152" i="11"/>
  <c r="DW152" i="11" s="1"/>
  <c r="BC151" i="11"/>
  <c r="AS161" i="11"/>
  <c r="CR151" i="11"/>
  <c r="DX151" i="11" s="1"/>
  <c r="CW146" i="11"/>
  <c r="EC146" i="11" s="1"/>
  <c r="CF163" i="11"/>
  <c r="DL163" i="11" s="1"/>
  <c r="CN155" i="11"/>
  <c r="DT155" i="11" s="1"/>
  <c r="BT175" i="11"/>
  <c r="CZ175" i="11" s="1"/>
  <c r="CA168" i="11"/>
  <c r="DG168" i="11" s="1"/>
  <c r="BE149" i="11"/>
  <c r="CS150" i="11"/>
  <c r="DY150" i="11" s="1"/>
  <c r="CU148" i="11"/>
  <c r="EA148" i="11" s="1"/>
  <c r="AG173" i="11"/>
  <c r="BY170" i="11"/>
  <c r="DE170" i="11" s="1"/>
  <c r="CB167" i="11"/>
  <c r="DH167" i="11" s="1"/>
  <c r="AW157" i="11"/>
  <c r="CE164" i="11"/>
  <c r="DK164" i="11" s="1"/>
  <c r="AV158" i="11"/>
  <c r="AN166" i="11"/>
  <c r="AF174" i="11"/>
  <c r="BZ169" i="11"/>
  <c r="DF169" i="11" s="1"/>
  <c r="AK169" i="11"/>
  <c r="CP153" i="11"/>
  <c r="DV153" i="11" s="1"/>
  <c r="AD176" i="11"/>
  <c r="AX156" i="11"/>
  <c r="CG162" i="11"/>
  <c r="DM162" i="11" s="1"/>
  <c r="ES162" i="11" s="1"/>
  <c r="GD162" i="11" s="1"/>
  <c r="BH146" i="11"/>
  <c r="AZ154" i="11"/>
  <c r="BX171" i="11"/>
  <c r="DD171" i="11" s="1"/>
  <c r="CJ159" i="11"/>
  <c r="DP159" i="11" s="1"/>
  <c r="BF148" i="11"/>
  <c r="CT149" i="11"/>
  <c r="DZ149" i="11" s="1"/>
  <c r="AU159" i="11"/>
  <c r="AL168" i="11"/>
  <c r="BV173" i="11"/>
  <c r="DB173" i="11" s="1"/>
  <c r="BU174" i="11"/>
  <c r="DA174" i="11" s="1"/>
  <c r="EG174" i="11" s="1"/>
  <c r="AQ163" i="11"/>
  <c r="AT160" i="11"/>
  <c r="AH172" i="11"/>
  <c r="CV147" i="11"/>
  <c r="EB147" i="11" s="1"/>
  <c r="FH147" i="11" s="1"/>
  <c r="GS147" i="11" s="1"/>
  <c r="AO165" i="11"/>
  <c r="G208" i="11"/>
  <c r="M207" i="11"/>
  <c r="HE206" i="11" s="1"/>
  <c r="EE176" i="11" l="1"/>
  <c r="FP176" i="11" s="1"/>
  <c r="EF175" i="11"/>
  <c r="FQ175" i="11" s="1"/>
  <c r="EI172" i="11"/>
  <c r="FT172" i="11" s="1"/>
  <c r="EH173" i="11"/>
  <c r="FS173" i="11" s="1"/>
  <c r="N206" i="1"/>
  <c r="G207" i="1"/>
  <c r="O206" i="1"/>
  <c r="BB205" i="1"/>
  <c r="BC205" i="1" s="1"/>
  <c r="BF205" i="1"/>
  <c r="BH205" i="1" s="1"/>
  <c r="BJ205" i="1" s="1"/>
  <c r="AS177" i="1"/>
  <c r="AC193" i="1"/>
  <c r="AO181" i="1"/>
  <c r="Y197" i="1"/>
  <c r="AK185" i="1"/>
  <c r="AG189" i="1"/>
  <c r="AD192" i="1"/>
  <c r="AT176" i="1"/>
  <c r="AV176" i="1" s="1"/>
  <c r="AW176" i="1" s="1"/>
  <c r="AJ186" i="1"/>
  <c r="AE191" i="1"/>
  <c r="AI187" i="1"/>
  <c r="AH188" i="1"/>
  <c r="AN182" i="1"/>
  <c r="T202" i="1"/>
  <c r="AL184" i="1"/>
  <c r="AB194" i="1"/>
  <c r="AR178" i="1"/>
  <c r="AM183" i="1"/>
  <c r="AA195" i="1"/>
  <c r="AQ179" i="1"/>
  <c r="Z196" i="1"/>
  <c r="AP180" i="1"/>
  <c r="AF190" i="1"/>
  <c r="X198" i="1"/>
  <c r="S203" i="1"/>
  <c r="R204" i="1"/>
  <c r="U201" i="1"/>
  <c r="Q205" i="1"/>
  <c r="V200" i="1"/>
  <c r="W199" i="1"/>
  <c r="AX175" i="1"/>
  <c r="AY175" i="1"/>
  <c r="AZ175" i="1" s="1"/>
  <c r="BL175" i="1" s="1"/>
  <c r="EK170" i="11"/>
  <c r="FV170" i="11" s="1"/>
  <c r="FC152" i="11"/>
  <c r="GN152" i="11" s="1"/>
  <c r="FF149" i="11"/>
  <c r="GQ149" i="11" s="1"/>
  <c r="EZ155" i="11"/>
  <c r="GK155" i="11" s="1"/>
  <c r="EQ164" i="11"/>
  <c r="GB164" i="11" s="1"/>
  <c r="FD151" i="11"/>
  <c r="GO151" i="11" s="1"/>
  <c r="FN144" i="11"/>
  <c r="EV159" i="11"/>
  <c r="GG159" i="11" s="1"/>
  <c r="FG148" i="11"/>
  <c r="GR148" i="11" s="1"/>
  <c r="ET161" i="11"/>
  <c r="GE161" i="11" s="1"/>
  <c r="FE150" i="11"/>
  <c r="GP150" i="11" s="1"/>
  <c r="EJ171" i="11"/>
  <c r="EL169" i="11"/>
  <c r="FW169" i="11" s="1"/>
  <c r="EM168" i="11"/>
  <c r="FX168" i="11" s="1"/>
  <c r="FI146" i="11"/>
  <c r="EW158" i="11"/>
  <c r="GH158" i="11" s="1"/>
  <c r="EY156" i="11"/>
  <c r="GJ156" i="11" s="1"/>
  <c r="FB153" i="11"/>
  <c r="GM153" i="11" s="1"/>
  <c r="EN167" i="11"/>
  <c r="FY167" i="11" s="1"/>
  <c r="EP165" i="11"/>
  <c r="GA165" i="11" s="1"/>
  <c r="EX157" i="11"/>
  <c r="GI157" i="11" s="1"/>
  <c r="FA154" i="11"/>
  <c r="GL154" i="11" s="1"/>
  <c r="GT145" i="11"/>
  <c r="GV145" i="11" s="1"/>
  <c r="GW145" i="11" s="1"/>
  <c r="FK145" i="11"/>
  <c r="ER163" i="11"/>
  <c r="GC163" i="11" s="1"/>
  <c r="EU160" i="11"/>
  <c r="GF160" i="11" s="1"/>
  <c r="EO166" i="11"/>
  <c r="FZ166" i="11" s="1"/>
  <c r="HK143" i="11"/>
  <c r="GZ144" i="11"/>
  <c r="HH144" i="11"/>
  <c r="HL146" i="11"/>
  <c r="BH147" i="11"/>
  <c r="AD177" i="11"/>
  <c r="AJ171" i="11"/>
  <c r="CO155" i="11"/>
  <c r="DU155" i="11" s="1"/>
  <c r="FR174" i="11"/>
  <c r="HF147" i="11"/>
  <c r="CP154" i="11"/>
  <c r="DV154" i="11" s="1"/>
  <c r="AP165" i="11"/>
  <c r="AQ164" i="11"/>
  <c r="CU149" i="11"/>
  <c r="EA149" i="11" s="1"/>
  <c r="BT176" i="11"/>
  <c r="CZ176" i="11" s="1"/>
  <c r="AS162" i="11"/>
  <c r="BF149" i="11"/>
  <c r="BV174" i="11"/>
  <c r="DB174" i="11" s="1"/>
  <c r="AK170" i="11"/>
  <c r="CV148" i="11"/>
  <c r="EB148" i="11" s="1"/>
  <c r="BE150" i="11"/>
  <c r="AT161" i="11"/>
  <c r="BW173" i="11"/>
  <c r="DC173" i="11" s="1"/>
  <c r="BY171" i="11"/>
  <c r="DE171" i="11" s="1"/>
  <c r="BG148" i="11"/>
  <c r="AZ155" i="11"/>
  <c r="AN167" i="11"/>
  <c r="CE165" i="11"/>
  <c r="DK165" i="11" s="1"/>
  <c r="EQ165" i="11" s="1"/>
  <c r="GB165" i="11" s="1"/>
  <c r="AI172" i="11"/>
  <c r="CH162" i="11"/>
  <c r="DN162" i="11" s="1"/>
  <c r="BU175" i="11"/>
  <c r="DA175" i="11" s="1"/>
  <c r="CM157" i="11"/>
  <c r="DS157" i="11" s="1"/>
  <c r="BS177" i="11"/>
  <c r="CY177" i="11" s="1"/>
  <c r="AE176" i="11"/>
  <c r="BC152" i="11"/>
  <c r="BD151" i="11"/>
  <c r="AV159" i="11"/>
  <c r="CC167" i="11"/>
  <c r="DI167" i="11" s="1"/>
  <c r="CS151" i="11"/>
  <c r="DY151" i="11" s="1"/>
  <c r="AM168" i="11"/>
  <c r="CJ160" i="11"/>
  <c r="DP160" i="11" s="1"/>
  <c r="AH173" i="11"/>
  <c r="CN156" i="11"/>
  <c r="DT156" i="11" s="1"/>
  <c r="AW158" i="11"/>
  <c r="CT150" i="11"/>
  <c r="DZ150" i="11" s="1"/>
  <c r="FF150" i="11" s="1"/>
  <c r="GQ150" i="11" s="1"/>
  <c r="AY156" i="11"/>
  <c r="AG174" i="11"/>
  <c r="CF164" i="11"/>
  <c r="DL164" i="11" s="1"/>
  <c r="AF175" i="11"/>
  <c r="CB168" i="11"/>
  <c r="DH168" i="11" s="1"/>
  <c r="BB153" i="11"/>
  <c r="AO166" i="11"/>
  <c r="CA169" i="11"/>
  <c r="DG169" i="11" s="1"/>
  <c r="CD166" i="11"/>
  <c r="DJ166" i="11" s="1"/>
  <c r="CG163" i="11"/>
  <c r="DM163" i="11" s="1"/>
  <c r="CQ153" i="11"/>
  <c r="DW153" i="11" s="1"/>
  <c r="CW147" i="11"/>
  <c r="EC147" i="11" s="1"/>
  <c r="CL158" i="11"/>
  <c r="DR158" i="11" s="1"/>
  <c r="CI161" i="11"/>
  <c r="DO161" i="11" s="1"/>
  <c r="CR152" i="11"/>
  <c r="DX152" i="11" s="1"/>
  <c r="AL169" i="11"/>
  <c r="BA154" i="11"/>
  <c r="AX157" i="11"/>
  <c r="BX172" i="11"/>
  <c r="DD172" i="11" s="1"/>
  <c r="EJ172" i="11" s="1"/>
  <c r="FU172" i="11" s="1"/>
  <c r="BZ170" i="11"/>
  <c r="DF170" i="11" s="1"/>
  <c r="AR163" i="11"/>
  <c r="CK159" i="11"/>
  <c r="DQ159" i="11" s="1"/>
  <c r="AU160" i="11"/>
  <c r="G209" i="11"/>
  <c r="M208" i="11"/>
  <c r="HE207" i="11" s="1"/>
  <c r="EE177" i="11" l="1"/>
  <c r="FP177" i="11" s="1"/>
  <c r="EH174" i="11"/>
  <c r="FS174" i="11" s="1"/>
  <c r="EG175" i="11"/>
  <c r="FR175" i="11" s="1"/>
  <c r="EI173" i="11"/>
  <c r="FT173" i="11" s="1"/>
  <c r="EF176" i="11"/>
  <c r="FQ176" i="11" s="1"/>
  <c r="AY176" i="1"/>
  <c r="AZ176" i="1" s="1"/>
  <c r="BL176" i="1" s="1"/>
  <c r="AX176" i="1"/>
  <c r="BB206" i="1"/>
  <c r="BC206" i="1" s="1"/>
  <c r="BF206" i="1"/>
  <c r="BH206" i="1" s="1"/>
  <c r="BJ206" i="1" s="1"/>
  <c r="AD193" i="1"/>
  <c r="AR179" i="1"/>
  <c r="AB195" i="1"/>
  <c r="AF191" i="1"/>
  <c r="AL185" i="1"/>
  <c r="AJ187" i="1"/>
  <c r="AN183" i="1"/>
  <c r="AH189" i="1"/>
  <c r="AE192" i="1"/>
  <c r="AG190" i="1"/>
  <c r="X199" i="1"/>
  <c r="AI188" i="1"/>
  <c r="AC194" i="1"/>
  <c r="AS178" i="1"/>
  <c r="Z197" i="1"/>
  <c r="AP181" i="1"/>
  <c r="AT177" i="1"/>
  <c r="AV177" i="1" s="1"/>
  <c r="AW177" i="1" s="1"/>
  <c r="AM184" i="1"/>
  <c r="Y198" i="1"/>
  <c r="AO182" i="1"/>
  <c r="R205" i="1"/>
  <c r="AA196" i="1"/>
  <c r="AQ180" i="1"/>
  <c r="AK186" i="1"/>
  <c r="Q206" i="1"/>
  <c r="V201" i="1"/>
  <c r="S204" i="1"/>
  <c r="T203" i="1"/>
  <c r="W200" i="1"/>
  <c r="U202" i="1"/>
  <c r="G208" i="1"/>
  <c r="N207" i="1"/>
  <c r="O207" i="1"/>
  <c r="ER164" i="11"/>
  <c r="GC164" i="11" s="1"/>
  <c r="EK171" i="11"/>
  <c r="FV171" i="11" s="1"/>
  <c r="EW159" i="11"/>
  <c r="GH159" i="11" s="1"/>
  <c r="EL170" i="11"/>
  <c r="FW170" i="11" s="1"/>
  <c r="FD152" i="11"/>
  <c r="GO152" i="11" s="1"/>
  <c r="FC153" i="11"/>
  <c r="GN153" i="11" s="1"/>
  <c r="EO167" i="11"/>
  <c r="FZ167" i="11" s="1"/>
  <c r="FG149" i="11"/>
  <c r="GR149" i="11" s="1"/>
  <c r="FI147" i="11"/>
  <c r="GT147" i="11" s="1"/>
  <c r="GV147" i="11" s="1"/>
  <c r="GW147" i="11" s="1"/>
  <c r="EX158" i="11"/>
  <c r="GI158" i="11" s="1"/>
  <c r="EN168" i="11"/>
  <c r="FY168" i="11" s="1"/>
  <c r="EP166" i="11"/>
  <c r="GA166" i="11" s="1"/>
  <c r="ET162" i="11"/>
  <c r="GE162" i="11" s="1"/>
  <c r="EU161" i="11"/>
  <c r="GF161" i="11" s="1"/>
  <c r="ES163" i="11"/>
  <c r="GD163" i="11" s="1"/>
  <c r="EZ156" i="11"/>
  <c r="GK156" i="11" s="1"/>
  <c r="FE151" i="11"/>
  <c r="GP151" i="11" s="1"/>
  <c r="FB154" i="11"/>
  <c r="GM154" i="11" s="1"/>
  <c r="FL145" i="11"/>
  <c r="FM145" i="11" s="1"/>
  <c r="GY145" i="11"/>
  <c r="HI145" i="11" s="1"/>
  <c r="HJ145" i="11" s="1"/>
  <c r="GX145" i="11"/>
  <c r="FU171" i="11"/>
  <c r="EM169" i="11"/>
  <c r="FX169" i="11" s="1"/>
  <c r="EV160" i="11"/>
  <c r="GG160" i="11" s="1"/>
  <c r="HK144" i="11"/>
  <c r="GT146" i="11"/>
  <c r="GV146" i="11" s="1"/>
  <c r="GW146" i="11" s="1"/>
  <c r="FK146" i="11"/>
  <c r="EY157" i="11"/>
  <c r="GJ157" i="11" s="1"/>
  <c r="FH148" i="11"/>
  <c r="GS148" i="11" s="1"/>
  <c r="FA155" i="11"/>
  <c r="GL155" i="11" s="1"/>
  <c r="HL147" i="11"/>
  <c r="CH163" i="11"/>
  <c r="DN163" i="11" s="1"/>
  <c r="BA155" i="11"/>
  <c r="CU150" i="11"/>
  <c r="EA150" i="11" s="1"/>
  <c r="AI173" i="11"/>
  <c r="BY172" i="11"/>
  <c r="DE172" i="11" s="1"/>
  <c r="AU161" i="11"/>
  <c r="AT162" i="11"/>
  <c r="BZ171" i="11"/>
  <c r="DF171" i="11" s="1"/>
  <c r="CC168" i="11"/>
  <c r="DI168" i="11" s="1"/>
  <c r="AV160" i="11"/>
  <c r="CM158" i="11"/>
  <c r="DS158" i="11" s="1"/>
  <c r="CG164" i="11"/>
  <c r="DM164" i="11" s="1"/>
  <c r="CI162" i="11"/>
  <c r="DO162" i="11" s="1"/>
  <c r="AR164" i="11"/>
  <c r="CJ161" i="11"/>
  <c r="DP161" i="11" s="1"/>
  <c r="BF150" i="11"/>
  <c r="BU176" i="11"/>
  <c r="DA176" i="11" s="1"/>
  <c r="AJ172" i="11"/>
  <c r="AK171" i="11"/>
  <c r="BS178" i="11"/>
  <c r="CY178" i="11" s="1"/>
  <c r="AF176" i="11"/>
  <c r="AM169" i="11"/>
  <c r="AZ156" i="11"/>
  <c r="AH174" i="11"/>
  <c r="HF148" i="11"/>
  <c r="CS152" i="11"/>
  <c r="DY152" i="11" s="1"/>
  <c r="CW148" i="11"/>
  <c r="EC148" i="11" s="1"/>
  <c r="AO167" i="11"/>
  <c r="CA170" i="11"/>
  <c r="DG170" i="11" s="1"/>
  <c r="AL170" i="11"/>
  <c r="CB169" i="11"/>
  <c r="DH169" i="11" s="1"/>
  <c r="BW174" i="11"/>
  <c r="DC174" i="11" s="1"/>
  <c r="EI174" i="11" s="1"/>
  <c r="FT174" i="11" s="1"/>
  <c r="AP166" i="11"/>
  <c r="BH148" i="11"/>
  <c r="CF165" i="11"/>
  <c r="DL165" i="11" s="1"/>
  <c r="AG175" i="11"/>
  <c r="CD167" i="11"/>
  <c r="DJ167" i="11" s="1"/>
  <c r="AD178" i="11"/>
  <c r="BD152" i="11"/>
  <c r="AE177" i="11"/>
  <c r="BT177" i="11"/>
  <c r="CZ177" i="11" s="1"/>
  <c r="CO156" i="11"/>
  <c r="DU156" i="11" s="1"/>
  <c r="BC153" i="11"/>
  <c r="AY157" i="11"/>
  <c r="CN157" i="11"/>
  <c r="DT157" i="11" s="1"/>
  <c r="CK160" i="11"/>
  <c r="DQ160" i="11" s="1"/>
  <c r="BX173" i="11"/>
  <c r="DD173" i="11" s="1"/>
  <c r="BB154" i="11"/>
  <c r="CV149" i="11"/>
  <c r="EB149" i="11" s="1"/>
  <c r="CP155" i="11"/>
  <c r="DV155" i="11" s="1"/>
  <c r="FB155" i="11" s="1"/>
  <c r="GM155" i="11" s="1"/>
  <c r="AX158" i="11"/>
  <c r="BV175" i="11"/>
  <c r="DB175" i="11" s="1"/>
  <c r="EH175" i="11" s="1"/>
  <c r="FS175" i="11" s="1"/>
  <c r="BE151" i="11"/>
  <c r="CE166" i="11"/>
  <c r="DK166" i="11" s="1"/>
  <c r="CQ154" i="11"/>
  <c r="DW154" i="11" s="1"/>
  <c r="AQ165" i="11"/>
  <c r="AW159" i="11"/>
  <c r="AS163" i="11"/>
  <c r="CR153" i="11"/>
  <c r="DX153" i="11" s="1"/>
  <c r="FD153" i="11" s="1"/>
  <c r="GO153" i="11" s="1"/>
  <c r="AN168" i="11"/>
  <c r="CL159" i="11"/>
  <c r="DR159" i="11" s="1"/>
  <c r="CT151" i="11"/>
  <c r="DZ151" i="11" s="1"/>
  <c r="BG149" i="11"/>
  <c r="G210" i="11"/>
  <c r="M209" i="11"/>
  <c r="HE208" i="11" s="1"/>
  <c r="EW160" i="11" l="1"/>
  <c r="GH160" i="11" s="1"/>
  <c r="EF177" i="11"/>
  <c r="FQ177" i="11" s="1"/>
  <c r="EJ173" i="11"/>
  <c r="FU173" i="11" s="1"/>
  <c r="EG176" i="11"/>
  <c r="FR176" i="11" s="1"/>
  <c r="FK147" i="11"/>
  <c r="FL147" i="11" s="1"/>
  <c r="FM147" i="11" s="1"/>
  <c r="EK172" i="11"/>
  <c r="FV172" i="11" s="1"/>
  <c r="BB207" i="1"/>
  <c r="BC207" i="1" s="1"/>
  <c r="BF207" i="1"/>
  <c r="BH207" i="1" s="1"/>
  <c r="BJ207" i="1" s="1"/>
  <c r="AT178" i="1"/>
  <c r="AV178" i="1" s="1"/>
  <c r="AW178" i="1" s="1"/>
  <c r="AD194" i="1"/>
  <c r="AB196" i="1"/>
  <c r="AP182" i="1"/>
  <c r="Z198" i="1"/>
  <c r="AL186" i="1"/>
  <c r="AJ188" i="1"/>
  <c r="AH190" i="1"/>
  <c r="AK187" i="1"/>
  <c r="AR180" i="1"/>
  <c r="AN184" i="1"/>
  <c r="AE193" i="1"/>
  <c r="AG191" i="1"/>
  <c r="AQ181" i="1"/>
  <c r="AC195" i="1"/>
  <c r="AS179" i="1"/>
  <c r="AF192" i="1"/>
  <c r="AM185" i="1"/>
  <c r="Y199" i="1"/>
  <c r="AO183" i="1"/>
  <c r="AA197" i="1"/>
  <c r="Q207" i="1"/>
  <c r="T204" i="1"/>
  <c r="AI189" i="1"/>
  <c r="X200" i="1"/>
  <c r="W201" i="1"/>
  <c r="S205" i="1"/>
  <c r="R206" i="1"/>
  <c r="U203" i="1"/>
  <c r="V202" i="1"/>
  <c r="G209" i="1"/>
  <c r="N208" i="1"/>
  <c r="O208" i="1"/>
  <c r="AX177" i="1"/>
  <c r="AY177" i="1"/>
  <c r="AZ177" i="1" s="1"/>
  <c r="BL177" i="1" s="1"/>
  <c r="EX159" i="11"/>
  <c r="GI159" i="11" s="1"/>
  <c r="EN169" i="11"/>
  <c r="FY169" i="11" s="1"/>
  <c r="EV161" i="11"/>
  <c r="GG161" i="11" s="1"/>
  <c r="EU162" i="11"/>
  <c r="GF162" i="11" s="1"/>
  <c r="FA156" i="11"/>
  <c r="GL156" i="11" s="1"/>
  <c r="EZ157" i="11"/>
  <c r="GK157" i="11" s="1"/>
  <c r="EP167" i="11"/>
  <c r="GA167" i="11" s="1"/>
  <c r="EO168" i="11"/>
  <c r="FZ168" i="11" s="1"/>
  <c r="FF151" i="11"/>
  <c r="GQ151" i="11" s="1"/>
  <c r="EQ166" i="11"/>
  <c r="GB166" i="11" s="1"/>
  <c r="ET163" i="11"/>
  <c r="GE163" i="11" s="1"/>
  <c r="ES164" i="11"/>
  <c r="GD164" i="11" s="1"/>
  <c r="FN145" i="11"/>
  <c r="FC154" i="11"/>
  <c r="GN154" i="11" s="1"/>
  <c r="ER165" i="11"/>
  <c r="GC165" i="11" s="1"/>
  <c r="FI148" i="11"/>
  <c r="GT148" i="11" s="1"/>
  <c r="GV148" i="11" s="1"/>
  <c r="GW148" i="11" s="1"/>
  <c r="GY147" i="11"/>
  <c r="HI147" i="11" s="1"/>
  <c r="HJ147" i="11" s="1"/>
  <c r="GX147" i="11"/>
  <c r="FL146" i="11"/>
  <c r="FM146" i="11" s="1"/>
  <c r="FE152" i="11"/>
  <c r="GP152" i="11" s="1"/>
  <c r="EE178" i="11"/>
  <c r="FP178" i="11" s="1"/>
  <c r="EL171" i="11"/>
  <c r="FW171" i="11" s="1"/>
  <c r="GY146" i="11"/>
  <c r="HI146" i="11" s="1"/>
  <c r="HJ146" i="11" s="1"/>
  <c r="GX146" i="11"/>
  <c r="GZ145" i="11"/>
  <c r="HH145" i="11"/>
  <c r="FH149" i="11"/>
  <c r="GS149" i="11" s="1"/>
  <c r="EM170" i="11"/>
  <c r="FX170" i="11" s="1"/>
  <c r="EY158" i="11"/>
  <c r="GJ158" i="11" s="1"/>
  <c r="FG150" i="11"/>
  <c r="GR150" i="11" s="1"/>
  <c r="CW149" i="11"/>
  <c r="EC149" i="11" s="1"/>
  <c r="AF177" i="11"/>
  <c r="BC154" i="11"/>
  <c r="AI174" i="11"/>
  <c r="CV150" i="11"/>
  <c r="EB150" i="11" s="1"/>
  <c r="AL171" i="11"/>
  <c r="CT152" i="11"/>
  <c r="DZ152" i="11" s="1"/>
  <c r="AX159" i="11"/>
  <c r="BY173" i="11"/>
  <c r="DE173" i="11" s="1"/>
  <c r="AT163" i="11"/>
  <c r="CL160" i="11"/>
  <c r="DR160" i="11" s="1"/>
  <c r="AP167" i="11"/>
  <c r="AO168" i="11"/>
  <c r="CP156" i="11"/>
  <c r="DV156" i="11" s="1"/>
  <c r="AY158" i="11"/>
  <c r="AE178" i="11"/>
  <c r="AS164" i="11"/>
  <c r="CQ155" i="11"/>
  <c r="DW155" i="11" s="1"/>
  <c r="CO157" i="11"/>
  <c r="DU157" i="11" s="1"/>
  <c r="AR165" i="11"/>
  <c r="AG176" i="11"/>
  <c r="CU151" i="11"/>
  <c r="EA151" i="11" s="1"/>
  <c r="BH149" i="11"/>
  <c r="CC169" i="11"/>
  <c r="DI169" i="11" s="1"/>
  <c r="CE167" i="11"/>
  <c r="DK167" i="11" s="1"/>
  <c r="BW175" i="11"/>
  <c r="DC175" i="11" s="1"/>
  <c r="CA171" i="11"/>
  <c r="DG171" i="11" s="1"/>
  <c r="CH164" i="11"/>
  <c r="DN164" i="11" s="1"/>
  <c r="BB155" i="11"/>
  <c r="AN169" i="11"/>
  <c r="BV176" i="11"/>
  <c r="DB176" i="11" s="1"/>
  <c r="CD168" i="11"/>
  <c r="DJ168" i="11" s="1"/>
  <c r="CG165" i="11"/>
  <c r="DM165" i="11" s="1"/>
  <c r="CM159" i="11"/>
  <c r="DS159" i="11" s="1"/>
  <c r="AJ173" i="11"/>
  <c r="CI163" i="11"/>
  <c r="DO163" i="11" s="1"/>
  <c r="AH175" i="11"/>
  <c r="BA156" i="11"/>
  <c r="BF151" i="11"/>
  <c r="BS179" i="11"/>
  <c r="CY179" i="11" s="1"/>
  <c r="BX174" i="11"/>
  <c r="DD174" i="11" s="1"/>
  <c r="AU162" i="11"/>
  <c r="AM170" i="11"/>
  <c r="CS153" i="11"/>
  <c r="DY153" i="11" s="1"/>
  <c r="AQ166" i="11"/>
  <c r="AK172" i="11"/>
  <c r="BU177" i="11"/>
  <c r="DA177" i="11" s="1"/>
  <c r="AW160" i="11"/>
  <c r="CJ162" i="11"/>
  <c r="DP162" i="11" s="1"/>
  <c r="BT178" i="11"/>
  <c r="CZ178" i="11" s="1"/>
  <c r="BE152" i="11"/>
  <c r="AZ157" i="11"/>
  <c r="AD179" i="11"/>
  <c r="BG150" i="11"/>
  <c r="BD153" i="11"/>
  <c r="CF166" i="11"/>
  <c r="DL166" i="11" s="1"/>
  <c r="CN158" i="11"/>
  <c r="DT158" i="11" s="1"/>
  <c r="BZ172" i="11"/>
  <c r="DF172" i="11" s="1"/>
  <c r="CR154" i="11"/>
  <c r="DX154" i="11" s="1"/>
  <c r="FD154" i="11" s="1"/>
  <c r="GO154" i="11" s="1"/>
  <c r="CB170" i="11"/>
  <c r="DH170" i="11" s="1"/>
  <c r="HL148" i="11"/>
  <c r="HF149" i="11"/>
  <c r="CK161" i="11"/>
  <c r="DQ161" i="11" s="1"/>
  <c r="AV161" i="11"/>
  <c r="G211" i="11"/>
  <c r="M210" i="11"/>
  <c r="HE209" i="11" s="1"/>
  <c r="EG177" i="11" l="1"/>
  <c r="FR177" i="11" s="1"/>
  <c r="EJ174" i="11"/>
  <c r="FU174" i="11" s="1"/>
  <c r="EH176" i="11"/>
  <c r="FS176" i="11" s="1"/>
  <c r="EL172" i="11"/>
  <c r="FW172" i="11" s="1"/>
  <c r="EI175" i="11"/>
  <c r="FT175" i="11" s="1"/>
  <c r="EK173" i="11"/>
  <c r="FV173" i="11" s="1"/>
  <c r="BB208" i="1"/>
  <c r="BC208" i="1" s="1"/>
  <c r="BF208" i="1"/>
  <c r="BH208" i="1" s="1"/>
  <c r="BJ208" i="1" s="1"/>
  <c r="AN185" i="1"/>
  <c r="AL187" i="1"/>
  <c r="V203" i="1"/>
  <c r="AB197" i="1"/>
  <c r="AR181" i="1"/>
  <c r="AH191" i="1"/>
  <c r="AF193" i="1"/>
  <c r="AD195" i="1"/>
  <c r="AT179" i="1"/>
  <c r="AV179" i="1" s="1"/>
  <c r="AW179" i="1" s="1"/>
  <c r="AJ189" i="1"/>
  <c r="Z199" i="1"/>
  <c r="AP183" i="1"/>
  <c r="AM186" i="1"/>
  <c r="AS180" i="1"/>
  <c r="AC196" i="1"/>
  <c r="AI190" i="1"/>
  <c r="AG192" i="1"/>
  <c r="T205" i="1"/>
  <c r="S206" i="1"/>
  <c r="AE194" i="1"/>
  <c r="AK188" i="1"/>
  <c r="AQ182" i="1"/>
  <c r="AA198" i="1"/>
  <c r="AO184" i="1"/>
  <c r="Y200" i="1"/>
  <c r="U204" i="1"/>
  <c r="X201" i="1"/>
  <c r="Q208" i="1"/>
  <c r="R207" i="1"/>
  <c r="W202" i="1"/>
  <c r="G210" i="1"/>
  <c r="N209" i="1"/>
  <c r="O209" i="1"/>
  <c r="AX178" i="1"/>
  <c r="AY178" i="1"/>
  <c r="AZ178" i="1" s="1"/>
  <c r="BL178" i="1" s="1"/>
  <c r="ES165" i="11"/>
  <c r="GD165" i="11" s="1"/>
  <c r="EQ167" i="11"/>
  <c r="GB167" i="11" s="1"/>
  <c r="EP168" i="11"/>
  <c r="GA168" i="11" s="1"/>
  <c r="EF178" i="11"/>
  <c r="FQ178" i="11" s="1"/>
  <c r="EY159" i="11"/>
  <c r="GJ159" i="11" s="1"/>
  <c r="FG151" i="11"/>
  <c r="GR151" i="11" s="1"/>
  <c r="FC155" i="11"/>
  <c r="GN155" i="11" s="1"/>
  <c r="FK148" i="11"/>
  <c r="FL148" i="11" s="1"/>
  <c r="FM148" i="11" s="1"/>
  <c r="EZ158" i="11"/>
  <c r="GK158" i="11" s="1"/>
  <c r="EN170" i="11"/>
  <c r="FY170" i="11" s="1"/>
  <c r="FE153" i="11"/>
  <c r="GP153" i="11" s="1"/>
  <c r="ET164" i="11"/>
  <c r="GE164" i="11" s="1"/>
  <c r="FB156" i="11"/>
  <c r="GM156" i="11" s="1"/>
  <c r="GZ146" i="11"/>
  <c r="HH146" i="11"/>
  <c r="EW161" i="11"/>
  <c r="GH161" i="11" s="1"/>
  <c r="EM171" i="11"/>
  <c r="FX171" i="11" s="1"/>
  <c r="FA157" i="11"/>
  <c r="GL157" i="11" s="1"/>
  <c r="EX160" i="11"/>
  <c r="GI160" i="11" s="1"/>
  <c r="FF152" i="11"/>
  <c r="GQ152" i="11" s="1"/>
  <c r="FN147" i="11"/>
  <c r="GY148" i="11"/>
  <c r="HI148" i="11" s="1"/>
  <c r="HJ148" i="11" s="1"/>
  <c r="GX148" i="11"/>
  <c r="FH150" i="11"/>
  <c r="GS150" i="11" s="1"/>
  <c r="FI149" i="11"/>
  <c r="HK145" i="11"/>
  <c r="GZ147" i="11"/>
  <c r="HK147" i="11" s="1"/>
  <c r="HH147" i="11"/>
  <c r="EV162" i="11"/>
  <c r="GG162" i="11" s="1"/>
  <c r="ER166" i="11"/>
  <c r="GC166" i="11" s="1"/>
  <c r="EE179" i="11"/>
  <c r="FP179" i="11" s="1"/>
  <c r="EU163" i="11"/>
  <c r="GF163" i="11" s="1"/>
  <c r="EO169" i="11"/>
  <c r="FZ169" i="11" s="1"/>
  <c r="FN146" i="11"/>
  <c r="HL149" i="11"/>
  <c r="BT179" i="11"/>
  <c r="CZ179" i="11" s="1"/>
  <c r="AK173" i="11"/>
  <c r="AN170" i="11"/>
  <c r="CO158" i="11"/>
  <c r="DU158" i="11" s="1"/>
  <c r="CE168" i="11"/>
  <c r="DK168" i="11" s="1"/>
  <c r="AS165" i="11"/>
  <c r="BV177" i="11"/>
  <c r="DB177" i="11" s="1"/>
  <c r="AG177" i="11"/>
  <c r="CT153" i="11"/>
  <c r="DZ153" i="11" s="1"/>
  <c r="AH176" i="11"/>
  <c r="BA157" i="11"/>
  <c r="AD180" i="11"/>
  <c r="AE179" i="11"/>
  <c r="BF152" i="11"/>
  <c r="AJ174" i="11"/>
  <c r="CV151" i="11"/>
  <c r="EB151" i="11" s="1"/>
  <c r="CR155" i="11"/>
  <c r="DX155" i="11" s="1"/>
  <c r="CH165" i="11"/>
  <c r="DN165" i="11" s="1"/>
  <c r="CQ156" i="11"/>
  <c r="DW156" i="11" s="1"/>
  <c r="BB156" i="11"/>
  <c r="AM171" i="11"/>
  <c r="BX175" i="11"/>
  <c r="DD175" i="11" s="1"/>
  <c r="CM160" i="11"/>
  <c r="DS160" i="11" s="1"/>
  <c r="CW150" i="11"/>
  <c r="EC150" i="11" s="1"/>
  <c r="CF167" i="11"/>
  <c r="DL167" i="11" s="1"/>
  <c r="CB171" i="11"/>
  <c r="DH171" i="11" s="1"/>
  <c r="CD169" i="11"/>
  <c r="DJ169" i="11" s="1"/>
  <c r="CL161" i="11"/>
  <c r="DR161" i="11" s="1"/>
  <c r="CA172" i="11"/>
  <c r="DG172" i="11" s="1"/>
  <c r="BY174" i="11"/>
  <c r="DE174" i="11" s="1"/>
  <c r="BZ173" i="11"/>
  <c r="DF173" i="11" s="1"/>
  <c r="AR166" i="11"/>
  <c r="BC155" i="11"/>
  <c r="AY159" i="11"/>
  <c r="CN159" i="11"/>
  <c r="DT159" i="11" s="1"/>
  <c r="AL172" i="11"/>
  <c r="AQ167" i="11"/>
  <c r="BD154" i="11"/>
  <c r="AI175" i="11"/>
  <c r="AX160" i="11"/>
  <c r="AP168" i="11"/>
  <c r="BU178" i="11"/>
  <c r="DA178" i="11" s="1"/>
  <c r="CS154" i="11"/>
  <c r="DY154" i="11" s="1"/>
  <c r="BS180" i="11"/>
  <c r="CY180" i="11" s="1"/>
  <c r="EE180" i="11" s="1"/>
  <c r="CI164" i="11"/>
  <c r="DO164" i="11" s="1"/>
  <c r="AF178" i="11"/>
  <c r="BW176" i="11"/>
  <c r="DC176" i="11" s="1"/>
  <c r="CJ163" i="11"/>
  <c r="DP163" i="11" s="1"/>
  <c r="BE153" i="11"/>
  <c r="CU152" i="11"/>
  <c r="EA152" i="11" s="1"/>
  <c r="FG152" i="11" s="1"/>
  <c r="GR152" i="11" s="1"/>
  <c r="AZ158" i="11"/>
  <c r="AV162" i="11"/>
  <c r="AU163" i="11"/>
  <c r="CP157" i="11"/>
  <c r="DV157" i="11" s="1"/>
  <c r="BH150" i="11"/>
  <c r="AO169" i="11"/>
  <c r="CC170" i="11"/>
  <c r="DI170" i="11" s="1"/>
  <c r="BG151" i="11"/>
  <c r="CK162" i="11"/>
  <c r="DQ162" i="11" s="1"/>
  <c r="AT164" i="11"/>
  <c r="AW161" i="11"/>
  <c r="CG166" i="11"/>
  <c r="DM166" i="11" s="1"/>
  <c r="HF150" i="11"/>
  <c r="G212" i="11"/>
  <c r="M211" i="11"/>
  <c r="HE210" i="11" s="1"/>
  <c r="ET165" i="11" l="1"/>
  <c r="GE165" i="11" s="1"/>
  <c r="EI176" i="11"/>
  <c r="FT176" i="11" s="1"/>
  <c r="EK174" i="11"/>
  <c r="FV174" i="11" s="1"/>
  <c r="EM172" i="11"/>
  <c r="FX172" i="11" s="1"/>
  <c r="EH177" i="11"/>
  <c r="FS177" i="11" s="1"/>
  <c r="EJ175" i="11"/>
  <c r="FU175" i="11" s="1"/>
  <c r="EL173" i="11"/>
  <c r="FW173" i="11" s="1"/>
  <c r="BB209" i="1"/>
  <c r="BC209" i="1" s="1"/>
  <c r="BF209" i="1"/>
  <c r="BH209" i="1" s="1"/>
  <c r="BJ209" i="1" s="1"/>
  <c r="Z200" i="1"/>
  <c r="AP184" i="1"/>
  <c r="Y201" i="1"/>
  <c r="AO185" i="1"/>
  <c r="AF194" i="1"/>
  <c r="AI191" i="1"/>
  <c r="AD196" i="1"/>
  <c r="AT180" i="1"/>
  <c r="AV180" i="1" s="1"/>
  <c r="AW180" i="1" s="1"/>
  <c r="AC197" i="1"/>
  <c r="AS181" i="1"/>
  <c r="AJ190" i="1"/>
  <c r="AE195" i="1"/>
  <c r="AH192" i="1"/>
  <c r="AG193" i="1"/>
  <c r="AN186" i="1"/>
  <c r="AA199" i="1"/>
  <c r="AQ183" i="1"/>
  <c r="AL188" i="1"/>
  <c r="AK189" i="1"/>
  <c r="AB198" i="1"/>
  <c r="AR182" i="1"/>
  <c r="AM187" i="1"/>
  <c r="U205" i="1"/>
  <c r="S207" i="1"/>
  <c r="Q209" i="1"/>
  <c r="R208" i="1"/>
  <c r="V204" i="1"/>
  <c r="X202" i="1"/>
  <c r="T206" i="1"/>
  <c r="W203" i="1"/>
  <c r="N210" i="1"/>
  <c r="G211" i="1"/>
  <c r="O210" i="1"/>
  <c r="AX179" i="1"/>
  <c r="AY179" i="1"/>
  <c r="AZ179" i="1" s="1"/>
  <c r="BL179" i="1" s="1"/>
  <c r="ES166" i="11"/>
  <c r="GD166" i="11" s="1"/>
  <c r="FB157" i="11"/>
  <c r="GM157" i="11" s="1"/>
  <c r="EO170" i="11"/>
  <c r="FZ170" i="11" s="1"/>
  <c r="EU164" i="11"/>
  <c r="GF164" i="11" s="1"/>
  <c r="FE154" i="11"/>
  <c r="GP154" i="11" s="1"/>
  <c r="EZ159" i="11"/>
  <c r="GK159" i="11" s="1"/>
  <c r="FC156" i="11"/>
  <c r="GN156" i="11" s="1"/>
  <c r="ER167" i="11"/>
  <c r="GC167" i="11" s="1"/>
  <c r="EQ168" i="11"/>
  <c r="GB168" i="11" s="1"/>
  <c r="EW162" i="11"/>
  <c r="GH162" i="11" s="1"/>
  <c r="EG178" i="11"/>
  <c r="FR178" i="11" s="1"/>
  <c r="EN171" i="11"/>
  <c r="FY171" i="11" s="1"/>
  <c r="FN148" i="11"/>
  <c r="GZ148" i="11"/>
  <c r="HH148" i="11"/>
  <c r="FD155" i="11"/>
  <c r="GO155" i="11" s="1"/>
  <c r="EF179" i="11"/>
  <c r="FQ179" i="11" s="1"/>
  <c r="EV163" i="11"/>
  <c r="GG163" i="11" s="1"/>
  <c r="EX161" i="11"/>
  <c r="GI161" i="11" s="1"/>
  <c r="FI150" i="11"/>
  <c r="FH151" i="11"/>
  <c r="GS151" i="11" s="1"/>
  <c r="FA158" i="11"/>
  <c r="GL158" i="11" s="1"/>
  <c r="FF153" i="11"/>
  <c r="GQ153" i="11" s="1"/>
  <c r="GT149" i="11"/>
  <c r="GV149" i="11" s="1"/>
  <c r="GW149" i="11" s="1"/>
  <c r="FK149" i="11"/>
  <c r="HK146" i="11"/>
  <c r="EP169" i="11"/>
  <c r="GA169" i="11" s="1"/>
  <c r="EY160" i="11"/>
  <c r="GJ160" i="11" s="1"/>
  <c r="HL150" i="11"/>
  <c r="FP180" i="11"/>
  <c r="AD181" i="11"/>
  <c r="AM172" i="11"/>
  <c r="BZ174" i="11"/>
  <c r="DF174" i="11" s="1"/>
  <c r="BC156" i="11"/>
  <c r="BV178" i="11"/>
  <c r="DB178" i="11" s="1"/>
  <c r="CF168" i="11"/>
  <c r="DL168" i="11" s="1"/>
  <c r="CN160" i="11"/>
  <c r="DT160" i="11" s="1"/>
  <c r="BF153" i="11"/>
  <c r="BA158" i="11"/>
  <c r="CH166" i="11"/>
  <c r="DN166" i="11" s="1"/>
  <c r="AH177" i="11"/>
  <c r="CB172" i="11"/>
  <c r="DH172" i="11" s="1"/>
  <c r="AY160" i="11"/>
  <c r="CJ164" i="11"/>
  <c r="DP164" i="11" s="1"/>
  <c r="CQ157" i="11"/>
  <c r="DW157" i="11" s="1"/>
  <c r="BX176" i="11"/>
  <c r="DD176" i="11" s="1"/>
  <c r="BT180" i="11"/>
  <c r="CZ180" i="11" s="1"/>
  <c r="AK174" i="11"/>
  <c r="BB157" i="11"/>
  <c r="CM161" i="11"/>
  <c r="DS161" i="11" s="1"/>
  <c r="CW151" i="11"/>
  <c r="EC151" i="11" s="1"/>
  <c r="CO159" i="11"/>
  <c r="DU159" i="11" s="1"/>
  <c r="AR167" i="11"/>
  <c r="CK163" i="11"/>
  <c r="DQ163" i="11" s="1"/>
  <c r="BU179" i="11"/>
  <c r="DA179" i="11" s="1"/>
  <c r="AI176" i="11"/>
  <c r="BG152" i="11"/>
  <c r="AS166" i="11"/>
  <c r="AP169" i="11"/>
  <c r="CC171" i="11"/>
  <c r="DI171" i="11" s="1"/>
  <c r="AN171" i="11"/>
  <c r="CV152" i="11"/>
  <c r="EB152" i="11" s="1"/>
  <c r="AJ175" i="11"/>
  <c r="CI165" i="11"/>
  <c r="DO165" i="11" s="1"/>
  <c r="AX161" i="11"/>
  <c r="CS155" i="11"/>
  <c r="DY155" i="11" s="1"/>
  <c r="AO170" i="11"/>
  <c r="BD155" i="11"/>
  <c r="CA173" i="11"/>
  <c r="DG173" i="11" s="1"/>
  <c r="AF179" i="11"/>
  <c r="BW177" i="11"/>
  <c r="DC177" i="11" s="1"/>
  <c r="AZ159" i="11"/>
  <c r="AT165" i="11"/>
  <c r="CL162" i="11"/>
  <c r="DR162" i="11" s="1"/>
  <c r="CR156" i="11"/>
  <c r="DX156" i="11" s="1"/>
  <c r="CT154" i="11"/>
  <c r="DZ154" i="11" s="1"/>
  <c r="BE154" i="11"/>
  <c r="CU153" i="11"/>
  <c r="EA153" i="11" s="1"/>
  <c r="FG153" i="11" s="1"/>
  <c r="GR153" i="11" s="1"/>
  <c r="AV163" i="11"/>
  <c r="AE180" i="11"/>
  <c r="AG178" i="11"/>
  <c r="BH151" i="11"/>
  <c r="AU164" i="11"/>
  <c r="CG167" i="11"/>
  <c r="DM167" i="11" s="1"/>
  <c r="AW162" i="11"/>
  <c r="BY175" i="11"/>
  <c r="DE175" i="11" s="1"/>
  <c r="BS181" i="11"/>
  <c r="CY181" i="11" s="1"/>
  <c r="EE181" i="11" s="1"/>
  <c r="CD170" i="11"/>
  <c r="DJ170" i="11" s="1"/>
  <c r="AL173" i="11"/>
  <c r="CP158" i="11"/>
  <c r="DV158" i="11" s="1"/>
  <c r="AQ168" i="11"/>
  <c r="CE169" i="11"/>
  <c r="DK169" i="11" s="1"/>
  <c r="HF151" i="11"/>
  <c r="M212" i="11"/>
  <c r="HE211" i="11" s="1"/>
  <c r="G213" i="11"/>
  <c r="EK175" i="11" l="1"/>
  <c r="FV175" i="11" s="1"/>
  <c r="EN172" i="11"/>
  <c r="FY172" i="11" s="1"/>
  <c r="EL174" i="11"/>
  <c r="FW174" i="11" s="1"/>
  <c r="EI177" i="11"/>
  <c r="FT177" i="11" s="1"/>
  <c r="EJ176" i="11"/>
  <c r="FU176" i="11" s="1"/>
  <c r="EM173" i="11"/>
  <c r="FX173" i="11" s="1"/>
  <c r="G212" i="1"/>
  <c r="N211" i="1"/>
  <c r="O211" i="1"/>
  <c r="AX180" i="1"/>
  <c r="AY180" i="1"/>
  <c r="AZ180" i="1" s="1"/>
  <c r="BL180" i="1" s="1"/>
  <c r="BB210" i="1"/>
  <c r="BC210" i="1" s="1"/>
  <c r="BF210" i="1"/>
  <c r="BH210" i="1" s="1"/>
  <c r="BJ210" i="1" s="1"/>
  <c r="AR183" i="1"/>
  <c r="AI192" i="1"/>
  <c r="AL189" i="1"/>
  <c r="AG194" i="1"/>
  <c r="U206" i="1"/>
  <c r="AN187" i="1"/>
  <c r="AM188" i="1"/>
  <c r="Z201" i="1"/>
  <c r="AP185" i="1"/>
  <c r="AC198" i="1"/>
  <c r="AS182" i="1"/>
  <c r="AJ191" i="1"/>
  <c r="AA200" i="1"/>
  <c r="AQ184" i="1"/>
  <c r="AD197" i="1"/>
  <c r="AT181" i="1"/>
  <c r="AV181" i="1" s="1"/>
  <c r="AW181" i="1" s="1"/>
  <c r="Y202" i="1"/>
  <c r="AO186" i="1"/>
  <c r="AF195" i="1"/>
  <c r="AE196" i="1"/>
  <c r="AH193" i="1"/>
  <c r="AK190" i="1"/>
  <c r="W204" i="1"/>
  <c r="AB199" i="1"/>
  <c r="Q210" i="1"/>
  <c r="V205" i="1"/>
  <c r="X203" i="1"/>
  <c r="T207" i="1"/>
  <c r="S208" i="1"/>
  <c r="R209" i="1"/>
  <c r="FB158" i="11"/>
  <c r="GM158" i="11" s="1"/>
  <c r="EQ169" i="11"/>
  <c r="GB169" i="11" s="1"/>
  <c r="EP170" i="11"/>
  <c r="GA170" i="11" s="1"/>
  <c r="EZ160" i="11"/>
  <c r="GK160" i="11" s="1"/>
  <c r="FD156" i="11"/>
  <c r="GO156" i="11" s="1"/>
  <c r="EG179" i="11"/>
  <c r="FR179" i="11" s="1"/>
  <c r="FC157" i="11"/>
  <c r="GN157" i="11" s="1"/>
  <c r="FL149" i="11"/>
  <c r="FM149" i="11" s="1"/>
  <c r="EX162" i="11"/>
  <c r="GI162" i="11" s="1"/>
  <c r="FE155" i="11"/>
  <c r="GP155" i="11" s="1"/>
  <c r="FH152" i="11"/>
  <c r="GS152" i="11" s="1"/>
  <c r="EW163" i="11"/>
  <c r="GH163" i="11" s="1"/>
  <c r="EY161" i="11"/>
  <c r="GJ161" i="11" s="1"/>
  <c r="FF154" i="11"/>
  <c r="GQ154" i="11" s="1"/>
  <c r="EU165" i="11"/>
  <c r="GF165" i="11" s="1"/>
  <c r="EO171" i="11"/>
  <c r="FZ171" i="11" s="1"/>
  <c r="FA159" i="11"/>
  <c r="GL159" i="11" s="1"/>
  <c r="EV164" i="11"/>
  <c r="GG164" i="11" s="1"/>
  <c r="ET166" i="11"/>
  <c r="GE166" i="11" s="1"/>
  <c r="ER168" i="11"/>
  <c r="GC168" i="11" s="1"/>
  <c r="GY149" i="11"/>
  <c r="HI149" i="11" s="1"/>
  <c r="HJ149" i="11" s="1"/>
  <c r="GX149" i="11"/>
  <c r="GT150" i="11"/>
  <c r="GV150" i="11" s="1"/>
  <c r="GW150" i="11" s="1"/>
  <c r="FK150" i="11"/>
  <c r="HK148" i="11"/>
  <c r="ES167" i="11"/>
  <c r="GD167" i="11" s="1"/>
  <c r="FI151" i="11"/>
  <c r="EF180" i="11"/>
  <c r="EH178" i="11"/>
  <c r="FS178" i="11" s="1"/>
  <c r="HL151" i="11"/>
  <c r="AY161" i="11"/>
  <c r="CJ165" i="11"/>
  <c r="DP165" i="11" s="1"/>
  <c r="BX177" i="11"/>
  <c r="DD177" i="11" s="1"/>
  <c r="AL174" i="11"/>
  <c r="BW178" i="11"/>
  <c r="DC178" i="11" s="1"/>
  <c r="AI177" i="11"/>
  <c r="CR157" i="11"/>
  <c r="DX157" i="11" s="1"/>
  <c r="CP159" i="11"/>
  <c r="DV159" i="11" s="1"/>
  <c r="AX162" i="11"/>
  <c r="CH167" i="11"/>
  <c r="DN167" i="11" s="1"/>
  <c r="CT155" i="11"/>
  <c r="DZ155" i="11" s="1"/>
  <c r="AT166" i="11"/>
  <c r="BE155" i="11"/>
  <c r="CO160" i="11"/>
  <c r="DU160" i="11" s="1"/>
  <c r="BV179" i="11"/>
  <c r="DB179" i="11" s="1"/>
  <c r="AF180" i="11"/>
  <c r="AP170" i="11"/>
  <c r="BT181" i="11"/>
  <c r="CZ181" i="11" s="1"/>
  <c r="AV164" i="11"/>
  <c r="CW152" i="11"/>
  <c r="EC152" i="11" s="1"/>
  <c r="CQ158" i="11"/>
  <c r="DW158" i="11" s="1"/>
  <c r="BC157" i="11"/>
  <c r="AS167" i="11"/>
  <c r="CL163" i="11"/>
  <c r="DR163" i="11" s="1"/>
  <c r="CK164" i="11"/>
  <c r="DQ164" i="11" s="1"/>
  <c r="BH152" i="11"/>
  <c r="AO171" i="11"/>
  <c r="BZ175" i="11"/>
  <c r="DF175" i="11" s="1"/>
  <c r="CA174" i="11"/>
  <c r="DG174" i="11" s="1"/>
  <c r="AG179" i="11"/>
  <c r="CV153" i="11"/>
  <c r="EB153" i="11" s="1"/>
  <c r="CB173" i="11"/>
  <c r="DH173" i="11" s="1"/>
  <c r="CM162" i="11"/>
  <c r="DS162" i="11" s="1"/>
  <c r="EY162" i="11" s="1"/>
  <c r="GJ162" i="11" s="1"/>
  <c r="AU165" i="11"/>
  <c r="BF154" i="11"/>
  <c r="AD182" i="11"/>
  <c r="CN161" i="11"/>
  <c r="DT161" i="11" s="1"/>
  <c r="AM173" i="11"/>
  <c r="BU180" i="11"/>
  <c r="DA180" i="11" s="1"/>
  <c r="CS156" i="11"/>
  <c r="DY156" i="11" s="1"/>
  <c r="CE170" i="11"/>
  <c r="DK170" i="11" s="1"/>
  <c r="EQ170" i="11" s="1"/>
  <c r="GB170" i="11" s="1"/>
  <c r="AH178" i="11"/>
  <c r="CC172" i="11"/>
  <c r="DI172" i="11" s="1"/>
  <c r="BA159" i="11"/>
  <c r="BS182" i="11"/>
  <c r="CY182" i="11" s="1"/>
  <c r="AN172" i="11"/>
  <c r="AR168" i="11"/>
  <c r="AQ169" i="11"/>
  <c r="AK175" i="11"/>
  <c r="BY176" i="11"/>
  <c r="DE176" i="11" s="1"/>
  <c r="BG153" i="11"/>
  <c r="CU154" i="11"/>
  <c r="EA154" i="11" s="1"/>
  <c r="CG168" i="11"/>
  <c r="DM168" i="11" s="1"/>
  <c r="AJ176" i="11"/>
  <c r="AE181" i="11"/>
  <c r="BD156" i="11"/>
  <c r="CD171" i="11"/>
  <c r="DJ171" i="11" s="1"/>
  <c r="AW163" i="11"/>
  <c r="AZ160" i="11"/>
  <c r="CF169" i="11"/>
  <c r="DL169" i="11" s="1"/>
  <c r="BB158" i="11"/>
  <c r="CI166" i="11"/>
  <c r="DO166" i="11" s="1"/>
  <c r="FP181" i="11"/>
  <c r="G214" i="11"/>
  <c r="M213" i="11"/>
  <c r="HE212" i="11" s="1"/>
  <c r="HF152" i="11"/>
  <c r="EM174" i="11" l="1"/>
  <c r="FX174" i="11" s="1"/>
  <c r="FG154" i="11"/>
  <c r="GR154" i="11" s="1"/>
  <c r="EK176" i="11"/>
  <c r="FV176" i="11" s="1"/>
  <c r="EN173" i="11"/>
  <c r="FY173" i="11" s="1"/>
  <c r="EZ161" i="11"/>
  <c r="GK161" i="11" s="1"/>
  <c r="ER169" i="11"/>
  <c r="GC169" i="11" s="1"/>
  <c r="EL175" i="11"/>
  <c r="FW175" i="11" s="1"/>
  <c r="EO172" i="11"/>
  <c r="FZ172" i="11" s="1"/>
  <c r="EJ177" i="11"/>
  <c r="FU177" i="11" s="1"/>
  <c r="BB211" i="1"/>
  <c r="BC211" i="1" s="1"/>
  <c r="BF211" i="1"/>
  <c r="BH211" i="1" s="1"/>
  <c r="BJ211" i="1" s="1"/>
  <c r="AK191" i="1"/>
  <c r="AJ192" i="1"/>
  <c r="AG195" i="1"/>
  <c r="AN188" i="1"/>
  <c r="AC199" i="1"/>
  <c r="AS183" i="1"/>
  <c r="AB200" i="1"/>
  <c r="AR184" i="1"/>
  <c r="Y203" i="1"/>
  <c r="AO187" i="1"/>
  <c r="AF196" i="1"/>
  <c r="AT182" i="1"/>
  <c r="AV182" i="1" s="1"/>
  <c r="AW182" i="1" s="1"/>
  <c r="AD198" i="1"/>
  <c r="AI193" i="1"/>
  <c r="AH194" i="1"/>
  <c r="AM189" i="1"/>
  <c r="U207" i="1"/>
  <c r="AL190" i="1"/>
  <c r="AQ185" i="1"/>
  <c r="AA201" i="1"/>
  <c r="AP186" i="1"/>
  <c r="Z202" i="1"/>
  <c r="AE197" i="1"/>
  <c r="Q211" i="1"/>
  <c r="W205" i="1"/>
  <c r="S209" i="1"/>
  <c r="T208" i="1"/>
  <c r="V206" i="1"/>
  <c r="X204" i="1"/>
  <c r="R210" i="1"/>
  <c r="G213" i="1"/>
  <c r="N212" i="1"/>
  <c r="O212" i="1"/>
  <c r="AX181" i="1"/>
  <c r="AY181" i="1"/>
  <c r="AZ181" i="1" s="1"/>
  <c r="BL181" i="1" s="1"/>
  <c r="EX163" i="11"/>
  <c r="GI163" i="11" s="1"/>
  <c r="FI152" i="11"/>
  <c r="FK152" i="11" s="1"/>
  <c r="FF155" i="11"/>
  <c r="GQ155" i="11" s="1"/>
  <c r="EP171" i="11"/>
  <c r="GA171" i="11" s="1"/>
  <c r="FE156" i="11"/>
  <c r="GP156" i="11" s="1"/>
  <c r="FB159" i="11"/>
  <c r="GM159" i="11" s="1"/>
  <c r="EU166" i="11"/>
  <c r="GF166" i="11" s="1"/>
  <c r="ES168" i="11"/>
  <c r="GD168" i="11" s="1"/>
  <c r="EE182" i="11"/>
  <c r="FP182" i="11" s="1"/>
  <c r="EW164" i="11"/>
  <c r="GH164" i="11" s="1"/>
  <c r="FC158" i="11"/>
  <c r="GN158" i="11" s="1"/>
  <c r="EI178" i="11"/>
  <c r="FT178" i="11" s="1"/>
  <c r="GT151" i="11"/>
  <c r="GV151" i="11" s="1"/>
  <c r="GW151" i="11" s="1"/>
  <c r="FK151" i="11"/>
  <c r="GY150" i="11"/>
  <c r="HI150" i="11" s="1"/>
  <c r="HJ150" i="11" s="1"/>
  <c r="GX150" i="11"/>
  <c r="GZ149" i="11"/>
  <c r="HH149" i="11"/>
  <c r="EG180" i="11"/>
  <c r="FR180" i="11" s="1"/>
  <c r="FH153" i="11"/>
  <c r="GS153" i="11" s="1"/>
  <c r="EH179" i="11"/>
  <c r="FD157" i="11"/>
  <c r="GO157" i="11" s="1"/>
  <c r="FN149" i="11"/>
  <c r="EF181" i="11"/>
  <c r="FA160" i="11"/>
  <c r="GL160" i="11" s="1"/>
  <c r="ET167" i="11"/>
  <c r="GE167" i="11" s="1"/>
  <c r="EV165" i="11"/>
  <c r="GG165" i="11" s="1"/>
  <c r="FQ180" i="11"/>
  <c r="FL150" i="11"/>
  <c r="FM150" i="11" s="1"/>
  <c r="AY162" i="11"/>
  <c r="AP171" i="11"/>
  <c r="AL175" i="11"/>
  <c r="BV180" i="11"/>
  <c r="DB180" i="11" s="1"/>
  <c r="CS157" i="11"/>
  <c r="DY157" i="11" s="1"/>
  <c r="AW164" i="11"/>
  <c r="BZ176" i="11"/>
  <c r="DF176" i="11" s="1"/>
  <c r="AF181" i="11"/>
  <c r="CD172" i="11"/>
  <c r="DJ172" i="11" s="1"/>
  <c r="BS183" i="11"/>
  <c r="CY183" i="11" s="1"/>
  <c r="BU181" i="11"/>
  <c r="DA181" i="11" s="1"/>
  <c r="BF155" i="11"/>
  <c r="CJ166" i="11"/>
  <c r="DP166" i="11" s="1"/>
  <c r="AD183" i="11"/>
  <c r="CI167" i="11"/>
  <c r="DO167" i="11" s="1"/>
  <c r="AS168" i="11"/>
  <c r="BH153" i="11"/>
  <c r="CM163" i="11"/>
  <c r="DS163" i="11" s="1"/>
  <c r="AQ170" i="11"/>
  <c r="BA160" i="11"/>
  <c r="BT182" i="11"/>
  <c r="CZ182" i="11" s="1"/>
  <c r="BD157" i="11"/>
  <c r="BW179" i="11"/>
  <c r="DC179" i="11" s="1"/>
  <c r="AE182" i="11"/>
  <c r="BX178" i="11"/>
  <c r="DD178" i="11" s="1"/>
  <c r="AT167" i="11"/>
  <c r="CT156" i="11"/>
  <c r="DZ156" i="11" s="1"/>
  <c r="CG169" i="11"/>
  <c r="DM169" i="11" s="1"/>
  <c r="CE171" i="11"/>
  <c r="DK171" i="11" s="1"/>
  <c r="CA175" i="11"/>
  <c r="DG175" i="11" s="1"/>
  <c r="AJ177" i="11"/>
  <c r="AG180" i="11"/>
  <c r="AV165" i="11"/>
  <c r="CV154" i="11"/>
  <c r="EB154" i="11" s="1"/>
  <c r="AO172" i="11"/>
  <c r="CN162" i="11"/>
  <c r="DT162" i="11" s="1"/>
  <c r="AN173" i="11"/>
  <c r="BB159" i="11"/>
  <c r="CB174" i="11"/>
  <c r="DH174" i="11" s="1"/>
  <c r="BG154" i="11"/>
  <c r="AK176" i="11"/>
  <c r="CL164" i="11"/>
  <c r="DR164" i="11" s="1"/>
  <c r="AM174" i="11"/>
  <c r="AI178" i="11"/>
  <c r="AZ161" i="11"/>
  <c r="BY177" i="11"/>
  <c r="DE177" i="11" s="1"/>
  <c r="CQ159" i="11"/>
  <c r="DW159" i="11" s="1"/>
  <c r="AH179" i="11"/>
  <c r="BE156" i="11"/>
  <c r="CU155" i="11"/>
  <c r="EA155" i="11" s="1"/>
  <c r="BC158" i="11"/>
  <c r="CK165" i="11"/>
  <c r="DQ165" i="11" s="1"/>
  <c r="CH168" i="11"/>
  <c r="DN168" i="11" s="1"/>
  <c r="CF170" i="11"/>
  <c r="DL170" i="11" s="1"/>
  <c r="AR169" i="11"/>
  <c r="AU166" i="11"/>
  <c r="CP160" i="11"/>
  <c r="DV160" i="11" s="1"/>
  <c r="CC173" i="11"/>
  <c r="DI173" i="11" s="1"/>
  <c r="CW153" i="11"/>
  <c r="EC153" i="11" s="1"/>
  <c r="CO161" i="11"/>
  <c r="DU161" i="11" s="1"/>
  <c r="AX163" i="11"/>
  <c r="CR158" i="11"/>
  <c r="DX158" i="11" s="1"/>
  <c r="HL152" i="11"/>
  <c r="HF153" i="11"/>
  <c r="G215" i="11"/>
  <c r="M214" i="11"/>
  <c r="HE213" i="11" s="1"/>
  <c r="EK177" i="11" l="1"/>
  <c r="FV177" i="11" s="1"/>
  <c r="EM175" i="11"/>
  <c r="FX175" i="11" s="1"/>
  <c r="EX164" i="11"/>
  <c r="GI164" i="11" s="1"/>
  <c r="EO173" i="11"/>
  <c r="FZ173" i="11" s="1"/>
  <c r="EP172" i="11"/>
  <c r="GA172" i="11" s="1"/>
  <c r="EN174" i="11"/>
  <c r="FY174" i="11" s="1"/>
  <c r="EL176" i="11"/>
  <c r="FW176" i="11" s="1"/>
  <c r="AY182" i="1"/>
  <c r="AZ182" i="1" s="1"/>
  <c r="BL182" i="1" s="1"/>
  <c r="AX182" i="1"/>
  <c r="BB212" i="1"/>
  <c r="BC212" i="1" s="1"/>
  <c r="BF212" i="1"/>
  <c r="BH212" i="1" s="1"/>
  <c r="BJ212" i="1" s="1"/>
  <c r="AM190" i="1"/>
  <c r="AD199" i="1"/>
  <c r="AT183" i="1"/>
  <c r="AV183" i="1" s="1"/>
  <c r="AW183" i="1" s="1"/>
  <c r="AC200" i="1"/>
  <c r="AS184" i="1"/>
  <c r="AB201" i="1"/>
  <c r="AR185" i="1"/>
  <c r="AI194" i="1"/>
  <c r="AH195" i="1"/>
  <c r="Y204" i="1"/>
  <c r="AO188" i="1"/>
  <c r="AF197" i="1"/>
  <c r="AE198" i="1"/>
  <c r="AL191" i="1"/>
  <c r="AK192" i="1"/>
  <c r="AJ193" i="1"/>
  <c r="AA202" i="1"/>
  <c r="AQ186" i="1"/>
  <c r="Z203" i="1"/>
  <c r="AP187" i="1"/>
  <c r="AG196" i="1"/>
  <c r="AN189" i="1"/>
  <c r="Q212" i="1"/>
  <c r="V207" i="1"/>
  <c r="T209" i="1"/>
  <c r="S210" i="1"/>
  <c r="U208" i="1"/>
  <c r="W206" i="1"/>
  <c r="X205" i="1"/>
  <c r="R211" i="1"/>
  <c r="G214" i="1"/>
  <c r="O213" i="1"/>
  <c r="N213" i="1"/>
  <c r="GT152" i="11"/>
  <c r="GV152" i="11" s="1"/>
  <c r="GW152" i="11" s="1"/>
  <c r="GY152" i="11" s="1"/>
  <c r="HI152" i="11" s="1"/>
  <c r="HJ152" i="11" s="1"/>
  <c r="FG155" i="11"/>
  <c r="GR155" i="11" s="1"/>
  <c r="FB160" i="11"/>
  <c r="GM160" i="11" s="1"/>
  <c r="ET168" i="11"/>
  <c r="GE168" i="11" s="1"/>
  <c r="FC159" i="11"/>
  <c r="GN159" i="11" s="1"/>
  <c r="EU167" i="11"/>
  <c r="GF167" i="11" s="1"/>
  <c r="EG181" i="11"/>
  <c r="FR181" i="11" s="1"/>
  <c r="FN150" i="11"/>
  <c r="EJ178" i="11"/>
  <c r="FU178" i="11" s="1"/>
  <c r="EF182" i="11"/>
  <c r="FQ182" i="11" s="1"/>
  <c r="EQ171" i="11"/>
  <c r="GB171" i="11" s="1"/>
  <c r="ER170" i="11"/>
  <c r="GC170" i="11" s="1"/>
  <c r="EV166" i="11"/>
  <c r="GG166" i="11" s="1"/>
  <c r="FE157" i="11"/>
  <c r="GP157" i="11" s="1"/>
  <c r="FA161" i="11"/>
  <c r="GL161" i="11" s="1"/>
  <c r="FI153" i="11"/>
  <c r="FD158" i="11"/>
  <c r="GO158" i="11" s="1"/>
  <c r="FH154" i="11"/>
  <c r="GS154" i="11" s="1"/>
  <c r="EY163" i="11"/>
  <c r="GJ163" i="11" s="1"/>
  <c r="EE183" i="11"/>
  <c r="GZ150" i="11"/>
  <c r="HH150" i="11"/>
  <c r="EW165" i="11"/>
  <c r="GH165" i="11" s="1"/>
  <c r="EZ162" i="11"/>
  <c r="GK162" i="11" s="1"/>
  <c r="ES169" i="11"/>
  <c r="GD169" i="11" s="1"/>
  <c r="EH180" i="11"/>
  <c r="FS180" i="11" s="1"/>
  <c r="FL152" i="11"/>
  <c r="FM152" i="11" s="1"/>
  <c r="FL151" i="11"/>
  <c r="FM151" i="11" s="1"/>
  <c r="FQ181" i="11"/>
  <c r="FF156" i="11"/>
  <c r="GQ156" i="11" s="1"/>
  <c r="EI179" i="11"/>
  <c r="FT179" i="11" s="1"/>
  <c r="FS179" i="11"/>
  <c r="HK149" i="11"/>
  <c r="GY151" i="11"/>
  <c r="HI151" i="11" s="1"/>
  <c r="HJ151" i="11" s="1"/>
  <c r="GX151" i="11"/>
  <c r="HL153" i="11"/>
  <c r="AD184" i="11"/>
  <c r="BH154" i="11"/>
  <c r="BU182" i="11"/>
  <c r="DA182" i="11" s="1"/>
  <c r="BX179" i="11"/>
  <c r="DD179" i="11" s="1"/>
  <c r="CH169" i="11"/>
  <c r="DN169" i="11" s="1"/>
  <c r="CP161" i="11"/>
  <c r="DV161" i="11" s="1"/>
  <c r="CK166" i="11"/>
  <c r="DQ166" i="11" s="1"/>
  <c r="AV166" i="11"/>
  <c r="AH180" i="11"/>
  <c r="CA176" i="11"/>
  <c r="DG176" i="11" s="1"/>
  <c r="CI168" i="11"/>
  <c r="DO168" i="11" s="1"/>
  <c r="CU156" i="11"/>
  <c r="EA156" i="11" s="1"/>
  <c r="AT168" i="11"/>
  <c r="BS184" i="11"/>
  <c r="CY184" i="11" s="1"/>
  <c r="AQ171" i="11"/>
  <c r="BZ177" i="11"/>
  <c r="DF177" i="11" s="1"/>
  <c r="AE183" i="11"/>
  <c r="BC159" i="11"/>
  <c r="CG170" i="11"/>
  <c r="DM170" i="11" s="1"/>
  <c r="AI179" i="11"/>
  <c r="CJ167" i="11"/>
  <c r="DP167" i="11" s="1"/>
  <c r="CC174" i="11"/>
  <c r="DI174" i="11" s="1"/>
  <c r="CB175" i="11"/>
  <c r="DH175" i="11" s="1"/>
  <c r="CE172" i="11"/>
  <c r="DK172" i="11" s="1"/>
  <c r="AG181" i="11"/>
  <c r="CF171" i="11"/>
  <c r="DL171" i="11" s="1"/>
  <c r="BT183" i="11"/>
  <c r="CZ183" i="11" s="1"/>
  <c r="CW154" i="11"/>
  <c r="EC154" i="11" s="1"/>
  <c r="AN174" i="11"/>
  <c r="BF156" i="11"/>
  <c r="AL176" i="11"/>
  <c r="BW180" i="11"/>
  <c r="DC180" i="11" s="1"/>
  <c r="AS169" i="11"/>
  <c r="CV155" i="11"/>
  <c r="EB155" i="11" s="1"/>
  <c r="CS158" i="11"/>
  <c r="DY158" i="11" s="1"/>
  <c r="AJ178" i="11"/>
  <c r="BA161" i="11"/>
  <c r="CQ160" i="11"/>
  <c r="DW160" i="11" s="1"/>
  <c r="BV181" i="11"/>
  <c r="DB181" i="11" s="1"/>
  <c r="AY163" i="11"/>
  <c r="CL165" i="11"/>
  <c r="DR165" i="11" s="1"/>
  <c r="AR170" i="11"/>
  <c r="AM175" i="11"/>
  <c r="AO173" i="11"/>
  <c r="BB160" i="11"/>
  <c r="AP172" i="11"/>
  <c r="AU167" i="11"/>
  <c r="CR159" i="11"/>
  <c r="DX159" i="11" s="1"/>
  <c r="BY178" i="11"/>
  <c r="DE178" i="11" s="1"/>
  <c r="BE157" i="11"/>
  <c r="BG155" i="11"/>
  <c r="AX164" i="11"/>
  <c r="CN163" i="11"/>
  <c r="DT163" i="11" s="1"/>
  <c r="CO162" i="11"/>
  <c r="DU162" i="11" s="1"/>
  <c r="AF182" i="11"/>
  <c r="AW165" i="11"/>
  <c r="BD158" i="11"/>
  <c r="CT157" i="11"/>
  <c r="DZ157" i="11" s="1"/>
  <c r="AZ162" i="11"/>
  <c r="AK177" i="11"/>
  <c r="CD173" i="11"/>
  <c r="DJ173" i="11" s="1"/>
  <c r="CM164" i="11"/>
  <c r="DS164" i="11" s="1"/>
  <c r="HF154" i="11"/>
  <c r="G216" i="11"/>
  <c r="M215" i="11"/>
  <c r="HE214" i="11" s="1"/>
  <c r="EM176" i="11" l="1"/>
  <c r="FX176" i="11" s="1"/>
  <c r="GX152" i="11"/>
  <c r="GZ152" i="11" s="1"/>
  <c r="HK152" i="11" s="1"/>
  <c r="EP173" i="11"/>
  <c r="GA173" i="11" s="1"/>
  <c r="EQ172" i="11"/>
  <c r="GB172" i="11" s="1"/>
  <c r="EL177" i="11"/>
  <c r="FW177" i="11" s="1"/>
  <c r="EN175" i="11"/>
  <c r="FY175" i="11" s="1"/>
  <c r="EO174" i="11"/>
  <c r="FZ174" i="11" s="1"/>
  <c r="G215" i="1"/>
  <c r="O214" i="1"/>
  <c r="N214" i="1"/>
  <c r="BB213" i="1"/>
  <c r="BC213" i="1" s="1"/>
  <c r="BF213" i="1"/>
  <c r="BH213" i="1" s="1"/>
  <c r="BJ213" i="1" s="1"/>
  <c r="AI195" i="1"/>
  <c r="AE199" i="1"/>
  <c r="AQ187" i="1"/>
  <c r="AA203" i="1"/>
  <c r="AM191" i="1"/>
  <c r="AF198" i="1"/>
  <c r="AL192" i="1"/>
  <c r="AG197" i="1"/>
  <c r="AC201" i="1"/>
  <c r="AS185" i="1"/>
  <c r="AJ194" i="1"/>
  <c r="AH196" i="1"/>
  <c r="AN190" i="1"/>
  <c r="AD200" i="1"/>
  <c r="AT184" i="1"/>
  <c r="AV184" i="1" s="1"/>
  <c r="AW184" i="1" s="1"/>
  <c r="Y205" i="1"/>
  <c r="AO189" i="1"/>
  <c r="AK193" i="1"/>
  <c r="S211" i="1"/>
  <c r="X206" i="1"/>
  <c r="AB202" i="1"/>
  <c r="AR186" i="1"/>
  <c r="Z204" i="1"/>
  <c r="AP188" i="1"/>
  <c r="T210" i="1"/>
  <c r="R212" i="1"/>
  <c r="V208" i="1"/>
  <c r="Q213" i="1"/>
  <c r="U209" i="1"/>
  <c r="W207" i="1"/>
  <c r="AX183" i="1"/>
  <c r="AY183" i="1"/>
  <c r="AZ183" i="1" s="1"/>
  <c r="BL183" i="1" s="1"/>
  <c r="FF157" i="11"/>
  <c r="GQ157" i="11" s="1"/>
  <c r="EE184" i="11"/>
  <c r="FP184" i="11" s="1"/>
  <c r="EH181" i="11"/>
  <c r="FS181" i="11" s="1"/>
  <c r="EF183" i="11"/>
  <c r="FQ183" i="11" s="1"/>
  <c r="EU168" i="11"/>
  <c r="GF168" i="11" s="1"/>
  <c r="FE158" i="11"/>
  <c r="GP158" i="11" s="1"/>
  <c r="FC160" i="11"/>
  <c r="GN160" i="11" s="1"/>
  <c r="FD159" i="11"/>
  <c r="GO159" i="11" s="1"/>
  <c r="EI180" i="11"/>
  <c r="FT180" i="11" s="1"/>
  <c r="FI154" i="11"/>
  <c r="FK154" i="11" s="1"/>
  <c r="EY164" i="11"/>
  <c r="GJ164" i="11" s="1"/>
  <c r="EZ163" i="11"/>
  <c r="GK163" i="11" s="1"/>
  <c r="EK178" i="11"/>
  <c r="FV178" i="11" s="1"/>
  <c r="EX165" i="11"/>
  <c r="GI165" i="11" s="1"/>
  <c r="ES170" i="11"/>
  <c r="GD170" i="11" s="1"/>
  <c r="EW166" i="11"/>
  <c r="GH166" i="11" s="1"/>
  <c r="FG156" i="11"/>
  <c r="GR156" i="11" s="1"/>
  <c r="EJ179" i="11"/>
  <c r="FU179" i="11" s="1"/>
  <c r="GZ151" i="11"/>
  <c r="HH151" i="11"/>
  <c r="FN151" i="11"/>
  <c r="HK150" i="11"/>
  <c r="FH155" i="11"/>
  <c r="GS155" i="11" s="1"/>
  <c r="ER171" i="11"/>
  <c r="GC171" i="11" s="1"/>
  <c r="FB161" i="11"/>
  <c r="GM161" i="11" s="1"/>
  <c r="FP183" i="11"/>
  <c r="FN152" i="11"/>
  <c r="EG182" i="11"/>
  <c r="FR182" i="11" s="1"/>
  <c r="GT153" i="11"/>
  <c r="GV153" i="11" s="1"/>
  <c r="GW153" i="11" s="1"/>
  <c r="FK153" i="11"/>
  <c r="FA162" i="11"/>
  <c r="GL162" i="11" s="1"/>
  <c r="EV167" i="11"/>
  <c r="GG167" i="11" s="1"/>
  <c r="ET169" i="11"/>
  <c r="GE169" i="11" s="1"/>
  <c r="HL154" i="11"/>
  <c r="BH155" i="11"/>
  <c r="BA162" i="11"/>
  <c r="CV156" i="11"/>
  <c r="EB156" i="11" s="1"/>
  <c r="CL166" i="11"/>
  <c r="DR166" i="11" s="1"/>
  <c r="CJ168" i="11"/>
  <c r="DP168" i="11" s="1"/>
  <c r="CB176" i="11"/>
  <c r="DH176" i="11" s="1"/>
  <c r="CE173" i="11"/>
  <c r="DK173" i="11" s="1"/>
  <c r="CU157" i="11"/>
  <c r="EA157" i="11" s="1"/>
  <c r="CC175" i="11"/>
  <c r="DI175" i="11" s="1"/>
  <c r="AD185" i="11"/>
  <c r="BS185" i="11"/>
  <c r="CY185" i="11" s="1"/>
  <c r="AU168" i="11"/>
  <c r="CH170" i="11"/>
  <c r="DN170" i="11" s="1"/>
  <c r="AF183" i="11"/>
  <c r="AP173" i="11"/>
  <c r="AM176" i="11"/>
  <c r="AR171" i="11"/>
  <c r="BE158" i="11"/>
  <c r="AN175" i="11"/>
  <c r="CF172" i="11"/>
  <c r="DL172" i="11" s="1"/>
  <c r="BF157" i="11"/>
  <c r="CA177" i="11"/>
  <c r="DG177" i="11" s="1"/>
  <c r="BD159" i="11"/>
  <c r="CP162" i="11"/>
  <c r="DV162" i="11" s="1"/>
  <c r="AG182" i="11"/>
  <c r="BV182" i="11"/>
  <c r="DB182" i="11" s="1"/>
  <c r="AK178" i="11"/>
  <c r="CK167" i="11"/>
  <c r="DQ167" i="11" s="1"/>
  <c r="BB161" i="11"/>
  <c r="CW155" i="11"/>
  <c r="EC155" i="11" s="1"/>
  <c r="AZ163" i="11"/>
  <c r="CO163" i="11"/>
  <c r="DU163" i="11" s="1"/>
  <c r="AH181" i="11"/>
  <c r="BU183" i="11"/>
  <c r="DA183" i="11" s="1"/>
  <c r="AY164" i="11"/>
  <c r="BW181" i="11"/>
  <c r="DC181" i="11" s="1"/>
  <c r="AE184" i="11"/>
  <c r="BC160" i="11"/>
  <c r="AL177" i="11"/>
  <c r="AV167" i="11"/>
  <c r="AX165" i="11"/>
  <c r="BT184" i="11"/>
  <c r="CZ184" i="11" s="1"/>
  <c r="AS170" i="11"/>
  <c r="CQ161" i="11"/>
  <c r="DW161" i="11" s="1"/>
  <c r="AT169" i="11"/>
  <c r="CD174" i="11"/>
  <c r="DJ174" i="11" s="1"/>
  <c r="AO174" i="11"/>
  <c r="AJ179" i="11"/>
  <c r="BG156" i="11"/>
  <c r="CS159" i="11"/>
  <c r="DY159" i="11" s="1"/>
  <c r="AQ172" i="11"/>
  <c r="CT158" i="11"/>
  <c r="DZ158" i="11" s="1"/>
  <c r="CG171" i="11"/>
  <c r="DM171" i="11" s="1"/>
  <c r="ES171" i="11" s="1"/>
  <c r="GD171" i="11" s="1"/>
  <c r="CI169" i="11"/>
  <c r="DO169" i="11" s="1"/>
  <c r="CN164" i="11"/>
  <c r="DT164" i="11" s="1"/>
  <c r="CM165" i="11"/>
  <c r="DS165" i="11" s="1"/>
  <c r="CR160" i="11"/>
  <c r="DX160" i="11" s="1"/>
  <c r="BZ178" i="11"/>
  <c r="DF178" i="11" s="1"/>
  <c r="BX180" i="11"/>
  <c r="DD180" i="11" s="1"/>
  <c r="AW166" i="11"/>
  <c r="BY179" i="11"/>
  <c r="DE179" i="11" s="1"/>
  <c r="AI180" i="11"/>
  <c r="HF155" i="11"/>
  <c r="M216" i="11"/>
  <c r="HE215" i="11" s="1"/>
  <c r="G217" i="11"/>
  <c r="HH152" i="11" l="1"/>
  <c r="EG183" i="11"/>
  <c r="FR183" i="11" s="1"/>
  <c r="EO175" i="11"/>
  <c r="FZ175" i="11" s="1"/>
  <c r="EZ164" i="11"/>
  <c r="GK164" i="11" s="1"/>
  <c r="EQ173" i="11"/>
  <c r="GB173" i="11" s="1"/>
  <c r="EP174" i="11"/>
  <c r="GA174" i="11" s="1"/>
  <c r="EM177" i="11"/>
  <c r="FX177" i="11" s="1"/>
  <c r="EN176" i="11"/>
  <c r="FY176" i="11" s="1"/>
  <c r="ER172" i="11"/>
  <c r="GC172" i="11" s="1"/>
  <c r="GT154" i="11"/>
  <c r="GV154" i="11" s="1"/>
  <c r="GW154" i="11" s="1"/>
  <c r="GY154" i="11" s="1"/>
  <c r="HI154" i="11" s="1"/>
  <c r="HJ154" i="11" s="1"/>
  <c r="BB214" i="1"/>
  <c r="BC214" i="1" s="1"/>
  <c r="BF214" i="1"/>
  <c r="BH214" i="1" s="1"/>
  <c r="BJ214" i="1" s="1"/>
  <c r="AJ195" i="1"/>
  <c r="AN191" i="1"/>
  <c r="AR187" i="1"/>
  <c r="AB203" i="1"/>
  <c r="AF199" i="1"/>
  <c r="Z205" i="1"/>
  <c r="AP189" i="1"/>
  <c r="AL193" i="1"/>
  <c r="AH197" i="1"/>
  <c r="AD201" i="1"/>
  <c r="AT185" i="1"/>
  <c r="AV185" i="1" s="1"/>
  <c r="AW185" i="1" s="1"/>
  <c r="W208" i="1"/>
  <c r="AG198" i="1"/>
  <c r="AI196" i="1"/>
  <c r="AK194" i="1"/>
  <c r="AE200" i="1"/>
  <c r="U210" i="1"/>
  <c r="AO190" i="1"/>
  <c r="Y206" i="1"/>
  <c r="AQ188" i="1"/>
  <c r="AA204" i="1"/>
  <c r="X207" i="1"/>
  <c r="AS186" i="1"/>
  <c r="AC202" i="1"/>
  <c r="AM192" i="1"/>
  <c r="T211" i="1"/>
  <c r="S212" i="1"/>
  <c r="R213" i="1"/>
  <c r="Q214" i="1"/>
  <c r="V209" i="1"/>
  <c r="AY184" i="1"/>
  <c r="AZ184" i="1" s="1"/>
  <c r="BL184" i="1" s="1"/>
  <c r="AX184" i="1"/>
  <c r="G216" i="1"/>
  <c r="N215" i="1"/>
  <c r="O215" i="1"/>
  <c r="FF158" i="11"/>
  <c r="GQ158" i="11" s="1"/>
  <c r="FB162" i="11"/>
  <c r="GM162" i="11" s="1"/>
  <c r="EE185" i="11"/>
  <c r="FP185" i="11" s="1"/>
  <c r="EJ180" i="11"/>
  <c r="FU180" i="11" s="1"/>
  <c r="EK179" i="11"/>
  <c r="FV179" i="11" s="1"/>
  <c r="FD160" i="11"/>
  <c r="GO160" i="11" s="1"/>
  <c r="EU169" i="11"/>
  <c r="GF169" i="11" s="1"/>
  <c r="EF184" i="11"/>
  <c r="FQ184" i="11" s="1"/>
  <c r="FI155" i="11"/>
  <c r="GT155" i="11" s="1"/>
  <c r="GV155" i="11" s="1"/>
  <c r="GW155" i="11" s="1"/>
  <c r="EH182" i="11"/>
  <c r="FS182" i="11" s="1"/>
  <c r="FH156" i="11"/>
  <c r="GS156" i="11" s="1"/>
  <c r="EL178" i="11"/>
  <c r="FW178" i="11" s="1"/>
  <c r="FE159" i="11"/>
  <c r="GP159" i="11" s="1"/>
  <c r="EY165" i="11"/>
  <c r="GJ165" i="11" s="1"/>
  <c r="FC161" i="11"/>
  <c r="GN161" i="11" s="1"/>
  <c r="EI181" i="11"/>
  <c r="FA163" i="11"/>
  <c r="GL163" i="11" s="1"/>
  <c r="EW167" i="11"/>
  <c r="GH167" i="11" s="1"/>
  <c r="FG157" i="11"/>
  <c r="GR157" i="11" s="1"/>
  <c r="EX166" i="11"/>
  <c r="GI166" i="11" s="1"/>
  <c r="GY153" i="11"/>
  <c r="HI153" i="11" s="1"/>
  <c r="HJ153" i="11" s="1"/>
  <c r="GX153" i="11"/>
  <c r="FL154" i="11"/>
  <c r="FM154" i="11" s="1"/>
  <c r="ET170" i="11"/>
  <c r="GE170" i="11" s="1"/>
  <c r="EV168" i="11"/>
  <c r="GG168" i="11" s="1"/>
  <c r="FL153" i="11"/>
  <c r="FM153" i="11" s="1"/>
  <c r="HK151" i="11"/>
  <c r="AZ164" i="11"/>
  <c r="CQ162" i="11"/>
  <c r="DW162" i="11" s="1"/>
  <c r="BY180" i="11"/>
  <c r="DE180" i="11" s="1"/>
  <c r="CF173" i="11"/>
  <c r="DL173" i="11" s="1"/>
  <c r="CJ169" i="11"/>
  <c r="DP169" i="11" s="1"/>
  <c r="CS160" i="11"/>
  <c r="DY160" i="11" s="1"/>
  <c r="CU158" i="11"/>
  <c r="EA158" i="11" s="1"/>
  <c r="BV183" i="11"/>
  <c r="DB183" i="11" s="1"/>
  <c r="AN176" i="11"/>
  <c r="AX166" i="11"/>
  <c r="BT185" i="11"/>
  <c r="CZ185" i="11" s="1"/>
  <c r="AM177" i="11"/>
  <c r="AP174" i="11"/>
  <c r="CT159" i="11"/>
  <c r="DZ159" i="11" s="1"/>
  <c r="BW182" i="11"/>
  <c r="DC182" i="11" s="1"/>
  <c r="CC176" i="11"/>
  <c r="DI176" i="11" s="1"/>
  <c r="AU169" i="11"/>
  <c r="BX181" i="11"/>
  <c r="DD181" i="11" s="1"/>
  <c r="AH182" i="11"/>
  <c r="CM166" i="11"/>
  <c r="DS166" i="11" s="1"/>
  <c r="AW167" i="11"/>
  <c r="CH171" i="11"/>
  <c r="DN171" i="11" s="1"/>
  <c r="CD175" i="11"/>
  <c r="DJ175" i="11" s="1"/>
  <c r="CV157" i="11"/>
  <c r="EB157" i="11" s="1"/>
  <c r="BU184" i="11"/>
  <c r="DA184" i="11" s="1"/>
  <c r="BD160" i="11"/>
  <c r="BF158" i="11"/>
  <c r="AY165" i="11"/>
  <c r="CA178" i="11"/>
  <c r="DG178" i="11" s="1"/>
  <c r="CR161" i="11"/>
  <c r="DX161" i="11" s="1"/>
  <c r="AL178" i="11"/>
  <c r="CE174" i="11"/>
  <c r="DK174" i="11" s="1"/>
  <c r="AR172" i="11"/>
  <c r="CP163" i="11"/>
  <c r="DV163" i="11" s="1"/>
  <c r="CN165" i="11"/>
  <c r="DT165" i="11" s="1"/>
  <c r="AF184" i="11"/>
  <c r="AJ180" i="11"/>
  <c r="BC161" i="11"/>
  <c r="AT170" i="11"/>
  <c r="CB177" i="11"/>
  <c r="DH177" i="11" s="1"/>
  <c r="EN177" i="11" s="1"/>
  <c r="FY177" i="11" s="1"/>
  <c r="BE159" i="11"/>
  <c r="CK168" i="11"/>
  <c r="DQ168" i="11" s="1"/>
  <c r="CG172" i="11"/>
  <c r="DM172" i="11" s="1"/>
  <c r="ES172" i="11" s="1"/>
  <c r="GD172" i="11" s="1"/>
  <c r="BH156" i="11"/>
  <c r="AI181" i="11"/>
  <c r="CW156" i="11"/>
  <c r="EC156" i="11" s="1"/>
  <c r="BB162" i="11"/>
  <c r="BG157" i="11"/>
  <c r="CI170" i="11"/>
  <c r="DO170" i="11" s="1"/>
  <c r="AO175" i="11"/>
  <c r="CL167" i="11"/>
  <c r="DR167" i="11" s="1"/>
  <c r="BA163" i="11"/>
  <c r="AK179" i="11"/>
  <c r="AE185" i="11"/>
  <c r="AD186" i="11"/>
  <c r="CO164" i="11"/>
  <c r="DU164" i="11" s="1"/>
  <c r="BS186" i="11"/>
  <c r="CY186" i="11" s="1"/>
  <c r="AG183" i="11"/>
  <c r="AQ173" i="11"/>
  <c r="AS171" i="11"/>
  <c r="BZ179" i="11"/>
  <c r="DF179" i="11" s="1"/>
  <c r="EL179" i="11" s="1"/>
  <c r="FW179" i="11" s="1"/>
  <c r="AV168" i="11"/>
  <c r="HL155" i="11"/>
  <c r="G218" i="11"/>
  <c r="M217" i="11"/>
  <c r="HE216" i="11" s="1"/>
  <c r="HF156" i="11"/>
  <c r="EO176" i="11" l="1"/>
  <c r="FZ176" i="11" s="1"/>
  <c r="EQ174" i="11"/>
  <c r="GB174" i="11" s="1"/>
  <c r="EP175" i="11"/>
  <c r="GA175" i="11" s="1"/>
  <c r="ER173" i="11"/>
  <c r="GC173" i="11" s="1"/>
  <c r="GX154" i="11"/>
  <c r="HH154" i="11" s="1"/>
  <c r="BB215" i="1"/>
  <c r="BC215" i="1" s="1"/>
  <c r="BF215" i="1"/>
  <c r="BH215" i="1" s="1"/>
  <c r="BJ215" i="1" s="1"/>
  <c r="AF200" i="1"/>
  <c r="AL194" i="1"/>
  <c r="Y207" i="1"/>
  <c r="AO191" i="1"/>
  <c r="AA205" i="1"/>
  <c r="AQ189" i="1"/>
  <c r="AK195" i="1"/>
  <c r="AE201" i="1"/>
  <c r="AB204" i="1"/>
  <c r="AR188" i="1"/>
  <c r="AH198" i="1"/>
  <c r="AN192" i="1"/>
  <c r="AD202" i="1"/>
  <c r="AT186" i="1"/>
  <c r="AV186" i="1" s="1"/>
  <c r="AW186" i="1" s="1"/>
  <c r="AG199" i="1"/>
  <c r="AI197" i="1"/>
  <c r="AC203" i="1"/>
  <c r="AS187" i="1"/>
  <c r="AM193" i="1"/>
  <c r="AJ196" i="1"/>
  <c r="Z206" i="1"/>
  <c r="AP190" i="1"/>
  <c r="X208" i="1"/>
  <c r="V210" i="1"/>
  <c r="T212" i="1"/>
  <c r="W209" i="1"/>
  <c r="U211" i="1"/>
  <c r="Q215" i="1"/>
  <c r="R214" i="1"/>
  <c r="S213" i="1"/>
  <c r="O216" i="1"/>
  <c r="G217" i="1"/>
  <c r="N216" i="1"/>
  <c r="AX185" i="1"/>
  <c r="AY185" i="1"/>
  <c r="AZ185" i="1" s="1"/>
  <c r="BL185" i="1" s="1"/>
  <c r="EG184" i="11"/>
  <c r="FR184" i="11" s="1"/>
  <c r="EZ165" i="11"/>
  <c r="GK165" i="11" s="1"/>
  <c r="FA164" i="11"/>
  <c r="GL164" i="11" s="1"/>
  <c r="EX167" i="11"/>
  <c r="GI167" i="11" s="1"/>
  <c r="FI156" i="11"/>
  <c r="FK156" i="11" s="1"/>
  <c r="FB163" i="11"/>
  <c r="GM163" i="11" s="1"/>
  <c r="FK155" i="11"/>
  <c r="FL155" i="11" s="1"/>
  <c r="FM155" i="11" s="1"/>
  <c r="EF185" i="11"/>
  <c r="FQ185" i="11" s="1"/>
  <c r="EK180" i="11"/>
  <c r="FV180" i="11" s="1"/>
  <c r="EI182" i="11"/>
  <c r="GY155" i="11"/>
  <c r="HI155" i="11" s="1"/>
  <c r="HJ155" i="11" s="1"/>
  <c r="GX155" i="11"/>
  <c r="EE186" i="11"/>
  <c r="FP186" i="11" s="1"/>
  <c r="EU170" i="11"/>
  <c r="GF170" i="11" s="1"/>
  <c r="FH157" i="11"/>
  <c r="GS157" i="11" s="1"/>
  <c r="EY166" i="11"/>
  <c r="GJ166" i="11" s="1"/>
  <c r="EH183" i="11"/>
  <c r="GZ153" i="11"/>
  <c r="HH153" i="11"/>
  <c r="EW168" i="11"/>
  <c r="GH168" i="11" s="1"/>
  <c r="FD161" i="11"/>
  <c r="GO161" i="11" s="1"/>
  <c r="ET171" i="11"/>
  <c r="GE171" i="11" s="1"/>
  <c r="EJ181" i="11"/>
  <c r="FU181" i="11" s="1"/>
  <c r="FF159" i="11"/>
  <c r="GQ159" i="11" s="1"/>
  <c r="FE160" i="11"/>
  <c r="GP160" i="11" s="1"/>
  <c r="FC162" i="11"/>
  <c r="GN162" i="11" s="1"/>
  <c r="GZ154" i="11"/>
  <c r="HK154" i="11" s="1"/>
  <c r="FN153" i="11"/>
  <c r="FG158" i="11"/>
  <c r="GR158" i="11" s="1"/>
  <c r="EM178" i="11"/>
  <c r="FX178" i="11" s="1"/>
  <c r="EV169" i="11"/>
  <c r="GG169" i="11" s="1"/>
  <c r="FN154" i="11"/>
  <c r="FT181" i="11"/>
  <c r="HL156" i="11"/>
  <c r="AR173" i="11"/>
  <c r="AY166" i="11"/>
  <c r="CV158" i="11"/>
  <c r="EB158" i="11" s="1"/>
  <c r="CU159" i="11"/>
  <c r="EA159" i="11" s="1"/>
  <c r="BG158" i="11"/>
  <c r="BW183" i="11"/>
  <c r="DC183" i="11" s="1"/>
  <c r="CI171" i="11"/>
  <c r="DO171" i="11" s="1"/>
  <c r="AJ181" i="11"/>
  <c r="CW157" i="11"/>
  <c r="EC157" i="11" s="1"/>
  <c r="CE175" i="11"/>
  <c r="DK175" i="11" s="1"/>
  <c r="BT186" i="11"/>
  <c r="CZ186" i="11" s="1"/>
  <c r="AQ174" i="11"/>
  <c r="CL168" i="11"/>
  <c r="DR168" i="11" s="1"/>
  <c r="AH183" i="11"/>
  <c r="BV184" i="11"/>
  <c r="DB184" i="11" s="1"/>
  <c r="CA179" i="11"/>
  <c r="DG179" i="11" s="1"/>
  <c r="BB163" i="11"/>
  <c r="AF185" i="11"/>
  <c r="BF159" i="11"/>
  <c r="AT171" i="11"/>
  <c r="AO176" i="11"/>
  <c r="AW168" i="11"/>
  <c r="CC177" i="11"/>
  <c r="DI177" i="11" s="1"/>
  <c r="AI182" i="11"/>
  <c r="BE160" i="11"/>
  <c r="CK169" i="11"/>
  <c r="DQ169" i="11" s="1"/>
  <c r="AE186" i="11"/>
  <c r="CH172" i="11"/>
  <c r="DN172" i="11" s="1"/>
  <c r="AS172" i="11"/>
  <c r="BS187" i="11"/>
  <c r="CY187" i="11" s="1"/>
  <c r="AU170" i="11"/>
  <c r="CR162" i="11"/>
  <c r="DX162" i="11" s="1"/>
  <c r="BU185" i="11"/>
  <c r="DA185" i="11" s="1"/>
  <c r="CO165" i="11"/>
  <c r="DU165" i="11" s="1"/>
  <c r="CD176" i="11"/>
  <c r="DJ176" i="11" s="1"/>
  <c r="BD161" i="11"/>
  <c r="CN166" i="11"/>
  <c r="DT166" i="11" s="1"/>
  <c r="BX182" i="11"/>
  <c r="DD182" i="11" s="1"/>
  <c r="AP175" i="11"/>
  <c r="AN177" i="11"/>
  <c r="AX167" i="11"/>
  <c r="CJ170" i="11"/>
  <c r="DP170" i="11" s="1"/>
  <c r="CQ163" i="11"/>
  <c r="DW163" i="11" s="1"/>
  <c r="AZ165" i="11"/>
  <c r="CB178" i="11"/>
  <c r="DH178" i="11" s="1"/>
  <c r="CS161" i="11"/>
  <c r="DY161" i="11" s="1"/>
  <c r="CM167" i="11"/>
  <c r="DS167" i="11" s="1"/>
  <c r="BH157" i="11"/>
  <c r="BZ180" i="11"/>
  <c r="DF180" i="11" s="1"/>
  <c r="AM178" i="11"/>
  <c r="BC162" i="11"/>
  <c r="AL179" i="11"/>
  <c r="CT160" i="11"/>
  <c r="DZ160" i="11" s="1"/>
  <c r="AG184" i="11"/>
  <c r="CF174" i="11"/>
  <c r="DL174" i="11" s="1"/>
  <c r="CG173" i="11"/>
  <c r="DM173" i="11" s="1"/>
  <c r="CP164" i="11"/>
  <c r="DV164" i="11" s="1"/>
  <c r="BY181" i="11"/>
  <c r="DE181" i="11" s="1"/>
  <c r="BA164" i="11"/>
  <c r="AD187" i="11"/>
  <c r="AV169" i="11"/>
  <c r="AK180" i="11"/>
  <c r="HF157" i="11"/>
  <c r="G219" i="11"/>
  <c r="M218" i="11"/>
  <c r="HE217" i="11" s="1"/>
  <c r="ER174" i="11" l="1"/>
  <c r="GC174" i="11" s="1"/>
  <c r="EO177" i="11"/>
  <c r="FZ177" i="11" s="1"/>
  <c r="GT156" i="11"/>
  <c r="GV156" i="11" s="1"/>
  <c r="GW156" i="11" s="1"/>
  <c r="GY156" i="11" s="1"/>
  <c r="HI156" i="11" s="1"/>
  <c r="HJ156" i="11" s="1"/>
  <c r="ES173" i="11"/>
  <c r="GD173" i="11" s="1"/>
  <c r="FF160" i="11"/>
  <c r="GQ160" i="11" s="1"/>
  <c r="ET172" i="11"/>
  <c r="GE172" i="11" s="1"/>
  <c r="EP176" i="11"/>
  <c r="GA176" i="11" s="1"/>
  <c r="EQ175" i="11"/>
  <c r="GB175" i="11" s="1"/>
  <c r="BB216" i="1"/>
  <c r="BC216" i="1" s="1"/>
  <c r="BF216" i="1"/>
  <c r="BH216" i="1" s="1"/>
  <c r="BJ216" i="1" s="1"/>
  <c r="X209" i="1"/>
  <c r="AE202" i="1"/>
  <c r="AT187" i="1"/>
  <c r="AV187" i="1" s="1"/>
  <c r="AW187" i="1" s="1"/>
  <c r="AD203" i="1"/>
  <c r="AG200" i="1"/>
  <c r="AJ197" i="1"/>
  <c r="AI198" i="1"/>
  <c r="AH199" i="1"/>
  <c r="AK196" i="1"/>
  <c r="AN193" i="1"/>
  <c r="AM194" i="1"/>
  <c r="AL195" i="1"/>
  <c r="AO192" i="1"/>
  <c r="Y208" i="1"/>
  <c r="AR189" i="1"/>
  <c r="AB205" i="1"/>
  <c r="AQ190" i="1"/>
  <c r="AA206" i="1"/>
  <c r="AP191" i="1"/>
  <c r="Z207" i="1"/>
  <c r="AS188" i="1"/>
  <c r="AC204" i="1"/>
  <c r="AF201" i="1"/>
  <c r="Q216" i="1"/>
  <c r="T213" i="1"/>
  <c r="S214" i="1"/>
  <c r="W210" i="1"/>
  <c r="V211" i="1"/>
  <c r="U212" i="1"/>
  <c r="R215" i="1"/>
  <c r="AY186" i="1"/>
  <c r="AZ186" i="1" s="1"/>
  <c r="BL186" i="1" s="1"/>
  <c r="AX186" i="1"/>
  <c r="O217" i="1"/>
  <c r="G218" i="1"/>
  <c r="N217" i="1"/>
  <c r="EZ166" i="11"/>
  <c r="GK166" i="11" s="1"/>
  <c r="EG185" i="11"/>
  <c r="FR185" i="11" s="1"/>
  <c r="FD162" i="11"/>
  <c r="GO162" i="11" s="1"/>
  <c r="FG159" i="11"/>
  <c r="GR159" i="11" s="1"/>
  <c r="FN155" i="11"/>
  <c r="EY167" i="11"/>
  <c r="GJ167" i="11" s="1"/>
  <c r="FC163" i="11"/>
  <c r="GN163" i="11" s="1"/>
  <c r="EV170" i="11"/>
  <c r="GG170" i="11" s="1"/>
  <c r="EM179" i="11"/>
  <c r="FX179" i="11" s="1"/>
  <c r="EK181" i="11"/>
  <c r="FV181" i="11" s="1"/>
  <c r="FB164" i="11"/>
  <c r="GM164" i="11" s="1"/>
  <c r="EL180" i="11"/>
  <c r="FW180" i="11" s="1"/>
  <c r="EN178" i="11"/>
  <c r="FY178" i="11" s="1"/>
  <c r="EX168" i="11"/>
  <c r="GI168" i="11" s="1"/>
  <c r="FI157" i="11"/>
  <c r="GZ155" i="11"/>
  <c r="HH155" i="11"/>
  <c r="EH184" i="11"/>
  <c r="EF186" i="11"/>
  <c r="FQ186" i="11" s="1"/>
  <c r="EU171" i="11"/>
  <c r="GF171" i="11" s="1"/>
  <c r="FH158" i="11"/>
  <c r="GS158" i="11" s="1"/>
  <c r="FS183" i="11"/>
  <c r="FE161" i="11"/>
  <c r="GP161" i="11" s="1"/>
  <c r="EJ182" i="11"/>
  <c r="FU182" i="11" s="1"/>
  <c r="FA165" i="11"/>
  <c r="GL165" i="11" s="1"/>
  <c r="EE187" i="11"/>
  <c r="FP187" i="11" s="1"/>
  <c r="EW169" i="11"/>
  <c r="GH169" i="11" s="1"/>
  <c r="EI183" i="11"/>
  <c r="FT183" i="11" s="1"/>
  <c r="HK153" i="11"/>
  <c r="FL156" i="11"/>
  <c r="FM156" i="11" s="1"/>
  <c r="FT182" i="11"/>
  <c r="AX168" i="11"/>
  <c r="BH158" i="11"/>
  <c r="CW158" i="11"/>
  <c r="EC158" i="11" s="1"/>
  <c r="BF160" i="11"/>
  <c r="CK170" i="11"/>
  <c r="DQ170" i="11" s="1"/>
  <c r="BV185" i="11"/>
  <c r="DB185" i="11" s="1"/>
  <c r="AW169" i="11"/>
  <c r="AN178" i="11"/>
  <c r="BA165" i="11"/>
  <c r="BU186" i="11"/>
  <c r="DA186" i="11" s="1"/>
  <c r="CC178" i="11"/>
  <c r="DI178" i="11" s="1"/>
  <c r="CP165" i="11"/>
  <c r="DV165" i="11" s="1"/>
  <c r="AD188" i="11"/>
  <c r="CU160" i="11"/>
  <c r="EA160" i="11" s="1"/>
  <c r="BC163" i="11"/>
  <c r="CE176" i="11"/>
  <c r="DK176" i="11" s="1"/>
  <c r="CS162" i="11"/>
  <c r="DY162" i="11" s="1"/>
  <c r="AF186" i="11"/>
  <c r="CM168" i="11"/>
  <c r="DS168" i="11" s="1"/>
  <c r="BB164" i="11"/>
  <c r="CL169" i="11"/>
  <c r="DR169" i="11" s="1"/>
  <c r="BX183" i="11"/>
  <c r="DD183" i="11" s="1"/>
  <c r="AZ166" i="11"/>
  <c r="BE161" i="11"/>
  <c r="AI183" i="11"/>
  <c r="CG174" i="11"/>
  <c r="DM174" i="11" s="1"/>
  <c r="AO177" i="11"/>
  <c r="AQ175" i="11"/>
  <c r="CO166" i="11"/>
  <c r="DU166" i="11" s="1"/>
  <c r="CQ164" i="11"/>
  <c r="DW164" i="11" s="1"/>
  <c r="CI172" i="11"/>
  <c r="DO172" i="11" s="1"/>
  <c r="CB179" i="11"/>
  <c r="DH179" i="11" s="1"/>
  <c r="AS173" i="11"/>
  <c r="AK181" i="11"/>
  <c r="BY182" i="11"/>
  <c r="DE182" i="11" s="1"/>
  <c r="CF175" i="11"/>
  <c r="DL175" i="11" s="1"/>
  <c r="ER175" i="11" s="1"/>
  <c r="GC175" i="11" s="1"/>
  <c r="AH184" i="11"/>
  <c r="CH173" i="11"/>
  <c r="DN173" i="11" s="1"/>
  <c r="AY167" i="11"/>
  <c r="AL180" i="11"/>
  <c r="BG159" i="11"/>
  <c r="CD177" i="11"/>
  <c r="DJ177" i="11" s="1"/>
  <c r="BZ181" i="11"/>
  <c r="DF181" i="11" s="1"/>
  <c r="AT172" i="11"/>
  <c r="AJ182" i="11"/>
  <c r="CJ171" i="11"/>
  <c r="DP171" i="11" s="1"/>
  <c r="AU171" i="11"/>
  <c r="BD162" i="11"/>
  <c r="CN167" i="11"/>
  <c r="DT167" i="11" s="1"/>
  <c r="BS188" i="11"/>
  <c r="CY188" i="11" s="1"/>
  <c r="BW184" i="11"/>
  <c r="DC184" i="11" s="1"/>
  <c r="AG185" i="11"/>
  <c r="AP176" i="11"/>
  <c r="CV159" i="11"/>
  <c r="EB159" i="11" s="1"/>
  <c r="AR174" i="11"/>
  <c r="BT187" i="11"/>
  <c r="CZ187" i="11" s="1"/>
  <c r="AM179" i="11"/>
  <c r="CT161" i="11"/>
  <c r="DZ161" i="11" s="1"/>
  <c r="AE187" i="11"/>
  <c r="CA180" i="11"/>
  <c r="DG180" i="11" s="1"/>
  <c r="AV170" i="11"/>
  <c r="CR163" i="11"/>
  <c r="DX163" i="11" s="1"/>
  <c r="HL157" i="11"/>
  <c r="HF158" i="11"/>
  <c r="M219" i="11"/>
  <c r="HE218" i="11" s="1"/>
  <c r="G220" i="11"/>
  <c r="GX156" i="11" l="1"/>
  <c r="HH156" i="11" s="1"/>
  <c r="EP177" i="11"/>
  <c r="GA177" i="11" s="1"/>
  <c r="EU172" i="11"/>
  <c r="GF172" i="11" s="1"/>
  <c r="ET173" i="11"/>
  <c r="GE173" i="11" s="1"/>
  <c r="EM180" i="11"/>
  <c r="FX180" i="11" s="1"/>
  <c r="ES174" i="11"/>
  <c r="GD174" i="11" s="1"/>
  <c r="EQ176" i="11"/>
  <c r="GB176" i="11" s="1"/>
  <c r="G219" i="1"/>
  <c r="O218" i="1"/>
  <c r="N218" i="1"/>
  <c r="AX187" i="1"/>
  <c r="AY187" i="1"/>
  <c r="AZ187" i="1" s="1"/>
  <c r="BL187" i="1" s="1"/>
  <c r="BB217" i="1"/>
  <c r="BC217" i="1" s="1"/>
  <c r="BF217" i="1"/>
  <c r="BH217" i="1" s="1"/>
  <c r="BJ217" i="1" s="1"/>
  <c r="AI199" i="1"/>
  <c r="AJ198" i="1"/>
  <c r="AS189" i="1"/>
  <c r="AC205" i="1"/>
  <c r="AL196" i="1"/>
  <c r="AE203" i="1"/>
  <c r="AN194" i="1"/>
  <c r="AO193" i="1"/>
  <c r="Y209" i="1"/>
  <c r="AP192" i="1"/>
  <c r="Z208" i="1"/>
  <c r="AQ191" i="1"/>
  <c r="AA207" i="1"/>
  <c r="AR190" i="1"/>
  <c r="AB206" i="1"/>
  <c r="AK197" i="1"/>
  <c r="AT188" i="1"/>
  <c r="AV188" i="1" s="1"/>
  <c r="AW188" i="1" s="1"/>
  <c r="AD204" i="1"/>
  <c r="AM195" i="1"/>
  <c r="AF202" i="1"/>
  <c r="AG201" i="1"/>
  <c r="AH200" i="1"/>
  <c r="U213" i="1"/>
  <c r="V212" i="1"/>
  <c r="X210" i="1"/>
  <c r="T214" i="1"/>
  <c r="Q217" i="1"/>
  <c r="S215" i="1"/>
  <c r="R216" i="1"/>
  <c r="W211" i="1"/>
  <c r="EX169" i="11"/>
  <c r="GI169" i="11" s="1"/>
  <c r="FD163" i="11"/>
  <c r="GO163" i="11" s="1"/>
  <c r="EL181" i="11"/>
  <c r="FW181" i="11" s="1"/>
  <c r="FI158" i="11"/>
  <c r="FK158" i="11" s="1"/>
  <c r="EF187" i="11"/>
  <c r="FQ187" i="11" s="1"/>
  <c r="EZ167" i="11"/>
  <c r="GK167" i="11" s="1"/>
  <c r="FA166" i="11"/>
  <c r="GL166" i="11" s="1"/>
  <c r="FE162" i="11"/>
  <c r="GP162" i="11" s="1"/>
  <c r="EO178" i="11"/>
  <c r="FZ178" i="11" s="1"/>
  <c r="FF161" i="11"/>
  <c r="GQ161" i="11" s="1"/>
  <c r="FG160" i="11"/>
  <c r="GR160" i="11" s="1"/>
  <c r="FC164" i="11"/>
  <c r="GN164" i="11" s="1"/>
  <c r="FN156" i="11"/>
  <c r="EW170" i="11"/>
  <c r="GH170" i="11" s="1"/>
  <c r="GT157" i="11"/>
  <c r="GV157" i="11" s="1"/>
  <c r="GW157" i="11" s="1"/>
  <c r="FK157" i="11"/>
  <c r="EI184" i="11"/>
  <c r="FT184" i="11" s="1"/>
  <c r="FH159" i="11"/>
  <c r="GS159" i="11" s="1"/>
  <c r="EE188" i="11"/>
  <c r="FP188" i="11" s="1"/>
  <c r="EV171" i="11"/>
  <c r="GG171" i="11" s="1"/>
  <c r="EJ183" i="11"/>
  <c r="EG186" i="11"/>
  <c r="FR186" i="11" s="1"/>
  <c r="EH185" i="11"/>
  <c r="FS185" i="11" s="1"/>
  <c r="FS184" i="11"/>
  <c r="EN179" i="11"/>
  <c r="FY179" i="11" s="1"/>
  <c r="FB165" i="11"/>
  <c r="GM165" i="11" s="1"/>
  <c r="HK155" i="11"/>
  <c r="EK182" i="11"/>
  <c r="FV182" i="11" s="1"/>
  <c r="EY168" i="11"/>
  <c r="GJ168" i="11" s="1"/>
  <c r="BX184" i="11"/>
  <c r="DD184" i="11" s="1"/>
  <c r="CQ165" i="11"/>
  <c r="DW165" i="11" s="1"/>
  <c r="BG160" i="11"/>
  <c r="AF187" i="11"/>
  <c r="CW159" i="11"/>
  <c r="EC159" i="11" s="1"/>
  <c r="CR164" i="11"/>
  <c r="DX164" i="11" s="1"/>
  <c r="CB180" i="11"/>
  <c r="DH180" i="11" s="1"/>
  <c r="AI184" i="11"/>
  <c r="CI173" i="11"/>
  <c r="DO173" i="11" s="1"/>
  <c r="CD178" i="11"/>
  <c r="DJ178" i="11" s="1"/>
  <c r="CJ172" i="11"/>
  <c r="DP172" i="11" s="1"/>
  <c r="BT188" i="11"/>
  <c r="CZ188" i="11" s="1"/>
  <c r="AM180" i="11"/>
  <c r="AY168" i="11"/>
  <c r="AN179" i="11"/>
  <c r="AQ176" i="11"/>
  <c r="BU187" i="11"/>
  <c r="DA187" i="11" s="1"/>
  <c r="BZ182" i="11"/>
  <c r="DF182" i="11" s="1"/>
  <c r="AE188" i="11"/>
  <c r="AP177" i="11"/>
  <c r="AV171" i="11"/>
  <c r="CE177" i="11"/>
  <c r="DK177" i="11" s="1"/>
  <c r="BB165" i="11"/>
  <c r="CA181" i="11"/>
  <c r="DG181" i="11" s="1"/>
  <c r="CO167" i="11"/>
  <c r="DU167" i="11" s="1"/>
  <c r="CL170" i="11"/>
  <c r="DR170" i="11" s="1"/>
  <c r="BY183" i="11"/>
  <c r="DE183" i="11" s="1"/>
  <c r="AO178" i="11"/>
  <c r="AG186" i="11"/>
  <c r="BA166" i="11"/>
  <c r="CC179" i="11"/>
  <c r="DI179" i="11" s="1"/>
  <c r="EO179" i="11" s="1"/>
  <c r="FZ179" i="11" s="1"/>
  <c r="BH159" i="11"/>
  <c r="AL181" i="11"/>
  <c r="CM169" i="11"/>
  <c r="DS169" i="11" s="1"/>
  <c r="BF161" i="11"/>
  <c r="CU161" i="11"/>
  <c r="EA161" i="11" s="1"/>
  <c r="CH174" i="11"/>
  <c r="DN174" i="11" s="1"/>
  <c r="BD163" i="11"/>
  <c r="AW170" i="11"/>
  <c r="AK182" i="11"/>
  <c r="CS163" i="11"/>
  <c r="DY163" i="11" s="1"/>
  <c r="AX169" i="11"/>
  <c r="BC164" i="11"/>
  <c r="AJ183" i="11"/>
  <c r="BE162" i="11"/>
  <c r="AZ167" i="11"/>
  <c r="AR175" i="11"/>
  <c r="CK171" i="11"/>
  <c r="DQ171" i="11" s="1"/>
  <c r="BV186" i="11"/>
  <c r="DB186" i="11" s="1"/>
  <c r="AD189" i="11"/>
  <c r="CF176" i="11"/>
  <c r="DL176" i="11" s="1"/>
  <c r="AH185" i="11"/>
  <c r="CN168" i="11"/>
  <c r="DT168" i="11" s="1"/>
  <c r="AT173" i="11"/>
  <c r="BW185" i="11"/>
  <c r="DC185" i="11" s="1"/>
  <c r="AS174" i="11"/>
  <c r="AU172" i="11"/>
  <c r="CV160" i="11"/>
  <c r="EB160" i="11" s="1"/>
  <c r="CT162" i="11"/>
  <c r="DZ162" i="11" s="1"/>
  <c r="BS189" i="11"/>
  <c r="CY189" i="11" s="1"/>
  <c r="CG175" i="11"/>
  <c r="DM175" i="11" s="1"/>
  <c r="CP166" i="11"/>
  <c r="DV166" i="11" s="1"/>
  <c r="HL158" i="11"/>
  <c r="G221" i="11"/>
  <c r="M220" i="11"/>
  <c r="HE219" i="11" s="1"/>
  <c r="HF159" i="11"/>
  <c r="GZ156" i="11" l="1"/>
  <c r="ES175" i="11"/>
  <c r="GD175" i="11" s="1"/>
  <c r="EQ177" i="11"/>
  <c r="GB177" i="11" s="1"/>
  <c r="ET174" i="11"/>
  <c r="GE174" i="11" s="1"/>
  <c r="ER176" i="11"/>
  <c r="GC176" i="11" s="1"/>
  <c r="EV172" i="11"/>
  <c r="GG172" i="11" s="1"/>
  <c r="EH186" i="11"/>
  <c r="FS186" i="11" s="1"/>
  <c r="EU173" i="11"/>
  <c r="GF173" i="11" s="1"/>
  <c r="AY188" i="1"/>
  <c r="AZ188" i="1" s="1"/>
  <c r="BL188" i="1" s="1"/>
  <c r="AX188" i="1"/>
  <c r="N219" i="1"/>
  <c r="G220" i="1"/>
  <c r="O219" i="1"/>
  <c r="BB218" i="1"/>
  <c r="BC218" i="1" s="1"/>
  <c r="BF218" i="1"/>
  <c r="BH218" i="1" s="1"/>
  <c r="BJ218" i="1" s="1"/>
  <c r="Q218" i="1"/>
  <c r="AN195" i="1"/>
  <c r="AE204" i="1"/>
  <c r="AH201" i="1"/>
  <c r="Y210" i="1"/>
  <c r="AO194" i="1"/>
  <c r="AJ199" i="1"/>
  <c r="AA208" i="1"/>
  <c r="AQ192" i="1"/>
  <c r="AD205" i="1"/>
  <c r="AT189" i="1"/>
  <c r="AV189" i="1" s="1"/>
  <c r="AW189" i="1" s="1"/>
  <c r="AC206" i="1"/>
  <c r="AS190" i="1"/>
  <c r="AF203" i="1"/>
  <c r="AM196" i="1"/>
  <c r="Z209" i="1"/>
  <c r="AP193" i="1"/>
  <c r="AG202" i="1"/>
  <c r="AB207" i="1"/>
  <c r="AR191" i="1"/>
  <c r="AI200" i="1"/>
  <c r="AL197" i="1"/>
  <c r="AK198" i="1"/>
  <c r="S216" i="1"/>
  <c r="R217" i="1"/>
  <c r="T215" i="1"/>
  <c r="X211" i="1"/>
  <c r="W212" i="1"/>
  <c r="V213" i="1"/>
  <c r="U214" i="1"/>
  <c r="FB166" i="11"/>
  <c r="GM166" i="11" s="1"/>
  <c r="FF162" i="11"/>
  <c r="GQ162" i="11" s="1"/>
  <c r="GT158" i="11"/>
  <c r="GV158" i="11" s="1"/>
  <c r="GW158" i="11" s="1"/>
  <c r="GX158" i="11" s="1"/>
  <c r="EW171" i="11"/>
  <c r="GH171" i="11" s="1"/>
  <c r="FH160" i="11"/>
  <c r="GS160" i="11" s="1"/>
  <c r="EZ168" i="11"/>
  <c r="GK168" i="11" s="1"/>
  <c r="FG161" i="11"/>
  <c r="GR161" i="11" s="1"/>
  <c r="EM181" i="11"/>
  <c r="FX181" i="11" s="1"/>
  <c r="EF188" i="11"/>
  <c r="FQ188" i="11" s="1"/>
  <c r="EE189" i="11"/>
  <c r="FP189" i="11" s="1"/>
  <c r="EI185" i="11"/>
  <c r="FT185" i="11" s="1"/>
  <c r="FE163" i="11"/>
  <c r="GP163" i="11" s="1"/>
  <c r="FA167" i="11"/>
  <c r="GL167" i="11" s="1"/>
  <c r="EG187" i="11"/>
  <c r="FI159" i="11"/>
  <c r="EJ184" i="11"/>
  <c r="FU184" i="11" s="1"/>
  <c r="FU183" i="11"/>
  <c r="EK183" i="11"/>
  <c r="FV183" i="11" s="1"/>
  <c r="EN180" i="11"/>
  <c r="FY180" i="11" s="1"/>
  <c r="HK156" i="11"/>
  <c r="GY157" i="11"/>
  <c r="HI157" i="11" s="1"/>
  <c r="HJ157" i="11" s="1"/>
  <c r="GX157" i="11"/>
  <c r="FL157" i="11"/>
  <c r="FM157" i="11" s="1"/>
  <c r="EY169" i="11"/>
  <c r="GJ169" i="11" s="1"/>
  <c r="EX170" i="11"/>
  <c r="GI170" i="11" s="1"/>
  <c r="EL182" i="11"/>
  <c r="FW182" i="11" s="1"/>
  <c r="EP178" i="11"/>
  <c r="GA178" i="11" s="1"/>
  <c r="FD164" i="11"/>
  <c r="GO164" i="11" s="1"/>
  <c r="FC165" i="11"/>
  <c r="GN165" i="11" s="1"/>
  <c r="FL158" i="11"/>
  <c r="FM158" i="11" s="1"/>
  <c r="BX185" i="11"/>
  <c r="DD185" i="11" s="1"/>
  <c r="CW160" i="11"/>
  <c r="EC160" i="11" s="1"/>
  <c r="CG176" i="11"/>
  <c r="DM176" i="11" s="1"/>
  <c r="AN180" i="11"/>
  <c r="BS190" i="11"/>
  <c r="CY190" i="11" s="1"/>
  <c r="AO179" i="11"/>
  <c r="CP167" i="11"/>
  <c r="DV167" i="11" s="1"/>
  <c r="BU188" i="11"/>
  <c r="DA188" i="11" s="1"/>
  <c r="AL182" i="11"/>
  <c r="BH160" i="11"/>
  <c r="AF188" i="11"/>
  <c r="CU162" i="11"/>
  <c r="EA162" i="11" s="1"/>
  <c r="CQ166" i="11"/>
  <c r="DW166" i="11" s="1"/>
  <c r="BY184" i="11"/>
  <c r="DE184" i="11" s="1"/>
  <c r="BG161" i="11"/>
  <c r="BA167" i="11"/>
  <c r="AS175" i="11"/>
  <c r="CA182" i="11"/>
  <c r="DG182" i="11" s="1"/>
  <c r="AE189" i="11"/>
  <c r="BD164" i="11"/>
  <c r="CK172" i="11"/>
  <c r="DQ172" i="11" s="1"/>
  <c r="AZ168" i="11"/>
  <c r="CH175" i="11"/>
  <c r="DN175" i="11" s="1"/>
  <c r="CL171" i="11"/>
  <c r="DR171" i="11" s="1"/>
  <c r="CB181" i="11"/>
  <c r="DH181" i="11" s="1"/>
  <c r="BZ183" i="11"/>
  <c r="DF183" i="11" s="1"/>
  <c r="CJ173" i="11"/>
  <c r="DP173" i="11" s="1"/>
  <c r="AG187" i="11"/>
  <c r="AH186" i="11"/>
  <c r="CV161" i="11"/>
  <c r="EB161" i="11" s="1"/>
  <c r="CS164" i="11"/>
  <c r="DY164" i="11" s="1"/>
  <c r="CN169" i="11"/>
  <c r="DT169" i="11" s="1"/>
  <c r="BB166" i="11"/>
  <c r="AT174" i="11"/>
  <c r="BT189" i="11"/>
  <c r="CZ189" i="11" s="1"/>
  <c r="EF189" i="11" s="1"/>
  <c r="FQ189" i="11" s="1"/>
  <c r="CT163" i="11"/>
  <c r="DZ163" i="11" s="1"/>
  <c r="CR165" i="11"/>
  <c r="DX165" i="11" s="1"/>
  <c r="AX170" i="11"/>
  <c r="AR176" i="11"/>
  <c r="AV172" i="11"/>
  <c r="AW171" i="11"/>
  <c r="AU173" i="11"/>
  <c r="BV187" i="11"/>
  <c r="DB187" i="11" s="1"/>
  <c r="AM181" i="11"/>
  <c r="BF162" i="11"/>
  <c r="AP178" i="11"/>
  <c r="CD179" i="11"/>
  <c r="DJ179" i="11" s="1"/>
  <c r="BW186" i="11"/>
  <c r="DC186" i="11" s="1"/>
  <c r="CC180" i="11"/>
  <c r="DI180" i="11" s="1"/>
  <c r="BC165" i="11"/>
  <c r="AJ184" i="11"/>
  <c r="AQ177" i="11"/>
  <c r="CE178" i="11"/>
  <c r="DK178" i="11" s="1"/>
  <c r="AY169" i="11"/>
  <c r="AD190" i="11"/>
  <c r="BE163" i="11"/>
  <c r="CM170" i="11"/>
  <c r="DS170" i="11" s="1"/>
  <c r="CO168" i="11"/>
  <c r="DU168" i="11" s="1"/>
  <c r="AI185" i="11"/>
  <c r="AK183" i="11"/>
  <c r="CI174" i="11"/>
  <c r="DO174" i="11" s="1"/>
  <c r="EU174" i="11" s="1"/>
  <c r="GF174" i="11" s="1"/>
  <c r="CF177" i="11"/>
  <c r="DL177" i="11" s="1"/>
  <c r="HL159" i="11"/>
  <c r="HF160" i="11"/>
  <c r="G222" i="11"/>
  <c r="M221" i="11"/>
  <c r="HE220" i="11" s="1"/>
  <c r="FA168" i="11" l="1"/>
  <c r="GL168" i="11" s="1"/>
  <c r="ET175" i="11"/>
  <c r="GE175" i="11" s="1"/>
  <c r="ER177" i="11"/>
  <c r="GC177" i="11" s="1"/>
  <c r="EW172" i="11"/>
  <c r="GH172" i="11" s="1"/>
  <c r="EV173" i="11"/>
  <c r="GG173" i="11" s="1"/>
  <c r="ES176" i="11"/>
  <c r="GD176" i="11" s="1"/>
  <c r="AX189" i="1"/>
  <c r="AY189" i="1"/>
  <c r="AZ189" i="1" s="1"/>
  <c r="BL189" i="1" s="1"/>
  <c r="BB219" i="1"/>
  <c r="BC219" i="1" s="1"/>
  <c r="BF219" i="1"/>
  <c r="BH219" i="1" s="1"/>
  <c r="BJ219" i="1" s="1"/>
  <c r="AH202" i="1"/>
  <c r="AK199" i="1"/>
  <c r="AR192" i="1"/>
  <c r="AB208" i="1"/>
  <c r="AQ193" i="1"/>
  <c r="AA209" i="1"/>
  <c r="AT190" i="1"/>
  <c r="AV190" i="1" s="1"/>
  <c r="AW190" i="1" s="1"/>
  <c r="AD206" i="1"/>
  <c r="AO195" i="1"/>
  <c r="Y211" i="1"/>
  <c r="AF204" i="1"/>
  <c r="AM197" i="1"/>
  <c r="AP194" i="1"/>
  <c r="Z210" i="1"/>
  <c r="AS191" i="1"/>
  <c r="AC207" i="1"/>
  <c r="AJ200" i="1"/>
  <c r="AI201" i="1"/>
  <c r="AL198" i="1"/>
  <c r="AG203" i="1"/>
  <c r="AN196" i="1"/>
  <c r="AE205" i="1"/>
  <c r="X212" i="1"/>
  <c r="V214" i="1"/>
  <c r="Q219" i="1"/>
  <c r="T216" i="1"/>
  <c r="W213" i="1"/>
  <c r="U215" i="1"/>
  <c r="S217" i="1"/>
  <c r="R218" i="1"/>
  <c r="G221" i="1"/>
  <c r="N220" i="1"/>
  <c r="O220" i="1"/>
  <c r="EP179" i="11"/>
  <c r="GA179" i="11" s="1"/>
  <c r="GY158" i="11"/>
  <c r="HI158" i="11" s="1"/>
  <c r="HJ158" i="11" s="1"/>
  <c r="EZ169" i="11"/>
  <c r="GK169" i="11" s="1"/>
  <c r="FH161" i="11"/>
  <c r="GS161" i="11" s="1"/>
  <c r="EM182" i="11"/>
  <c r="FX182" i="11" s="1"/>
  <c r="EI186" i="11"/>
  <c r="EX171" i="11"/>
  <c r="GI171" i="11" s="1"/>
  <c r="FG162" i="11"/>
  <c r="GR162" i="11" s="1"/>
  <c r="EG188" i="11"/>
  <c r="FR188" i="11" s="1"/>
  <c r="GZ157" i="11"/>
  <c r="HH157" i="11"/>
  <c r="EY170" i="11"/>
  <c r="GJ170" i="11" s="1"/>
  <c r="EQ178" i="11"/>
  <c r="GB178" i="11" s="1"/>
  <c r="EO180" i="11"/>
  <c r="FZ180" i="11" s="1"/>
  <c r="FD165" i="11"/>
  <c r="GO165" i="11" s="1"/>
  <c r="EN181" i="11"/>
  <c r="FY181" i="11" s="1"/>
  <c r="FC166" i="11"/>
  <c r="GN166" i="11" s="1"/>
  <c r="EE190" i="11"/>
  <c r="EJ185" i="11"/>
  <c r="FU185" i="11" s="1"/>
  <c r="FN158" i="11"/>
  <c r="FN157" i="11"/>
  <c r="EH187" i="11"/>
  <c r="FS187" i="11" s="1"/>
  <c r="FE164" i="11"/>
  <c r="GP164" i="11" s="1"/>
  <c r="FB167" i="11"/>
  <c r="GM167" i="11" s="1"/>
  <c r="GT159" i="11"/>
  <c r="GV159" i="11" s="1"/>
  <c r="GW159" i="11" s="1"/>
  <c r="FK159" i="11"/>
  <c r="FF163" i="11"/>
  <c r="GQ163" i="11" s="1"/>
  <c r="EL183" i="11"/>
  <c r="FW183" i="11" s="1"/>
  <c r="EK184" i="11"/>
  <c r="FV184" i="11" s="1"/>
  <c r="FI160" i="11"/>
  <c r="GZ158" i="11"/>
  <c r="HK158" i="11" s="1"/>
  <c r="HH158" i="11"/>
  <c r="FR187" i="11"/>
  <c r="FT186" i="11"/>
  <c r="HL160" i="11"/>
  <c r="AX171" i="11"/>
  <c r="AY170" i="11"/>
  <c r="AZ169" i="11"/>
  <c r="CU163" i="11"/>
  <c r="EA163" i="11" s="1"/>
  <c r="CF178" i="11"/>
  <c r="DL178" i="11" s="1"/>
  <c r="CJ174" i="11"/>
  <c r="DP174" i="11" s="1"/>
  <c r="CI175" i="11"/>
  <c r="DO175" i="11" s="1"/>
  <c r="CC181" i="11"/>
  <c r="DI181" i="11" s="1"/>
  <c r="BS191" i="11"/>
  <c r="CY191" i="11" s="1"/>
  <c r="BC166" i="11"/>
  <c r="BY185" i="11"/>
  <c r="DE185" i="11" s="1"/>
  <c r="AG188" i="11"/>
  <c r="AK184" i="11"/>
  <c r="AQ178" i="11"/>
  <c r="CN170" i="11"/>
  <c r="DT170" i="11" s="1"/>
  <c r="AV173" i="11"/>
  <c r="BD165" i="11"/>
  <c r="BH161" i="11"/>
  <c r="CV162" i="11"/>
  <c r="EB162" i="11" s="1"/>
  <c r="AM182" i="11"/>
  <c r="CQ167" i="11"/>
  <c r="DW167" i="11" s="1"/>
  <c r="BG162" i="11"/>
  <c r="CL172" i="11"/>
  <c r="DR172" i="11" s="1"/>
  <c r="CB182" i="11"/>
  <c r="DH182" i="11" s="1"/>
  <c r="BE164" i="11"/>
  <c r="BX186" i="11"/>
  <c r="DD186" i="11" s="1"/>
  <c r="BW187" i="11"/>
  <c r="DC187" i="11" s="1"/>
  <c r="AO180" i="11"/>
  <c r="AP179" i="11"/>
  <c r="AW172" i="11"/>
  <c r="AI186" i="11"/>
  <c r="AD191" i="11"/>
  <c r="AH187" i="11"/>
  <c r="AU174" i="11"/>
  <c r="CA183" i="11"/>
  <c r="DG183" i="11" s="1"/>
  <c r="BA168" i="11"/>
  <c r="AL183" i="11"/>
  <c r="CR166" i="11"/>
  <c r="DX166" i="11" s="1"/>
  <c r="AF189" i="11"/>
  <c r="CO169" i="11"/>
  <c r="DU169" i="11" s="1"/>
  <c r="FA169" i="11" s="1"/>
  <c r="GL169" i="11" s="1"/>
  <c r="BB167" i="11"/>
  <c r="AJ185" i="11"/>
  <c r="CT164" i="11"/>
  <c r="DZ164" i="11" s="1"/>
  <c r="BT190" i="11"/>
  <c r="CZ190" i="11" s="1"/>
  <c r="AS176" i="11"/>
  <c r="AE190" i="11"/>
  <c r="BV188" i="11"/>
  <c r="DB188" i="11" s="1"/>
  <c r="CP168" i="11"/>
  <c r="DV168" i="11" s="1"/>
  <c r="CE179" i="11"/>
  <c r="DK179" i="11" s="1"/>
  <c r="EQ179" i="11" s="1"/>
  <c r="GB179" i="11" s="1"/>
  <c r="CM171" i="11"/>
  <c r="DS171" i="11" s="1"/>
  <c r="CD180" i="11"/>
  <c r="DJ180" i="11" s="1"/>
  <c r="AR177" i="11"/>
  <c r="CG177" i="11"/>
  <c r="DM177" i="11" s="1"/>
  <c r="BZ184" i="11"/>
  <c r="DF184" i="11" s="1"/>
  <c r="CK173" i="11"/>
  <c r="DQ173" i="11" s="1"/>
  <c r="BF163" i="11"/>
  <c r="AN181" i="11"/>
  <c r="CS165" i="11"/>
  <c r="DY165" i="11" s="1"/>
  <c r="CW161" i="11"/>
  <c r="EC161" i="11" s="1"/>
  <c r="CH176" i="11"/>
  <c r="DN176" i="11" s="1"/>
  <c r="BU189" i="11"/>
  <c r="DA189" i="11" s="1"/>
  <c r="AT175" i="11"/>
  <c r="HF161" i="11"/>
  <c r="M222" i="11"/>
  <c r="HE221" i="11" s="1"/>
  <c r="G223" i="11"/>
  <c r="EW173" i="11" l="1"/>
  <c r="GH173" i="11" s="1"/>
  <c r="FD166" i="11"/>
  <c r="GO166" i="11" s="1"/>
  <c r="EX172" i="11"/>
  <c r="GI172" i="11" s="1"/>
  <c r="ET176" i="11"/>
  <c r="GE176" i="11" s="1"/>
  <c r="FB168" i="11"/>
  <c r="GM168" i="11" s="1"/>
  <c r="EU175" i="11"/>
  <c r="GF175" i="11" s="1"/>
  <c r="EV174" i="11"/>
  <c r="GG174" i="11" s="1"/>
  <c r="ES177" i="11"/>
  <c r="GD177" i="11" s="1"/>
  <c r="BB220" i="1"/>
  <c r="BC220" i="1" s="1"/>
  <c r="BF220" i="1"/>
  <c r="BH220" i="1" s="1"/>
  <c r="BJ220" i="1" s="1"/>
  <c r="AP195" i="1"/>
  <c r="AH203" i="1"/>
  <c r="AG204" i="1"/>
  <c r="AR193" i="1"/>
  <c r="AB209" i="1"/>
  <c r="AM198" i="1"/>
  <c r="AL199" i="1"/>
  <c r="AK200" i="1"/>
  <c r="AF205" i="1"/>
  <c r="AQ194" i="1"/>
  <c r="AA210" i="1"/>
  <c r="Z211" i="1"/>
  <c r="AO196" i="1"/>
  <c r="Y212" i="1"/>
  <c r="AJ201" i="1"/>
  <c r="AE206" i="1"/>
  <c r="AT191" i="1"/>
  <c r="AV191" i="1" s="1"/>
  <c r="AW191" i="1" s="1"/>
  <c r="AD207" i="1"/>
  <c r="AS192" i="1"/>
  <c r="AC208" i="1"/>
  <c r="AN197" i="1"/>
  <c r="AI202" i="1"/>
  <c r="U216" i="1"/>
  <c r="Q220" i="1"/>
  <c r="R219" i="1"/>
  <c r="X213" i="1"/>
  <c r="S218" i="1"/>
  <c r="T217" i="1"/>
  <c r="V215" i="1"/>
  <c r="W214" i="1"/>
  <c r="O221" i="1"/>
  <c r="G222" i="1"/>
  <c r="N221" i="1"/>
  <c r="AY190" i="1"/>
  <c r="AZ190" i="1" s="1"/>
  <c r="BL190" i="1" s="1"/>
  <c r="AX190" i="1"/>
  <c r="EN182" i="11"/>
  <c r="FY182" i="11" s="1"/>
  <c r="EG189" i="11"/>
  <c r="FR189" i="11" s="1"/>
  <c r="EH188" i="11"/>
  <c r="FS188" i="11" s="1"/>
  <c r="EP180" i="11"/>
  <c r="GA180" i="11" s="1"/>
  <c r="FF164" i="11"/>
  <c r="GQ164" i="11" s="1"/>
  <c r="FE165" i="11"/>
  <c r="GP165" i="11" s="1"/>
  <c r="EL184" i="11"/>
  <c r="FW184" i="11" s="1"/>
  <c r="EY171" i="11"/>
  <c r="GJ171" i="11" s="1"/>
  <c r="EJ186" i="11"/>
  <c r="FU186" i="11" s="1"/>
  <c r="FL159" i="11"/>
  <c r="FM159" i="11" s="1"/>
  <c r="FI161" i="11"/>
  <c r="EM183" i="11"/>
  <c r="FX183" i="11" s="1"/>
  <c r="EI187" i="11"/>
  <c r="FH162" i="11"/>
  <c r="GS162" i="11" s="1"/>
  <c r="EZ170" i="11"/>
  <c r="GK170" i="11" s="1"/>
  <c r="EK185" i="11"/>
  <c r="FV185" i="11" s="1"/>
  <c r="HK157" i="11"/>
  <c r="FC167" i="11"/>
  <c r="GN167" i="11" s="1"/>
  <c r="EE191" i="11"/>
  <c r="FP191" i="11" s="1"/>
  <c r="ER178" i="11"/>
  <c r="GC178" i="11" s="1"/>
  <c r="GY159" i="11"/>
  <c r="HI159" i="11" s="1"/>
  <c r="HJ159" i="11" s="1"/>
  <c r="GX159" i="11"/>
  <c r="GT160" i="11"/>
  <c r="GV160" i="11" s="1"/>
  <c r="GW160" i="11" s="1"/>
  <c r="FK160" i="11"/>
  <c r="FP190" i="11"/>
  <c r="EF190" i="11"/>
  <c r="FQ190" i="11" s="1"/>
  <c r="EO181" i="11"/>
  <c r="FZ181" i="11" s="1"/>
  <c r="FG163" i="11"/>
  <c r="GR163" i="11" s="1"/>
  <c r="HL161" i="11"/>
  <c r="AQ179" i="11"/>
  <c r="CP169" i="11"/>
  <c r="DV169" i="11" s="1"/>
  <c r="CV163" i="11"/>
  <c r="EB163" i="11" s="1"/>
  <c r="CM172" i="11"/>
  <c r="DS172" i="11" s="1"/>
  <c r="CL173" i="11"/>
  <c r="DR173" i="11" s="1"/>
  <c r="BB168" i="11"/>
  <c r="BT191" i="11"/>
  <c r="CZ191" i="11" s="1"/>
  <c r="BU190" i="11"/>
  <c r="DA190" i="11" s="1"/>
  <c r="BF164" i="11"/>
  <c r="AF190" i="11"/>
  <c r="CB183" i="11"/>
  <c r="DH183" i="11" s="1"/>
  <c r="CG178" i="11"/>
  <c r="DM178" i="11" s="1"/>
  <c r="AS177" i="11"/>
  <c r="BC167" i="11"/>
  <c r="AY171" i="11"/>
  <c r="AD192" i="11"/>
  <c r="AU175" i="11"/>
  <c r="AE191" i="11"/>
  <c r="AO181" i="11"/>
  <c r="BS192" i="11"/>
  <c r="CY192" i="11" s="1"/>
  <c r="EE192" i="11" s="1"/>
  <c r="AZ170" i="11"/>
  <c r="CU164" i="11"/>
  <c r="EA164" i="11" s="1"/>
  <c r="CI176" i="11"/>
  <c r="DO176" i="11" s="1"/>
  <c r="CQ168" i="11"/>
  <c r="DW168" i="11" s="1"/>
  <c r="AH188" i="11"/>
  <c r="BE165" i="11"/>
  <c r="BZ185" i="11"/>
  <c r="DF185" i="11" s="1"/>
  <c r="AJ186" i="11"/>
  <c r="AP180" i="11"/>
  <c r="AG189" i="11"/>
  <c r="CC182" i="11"/>
  <c r="DI182" i="11" s="1"/>
  <c r="BH162" i="11"/>
  <c r="CK174" i="11"/>
  <c r="DQ174" i="11" s="1"/>
  <c r="BY186" i="11"/>
  <c r="DE186" i="11" s="1"/>
  <c r="BG163" i="11"/>
  <c r="CW162" i="11"/>
  <c r="EC162" i="11" s="1"/>
  <c r="CO170" i="11"/>
  <c r="DU170" i="11" s="1"/>
  <c r="FA170" i="11" s="1"/>
  <c r="GL170" i="11" s="1"/>
  <c r="CN171" i="11"/>
  <c r="DT171" i="11" s="1"/>
  <c r="CS166" i="11"/>
  <c r="DY166" i="11" s="1"/>
  <c r="BA169" i="11"/>
  <c r="BW188" i="11"/>
  <c r="DC188" i="11" s="1"/>
  <c r="EI188" i="11" s="1"/>
  <c r="FT188" i="11" s="1"/>
  <c r="CE180" i="11"/>
  <c r="DK180" i="11" s="1"/>
  <c r="AI187" i="11"/>
  <c r="AN182" i="11"/>
  <c r="BD166" i="11"/>
  <c r="AT176" i="11"/>
  <c r="AM183" i="11"/>
  <c r="CD181" i="11"/>
  <c r="DJ181" i="11" s="1"/>
  <c r="BX187" i="11"/>
  <c r="DD187" i="11" s="1"/>
  <c r="AK185" i="11"/>
  <c r="CA184" i="11"/>
  <c r="DG184" i="11" s="1"/>
  <c r="AW173" i="11"/>
  <c r="CJ175" i="11"/>
  <c r="DP175" i="11" s="1"/>
  <c r="CF179" i="11"/>
  <c r="DL179" i="11" s="1"/>
  <c r="BV189" i="11"/>
  <c r="DB189" i="11" s="1"/>
  <c r="AR178" i="11"/>
  <c r="CH177" i="11"/>
  <c r="DN177" i="11" s="1"/>
  <c r="ET177" i="11" s="1"/>
  <c r="GE177" i="11" s="1"/>
  <c r="AL184" i="11"/>
  <c r="CR167" i="11"/>
  <c r="DX167" i="11" s="1"/>
  <c r="AV174" i="11"/>
  <c r="AX172" i="11"/>
  <c r="CT165" i="11"/>
  <c r="DZ165" i="11" s="1"/>
  <c r="FF165" i="11" s="1"/>
  <c r="GQ165" i="11" s="1"/>
  <c r="G224" i="11"/>
  <c r="M223" i="11"/>
  <c r="HE222" i="11" s="1"/>
  <c r="HF162" i="11"/>
  <c r="FD167" i="11" l="1"/>
  <c r="GO167" i="11" s="1"/>
  <c r="EH189" i="11"/>
  <c r="FS189" i="11" s="1"/>
  <c r="EW174" i="11"/>
  <c r="GH174" i="11" s="1"/>
  <c r="EU176" i="11"/>
  <c r="GF176" i="11" s="1"/>
  <c r="EV175" i="11"/>
  <c r="GG175" i="11" s="1"/>
  <c r="EX173" i="11"/>
  <c r="GI173" i="11" s="1"/>
  <c r="EY172" i="11"/>
  <c r="GJ172" i="11" s="1"/>
  <c r="N222" i="1"/>
  <c r="G223" i="1"/>
  <c r="O222" i="1"/>
  <c r="BB221" i="1"/>
  <c r="BC221" i="1" s="1"/>
  <c r="BF221" i="1"/>
  <c r="BH221" i="1" s="1"/>
  <c r="BJ221" i="1" s="1"/>
  <c r="AN198" i="1"/>
  <c r="AG205" i="1"/>
  <c r="AH204" i="1"/>
  <c r="AI203" i="1"/>
  <c r="AB210" i="1"/>
  <c r="AR194" i="1"/>
  <c r="AK201" i="1"/>
  <c r="AL200" i="1"/>
  <c r="AM199" i="1"/>
  <c r="AF206" i="1"/>
  <c r="Y213" i="1"/>
  <c r="AO197" i="1"/>
  <c r="Z212" i="1"/>
  <c r="AP196" i="1"/>
  <c r="AA211" i="1"/>
  <c r="AQ195" i="1"/>
  <c r="AJ202" i="1"/>
  <c r="AC209" i="1"/>
  <c r="AS193" i="1"/>
  <c r="AD208" i="1"/>
  <c r="AT192" i="1"/>
  <c r="AV192" i="1" s="1"/>
  <c r="AW192" i="1" s="1"/>
  <c r="AE207" i="1"/>
  <c r="Q221" i="1"/>
  <c r="U217" i="1"/>
  <c r="V216" i="1"/>
  <c r="S219" i="1"/>
  <c r="W215" i="1"/>
  <c r="X214" i="1"/>
  <c r="R220" i="1"/>
  <c r="T218" i="1"/>
  <c r="AX191" i="1"/>
  <c r="AY191" i="1"/>
  <c r="AZ191" i="1" s="1"/>
  <c r="BL191" i="1" s="1"/>
  <c r="FI162" i="11"/>
  <c r="FK162" i="11" s="1"/>
  <c r="EM184" i="11"/>
  <c r="FX184" i="11" s="1"/>
  <c r="FC168" i="11"/>
  <c r="GN168" i="11" s="1"/>
  <c r="EK186" i="11"/>
  <c r="FV186" i="11" s="1"/>
  <c r="EO182" i="11"/>
  <c r="FZ182" i="11" s="1"/>
  <c r="EF191" i="11"/>
  <c r="FQ191" i="11" s="1"/>
  <c r="FE166" i="11"/>
  <c r="GP166" i="11" s="1"/>
  <c r="EL185" i="11"/>
  <c r="FW185" i="11" s="1"/>
  <c r="ER179" i="11"/>
  <c r="GC179" i="11" s="1"/>
  <c r="EQ180" i="11"/>
  <c r="GB180" i="11" s="1"/>
  <c r="FG164" i="11"/>
  <c r="GR164" i="11" s="1"/>
  <c r="FT187" i="11"/>
  <c r="EJ187" i="11"/>
  <c r="FU187" i="11" s="1"/>
  <c r="EP181" i="11"/>
  <c r="GA181" i="11" s="1"/>
  <c r="ES178" i="11"/>
  <c r="GD178" i="11" s="1"/>
  <c r="EG190" i="11"/>
  <c r="GZ159" i="11"/>
  <c r="HH159" i="11"/>
  <c r="EN183" i="11"/>
  <c r="FY183" i="11" s="1"/>
  <c r="FL160" i="11"/>
  <c r="FM160" i="11" s="1"/>
  <c r="EZ171" i="11"/>
  <c r="GK171" i="11" s="1"/>
  <c r="FB169" i="11"/>
  <c r="GM169" i="11" s="1"/>
  <c r="GY160" i="11"/>
  <c r="HI160" i="11" s="1"/>
  <c r="HJ160" i="11" s="1"/>
  <c r="GX160" i="11"/>
  <c r="FN159" i="11"/>
  <c r="FH163" i="11"/>
  <c r="GS163" i="11" s="1"/>
  <c r="GT161" i="11"/>
  <c r="GV161" i="11" s="1"/>
  <c r="GW161" i="11" s="1"/>
  <c r="FK161" i="11"/>
  <c r="CS167" i="11"/>
  <c r="DY167" i="11" s="1"/>
  <c r="BT192" i="11"/>
  <c r="CZ192" i="11" s="1"/>
  <c r="BU191" i="11"/>
  <c r="DA191" i="11" s="1"/>
  <c r="CG179" i="11"/>
  <c r="DM179" i="11" s="1"/>
  <c r="BW189" i="11"/>
  <c r="DC189" i="11" s="1"/>
  <c r="AV175" i="11"/>
  <c r="CW163" i="11"/>
  <c r="EC163" i="11" s="1"/>
  <c r="AT177" i="11"/>
  <c r="CR168" i="11"/>
  <c r="DX168" i="11" s="1"/>
  <c r="AE192" i="11"/>
  <c r="AK186" i="11"/>
  <c r="BE166" i="11"/>
  <c r="CO171" i="11"/>
  <c r="DU171" i="11" s="1"/>
  <c r="CQ169" i="11"/>
  <c r="DW169" i="11" s="1"/>
  <c r="CU165" i="11"/>
  <c r="EA165" i="11" s="1"/>
  <c r="CA185" i="11"/>
  <c r="DG185" i="11" s="1"/>
  <c r="CT166" i="11"/>
  <c r="DZ166" i="11" s="1"/>
  <c r="CD182" i="11"/>
  <c r="DJ182" i="11" s="1"/>
  <c r="CC183" i="11"/>
  <c r="DI183" i="11" s="1"/>
  <c r="CJ176" i="11"/>
  <c r="DP176" i="11" s="1"/>
  <c r="AD193" i="11"/>
  <c r="AQ180" i="11"/>
  <c r="AW174" i="11"/>
  <c r="CM173" i="11"/>
  <c r="DS173" i="11" s="1"/>
  <c r="AS178" i="11"/>
  <c r="CE181" i="11"/>
  <c r="DK181" i="11" s="1"/>
  <c r="CB184" i="11"/>
  <c r="DH184" i="11" s="1"/>
  <c r="AP181" i="11"/>
  <c r="AI188" i="11"/>
  <c r="AY172" i="11"/>
  <c r="AZ171" i="11"/>
  <c r="BF165" i="11"/>
  <c r="AM184" i="11"/>
  <c r="BS193" i="11"/>
  <c r="CY193" i="11" s="1"/>
  <c r="AO182" i="11"/>
  <c r="AX173" i="11"/>
  <c r="CP170" i="11"/>
  <c r="DV170" i="11" s="1"/>
  <c r="BV190" i="11"/>
  <c r="DB190" i="11" s="1"/>
  <c r="CI177" i="11"/>
  <c r="DO177" i="11" s="1"/>
  <c r="AR179" i="11"/>
  <c r="CV164" i="11"/>
  <c r="EB164" i="11" s="1"/>
  <c r="AU176" i="11"/>
  <c r="CH178" i="11"/>
  <c r="DN178" i="11" s="1"/>
  <c r="BG164" i="11"/>
  <c r="AG190" i="11"/>
  <c r="CN172" i="11"/>
  <c r="DT172" i="11" s="1"/>
  <c r="EZ172" i="11" s="1"/>
  <c r="GK172" i="11" s="1"/>
  <c r="CL174" i="11"/>
  <c r="DR174" i="11" s="1"/>
  <c r="EX174" i="11" s="1"/>
  <c r="GI174" i="11" s="1"/>
  <c r="AH189" i="11"/>
  <c r="BA170" i="11"/>
  <c r="BC168" i="11"/>
  <c r="BH163" i="11"/>
  <c r="AF191" i="11"/>
  <c r="CF180" i="11"/>
  <c r="DL180" i="11" s="1"/>
  <c r="CK175" i="11"/>
  <c r="DQ175" i="11" s="1"/>
  <c r="EW175" i="11" s="1"/>
  <c r="GH175" i="11" s="1"/>
  <c r="BZ186" i="11"/>
  <c r="DF186" i="11" s="1"/>
  <c r="AL185" i="11"/>
  <c r="BB169" i="11"/>
  <c r="BY187" i="11"/>
  <c r="DE187" i="11" s="1"/>
  <c r="BX188" i="11"/>
  <c r="DD188" i="11" s="1"/>
  <c r="AN183" i="11"/>
  <c r="BD167" i="11"/>
  <c r="AJ187" i="11"/>
  <c r="FP192" i="11"/>
  <c r="FR190" i="11"/>
  <c r="HL162" i="11"/>
  <c r="HF163" i="11"/>
  <c r="G225" i="11"/>
  <c r="M224" i="11"/>
  <c r="HE223" i="11" s="1"/>
  <c r="EL186" i="11" l="1"/>
  <c r="FW186" i="11" s="1"/>
  <c r="EU177" i="11"/>
  <c r="GF177" i="11" s="1"/>
  <c r="EY173" i="11"/>
  <c r="GJ173" i="11" s="1"/>
  <c r="EV176" i="11"/>
  <c r="GG176" i="11" s="1"/>
  <c r="O223" i="1"/>
  <c r="N223" i="1"/>
  <c r="G224" i="1"/>
  <c r="AX192" i="1"/>
  <c r="AY192" i="1"/>
  <c r="AZ192" i="1" s="1"/>
  <c r="BL192" i="1" s="1"/>
  <c r="BB222" i="1"/>
  <c r="BC222" i="1" s="1"/>
  <c r="BF222" i="1"/>
  <c r="BH222" i="1" s="1"/>
  <c r="BJ222" i="1" s="1"/>
  <c r="AM200" i="1"/>
  <c r="AP197" i="1"/>
  <c r="Z213" i="1"/>
  <c r="AO198" i="1"/>
  <c r="Y214" i="1"/>
  <c r="AR195" i="1"/>
  <c r="AB211" i="1"/>
  <c r="AI204" i="1"/>
  <c r="AT193" i="1"/>
  <c r="AV193" i="1" s="1"/>
  <c r="AW193" i="1" s="1"/>
  <c r="AD209" i="1"/>
  <c r="AS194" i="1"/>
  <c r="AC210" i="1"/>
  <c r="AN199" i="1"/>
  <c r="AE208" i="1"/>
  <c r="AH205" i="1"/>
  <c r="AG206" i="1"/>
  <c r="AJ203" i="1"/>
  <c r="AQ196" i="1"/>
  <c r="AA212" i="1"/>
  <c r="AL201" i="1"/>
  <c r="AK202" i="1"/>
  <c r="AF207" i="1"/>
  <c r="X215" i="1"/>
  <c r="U218" i="1"/>
  <c r="R221" i="1"/>
  <c r="S220" i="1"/>
  <c r="W216" i="1"/>
  <c r="V217" i="1"/>
  <c r="T219" i="1"/>
  <c r="Q222" i="1"/>
  <c r="GT162" i="11"/>
  <c r="GV162" i="11" s="1"/>
  <c r="GW162" i="11" s="1"/>
  <c r="GY162" i="11" s="1"/>
  <c r="HI162" i="11" s="1"/>
  <c r="HJ162" i="11" s="1"/>
  <c r="EJ188" i="11"/>
  <c r="FU188" i="11" s="1"/>
  <c r="ET178" i="11"/>
  <c r="GE178" i="11" s="1"/>
  <c r="ER180" i="11"/>
  <c r="GC180" i="11" s="1"/>
  <c r="EN184" i="11"/>
  <c r="FY184" i="11" s="1"/>
  <c r="FH164" i="11"/>
  <c r="GS164" i="11" s="1"/>
  <c r="FF166" i="11"/>
  <c r="GQ166" i="11" s="1"/>
  <c r="EO183" i="11"/>
  <c r="FZ183" i="11" s="1"/>
  <c r="FG165" i="11"/>
  <c r="GR165" i="11" s="1"/>
  <c r="EG191" i="11"/>
  <c r="FR191" i="11" s="1"/>
  <c r="EQ181" i="11"/>
  <c r="GB181" i="11" s="1"/>
  <c r="GZ160" i="11"/>
  <c r="HH160" i="11"/>
  <c r="EK187" i="11"/>
  <c r="FV187" i="11" s="1"/>
  <c r="FB170" i="11"/>
  <c r="GM170" i="11" s="1"/>
  <c r="EM185" i="11"/>
  <c r="FX185" i="11" s="1"/>
  <c r="ES179" i="11"/>
  <c r="GD179" i="11" s="1"/>
  <c r="FL161" i="11"/>
  <c r="FM161" i="11" s="1"/>
  <c r="EH190" i="11"/>
  <c r="EP182" i="11"/>
  <c r="GA182" i="11" s="1"/>
  <c r="FC169" i="11"/>
  <c r="GN169" i="11" s="1"/>
  <c r="EF192" i="11"/>
  <c r="FN160" i="11"/>
  <c r="HK159" i="11"/>
  <c r="FL162" i="11"/>
  <c r="FM162" i="11" s="1"/>
  <c r="FI163" i="11"/>
  <c r="FK163" i="11" s="1"/>
  <c r="GY161" i="11"/>
  <c r="HI161" i="11" s="1"/>
  <c r="HJ161" i="11" s="1"/>
  <c r="GX161" i="11"/>
  <c r="FA171" i="11"/>
  <c r="GL171" i="11" s="1"/>
  <c r="FD168" i="11"/>
  <c r="GO168" i="11" s="1"/>
  <c r="EI189" i="11"/>
  <c r="FT189" i="11" s="1"/>
  <c r="FE167" i="11"/>
  <c r="GP167" i="11" s="1"/>
  <c r="EE402" i="11"/>
  <c r="EE193" i="11"/>
  <c r="BU192" i="11"/>
  <c r="DA192" i="11" s="1"/>
  <c r="BB170" i="11"/>
  <c r="CI178" i="11"/>
  <c r="DO178" i="11" s="1"/>
  <c r="BG165" i="11"/>
  <c r="CW164" i="11"/>
  <c r="EC164" i="11" s="1"/>
  <c r="CQ170" i="11"/>
  <c r="DW170" i="11" s="1"/>
  <c r="BT193" i="11"/>
  <c r="CZ193" i="11" s="1"/>
  <c r="CR169" i="11"/>
  <c r="DX169" i="11" s="1"/>
  <c r="BH164" i="11"/>
  <c r="BY188" i="11"/>
  <c r="DE188" i="11" s="1"/>
  <c r="CV165" i="11"/>
  <c r="EB165" i="11" s="1"/>
  <c r="AG191" i="11"/>
  <c r="CL175" i="11"/>
  <c r="DR175" i="11" s="1"/>
  <c r="CK176" i="11"/>
  <c r="DQ176" i="11" s="1"/>
  <c r="AD194" i="11"/>
  <c r="CC184" i="11"/>
  <c r="DI184" i="11" s="1"/>
  <c r="AU177" i="11"/>
  <c r="CN173" i="11"/>
  <c r="DT173" i="11" s="1"/>
  <c r="BA171" i="11"/>
  <c r="AO183" i="11"/>
  <c r="AE193" i="11"/>
  <c r="AZ172" i="11"/>
  <c r="CT167" i="11"/>
  <c r="DZ167" i="11" s="1"/>
  <c r="AX174" i="11"/>
  <c r="AI189" i="11"/>
  <c r="AK187" i="11"/>
  <c r="BZ187" i="11"/>
  <c r="DF187" i="11" s="1"/>
  <c r="BS194" i="11"/>
  <c r="CY194" i="11" s="1"/>
  <c r="CA186" i="11"/>
  <c r="DG186" i="11" s="1"/>
  <c r="AH190" i="11"/>
  <c r="AQ181" i="11"/>
  <c r="CD183" i="11"/>
  <c r="DJ183" i="11" s="1"/>
  <c r="BX189" i="11"/>
  <c r="DD189" i="11" s="1"/>
  <c r="EJ189" i="11" s="1"/>
  <c r="FU189" i="11" s="1"/>
  <c r="CJ177" i="11"/>
  <c r="DP177" i="11" s="1"/>
  <c r="EV177" i="11" s="1"/>
  <c r="GG177" i="11" s="1"/>
  <c r="AP182" i="11"/>
  <c r="BV191" i="11"/>
  <c r="DB191" i="11" s="1"/>
  <c r="EH191" i="11" s="1"/>
  <c r="CB185" i="11"/>
  <c r="DH185" i="11" s="1"/>
  <c r="CU166" i="11"/>
  <c r="EA166" i="11" s="1"/>
  <c r="CF181" i="11"/>
  <c r="DL181" i="11" s="1"/>
  <c r="ER181" i="11" s="1"/>
  <c r="GC181" i="11" s="1"/>
  <c r="CM174" i="11"/>
  <c r="DS174" i="11" s="1"/>
  <c r="EY174" i="11" s="1"/>
  <c r="GJ174" i="11" s="1"/>
  <c r="AW175" i="11"/>
  <c r="AN184" i="11"/>
  <c r="BE167" i="11"/>
  <c r="BF166" i="11"/>
  <c r="CP171" i="11"/>
  <c r="DV171" i="11" s="1"/>
  <c r="AM185" i="11"/>
  <c r="CG180" i="11"/>
  <c r="DM180" i="11" s="1"/>
  <c r="AR180" i="11"/>
  <c r="AJ188" i="11"/>
  <c r="CE182" i="11"/>
  <c r="DK182" i="11" s="1"/>
  <c r="CS168" i="11"/>
  <c r="DY168" i="11" s="1"/>
  <c r="AL186" i="11"/>
  <c r="AS179" i="11"/>
  <c r="AV176" i="11"/>
  <c r="BW190" i="11"/>
  <c r="DC190" i="11" s="1"/>
  <c r="CH179" i="11"/>
  <c r="DN179" i="11" s="1"/>
  <c r="BD168" i="11"/>
  <c r="BC169" i="11"/>
  <c r="AT178" i="11"/>
  <c r="AF192" i="11"/>
  <c r="CO172" i="11"/>
  <c r="DU172" i="11" s="1"/>
  <c r="AY173" i="11"/>
  <c r="HL163" i="11"/>
  <c r="HF164" i="11"/>
  <c r="M225" i="11"/>
  <c r="HE224" i="11" s="1"/>
  <c r="G226" i="11"/>
  <c r="FA172" i="11" l="1"/>
  <c r="GL172" i="11" s="1"/>
  <c r="EW176" i="11"/>
  <c r="GH176" i="11" s="1"/>
  <c r="EX175" i="11"/>
  <c r="GI175" i="11" s="1"/>
  <c r="EZ173" i="11"/>
  <c r="GK173" i="11" s="1"/>
  <c r="EP183" i="11"/>
  <c r="GA183" i="11" s="1"/>
  <c r="GX162" i="11"/>
  <c r="GZ162" i="11" s="1"/>
  <c r="HK162" i="11" s="1"/>
  <c r="AX193" i="1"/>
  <c r="AY193" i="1"/>
  <c r="AZ193" i="1" s="1"/>
  <c r="BL193" i="1" s="1"/>
  <c r="O224" i="1"/>
  <c r="N224" i="1"/>
  <c r="G225" i="1"/>
  <c r="BB223" i="1"/>
  <c r="BC223" i="1" s="1"/>
  <c r="BF223" i="1"/>
  <c r="BH223" i="1" s="1"/>
  <c r="BJ223" i="1" s="1"/>
  <c r="AQ197" i="1"/>
  <c r="AF208" i="1"/>
  <c r="AL202" i="1"/>
  <c r="AB212" i="1"/>
  <c r="AR196" i="1"/>
  <c r="Z214" i="1"/>
  <c r="AP198" i="1"/>
  <c r="AA213" i="1"/>
  <c r="AG207" i="1"/>
  <c r="AK203" i="1"/>
  <c r="AN200" i="1"/>
  <c r="AD210" i="1"/>
  <c r="AT194" i="1"/>
  <c r="AV194" i="1" s="1"/>
  <c r="AW194" i="1" s="1"/>
  <c r="AJ204" i="1"/>
  <c r="AH206" i="1"/>
  <c r="AI205" i="1"/>
  <c r="Y215" i="1"/>
  <c r="AO199" i="1"/>
  <c r="AM201" i="1"/>
  <c r="AC211" i="1"/>
  <c r="AS195" i="1"/>
  <c r="R222" i="1"/>
  <c r="S221" i="1"/>
  <c r="T220" i="1"/>
  <c r="U219" i="1"/>
  <c r="X216" i="1"/>
  <c r="AE209" i="1"/>
  <c r="V218" i="1"/>
  <c r="Q223" i="1"/>
  <c r="W217" i="1"/>
  <c r="GT163" i="11"/>
  <c r="GV163" i="11" s="1"/>
  <c r="GW163" i="11" s="1"/>
  <c r="GY163" i="11" s="1"/>
  <c r="HI163" i="11" s="1"/>
  <c r="HJ163" i="11" s="1"/>
  <c r="FC170" i="11"/>
  <c r="GN170" i="11" s="1"/>
  <c r="FG166" i="11"/>
  <c r="GR166" i="11" s="1"/>
  <c r="FH165" i="11"/>
  <c r="GS165" i="11" s="1"/>
  <c r="FN162" i="11"/>
  <c r="FN161" i="11"/>
  <c r="EM186" i="11"/>
  <c r="FX186" i="11" s="1"/>
  <c r="EI190" i="11"/>
  <c r="FT190" i="11" s="1"/>
  <c r="FE168" i="11"/>
  <c r="GP168" i="11" s="1"/>
  <c r="ES180" i="11"/>
  <c r="GD180" i="11" s="1"/>
  <c r="EL187" i="11"/>
  <c r="FW187" i="11" s="1"/>
  <c r="FB171" i="11"/>
  <c r="GM171" i="11" s="1"/>
  <c r="ET179" i="11"/>
  <c r="GE179" i="11" s="1"/>
  <c r="EE194" i="11"/>
  <c r="FP194" i="11" s="1"/>
  <c r="EO184" i="11"/>
  <c r="FZ184" i="11" s="1"/>
  <c r="FD169" i="11"/>
  <c r="GO169" i="11" s="1"/>
  <c r="FL163" i="11"/>
  <c r="FM163" i="11" s="1"/>
  <c r="FQ192" i="11"/>
  <c r="FF167" i="11"/>
  <c r="GQ167" i="11" s="1"/>
  <c r="EQ182" i="11"/>
  <c r="GB182" i="11" s="1"/>
  <c r="EK188" i="11"/>
  <c r="FV188" i="11" s="1"/>
  <c r="EU178" i="11"/>
  <c r="GF178" i="11" s="1"/>
  <c r="EN185" i="11"/>
  <c r="FY185" i="11" s="1"/>
  <c r="FI164" i="11"/>
  <c r="FK164" i="11" s="1"/>
  <c r="FL164" i="11" s="1"/>
  <c r="FM164" i="11" s="1"/>
  <c r="EG192" i="11"/>
  <c r="FR192" i="11" s="1"/>
  <c r="GZ161" i="11"/>
  <c r="HH161" i="11"/>
  <c r="FS190" i="11"/>
  <c r="HK160" i="11"/>
  <c r="HL164" i="11"/>
  <c r="FS191" i="11"/>
  <c r="EE401" i="11"/>
  <c r="EE403" i="11" s="1"/>
  <c r="FP193" i="11"/>
  <c r="CU167" i="11"/>
  <c r="EA167" i="11" s="1"/>
  <c r="CH180" i="11"/>
  <c r="DN180" i="11" s="1"/>
  <c r="CD184" i="11"/>
  <c r="DJ184" i="11" s="1"/>
  <c r="BU193" i="11"/>
  <c r="DA193" i="11" s="1"/>
  <c r="CA187" i="11"/>
  <c r="DG187" i="11" s="1"/>
  <c r="BY189" i="11"/>
  <c r="DE189" i="11" s="1"/>
  <c r="BH165" i="11"/>
  <c r="CN174" i="11"/>
  <c r="DT174" i="11" s="1"/>
  <c r="BX190" i="11"/>
  <c r="DD190" i="11" s="1"/>
  <c r="AF193" i="11"/>
  <c r="AS180" i="11"/>
  <c r="AD195" i="11"/>
  <c r="AO184" i="11"/>
  <c r="BD169" i="11"/>
  <c r="AK188" i="11"/>
  <c r="BF167" i="11"/>
  <c r="AQ182" i="11"/>
  <c r="CB186" i="11"/>
  <c r="DH186" i="11" s="1"/>
  <c r="CL176" i="11"/>
  <c r="DR176" i="11" s="1"/>
  <c r="CR170" i="11"/>
  <c r="DX170" i="11" s="1"/>
  <c r="AX175" i="11"/>
  <c r="CW165" i="11"/>
  <c r="EC165" i="11" s="1"/>
  <c r="AY174" i="11"/>
  <c r="CM175" i="11"/>
  <c r="DS175" i="11" s="1"/>
  <c r="AM186" i="11"/>
  <c r="BS195" i="11"/>
  <c r="CY195" i="11" s="1"/>
  <c r="CG181" i="11"/>
  <c r="DM181" i="11" s="1"/>
  <c r="BE168" i="11"/>
  <c r="CF182" i="11"/>
  <c r="DL182" i="11" s="1"/>
  <c r="ER182" i="11" s="1"/>
  <c r="GC182" i="11" s="1"/>
  <c r="AJ189" i="11"/>
  <c r="AT179" i="11"/>
  <c r="AP183" i="11"/>
  <c r="AE194" i="11"/>
  <c r="BG166" i="11"/>
  <c r="AU178" i="11"/>
  <c r="AR181" i="11"/>
  <c r="CS169" i="11"/>
  <c r="DY169" i="11" s="1"/>
  <c r="BV192" i="11"/>
  <c r="DB192" i="11" s="1"/>
  <c r="CK177" i="11"/>
  <c r="DQ177" i="11" s="1"/>
  <c r="AH191" i="11"/>
  <c r="CP172" i="11"/>
  <c r="DV172" i="11" s="1"/>
  <c r="CV166" i="11"/>
  <c r="EB166" i="11" s="1"/>
  <c r="CC185" i="11"/>
  <c r="DI185" i="11" s="1"/>
  <c r="BB171" i="11"/>
  <c r="AV177" i="11"/>
  <c r="AZ173" i="11"/>
  <c r="BW191" i="11"/>
  <c r="DC191" i="11" s="1"/>
  <c r="CJ178" i="11"/>
  <c r="DP178" i="11" s="1"/>
  <c r="AL187" i="11"/>
  <c r="CT168" i="11"/>
  <c r="DZ168" i="11" s="1"/>
  <c r="CQ171" i="11"/>
  <c r="DW171" i="11" s="1"/>
  <c r="BZ188" i="11"/>
  <c r="DF188" i="11" s="1"/>
  <c r="AW176" i="11"/>
  <c r="CI179" i="11"/>
  <c r="DO179" i="11" s="1"/>
  <c r="CE183" i="11"/>
  <c r="DK183" i="11" s="1"/>
  <c r="AN185" i="11"/>
  <c r="BT194" i="11"/>
  <c r="CZ194" i="11" s="1"/>
  <c r="EF194" i="11" s="1"/>
  <c r="FQ194" i="11" s="1"/>
  <c r="BC170" i="11"/>
  <c r="AG192" i="11"/>
  <c r="BA172" i="11"/>
  <c r="CO173" i="11"/>
  <c r="DU173" i="11" s="1"/>
  <c r="AI190" i="11"/>
  <c r="EF193" i="11"/>
  <c r="EF402" i="11"/>
  <c r="M226" i="11"/>
  <c r="HE225" i="11" s="1"/>
  <c r="G227" i="11"/>
  <c r="HF165" i="11"/>
  <c r="FA173" i="11" l="1"/>
  <c r="GL173" i="11" s="1"/>
  <c r="HH162" i="11"/>
  <c r="GX163" i="11"/>
  <c r="HH163" i="11" s="1"/>
  <c r="EY175" i="11"/>
  <c r="GJ175" i="11" s="1"/>
  <c r="EZ174" i="11"/>
  <c r="GK174" i="11" s="1"/>
  <c r="EW177" i="11"/>
  <c r="GH177" i="11" s="1"/>
  <c r="FB172" i="11"/>
  <c r="GM172" i="11" s="1"/>
  <c r="EX176" i="11"/>
  <c r="GI176" i="11" s="1"/>
  <c r="G226" i="1"/>
  <c r="N225" i="1"/>
  <c r="O225" i="1"/>
  <c r="BB224" i="1"/>
  <c r="BC224" i="1" s="1"/>
  <c r="BF224" i="1"/>
  <c r="BH224" i="1" s="1"/>
  <c r="BJ224" i="1" s="1"/>
  <c r="AE210" i="1"/>
  <c r="AJ205" i="1"/>
  <c r="AC212" i="1"/>
  <c r="AS196" i="1"/>
  <c r="Z215" i="1"/>
  <c r="AP199" i="1"/>
  <c r="AA214" i="1"/>
  <c r="AQ198" i="1"/>
  <c r="AF209" i="1"/>
  <c r="AG208" i="1"/>
  <c r="AD211" i="1"/>
  <c r="AT195" i="1"/>
  <c r="AV195" i="1" s="1"/>
  <c r="AW195" i="1" s="1"/>
  <c r="W218" i="1"/>
  <c r="AM202" i="1"/>
  <c r="AB213" i="1"/>
  <c r="AR197" i="1"/>
  <c r="AK204" i="1"/>
  <c r="AH207" i="1"/>
  <c r="AI206" i="1"/>
  <c r="AN201" i="1"/>
  <c r="Y216" i="1"/>
  <c r="AO200" i="1"/>
  <c r="AL203" i="1"/>
  <c r="U220" i="1"/>
  <c r="S222" i="1"/>
  <c r="R223" i="1"/>
  <c r="X217" i="1"/>
  <c r="T221" i="1"/>
  <c r="Q224" i="1"/>
  <c r="V219" i="1"/>
  <c r="AX194" i="1"/>
  <c r="AY194" i="1"/>
  <c r="AZ194" i="1" s="1"/>
  <c r="BL194" i="1" s="1"/>
  <c r="EE404" i="11"/>
  <c r="FH166" i="11"/>
  <c r="GS166" i="11" s="1"/>
  <c r="FF168" i="11"/>
  <c r="GQ168" i="11" s="1"/>
  <c r="EE195" i="11"/>
  <c r="FP195" i="11" s="1"/>
  <c r="EQ183" i="11"/>
  <c r="GB183" i="11" s="1"/>
  <c r="FC171" i="11"/>
  <c r="GN171" i="11" s="1"/>
  <c r="EI191" i="11"/>
  <c r="FT191" i="11" s="1"/>
  <c r="EO185" i="11"/>
  <c r="FZ185" i="11" s="1"/>
  <c r="ES181" i="11"/>
  <c r="GD181" i="11" s="1"/>
  <c r="EP184" i="11"/>
  <c r="GA184" i="11" s="1"/>
  <c r="FE169" i="11"/>
  <c r="GP169" i="11" s="1"/>
  <c r="EU179" i="11"/>
  <c r="GF179" i="11" s="1"/>
  <c r="EL188" i="11"/>
  <c r="FW188" i="11" s="1"/>
  <c r="EV178" i="11"/>
  <c r="GG178" i="11" s="1"/>
  <c r="FD170" i="11"/>
  <c r="GO170" i="11" s="1"/>
  <c r="GT164" i="11"/>
  <c r="GV164" i="11" s="1"/>
  <c r="GW164" i="11" s="1"/>
  <c r="FN163" i="11"/>
  <c r="GZ163" i="11"/>
  <c r="EH192" i="11"/>
  <c r="FS192" i="11" s="1"/>
  <c r="FI165" i="11"/>
  <c r="FK165" i="11" s="1"/>
  <c r="FL165" i="11" s="1"/>
  <c r="FM165" i="11" s="1"/>
  <c r="EN186" i="11"/>
  <c r="FY186" i="11" s="1"/>
  <c r="EK189" i="11"/>
  <c r="FV189" i="11" s="1"/>
  <c r="ET180" i="11"/>
  <c r="GE180" i="11" s="1"/>
  <c r="HK161" i="11"/>
  <c r="EJ190" i="11"/>
  <c r="EM187" i="11"/>
  <c r="FX187" i="11" s="1"/>
  <c r="FG167" i="11"/>
  <c r="GR167" i="11" s="1"/>
  <c r="FN164" i="11"/>
  <c r="EF401" i="11"/>
  <c r="EF403" i="11" s="1"/>
  <c r="FQ193" i="11"/>
  <c r="AU179" i="11"/>
  <c r="AL188" i="11"/>
  <c r="BS196" i="11"/>
  <c r="CY196" i="11" s="1"/>
  <c r="AK189" i="11"/>
  <c r="CN175" i="11"/>
  <c r="DT175" i="11" s="1"/>
  <c r="AG193" i="11"/>
  <c r="AD196" i="11"/>
  <c r="AS181" i="11"/>
  <c r="BG167" i="11"/>
  <c r="BU194" i="11"/>
  <c r="DA194" i="11" s="1"/>
  <c r="AF194" i="11"/>
  <c r="BE169" i="11"/>
  <c r="AV178" i="11"/>
  <c r="CV167" i="11"/>
  <c r="EB167" i="11" s="1"/>
  <c r="BD170" i="11"/>
  <c r="CE184" i="11"/>
  <c r="DK184" i="11" s="1"/>
  <c r="BH166" i="11"/>
  <c r="AW177" i="11"/>
  <c r="AR182" i="11"/>
  <c r="CK178" i="11"/>
  <c r="DQ178" i="11" s="1"/>
  <c r="AM187" i="11"/>
  <c r="BF168" i="11"/>
  <c r="BX191" i="11"/>
  <c r="DD191" i="11" s="1"/>
  <c r="CB187" i="11"/>
  <c r="DH187" i="11" s="1"/>
  <c r="CD185" i="11"/>
  <c r="DJ185" i="11" s="1"/>
  <c r="AT180" i="11"/>
  <c r="CA188" i="11"/>
  <c r="DG188" i="11" s="1"/>
  <c r="CG182" i="11"/>
  <c r="DM182" i="11" s="1"/>
  <c r="CO174" i="11"/>
  <c r="DU174" i="11" s="1"/>
  <c r="BZ189" i="11"/>
  <c r="DF189" i="11" s="1"/>
  <c r="CU168" i="11"/>
  <c r="EA168" i="11" s="1"/>
  <c r="CQ172" i="11"/>
  <c r="DW172" i="11" s="1"/>
  <c r="AX176" i="11"/>
  <c r="BA173" i="11"/>
  <c r="BB172" i="11"/>
  <c r="AZ174" i="11"/>
  <c r="CI180" i="11"/>
  <c r="DO180" i="11" s="1"/>
  <c r="AY175" i="11"/>
  <c r="AE195" i="11"/>
  <c r="AJ190" i="11"/>
  <c r="CF183" i="11"/>
  <c r="DL183" i="11" s="1"/>
  <c r="CT169" i="11"/>
  <c r="DZ169" i="11" s="1"/>
  <c r="CH181" i="11"/>
  <c r="DN181" i="11" s="1"/>
  <c r="AN186" i="11"/>
  <c r="CL177" i="11"/>
  <c r="DR177" i="11" s="1"/>
  <c r="CW166" i="11"/>
  <c r="EC166" i="11" s="1"/>
  <c r="AO185" i="11"/>
  <c r="CS170" i="11"/>
  <c r="DY170" i="11" s="1"/>
  <c r="AQ183" i="11"/>
  <c r="BV193" i="11"/>
  <c r="DB193" i="11" s="1"/>
  <c r="CM176" i="11"/>
  <c r="DS176" i="11" s="1"/>
  <c r="CJ179" i="11"/>
  <c r="DP179" i="11" s="1"/>
  <c r="CC186" i="11"/>
  <c r="DI186" i="11" s="1"/>
  <c r="BT195" i="11"/>
  <c r="CZ195" i="11" s="1"/>
  <c r="CR171" i="11"/>
  <c r="DX171" i="11" s="1"/>
  <c r="CP173" i="11"/>
  <c r="DV173" i="11" s="1"/>
  <c r="BW192" i="11"/>
  <c r="DC192" i="11" s="1"/>
  <c r="BY190" i="11"/>
  <c r="DE190" i="11" s="1"/>
  <c r="AP184" i="11"/>
  <c r="BC171" i="11"/>
  <c r="AI191" i="11"/>
  <c r="AH192" i="11"/>
  <c r="EG402" i="11"/>
  <c r="EG193" i="11"/>
  <c r="HL165" i="11"/>
  <c r="M227" i="11"/>
  <c r="HE226" i="11" s="1"/>
  <c r="G228" i="11"/>
  <c r="HF166" i="11"/>
  <c r="EF404" i="11" l="1"/>
  <c r="EX177" i="11"/>
  <c r="GI177" i="11" s="1"/>
  <c r="FA174" i="11"/>
  <c r="GL174" i="11" s="1"/>
  <c r="EY176" i="11"/>
  <c r="GJ176" i="11" s="1"/>
  <c r="FB173" i="11"/>
  <c r="GM173" i="11" s="1"/>
  <c r="EZ175" i="11"/>
  <c r="GK175" i="11" s="1"/>
  <c r="FC172" i="11"/>
  <c r="GN172" i="11" s="1"/>
  <c r="AY195" i="1"/>
  <c r="AZ195" i="1" s="1"/>
  <c r="BL195" i="1" s="1"/>
  <c r="AX195" i="1"/>
  <c r="BB225" i="1"/>
  <c r="BC225" i="1" s="1"/>
  <c r="BF225" i="1"/>
  <c r="BH225" i="1" s="1"/>
  <c r="BJ225" i="1" s="1"/>
  <c r="Y217" i="1"/>
  <c r="AO201" i="1"/>
  <c r="AJ206" i="1"/>
  <c r="AK205" i="1"/>
  <c r="AF210" i="1"/>
  <c r="AG209" i="1"/>
  <c r="AB214" i="1"/>
  <c r="AR198" i="1"/>
  <c r="AC213" i="1"/>
  <c r="AS197" i="1"/>
  <c r="AN202" i="1"/>
  <c r="AP200" i="1"/>
  <c r="Z216" i="1"/>
  <c r="AI207" i="1"/>
  <c r="AL204" i="1"/>
  <c r="AM203" i="1"/>
  <c r="Q225" i="1"/>
  <c r="S223" i="1"/>
  <c r="AH208" i="1"/>
  <c r="AQ199" i="1"/>
  <c r="AA215" i="1"/>
  <c r="AT196" i="1"/>
  <c r="AV196" i="1" s="1"/>
  <c r="AW196" i="1" s="1"/>
  <c r="AD212" i="1"/>
  <c r="AE211" i="1"/>
  <c r="X218" i="1"/>
  <c r="T222" i="1"/>
  <c r="V220" i="1"/>
  <c r="R224" i="1"/>
  <c r="U221" i="1"/>
  <c r="W219" i="1"/>
  <c r="N226" i="1"/>
  <c r="O226" i="1"/>
  <c r="G227" i="1"/>
  <c r="EU180" i="11"/>
  <c r="GF180" i="11" s="1"/>
  <c r="FG168" i="11"/>
  <c r="GR168" i="11" s="1"/>
  <c r="EM188" i="11"/>
  <c r="FX188" i="11" s="1"/>
  <c r="GT165" i="11"/>
  <c r="GV165" i="11" s="1"/>
  <c r="GW165" i="11" s="1"/>
  <c r="GX165" i="11" s="1"/>
  <c r="EV179" i="11"/>
  <c r="GG179" i="11" s="1"/>
  <c r="FI166" i="11"/>
  <c r="FK166" i="11" s="1"/>
  <c r="FL166" i="11" s="1"/>
  <c r="FM166" i="11" s="1"/>
  <c r="FH167" i="11"/>
  <c r="GS167" i="11" s="1"/>
  <c r="EO186" i="11"/>
  <c r="FZ186" i="11" s="1"/>
  <c r="FD171" i="11"/>
  <c r="GO171" i="11" s="1"/>
  <c r="ET181" i="11"/>
  <c r="GE181" i="11" s="1"/>
  <c r="EJ191" i="11"/>
  <c r="FU191" i="11" s="1"/>
  <c r="EE196" i="11"/>
  <c r="FP196" i="11" s="1"/>
  <c r="EK190" i="11"/>
  <c r="FV190" i="11" s="1"/>
  <c r="FF169" i="11"/>
  <c r="GQ169" i="11" s="1"/>
  <c r="EL189" i="11"/>
  <c r="FW189" i="11" s="1"/>
  <c r="EI192" i="11"/>
  <c r="FT192" i="11" s="1"/>
  <c r="FE170" i="11"/>
  <c r="GP170" i="11" s="1"/>
  <c r="ES182" i="11"/>
  <c r="GD182" i="11" s="1"/>
  <c r="EN187" i="11"/>
  <c r="FY187" i="11" s="1"/>
  <c r="EW178" i="11"/>
  <c r="GH178" i="11" s="1"/>
  <c r="EQ184" i="11"/>
  <c r="GB184" i="11" s="1"/>
  <c r="FU190" i="11"/>
  <c r="EG194" i="11"/>
  <c r="GY164" i="11"/>
  <c r="HI164" i="11" s="1"/>
  <c r="HJ164" i="11" s="1"/>
  <c r="GX164" i="11"/>
  <c r="EF195" i="11"/>
  <c r="ER183" i="11"/>
  <c r="GC183" i="11" s="1"/>
  <c r="EP185" i="11"/>
  <c r="GA185" i="11" s="1"/>
  <c r="FN165" i="11"/>
  <c r="HK163" i="11"/>
  <c r="AY176" i="11"/>
  <c r="BU195" i="11"/>
  <c r="DA195" i="11" s="1"/>
  <c r="CT170" i="11"/>
  <c r="DZ170" i="11" s="1"/>
  <c r="CO175" i="11"/>
  <c r="DU175" i="11" s="1"/>
  <c r="AE196" i="11"/>
  <c r="CD186" i="11"/>
  <c r="DJ186" i="11" s="1"/>
  <c r="CE185" i="11"/>
  <c r="DK185" i="11" s="1"/>
  <c r="CA189" i="11"/>
  <c r="DG189" i="11" s="1"/>
  <c r="AV179" i="11"/>
  <c r="BA174" i="11"/>
  <c r="CG183" i="11"/>
  <c r="DM183" i="11" s="1"/>
  <c r="AG194" i="11"/>
  <c r="AP185" i="11"/>
  <c r="CB188" i="11"/>
  <c r="DH188" i="11" s="1"/>
  <c r="AW178" i="11"/>
  <c r="BY191" i="11"/>
  <c r="DE191" i="11" s="1"/>
  <c r="BH167" i="11"/>
  <c r="BB173" i="11"/>
  <c r="BF169" i="11"/>
  <c r="BE170" i="11"/>
  <c r="CL178" i="11"/>
  <c r="DR178" i="11" s="1"/>
  <c r="CQ173" i="11"/>
  <c r="DW173" i="11" s="1"/>
  <c r="AK190" i="11"/>
  <c r="AJ191" i="11"/>
  <c r="CR172" i="11"/>
  <c r="DX172" i="11" s="1"/>
  <c r="AM188" i="11"/>
  <c r="AQ184" i="11"/>
  <c r="AZ175" i="11"/>
  <c r="AF195" i="11"/>
  <c r="AL189" i="11"/>
  <c r="AN187" i="11"/>
  <c r="CK179" i="11"/>
  <c r="DQ179" i="11" s="1"/>
  <c r="CU169" i="11"/>
  <c r="EA169" i="11" s="1"/>
  <c r="BW193" i="11"/>
  <c r="DC193" i="11" s="1"/>
  <c r="CI181" i="11"/>
  <c r="DO181" i="11" s="1"/>
  <c r="CS171" i="11"/>
  <c r="DY171" i="11" s="1"/>
  <c r="AI192" i="11"/>
  <c r="BS197" i="11"/>
  <c r="CY197" i="11" s="1"/>
  <c r="BZ190" i="11"/>
  <c r="DF190" i="11" s="1"/>
  <c r="EL190" i="11" s="1"/>
  <c r="FW190" i="11" s="1"/>
  <c r="AS182" i="11"/>
  <c r="BV194" i="11"/>
  <c r="DB194" i="11" s="1"/>
  <c r="AD197" i="11"/>
  <c r="BC172" i="11"/>
  <c r="AX177" i="11"/>
  <c r="CN176" i="11"/>
  <c r="DT176" i="11" s="1"/>
  <c r="BD171" i="11"/>
  <c r="CV168" i="11"/>
  <c r="EB168" i="11" s="1"/>
  <c r="CW167" i="11"/>
  <c r="EC167" i="11" s="1"/>
  <c r="CP174" i="11"/>
  <c r="DV174" i="11" s="1"/>
  <c r="BX192" i="11"/>
  <c r="DD192" i="11" s="1"/>
  <c r="CJ180" i="11"/>
  <c r="DP180" i="11" s="1"/>
  <c r="CC187" i="11"/>
  <c r="DI187" i="11" s="1"/>
  <c r="CH182" i="11"/>
  <c r="DN182" i="11" s="1"/>
  <c r="AT181" i="11"/>
  <c r="AR183" i="11"/>
  <c r="AO186" i="11"/>
  <c r="AU180" i="11"/>
  <c r="BT196" i="11"/>
  <c r="CZ196" i="11" s="1"/>
  <c r="BG168" i="11"/>
  <c r="AH193" i="11"/>
  <c r="CM177" i="11"/>
  <c r="DS177" i="11" s="1"/>
  <c r="CF184" i="11"/>
  <c r="DL184" i="11" s="1"/>
  <c r="EG401" i="11"/>
  <c r="EG404" i="11" s="1"/>
  <c r="FR193" i="11"/>
  <c r="EH193" i="11"/>
  <c r="EH402" i="11"/>
  <c r="HL166" i="11"/>
  <c r="G229" i="11"/>
  <c r="M228" i="11"/>
  <c r="HE227" i="11" s="1"/>
  <c r="HF167" i="11"/>
  <c r="EZ176" i="11" l="1"/>
  <c r="GK176" i="11" s="1"/>
  <c r="EY177" i="11"/>
  <c r="GJ177" i="11" s="1"/>
  <c r="FB174" i="11"/>
  <c r="GM174" i="11" s="1"/>
  <c r="FC173" i="11"/>
  <c r="GN173" i="11" s="1"/>
  <c r="GY165" i="11"/>
  <c r="HI165" i="11" s="1"/>
  <c r="HJ165" i="11" s="1"/>
  <c r="FD172" i="11"/>
  <c r="GO172" i="11" s="1"/>
  <c r="FA175" i="11"/>
  <c r="GL175" i="11" s="1"/>
  <c r="BB226" i="1"/>
  <c r="BC226" i="1" s="1"/>
  <c r="BF226" i="1"/>
  <c r="BH226" i="1" s="1"/>
  <c r="BJ226" i="1" s="1"/>
  <c r="AL205" i="1"/>
  <c r="AP201" i="1"/>
  <c r="Z217" i="1"/>
  <c r="AT197" i="1"/>
  <c r="AV197" i="1" s="1"/>
  <c r="AW197" i="1" s="1"/>
  <c r="AD213" i="1"/>
  <c r="AH209" i="1"/>
  <c r="AI208" i="1"/>
  <c r="AK206" i="1"/>
  <c r="AF211" i="1"/>
  <c r="AJ207" i="1"/>
  <c r="AE212" i="1"/>
  <c r="AG210" i="1"/>
  <c r="AA216" i="1"/>
  <c r="AQ200" i="1"/>
  <c r="AC214" i="1"/>
  <c r="AS198" i="1"/>
  <c r="AN203" i="1"/>
  <c r="AB215" i="1"/>
  <c r="AR199" i="1"/>
  <c r="AM204" i="1"/>
  <c r="Y218" i="1"/>
  <c r="AO202" i="1"/>
  <c r="X219" i="1"/>
  <c r="S224" i="1"/>
  <c r="U222" i="1"/>
  <c r="R225" i="1"/>
  <c r="T223" i="1"/>
  <c r="V221" i="1"/>
  <c r="W220" i="1"/>
  <c r="Q226" i="1"/>
  <c r="AY196" i="1"/>
  <c r="AZ196" i="1" s="1"/>
  <c r="BL196" i="1" s="1"/>
  <c r="AX196" i="1"/>
  <c r="N227" i="1"/>
  <c r="O227" i="1"/>
  <c r="G228" i="1"/>
  <c r="GT166" i="11"/>
  <c r="GV166" i="11" s="1"/>
  <c r="GW166" i="11" s="1"/>
  <c r="GY166" i="11" s="1"/>
  <c r="HI166" i="11" s="1"/>
  <c r="HJ166" i="11" s="1"/>
  <c r="FI167" i="11"/>
  <c r="FK167" i="11" s="1"/>
  <c r="FL167" i="11" s="1"/>
  <c r="FM167" i="11" s="1"/>
  <c r="EW179" i="11"/>
  <c r="GH179" i="11" s="1"/>
  <c r="EF196" i="11"/>
  <c r="FQ196" i="11" s="1"/>
  <c r="EJ192" i="11"/>
  <c r="FU192" i="11" s="1"/>
  <c r="ET182" i="11"/>
  <c r="GE182" i="11" s="1"/>
  <c r="EH194" i="11"/>
  <c r="FS194" i="11" s="1"/>
  <c r="ER184" i="11"/>
  <c r="GC184" i="11" s="1"/>
  <c r="FG169" i="11"/>
  <c r="GR169" i="11" s="1"/>
  <c r="EO187" i="11"/>
  <c r="FZ187" i="11" s="1"/>
  <c r="EP186" i="11"/>
  <c r="GA186" i="11" s="1"/>
  <c r="EG195" i="11"/>
  <c r="FR195" i="11" s="1"/>
  <c r="EX178" i="11"/>
  <c r="GI178" i="11" s="1"/>
  <c r="EE197" i="11"/>
  <c r="FP197" i="11" s="1"/>
  <c r="EN188" i="11"/>
  <c r="FY188" i="11" s="1"/>
  <c r="EV180" i="11"/>
  <c r="GG180" i="11" s="1"/>
  <c r="FH168" i="11"/>
  <c r="GS168" i="11" s="1"/>
  <c r="EU181" i="11"/>
  <c r="GF181" i="11" s="1"/>
  <c r="ES183" i="11"/>
  <c r="GD183" i="11" s="1"/>
  <c r="EQ185" i="11"/>
  <c r="GB185" i="11" s="1"/>
  <c r="FF170" i="11"/>
  <c r="GQ170" i="11" s="1"/>
  <c r="GZ165" i="11"/>
  <c r="HK165" i="11" s="1"/>
  <c r="HH165" i="11"/>
  <c r="FR194" i="11"/>
  <c r="FQ195" i="11"/>
  <c r="FN166" i="11"/>
  <c r="EG403" i="11"/>
  <c r="FE171" i="11"/>
  <c r="GP171" i="11" s="1"/>
  <c r="EK191" i="11"/>
  <c r="FV191" i="11" s="1"/>
  <c r="EM189" i="11"/>
  <c r="FX189" i="11" s="1"/>
  <c r="GZ164" i="11"/>
  <c r="HH164" i="11"/>
  <c r="HL167" i="11"/>
  <c r="CH183" i="11"/>
  <c r="DN183" i="11" s="1"/>
  <c r="BU196" i="11"/>
  <c r="DA196" i="11" s="1"/>
  <c r="CD187" i="11"/>
  <c r="DJ187" i="11" s="1"/>
  <c r="AJ192" i="11"/>
  <c r="AY177" i="11"/>
  <c r="CP175" i="11"/>
  <c r="DV175" i="11" s="1"/>
  <c r="BD172" i="11"/>
  <c r="CJ181" i="11"/>
  <c r="DP181" i="11" s="1"/>
  <c r="CS172" i="11"/>
  <c r="DY172" i="11" s="1"/>
  <c r="BB174" i="11"/>
  <c r="AI193" i="11"/>
  <c r="CQ174" i="11"/>
  <c r="DW174" i="11" s="1"/>
  <c r="BC173" i="11"/>
  <c r="AN188" i="11"/>
  <c r="CG184" i="11"/>
  <c r="DM184" i="11" s="1"/>
  <c r="AZ176" i="11"/>
  <c r="CF185" i="11"/>
  <c r="DL185" i="11" s="1"/>
  <c r="AQ185" i="11"/>
  <c r="BT197" i="11"/>
  <c r="CZ197" i="11" s="1"/>
  <c r="BW194" i="11"/>
  <c r="DC194" i="11" s="1"/>
  <c r="AE197" i="11"/>
  <c r="CE186" i="11"/>
  <c r="DK186" i="11" s="1"/>
  <c r="AU181" i="11"/>
  <c r="AF196" i="11"/>
  <c r="CI182" i="11"/>
  <c r="DO182" i="11" s="1"/>
  <c r="AT182" i="11"/>
  <c r="AX178" i="11"/>
  <c r="CV169" i="11"/>
  <c r="EB169" i="11" s="1"/>
  <c r="AR184" i="11"/>
  <c r="BF170" i="11"/>
  <c r="CB189" i="11"/>
  <c r="DH189" i="11" s="1"/>
  <c r="AG195" i="11"/>
  <c r="AV180" i="11"/>
  <c r="CL179" i="11"/>
  <c r="DR179" i="11" s="1"/>
  <c r="BG169" i="11"/>
  <c r="BA175" i="11"/>
  <c r="AM189" i="11"/>
  <c r="CU170" i="11"/>
  <c r="EA170" i="11" s="1"/>
  <c r="FG170" i="11" s="1"/>
  <c r="GR170" i="11" s="1"/>
  <c r="CC188" i="11"/>
  <c r="DI188" i="11" s="1"/>
  <c r="AL190" i="11"/>
  <c r="CK180" i="11"/>
  <c r="DQ180" i="11" s="1"/>
  <c r="EW180" i="11" s="1"/>
  <c r="GH180" i="11" s="1"/>
  <c r="BH168" i="11"/>
  <c r="CW168" i="11"/>
  <c r="EC168" i="11" s="1"/>
  <c r="AS183" i="11"/>
  <c r="AO187" i="11"/>
  <c r="BZ191" i="11"/>
  <c r="DF191" i="11" s="1"/>
  <c r="BE171" i="11"/>
  <c r="AH194" i="11"/>
  <c r="CR173" i="11"/>
  <c r="DX173" i="11" s="1"/>
  <c r="CO176" i="11"/>
  <c r="DU176" i="11" s="1"/>
  <c r="FA176" i="11" s="1"/>
  <c r="GL176" i="11" s="1"/>
  <c r="BY192" i="11"/>
  <c r="DE192" i="11" s="1"/>
  <c r="AP186" i="11"/>
  <c r="CN177" i="11"/>
  <c r="DT177" i="11" s="1"/>
  <c r="EZ177" i="11" s="1"/>
  <c r="GK177" i="11" s="1"/>
  <c r="CA190" i="11"/>
  <c r="DG190" i="11" s="1"/>
  <c r="BS198" i="11"/>
  <c r="CY198" i="11" s="1"/>
  <c r="AD198" i="11"/>
  <c r="CT171" i="11"/>
  <c r="DZ171" i="11" s="1"/>
  <c r="BV195" i="11"/>
  <c r="DB195" i="11" s="1"/>
  <c r="CM178" i="11"/>
  <c r="DS178" i="11" s="1"/>
  <c r="EY178" i="11" s="1"/>
  <c r="GJ178" i="11" s="1"/>
  <c r="AW179" i="11"/>
  <c r="AK191" i="11"/>
  <c r="BX193" i="11"/>
  <c r="DD193" i="11" s="1"/>
  <c r="EI402" i="11"/>
  <c r="EI193" i="11"/>
  <c r="GT167" i="11"/>
  <c r="GV167" i="11" s="1"/>
  <c r="GW167" i="11" s="1"/>
  <c r="FS193" i="11"/>
  <c r="EH401" i="11"/>
  <c r="EH403" i="11" s="1"/>
  <c r="HF168" i="11"/>
  <c r="G230" i="11"/>
  <c r="M229" i="11"/>
  <c r="HE228" i="11" s="1"/>
  <c r="FE172" i="11" l="1"/>
  <c r="GP172" i="11" s="1"/>
  <c r="FD173" i="11"/>
  <c r="GO173" i="11" s="1"/>
  <c r="FC174" i="11"/>
  <c r="GN174" i="11" s="1"/>
  <c r="GX166" i="11"/>
  <c r="GZ166" i="11" s="1"/>
  <c r="FB175" i="11"/>
  <c r="GM175" i="11" s="1"/>
  <c r="BB227" i="1"/>
  <c r="BC227" i="1" s="1"/>
  <c r="BF227" i="1"/>
  <c r="BH227" i="1" s="1"/>
  <c r="BJ227" i="1" s="1"/>
  <c r="AO203" i="1"/>
  <c r="Y219" i="1"/>
  <c r="AK207" i="1"/>
  <c r="T224" i="1"/>
  <c r="AG211" i="1"/>
  <c r="AS199" i="1"/>
  <c r="AC215" i="1"/>
  <c r="AJ208" i="1"/>
  <c r="AE213" i="1"/>
  <c r="AA217" i="1"/>
  <c r="AQ201" i="1"/>
  <c r="AD214" i="1"/>
  <c r="AT198" i="1"/>
  <c r="AV198" i="1" s="1"/>
  <c r="AW198" i="1" s="1"/>
  <c r="AN204" i="1"/>
  <c r="AP202" i="1"/>
  <c r="AB216" i="1"/>
  <c r="AR200" i="1"/>
  <c r="AM205" i="1"/>
  <c r="AL206" i="1"/>
  <c r="AI209" i="1"/>
  <c r="AF212" i="1"/>
  <c r="S225" i="1"/>
  <c r="Z218" i="1"/>
  <c r="W221" i="1"/>
  <c r="V222" i="1"/>
  <c r="AH210" i="1"/>
  <c r="R226" i="1"/>
  <c r="Q227" i="1"/>
  <c r="X220" i="1"/>
  <c r="U223" i="1"/>
  <c r="AX197" i="1"/>
  <c r="AY197" i="1"/>
  <c r="AZ197" i="1" s="1"/>
  <c r="BL197" i="1" s="1"/>
  <c r="N228" i="1"/>
  <c r="G229" i="1"/>
  <c r="O228" i="1"/>
  <c r="EH404" i="11"/>
  <c r="FI168" i="11"/>
  <c r="FK168" i="11" s="1"/>
  <c r="FL168" i="11" s="1"/>
  <c r="FM168" i="11" s="1"/>
  <c r="EO188" i="11"/>
  <c r="FZ188" i="11" s="1"/>
  <c r="EN189" i="11"/>
  <c r="FY189" i="11" s="1"/>
  <c r="EF197" i="11"/>
  <c r="FQ197" i="11" s="1"/>
  <c r="EL191" i="11"/>
  <c r="FW191" i="11" s="1"/>
  <c r="FH169" i="11"/>
  <c r="GS169" i="11" s="1"/>
  <c r="EV181" i="11"/>
  <c r="GG181" i="11" s="1"/>
  <c r="FN167" i="11"/>
  <c r="EI194" i="11"/>
  <c r="EM190" i="11"/>
  <c r="FX190" i="11" s="1"/>
  <c r="FF171" i="11"/>
  <c r="GQ171" i="11" s="1"/>
  <c r="EU182" i="11"/>
  <c r="GF182" i="11" s="1"/>
  <c r="ER185" i="11"/>
  <c r="GC185" i="11" s="1"/>
  <c r="ET183" i="11"/>
  <c r="GE183" i="11" s="1"/>
  <c r="HK164" i="11"/>
  <c r="GY167" i="11"/>
  <c r="HI167" i="11" s="1"/>
  <c r="HJ167" i="11" s="1"/>
  <c r="GX167" i="11"/>
  <c r="EE198" i="11"/>
  <c r="EK192" i="11"/>
  <c r="ES184" i="11"/>
  <c r="GD184" i="11" s="1"/>
  <c r="EP187" i="11"/>
  <c r="GA187" i="11" s="1"/>
  <c r="EH195" i="11"/>
  <c r="EX179" i="11"/>
  <c r="GI179" i="11" s="1"/>
  <c r="EQ186" i="11"/>
  <c r="GB186" i="11" s="1"/>
  <c r="EG196" i="11"/>
  <c r="FR196" i="11" s="1"/>
  <c r="BT198" i="11"/>
  <c r="CZ198" i="11" s="1"/>
  <c r="CR174" i="11"/>
  <c r="DX174" i="11" s="1"/>
  <c r="CH184" i="11"/>
  <c r="DN184" i="11" s="1"/>
  <c r="AP187" i="11"/>
  <c r="AM190" i="11"/>
  <c r="BY193" i="11"/>
  <c r="DE193" i="11" s="1"/>
  <c r="CL180" i="11"/>
  <c r="DR180" i="11" s="1"/>
  <c r="AZ177" i="11"/>
  <c r="AD199" i="11"/>
  <c r="CN178" i="11"/>
  <c r="DT178" i="11" s="1"/>
  <c r="BC174" i="11"/>
  <c r="AT183" i="11"/>
  <c r="BG170" i="11"/>
  <c r="CP176" i="11"/>
  <c r="DV176" i="11" s="1"/>
  <c r="AJ193" i="11"/>
  <c r="BW195" i="11"/>
  <c r="DC195" i="11" s="1"/>
  <c r="CE187" i="11"/>
  <c r="DK187" i="11" s="1"/>
  <c r="CW169" i="11"/>
  <c r="EC169" i="11" s="1"/>
  <c r="CM179" i="11"/>
  <c r="DS179" i="11" s="1"/>
  <c r="AH195" i="11"/>
  <c r="BZ192" i="11"/>
  <c r="DF192" i="11" s="1"/>
  <c r="AV181" i="11"/>
  <c r="AE198" i="11"/>
  <c r="BX194" i="11"/>
  <c r="DD194" i="11" s="1"/>
  <c r="CV170" i="11"/>
  <c r="EB170" i="11" s="1"/>
  <c r="AK192" i="11"/>
  <c r="AI194" i="11"/>
  <c r="AQ186" i="11"/>
  <c r="AF197" i="11"/>
  <c r="CT172" i="11"/>
  <c r="DZ172" i="11" s="1"/>
  <c r="AL191" i="11"/>
  <c r="CC189" i="11"/>
  <c r="DI189" i="11" s="1"/>
  <c r="AU182" i="11"/>
  <c r="CB190" i="11"/>
  <c r="DH190" i="11" s="1"/>
  <c r="CQ175" i="11"/>
  <c r="DW175" i="11" s="1"/>
  <c r="CJ182" i="11"/>
  <c r="DP182" i="11" s="1"/>
  <c r="AR185" i="11"/>
  <c r="AS184" i="11"/>
  <c r="CO177" i="11"/>
  <c r="DU177" i="11" s="1"/>
  <c r="BB175" i="11"/>
  <c r="AY178" i="11"/>
  <c r="CA191" i="11"/>
  <c r="DG191" i="11" s="1"/>
  <c r="AN189" i="11"/>
  <c r="CS173" i="11"/>
  <c r="DY173" i="11" s="1"/>
  <c r="BU197" i="11"/>
  <c r="DA197" i="11" s="1"/>
  <c r="EG197" i="11" s="1"/>
  <c r="CF186" i="11"/>
  <c r="DL186" i="11" s="1"/>
  <c r="CU171" i="11"/>
  <c r="EA171" i="11" s="1"/>
  <c r="BV196" i="11"/>
  <c r="DB196" i="11" s="1"/>
  <c r="AW180" i="11"/>
  <c r="BH169" i="11"/>
  <c r="CI183" i="11"/>
  <c r="DO183" i="11" s="1"/>
  <c r="CK181" i="11"/>
  <c r="DQ181" i="11" s="1"/>
  <c r="BE172" i="11"/>
  <c r="AG196" i="11"/>
  <c r="BA176" i="11"/>
  <c r="AO188" i="11"/>
  <c r="BF171" i="11"/>
  <c r="BS199" i="11"/>
  <c r="CY199" i="11" s="1"/>
  <c r="CG185" i="11"/>
  <c r="DM185" i="11" s="1"/>
  <c r="AX179" i="11"/>
  <c r="BD173" i="11"/>
  <c r="CD188" i="11"/>
  <c r="DJ188" i="11" s="1"/>
  <c r="EI401" i="11"/>
  <c r="EI403" i="11" s="1"/>
  <c r="FT193" i="11"/>
  <c r="FP198" i="11"/>
  <c r="FV192" i="11"/>
  <c r="EJ402" i="11"/>
  <c r="EJ193" i="11"/>
  <c r="HL168" i="11"/>
  <c r="HF169" i="11"/>
  <c r="G231" i="11"/>
  <c r="M230" i="11"/>
  <c r="HE229" i="11" s="1"/>
  <c r="HH166" i="11" l="1"/>
  <c r="EI404" i="11"/>
  <c r="GT168" i="11"/>
  <c r="GV168" i="11" s="1"/>
  <c r="GW168" i="11" s="1"/>
  <c r="GY168" i="11" s="1"/>
  <c r="HI168" i="11" s="1"/>
  <c r="HJ168" i="11" s="1"/>
  <c r="FA177" i="11"/>
  <c r="GL177" i="11" s="1"/>
  <c r="FH170" i="11"/>
  <c r="GS170" i="11" s="1"/>
  <c r="FC175" i="11"/>
  <c r="GN175" i="11" s="1"/>
  <c r="FF172" i="11"/>
  <c r="GQ172" i="11" s="1"/>
  <c r="FB176" i="11"/>
  <c r="GM176" i="11" s="1"/>
  <c r="FE173" i="11"/>
  <c r="GP173" i="11" s="1"/>
  <c r="FD174" i="11"/>
  <c r="GO174" i="11" s="1"/>
  <c r="BF228" i="1"/>
  <c r="BH228" i="1" s="1"/>
  <c r="BJ228" i="1" s="1"/>
  <c r="BB228" i="1"/>
  <c r="BC228" i="1" s="1"/>
  <c r="AE214" i="1"/>
  <c r="AI210" i="1"/>
  <c r="AM206" i="1"/>
  <c r="AQ202" i="1"/>
  <c r="AA218" i="1"/>
  <c r="AK208" i="1"/>
  <c r="AG212" i="1"/>
  <c r="W222" i="1"/>
  <c r="AR201" i="1"/>
  <c r="AL207" i="1"/>
  <c r="AT199" i="1"/>
  <c r="AV199" i="1" s="1"/>
  <c r="AW199" i="1" s="1"/>
  <c r="U224" i="1"/>
  <c r="AF213" i="1"/>
  <c r="AH211" i="1"/>
  <c r="AC216" i="1"/>
  <c r="AO204" i="1"/>
  <c r="AJ209" i="1"/>
  <c r="AD215" i="1"/>
  <c r="Z219" i="1"/>
  <c r="AS200" i="1"/>
  <c r="Y220" i="1"/>
  <c r="AB217" i="1"/>
  <c r="T225" i="1"/>
  <c r="AN205" i="1"/>
  <c r="AP203" i="1"/>
  <c r="V223" i="1"/>
  <c r="S226" i="1"/>
  <c r="R227" i="1"/>
  <c r="Q228" i="1"/>
  <c r="X221" i="1"/>
  <c r="G230" i="1"/>
  <c r="N229" i="1"/>
  <c r="O229" i="1"/>
  <c r="AX198" i="1"/>
  <c r="AY198" i="1"/>
  <c r="AZ198" i="1" s="1"/>
  <c r="BL198" i="1" s="1"/>
  <c r="EM191" i="11"/>
  <c r="FX191" i="11" s="1"/>
  <c r="EQ187" i="11"/>
  <c r="GB187" i="11" s="1"/>
  <c r="EU183" i="11"/>
  <c r="GF183" i="11" s="1"/>
  <c r="ER186" i="11"/>
  <c r="GC186" i="11" s="1"/>
  <c r="EW181" i="11"/>
  <c r="GH181" i="11" s="1"/>
  <c r="EL192" i="11"/>
  <c r="FW192" i="11" s="1"/>
  <c r="EF198" i="11"/>
  <c r="FQ198" i="11" s="1"/>
  <c r="EH196" i="11"/>
  <c r="FS196" i="11" s="1"/>
  <c r="EP188" i="11"/>
  <c r="GA188" i="11" s="1"/>
  <c r="EE199" i="11"/>
  <c r="FP199" i="11" s="1"/>
  <c r="EN190" i="11"/>
  <c r="FY190" i="11" s="1"/>
  <c r="FI169" i="11"/>
  <c r="FK169" i="11" s="1"/>
  <c r="EZ178" i="11"/>
  <c r="GK178" i="11" s="1"/>
  <c r="EV182" i="11"/>
  <c r="GG182" i="11" s="1"/>
  <c r="EO189" i="11"/>
  <c r="FZ189" i="11" s="1"/>
  <c r="EJ194" i="11"/>
  <c r="FU194" i="11" s="1"/>
  <c r="EI195" i="11"/>
  <c r="FT195" i="11" s="1"/>
  <c r="FN168" i="11"/>
  <c r="HK166" i="11"/>
  <c r="GZ167" i="11"/>
  <c r="HH167" i="11"/>
  <c r="ES185" i="11"/>
  <c r="GD185" i="11" s="1"/>
  <c r="FG171" i="11"/>
  <c r="GR171" i="11" s="1"/>
  <c r="EY179" i="11"/>
  <c r="GJ179" i="11" s="1"/>
  <c r="EX180" i="11"/>
  <c r="GI180" i="11" s="1"/>
  <c r="ET184" i="11"/>
  <c r="GE184" i="11" s="1"/>
  <c r="FS195" i="11"/>
  <c r="FT194" i="11"/>
  <c r="EK193" i="11"/>
  <c r="EK402" i="11"/>
  <c r="HL169" i="11"/>
  <c r="FR197" i="11"/>
  <c r="BY194" i="11"/>
  <c r="DE194" i="11" s="1"/>
  <c r="AG197" i="11"/>
  <c r="AY179" i="11"/>
  <c r="BS200" i="11"/>
  <c r="CY200" i="11" s="1"/>
  <c r="CF187" i="11"/>
  <c r="DL187" i="11" s="1"/>
  <c r="AH196" i="11"/>
  <c r="CO178" i="11"/>
  <c r="DU178" i="11" s="1"/>
  <c r="BV197" i="11"/>
  <c r="DB197" i="11" s="1"/>
  <c r="BT199" i="11"/>
  <c r="CZ199" i="11" s="1"/>
  <c r="AM191" i="11"/>
  <c r="CL181" i="11"/>
  <c r="DR181" i="11" s="1"/>
  <c r="AQ187" i="11"/>
  <c r="AT184" i="11"/>
  <c r="CI184" i="11"/>
  <c r="DO184" i="11" s="1"/>
  <c r="BB176" i="11"/>
  <c r="AF198" i="11"/>
  <c r="AP188" i="11"/>
  <c r="CP177" i="11"/>
  <c r="DV177" i="11" s="1"/>
  <c r="AR186" i="11"/>
  <c r="AI195" i="11"/>
  <c r="CE188" i="11"/>
  <c r="DK188" i="11" s="1"/>
  <c r="AZ178" i="11"/>
  <c r="BW196" i="11"/>
  <c r="DC196" i="11" s="1"/>
  <c r="BF172" i="11"/>
  <c r="CD189" i="11"/>
  <c r="DJ189" i="11" s="1"/>
  <c r="AK193" i="11"/>
  <c r="AN190" i="11"/>
  <c r="AV182" i="11"/>
  <c r="CB191" i="11"/>
  <c r="DH191" i="11" s="1"/>
  <c r="AL192" i="11"/>
  <c r="AD200" i="11"/>
  <c r="CS174" i="11"/>
  <c r="DY174" i="11" s="1"/>
  <c r="BD174" i="11"/>
  <c r="BA177" i="11"/>
  <c r="AJ194" i="11"/>
  <c r="CK182" i="11"/>
  <c r="DQ182" i="11" s="1"/>
  <c r="EW182" i="11" s="1"/>
  <c r="GH182" i="11" s="1"/>
  <c r="CU172" i="11"/>
  <c r="EA172" i="11" s="1"/>
  <c r="CW170" i="11"/>
  <c r="EC170" i="11" s="1"/>
  <c r="CN179" i="11"/>
  <c r="DT179" i="11" s="1"/>
  <c r="AU183" i="11"/>
  <c r="CQ176" i="11"/>
  <c r="DW176" i="11" s="1"/>
  <c r="AX180" i="11"/>
  <c r="BX195" i="11"/>
  <c r="DD195" i="11" s="1"/>
  <c r="AE199" i="11"/>
  <c r="CV171" i="11"/>
  <c r="EB171" i="11" s="1"/>
  <c r="CJ183" i="11"/>
  <c r="DP183" i="11" s="1"/>
  <c r="BZ193" i="11"/>
  <c r="DF193" i="11" s="1"/>
  <c r="CM180" i="11"/>
  <c r="DS180" i="11" s="1"/>
  <c r="BE173" i="11"/>
  <c r="CG186" i="11"/>
  <c r="DM186" i="11" s="1"/>
  <c r="BC175" i="11"/>
  <c r="AS185" i="11"/>
  <c r="AO189" i="11"/>
  <c r="CR175" i="11"/>
  <c r="DX175" i="11" s="1"/>
  <c r="CH185" i="11"/>
  <c r="DN185" i="11" s="1"/>
  <c r="CA192" i="11"/>
  <c r="DG192" i="11" s="1"/>
  <c r="BH170" i="11"/>
  <c r="CT173" i="11"/>
  <c r="DZ173" i="11" s="1"/>
  <c r="CC190" i="11"/>
  <c r="DI190" i="11" s="1"/>
  <c r="EO190" i="11" s="1"/>
  <c r="FZ190" i="11" s="1"/>
  <c r="AW181" i="11"/>
  <c r="BU198" i="11"/>
  <c r="DA198" i="11" s="1"/>
  <c r="BG171" i="11"/>
  <c r="EJ401" i="11"/>
  <c r="EJ404" i="11" s="1"/>
  <c r="FU193" i="11"/>
  <c r="HF170" i="11"/>
  <c r="M231" i="11"/>
  <c r="HE230" i="11" s="1"/>
  <c r="G232" i="11"/>
  <c r="GX168" i="11" l="1"/>
  <c r="GZ168" i="11" s="1"/>
  <c r="EZ179" i="11"/>
  <c r="GK179" i="11" s="1"/>
  <c r="FD175" i="11"/>
  <c r="GO175" i="11" s="1"/>
  <c r="FC176" i="11"/>
  <c r="GN176" i="11" s="1"/>
  <c r="EQ188" i="11"/>
  <c r="GB188" i="11" s="1"/>
  <c r="FE174" i="11"/>
  <c r="GP174" i="11" s="1"/>
  <c r="FG172" i="11"/>
  <c r="GR172" i="11" s="1"/>
  <c r="FF173" i="11"/>
  <c r="GQ173" i="11" s="1"/>
  <c r="FB177" i="11"/>
  <c r="GM177" i="11" s="1"/>
  <c r="BB229" i="1"/>
  <c r="BC229" i="1" s="1"/>
  <c r="BF229" i="1"/>
  <c r="BH229" i="1" s="1"/>
  <c r="BJ229" i="1" s="1"/>
  <c r="AT200" i="1"/>
  <c r="AV200" i="1" s="1"/>
  <c r="AW200" i="1" s="1"/>
  <c r="AL208" i="1"/>
  <c r="AF214" i="1"/>
  <c r="AP204" i="1"/>
  <c r="Z220" i="1"/>
  <c r="AD216" i="1"/>
  <c r="AH212" i="1"/>
  <c r="AN206" i="1"/>
  <c r="AR202" i="1"/>
  <c r="U225" i="1"/>
  <c r="AG213" i="1"/>
  <c r="AE215" i="1"/>
  <c r="AJ210" i="1"/>
  <c r="AB218" i="1"/>
  <c r="Y221" i="1"/>
  <c r="AO205" i="1"/>
  <c r="AM207" i="1"/>
  <c r="AS201" i="1"/>
  <c r="T226" i="1"/>
  <c r="S227" i="1"/>
  <c r="AQ203" i="1"/>
  <c r="AK209" i="1"/>
  <c r="AA219" i="1"/>
  <c r="AC217" i="1"/>
  <c r="AI211" i="1"/>
  <c r="W223" i="1"/>
  <c r="Q229" i="1"/>
  <c r="R228" i="1"/>
  <c r="V224" i="1"/>
  <c r="X222" i="1"/>
  <c r="O230" i="1"/>
  <c r="N230" i="1"/>
  <c r="G231" i="1"/>
  <c r="AX199" i="1"/>
  <c r="AY199" i="1"/>
  <c r="AZ199" i="1" s="1"/>
  <c r="BL199" i="1" s="1"/>
  <c r="EJ195" i="11"/>
  <c r="FU195" i="11" s="1"/>
  <c r="EG198" i="11"/>
  <c r="FR198" i="11" s="1"/>
  <c r="EJ403" i="11"/>
  <c r="ES186" i="11"/>
  <c r="GD186" i="11" s="1"/>
  <c r="FH171" i="11"/>
  <c r="GS171" i="11" s="1"/>
  <c r="EN191" i="11"/>
  <c r="FY191" i="11" s="1"/>
  <c r="EF199" i="11"/>
  <c r="FQ199" i="11" s="1"/>
  <c r="ER187" i="11"/>
  <c r="GC187" i="11" s="1"/>
  <c r="EK194" i="11"/>
  <c r="FV194" i="11" s="1"/>
  <c r="EH197" i="11"/>
  <c r="FS197" i="11" s="1"/>
  <c r="EM192" i="11"/>
  <c r="FX192" i="11" s="1"/>
  <c r="EY180" i="11"/>
  <c r="GJ180" i="11" s="1"/>
  <c r="EI196" i="11"/>
  <c r="FT196" i="11" s="1"/>
  <c r="EP189" i="11"/>
  <c r="GA189" i="11" s="1"/>
  <c r="ET185" i="11"/>
  <c r="GE185" i="11" s="1"/>
  <c r="EV183" i="11"/>
  <c r="GG183" i="11" s="1"/>
  <c r="FI170" i="11"/>
  <c r="FK170" i="11" s="1"/>
  <c r="FL170" i="11" s="1"/>
  <c r="FM170" i="11" s="1"/>
  <c r="EU184" i="11"/>
  <c r="GF184" i="11" s="1"/>
  <c r="EE200" i="11"/>
  <c r="FL169" i="11"/>
  <c r="FM169" i="11" s="1"/>
  <c r="HK167" i="11"/>
  <c r="EX181" i="11"/>
  <c r="GI181" i="11" s="1"/>
  <c r="FA178" i="11"/>
  <c r="GL178" i="11" s="1"/>
  <c r="GT169" i="11"/>
  <c r="GV169" i="11" s="1"/>
  <c r="GW169" i="11" s="1"/>
  <c r="EL193" i="11"/>
  <c r="EL402" i="11"/>
  <c r="HL170" i="11"/>
  <c r="FV193" i="11"/>
  <c r="EK401" i="11"/>
  <c r="EK404" i="11" s="1"/>
  <c r="AT185" i="11"/>
  <c r="CS175" i="11"/>
  <c r="DY175" i="11" s="1"/>
  <c r="BU199" i="11"/>
  <c r="DA199" i="11" s="1"/>
  <c r="CQ177" i="11"/>
  <c r="DW177" i="11" s="1"/>
  <c r="CU173" i="11"/>
  <c r="EA173" i="11" s="1"/>
  <c r="BC176" i="11"/>
  <c r="CH186" i="11"/>
  <c r="DN186" i="11" s="1"/>
  <c r="CF188" i="11"/>
  <c r="DL188" i="11" s="1"/>
  <c r="BF173" i="11"/>
  <c r="BZ194" i="11"/>
  <c r="DF194" i="11" s="1"/>
  <c r="CE189" i="11"/>
  <c r="DK189" i="11" s="1"/>
  <c r="AY180" i="11"/>
  <c r="AE200" i="11"/>
  <c r="BG172" i="11"/>
  <c r="AJ195" i="11"/>
  <c r="BY195" i="11"/>
  <c r="DE195" i="11" s="1"/>
  <c r="AH197" i="11"/>
  <c r="CV172" i="11"/>
  <c r="EB172" i="11" s="1"/>
  <c r="CI185" i="11"/>
  <c r="DO185" i="11" s="1"/>
  <c r="CN180" i="11"/>
  <c r="DT180" i="11" s="1"/>
  <c r="EZ180" i="11" s="1"/>
  <c r="GK180" i="11" s="1"/>
  <c r="BE174" i="11"/>
  <c r="BD175" i="11"/>
  <c r="AS186" i="11"/>
  <c r="AO190" i="11"/>
  <c r="BV198" i="11"/>
  <c r="DB198" i="11" s="1"/>
  <c r="AN191" i="11"/>
  <c r="AX181" i="11"/>
  <c r="AK194" i="11"/>
  <c r="BX196" i="11"/>
  <c r="DD196" i="11" s="1"/>
  <c r="CG187" i="11"/>
  <c r="DM187" i="11" s="1"/>
  <c r="AI196" i="11"/>
  <c r="CO179" i="11"/>
  <c r="DU179" i="11" s="1"/>
  <c r="AG198" i="11"/>
  <c r="CD190" i="11"/>
  <c r="DJ190" i="11" s="1"/>
  <c r="CC191" i="11"/>
  <c r="DI191" i="11" s="1"/>
  <c r="BS201" i="11"/>
  <c r="CY201" i="11" s="1"/>
  <c r="CM181" i="11"/>
  <c r="DS181" i="11" s="1"/>
  <c r="CL182" i="11"/>
  <c r="DR182" i="11" s="1"/>
  <c r="BW197" i="11"/>
  <c r="DC197" i="11" s="1"/>
  <c r="CJ184" i="11"/>
  <c r="DP184" i="11" s="1"/>
  <c r="BB177" i="11"/>
  <c r="CW171" i="11"/>
  <c r="EC171" i="11" s="1"/>
  <c r="AW182" i="11"/>
  <c r="CR176" i="11"/>
  <c r="DX176" i="11" s="1"/>
  <c r="CB192" i="11"/>
  <c r="DH192" i="11" s="1"/>
  <c r="CT174" i="11"/>
  <c r="DZ174" i="11" s="1"/>
  <c r="FF174" i="11" s="1"/>
  <c r="GQ174" i="11" s="1"/>
  <c r="BT200" i="11"/>
  <c r="CZ200" i="11" s="1"/>
  <c r="AZ179" i="11"/>
  <c r="AM192" i="11"/>
  <c r="AR187" i="11"/>
  <c r="AL193" i="11"/>
  <c r="CA193" i="11"/>
  <c r="DG193" i="11" s="1"/>
  <c r="CP178" i="11"/>
  <c r="DV178" i="11" s="1"/>
  <c r="BA178" i="11"/>
  <c r="CK183" i="11"/>
  <c r="DQ183" i="11" s="1"/>
  <c r="AF199" i="11"/>
  <c r="AV183" i="11"/>
  <c r="AU184" i="11"/>
  <c r="AQ188" i="11"/>
  <c r="AD201" i="11"/>
  <c r="BH171" i="11"/>
  <c r="AP189" i="11"/>
  <c r="G233" i="11"/>
  <c r="M232" i="11"/>
  <c r="HE231" i="11" s="1"/>
  <c r="HF171" i="11"/>
  <c r="HH168" i="11" l="1"/>
  <c r="FH172" i="11"/>
  <c r="GS172" i="11" s="1"/>
  <c r="FD176" i="11"/>
  <c r="GO176" i="11" s="1"/>
  <c r="FG173" i="11"/>
  <c r="GR173" i="11" s="1"/>
  <c r="FC177" i="11"/>
  <c r="GN177" i="11" s="1"/>
  <c r="FE175" i="11"/>
  <c r="GP175" i="11" s="1"/>
  <c r="O231" i="1"/>
  <c r="N231" i="1"/>
  <c r="G232" i="1"/>
  <c r="BB230" i="1"/>
  <c r="BC230" i="1" s="1"/>
  <c r="BF230" i="1"/>
  <c r="BH230" i="1" s="1"/>
  <c r="BJ230" i="1" s="1"/>
  <c r="AT201" i="1"/>
  <c r="AV201" i="1" s="1"/>
  <c r="AD217" i="1"/>
  <c r="AQ204" i="1"/>
  <c r="AA220" i="1"/>
  <c r="AL209" i="1"/>
  <c r="AI212" i="1"/>
  <c r="Y222" i="1"/>
  <c r="AO206" i="1"/>
  <c r="AP205" i="1"/>
  <c r="AK210" i="1"/>
  <c r="AC218" i="1"/>
  <c r="AB219" i="1"/>
  <c r="AJ211" i="1"/>
  <c r="AF215" i="1"/>
  <c r="AG214" i="1"/>
  <c r="AM208" i="1"/>
  <c r="Z221" i="1"/>
  <c r="AE216" i="1"/>
  <c r="AH213" i="1"/>
  <c r="AS202" i="1"/>
  <c r="AR203" i="1"/>
  <c r="AN207" i="1"/>
  <c r="V225" i="1"/>
  <c r="W224" i="1"/>
  <c r="R229" i="1"/>
  <c r="S228" i="1"/>
  <c r="T227" i="1"/>
  <c r="U226" i="1"/>
  <c r="Q230" i="1"/>
  <c r="X223" i="1"/>
  <c r="AX200" i="1"/>
  <c r="AY200" i="1"/>
  <c r="AZ200" i="1" s="1"/>
  <c r="BL200" i="1" s="1"/>
  <c r="EO191" i="11"/>
  <c r="FZ191" i="11" s="1"/>
  <c r="EV184" i="11"/>
  <c r="GG184" i="11" s="1"/>
  <c r="GT170" i="11"/>
  <c r="GV170" i="11" s="1"/>
  <c r="GW170" i="11" s="1"/>
  <c r="GX170" i="11" s="1"/>
  <c r="FB178" i="11"/>
  <c r="GM178" i="11" s="1"/>
  <c r="EN192" i="11"/>
  <c r="FY192" i="11" s="1"/>
  <c r="EY181" i="11"/>
  <c r="GJ181" i="11" s="1"/>
  <c r="EJ196" i="11"/>
  <c r="FU196" i="11" s="1"/>
  <c r="EH198" i="11"/>
  <c r="FS198" i="11" s="1"/>
  <c r="EW183" i="11"/>
  <c r="GH183" i="11" s="1"/>
  <c r="EF200" i="11"/>
  <c r="FQ200" i="11" s="1"/>
  <c r="FI171" i="11"/>
  <c r="FK171" i="11" s="1"/>
  <c r="EX182" i="11"/>
  <c r="GI182" i="11" s="1"/>
  <c r="EP190" i="11"/>
  <c r="GA190" i="11" s="1"/>
  <c r="ES187" i="11"/>
  <c r="GD187" i="11" s="1"/>
  <c r="EL194" i="11"/>
  <c r="FW194" i="11" s="1"/>
  <c r="FN170" i="11"/>
  <c r="EK403" i="11"/>
  <c r="EE201" i="11"/>
  <c r="FP201" i="11" s="1"/>
  <c r="FA179" i="11"/>
  <c r="GL179" i="11" s="1"/>
  <c r="EK195" i="11"/>
  <c r="FV195" i="11" s="1"/>
  <c r="ER188" i="11"/>
  <c r="GC188" i="11" s="1"/>
  <c r="GY169" i="11"/>
  <c r="HI169" i="11" s="1"/>
  <c r="HJ169" i="11" s="1"/>
  <c r="GX169" i="11"/>
  <c r="HK168" i="11"/>
  <c r="FP200" i="11"/>
  <c r="EI197" i="11"/>
  <c r="FT197" i="11" s="1"/>
  <c r="EU185" i="11"/>
  <c r="GF185" i="11" s="1"/>
  <c r="EQ189" i="11"/>
  <c r="GB189" i="11" s="1"/>
  <c r="ET186" i="11"/>
  <c r="GE186" i="11" s="1"/>
  <c r="EG199" i="11"/>
  <c r="FN169" i="11"/>
  <c r="EM193" i="11"/>
  <c r="EM402" i="11"/>
  <c r="BS202" i="11"/>
  <c r="CY202" i="11" s="1"/>
  <c r="CO180" i="11"/>
  <c r="DU180" i="11" s="1"/>
  <c r="BC177" i="11"/>
  <c r="AU185" i="11"/>
  <c r="CG188" i="11"/>
  <c r="DM188" i="11" s="1"/>
  <c r="CP179" i="11"/>
  <c r="DV179" i="11" s="1"/>
  <c r="AG199" i="11"/>
  <c r="CM182" i="11"/>
  <c r="DS182" i="11" s="1"/>
  <c r="CC192" i="11"/>
  <c r="DI192" i="11" s="1"/>
  <c r="CH187" i="11"/>
  <c r="DN187" i="11" s="1"/>
  <c r="AO191" i="11"/>
  <c r="BV199" i="11"/>
  <c r="DB199" i="11" s="1"/>
  <c r="AY181" i="11"/>
  <c r="AK195" i="11"/>
  <c r="BH172" i="11"/>
  <c r="CR177" i="11"/>
  <c r="DX177" i="11" s="1"/>
  <c r="FD177" i="11" s="1"/>
  <c r="GO177" i="11" s="1"/>
  <c r="CS176" i="11"/>
  <c r="DY176" i="11" s="1"/>
  <c r="BW198" i="11"/>
  <c r="DC198" i="11" s="1"/>
  <c r="AT186" i="11"/>
  <c r="AR188" i="11"/>
  <c r="AQ189" i="11"/>
  <c r="AJ196" i="11"/>
  <c r="BB178" i="11"/>
  <c r="BG173" i="11"/>
  <c r="CK184" i="11"/>
  <c r="DQ184" i="11" s="1"/>
  <c r="CB193" i="11"/>
  <c r="DH193" i="11" s="1"/>
  <c r="AS187" i="11"/>
  <c r="CU174" i="11"/>
  <c r="EA174" i="11" s="1"/>
  <c r="BZ195" i="11"/>
  <c r="DF195" i="11" s="1"/>
  <c r="AX182" i="11"/>
  <c r="AF200" i="11"/>
  <c r="AN192" i="11"/>
  <c r="AM193" i="11"/>
  <c r="CQ178" i="11"/>
  <c r="DW178" i="11" s="1"/>
  <c r="CW172" i="11"/>
  <c r="EC172" i="11" s="1"/>
  <c r="FI172" i="11" s="1"/>
  <c r="BF174" i="11"/>
  <c r="AE201" i="11"/>
  <c r="BY196" i="11"/>
  <c r="DE196" i="11" s="1"/>
  <c r="EK196" i="11" s="1"/>
  <c r="FV196" i="11" s="1"/>
  <c r="CE190" i="11"/>
  <c r="DK190" i="11" s="1"/>
  <c r="AW183" i="11"/>
  <c r="CF189" i="11"/>
  <c r="DL189" i="11" s="1"/>
  <c r="CL183" i="11"/>
  <c r="DR183" i="11" s="1"/>
  <c r="CA194" i="11"/>
  <c r="DG194" i="11" s="1"/>
  <c r="BU200" i="11"/>
  <c r="DA200" i="11" s="1"/>
  <c r="CD191" i="11"/>
  <c r="DJ191" i="11" s="1"/>
  <c r="AP190" i="11"/>
  <c r="AH198" i="11"/>
  <c r="CV173" i="11"/>
  <c r="EB173" i="11" s="1"/>
  <c r="FH173" i="11" s="1"/>
  <c r="GS173" i="11" s="1"/>
  <c r="AV184" i="11"/>
  <c r="BX197" i="11"/>
  <c r="DD197" i="11" s="1"/>
  <c r="CJ185" i="11"/>
  <c r="DP185" i="11" s="1"/>
  <c r="BE175" i="11"/>
  <c r="AD202" i="11"/>
  <c r="BA179" i="11"/>
  <c r="CT175" i="11"/>
  <c r="DZ175" i="11" s="1"/>
  <c r="CI186" i="11"/>
  <c r="DO186" i="11" s="1"/>
  <c r="AZ180" i="11"/>
  <c r="AL194" i="11"/>
  <c r="BT201" i="11"/>
  <c r="CZ201" i="11" s="1"/>
  <c r="BD176" i="11"/>
  <c r="CN181" i="11"/>
  <c r="DT181" i="11" s="1"/>
  <c r="EZ181" i="11" s="1"/>
  <c r="GK181" i="11" s="1"/>
  <c r="AI197" i="11"/>
  <c r="FW193" i="11"/>
  <c r="EL401" i="11"/>
  <c r="EL404" i="11" s="1"/>
  <c r="HL171" i="11"/>
  <c r="HF172" i="11"/>
  <c r="G234" i="11"/>
  <c r="M233" i="11"/>
  <c r="HE232" i="11" s="1"/>
  <c r="FK172" i="11" l="1"/>
  <c r="FL172" i="11" s="1"/>
  <c r="FM172" i="11" s="1"/>
  <c r="ER189" i="11"/>
  <c r="GC189" i="11" s="1"/>
  <c r="FF175" i="11"/>
  <c r="GQ175" i="11" s="1"/>
  <c r="FG174" i="11"/>
  <c r="GR174" i="11" s="1"/>
  <c r="FE176" i="11"/>
  <c r="GP176" i="11" s="1"/>
  <c r="GY170" i="11"/>
  <c r="HI170" i="11" s="1"/>
  <c r="HJ170" i="11" s="1"/>
  <c r="O232" i="1"/>
  <c r="N232" i="1"/>
  <c r="G233" i="1"/>
  <c r="BB231" i="1"/>
  <c r="BC231" i="1" s="1"/>
  <c r="BF231" i="1"/>
  <c r="BH231" i="1" s="1"/>
  <c r="BJ231" i="1" s="1"/>
  <c r="AH214" i="1"/>
  <c r="AO207" i="1"/>
  <c r="AL210" i="1"/>
  <c r="AK211" i="1"/>
  <c r="AN208" i="1"/>
  <c r="AE217" i="1"/>
  <c r="AA221" i="1"/>
  <c r="AQ205" i="1"/>
  <c r="Z222" i="1"/>
  <c r="AG215" i="1"/>
  <c r="AD218" i="1"/>
  <c r="AJ212" i="1"/>
  <c r="Y223" i="1"/>
  <c r="AF216" i="1"/>
  <c r="AM209" i="1"/>
  <c r="AI213" i="1"/>
  <c r="AP206" i="1"/>
  <c r="AS203" i="1"/>
  <c r="AT202" i="1"/>
  <c r="AV202" i="1" s="1"/>
  <c r="AC219" i="1"/>
  <c r="AB220" i="1"/>
  <c r="AR204" i="1"/>
  <c r="Q231" i="1"/>
  <c r="V226" i="1"/>
  <c r="T228" i="1"/>
  <c r="W225" i="1"/>
  <c r="U227" i="1"/>
  <c r="R230" i="1"/>
  <c r="X224" i="1"/>
  <c r="S229" i="1"/>
  <c r="AW201" i="1"/>
  <c r="EL195" i="11"/>
  <c r="FW195" i="11" s="1"/>
  <c r="EM194" i="11"/>
  <c r="FX194" i="11" s="1"/>
  <c r="EQ190" i="11"/>
  <c r="GB190" i="11" s="1"/>
  <c r="EV185" i="11"/>
  <c r="GG185" i="11" s="1"/>
  <c r="EO192" i="11"/>
  <c r="FZ192" i="11" s="1"/>
  <c r="ES188" i="11"/>
  <c r="GD188" i="11" s="1"/>
  <c r="EU186" i="11"/>
  <c r="GF186" i="11" s="1"/>
  <c r="EG200" i="11"/>
  <c r="FR200" i="11" s="1"/>
  <c r="EH199" i="11"/>
  <c r="FS199" i="11" s="1"/>
  <c r="FC178" i="11"/>
  <c r="GN178" i="11" s="1"/>
  <c r="EP191" i="11"/>
  <c r="GA191" i="11" s="1"/>
  <c r="EW184" i="11"/>
  <c r="GH184" i="11" s="1"/>
  <c r="GZ169" i="11"/>
  <c r="HH169" i="11"/>
  <c r="FL171" i="11"/>
  <c r="FM171" i="11" s="1"/>
  <c r="EL403" i="11"/>
  <c r="EF201" i="11"/>
  <c r="FQ201" i="11" s="1"/>
  <c r="GT171" i="11"/>
  <c r="GV171" i="11" s="1"/>
  <c r="GW171" i="11" s="1"/>
  <c r="EJ197" i="11"/>
  <c r="FU197" i="11" s="1"/>
  <c r="EX183" i="11"/>
  <c r="GI183" i="11" s="1"/>
  <c r="EI198" i="11"/>
  <c r="FT198" i="11" s="1"/>
  <c r="ET187" i="11"/>
  <c r="GE187" i="11" s="1"/>
  <c r="FB179" i="11"/>
  <c r="GM179" i="11" s="1"/>
  <c r="FA180" i="11"/>
  <c r="GL180" i="11" s="1"/>
  <c r="FR199" i="11"/>
  <c r="EE202" i="11"/>
  <c r="FP202" i="11" s="1"/>
  <c r="EY182" i="11"/>
  <c r="GJ182" i="11" s="1"/>
  <c r="GZ170" i="11"/>
  <c r="HK170" i="11" s="1"/>
  <c r="HH170" i="11"/>
  <c r="AO192" i="11"/>
  <c r="AS188" i="11"/>
  <c r="AR189" i="11"/>
  <c r="AN193" i="11"/>
  <c r="CQ179" i="11"/>
  <c r="DW179" i="11" s="1"/>
  <c r="AP191" i="11"/>
  <c r="AQ190" i="11"/>
  <c r="CS177" i="11"/>
  <c r="DY177" i="11" s="1"/>
  <c r="BD177" i="11"/>
  <c r="BF175" i="11"/>
  <c r="CA195" i="11"/>
  <c r="DG195" i="11" s="1"/>
  <c r="AW184" i="11"/>
  <c r="AL195" i="11"/>
  <c r="CF190" i="11"/>
  <c r="DL190" i="11" s="1"/>
  <c r="AG200" i="11"/>
  <c r="BZ196" i="11"/>
  <c r="DF196" i="11" s="1"/>
  <c r="CO181" i="11"/>
  <c r="DU181" i="11" s="1"/>
  <c r="AV185" i="11"/>
  <c r="AD203" i="11"/>
  <c r="BG174" i="11"/>
  <c r="AK196" i="11"/>
  <c r="CR178" i="11"/>
  <c r="DX178" i="11" s="1"/>
  <c r="CW173" i="11"/>
  <c r="EC173" i="11" s="1"/>
  <c r="CT176" i="11"/>
  <c r="DZ176" i="11" s="1"/>
  <c r="BT202" i="11"/>
  <c r="CZ202" i="11" s="1"/>
  <c r="CH188" i="11"/>
  <c r="DN188" i="11" s="1"/>
  <c r="ET188" i="11" s="1"/>
  <c r="GE188" i="11" s="1"/>
  <c r="CP180" i="11"/>
  <c r="DV180" i="11" s="1"/>
  <c r="CN182" i="11"/>
  <c r="DT182" i="11" s="1"/>
  <c r="BS203" i="11"/>
  <c r="CY203" i="11" s="1"/>
  <c r="CK185" i="11"/>
  <c r="DQ185" i="11" s="1"/>
  <c r="AI198" i="11"/>
  <c r="BH173" i="11"/>
  <c r="BB179" i="11"/>
  <c r="AU186" i="11"/>
  <c r="BX198" i="11"/>
  <c r="DD198" i="11" s="1"/>
  <c r="BW199" i="11"/>
  <c r="DC199" i="11" s="1"/>
  <c r="CE191" i="11"/>
  <c r="DK191" i="11" s="1"/>
  <c r="CV174" i="11"/>
  <c r="EB174" i="11" s="1"/>
  <c r="FH174" i="11" s="1"/>
  <c r="GS174" i="11" s="1"/>
  <c r="CC193" i="11"/>
  <c r="DI193" i="11" s="1"/>
  <c r="AX183" i="11"/>
  <c r="AH199" i="11"/>
  <c r="BU201" i="11"/>
  <c r="DA201" i="11" s="1"/>
  <c r="BC178" i="11"/>
  <c r="CI187" i="11"/>
  <c r="DO187" i="11" s="1"/>
  <c r="AT187" i="11"/>
  <c r="AF201" i="11"/>
  <c r="AZ181" i="11"/>
  <c r="BA180" i="11"/>
  <c r="CU175" i="11"/>
  <c r="EA175" i="11" s="1"/>
  <c r="CJ186" i="11"/>
  <c r="DP186" i="11" s="1"/>
  <c r="EV186" i="11" s="1"/>
  <c r="GG186" i="11" s="1"/>
  <c r="BV200" i="11"/>
  <c r="DB200" i="11" s="1"/>
  <c r="EH200" i="11" s="1"/>
  <c r="FS200" i="11" s="1"/>
  <c r="AE202" i="11"/>
  <c r="AY182" i="11"/>
  <c r="CL184" i="11"/>
  <c r="DR184" i="11" s="1"/>
  <c r="CD192" i="11"/>
  <c r="DJ192" i="11" s="1"/>
  <c r="EP192" i="11" s="1"/>
  <c r="GA192" i="11" s="1"/>
  <c r="BE176" i="11"/>
  <c r="AM194" i="11"/>
  <c r="BY197" i="11"/>
  <c r="DE197" i="11" s="1"/>
  <c r="CG189" i="11"/>
  <c r="DM189" i="11" s="1"/>
  <c r="ES189" i="11" s="1"/>
  <c r="GD189" i="11" s="1"/>
  <c r="AJ197" i="11"/>
  <c r="CB194" i="11"/>
  <c r="DH194" i="11" s="1"/>
  <c r="CM183" i="11"/>
  <c r="DS183" i="11" s="1"/>
  <c r="GT172" i="11"/>
  <c r="GV172" i="11" s="1"/>
  <c r="GW172" i="11" s="1"/>
  <c r="EN193" i="11"/>
  <c r="EN402" i="11"/>
  <c r="HL172" i="11"/>
  <c r="FX193" i="11"/>
  <c r="EM401" i="11"/>
  <c r="EM404" i="11" s="1"/>
  <c r="HF173" i="11"/>
  <c r="G235" i="11"/>
  <c r="M234" i="11"/>
  <c r="HE233" i="11" s="1"/>
  <c r="FG175" i="11" l="1"/>
  <c r="GR175" i="11" s="1"/>
  <c r="EW185" i="11"/>
  <c r="GH185" i="11" s="1"/>
  <c r="FF176" i="11"/>
  <c r="GQ176" i="11" s="1"/>
  <c r="FE177" i="11"/>
  <c r="GP177" i="11" s="1"/>
  <c r="FI173" i="11"/>
  <c r="FK173" i="11" s="1"/>
  <c r="FL173" i="11" s="1"/>
  <c r="FM173" i="11" s="1"/>
  <c r="G234" i="1"/>
  <c r="N233" i="1"/>
  <c r="O233" i="1"/>
  <c r="BB232" i="1"/>
  <c r="BC232" i="1" s="1"/>
  <c r="BF232" i="1"/>
  <c r="BH232" i="1" s="1"/>
  <c r="BJ232" i="1" s="1"/>
  <c r="AT203" i="1"/>
  <c r="AV203" i="1" s="1"/>
  <c r="AW203" i="1" s="1"/>
  <c r="AD219" i="1"/>
  <c r="AO208" i="1"/>
  <c r="Y224" i="1"/>
  <c r="AQ206" i="1"/>
  <c r="AA222" i="1"/>
  <c r="AN209" i="1"/>
  <c r="AP207" i="1"/>
  <c r="Z223" i="1"/>
  <c r="AK212" i="1"/>
  <c r="AM210" i="1"/>
  <c r="AR205" i="1"/>
  <c r="AB221" i="1"/>
  <c r="AL211" i="1"/>
  <c r="AG216" i="1"/>
  <c r="AI214" i="1"/>
  <c r="AF217" i="1"/>
  <c r="AH215" i="1"/>
  <c r="AS204" i="1"/>
  <c r="AC220" i="1"/>
  <c r="AE218" i="1"/>
  <c r="AJ213" i="1"/>
  <c r="Q232" i="1"/>
  <c r="S230" i="1"/>
  <c r="W226" i="1"/>
  <c r="T229" i="1"/>
  <c r="V227" i="1"/>
  <c r="X225" i="1"/>
  <c r="U228" i="1"/>
  <c r="R231" i="1"/>
  <c r="AY201" i="1"/>
  <c r="AZ201" i="1" s="1"/>
  <c r="BL201" i="1" s="1"/>
  <c r="AX201" i="1"/>
  <c r="AW202" i="1"/>
  <c r="EN194" i="11"/>
  <c r="FY194" i="11" s="1"/>
  <c r="EK197" i="11"/>
  <c r="FV197" i="11" s="1"/>
  <c r="EY183" i="11"/>
  <c r="GJ183" i="11" s="1"/>
  <c r="EX184" i="11"/>
  <c r="GI184" i="11" s="1"/>
  <c r="EM195" i="11"/>
  <c r="FX195" i="11" s="1"/>
  <c r="FN172" i="11"/>
  <c r="FD178" i="11"/>
  <c r="GO178" i="11" s="1"/>
  <c r="ER190" i="11"/>
  <c r="GC190" i="11" s="1"/>
  <c r="EE203" i="11"/>
  <c r="FP203" i="11" s="1"/>
  <c r="EJ198" i="11"/>
  <c r="FU198" i="11" s="1"/>
  <c r="EG201" i="11"/>
  <c r="FR201" i="11" s="1"/>
  <c r="GY172" i="11"/>
  <c r="HI172" i="11" s="1"/>
  <c r="HJ172" i="11" s="1"/>
  <c r="GX172" i="11"/>
  <c r="FB180" i="11"/>
  <c r="GM180" i="11" s="1"/>
  <c r="EM403" i="11"/>
  <c r="EQ191" i="11"/>
  <c r="GB191" i="11" s="1"/>
  <c r="EF202" i="11"/>
  <c r="FQ202" i="11" s="1"/>
  <c r="FA181" i="11"/>
  <c r="GL181" i="11" s="1"/>
  <c r="FC179" i="11"/>
  <c r="GN179" i="11" s="1"/>
  <c r="HK169" i="11"/>
  <c r="EU187" i="11"/>
  <c r="GF187" i="11" s="1"/>
  <c r="EI199" i="11"/>
  <c r="FT199" i="11" s="1"/>
  <c r="EZ182" i="11"/>
  <c r="GK182" i="11" s="1"/>
  <c r="EL196" i="11"/>
  <c r="FW196" i="11" s="1"/>
  <c r="GY171" i="11"/>
  <c r="HI171" i="11" s="1"/>
  <c r="HJ171" i="11" s="1"/>
  <c r="GX171" i="11"/>
  <c r="FN171" i="11"/>
  <c r="EO402" i="11"/>
  <c r="EO193" i="11"/>
  <c r="EN401" i="11"/>
  <c r="EN404" i="11" s="1"/>
  <c r="FY193" i="11"/>
  <c r="HL173" i="11"/>
  <c r="BG175" i="11"/>
  <c r="CT177" i="11"/>
  <c r="DZ177" i="11" s="1"/>
  <c r="AJ198" i="11"/>
  <c r="CV175" i="11"/>
  <c r="EB175" i="11" s="1"/>
  <c r="AF202" i="11"/>
  <c r="BT203" i="11"/>
  <c r="CZ203" i="11" s="1"/>
  <c r="BC179" i="11"/>
  <c r="CK186" i="11"/>
  <c r="DQ186" i="11" s="1"/>
  <c r="AH200" i="11"/>
  <c r="AM195" i="11"/>
  <c r="AD204" i="11"/>
  <c r="AO193" i="11"/>
  <c r="BD178" i="11"/>
  <c r="AP192" i="11"/>
  <c r="AK197" i="11"/>
  <c r="CI188" i="11"/>
  <c r="DO188" i="11" s="1"/>
  <c r="AV186" i="11"/>
  <c r="CB195" i="11"/>
  <c r="DH195" i="11" s="1"/>
  <c r="EN195" i="11" s="1"/>
  <c r="FY195" i="11" s="1"/>
  <c r="CG190" i="11"/>
  <c r="DM190" i="11" s="1"/>
  <c r="AX184" i="11"/>
  <c r="CJ187" i="11"/>
  <c r="DP187" i="11" s="1"/>
  <c r="BY198" i="11"/>
  <c r="DE198" i="11" s="1"/>
  <c r="CA196" i="11"/>
  <c r="DG196" i="11" s="1"/>
  <c r="CN183" i="11"/>
  <c r="DT183" i="11" s="1"/>
  <c r="BZ197" i="11"/>
  <c r="DF197" i="11" s="1"/>
  <c r="BU202" i="11"/>
  <c r="DA202" i="11" s="1"/>
  <c r="AN194" i="11"/>
  <c r="BW200" i="11"/>
  <c r="DC200" i="11" s="1"/>
  <c r="BE177" i="11"/>
  <c r="CR179" i="11"/>
  <c r="DX179" i="11" s="1"/>
  <c r="FD179" i="11" s="1"/>
  <c r="GO179" i="11" s="1"/>
  <c r="CU176" i="11"/>
  <c r="EA176" i="11" s="1"/>
  <c r="CP181" i="11"/>
  <c r="DV181" i="11" s="1"/>
  <c r="CW174" i="11"/>
  <c r="EC174" i="11" s="1"/>
  <c r="CF191" i="11"/>
  <c r="DL191" i="11" s="1"/>
  <c r="CC194" i="11"/>
  <c r="DI194" i="11" s="1"/>
  <c r="EO194" i="11" s="1"/>
  <c r="FZ194" i="11" s="1"/>
  <c r="BA181" i="11"/>
  <c r="CO182" i="11"/>
  <c r="DU182" i="11" s="1"/>
  <c r="AE203" i="11"/>
  <c r="AL196" i="11"/>
  <c r="BS204" i="11"/>
  <c r="CY204" i="11" s="1"/>
  <c r="AQ191" i="11"/>
  <c r="BX199" i="11"/>
  <c r="DD199" i="11" s="1"/>
  <c r="AT188" i="11"/>
  <c r="CM184" i="11"/>
  <c r="DS184" i="11" s="1"/>
  <c r="EY184" i="11" s="1"/>
  <c r="GJ184" i="11" s="1"/>
  <c r="CH189" i="11"/>
  <c r="DN189" i="11" s="1"/>
  <c r="AI199" i="11"/>
  <c r="AG201" i="11"/>
  <c r="BF176" i="11"/>
  <c r="BV201" i="11"/>
  <c r="DB201" i="11" s="1"/>
  <c r="CD193" i="11"/>
  <c r="DJ193" i="11" s="1"/>
  <c r="AW185" i="11"/>
  <c r="BB180" i="11"/>
  <c r="CS178" i="11"/>
  <c r="DY178" i="11" s="1"/>
  <c r="FE178" i="11" s="1"/>
  <c r="GP178" i="11" s="1"/>
  <c r="AY183" i="11"/>
  <c r="AS189" i="11"/>
  <c r="CQ180" i="11"/>
  <c r="DW180" i="11" s="1"/>
  <c r="BH174" i="11"/>
  <c r="AU187" i="11"/>
  <c r="CE192" i="11"/>
  <c r="DK192" i="11" s="1"/>
  <c r="CL185" i="11"/>
  <c r="DR185" i="11" s="1"/>
  <c r="AZ182" i="11"/>
  <c r="AR190" i="11"/>
  <c r="HF174" i="11"/>
  <c r="G236" i="11"/>
  <c r="M235" i="11"/>
  <c r="HE234" i="11" s="1"/>
  <c r="EE204" i="11" l="1"/>
  <c r="EK198" i="11"/>
  <c r="FV198" i="11" s="1"/>
  <c r="FF177" i="11"/>
  <c r="GQ177" i="11" s="1"/>
  <c r="GT173" i="11"/>
  <c r="GV173" i="11" s="1"/>
  <c r="GW173" i="11" s="1"/>
  <c r="GX173" i="11" s="1"/>
  <c r="EX185" i="11"/>
  <c r="GI185" i="11" s="1"/>
  <c r="FH175" i="11"/>
  <c r="GS175" i="11" s="1"/>
  <c r="FI174" i="11"/>
  <c r="FK174" i="11" s="1"/>
  <c r="FL174" i="11" s="1"/>
  <c r="FM174" i="11" s="1"/>
  <c r="FG176" i="11"/>
  <c r="GR176" i="11" s="1"/>
  <c r="AX203" i="1"/>
  <c r="AY203" i="1"/>
  <c r="AZ203" i="1" s="1"/>
  <c r="BL203" i="1" s="1"/>
  <c r="AY202" i="1"/>
  <c r="AZ202" i="1" s="1"/>
  <c r="BL202" i="1" s="1"/>
  <c r="AX202" i="1"/>
  <c r="BB233" i="1"/>
  <c r="BC233" i="1" s="1"/>
  <c r="BF233" i="1"/>
  <c r="BH233" i="1" s="1"/>
  <c r="BJ233" i="1" s="1"/>
  <c r="AC221" i="1"/>
  <c r="AS205" i="1"/>
  <c r="AE219" i="1"/>
  <c r="AJ214" i="1"/>
  <c r="AL212" i="1"/>
  <c r="AN210" i="1"/>
  <c r="Z224" i="1"/>
  <c r="AP208" i="1"/>
  <c r="AG217" i="1"/>
  <c r="AI215" i="1"/>
  <c r="AK213" i="1"/>
  <c r="AM211" i="1"/>
  <c r="AB222" i="1"/>
  <c r="AR206" i="1"/>
  <c r="AD220" i="1"/>
  <c r="AT204" i="1"/>
  <c r="AV204" i="1" s="1"/>
  <c r="AW204" i="1" s="1"/>
  <c r="AF218" i="1"/>
  <c r="AH216" i="1"/>
  <c r="Y225" i="1"/>
  <c r="AO209" i="1"/>
  <c r="AA223" i="1"/>
  <c r="AQ207" i="1"/>
  <c r="X226" i="1"/>
  <c r="T230" i="1"/>
  <c r="R232" i="1"/>
  <c r="Q233" i="1"/>
  <c r="U229" i="1"/>
  <c r="W227" i="1"/>
  <c r="V228" i="1"/>
  <c r="S231" i="1"/>
  <c r="N234" i="1"/>
  <c r="O234" i="1"/>
  <c r="G235" i="1"/>
  <c r="EL197" i="11"/>
  <c r="FW197" i="11" s="1"/>
  <c r="EH201" i="11"/>
  <c r="FS201" i="11" s="1"/>
  <c r="ET189" i="11"/>
  <c r="GE189" i="11" s="1"/>
  <c r="EQ192" i="11"/>
  <c r="GB192" i="11" s="1"/>
  <c r="EV187" i="11"/>
  <c r="GG187" i="11" s="1"/>
  <c r="FC180" i="11"/>
  <c r="GN180" i="11" s="1"/>
  <c r="EJ199" i="11"/>
  <c r="FU199" i="11" s="1"/>
  <c r="ER191" i="11"/>
  <c r="GC191" i="11" s="1"/>
  <c r="EG202" i="11"/>
  <c r="FR202" i="11" s="1"/>
  <c r="EF203" i="11"/>
  <c r="GZ172" i="11"/>
  <c r="HK172" i="11" s="1"/>
  <c r="HH172" i="11"/>
  <c r="FB181" i="11"/>
  <c r="GM181" i="11" s="1"/>
  <c r="EI200" i="11"/>
  <c r="FT200" i="11" s="1"/>
  <c r="EZ183" i="11"/>
  <c r="GK183" i="11" s="1"/>
  <c r="EU188" i="11"/>
  <c r="GF188" i="11" s="1"/>
  <c r="EW186" i="11"/>
  <c r="GH186" i="11" s="1"/>
  <c r="FN173" i="11"/>
  <c r="EN403" i="11"/>
  <c r="FA182" i="11"/>
  <c r="GL182" i="11" s="1"/>
  <c r="GY173" i="11"/>
  <c r="HI173" i="11" s="1"/>
  <c r="HJ173" i="11" s="1"/>
  <c r="EM196" i="11"/>
  <c r="FX196" i="11" s="1"/>
  <c r="ES190" i="11"/>
  <c r="GD190" i="11" s="1"/>
  <c r="GZ171" i="11"/>
  <c r="HH171" i="11"/>
  <c r="FP204" i="11"/>
  <c r="CF192" i="11"/>
  <c r="DL192" i="11" s="1"/>
  <c r="AZ183" i="11"/>
  <c r="AR191" i="11"/>
  <c r="AY184" i="11"/>
  <c r="BY199" i="11"/>
  <c r="DE199" i="11" s="1"/>
  <c r="BT204" i="11"/>
  <c r="CZ204" i="11" s="1"/>
  <c r="CD194" i="11"/>
  <c r="DJ194" i="11" s="1"/>
  <c r="BW201" i="11"/>
  <c r="DC201" i="11" s="1"/>
  <c r="AN195" i="11"/>
  <c r="BH175" i="11"/>
  <c r="BX200" i="11"/>
  <c r="DD200" i="11" s="1"/>
  <c r="AL197" i="11"/>
  <c r="CK187" i="11"/>
  <c r="DQ187" i="11" s="1"/>
  <c r="AO194" i="11"/>
  <c r="BV202" i="11"/>
  <c r="DB202" i="11" s="1"/>
  <c r="AQ192" i="11"/>
  <c r="BU203" i="11"/>
  <c r="DA203" i="11" s="1"/>
  <c r="BE178" i="11"/>
  <c r="CN184" i="11"/>
  <c r="DT184" i="11" s="1"/>
  <c r="CI189" i="11"/>
  <c r="DO189" i="11" s="1"/>
  <c r="CV176" i="11"/>
  <c r="EB176" i="11" s="1"/>
  <c r="BS205" i="11"/>
  <c r="CY205" i="11" s="1"/>
  <c r="AT189" i="11"/>
  <c r="BC180" i="11"/>
  <c r="CC195" i="11"/>
  <c r="DI195" i="11" s="1"/>
  <c r="EO195" i="11" s="1"/>
  <c r="FZ195" i="11" s="1"/>
  <c r="AJ199" i="11"/>
  <c r="AD205" i="11"/>
  <c r="AG202" i="11"/>
  <c r="CT178" i="11"/>
  <c r="DZ178" i="11" s="1"/>
  <c r="CS179" i="11"/>
  <c r="DY179" i="11" s="1"/>
  <c r="AE204" i="11"/>
  <c r="CG191" i="11"/>
  <c r="DM191" i="11" s="1"/>
  <c r="BF177" i="11"/>
  <c r="CU177" i="11"/>
  <c r="EA177" i="11" s="1"/>
  <c r="AX185" i="11"/>
  <c r="CR180" i="11"/>
  <c r="DX180" i="11" s="1"/>
  <c r="CJ188" i="11"/>
  <c r="DP188" i="11" s="1"/>
  <c r="CP182" i="11"/>
  <c r="DV182" i="11" s="1"/>
  <c r="AF203" i="11"/>
  <c r="AS190" i="11"/>
  <c r="CB196" i="11"/>
  <c r="DH196" i="11" s="1"/>
  <c r="AI200" i="11"/>
  <c r="CQ181" i="11"/>
  <c r="DW181" i="11" s="1"/>
  <c r="CO183" i="11"/>
  <c r="DU183" i="11" s="1"/>
  <c r="CM185" i="11"/>
  <c r="DS185" i="11" s="1"/>
  <c r="CL186" i="11"/>
  <c r="DR186" i="11" s="1"/>
  <c r="AV187" i="11"/>
  <c r="CW175" i="11"/>
  <c r="EC175" i="11" s="1"/>
  <c r="BZ198" i="11"/>
  <c r="DF198" i="11" s="1"/>
  <c r="AP193" i="11"/>
  <c r="AM196" i="11"/>
  <c r="BB181" i="11"/>
  <c r="CA197" i="11"/>
  <c r="DG197" i="11" s="1"/>
  <c r="AH201" i="11"/>
  <c r="AW186" i="11"/>
  <c r="AK198" i="11"/>
  <c r="BG176" i="11"/>
  <c r="CH190" i="11"/>
  <c r="DN190" i="11" s="1"/>
  <c r="BD179" i="11"/>
  <c r="CE193" i="11"/>
  <c r="DK193" i="11" s="1"/>
  <c r="AU188" i="11"/>
  <c r="BA182" i="11"/>
  <c r="FZ193" i="11"/>
  <c r="EO401" i="11"/>
  <c r="EO404" i="11" s="1"/>
  <c r="EP402" i="11"/>
  <c r="EP193" i="11"/>
  <c r="HL174" i="11"/>
  <c r="HF175" i="11"/>
  <c r="M236" i="11"/>
  <c r="HE235" i="11" s="1"/>
  <c r="G237" i="11"/>
  <c r="GT174" i="11" l="1"/>
  <c r="GV174" i="11" s="1"/>
  <c r="GW174" i="11" s="1"/>
  <c r="GX174" i="11" s="1"/>
  <c r="FI175" i="11"/>
  <c r="FK175" i="11" s="1"/>
  <c r="FL175" i="11" s="1"/>
  <c r="FM175" i="11" s="1"/>
  <c r="FA183" i="11"/>
  <c r="GL183" i="11" s="1"/>
  <c r="ES191" i="11"/>
  <c r="GD191" i="11" s="1"/>
  <c r="FD180" i="11"/>
  <c r="GO180" i="11" s="1"/>
  <c r="FG177" i="11"/>
  <c r="GR177" i="11" s="1"/>
  <c r="FH176" i="11"/>
  <c r="GS176" i="11" s="1"/>
  <c r="BB234" i="1"/>
  <c r="BC234" i="1" s="1"/>
  <c r="BF234" i="1"/>
  <c r="BH234" i="1" s="1"/>
  <c r="BJ234" i="1" s="1"/>
  <c r="AN211" i="1"/>
  <c r="AE220" i="1"/>
  <c r="Z225" i="1"/>
  <c r="AP209" i="1"/>
  <c r="AK214" i="1"/>
  <c r="AB223" i="1"/>
  <c r="AR207" i="1"/>
  <c r="AI216" i="1"/>
  <c r="AD221" i="1"/>
  <c r="AT205" i="1"/>
  <c r="AV205" i="1" s="1"/>
  <c r="AW205" i="1" s="1"/>
  <c r="AG218" i="1"/>
  <c r="AF219" i="1"/>
  <c r="AM212" i="1"/>
  <c r="AH217" i="1"/>
  <c r="AC222" i="1"/>
  <c r="AS206" i="1"/>
  <c r="W228" i="1"/>
  <c r="AJ215" i="1"/>
  <c r="AA224" i="1"/>
  <c r="AQ208" i="1"/>
  <c r="AL213" i="1"/>
  <c r="Y226" i="1"/>
  <c r="AO210" i="1"/>
  <c r="R233" i="1"/>
  <c r="V229" i="1"/>
  <c r="U230" i="1"/>
  <c r="T231" i="1"/>
  <c r="Q234" i="1"/>
  <c r="X227" i="1"/>
  <c r="S232" i="1"/>
  <c r="N235" i="1"/>
  <c r="O235" i="1"/>
  <c r="G236" i="1"/>
  <c r="AX204" i="1"/>
  <c r="AY204" i="1"/>
  <c r="AZ204" i="1" s="1"/>
  <c r="BL204" i="1" s="1"/>
  <c r="EM197" i="11"/>
  <c r="FX197" i="11" s="1"/>
  <c r="EL198" i="11"/>
  <c r="FW198" i="11" s="1"/>
  <c r="EY185" i="11"/>
  <c r="GJ185" i="11" s="1"/>
  <c r="EN196" i="11"/>
  <c r="FY196" i="11" s="1"/>
  <c r="FF178" i="11"/>
  <c r="GQ178" i="11" s="1"/>
  <c r="EG203" i="11"/>
  <c r="FR203" i="11" s="1"/>
  <c r="EW187" i="11"/>
  <c r="GH187" i="11" s="1"/>
  <c r="EK199" i="11"/>
  <c r="FV199" i="11" s="1"/>
  <c r="ER192" i="11"/>
  <c r="GC192" i="11" s="1"/>
  <c r="EZ184" i="11"/>
  <c r="GK184" i="11" s="1"/>
  <c r="EO403" i="11"/>
  <c r="ET190" i="11"/>
  <c r="GE190" i="11" s="1"/>
  <c r="GY174" i="11"/>
  <c r="HI174" i="11" s="1"/>
  <c r="HJ174" i="11" s="1"/>
  <c r="EX186" i="11"/>
  <c r="GI186" i="11" s="1"/>
  <c r="FB182" i="11"/>
  <c r="GM182" i="11" s="1"/>
  <c r="FE179" i="11"/>
  <c r="GP179" i="11" s="1"/>
  <c r="EE205" i="11"/>
  <c r="FP205" i="11" s="1"/>
  <c r="EF204" i="11"/>
  <c r="GZ173" i="11"/>
  <c r="HH173" i="11"/>
  <c r="EV188" i="11"/>
  <c r="GG188" i="11" s="1"/>
  <c r="EU189" i="11"/>
  <c r="GF189" i="11" s="1"/>
  <c r="EI201" i="11"/>
  <c r="FT201" i="11" s="1"/>
  <c r="FQ203" i="11"/>
  <c r="FN174" i="11"/>
  <c r="HK171" i="11"/>
  <c r="FC181" i="11"/>
  <c r="GN181" i="11" s="1"/>
  <c r="EH202" i="11"/>
  <c r="FS202" i="11" s="1"/>
  <c r="EJ200" i="11"/>
  <c r="FU200" i="11" s="1"/>
  <c r="EP194" i="11"/>
  <c r="GA194" i="11" s="1"/>
  <c r="BS206" i="11"/>
  <c r="CY206" i="11" s="1"/>
  <c r="AS191" i="11"/>
  <c r="AJ200" i="11"/>
  <c r="AZ184" i="11"/>
  <c r="CQ182" i="11"/>
  <c r="DW182" i="11" s="1"/>
  <c r="CS180" i="11"/>
  <c r="DY180" i="11" s="1"/>
  <c r="AK199" i="11"/>
  <c r="BB182" i="11"/>
  <c r="CV177" i="11"/>
  <c r="EB177" i="11" s="1"/>
  <c r="BD180" i="11"/>
  <c r="AU189" i="11"/>
  <c r="BA183" i="11"/>
  <c r="CU178" i="11"/>
  <c r="EA178" i="11" s="1"/>
  <c r="CD195" i="11"/>
  <c r="DJ195" i="11" s="1"/>
  <c r="BV203" i="11"/>
  <c r="DB203" i="11" s="1"/>
  <c r="CH191" i="11"/>
  <c r="DN191" i="11" s="1"/>
  <c r="CB197" i="11"/>
  <c r="DH197" i="11" s="1"/>
  <c r="AD206" i="11"/>
  <c r="BX201" i="11"/>
  <c r="DD201" i="11" s="1"/>
  <c r="BC181" i="11"/>
  <c r="BH176" i="11"/>
  <c r="CP183" i="11"/>
  <c r="DV183" i="11" s="1"/>
  <c r="CE194" i="11"/>
  <c r="DK194" i="11" s="1"/>
  <c r="AM197" i="11"/>
  <c r="CI190" i="11"/>
  <c r="DO190" i="11" s="1"/>
  <c r="AV188" i="11"/>
  <c r="BU204" i="11"/>
  <c r="DA204" i="11" s="1"/>
  <c r="CC196" i="11"/>
  <c r="DI196" i="11" s="1"/>
  <c r="CF193" i="11"/>
  <c r="DL193" i="11" s="1"/>
  <c r="AL198" i="11"/>
  <c r="AO195" i="11"/>
  <c r="AY185" i="11"/>
  <c r="BT205" i="11"/>
  <c r="CZ205" i="11" s="1"/>
  <c r="CA198" i="11"/>
  <c r="DG198" i="11" s="1"/>
  <c r="CN185" i="11"/>
  <c r="DT185" i="11" s="1"/>
  <c r="CO184" i="11"/>
  <c r="DU184" i="11" s="1"/>
  <c r="FA184" i="11" s="1"/>
  <c r="GL184" i="11" s="1"/>
  <c r="AW187" i="11"/>
  <c r="CT179" i="11"/>
  <c r="DZ179" i="11" s="1"/>
  <c r="BF178" i="11"/>
  <c r="BY200" i="11"/>
  <c r="DE200" i="11" s="1"/>
  <c r="AR192" i="11"/>
  <c r="CW176" i="11"/>
  <c r="EC176" i="11" s="1"/>
  <c r="AG203" i="11"/>
  <c r="CL187" i="11"/>
  <c r="DR187" i="11" s="1"/>
  <c r="CJ189" i="11"/>
  <c r="DP189" i="11" s="1"/>
  <c r="BW202" i="11"/>
  <c r="DC202" i="11" s="1"/>
  <c r="AT190" i="11"/>
  <c r="AQ193" i="11"/>
  <c r="CG192" i="11"/>
  <c r="DM192" i="11" s="1"/>
  <c r="ES192" i="11" s="1"/>
  <c r="GD192" i="11" s="1"/>
  <c r="AX186" i="11"/>
  <c r="CM186" i="11"/>
  <c r="DS186" i="11" s="1"/>
  <c r="CK188" i="11"/>
  <c r="DQ188" i="11" s="1"/>
  <c r="AE205" i="11"/>
  <c r="CR181" i="11"/>
  <c r="DX181" i="11" s="1"/>
  <c r="AI201" i="11"/>
  <c r="AH202" i="11"/>
  <c r="AP194" i="11"/>
  <c r="AN196" i="11"/>
  <c r="BE179" i="11"/>
  <c r="BG177" i="11"/>
  <c r="AF204" i="11"/>
  <c r="BZ199" i="11"/>
  <c r="DF199" i="11" s="1"/>
  <c r="EQ193" i="11"/>
  <c r="EQ402" i="11"/>
  <c r="HL175" i="11"/>
  <c r="GA193" i="11"/>
  <c r="EP401" i="11"/>
  <c r="EP404" i="11" s="1"/>
  <c r="M237" i="11"/>
  <c r="HE236" i="11" s="1"/>
  <c r="G238" i="11"/>
  <c r="HF176" i="11"/>
  <c r="GT175" i="11" l="1"/>
  <c r="GV175" i="11" s="1"/>
  <c r="GW175" i="11" s="1"/>
  <c r="GY175" i="11" s="1"/>
  <c r="HI175" i="11" s="1"/>
  <c r="HJ175" i="11" s="1"/>
  <c r="FI176" i="11"/>
  <c r="FK176" i="11" s="1"/>
  <c r="FL176" i="11" s="1"/>
  <c r="FM176" i="11" s="1"/>
  <c r="FH177" i="11"/>
  <c r="GS177" i="11" s="1"/>
  <c r="BB235" i="1"/>
  <c r="BC235" i="1" s="1"/>
  <c r="BF235" i="1"/>
  <c r="BH235" i="1" s="1"/>
  <c r="BJ235" i="1" s="1"/>
  <c r="AP210" i="1"/>
  <c r="Z226" i="1"/>
  <c r="AM213" i="1"/>
  <c r="AF220" i="1"/>
  <c r="AG219" i="1"/>
  <c r="AT206" i="1"/>
  <c r="AV206" i="1" s="1"/>
  <c r="AW206" i="1" s="1"/>
  <c r="AD222" i="1"/>
  <c r="AQ209" i="1"/>
  <c r="AA225" i="1"/>
  <c r="AJ216" i="1"/>
  <c r="AS207" i="1"/>
  <c r="AC223" i="1"/>
  <c r="AH218" i="1"/>
  <c r="AE221" i="1"/>
  <c r="AN212" i="1"/>
  <c r="AO211" i="1"/>
  <c r="Y227" i="1"/>
  <c r="AL214" i="1"/>
  <c r="AI217" i="1"/>
  <c r="AR208" i="1"/>
  <c r="AB224" i="1"/>
  <c r="AK215" i="1"/>
  <c r="W229" i="1"/>
  <c r="R234" i="1"/>
  <c r="Q235" i="1"/>
  <c r="T232" i="1"/>
  <c r="V230" i="1"/>
  <c r="U231" i="1"/>
  <c r="S233" i="1"/>
  <c r="X228" i="1"/>
  <c r="AX205" i="1"/>
  <c r="AY205" i="1"/>
  <c r="AZ205" i="1" s="1"/>
  <c r="BL205" i="1" s="1"/>
  <c r="O236" i="1"/>
  <c r="N236" i="1"/>
  <c r="G237" i="1"/>
  <c r="EV189" i="11"/>
  <c r="GG189" i="11" s="1"/>
  <c r="EK200" i="11"/>
  <c r="FV200" i="11" s="1"/>
  <c r="EL199" i="11"/>
  <c r="FW199" i="11" s="1"/>
  <c r="FD181" i="11"/>
  <c r="GO181" i="11" s="1"/>
  <c r="FB183" i="11"/>
  <c r="GM183" i="11" s="1"/>
  <c r="EN197" i="11"/>
  <c r="FY197" i="11" s="1"/>
  <c r="FC182" i="11"/>
  <c r="GN182" i="11" s="1"/>
  <c r="EU190" i="11"/>
  <c r="GF190" i="11" s="1"/>
  <c r="FG178" i="11"/>
  <c r="GR178" i="11" s="1"/>
  <c r="EM198" i="11"/>
  <c r="FX198" i="11" s="1"/>
  <c r="EY186" i="11"/>
  <c r="GJ186" i="11" s="1"/>
  <c r="EZ185" i="11"/>
  <c r="GK185" i="11" s="1"/>
  <c r="EE206" i="11"/>
  <c r="FP206" i="11" s="1"/>
  <c r="EW188" i="11"/>
  <c r="GH188" i="11" s="1"/>
  <c r="ET191" i="11"/>
  <c r="GE191" i="11" s="1"/>
  <c r="GX175" i="11"/>
  <c r="EF205" i="11"/>
  <c r="FQ205" i="11" s="1"/>
  <c r="EP403" i="11"/>
  <c r="EI202" i="11"/>
  <c r="FT202" i="11" s="1"/>
  <c r="FF179" i="11"/>
  <c r="GQ179" i="11" s="1"/>
  <c r="EP195" i="11"/>
  <c r="GA195" i="11" s="1"/>
  <c r="FE180" i="11"/>
  <c r="GP180" i="11" s="1"/>
  <c r="FN175" i="11"/>
  <c r="FQ204" i="11"/>
  <c r="EX187" i="11"/>
  <c r="GI187" i="11" s="1"/>
  <c r="EO196" i="11"/>
  <c r="FZ196" i="11" s="1"/>
  <c r="GZ174" i="11"/>
  <c r="HH174" i="11"/>
  <c r="EG204" i="11"/>
  <c r="FR204" i="11" s="1"/>
  <c r="EQ194" i="11"/>
  <c r="GB194" i="11" s="1"/>
  <c r="EJ201" i="11"/>
  <c r="FU201" i="11" s="1"/>
  <c r="EH203" i="11"/>
  <c r="HK173" i="11"/>
  <c r="CM187" i="11"/>
  <c r="DS187" i="11" s="1"/>
  <c r="AG204" i="11"/>
  <c r="BA184" i="11"/>
  <c r="CE195" i="11"/>
  <c r="DK195" i="11" s="1"/>
  <c r="CH192" i="11"/>
  <c r="DN192" i="11" s="1"/>
  <c r="CD196" i="11"/>
  <c r="DJ196" i="11" s="1"/>
  <c r="CS181" i="11"/>
  <c r="DY181" i="11" s="1"/>
  <c r="BW203" i="11"/>
  <c r="DC203" i="11" s="1"/>
  <c r="CK189" i="11"/>
  <c r="DQ189" i="11" s="1"/>
  <c r="BD181" i="11"/>
  <c r="AD207" i="11"/>
  <c r="AR193" i="11"/>
  <c r="BB183" i="11"/>
  <c r="AV189" i="11"/>
  <c r="CO185" i="11"/>
  <c r="DU185" i="11" s="1"/>
  <c r="AU190" i="11"/>
  <c r="AO196" i="11"/>
  <c r="BG178" i="11"/>
  <c r="BU205" i="11"/>
  <c r="DA205" i="11" s="1"/>
  <c r="BH177" i="11"/>
  <c r="CC197" i="11"/>
  <c r="DI197" i="11" s="1"/>
  <c r="CI191" i="11"/>
  <c r="DO191" i="11" s="1"/>
  <c r="AH203" i="11"/>
  <c r="BT206" i="11"/>
  <c r="CZ206" i="11" s="1"/>
  <c r="BS207" i="11"/>
  <c r="CY207" i="11" s="1"/>
  <c r="CN186" i="11"/>
  <c r="DT186" i="11" s="1"/>
  <c r="CV178" i="11"/>
  <c r="EB178" i="11" s="1"/>
  <c r="CT180" i="11"/>
  <c r="DZ180" i="11" s="1"/>
  <c r="CF194" i="11"/>
  <c r="DL194" i="11" s="1"/>
  <c r="AT191" i="11"/>
  <c r="BZ200" i="11"/>
  <c r="DF200" i="11" s="1"/>
  <c r="CL188" i="11"/>
  <c r="DR188" i="11" s="1"/>
  <c r="CU179" i="11"/>
  <c r="EA179" i="11" s="1"/>
  <c r="AE206" i="11"/>
  <c r="BF179" i="11"/>
  <c r="AK200" i="11"/>
  <c r="AI202" i="11"/>
  <c r="CG193" i="11"/>
  <c r="DM193" i="11" s="1"/>
  <c r="BY201" i="11"/>
  <c r="DE201" i="11" s="1"/>
  <c r="BC182" i="11"/>
  <c r="AF205" i="11"/>
  <c r="BE180" i="11"/>
  <c r="AP195" i="11"/>
  <c r="AZ185" i="11"/>
  <c r="CB198" i="11"/>
  <c r="DH198" i="11" s="1"/>
  <c r="BV204" i="11"/>
  <c r="DB204" i="11" s="1"/>
  <c r="AX187" i="11"/>
  <c r="AQ194" i="11"/>
  <c r="CA199" i="11"/>
  <c r="DG199" i="11" s="1"/>
  <c r="AJ201" i="11"/>
  <c r="BX202" i="11"/>
  <c r="DD202" i="11" s="1"/>
  <c r="AY186" i="11"/>
  <c r="AN197" i="11"/>
  <c r="AM198" i="11"/>
  <c r="CJ190" i="11"/>
  <c r="DP190" i="11" s="1"/>
  <c r="AW188" i="11"/>
  <c r="CP184" i="11"/>
  <c r="DV184" i="11" s="1"/>
  <c r="CW177" i="11"/>
  <c r="EC177" i="11" s="1"/>
  <c r="AS192" i="11"/>
  <c r="AL199" i="11"/>
  <c r="CQ183" i="11"/>
  <c r="DW183" i="11" s="1"/>
  <c r="FC183" i="11" s="1"/>
  <c r="GN183" i="11" s="1"/>
  <c r="CR182" i="11"/>
  <c r="DX182" i="11" s="1"/>
  <c r="HL176" i="11"/>
  <c r="ER193" i="11"/>
  <c r="ER402" i="11"/>
  <c r="GB193" i="11"/>
  <c r="EQ401" i="11"/>
  <c r="EQ404" i="11" s="1"/>
  <c r="G239" i="11"/>
  <c r="M238" i="11"/>
  <c r="HE237" i="11" s="1"/>
  <c r="HF177" i="11"/>
  <c r="GT176" i="11" l="1"/>
  <c r="GV176" i="11" s="1"/>
  <c r="GW176" i="11" s="1"/>
  <c r="EH204" i="11"/>
  <c r="FS204" i="11" s="1"/>
  <c r="FI177" i="11"/>
  <c r="FK177" i="11" s="1"/>
  <c r="FL177" i="11" s="1"/>
  <c r="FM177" i="11" s="1"/>
  <c r="O237" i="1"/>
  <c r="G238" i="1"/>
  <c r="N237" i="1"/>
  <c r="BB236" i="1"/>
  <c r="BC236" i="1" s="1"/>
  <c r="BF236" i="1"/>
  <c r="BH236" i="1" s="1"/>
  <c r="BJ236" i="1" s="1"/>
  <c r="AG220" i="1"/>
  <c r="AI218" i="1"/>
  <c r="AD223" i="1"/>
  <c r="AT207" i="1"/>
  <c r="AV207" i="1" s="1"/>
  <c r="AW207" i="1" s="1"/>
  <c r="AF221" i="1"/>
  <c r="Z227" i="1"/>
  <c r="AP211" i="1"/>
  <c r="AB225" i="1"/>
  <c r="AR209" i="1"/>
  <c r="AC224" i="1"/>
  <c r="AS208" i="1"/>
  <c r="AE222" i="1"/>
  <c r="Y228" i="1"/>
  <c r="AO212" i="1"/>
  <c r="AA226" i="1"/>
  <c r="AQ210" i="1"/>
  <c r="AL215" i="1"/>
  <c r="AN213" i="1"/>
  <c r="AH219" i="1"/>
  <c r="Q236" i="1"/>
  <c r="AJ217" i="1"/>
  <c r="AK216" i="1"/>
  <c r="AM214" i="1"/>
  <c r="T233" i="1"/>
  <c r="S234" i="1"/>
  <c r="U232" i="1"/>
  <c r="V231" i="1"/>
  <c r="W230" i="1"/>
  <c r="R235" i="1"/>
  <c r="X229" i="1"/>
  <c r="AY206" i="1"/>
  <c r="AZ206" i="1" s="1"/>
  <c r="BL206" i="1" s="1"/>
  <c r="AX206" i="1"/>
  <c r="EV190" i="11"/>
  <c r="GG190" i="11" s="1"/>
  <c r="FD182" i="11"/>
  <c r="GO182" i="11" s="1"/>
  <c r="EM199" i="11"/>
  <c r="FX199" i="11" s="1"/>
  <c r="EJ202" i="11"/>
  <c r="FU202" i="11" s="1"/>
  <c r="EZ186" i="11"/>
  <c r="GK186" i="11" s="1"/>
  <c r="FN176" i="11"/>
  <c r="ER194" i="11"/>
  <c r="GC194" i="11" s="1"/>
  <c r="EK201" i="11"/>
  <c r="FV201" i="11" s="1"/>
  <c r="EL200" i="11"/>
  <c r="FW200" i="11" s="1"/>
  <c r="FH178" i="11"/>
  <c r="GS178" i="11" s="1"/>
  <c r="EG205" i="11"/>
  <c r="FR205" i="11" s="1"/>
  <c r="FA185" i="11"/>
  <c r="GL185" i="11" s="1"/>
  <c r="FE181" i="11"/>
  <c r="GP181" i="11" s="1"/>
  <c r="FS203" i="11"/>
  <c r="GY176" i="11"/>
  <c r="HI176" i="11" s="1"/>
  <c r="HJ176" i="11" s="1"/>
  <c r="GX176" i="11"/>
  <c r="EN198" i="11"/>
  <c r="FY198" i="11" s="1"/>
  <c r="EX188" i="11"/>
  <c r="GI188" i="11" s="1"/>
  <c r="FF180" i="11"/>
  <c r="GQ180" i="11" s="1"/>
  <c r="EF206" i="11"/>
  <c r="EI203" i="11"/>
  <c r="FT203" i="11" s="1"/>
  <c r="EQ195" i="11"/>
  <c r="GB195" i="11" s="1"/>
  <c r="EU191" i="11"/>
  <c r="GF191" i="11" s="1"/>
  <c r="EP196" i="11"/>
  <c r="GA196" i="11" s="1"/>
  <c r="HK174" i="11"/>
  <c r="GZ175" i="11"/>
  <c r="HH175" i="11"/>
  <c r="FB184" i="11"/>
  <c r="GM184" i="11" s="1"/>
  <c r="FG179" i="11"/>
  <c r="GR179" i="11" s="1"/>
  <c r="EE207" i="11"/>
  <c r="EO197" i="11"/>
  <c r="FZ197" i="11" s="1"/>
  <c r="EW189" i="11"/>
  <c r="GH189" i="11" s="1"/>
  <c r="ET192" i="11"/>
  <c r="GE192" i="11" s="1"/>
  <c r="EY187" i="11"/>
  <c r="GJ187" i="11" s="1"/>
  <c r="EQ403" i="11"/>
  <c r="HL177" i="11"/>
  <c r="CT181" i="11"/>
  <c r="DZ181" i="11" s="1"/>
  <c r="AD208" i="11"/>
  <c r="AQ195" i="11"/>
  <c r="AI203" i="11"/>
  <c r="AY187" i="11"/>
  <c r="CS182" i="11"/>
  <c r="DY182" i="11" s="1"/>
  <c r="AW189" i="11"/>
  <c r="AH204" i="11"/>
  <c r="BV205" i="11"/>
  <c r="DB205" i="11" s="1"/>
  <c r="AE207" i="11"/>
  <c r="CB199" i="11"/>
  <c r="DH199" i="11" s="1"/>
  <c r="BX203" i="11"/>
  <c r="DD203" i="11" s="1"/>
  <c r="EJ203" i="11" s="1"/>
  <c r="FU203" i="11" s="1"/>
  <c r="BB184" i="11"/>
  <c r="CO186" i="11"/>
  <c r="DU186" i="11" s="1"/>
  <c r="CE196" i="11"/>
  <c r="DK196" i="11" s="1"/>
  <c r="CL189" i="11"/>
  <c r="DR189" i="11" s="1"/>
  <c r="CP185" i="11"/>
  <c r="DV185" i="11" s="1"/>
  <c r="BF180" i="11"/>
  <c r="CF195" i="11"/>
  <c r="DL195" i="11" s="1"/>
  <c r="ER195" i="11" s="1"/>
  <c r="GC195" i="11" s="1"/>
  <c r="CR183" i="11"/>
  <c r="DX183" i="11" s="1"/>
  <c r="AU191" i="11"/>
  <c r="AG205" i="11"/>
  <c r="CN187" i="11"/>
  <c r="DT187" i="11" s="1"/>
  <c r="AT192" i="11"/>
  <c r="BS208" i="11"/>
  <c r="CY208" i="11" s="1"/>
  <c r="AK201" i="11"/>
  <c r="BE181" i="11"/>
  <c r="CA200" i="11"/>
  <c r="DG200" i="11" s="1"/>
  <c r="CD197" i="11"/>
  <c r="DJ197" i="11" s="1"/>
  <c r="AF206" i="11"/>
  <c r="CH193" i="11"/>
  <c r="DN193" i="11" s="1"/>
  <c r="CI192" i="11"/>
  <c r="DO192" i="11" s="1"/>
  <c r="EU192" i="11" s="1"/>
  <c r="GF192" i="11" s="1"/>
  <c r="AS193" i="11"/>
  <c r="AL200" i="11"/>
  <c r="AX188" i="11"/>
  <c r="BG179" i="11"/>
  <c r="BD182" i="11"/>
  <c r="CU180" i="11"/>
  <c r="EA180" i="11" s="1"/>
  <c r="AO197" i="11"/>
  <c r="AM199" i="11"/>
  <c r="AV190" i="11"/>
  <c r="CJ191" i="11"/>
  <c r="DP191" i="11" s="1"/>
  <c r="BT207" i="11"/>
  <c r="CZ207" i="11" s="1"/>
  <c r="CQ184" i="11"/>
  <c r="DW184" i="11" s="1"/>
  <c r="AZ186" i="11"/>
  <c r="BC183" i="11"/>
  <c r="AN198" i="11"/>
  <c r="AP196" i="11"/>
  <c r="CK190" i="11"/>
  <c r="DQ190" i="11" s="1"/>
  <c r="EW190" i="11" s="1"/>
  <c r="GH190" i="11" s="1"/>
  <c r="BH178" i="11"/>
  <c r="BA185" i="11"/>
  <c r="BW204" i="11"/>
  <c r="DC204" i="11" s="1"/>
  <c r="CV179" i="11"/>
  <c r="EB179" i="11" s="1"/>
  <c r="CC198" i="11"/>
  <c r="DI198" i="11" s="1"/>
  <c r="AJ202" i="11"/>
  <c r="CG194" i="11"/>
  <c r="DM194" i="11" s="1"/>
  <c r="BU206" i="11"/>
  <c r="DA206" i="11" s="1"/>
  <c r="BZ201" i="11"/>
  <c r="DF201" i="11" s="1"/>
  <c r="EL201" i="11" s="1"/>
  <c r="FW201" i="11" s="1"/>
  <c r="CW178" i="11"/>
  <c r="EC178" i="11" s="1"/>
  <c r="AR194" i="11"/>
  <c r="BY202" i="11"/>
  <c r="DE202" i="11" s="1"/>
  <c r="CM188" i="11"/>
  <c r="DS188" i="11" s="1"/>
  <c r="ER401" i="11"/>
  <c r="ER404" i="11" s="1"/>
  <c r="GC193" i="11"/>
  <c r="ES402" i="11"/>
  <c r="ES193" i="11"/>
  <c r="HF178" i="11"/>
  <c r="M239" i="11"/>
  <c r="HE238" i="11" s="1"/>
  <c r="G240" i="11"/>
  <c r="GT177" i="11" l="1"/>
  <c r="GV177" i="11" s="1"/>
  <c r="GW177" i="11" s="1"/>
  <c r="GY177" i="11" s="1"/>
  <c r="HI177" i="11" s="1"/>
  <c r="HJ177" i="11" s="1"/>
  <c r="FG180" i="11"/>
  <c r="GR180" i="11" s="1"/>
  <c r="EI204" i="11"/>
  <c r="FT204" i="11" s="1"/>
  <c r="N238" i="1"/>
  <c r="G239" i="1"/>
  <c r="O238" i="1"/>
  <c r="AX207" i="1"/>
  <c r="AY207" i="1"/>
  <c r="AZ207" i="1" s="1"/>
  <c r="BL207" i="1" s="1"/>
  <c r="BB237" i="1"/>
  <c r="BC237" i="1" s="1"/>
  <c r="BF237" i="1"/>
  <c r="BH237" i="1" s="1"/>
  <c r="BJ237" i="1" s="1"/>
  <c r="AI219" i="1"/>
  <c r="AP212" i="1"/>
  <c r="Z228" i="1"/>
  <c r="AS209" i="1"/>
  <c r="AC225" i="1"/>
  <c r="AJ218" i="1"/>
  <c r="AM215" i="1"/>
  <c r="AL216" i="1"/>
  <c r="AO213" i="1"/>
  <c r="Y229" i="1"/>
  <c r="AF222" i="1"/>
  <c r="AQ211" i="1"/>
  <c r="AA227" i="1"/>
  <c r="AH220" i="1"/>
  <c r="AK217" i="1"/>
  <c r="AR210" i="1"/>
  <c r="AB226" i="1"/>
  <c r="AE223" i="1"/>
  <c r="AT208" i="1"/>
  <c r="AV208" i="1" s="1"/>
  <c r="AW208" i="1" s="1"/>
  <c r="AD224" i="1"/>
  <c r="AG221" i="1"/>
  <c r="AN214" i="1"/>
  <c r="X230" i="1"/>
  <c r="R236" i="1"/>
  <c r="T234" i="1"/>
  <c r="V232" i="1"/>
  <c r="Q237" i="1"/>
  <c r="U233" i="1"/>
  <c r="W231" i="1"/>
  <c r="S235" i="1"/>
  <c r="EY188" i="11"/>
  <c r="GJ188" i="11" s="1"/>
  <c r="ES194" i="11"/>
  <c r="GD194" i="11" s="1"/>
  <c r="EM200" i="11"/>
  <c r="FX200" i="11" s="1"/>
  <c r="EX189" i="11"/>
  <c r="GI189" i="11" s="1"/>
  <c r="FI178" i="11"/>
  <c r="FK178" i="11" s="1"/>
  <c r="FL178" i="11" s="1"/>
  <c r="FM178" i="11" s="1"/>
  <c r="EF207" i="11"/>
  <c r="FQ207" i="11" s="1"/>
  <c r="EE208" i="11"/>
  <c r="FP208" i="11" s="1"/>
  <c r="EK202" i="11"/>
  <c r="FV202" i="11" s="1"/>
  <c r="EG206" i="11"/>
  <c r="FR206" i="11" s="1"/>
  <c r="FH179" i="11"/>
  <c r="GS179" i="11" s="1"/>
  <c r="EP197" i="11"/>
  <c r="GA197" i="11" s="1"/>
  <c r="FB185" i="11"/>
  <c r="GM185" i="11" s="1"/>
  <c r="EH205" i="11"/>
  <c r="FS205" i="11" s="1"/>
  <c r="FF181" i="11"/>
  <c r="GQ181" i="11" s="1"/>
  <c r="HK175" i="11"/>
  <c r="FP207" i="11"/>
  <c r="EO198" i="11"/>
  <c r="FZ198" i="11" s="1"/>
  <c r="EV191" i="11"/>
  <c r="GG191" i="11" s="1"/>
  <c r="FA186" i="11"/>
  <c r="GL186" i="11" s="1"/>
  <c r="FE182" i="11"/>
  <c r="GP182" i="11" s="1"/>
  <c r="FQ206" i="11"/>
  <c r="ER403" i="11"/>
  <c r="FC184" i="11"/>
  <c r="GN184" i="11" s="1"/>
  <c r="FD183" i="11"/>
  <c r="GO183" i="11" s="1"/>
  <c r="GZ176" i="11"/>
  <c r="HH176" i="11"/>
  <c r="EZ187" i="11"/>
  <c r="GK187" i="11" s="1"/>
  <c r="EQ196" i="11"/>
  <c r="GB196" i="11" s="1"/>
  <c r="EN199" i="11"/>
  <c r="FY199" i="11" s="1"/>
  <c r="FN177" i="11"/>
  <c r="HF179" i="11"/>
  <c r="BW205" i="11"/>
  <c r="DC205" i="11" s="1"/>
  <c r="AV191" i="11"/>
  <c r="CH194" i="11"/>
  <c r="DN194" i="11" s="1"/>
  <c r="CD198" i="11"/>
  <c r="DJ198" i="11" s="1"/>
  <c r="AF207" i="11"/>
  <c r="AY188" i="11"/>
  <c r="BC184" i="11"/>
  <c r="BE182" i="11"/>
  <c r="BY203" i="11"/>
  <c r="DE203" i="11" s="1"/>
  <c r="BV206" i="11"/>
  <c r="DB206" i="11" s="1"/>
  <c r="AZ187" i="11"/>
  <c r="AL201" i="11"/>
  <c r="CQ185" i="11"/>
  <c r="DW185" i="11" s="1"/>
  <c r="AH205" i="11"/>
  <c r="AP197" i="11"/>
  <c r="CC199" i="11"/>
  <c r="DI199" i="11" s="1"/>
  <c r="BX204" i="11"/>
  <c r="DD204" i="11" s="1"/>
  <c r="AG206" i="11"/>
  <c r="BA186" i="11"/>
  <c r="CU181" i="11"/>
  <c r="EA181" i="11" s="1"/>
  <c r="CW179" i="11"/>
  <c r="EC179" i="11" s="1"/>
  <c r="AU192" i="11"/>
  <c r="CV180" i="11"/>
  <c r="EB180" i="11" s="1"/>
  <c r="AQ196" i="11"/>
  <c r="CI193" i="11"/>
  <c r="DO193" i="11" s="1"/>
  <c r="CO187" i="11"/>
  <c r="DU187" i="11" s="1"/>
  <c r="BG180" i="11"/>
  <c r="BB185" i="11"/>
  <c r="AJ203" i="11"/>
  <c r="CP186" i="11"/>
  <c r="DV186" i="11" s="1"/>
  <c r="CG195" i="11"/>
  <c r="DM195" i="11" s="1"/>
  <c r="AD209" i="11"/>
  <c r="AI204" i="11"/>
  <c r="AE208" i="11"/>
  <c r="BF181" i="11"/>
  <c r="CJ192" i="11"/>
  <c r="DP192" i="11" s="1"/>
  <c r="CL190" i="11"/>
  <c r="DR190" i="11" s="1"/>
  <c r="AW190" i="11"/>
  <c r="CS183" i="11"/>
  <c r="DY183" i="11" s="1"/>
  <c r="CN188" i="11"/>
  <c r="DT188" i="11" s="1"/>
  <c r="BT208" i="11"/>
  <c r="CZ208" i="11" s="1"/>
  <c r="AO198" i="11"/>
  <c r="AM200" i="11"/>
  <c r="CE197" i="11"/>
  <c r="DK197" i="11" s="1"/>
  <c r="AT193" i="11"/>
  <c r="CB200" i="11"/>
  <c r="DH200" i="11" s="1"/>
  <c r="AN199" i="11"/>
  <c r="BH179" i="11"/>
  <c r="CA201" i="11"/>
  <c r="DG201" i="11" s="1"/>
  <c r="AS194" i="11"/>
  <c r="CF196" i="11"/>
  <c r="DL196" i="11" s="1"/>
  <c r="BU207" i="11"/>
  <c r="DA207" i="11" s="1"/>
  <c r="CK191" i="11"/>
  <c r="DQ191" i="11" s="1"/>
  <c r="CR184" i="11"/>
  <c r="DX184" i="11" s="1"/>
  <c r="AX189" i="11"/>
  <c r="AK202" i="11"/>
  <c r="BD183" i="11"/>
  <c r="CM189" i="11"/>
  <c r="DS189" i="11" s="1"/>
  <c r="CT182" i="11"/>
  <c r="DZ182" i="11" s="1"/>
  <c r="AR195" i="11"/>
  <c r="BZ202" i="11"/>
  <c r="DF202" i="11" s="1"/>
  <c r="BS209" i="11"/>
  <c r="CY209" i="11" s="1"/>
  <c r="HL178" i="11"/>
  <c r="GT178" i="11"/>
  <c r="GV178" i="11" s="1"/>
  <c r="GW178" i="11" s="1"/>
  <c r="ET402" i="11"/>
  <c r="ET193" i="11"/>
  <c r="GD193" i="11"/>
  <c r="ES401" i="11"/>
  <c r="ES404" i="11" s="1"/>
  <c r="M240" i="11"/>
  <c r="HE239" i="11" s="1"/>
  <c r="G241" i="11"/>
  <c r="GX177" i="11" l="1"/>
  <c r="GZ177" i="11" s="1"/>
  <c r="AY208" i="1"/>
  <c r="AZ208" i="1" s="1"/>
  <c r="BL208" i="1" s="1"/>
  <c r="AX208" i="1"/>
  <c r="BB238" i="1"/>
  <c r="BC238" i="1" s="1"/>
  <c r="BF238" i="1"/>
  <c r="BH238" i="1" s="1"/>
  <c r="BJ238" i="1" s="1"/>
  <c r="Z229" i="1"/>
  <c r="AP213" i="1"/>
  <c r="AA228" i="1"/>
  <c r="AQ212" i="1"/>
  <c r="AB227" i="1"/>
  <c r="AR211" i="1"/>
  <c r="AG222" i="1"/>
  <c r="AL217" i="1"/>
  <c r="AM216" i="1"/>
  <c r="AN215" i="1"/>
  <c r="AC226" i="1"/>
  <c r="AS210" i="1"/>
  <c r="AH221" i="1"/>
  <c r="AI220" i="1"/>
  <c r="AJ219" i="1"/>
  <c r="Y230" i="1"/>
  <c r="AO214" i="1"/>
  <c r="AD225" i="1"/>
  <c r="AT209" i="1"/>
  <c r="AV209" i="1" s="1"/>
  <c r="AW209" i="1" s="1"/>
  <c r="AE224" i="1"/>
  <c r="AF223" i="1"/>
  <c r="AK218" i="1"/>
  <c r="X231" i="1"/>
  <c r="U234" i="1"/>
  <c r="T235" i="1"/>
  <c r="W232" i="1"/>
  <c r="S236" i="1"/>
  <c r="Q238" i="1"/>
  <c r="V233" i="1"/>
  <c r="R237" i="1"/>
  <c r="N239" i="1"/>
  <c r="O239" i="1"/>
  <c r="G240" i="1"/>
  <c r="EW191" i="11"/>
  <c r="GH191" i="11" s="1"/>
  <c r="EZ188" i="11"/>
  <c r="GK188" i="11" s="1"/>
  <c r="EV192" i="11"/>
  <c r="GG192" i="11" s="1"/>
  <c r="EG207" i="11"/>
  <c r="FR207" i="11" s="1"/>
  <c r="FE183" i="11"/>
  <c r="GP183" i="11" s="1"/>
  <c r="FN178" i="11"/>
  <c r="EE209" i="11"/>
  <c r="FP209" i="11" s="1"/>
  <c r="EM201" i="11"/>
  <c r="FX201" i="11" s="1"/>
  <c r="ER196" i="11"/>
  <c r="GC196" i="11" s="1"/>
  <c r="ES195" i="11"/>
  <c r="GD195" i="11" s="1"/>
  <c r="ET194" i="11"/>
  <c r="GE194" i="11" s="1"/>
  <c r="FF182" i="11"/>
  <c r="GQ182" i="11" s="1"/>
  <c r="FH180" i="11"/>
  <c r="GS180" i="11" s="1"/>
  <c r="FD184" i="11"/>
  <c r="GO184" i="11" s="1"/>
  <c r="EL202" i="11"/>
  <c r="FW202" i="11" s="1"/>
  <c r="EF208" i="11"/>
  <c r="EX190" i="11"/>
  <c r="GI190" i="11" s="1"/>
  <c r="FI179" i="11"/>
  <c r="FK179" i="11" s="1"/>
  <c r="FL179" i="11" s="1"/>
  <c r="FM179" i="11" s="1"/>
  <c r="EJ204" i="11"/>
  <c r="FU204" i="11" s="1"/>
  <c r="FC185" i="11"/>
  <c r="GN185" i="11" s="1"/>
  <c r="EK203" i="11"/>
  <c r="FV203" i="11" s="1"/>
  <c r="EI205" i="11"/>
  <c r="FT205" i="11" s="1"/>
  <c r="GY178" i="11"/>
  <c r="HI178" i="11" s="1"/>
  <c r="HJ178" i="11" s="1"/>
  <c r="GX178" i="11"/>
  <c r="EQ197" i="11"/>
  <c r="GB197" i="11" s="1"/>
  <c r="FG181" i="11"/>
  <c r="GR181" i="11" s="1"/>
  <c r="EO199" i="11"/>
  <c r="FZ199" i="11" s="1"/>
  <c r="EP198" i="11"/>
  <c r="GA198" i="11" s="1"/>
  <c r="HK176" i="11"/>
  <c r="EY189" i="11"/>
  <c r="GJ189" i="11" s="1"/>
  <c r="EN200" i="11"/>
  <c r="FY200" i="11" s="1"/>
  <c r="FB186" i="11"/>
  <c r="GM186" i="11" s="1"/>
  <c r="FA187" i="11"/>
  <c r="GL187" i="11" s="1"/>
  <c r="EH206" i="11"/>
  <c r="ES403" i="11"/>
  <c r="HF180" i="11"/>
  <c r="CG196" i="11"/>
  <c r="DM196" i="11" s="1"/>
  <c r="AO199" i="11"/>
  <c r="BH180" i="11"/>
  <c r="CJ193" i="11"/>
  <c r="DP193" i="11" s="1"/>
  <c r="CW180" i="11"/>
  <c r="EC180" i="11" s="1"/>
  <c r="AM201" i="11"/>
  <c r="AK203" i="11"/>
  <c r="AJ204" i="11"/>
  <c r="CP187" i="11"/>
  <c r="DV187" i="11" s="1"/>
  <c r="AS195" i="11"/>
  <c r="CM190" i="11"/>
  <c r="DS190" i="11" s="1"/>
  <c r="CU182" i="11"/>
  <c r="EA182" i="11" s="1"/>
  <c r="CT183" i="11"/>
  <c r="DZ183" i="11" s="1"/>
  <c r="CC200" i="11"/>
  <c r="DI200" i="11" s="1"/>
  <c r="CV181" i="11"/>
  <c r="EB181" i="11" s="1"/>
  <c r="CR185" i="11"/>
  <c r="DX185" i="11" s="1"/>
  <c r="CH195" i="11"/>
  <c r="DN195" i="11" s="1"/>
  <c r="CF197" i="11"/>
  <c r="DL197" i="11" s="1"/>
  <c r="BA187" i="11"/>
  <c r="AL202" i="11"/>
  <c r="CD199" i="11"/>
  <c r="DJ199" i="11" s="1"/>
  <c r="AN200" i="11"/>
  <c r="AY189" i="11"/>
  <c r="CO188" i="11"/>
  <c r="DU188" i="11" s="1"/>
  <c r="AT194" i="11"/>
  <c r="BX205" i="11"/>
  <c r="DD205" i="11" s="1"/>
  <c r="CL191" i="11"/>
  <c r="DR191" i="11" s="1"/>
  <c r="BS210" i="11"/>
  <c r="CY210" i="11" s="1"/>
  <c r="CA202" i="11"/>
  <c r="DG202" i="11" s="1"/>
  <c r="AP198" i="11"/>
  <c r="CE198" i="11"/>
  <c r="DK198" i="11" s="1"/>
  <c r="BW206" i="11"/>
  <c r="DC206" i="11" s="1"/>
  <c r="BY204" i="11"/>
  <c r="DE204" i="11" s="1"/>
  <c r="CB201" i="11"/>
  <c r="DH201" i="11" s="1"/>
  <c r="BC185" i="11"/>
  <c r="BG181" i="11"/>
  <c r="BT209" i="11"/>
  <c r="CZ209" i="11" s="1"/>
  <c r="AI205" i="11"/>
  <c r="AV192" i="11"/>
  <c r="AH206" i="11"/>
  <c r="AZ188" i="11"/>
  <c r="BZ203" i="11"/>
  <c r="DF203" i="11" s="1"/>
  <c r="EL203" i="11" s="1"/>
  <c r="FW203" i="11" s="1"/>
  <c r="AQ197" i="11"/>
  <c r="BB186" i="11"/>
  <c r="CN189" i="11"/>
  <c r="DT189" i="11" s="1"/>
  <c r="AR196" i="11"/>
  <c r="BE183" i="11"/>
  <c r="CQ186" i="11"/>
  <c r="DW186" i="11" s="1"/>
  <c r="AG207" i="11"/>
  <c r="BV207" i="11"/>
  <c r="DB207" i="11" s="1"/>
  <c r="AD210" i="11"/>
  <c r="BU208" i="11"/>
  <c r="DA208" i="11" s="1"/>
  <c r="AW191" i="11"/>
  <c r="BF182" i="11"/>
  <c r="AF208" i="11"/>
  <c r="CK192" i="11"/>
  <c r="DQ192" i="11" s="1"/>
  <c r="AU193" i="11"/>
  <c r="BD184" i="11"/>
  <c r="AE209" i="11"/>
  <c r="CI194" i="11"/>
  <c r="DO194" i="11" s="1"/>
  <c r="CS184" i="11"/>
  <c r="DY184" i="11" s="1"/>
  <c r="AX190" i="11"/>
  <c r="EU193" i="11"/>
  <c r="EU402" i="11"/>
  <c r="HL179" i="11"/>
  <c r="ET401" i="11"/>
  <c r="ET404" i="11" s="1"/>
  <c r="GE193" i="11"/>
  <c r="M241" i="11"/>
  <c r="HE240" i="11" s="1"/>
  <c r="G242" i="11"/>
  <c r="HH177" i="11" l="1"/>
  <c r="EW192" i="11"/>
  <c r="GH192" i="11" s="1"/>
  <c r="EZ189" i="11"/>
  <c r="GK189" i="11" s="1"/>
  <c r="EG208" i="11"/>
  <c r="EN201" i="11"/>
  <c r="FY201" i="11" s="1"/>
  <c r="FC186" i="11"/>
  <c r="GN186" i="11" s="1"/>
  <c r="BB239" i="1"/>
  <c r="BC239" i="1" s="1"/>
  <c r="BF239" i="1"/>
  <c r="BH239" i="1" s="1"/>
  <c r="BJ239" i="1" s="1"/>
  <c r="AC227" i="1"/>
  <c r="AS211" i="1"/>
  <c r="Z230" i="1"/>
  <c r="AP214" i="1"/>
  <c r="AA229" i="1"/>
  <c r="AQ213" i="1"/>
  <c r="AB228" i="1"/>
  <c r="AR212" i="1"/>
  <c r="AG223" i="1"/>
  <c r="AD226" i="1"/>
  <c r="AT210" i="1"/>
  <c r="AV210" i="1" s="1"/>
  <c r="AW210" i="1" s="1"/>
  <c r="AE225" i="1"/>
  <c r="AN216" i="1"/>
  <c r="AK219" i="1"/>
  <c r="AH222" i="1"/>
  <c r="AI221" i="1"/>
  <c r="AO215" i="1"/>
  <c r="AL218" i="1"/>
  <c r="AM217" i="1"/>
  <c r="AF224" i="1"/>
  <c r="AJ220" i="1"/>
  <c r="Y231" i="1"/>
  <c r="Q239" i="1"/>
  <c r="T236" i="1"/>
  <c r="U235" i="1"/>
  <c r="R238" i="1"/>
  <c r="X232" i="1"/>
  <c r="S237" i="1"/>
  <c r="W233" i="1"/>
  <c r="V234" i="1"/>
  <c r="AX209" i="1"/>
  <c r="AY209" i="1"/>
  <c r="AZ209" i="1" s="1"/>
  <c r="BL209" i="1" s="1"/>
  <c r="N240" i="1"/>
  <c r="O240" i="1"/>
  <c r="G241" i="1"/>
  <c r="FI180" i="11"/>
  <c r="FK180" i="11" s="1"/>
  <c r="EP199" i="11"/>
  <c r="GA199" i="11" s="1"/>
  <c r="ET195" i="11"/>
  <c r="GE195" i="11" s="1"/>
  <c r="GT179" i="11"/>
  <c r="GV179" i="11" s="1"/>
  <c r="GW179" i="11" s="1"/>
  <c r="GY179" i="11" s="1"/>
  <c r="HI179" i="11" s="1"/>
  <c r="HJ179" i="11" s="1"/>
  <c r="FE184" i="11"/>
  <c r="GP184" i="11" s="1"/>
  <c r="FB187" i="11"/>
  <c r="GM187" i="11" s="1"/>
  <c r="EQ198" i="11"/>
  <c r="GB198" i="11" s="1"/>
  <c r="EF209" i="11"/>
  <c r="FQ209" i="11" s="1"/>
  <c r="EK204" i="11"/>
  <c r="FV204" i="11" s="1"/>
  <c r="EM202" i="11"/>
  <c r="FX202" i="11" s="1"/>
  <c r="FF183" i="11"/>
  <c r="GQ183" i="11" s="1"/>
  <c r="ES196" i="11"/>
  <c r="GD196" i="11" s="1"/>
  <c r="FS206" i="11"/>
  <c r="EU194" i="11"/>
  <c r="GF194" i="11" s="1"/>
  <c r="EH207" i="11"/>
  <c r="EJ205" i="11"/>
  <c r="FU205" i="11" s="1"/>
  <c r="ER197" i="11"/>
  <c r="GC197" i="11" s="1"/>
  <c r="EO200" i="11"/>
  <c r="FZ200" i="11" s="1"/>
  <c r="HK177" i="11"/>
  <c r="FN179" i="11"/>
  <c r="EI206" i="11"/>
  <c r="FT206" i="11" s="1"/>
  <c r="EE210" i="11"/>
  <c r="FP210" i="11" s="1"/>
  <c r="FA188" i="11"/>
  <c r="GL188" i="11" s="1"/>
  <c r="FD185" i="11"/>
  <c r="GO185" i="11" s="1"/>
  <c r="FG182" i="11"/>
  <c r="GR182" i="11" s="1"/>
  <c r="ET403" i="11"/>
  <c r="GZ178" i="11"/>
  <c r="HH178" i="11"/>
  <c r="FQ208" i="11"/>
  <c r="EX191" i="11"/>
  <c r="GI191" i="11" s="1"/>
  <c r="FH181" i="11"/>
  <c r="GS181" i="11" s="1"/>
  <c r="EY190" i="11"/>
  <c r="GJ190" i="11" s="1"/>
  <c r="FR208" i="11"/>
  <c r="EV402" i="11"/>
  <c r="EV193" i="11"/>
  <c r="HL180" i="11"/>
  <c r="GF193" i="11"/>
  <c r="EU401" i="11"/>
  <c r="EU403" i="11" s="1"/>
  <c r="HF181" i="11"/>
  <c r="BD185" i="11"/>
  <c r="CV182" i="11"/>
  <c r="EB182" i="11" s="1"/>
  <c r="BV208" i="11"/>
  <c r="DB208" i="11" s="1"/>
  <c r="CW181" i="11"/>
  <c r="EC181" i="11" s="1"/>
  <c r="AH207" i="11"/>
  <c r="AU194" i="11"/>
  <c r="CS185" i="11"/>
  <c r="DY185" i="11" s="1"/>
  <c r="AI206" i="11"/>
  <c r="BY205" i="11"/>
  <c r="DE205" i="11" s="1"/>
  <c r="AO200" i="11"/>
  <c r="CM191" i="11"/>
  <c r="DS191" i="11" s="1"/>
  <c r="CK193" i="11"/>
  <c r="DQ193" i="11" s="1"/>
  <c r="AS196" i="11"/>
  <c r="CT184" i="11"/>
  <c r="DZ184" i="11" s="1"/>
  <c r="AN201" i="11"/>
  <c r="CF198" i="11"/>
  <c r="DL198" i="11" s="1"/>
  <c r="CB202" i="11"/>
  <c r="DH202" i="11" s="1"/>
  <c r="CJ194" i="11"/>
  <c r="DP194" i="11" s="1"/>
  <c r="EV194" i="11" s="1"/>
  <c r="GG194" i="11" s="1"/>
  <c r="BZ204" i="11"/>
  <c r="DF204" i="11" s="1"/>
  <c r="BE184" i="11"/>
  <c r="AV193" i="11"/>
  <c r="CN190" i="11"/>
  <c r="DT190" i="11" s="1"/>
  <c r="AP199" i="11"/>
  <c r="CL192" i="11"/>
  <c r="DR192" i="11" s="1"/>
  <c r="AW192" i="11"/>
  <c r="BF183" i="11"/>
  <c r="CG197" i="11"/>
  <c r="DM197" i="11" s="1"/>
  <c r="AE210" i="11"/>
  <c r="AK204" i="11"/>
  <c r="BT210" i="11"/>
  <c r="CZ210" i="11" s="1"/>
  <c r="CQ187" i="11"/>
  <c r="DW187" i="11" s="1"/>
  <c r="AZ189" i="11"/>
  <c r="BB187" i="11"/>
  <c r="CI195" i="11"/>
  <c r="DO195" i="11" s="1"/>
  <c r="AJ205" i="11"/>
  <c r="CU183" i="11"/>
  <c r="EA183" i="11" s="1"/>
  <c r="AQ198" i="11"/>
  <c r="AT195" i="11"/>
  <c r="BG182" i="11"/>
  <c r="AL203" i="11"/>
  <c r="AG208" i="11"/>
  <c r="AY190" i="11"/>
  <c r="BS211" i="11"/>
  <c r="CY211" i="11" s="1"/>
  <c r="CC201" i="11"/>
  <c r="DI201" i="11" s="1"/>
  <c r="BA188" i="11"/>
  <c r="CO189" i="11"/>
  <c r="DU189" i="11" s="1"/>
  <c r="AM202" i="11"/>
  <c r="AX191" i="11"/>
  <c r="BC186" i="11"/>
  <c r="CP188" i="11"/>
  <c r="DV188" i="11" s="1"/>
  <c r="BU209" i="11"/>
  <c r="DA209" i="11" s="1"/>
  <c r="CR186" i="11"/>
  <c r="DX186" i="11" s="1"/>
  <c r="BX206" i="11"/>
  <c r="DD206" i="11" s="1"/>
  <c r="AF209" i="11"/>
  <c r="CH196" i="11"/>
  <c r="DN196" i="11" s="1"/>
  <c r="CD200" i="11"/>
  <c r="DJ200" i="11" s="1"/>
  <c r="AD211" i="11"/>
  <c r="CE199" i="11"/>
  <c r="DK199" i="11" s="1"/>
  <c r="BW207" i="11"/>
  <c r="DC207" i="11" s="1"/>
  <c r="AR197" i="11"/>
  <c r="BH181" i="11"/>
  <c r="CA203" i="11"/>
  <c r="DG203" i="11" s="1"/>
  <c r="EU404" i="11"/>
  <c r="M242" i="11"/>
  <c r="HE241" i="11" s="1"/>
  <c r="G243" i="11"/>
  <c r="FL180" i="11" l="1"/>
  <c r="FM180" i="11" s="1"/>
  <c r="N241" i="1"/>
  <c r="O241" i="1"/>
  <c r="G242" i="1"/>
  <c r="BB240" i="1"/>
  <c r="BC240" i="1" s="1"/>
  <c r="BF240" i="1"/>
  <c r="BH240" i="1" s="1"/>
  <c r="BJ240" i="1" s="1"/>
  <c r="AJ221" i="1"/>
  <c r="AK220" i="1"/>
  <c r="Z231" i="1"/>
  <c r="AP215" i="1"/>
  <c r="AE226" i="1"/>
  <c r="AB229" i="1"/>
  <c r="AR213" i="1"/>
  <c r="AC228" i="1"/>
  <c r="AS212" i="1"/>
  <c r="AH223" i="1"/>
  <c r="AM218" i="1"/>
  <c r="X233" i="1"/>
  <c r="AI222" i="1"/>
  <c r="AD227" i="1"/>
  <c r="Y232" i="1"/>
  <c r="AL219" i="1"/>
  <c r="AF225" i="1"/>
  <c r="U236" i="1"/>
  <c r="S238" i="1"/>
  <c r="AQ214" i="1"/>
  <c r="AA230" i="1"/>
  <c r="AT211" i="1"/>
  <c r="AV211" i="1" s="1"/>
  <c r="AW211" i="1" s="1"/>
  <c r="AO216" i="1"/>
  <c r="AN217" i="1"/>
  <c r="AG224" i="1"/>
  <c r="R239" i="1"/>
  <c r="V235" i="1"/>
  <c r="W234" i="1"/>
  <c r="T237" i="1"/>
  <c r="Q240" i="1"/>
  <c r="AX210" i="1"/>
  <c r="AY210" i="1"/>
  <c r="AZ210" i="1" s="1"/>
  <c r="BL210" i="1" s="1"/>
  <c r="GT180" i="11"/>
  <c r="GV180" i="11" s="1"/>
  <c r="GW180" i="11" s="1"/>
  <c r="GY180" i="11" s="1"/>
  <c r="HI180" i="11" s="1"/>
  <c r="HJ180" i="11" s="1"/>
  <c r="GX179" i="11"/>
  <c r="HH179" i="11" s="1"/>
  <c r="EI207" i="11"/>
  <c r="FT207" i="11" s="1"/>
  <c r="ET196" i="11"/>
  <c r="GE196" i="11" s="1"/>
  <c r="EE211" i="11"/>
  <c r="FP211" i="11" s="1"/>
  <c r="FC187" i="11"/>
  <c r="GN187" i="11" s="1"/>
  <c r="FE185" i="11"/>
  <c r="GP185" i="11" s="1"/>
  <c r="FB188" i="11"/>
  <c r="GM188" i="11" s="1"/>
  <c r="EP200" i="11"/>
  <c r="GA200" i="11" s="1"/>
  <c r="EG209" i="11"/>
  <c r="FR209" i="11" s="1"/>
  <c r="EL204" i="11"/>
  <c r="FW204" i="11" s="1"/>
  <c r="EH208" i="11"/>
  <c r="FS208" i="11" s="1"/>
  <c r="EM203" i="11"/>
  <c r="FX203" i="11" s="1"/>
  <c r="FA189" i="11"/>
  <c r="GL189" i="11" s="1"/>
  <c r="EF210" i="11"/>
  <c r="FQ210" i="11" s="1"/>
  <c r="FF184" i="11"/>
  <c r="GQ184" i="11" s="1"/>
  <c r="ES197" i="11"/>
  <c r="GD197" i="11" s="1"/>
  <c r="EY191" i="11"/>
  <c r="GJ191" i="11" s="1"/>
  <c r="EJ206" i="11"/>
  <c r="FU206" i="11" s="1"/>
  <c r="EQ199" i="11"/>
  <c r="GB199" i="11" s="1"/>
  <c r="FD186" i="11"/>
  <c r="GO186" i="11" s="1"/>
  <c r="EO201" i="11"/>
  <c r="FZ201" i="11" s="1"/>
  <c r="FG183" i="11"/>
  <c r="GR183" i="11" s="1"/>
  <c r="EX192" i="11"/>
  <c r="GI192" i="11" s="1"/>
  <c r="ER198" i="11"/>
  <c r="GC198" i="11" s="1"/>
  <c r="FI181" i="11"/>
  <c r="FK181" i="11" s="1"/>
  <c r="FL181" i="11" s="1"/>
  <c r="FM181" i="11" s="1"/>
  <c r="EU195" i="11"/>
  <c r="GF195" i="11" s="1"/>
  <c r="EZ190" i="11"/>
  <c r="GK190" i="11" s="1"/>
  <c r="FH182" i="11"/>
  <c r="GS182" i="11" s="1"/>
  <c r="EN202" i="11"/>
  <c r="FY202" i="11" s="1"/>
  <c r="EK205" i="11"/>
  <c r="FV205" i="11" s="1"/>
  <c r="HK178" i="11"/>
  <c r="FS207" i="11"/>
  <c r="HF182" i="11"/>
  <c r="AG209" i="11"/>
  <c r="BU210" i="11"/>
  <c r="DA210" i="11" s="1"/>
  <c r="CB203" i="11"/>
  <c r="DH203" i="11" s="1"/>
  <c r="BV209" i="11"/>
  <c r="DB209" i="11" s="1"/>
  <c r="CS186" i="11"/>
  <c r="DY186" i="11" s="1"/>
  <c r="AI207" i="11"/>
  <c r="BB188" i="11"/>
  <c r="CN191" i="11"/>
  <c r="DT191" i="11" s="1"/>
  <c r="CF199" i="11"/>
  <c r="DL199" i="11" s="1"/>
  <c r="AM203" i="11"/>
  <c r="CO190" i="11"/>
  <c r="DU190" i="11" s="1"/>
  <c r="CU184" i="11"/>
  <c r="EA184" i="11" s="1"/>
  <c r="CW182" i="11"/>
  <c r="EC182" i="11" s="1"/>
  <c r="AJ206" i="11"/>
  <c r="BZ205" i="11"/>
  <c r="DF205" i="11" s="1"/>
  <c r="AP200" i="11"/>
  <c r="AY191" i="11"/>
  <c r="CD201" i="11"/>
  <c r="DJ201" i="11" s="1"/>
  <c r="BG183" i="11"/>
  <c r="AV194" i="11"/>
  <c r="CP189" i="11"/>
  <c r="DV189" i="11" s="1"/>
  <c r="CQ188" i="11"/>
  <c r="DW188" i="11" s="1"/>
  <c r="BD186" i="11"/>
  <c r="BH182" i="11"/>
  <c r="AF210" i="11"/>
  <c r="CR187" i="11"/>
  <c r="DX187" i="11" s="1"/>
  <c r="AQ199" i="11"/>
  <c r="AS197" i="11"/>
  <c r="BF184" i="11"/>
  <c r="BX207" i="11"/>
  <c r="DD207" i="11" s="1"/>
  <c r="EJ207" i="11" s="1"/>
  <c r="FU207" i="11" s="1"/>
  <c r="AK205" i="11"/>
  <c r="AT196" i="11"/>
  <c r="CJ195" i="11"/>
  <c r="DP195" i="11" s="1"/>
  <c r="CG198" i="11"/>
  <c r="DM198" i="11" s="1"/>
  <c r="CI196" i="11"/>
  <c r="DO196" i="11" s="1"/>
  <c r="BE185" i="11"/>
  <c r="CK194" i="11"/>
  <c r="DQ194" i="11" s="1"/>
  <c r="AR198" i="11"/>
  <c r="AZ190" i="11"/>
  <c r="BY206" i="11"/>
  <c r="DE206" i="11" s="1"/>
  <c r="CM192" i="11"/>
  <c r="DS192" i="11" s="1"/>
  <c r="AL204" i="11"/>
  <c r="BW208" i="11"/>
  <c r="DC208" i="11" s="1"/>
  <c r="BT211" i="11"/>
  <c r="CZ211" i="11" s="1"/>
  <c r="CC202" i="11"/>
  <c r="DI202" i="11" s="1"/>
  <c r="AD212" i="11"/>
  <c r="CE200" i="11"/>
  <c r="DK200" i="11" s="1"/>
  <c r="CH197" i="11"/>
  <c r="DN197" i="11" s="1"/>
  <c r="ET197" i="11" s="1"/>
  <c r="GE197" i="11" s="1"/>
  <c r="BS212" i="11"/>
  <c r="CY212" i="11" s="1"/>
  <c r="AU195" i="11"/>
  <c r="AO201" i="11"/>
  <c r="CT185" i="11"/>
  <c r="DZ185" i="11" s="1"/>
  <c r="FF185" i="11" s="1"/>
  <c r="GQ185" i="11" s="1"/>
  <c r="AE211" i="11"/>
  <c r="BC187" i="11"/>
  <c r="AN202" i="11"/>
  <c r="CL193" i="11"/>
  <c r="DR193" i="11" s="1"/>
  <c r="AH208" i="11"/>
  <c r="CV183" i="11"/>
  <c r="EB183" i="11" s="1"/>
  <c r="CA204" i="11"/>
  <c r="DG204" i="11" s="1"/>
  <c r="AW193" i="11"/>
  <c r="AX192" i="11"/>
  <c r="BA189" i="11"/>
  <c r="GG193" i="11"/>
  <c r="EV401" i="11"/>
  <c r="EV404" i="11" s="1"/>
  <c r="HL181" i="11"/>
  <c r="EW193" i="11"/>
  <c r="EW402" i="11"/>
  <c r="G244" i="11"/>
  <c r="M243" i="11"/>
  <c r="HE242" i="11" s="1"/>
  <c r="FN180" i="11" l="1"/>
  <c r="GX180" i="11"/>
  <c r="HH180" i="11" s="1"/>
  <c r="GZ179" i="11"/>
  <c r="HK179" i="11" s="1"/>
  <c r="AY211" i="1"/>
  <c r="AZ211" i="1" s="1"/>
  <c r="BL211" i="1" s="1"/>
  <c r="AX211" i="1"/>
  <c r="O242" i="1"/>
  <c r="G243" i="1"/>
  <c r="N242" i="1"/>
  <c r="BB241" i="1"/>
  <c r="BC241" i="1" s="1"/>
  <c r="BF241" i="1"/>
  <c r="BH241" i="1" s="1"/>
  <c r="BJ241" i="1" s="1"/>
  <c r="T238" i="1"/>
  <c r="AT212" i="1"/>
  <c r="AV212" i="1" s="1"/>
  <c r="AW212" i="1" s="1"/>
  <c r="AD228" i="1"/>
  <c r="AR214" i="1"/>
  <c r="AB230" i="1"/>
  <c r="AL220" i="1"/>
  <c r="AJ222" i="1"/>
  <c r="R240" i="1"/>
  <c r="S239" i="1"/>
  <c r="Y233" i="1"/>
  <c r="AO217" i="1"/>
  <c r="AA231" i="1"/>
  <c r="AQ215" i="1"/>
  <c r="AP216" i="1"/>
  <c r="AF226" i="1"/>
  <c r="AH224" i="1"/>
  <c r="AC229" i="1"/>
  <c r="AS213" i="1"/>
  <c r="AE227" i="1"/>
  <c r="AG225" i="1"/>
  <c r="AI223" i="1"/>
  <c r="AN218" i="1"/>
  <c r="Z232" i="1"/>
  <c r="AK221" i="1"/>
  <c r="AM219" i="1"/>
  <c r="V236" i="1"/>
  <c r="U237" i="1"/>
  <c r="X234" i="1"/>
  <c r="Q241" i="1"/>
  <c r="W235" i="1"/>
  <c r="GT181" i="11"/>
  <c r="GV181" i="11" s="1"/>
  <c r="GW181" i="11" s="1"/>
  <c r="GX181" i="11" s="1"/>
  <c r="EQ200" i="11"/>
  <c r="GB200" i="11" s="1"/>
  <c r="EW194" i="11"/>
  <c r="GH194" i="11" s="1"/>
  <c r="FH183" i="11"/>
  <c r="GS183" i="11" s="1"/>
  <c r="EO202" i="11"/>
  <c r="FZ202" i="11" s="1"/>
  <c r="FC188" i="11"/>
  <c r="GN188" i="11" s="1"/>
  <c r="ER199" i="11"/>
  <c r="GC199" i="11" s="1"/>
  <c r="FE186" i="11"/>
  <c r="GP186" i="11" s="1"/>
  <c r="EE212" i="11"/>
  <c r="FP212" i="11" s="1"/>
  <c r="EK206" i="11"/>
  <c r="FV206" i="11" s="1"/>
  <c r="EM204" i="11"/>
  <c r="FX204" i="11" s="1"/>
  <c r="EU196" i="11"/>
  <c r="GF196" i="11" s="1"/>
  <c r="EN203" i="11"/>
  <c r="FY203" i="11" s="1"/>
  <c r="EV195" i="11"/>
  <c r="GG195" i="11" s="1"/>
  <c r="FB189" i="11"/>
  <c r="GM189" i="11" s="1"/>
  <c r="FI182" i="11"/>
  <c r="FK182" i="11" s="1"/>
  <c r="FL182" i="11" s="1"/>
  <c r="FM182" i="11" s="1"/>
  <c r="EY192" i="11"/>
  <c r="GJ192" i="11" s="1"/>
  <c r="ES198" i="11"/>
  <c r="GD198" i="11" s="1"/>
  <c r="FD187" i="11"/>
  <c r="GO187" i="11" s="1"/>
  <c r="EP201" i="11"/>
  <c r="GA201" i="11" s="1"/>
  <c r="EG210" i="11"/>
  <c r="EF211" i="11"/>
  <c r="FG184" i="11"/>
  <c r="GR184" i="11" s="1"/>
  <c r="EZ191" i="11"/>
  <c r="GK191" i="11" s="1"/>
  <c r="EH209" i="11"/>
  <c r="GZ180" i="11"/>
  <c r="EV403" i="11"/>
  <c r="EI208" i="11"/>
  <c r="EL205" i="11"/>
  <c r="FW205" i="11" s="1"/>
  <c r="FA190" i="11"/>
  <c r="GL190" i="11" s="1"/>
  <c r="FN181" i="11"/>
  <c r="EX402" i="11"/>
  <c r="EX193" i="11"/>
  <c r="HL182" i="11"/>
  <c r="HF183" i="11"/>
  <c r="BV210" i="11"/>
  <c r="DB210" i="11" s="1"/>
  <c r="CI197" i="11"/>
  <c r="DO197" i="11" s="1"/>
  <c r="AE212" i="11"/>
  <c r="AS198" i="11"/>
  <c r="BF185" i="11"/>
  <c r="AD213" i="11"/>
  <c r="AY192" i="11"/>
  <c r="AO202" i="11"/>
  <c r="BG184" i="11"/>
  <c r="BU211" i="11"/>
  <c r="DA211" i="11" s="1"/>
  <c r="AR199" i="11"/>
  <c r="BA190" i="11"/>
  <c r="BX208" i="11"/>
  <c r="DD208" i="11" s="1"/>
  <c r="BW209" i="11"/>
  <c r="DC209" i="11" s="1"/>
  <c r="CA205" i="11"/>
  <c r="DG205" i="11" s="1"/>
  <c r="CV184" i="11"/>
  <c r="EB184" i="11" s="1"/>
  <c r="AW194" i="11"/>
  <c r="CG199" i="11"/>
  <c r="DM199" i="11" s="1"/>
  <c r="CC203" i="11"/>
  <c r="DI203" i="11" s="1"/>
  <c r="CK195" i="11"/>
  <c r="DQ195" i="11" s="1"/>
  <c r="AJ207" i="11"/>
  <c r="CD202" i="11"/>
  <c r="DJ202" i="11" s="1"/>
  <c r="AG210" i="11"/>
  <c r="AZ191" i="11"/>
  <c r="AI208" i="11"/>
  <c r="AQ200" i="11"/>
  <c r="AX193" i="11"/>
  <c r="CW183" i="11"/>
  <c r="EC183" i="11" s="1"/>
  <c r="BD187" i="11"/>
  <c r="BS213" i="11"/>
  <c r="CY213" i="11" s="1"/>
  <c r="EE213" i="11" s="1"/>
  <c r="CL194" i="11"/>
  <c r="DR194" i="11" s="1"/>
  <c r="BZ206" i="11"/>
  <c r="DF206" i="11" s="1"/>
  <c r="CN192" i="11"/>
  <c r="DT192" i="11" s="1"/>
  <c r="BE186" i="11"/>
  <c r="CF200" i="11"/>
  <c r="DL200" i="11" s="1"/>
  <c r="BT212" i="11"/>
  <c r="CZ212" i="11" s="1"/>
  <c r="CB204" i="11"/>
  <c r="DH204" i="11" s="1"/>
  <c r="CR188" i="11"/>
  <c r="DX188" i="11" s="1"/>
  <c r="CJ196" i="11"/>
  <c r="DP196" i="11" s="1"/>
  <c r="AF211" i="11"/>
  <c r="AN203" i="11"/>
  <c r="CS187" i="11"/>
  <c r="DY187" i="11" s="1"/>
  <c r="CQ189" i="11"/>
  <c r="DW189" i="11" s="1"/>
  <c r="AU196" i="11"/>
  <c r="AV195" i="11"/>
  <c r="AM204" i="11"/>
  <c r="BC188" i="11"/>
  <c r="CT186" i="11"/>
  <c r="DZ186" i="11" s="1"/>
  <c r="AK206" i="11"/>
  <c r="CU185" i="11"/>
  <c r="EA185" i="11" s="1"/>
  <c r="AT197" i="11"/>
  <c r="CM193" i="11"/>
  <c r="DS193" i="11" s="1"/>
  <c r="CH198" i="11"/>
  <c r="DN198" i="11" s="1"/>
  <c r="CP190" i="11"/>
  <c r="DV190" i="11" s="1"/>
  <c r="BH183" i="11"/>
  <c r="CE201" i="11"/>
  <c r="DK201" i="11" s="1"/>
  <c r="AP201" i="11"/>
  <c r="AL205" i="11"/>
  <c r="BY207" i="11"/>
  <c r="DE207" i="11" s="1"/>
  <c r="AH209" i="11"/>
  <c r="BB189" i="11"/>
  <c r="CO191" i="11"/>
  <c r="DU191" i="11" s="1"/>
  <c r="EW401" i="11"/>
  <c r="EW404" i="11" s="1"/>
  <c r="GH193" i="11"/>
  <c r="M244" i="11"/>
  <c r="HE243" i="11" s="1"/>
  <c r="G245" i="11"/>
  <c r="GY181" i="11" l="1"/>
  <c r="HI181" i="11" s="1"/>
  <c r="HJ181" i="11" s="1"/>
  <c r="BF242" i="1"/>
  <c r="BH242" i="1" s="1"/>
  <c r="BJ242" i="1" s="1"/>
  <c r="BB242" i="1"/>
  <c r="BC242" i="1" s="1"/>
  <c r="AF227" i="1"/>
  <c r="AE228" i="1"/>
  <c r="AR215" i="1"/>
  <c r="AB231" i="1"/>
  <c r="AI224" i="1"/>
  <c r="AN219" i="1"/>
  <c r="AM220" i="1"/>
  <c r="AJ223" i="1"/>
  <c r="AQ216" i="1"/>
  <c r="AA232" i="1"/>
  <c r="AK222" i="1"/>
  <c r="AO218" i="1"/>
  <c r="R241" i="1"/>
  <c r="AS214" i="1"/>
  <c r="AP217" i="1"/>
  <c r="AG226" i="1"/>
  <c r="AT213" i="1"/>
  <c r="AV213" i="1" s="1"/>
  <c r="AW213" i="1" s="1"/>
  <c r="AH225" i="1"/>
  <c r="AC230" i="1"/>
  <c r="AL221" i="1"/>
  <c r="S240" i="1"/>
  <c r="U238" i="1"/>
  <c r="Y234" i="1"/>
  <c r="Z233" i="1"/>
  <c r="AD229" i="1"/>
  <c r="T239" i="1"/>
  <c r="Q242" i="1"/>
  <c r="V237" i="1"/>
  <c r="X235" i="1"/>
  <c r="W236" i="1"/>
  <c r="AX212" i="1"/>
  <c r="AY212" i="1"/>
  <c r="AZ212" i="1" s="1"/>
  <c r="BL212" i="1" s="1"/>
  <c r="N243" i="1"/>
  <c r="O243" i="1"/>
  <c r="G244" i="1"/>
  <c r="FA191" i="11"/>
  <c r="GL191" i="11" s="1"/>
  <c r="FB190" i="11"/>
  <c r="GM190" i="11" s="1"/>
  <c r="ET198" i="11"/>
  <c r="GE198" i="11" s="1"/>
  <c r="EP202" i="11"/>
  <c r="GA202" i="11" s="1"/>
  <c r="EV196" i="11"/>
  <c r="GG196" i="11" s="1"/>
  <c r="ER200" i="11"/>
  <c r="GC200" i="11" s="1"/>
  <c r="EK207" i="11"/>
  <c r="FV207" i="11" s="1"/>
  <c r="FC189" i="11"/>
  <c r="GN189" i="11" s="1"/>
  <c r="EX194" i="11"/>
  <c r="GI194" i="11" s="1"/>
  <c r="EO203" i="11"/>
  <c r="FZ203" i="11" s="1"/>
  <c r="EM205" i="11"/>
  <c r="FX205" i="11" s="1"/>
  <c r="GT182" i="11"/>
  <c r="GV182" i="11" s="1"/>
  <c r="GW182" i="11" s="1"/>
  <c r="GY182" i="11" s="1"/>
  <c r="HI182" i="11" s="1"/>
  <c r="HJ182" i="11" s="1"/>
  <c r="FG185" i="11"/>
  <c r="GR185" i="11" s="1"/>
  <c r="FE187" i="11"/>
  <c r="GP187" i="11" s="1"/>
  <c r="EQ201" i="11"/>
  <c r="GB201" i="11" s="1"/>
  <c r="FF186" i="11"/>
  <c r="GQ186" i="11" s="1"/>
  <c r="EF212" i="11"/>
  <c r="EL206" i="11"/>
  <c r="FW206" i="11" s="1"/>
  <c r="FI183" i="11"/>
  <c r="FK183" i="11" s="1"/>
  <c r="FL183" i="11" s="1"/>
  <c r="FM183" i="11" s="1"/>
  <c r="EW195" i="11"/>
  <c r="GH195" i="11" s="1"/>
  <c r="FH184" i="11"/>
  <c r="GS184" i="11" s="1"/>
  <c r="FT208" i="11"/>
  <c r="FQ211" i="11"/>
  <c r="EW403" i="11"/>
  <c r="FD188" i="11"/>
  <c r="GO188" i="11" s="1"/>
  <c r="ES199" i="11"/>
  <c r="GD199" i="11" s="1"/>
  <c r="EI209" i="11"/>
  <c r="FT209" i="11" s="1"/>
  <c r="EG211" i="11"/>
  <c r="FR211" i="11" s="1"/>
  <c r="EU197" i="11"/>
  <c r="GF197" i="11" s="1"/>
  <c r="FS209" i="11"/>
  <c r="GZ181" i="11"/>
  <c r="HH181" i="11"/>
  <c r="FN182" i="11"/>
  <c r="HK180" i="11"/>
  <c r="FR210" i="11"/>
  <c r="EN204" i="11"/>
  <c r="FY204" i="11" s="1"/>
  <c r="EZ192" i="11"/>
  <c r="GK192" i="11" s="1"/>
  <c r="EJ208" i="11"/>
  <c r="FU208" i="11" s="1"/>
  <c r="EH210" i="11"/>
  <c r="FS210" i="11" s="1"/>
  <c r="HL183" i="11"/>
  <c r="FP213" i="11"/>
  <c r="EX401" i="11"/>
  <c r="EX404" i="11" s="1"/>
  <c r="GI193" i="11"/>
  <c r="EY402" i="11"/>
  <c r="EY193" i="11"/>
  <c r="HF184" i="11"/>
  <c r="CG200" i="11"/>
  <c r="DM200" i="11" s="1"/>
  <c r="AY193" i="11"/>
  <c r="BU212" i="11"/>
  <c r="DA212" i="11" s="1"/>
  <c r="AZ192" i="11"/>
  <c r="AI209" i="11"/>
  <c r="CD203" i="11"/>
  <c r="DJ203" i="11" s="1"/>
  <c r="BV211" i="11"/>
  <c r="DB211" i="11" s="1"/>
  <c r="AL206" i="11"/>
  <c r="CJ197" i="11"/>
  <c r="DP197" i="11" s="1"/>
  <c r="AK207" i="11"/>
  <c r="AS199" i="11"/>
  <c r="AN204" i="11"/>
  <c r="BE187" i="11"/>
  <c r="AH210" i="11"/>
  <c r="AX194" i="11"/>
  <c r="CF201" i="11"/>
  <c r="DL201" i="11" s="1"/>
  <c r="CU186" i="11"/>
  <c r="EA186" i="11" s="1"/>
  <c r="CB205" i="11"/>
  <c r="DH205" i="11" s="1"/>
  <c r="AD214" i="11"/>
  <c r="CL195" i="11"/>
  <c r="DR195" i="11" s="1"/>
  <c r="BG185" i="11"/>
  <c r="AJ208" i="11"/>
  <c r="BW210" i="11"/>
  <c r="DC210" i="11" s="1"/>
  <c r="BC189" i="11"/>
  <c r="CS188" i="11"/>
  <c r="DY188" i="11" s="1"/>
  <c r="CW184" i="11"/>
  <c r="EC184" i="11" s="1"/>
  <c r="CT187" i="11"/>
  <c r="DZ187" i="11" s="1"/>
  <c r="CV185" i="11"/>
  <c r="EB185" i="11" s="1"/>
  <c r="AE213" i="11"/>
  <c r="BX209" i="11"/>
  <c r="DD209" i="11" s="1"/>
  <c r="BF186" i="11"/>
  <c r="BA191" i="11"/>
  <c r="CO192" i="11"/>
  <c r="DU192" i="11" s="1"/>
  <c r="BY208" i="11"/>
  <c r="DE208" i="11" s="1"/>
  <c r="EK208" i="11" s="1"/>
  <c r="FV208" i="11" s="1"/>
  <c r="CN193" i="11"/>
  <c r="DT193" i="11" s="1"/>
  <c r="BH184" i="11"/>
  <c r="CK196" i="11"/>
  <c r="DQ196" i="11" s="1"/>
  <c r="BB190" i="11"/>
  <c r="CA206" i="11"/>
  <c r="DG206" i="11" s="1"/>
  <c r="AM205" i="11"/>
  <c r="AQ201" i="11"/>
  <c r="CP191" i="11"/>
  <c r="DV191" i="11" s="1"/>
  <c r="CH199" i="11"/>
  <c r="DN199" i="11" s="1"/>
  <c r="ET199" i="11" s="1"/>
  <c r="GE199" i="11" s="1"/>
  <c r="BT213" i="11"/>
  <c r="CZ213" i="11" s="1"/>
  <c r="AT198" i="11"/>
  <c r="AR200" i="11"/>
  <c r="AF212" i="11"/>
  <c r="CM194" i="11"/>
  <c r="DS194" i="11" s="1"/>
  <c r="CE202" i="11"/>
  <c r="DK202" i="11" s="1"/>
  <c r="BZ207" i="11"/>
  <c r="DF207" i="11" s="1"/>
  <c r="EL207" i="11" s="1"/>
  <c r="FW207" i="11" s="1"/>
  <c r="CI198" i="11"/>
  <c r="DO198" i="11" s="1"/>
  <c r="BD188" i="11"/>
  <c r="AP202" i="11"/>
  <c r="AV196" i="11"/>
  <c r="AG211" i="11"/>
  <c r="AU197" i="11"/>
  <c r="CQ190" i="11"/>
  <c r="DW190" i="11" s="1"/>
  <c r="CR189" i="11"/>
  <c r="DX189" i="11" s="1"/>
  <c r="AO203" i="11"/>
  <c r="CC204" i="11"/>
  <c r="DI204" i="11" s="1"/>
  <c r="EO204" i="11" s="1"/>
  <c r="FZ204" i="11" s="1"/>
  <c r="AW195" i="11"/>
  <c r="BS214" i="11"/>
  <c r="CY214" i="11" s="1"/>
  <c r="G246" i="11"/>
  <c r="M245" i="11"/>
  <c r="HE244" i="11" s="1"/>
  <c r="EJ209" i="11" l="1"/>
  <c r="FU209" i="11" s="1"/>
  <c r="FF187" i="11"/>
  <c r="GQ187" i="11" s="1"/>
  <c r="EX403" i="11"/>
  <c r="G245" i="1"/>
  <c r="N244" i="1"/>
  <c r="O244" i="1"/>
  <c r="BB243" i="1"/>
  <c r="BC243" i="1" s="1"/>
  <c r="BF243" i="1"/>
  <c r="BH243" i="1" s="1"/>
  <c r="BJ243" i="1" s="1"/>
  <c r="AO219" i="1"/>
  <c r="Y235" i="1"/>
  <c r="AQ217" i="1"/>
  <c r="AA233" i="1"/>
  <c r="AS215" i="1"/>
  <c r="AC231" i="1"/>
  <c r="AG227" i="1"/>
  <c r="AI225" i="1"/>
  <c r="AK223" i="1"/>
  <c r="U239" i="1"/>
  <c r="AE229" i="1"/>
  <c r="AP218" i="1"/>
  <c r="AN220" i="1"/>
  <c r="AH226" i="1"/>
  <c r="AM221" i="1"/>
  <c r="AF228" i="1"/>
  <c r="Z234" i="1"/>
  <c r="AB232" i="1"/>
  <c r="T240" i="1"/>
  <c r="AD230" i="1"/>
  <c r="AJ224" i="1"/>
  <c r="AL222" i="1"/>
  <c r="AR216" i="1"/>
  <c r="AT214" i="1"/>
  <c r="AV214" i="1" s="1"/>
  <c r="AW214" i="1" s="1"/>
  <c r="X236" i="1"/>
  <c r="W237" i="1"/>
  <c r="R242" i="1"/>
  <c r="V238" i="1"/>
  <c r="Q243" i="1"/>
  <c r="S241" i="1"/>
  <c r="AY213" i="1"/>
  <c r="AZ213" i="1" s="1"/>
  <c r="BL213" i="1" s="1"/>
  <c r="AX213" i="1"/>
  <c r="EF213" i="11"/>
  <c r="FQ213" i="11" s="1"/>
  <c r="GX182" i="11"/>
  <c r="GZ182" i="11" s="1"/>
  <c r="FD189" i="11"/>
  <c r="GO189" i="11" s="1"/>
  <c r="FB191" i="11"/>
  <c r="GM191" i="11" s="1"/>
  <c r="FA192" i="11"/>
  <c r="GL192" i="11" s="1"/>
  <c r="EM206" i="11"/>
  <c r="FX206" i="11" s="1"/>
  <c r="EY194" i="11"/>
  <c r="GJ194" i="11" s="1"/>
  <c r="EE214" i="11"/>
  <c r="FP214" i="11" s="1"/>
  <c r="FI184" i="11"/>
  <c r="FK184" i="11" s="1"/>
  <c r="FL184" i="11" s="1"/>
  <c r="FM184" i="11" s="1"/>
  <c r="EN205" i="11"/>
  <c r="FY205" i="11" s="1"/>
  <c r="EP203" i="11"/>
  <c r="GA203" i="11" s="1"/>
  <c r="GT183" i="11"/>
  <c r="GV183" i="11" s="1"/>
  <c r="GW183" i="11" s="1"/>
  <c r="GY183" i="11" s="1"/>
  <c r="HI183" i="11" s="1"/>
  <c r="HJ183" i="11" s="1"/>
  <c r="FG186" i="11"/>
  <c r="GR186" i="11" s="1"/>
  <c r="FH185" i="11"/>
  <c r="GS185" i="11" s="1"/>
  <c r="FQ212" i="11"/>
  <c r="FC190" i="11"/>
  <c r="GN190" i="11" s="1"/>
  <c r="EQ202" i="11"/>
  <c r="GB202" i="11" s="1"/>
  <c r="EU198" i="11"/>
  <c r="GF198" i="11" s="1"/>
  <c r="EI210" i="11"/>
  <c r="FT210" i="11" s="1"/>
  <c r="EH211" i="11"/>
  <c r="FS211" i="11" s="1"/>
  <c r="EG212" i="11"/>
  <c r="FR212" i="11" s="1"/>
  <c r="HK181" i="11"/>
  <c r="EW196" i="11"/>
  <c r="GH196" i="11" s="1"/>
  <c r="FE188" i="11"/>
  <c r="GP188" i="11" s="1"/>
  <c r="EV197" i="11"/>
  <c r="GG197" i="11" s="1"/>
  <c r="ES200" i="11"/>
  <c r="GD200" i="11" s="1"/>
  <c r="EX195" i="11"/>
  <c r="GI195" i="11" s="1"/>
  <c r="ER201" i="11"/>
  <c r="GC201" i="11" s="1"/>
  <c r="FN183" i="11"/>
  <c r="EY401" i="11"/>
  <c r="EY404" i="11" s="1"/>
  <c r="GJ193" i="11"/>
  <c r="HL184" i="11"/>
  <c r="HF185" i="11"/>
  <c r="AG212" i="11"/>
  <c r="CE203" i="11"/>
  <c r="DK203" i="11" s="1"/>
  <c r="AX195" i="11"/>
  <c r="BH185" i="11"/>
  <c r="CD204" i="11"/>
  <c r="DJ204" i="11" s="1"/>
  <c r="AY194" i="11"/>
  <c r="AN205" i="11"/>
  <c r="CI199" i="11"/>
  <c r="DO199" i="11" s="1"/>
  <c r="CA207" i="11"/>
  <c r="DG207" i="11" s="1"/>
  <c r="AQ202" i="11"/>
  <c r="BA192" i="11"/>
  <c r="CC205" i="11"/>
  <c r="DI205" i="11" s="1"/>
  <c r="BU213" i="11"/>
  <c r="DA213" i="11" s="1"/>
  <c r="AH211" i="11"/>
  <c r="BW211" i="11"/>
  <c r="DC211" i="11" s="1"/>
  <c r="AP203" i="11"/>
  <c r="CL196" i="11"/>
  <c r="DR196" i="11" s="1"/>
  <c r="AL207" i="11"/>
  <c r="BY209" i="11"/>
  <c r="DE209" i="11" s="1"/>
  <c r="AI210" i="11"/>
  <c r="BB191" i="11"/>
  <c r="BS215" i="11"/>
  <c r="CY215" i="11" s="1"/>
  <c r="AO204" i="11"/>
  <c r="AZ193" i="11"/>
  <c r="BZ208" i="11"/>
  <c r="DF208" i="11" s="1"/>
  <c r="CQ191" i="11"/>
  <c r="DW191" i="11" s="1"/>
  <c r="BT214" i="11"/>
  <c r="CZ214" i="11" s="1"/>
  <c r="AU198" i="11"/>
  <c r="AF213" i="11"/>
  <c r="CG201" i="11"/>
  <c r="DM201" i="11" s="1"/>
  <c r="CR190" i="11"/>
  <c r="DX190" i="11" s="1"/>
  <c r="CV186" i="11"/>
  <c r="EB186" i="11" s="1"/>
  <c r="AK208" i="11"/>
  <c r="AE214" i="11"/>
  <c r="CK197" i="11"/>
  <c r="DQ197" i="11" s="1"/>
  <c r="AR201" i="11"/>
  <c r="BD189" i="11"/>
  <c r="CP192" i="11"/>
  <c r="DV192" i="11" s="1"/>
  <c r="BG186" i="11"/>
  <c r="AD215" i="11"/>
  <c r="CJ198" i="11"/>
  <c r="DP198" i="11" s="1"/>
  <c r="AT199" i="11"/>
  <c r="BC190" i="11"/>
  <c r="CN194" i="11"/>
  <c r="DT194" i="11" s="1"/>
  <c r="CF202" i="11"/>
  <c r="DL202" i="11" s="1"/>
  <c r="CB206" i="11"/>
  <c r="DH206" i="11" s="1"/>
  <c r="CT188" i="11"/>
  <c r="DZ188" i="11" s="1"/>
  <c r="BX210" i="11"/>
  <c r="DD210" i="11" s="1"/>
  <c r="CM195" i="11"/>
  <c r="DS195" i="11" s="1"/>
  <c r="BE188" i="11"/>
  <c r="AV197" i="11"/>
  <c r="CS189" i="11"/>
  <c r="DY189" i="11" s="1"/>
  <c r="AJ209" i="11"/>
  <c r="AM206" i="11"/>
  <c r="AS200" i="11"/>
  <c r="CU187" i="11"/>
  <c r="EA187" i="11" s="1"/>
  <c r="BF187" i="11"/>
  <c r="CW185" i="11"/>
  <c r="EC185" i="11" s="1"/>
  <c r="CH200" i="11"/>
  <c r="DN200" i="11" s="1"/>
  <c r="CO193" i="11"/>
  <c r="DU193" i="11" s="1"/>
  <c r="AW196" i="11"/>
  <c r="BV212" i="11"/>
  <c r="DB212" i="11" s="1"/>
  <c r="EZ402" i="11"/>
  <c r="EZ193" i="11"/>
  <c r="G247" i="11"/>
  <c r="M246" i="11"/>
  <c r="HE245" i="11" s="1"/>
  <c r="EJ210" i="11" l="1"/>
  <c r="FU210" i="11" s="1"/>
  <c r="ET200" i="11"/>
  <c r="GE200" i="11" s="1"/>
  <c r="HH182" i="11"/>
  <c r="AX214" i="1"/>
  <c r="AY214" i="1"/>
  <c r="AZ214" i="1" s="1"/>
  <c r="BL214" i="1" s="1"/>
  <c r="BB244" i="1"/>
  <c r="BC244" i="1" s="1"/>
  <c r="BF244" i="1"/>
  <c r="BH244" i="1" s="1"/>
  <c r="BJ244" i="1" s="1"/>
  <c r="AM222" i="1"/>
  <c r="AF229" i="1"/>
  <c r="AI226" i="1"/>
  <c r="AJ225" i="1"/>
  <c r="AE230" i="1"/>
  <c r="S242" i="1"/>
  <c r="AN221" i="1"/>
  <c r="AQ218" i="1"/>
  <c r="AA234" i="1"/>
  <c r="AR217" i="1"/>
  <c r="AB233" i="1"/>
  <c r="AH227" i="1"/>
  <c r="AD231" i="1"/>
  <c r="AT215" i="1"/>
  <c r="AV215" i="1" s="1"/>
  <c r="AW215" i="1" s="1"/>
  <c r="Z235" i="1"/>
  <c r="AP219" i="1"/>
  <c r="AL223" i="1"/>
  <c r="AS216" i="1"/>
  <c r="AC232" i="1"/>
  <c r="U240" i="1"/>
  <c r="Q244" i="1"/>
  <c r="AG228" i="1"/>
  <c r="W238" i="1"/>
  <c r="AK224" i="1"/>
  <c r="R243" i="1"/>
  <c r="AO220" i="1"/>
  <c r="Y236" i="1"/>
  <c r="V239" i="1"/>
  <c r="X237" i="1"/>
  <c r="T241" i="1"/>
  <c r="N245" i="1"/>
  <c r="O245" i="1"/>
  <c r="G246" i="1"/>
  <c r="GX183" i="11"/>
  <c r="GZ183" i="11" s="1"/>
  <c r="EH212" i="11"/>
  <c r="FS212" i="11" s="1"/>
  <c r="FC191" i="11"/>
  <c r="GN191" i="11" s="1"/>
  <c r="EY195" i="11"/>
  <c r="GJ195" i="11" s="1"/>
  <c r="FH186" i="11"/>
  <c r="GS186" i="11" s="1"/>
  <c r="EO205" i="11"/>
  <c r="FZ205" i="11" s="1"/>
  <c r="FB192" i="11"/>
  <c r="GM192" i="11" s="1"/>
  <c r="GT184" i="11"/>
  <c r="GV184" i="11" s="1"/>
  <c r="GW184" i="11" s="1"/>
  <c r="GY184" i="11" s="1"/>
  <c r="HI184" i="11" s="1"/>
  <c r="HJ184" i="11" s="1"/>
  <c r="ER202" i="11"/>
  <c r="GC202" i="11" s="1"/>
  <c r="FG187" i="11"/>
  <c r="GR187" i="11" s="1"/>
  <c r="FE189" i="11"/>
  <c r="GP189" i="11" s="1"/>
  <c r="EZ194" i="11"/>
  <c r="GK194" i="11" s="1"/>
  <c r="FF188" i="11"/>
  <c r="GQ188" i="11" s="1"/>
  <c r="EI211" i="11"/>
  <c r="FT211" i="11" s="1"/>
  <c r="EU199" i="11"/>
  <c r="GF199" i="11" s="1"/>
  <c r="FI185" i="11"/>
  <c r="FK185" i="11" s="1"/>
  <c r="FL185" i="11" s="1"/>
  <c r="FM185" i="11" s="1"/>
  <c r="EN206" i="11"/>
  <c r="FY206" i="11" s="1"/>
  <c r="EV198" i="11"/>
  <c r="GG198" i="11" s="1"/>
  <c r="EL208" i="11"/>
  <c r="FW208" i="11" s="1"/>
  <c r="EX196" i="11"/>
  <c r="GI196" i="11" s="1"/>
  <c r="EG213" i="11"/>
  <c r="EM207" i="11"/>
  <c r="FX207" i="11" s="1"/>
  <c r="EP204" i="11"/>
  <c r="GA204" i="11" s="1"/>
  <c r="HK182" i="11"/>
  <c r="EY403" i="11"/>
  <c r="EW197" i="11"/>
  <c r="GH197" i="11" s="1"/>
  <c r="FD190" i="11"/>
  <c r="GO190" i="11" s="1"/>
  <c r="EF214" i="11"/>
  <c r="EK209" i="11"/>
  <c r="FV209" i="11" s="1"/>
  <c r="ES201" i="11"/>
  <c r="GD201" i="11" s="1"/>
  <c r="EE215" i="11"/>
  <c r="FP215" i="11" s="1"/>
  <c r="EQ203" i="11"/>
  <c r="GB203" i="11" s="1"/>
  <c r="FN184" i="11"/>
  <c r="HL185" i="11"/>
  <c r="GK193" i="11"/>
  <c r="EZ401" i="11"/>
  <c r="EZ404" i="11" s="1"/>
  <c r="HF186" i="11"/>
  <c r="AN206" i="11"/>
  <c r="BU214" i="11"/>
  <c r="DA214" i="11" s="1"/>
  <c r="CL197" i="11"/>
  <c r="DR197" i="11" s="1"/>
  <c r="CN195" i="11"/>
  <c r="DT195" i="11" s="1"/>
  <c r="CQ192" i="11"/>
  <c r="DW192" i="11" s="1"/>
  <c r="CD205" i="11"/>
  <c r="DJ205" i="11" s="1"/>
  <c r="BY210" i="11"/>
  <c r="DE210" i="11" s="1"/>
  <c r="AE215" i="11"/>
  <c r="BE189" i="11"/>
  <c r="AD216" i="11"/>
  <c r="BS216" i="11"/>
  <c r="CY216" i="11" s="1"/>
  <c r="AS201" i="11"/>
  <c r="AK209" i="11"/>
  <c r="AU199" i="11"/>
  <c r="AY195" i="11"/>
  <c r="BT215" i="11"/>
  <c r="CZ215" i="11" s="1"/>
  <c r="EF215" i="11" s="1"/>
  <c r="FQ215" i="11" s="1"/>
  <c r="AI211" i="11"/>
  <c r="AL208" i="11"/>
  <c r="CM196" i="11"/>
  <c r="DS196" i="11" s="1"/>
  <c r="BF188" i="11"/>
  <c r="AZ194" i="11"/>
  <c r="BX211" i="11"/>
  <c r="DD211" i="11" s="1"/>
  <c r="CO194" i="11"/>
  <c r="DU194" i="11" s="1"/>
  <c r="CG202" i="11"/>
  <c r="DM202" i="11" s="1"/>
  <c r="BV213" i="11"/>
  <c r="DB213" i="11" s="1"/>
  <c r="BC191" i="11"/>
  <c r="AF214" i="11"/>
  <c r="CF203" i="11"/>
  <c r="DL203" i="11" s="1"/>
  <c r="BW212" i="11"/>
  <c r="DC212" i="11" s="1"/>
  <c r="AM207" i="11"/>
  <c r="CW186" i="11"/>
  <c r="EC186" i="11" s="1"/>
  <c r="CK198" i="11"/>
  <c r="DQ198" i="11" s="1"/>
  <c r="CJ199" i="11"/>
  <c r="DP199" i="11" s="1"/>
  <c r="CS190" i="11"/>
  <c r="DY190" i="11" s="1"/>
  <c r="BZ209" i="11"/>
  <c r="DF209" i="11" s="1"/>
  <c r="BA193" i="11"/>
  <c r="AO205" i="11"/>
  <c r="CR191" i="11"/>
  <c r="DX191" i="11" s="1"/>
  <c r="BG187" i="11"/>
  <c r="AG213" i="11"/>
  <c r="BH186" i="11"/>
  <c r="CV187" i="11"/>
  <c r="EB187" i="11" s="1"/>
  <c r="CP193" i="11"/>
  <c r="DV193" i="11" s="1"/>
  <c r="AP204" i="11"/>
  <c r="AV198" i="11"/>
  <c r="AQ203" i="11"/>
  <c r="CC206" i="11"/>
  <c r="DI206" i="11" s="1"/>
  <c r="BB192" i="11"/>
  <c r="AJ210" i="11"/>
  <c r="AH212" i="11"/>
  <c r="AR202" i="11"/>
  <c r="CA208" i="11"/>
  <c r="DG208" i="11" s="1"/>
  <c r="BD190" i="11"/>
  <c r="CE204" i="11"/>
  <c r="DK204" i="11" s="1"/>
  <c r="CU188" i="11"/>
  <c r="EA188" i="11" s="1"/>
  <c r="CB207" i="11"/>
  <c r="DH207" i="11" s="1"/>
  <c r="AX196" i="11"/>
  <c r="CI200" i="11"/>
  <c r="DO200" i="11" s="1"/>
  <c r="AW197" i="11"/>
  <c r="CH201" i="11"/>
  <c r="DN201" i="11" s="1"/>
  <c r="ET201" i="11" s="1"/>
  <c r="GE201" i="11" s="1"/>
  <c r="CT189" i="11"/>
  <c r="DZ189" i="11" s="1"/>
  <c r="AT200" i="11"/>
  <c r="FA193" i="11"/>
  <c r="FA402" i="11"/>
  <c r="M247" i="11"/>
  <c r="HE246" i="11" s="1"/>
  <c r="G248" i="11"/>
  <c r="FD191" i="11" l="1"/>
  <c r="GO191" i="11" s="1"/>
  <c r="FF189" i="11"/>
  <c r="GQ189" i="11" s="1"/>
  <c r="BB245" i="1"/>
  <c r="BC245" i="1" s="1"/>
  <c r="BF245" i="1"/>
  <c r="BH245" i="1" s="1"/>
  <c r="BJ245" i="1" s="1"/>
  <c r="AH228" i="1"/>
  <c r="AN222" i="1"/>
  <c r="AD232" i="1"/>
  <c r="AT216" i="1"/>
  <c r="AV216" i="1" s="1"/>
  <c r="AW216" i="1" s="1"/>
  <c r="AJ226" i="1"/>
  <c r="Z236" i="1"/>
  <c r="AP220" i="1"/>
  <c r="AF230" i="1"/>
  <c r="AL224" i="1"/>
  <c r="AB234" i="1"/>
  <c r="AR218" i="1"/>
  <c r="AG229" i="1"/>
  <c r="AI227" i="1"/>
  <c r="AK225" i="1"/>
  <c r="AM223" i="1"/>
  <c r="Q245" i="1"/>
  <c r="W239" i="1"/>
  <c r="AO221" i="1"/>
  <c r="Y237" i="1"/>
  <c r="AQ219" i="1"/>
  <c r="AA235" i="1"/>
  <c r="AS217" i="1"/>
  <c r="AC233" i="1"/>
  <c r="AE231" i="1"/>
  <c r="X238" i="1"/>
  <c r="T242" i="1"/>
  <c r="U241" i="1"/>
  <c r="R244" i="1"/>
  <c r="S243" i="1"/>
  <c r="V240" i="1"/>
  <c r="AX215" i="1"/>
  <c r="AY215" i="1"/>
  <c r="AZ215" i="1" s="1"/>
  <c r="BL215" i="1" s="1"/>
  <c r="G247" i="1"/>
  <c r="N246" i="1"/>
  <c r="O246" i="1"/>
  <c r="GX184" i="11"/>
  <c r="HH184" i="11" s="1"/>
  <c r="HH183" i="11"/>
  <c r="EO206" i="11"/>
  <c r="FZ206" i="11" s="1"/>
  <c r="EL209" i="11"/>
  <c r="FW209" i="11" s="1"/>
  <c r="FG188" i="11"/>
  <c r="GR188" i="11" s="1"/>
  <c r="EQ204" i="11"/>
  <c r="GB204" i="11" s="1"/>
  <c r="FH187" i="11"/>
  <c r="GS187" i="11" s="1"/>
  <c r="FE190" i="11"/>
  <c r="GP190" i="11" s="1"/>
  <c r="EJ211" i="11"/>
  <c r="FU211" i="11" s="1"/>
  <c r="EP205" i="11"/>
  <c r="GA205" i="11" s="1"/>
  <c r="EG214" i="11"/>
  <c r="FR214" i="11" s="1"/>
  <c r="EU200" i="11"/>
  <c r="GF200" i="11" s="1"/>
  <c r="EN207" i="11"/>
  <c r="FY207" i="11" s="1"/>
  <c r="FI186" i="11"/>
  <c r="FK186" i="11" s="1"/>
  <c r="FL186" i="11" s="1"/>
  <c r="FM186" i="11" s="1"/>
  <c r="FA194" i="11"/>
  <c r="GL194" i="11" s="1"/>
  <c r="EY196" i="11"/>
  <c r="GJ196" i="11" s="1"/>
  <c r="EE216" i="11"/>
  <c r="FP216" i="11" s="1"/>
  <c r="EK210" i="11"/>
  <c r="FV210" i="11" s="1"/>
  <c r="EX197" i="11"/>
  <c r="GI197" i="11" s="1"/>
  <c r="FR213" i="11"/>
  <c r="FN185" i="11"/>
  <c r="EV199" i="11"/>
  <c r="GG199" i="11" s="1"/>
  <c r="EI212" i="11"/>
  <c r="EH213" i="11"/>
  <c r="FS213" i="11" s="1"/>
  <c r="FC192" i="11"/>
  <c r="GN192" i="11" s="1"/>
  <c r="GT185" i="11"/>
  <c r="GV185" i="11" s="1"/>
  <c r="GW185" i="11" s="1"/>
  <c r="FQ214" i="11"/>
  <c r="EM208" i="11"/>
  <c r="FX208" i="11" s="1"/>
  <c r="EW198" i="11"/>
  <c r="GH198" i="11" s="1"/>
  <c r="ER203" i="11"/>
  <c r="GC203" i="11" s="1"/>
  <c r="ES202" i="11"/>
  <c r="GD202" i="11" s="1"/>
  <c r="EZ195" i="11"/>
  <c r="GK195" i="11" s="1"/>
  <c r="EZ403" i="11"/>
  <c r="HK183" i="11"/>
  <c r="FB193" i="11"/>
  <c r="FB402" i="11"/>
  <c r="HL186" i="11"/>
  <c r="GL193" i="11"/>
  <c r="FA401" i="11"/>
  <c r="FA403" i="11" s="1"/>
  <c r="HF187" i="11"/>
  <c r="BY211" i="11"/>
  <c r="DE211" i="11" s="1"/>
  <c r="AN207" i="11"/>
  <c r="CI201" i="11"/>
  <c r="DO201" i="11" s="1"/>
  <c r="BF189" i="11"/>
  <c r="BS217" i="11"/>
  <c r="CY217" i="11" s="1"/>
  <c r="BZ210" i="11"/>
  <c r="DF210" i="11" s="1"/>
  <c r="CS191" i="11"/>
  <c r="DY191" i="11" s="1"/>
  <c r="CH202" i="11"/>
  <c r="DN202" i="11" s="1"/>
  <c r="AK210" i="11"/>
  <c r="AP205" i="11"/>
  <c r="BE190" i="11"/>
  <c r="CR192" i="11"/>
  <c r="DX192" i="11" s="1"/>
  <c r="BC192" i="11"/>
  <c r="AX197" i="11"/>
  <c r="CD206" i="11"/>
  <c r="DJ206" i="11" s="1"/>
  <c r="CJ200" i="11"/>
  <c r="DP200" i="11" s="1"/>
  <c r="AE216" i="11"/>
  <c r="CM197" i="11"/>
  <c r="DS197" i="11" s="1"/>
  <c r="CU189" i="11"/>
  <c r="EA189" i="11" s="1"/>
  <c r="BA194" i="11"/>
  <c r="AS202" i="11"/>
  <c r="BW213" i="11"/>
  <c r="DC213" i="11" s="1"/>
  <c r="BU215" i="11"/>
  <c r="DA215" i="11" s="1"/>
  <c r="CQ193" i="11"/>
  <c r="DW193" i="11" s="1"/>
  <c r="CL198" i="11"/>
  <c r="DR198" i="11" s="1"/>
  <c r="AJ211" i="11"/>
  <c r="AZ195" i="11"/>
  <c r="AT201" i="11"/>
  <c r="CW187" i="11"/>
  <c r="EC187" i="11" s="1"/>
  <c r="AH213" i="11"/>
  <c r="CE205" i="11"/>
  <c r="DK205" i="11" s="1"/>
  <c r="AF215" i="11"/>
  <c r="AO206" i="11"/>
  <c r="CV188" i="11"/>
  <c r="EB188" i="11" s="1"/>
  <c r="AM208" i="11"/>
  <c r="CA209" i="11"/>
  <c r="DG209" i="11" s="1"/>
  <c r="CB208" i="11"/>
  <c r="DH208" i="11" s="1"/>
  <c r="CT190" i="11"/>
  <c r="DZ190" i="11" s="1"/>
  <c r="BT216" i="11"/>
  <c r="CZ216" i="11" s="1"/>
  <c r="AU200" i="11"/>
  <c r="CG203" i="11"/>
  <c r="DM203" i="11" s="1"/>
  <c r="AD217" i="11"/>
  <c r="AI212" i="11"/>
  <c r="BV214" i="11"/>
  <c r="DB214" i="11" s="1"/>
  <c r="CP194" i="11"/>
  <c r="DV194" i="11" s="1"/>
  <c r="AW198" i="11"/>
  <c r="BX212" i="11"/>
  <c r="DD212" i="11" s="1"/>
  <c r="BH187" i="11"/>
  <c r="CO195" i="11"/>
  <c r="DU195" i="11" s="1"/>
  <c r="CF204" i="11"/>
  <c r="DL204" i="11" s="1"/>
  <c r="AR203" i="11"/>
  <c r="CC207" i="11"/>
  <c r="DI207" i="11" s="1"/>
  <c r="CK199" i="11"/>
  <c r="DQ199" i="11" s="1"/>
  <c r="CN196" i="11"/>
  <c r="DT196" i="11" s="1"/>
  <c r="AQ204" i="11"/>
  <c r="BG188" i="11"/>
  <c r="BD191" i="11"/>
  <c r="AV199" i="11"/>
  <c r="AL209" i="11"/>
  <c r="AG214" i="11"/>
  <c r="AY196" i="11"/>
  <c r="BB193" i="11"/>
  <c r="G249" i="11"/>
  <c r="M248" i="11"/>
  <c r="HE247" i="11" s="1"/>
  <c r="EQ205" i="11" l="1"/>
  <c r="GB205" i="11" s="1"/>
  <c r="EO207" i="11"/>
  <c r="FZ207" i="11" s="1"/>
  <c r="EY197" i="11"/>
  <c r="GJ197" i="11" s="1"/>
  <c r="GZ184" i="11"/>
  <c r="HK184" i="11" s="1"/>
  <c r="BB246" i="1"/>
  <c r="BC246" i="1" s="1"/>
  <c r="BF246" i="1"/>
  <c r="BH246" i="1" s="1"/>
  <c r="BJ246" i="1" s="1"/>
  <c r="Z237" i="1"/>
  <c r="AP221" i="1"/>
  <c r="AC234" i="1"/>
  <c r="AS218" i="1"/>
  <c r="AJ227" i="1"/>
  <c r="AE232" i="1"/>
  <c r="AD233" i="1"/>
  <c r="AT217" i="1"/>
  <c r="AV217" i="1" s="1"/>
  <c r="AW217" i="1" s="1"/>
  <c r="Y238" i="1"/>
  <c r="AO222" i="1"/>
  <c r="AF231" i="1"/>
  <c r="AI228" i="1"/>
  <c r="W240" i="1"/>
  <c r="AH229" i="1"/>
  <c r="AK226" i="1"/>
  <c r="AB235" i="1"/>
  <c r="AR219" i="1"/>
  <c r="AM224" i="1"/>
  <c r="AL225" i="1"/>
  <c r="AG230" i="1"/>
  <c r="AN223" i="1"/>
  <c r="AA236" i="1"/>
  <c r="AQ220" i="1"/>
  <c r="R245" i="1"/>
  <c r="T243" i="1"/>
  <c r="Q246" i="1"/>
  <c r="S244" i="1"/>
  <c r="V241" i="1"/>
  <c r="X239" i="1"/>
  <c r="U242" i="1"/>
  <c r="O247" i="1"/>
  <c r="N247" i="1"/>
  <c r="G248" i="1"/>
  <c r="AX216" i="1"/>
  <c r="AY216" i="1"/>
  <c r="AZ216" i="1" s="1"/>
  <c r="BL216" i="1" s="1"/>
  <c r="FA404" i="11"/>
  <c r="EJ212" i="11"/>
  <c r="FU212" i="11" s="1"/>
  <c r="EF216" i="11"/>
  <c r="FQ216" i="11" s="1"/>
  <c r="EP206" i="11"/>
  <c r="GA206" i="11" s="1"/>
  <c r="FE191" i="11"/>
  <c r="GP191" i="11" s="1"/>
  <c r="EZ196" i="11"/>
  <c r="GK196" i="11" s="1"/>
  <c r="EL210" i="11"/>
  <c r="FW210" i="11" s="1"/>
  <c r="EG215" i="11"/>
  <c r="FR215" i="11" s="1"/>
  <c r="FG189" i="11"/>
  <c r="GR189" i="11" s="1"/>
  <c r="FB194" i="11"/>
  <c r="GM194" i="11" s="1"/>
  <c r="EU201" i="11"/>
  <c r="GF201" i="11" s="1"/>
  <c r="FH188" i="11"/>
  <c r="GS188" i="11" s="1"/>
  <c r="FF190" i="11"/>
  <c r="GQ190" i="11" s="1"/>
  <c r="FA195" i="11"/>
  <c r="GL195" i="11" s="1"/>
  <c r="EH214" i="11"/>
  <c r="EM209" i="11"/>
  <c r="FX209" i="11" s="1"/>
  <c r="EV200" i="11"/>
  <c r="GG200" i="11" s="1"/>
  <c r="FD192" i="11"/>
  <c r="GO192" i="11" s="1"/>
  <c r="ET202" i="11"/>
  <c r="GE202" i="11" s="1"/>
  <c r="GY185" i="11"/>
  <c r="HI185" i="11" s="1"/>
  <c r="HJ185" i="11" s="1"/>
  <c r="GX185" i="11"/>
  <c r="EI213" i="11"/>
  <c r="FT213" i="11" s="1"/>
  <c r="FN186" i="11"/>
  <c r="ER204" i="11"/>
  <c r="GC204" i="11" s="1"/>
  <c r="EW199" i="11"/>
  <c r="GH199" i="11" s="1"/>
  <c r="ES203" i="11"/>
  <c r="GD203" i="11" s="1"/>
  <c r="EN208" i="11"/>
  <c r="FY208" i="11" s="1"/>
  <c r="FI187" i="11"/>
  <c r="FK187" i="11" s="1"/>
  <c r="EX198" i="11"/>
  <c r="GI198" i="11" s="1"/>
  <c r="EE217" i="11"/>
  <c r="EK211" i="11"/>
  <c r="FV211" i="11" s="1"/>
  <c r="GT186" i="11"/>
  <c r="GV186" i="11" s="1"/>
  <c r="GW186" i="11" s="1"/>
  <c r="FT212" i="11"/>
  <c r="FC193" i="11"/>
  <c r="FC402" i="11"/>
  <c r="FB401" i="11"/>
  <c r="FB403" i="11" s="1"/>
  <c r="GM193" i="11"/>
  <c r="HF188" i="11"/>
  <c r="AX198" i="11"/>
  <c r="CD207" i="11"/>
  <c r="DJ207" i="11" s="1"/>
  <c r="CR193" i="11"/>
  <c r="DX193" i="11" s="1"/>
  <c r="BW214" i="11"/>
  <c r="DC214" i="11" s="1"/>
  <c r="AG215" i="11"/>
  <c r="AR204" i="11"/>
  <c r="BB194" i="11"/>
  <c r="AD218" i="11"/>
  <c r="CM198" i="11"/>
  <c r="DS198" i="11" s="1"/>
  <c r="EY198" i="11" s="1"/>
  <c r="GJ198" i="11" s="1"/>
  <c r="AP206" i="11"/>
  <c r="AW199" i="11"/>
  <c r="AE217" i="11"/>
  <c r="BC193" i="11"/>
  <c r="AO207" i="11"/>
  <c r="CV189" i="11"/>
  <c r="EB189" i="11" s="1"/>
  <c r="AJ212" i="11"/>
  <c r="AF216" i="11"/>
  <c r="AV200" i="11"/>
  <c r="AY197" i="11"/>
  <c r="CU190" i="11"/>
  <c r="EA190" i="11" s="1"/>
  <c r="CO196" i="11"/>
  <c r="DU196" i="11" s="1"/>
  <c r="BV215" i="11"/>
  <c r="DB215" i="11" s="1"/>
  <c r="CH203" i="11"/>
  <c r="DN203" i="11" s="1"/>
  <c r="CI202" i="11"/>
  <c r="DO202" i="11" s="1"/>
  <c r="BD192" i="11"/>
  <c r="AM209" i="11"/>
  <c r="CJ201" i="11"/>
  <c r="DP201" i="11" s="1"/>
  <c r="CA210" i="11"/>
  <c r="DG210" i="11" s="1"/>
  <c r="AK211" i="11"/>
  <c r="AQ205" i="11"/>
  <c r="AI213" i="11"/>
  <c r="CT191" i="11"/>
  <c r="DZ191" i="11" s="1"/>
  <c r="AN208" i="11"/>
  <c r="CS192" i="11"/>
  <c r="DY192" i="11" s="1"/>
  <c r="AZ196" i="11"/>
  <c r="CE206" i="11"/>
  <c r="DK206" i="11" s="1"/>
  <c r="CC208" i="11"/>
  <c r="DI208" i="11" s="1"/>
  <c r="BX213" i="11"/>
  <c r="DD213" i="11" s="1"/>
  <c r="CG204" i="11"/>
  <c r="DM204" i="11" s="1"/>
  <c r="AT202" i="11"/>
  <c r="BS218" i="11"/>
  <c r="CY218" i="11" s="1"/>
  <c r="CK200" i="11"/>
  <c r="DQ200" i="11" s="1"/>
  <c r="EW200" i="11" s="1"/>
  <c r="GH200" i="11" s="1"/>
  <c r="AL210" i="11"/>
  <c r="AU201" i="11"/>
  <c r="BY212" i="11"/>
  <c r="DE212" i="11" s="1"/>
  <c r="CB209" i="11"/>
  <c r="DH209" i="11" s="1"/>
  <c r="CN197" i="11"/>
  <c r="DT197" i="11" s="1"/>
  <c r="BF190" i="11"/>
  <c r="BZ211" i="11"/>
  <c r="DF211" i="11" s="1"/>
  <c r="EL211" i="11" s="1"/>
  <c r="FW211" i="11" s="1"/>
  <c r="BG189" i="11"/>
  <c r="AH214" i="11"/>
  <c r="BA195" i="11"/>
  <c r="CQ194" i="11"/>
  <c r="DW194" i="11" s="1"/>
  <c r="BT217" i="11"/>
  <c r="CZ217" i="11" s="1"/>
  <c r="CW188" i="11"/>
  <c r="EC188" i="11" s="1"/>
  <c r="BH188" i="11"/>
  <c r="CP195" i="11"/>
  <c r="DV195" i="11" s="1"/>
  <c r="CF205" i="11"/>
  <c r="DL205" i="11" s="1"/>
  <c r="BU216" i="11"/>
  <c r="DA216" i="11" s="1"/>
  <c r="AS203" i="11"/>
  <c r="BE191" i="11"/>
  <c r="CL199" i="11"/>
  <c r="DR199" i="11" s="1"/>
  <c r="HL187" i="11"/>
  <c r="FP217" i="11"/>
  <c r="G250" i="11"/>
  <c r="M249" i="11"/>
  <c r="HE248" i="11" s="1"/>
  <c r="FB404" i="11" l="1"/>
  <c r="ER205" i="11"/>
  <c r="GC205" i="11" s="1"/>
  <c r="EZ197" i="11"/>
  <c r="GK197" i="11" s="1"/>
  <c r="FB195" i="11"/>
  <c r="GM195" i="11" s="1"/>
  <c r="EE218" i="11"/>
  <c r="EN209" i="11"/>
  <c r="FY209" i="11" s="1"/>
  <c r="EK212" i="11"/>
  <c r="FV212" i="11" s="1"/>
  <c r="O248" i="1"/>
  <c r="N248" i="1"/>
  <c r="G249" i="1"/>
  <c r="BB247" i="1"/>
  <c r="BC247" i="1" s="1"/>
  <c r="BF247" i="1"/>
  <c r="BH247" i="1" s="1"/>
  <c r="BJ247" i="1" s="1"/>
  <c r="AI229" i="1"/>
  <c r="AP222" i="1"/>
  <c r="Z238" i="1"/>
  <c r="AS219" i="1"/>
  <c r="AC235" i="1"/>
  <c r="AN224" i="1"/>
  <c r="AM225" i="1"/>
  <c r="AT218" i="1"/>
  <c r="AV218" i="1" s="1"/>
  <c r="AW218" i="1" s="1"/>
  <c r="AD234" i="1"/>
  <c r="AO223" i="1"/>
  <c r="Y239" i="1"/>
  <c r="AJ228" i="1"/>
  <c r="AQ221" i="1"/>
  <c r="AA237" i="1"/>
  <c r="AH230" i="1"/>
  <c r="AK227" i="1"/>
  <c r="AF232" i="1"/>
  <c r="AE233" i="1"/>
  <c r="AL226" i="1"/>
  <c r="AG231" i="1"/>
  <c r="AR220" i="1"/>
  <c r="AB236" i="1"/>
  <c r="T244" i="1"/>
  <c r="X240" i="1"/>
  <c r="Q247" i="1"/>
  <c r="U243" i="1"/>
  <c r="R246" i="1"/>
  <c r="V242" i="1"/>
  <c r="S245" i="1"/>
  <c r="W241" i="1"/>
  <c r="AX217" i="1"/>
  <c r="AY217" i="1"/>
  <c r="AZ217" i="1" s="1"/>
  <c r="BL217" i="1" s="1"/>
  <c r="EF217" i="11"/>
  <c r="FQ217" i="11" s="1"/>
  <c r="FE192" i="11"/>
  <c r="GP192" i="11" s="1"/>
  <c r="EH215" i="11"/>
  <c r="FS215" i="11" s="1"/>
  <c r="EG216" i="11"/>
  <c r="FR216" i="11" s="1"/>
  <c r="EJ213" i="11"/>
  <c r="FU213" i="11" s="1"/>
  <c r="FC194" i="11"/>
  <c r="GN194" i="11" s="1"/>
  <c r="EO208" i="11"/>
  <c r="FZ208" i="11" s="1"/>
  <c r="EM210" i="11"/>
  <c r="FX210" i="11" s="1"/>
  <c r="EX199" i="11"/>
  <c r="GI199" i="11" s="1"/>
  <c r="EP207" i="11"/>
  <c r="GA207" i="11" s="1"/>
  <c r="FS214" i="11"/>
  <c r="FL187" i="11"/>
  <c r="FM187" i="11" s="1"/>
  <c r="GT187" i="11"/>
  <c r="GV187" i="11" s="1"/>
  <c r="GW187" i="11" s="1"/>
  <c r="FI188" i="11"/>
  <c r="FK188" i="11" s="1"/>
  <c r="ES204" i="11"/>
  <c r="GD204" i="11" s="1"/>
  <c r="EV201" i="11"/>
  <c r="GG201" i="11" s="1"/>
  <c r="ET203" i="11"/>
  <c r="GE203" i="11" s="1"/>
  <c r="FH189" i="11"/>
  <c r="GS189" i="11" s="1"/>
  <c r="GY186" i="11"/>
  <c r="HI186" i="11" s="1"/>
  <c r="HJ186" i="11" s="1"/>
  <c r="GX186" i="11"/>
  <c r="FA196" i="11"/>
  <c r="GL196" i="11" s="1"/>
  <c r="EQ206" i="11"/>
  <c r="GB206" i="11" s="1"/>
  <c r="FF191" i="11"/>
  <c r="GQ191" i="11" s="1"/>
  <c r="EU202" i="11"/>
  <c r="GF202" i="11" s="1"/>
  <c r="FG190" i="11"/>
  <c r="GR190" i="11" s="1"/>
  <c r="EI214" i="11"/>
  <c r="FT214" i="11" s="1"/>
  <c r="GZ185" i="11"/>
  <c r="HH185" i="11"/>
  <c r="FD402" i="11"/>
  <c r="FD193" i="11"/>
  <c r="HL188" i="11"/>
  <c r="GN193" i="11"/>
  <c r="FC401" i="11"/>
  <c r="FC404" i="11" s="1"/>
  <c r="FP218" i="11"/>
  <c r="HF189" i="11"/>
  <c r="CM199" i="11"/>
  <c r="DS199" i="11" s="1"/>
  <c r="AS204" i="11"/>
  <c r="AO208" i="11"/>
  <c r="AE218" i="11"/>
  <c r="CK201" i="11"/>
  <c r="DQ201" i="11" s="1"/>
  <c r="AF217" i="11"/>
  <c r="CH204" i="11"/>
  <c r="DN204" i="11" s="1"/>
  <c r="CI203" i="11"/>
  <c r="DO203" i="11" s="1"/>
  <c r="CV190" i="11"/>
  <c r="EB190" i="11" s="1"/>
  <c r="BF191" i="11"/>
  <c r="CT192" i="11"/>
  <c r="DZ192" i="11" s="1"/>
  <c r="BZ212" i="11"/>
  <c r="DF212" i="11" s="1"/>
  <c r="AT203" i="11"/>
  <c r="CA211" i="11"/>
  <c r="DG211" i="11" s="1"/>
  <c r="BB195" i="11"/>
  <c r="CO197" i="11"/>
  <c r="DU197" i="11" s="1"/>
  <c r="CR194" i="11"/>
  <c r="DX194" i="11" s="1"/>
  <c r="BH189" i="11"/>
  <c r="BX214" i="11"/>
  <c r="DD214" i="11" s="1"/>
  <c r="AP207" i="11"/>
  <c r="CU191" i="11"/>
  <c r="EA191" i="11" s="1"/>
  <c r="CJ202" i="11"/>
  <c r="DP202" i="11" s="1"/>
  <c r="BE192" i="11"/>
  <c r="CL200" i="11"/>
  <c r="DR200" i="11" s="1"/>
  <c r="BG190" i="11"/>
  <c r="CB210" i="11"/>
  <c r="DH210" i="11" s="1"/>
  <c r="AH215" i="11"/>
  <c r="CC209" i="11"/>
  <c r="DI209" i="11" s="1"/>
  <c r="AY198" i="11"/>
  <c r="BU217" i="11"/>
  <c r="DA217" i="11" s="1"/>
  <c r="EG217" i="11" s="1"/>
  <c r="FR217" i="11" s="1"/>
  <c r="AZ197" i="11"/>
  <c r="AM210" i="11"/>
  <c r="BC194" i="11"/>
  <c r="AW200" i="11"/>
  <c r="CG205" i="11"/>
  <c r="DM205" i="11" s="1"/>
  <c r="BD193" i="11"/>
  <c r="AL211" i="11"/>
  <c r="AN209" i="11"/>
  <c r="BY213" i="11"/>
  <c r="DE213" i="11" s="1"/>
  <c r="BV216" i="11"/>
  <c r="DB216" i="11" s="1"/>
  <c r="BA196" i="11"/>
  <c r="AJ213" i="11"/>
  <c r="CS193" i="11"/>
  <c r="DY193" i="11" s="1"/>
  <c r="CD208" i="11"/>
  <c r="DJ208" i="11" s="1"/>
  <c r="BS219" i="11"/>
  <c r="CY219" i="11" s="1"/>
  <c r="CF206" i="11"/>
  <c r="DL206" i="11" s="1"/>
  <c r="CP196" i="11"/>
  <c r="DV196" i="11" s="1"/>
  <c r="AI214" i="11"/>
  <c r="BW215" i="11"/>
  <c r="DC215" i="11" s="1"/>
  <c r="AR205" i="11"/>
  <c r="CW189" i="11"/>
  <c r="EC189" i="11" s="1"/>
  <c r="CQ195" i="11"/>
  <c r="DW195" i="11" s="1"/>
  <c r="AG216" i="11"/>
  <c r="AQ206" i="11"/>
  <c r="AV201" i="11"/>
  <c r="BT218" i="11"/>
  <c r="CZ218" i="11" s="1"/>
  <c r="EF218" i="11" s="1"/>
  <c r="FQ218" i="11" s="1"/>
  <c r="CN198" i="11"/>
  <c r="DT198" i="11" s="1"/>
  <c r="CE207" i="11"/>
  <c r="DK207" i="11" s="1"/>
  <c r="AU202" i="11"/>
  <c r="AD219" i="11"/>
  <c r="AX199" i="11"/>
  <c r="AK212" i="11"/>
  <c r="G251" i="11"/>
  <c r="M250" i="11"/>
  <c r="HE249" i="11" s="1"/>
  <c r="EP208" i="11" l="1"/>
  <c r="GA208" i="11" s="1"/>
  <c r="FC195" i="11"/>
  <c r="GN195" i="11" s="1"/>
  <c r="EZ198" i="11"/>
  <c r="GK198" i="11" s="1"/>
  <c r="FI189" i="11"/>
  <c r="FK189" i="11" s="1"/>
  <c r="FL189" i="11" s="1"/>
  <c r="FM189" i="11" s="1"/>
  <c r="AX218" i="1"/>
  <c r="AY218" i="1"/>
  <c r="AZ218" i="1" s="1"/>
  <c r="BL218" i="1" s="1"/>
  <c r="N249" i="1"/>
  <c r="G250" i="1"/>
  <c r="O249" i="1"/>
  <c r="BB248" i="1"/>
  <c r="BC248" i="1" s="1"/>
  <c r="BF248" i="1"/>
  <c r="BH248" i="1" s="1"/>
  <c r="BJ248" i="1" s="1"/>
  <c r="AM226" i="1"/>
  <c r="AL227" i="1"/>
  <c r="AK228" i="1"/>
  <c r="AJ229" i="1"/>
  <c r="AI230" i="1"/>
  <c r="AH231" i="1"/>
  <c r="AO224" i="1"/>
  <c r="Y240" i="1"/>
  <c r="AN225" i="1"/>
  <c r="AE234" i="1"/>
  <c r="AT219" i="1"/>
  <c r="AV219" i="1" s="1"/>
  <c r="AW219" i="1" s="1"/>
  <c r="AD235" i="1"/>
  <c r="AS220" i="1"/>
  <c r="AC236" i="1"/>
  <c r="AR221" i="1"/>
  <c r="AB237" i="1"/>
  <c r="AQ222" i="1"/>
  <c r="AA238" i="1"/>
  <c r="AP223" i="1"/>
  <c r="Z239" i="1"/>
  <c r="AG232" i="1"/>
  <c r="AF233" i="1"/>
  <c r="Q248" i="1"/>
  <c r="W242" i="1"/>
  <c r="R247" i="1"/>
  <c r="T245" i="1"/>
  <c r="S246" i="1"/>
  <c r="X241" i="1"/>
  <c r="U244" i="1"/>
  <c r="V243" i="1"/>
  <c r="EI215" i="11"/>
  <c r="FT215" i="11" s="1"/>
  <c r="FG191" i="11"/>
  <c r="GR191" i="11" s="1"/>
  <c r="EE219" i="11"/>
  <c r="FP219" i="11" s="1"/>
  <c r="EW201" i="11"/>
  <c r="GH201" i="11" s="1"/>
  <c r="EO209" i="11"/>
  <c r="FZ209" i="11" s="1"/>
  <c r="EX200" i="11"/>
  <c r="GI200" i="11" s="1"/>
  <c r="EK213" i="11"/>
  <c r="FV213" i="11" s="1"/>
  <c r="ES205" i="11"/>
  <c r="GD205" i="11" s="1"/>
  <c r="ET204" i="11"/>
  <c r="GE204" i="11" s="1"/>
  <c r="EQ207" i="11"/>
  <c r="GB207" i="11" s="1"/>
  <c r="FD194" i="11"/>
  <c r="GO194" i="11" s="1"/>
  <c r="EY199" i="11"/>
  <c r="GJ199" i="11" s="1"/>
  <c r="ER206" i="11"/>
  <c r="GC206" i="11" s="1"/>
  <c r="EN210" i="11"/>
  <c r="FY210" i="11" s="1"/>
  <c r="EV202" i="11"/>
  <c r="GG202" i="11" s="1"/>
  <c r="EM211" i="11"/>
  <c r="FX211" i="11" s="1"/>
  <c r="GT188" i="11"/>
  <c r="GV188" i="11" s="1"/>
  <c r="GW188" i="11" s="1"/>
  <c r="FC403" i="11"/>
  <c r="FH190" i="11"/>
  <c r="GS190" i="11" s="1"/>
  <c r="GZ186" i="11"/>
  <c r="HH186" i="11"/>
  <c r="EH216" i="11"/>
  <c r="FA197" i="11"/>
  <c r="GL197" i="11" s="1"/>
  <c r="EL212" i="11"/>
  <c r="FW212" i="11" s="1"/>
  <c r="EU203" i="11"/>
  <c r="GF203" i="11" s="1"/>
  <c r="HK185" i="11"/>
  <c r="GY187" i="11"/>
  <c r="HI187" i="11" s="1"/>
  <c r="HJ187" i="11" s="1"/>
  <c r="GX187" i="11"/>
  <c r="FN187" i="11"/>
  <c r="FB196" i="11"/>
  <c r="GM196" i="11" s="1"/>
  <c r="EJ214" i="11"/>
  <c r="FU214" i="11" s="1"/>
  <c r="FF192" i="11"/>
  <c r="GQ192" i="11" s="1"/>
  <c r="FL188" i="11"/>
  <c r="FM188" i="11" s="1"/>
  <c r="GO193" i="11"/>
  <c r="FD401" i="11"/>
  <c r="FD404" i="11" s="1"/>
  <c r="HF190" i="11"/>
  <c r="CS194" i="11"/>
  <c r="DY194" i="11" s="1"/>
  <c r="CP197" i="11"/>
  <c r="DV197" i="11" s="1"/>
  <c r="BB196" i="11"/>
  <c r="AV202" i="11"/>
  <c r="AN210" i="11"/>
  <c r="BU218" i="11"/>
  <c r="DA218" i="11" s="1"/>
  <c r="BH190" i="11"/>
  <c r="CQ196" i="11"/>
  <c r="DW196" i="11" s="1"/>
  <c r="CB211" i="11"/>
  <c r="DH211" i="11" s="1"/>
  <c r="CW190" i="11"/>
  <c r="EC190" i="11" s="1"/>
  <c r="BF192" i="11"/>
  <c r="AH216" i="11"/>
  <c r="CV191" i="11"/>
  <c r="EB191" i="11" s="1"/>
  <c r="CD209" i="11"/>
  <c r="DJ209" i="11" s="1"/>
  <c r="CK202" i="11"/>
  <c r="DQ202" i="11" s="1"/>
  <c r="CN199" i="11"/>
  <c r="DT199" i="11" s="1"/>
  <c r="CC210" i="11"/>
  <c r="DI210" i="11" s="1"/>
  <c r="EO210" i="11" s="1"/>
  <c r="FZ210" i="11" s="1"/>
  <c r="CT193" i="11"/>
  <c r="DZ193" i="11" s="1"/>
  <c r="AQ207" i="11"/>
  <c r="AT204" i="11"/>
  <c r="CJ203" i="11"/>
  <c r="DP203" i="11" s="1"/>
  <c r="CA212" i="11"/>
  <c r="DG212" i="11" s="1"/>
  <c r="AU203" i="11"/>
  <c r="CE208" i="11"/>
  <c r="DK208" i="11" s="1"/>
  <c r="AR206" i="11"/>
  <c r="AZ198" i="11"/>
  <c r="AM211" i="11"/>
  <c r="AD220" i="11"/>
  <c r="AF218" i="11"/>
  <c r="CL201" i="11"/>
  <c r="DR201" i="11" s="1"/>
  <c r="CM200" i="11"/>
  <c r="DS200" i="11" s="1"/>
  <c r="BA197" i="11"/>
  <c r="CU192" i="11"/>
  <c r="EA192" i="11" s="1"/>
  <c r="BD194" i="11"/>
  <c r="BC195" i="11"/>
  <c r="AW201" i="11"/>
  <c r="AO209" i="11"/>
  <c r="CF207" i="11"/>
  <c r="DL207" i="11" s="1"/>
  <c r="AG217" i="11"/>
  <c r="BY214" i="11"/>
  <c r="DE214" i="11" s="1"/>
  <c r="AY199" i="11"/>
  <c r="AE219" i="11"/>
  <c r="AX200" i="11"/>
  <c r="AI215" i="11"/>
  <c r="AK213" i="11"/>
  <c r="AL212" i="11"/>
  <c r="CO198" i="11"/>
  <c r="DU198" i="11" s="1"/>
  <c r="BS220" i="11"/>
  <c r="CY220" i="11" s="1"/>
  <c r="BV217" i="11"/>
  <c r="DB217" i="11" s="1"/>
  <c r="BG191" i="11"/>
  <c r="BT219" i="11"/>
  <c r="CZ219" i="11" s="1"/>
  <c r="AJ214" i="11"/>
  <c r="CH205" i="11"/>
  <c r="DN205" i="11" s="1"/>
  <c r="CI204" i="11"/>
  <c r="DO204" i="11" s="1"/>
  <c r="BE193" i="11"/>
  <c r="BZ213" i="11"/>
  <c r="DF213" i="11" s="1"/>
  <c r="BW216" i="11"/>
  <c r="DC216" i="11" s="1"/>
  <c r="BX215" i="11"/>
  <c r="DD215" i="11" s="1"/>
  <c r="CG206" i="11"/>
  <c r="DM206" i="11" s="1"/>
  <c r="AS205" i="11"/>
  <c r="CR195" i="11"/>
  <c r="DX195" i="11" s="1"/>
  <c r="AP208" i="11"/>
  <c r="GT189" i="11"/>
  <c r="GV189" i="11" s="1"/>
  <c r="GW189" i="11" s="1"/>
  <c r="FE193" i="11"/>
  <c r="FE402" i="11"/>
  <c r="HL189" i="11"/>
  <c r="G252" i="11"/>
  <c r="M251" i="11"/>
  <c r="HE250" i="11" s="1"/>
  <c r="EE220" i="11" l="1"/>
  <c r="AY219" i="1"/>
  <c r="AZ219" i="1" s="1"/>
  <c r="BL219" i="1" s="1"/>
  <c r="AX219" i="1"/>
  <c r="N250" i="1"/>
  <c r="O250" i="1"/>
  <c r="G251" i="1"/>
  <c r="BB249" i="1"/>
  <c r="BC249" i="1" s="1"/>
  <c r="BF249" i="1"/>
  <c r="BH249" i="1" s="1"/>
  <c r="BJ249" i="1" s="1"/>
  <c r="AQ223" i="1"/>
  <c r="AA239" i="1"/>
  <c r="AJ230" i="1"/>
  <c r="AO225" i="1"/>
  <c r="Y241" i="1"/>
  <c r="AH232" i="1"/>
  <c r="AE235" i="1"/>
  <c r="AN226" i="1"/>
  <c r="AS221" i="1"/>
  <c r="AC237" i="1"/>
  <c r="AL228" i="1"/>
  <c r="AI231" i="1"/>
  <c r="AR222" i="1"/>
  <c r="AB238" i="1"/>
  <c r="AG233" i="1"/>
  <c r="AP224" i="1"/>
  <c r="Z240" i="1"/>
  <c r="AM227" i="1"/>
  <c r="AF234" i="1"/>
  <c r="AK229" i="1"/>
  <c r="AT220" i="1"/>
  <c r="AV220" i="1" s="1"/>
  <c r="AW220" i="1" s="1"/>
  <c r="AD236" i="1"/>
  <c r="S247" i="1"/>
  <c r="W243" i="1"/>
  <c r="T246" i="1"/>
  <c r="Q249" i="1"/>
  <c r="U245" i="1"/>
  <c r="R248" i="1"/>
  <c r="V244" i="1"/>
  <c r="X242" i="1"/>
  <c r="FC196" i="11"/>
  <c r="GN196" i="11" s="1"/>
  <c r="EF219" i="11"/>
  <c r="FQ219" i="11" s="1"/>
  <c r="FA198" i="11"/>
  <c r="GL198" i="11" s="1"/>
  <c r="ER207" i="11"/>
  <c r="GC207" i="11" s="1"/>
  <c r="FD195" i="11"/>
  <c r="GO195" i="11" s="1"/>
  <c r="EI216" i="11"/>
  <c r="FT216" i="11" s="1"/>
  <c r="ET205" i="11"/>
  <c r="GE205" i="11" s="1"/>
  <c r="EH217" i="11"/>
  <c r="FS217" i="11" s="1"/>
  <c r="FG192" i="11"/>
  <c r="GR192" i="11" s="1"/>
  <c r="EV203" i="11"/>
  <c r="GG203" i="11" s="1"/>
  <c r="FH191" i="11"/>
  <c r="GS191" i="11" s="1"/>
  <c r="EN211" i="11"/>
  <c r="FY211" i="11" s="1"/>
  <c r="FE194" i="11"/>
  <c r="GP194" i="11" s="1"/>
  <c r="EW202" i="11"/>
  <c r="GH202" i="11" s="1"/>
  <c r="EU204" i="11"/>
  <c r="GF204" i="11" s="1"/>
  <c r="GY189" i="11"/>
  <c r="HI189" i="11" s="1"/>
  <c r="HJ189" i="11" s="1"/>
  <c r="GX189" i="11"/>
  <c r="EJ215" i="11"/>
  <c r="FU215" i="11" s="1"/>
  <c r="EX201" i="11"/>
  <c r="GI201" i="11" s="1"/>
  <c r="EM212" i="11"/>
  <c r="FX212" i="11" s="1"/>
  <c r="EP209" i="11"/>
  <c r="GA209" i="11" s="1"/>
  <c r="FI190" i="11"/>
  <c r="FK190" i="11" s="1"/>
  <c r="FL190" i="11" s="1"/>
  <c r="FM190" i="11" s="1"/>
  <c r="EG218" i="11"/>
  <c r="FB197" i="11"/>
  <c r="GM197" i="11" s="1"/>
  <c r="HK186" i="11"/>
  <c r="FN188" i="11"/>
  <c r="EK214" i="11"/>
  <c r="FV214" i="11" s="1"/>
  <c r="EQ208" i="11"/>
  <c r="GB208" i="11" s="1"/>
  <c r="EZ199" i="11"/>
  <c r="GK199" i="11" s="1"/>
  <c r="FD403" i="11"/>
  <c r="FS216" i="11"/>
  <c r="GY188" i="11"/>
  <c r="HI188" i="11" s="1"/>
  <c r="HJ188" i="11" s="1"/>
  <c r="GX188" i="11"/>
  <c r="EL213" i="11"/>
  <c r="FW213" i="11" s="1"/>
  <c r="ES206" i="11"/>
  <c r="GD206" i="11" s="1"/>
  <c r="EY200" i="11"/>
  <c r="GJ200" i="11" s="1"/>
  <c r="GZ187" i="11"/>
  <c r="HH187" i="11"/>
  <c r="FN189" i="11"/>
  <c r="FP220" i="11"/>
  <c r="FE401" i="11"/>
  <c r="FE404" i="11" s="1"/>
  <c r="GP193" i="11"/>
  <c r="FF193" i="11"/>
  <c r="FF402" i="11"/>
  <c r="HF191" i="11"/>
  <c r="BE194" i="11"/>
  <c r="AI216" i="11"/>
  <c r="CJ204" i="11"/>
  <c r="DP204" i="11" s="1"/>
  <c r="CC211" i="11"/>
  <c r="DI211" i="11" s="1"/>
  <c r="CI205" i="11"/>
  <c r="DO205" i="11" s="1"/>
  <c r="CU193" i="11"/>
  <c r="EA193" i="11" s="1"/>
  <c r="BH191" i="11"/>
  <c r="AH217" i="11"/>
  <c r="CV192" i="11"/>
  <c r="EB192" i="11" s="1"/>
  <c r="AT205" i="11"/>
  <c r="AN211" i="11"/>
  <c r="CQ197" i="11"/>
  <c r="DW197" i="11" s="1"/>
  <c r="CL202" i="11"/>
  <c r="DR202" i="11" s="1"/>
  <c r="BZ214" i="11"/>
  <c r="DF214" i="11" s="1"/>
  <c r="AK214" i="11"/>
  <c r="AP209" i="11"/>
  <c r="AQ208" i="11"/>
  <c r="BW217" i="11"/>
  <c r="DC217" i="11" s="1"/>
  <c r="AE220" i="11"/>
  <c r="BG192" i="11"/>
  <c r="AY200" i="11"/>
  <c r="CW191" i="11"/>
  <c r="EC191" i="11" s="1"/>
  <c r="AD221" i="11"/>
  <c r="BY215" i="11"/>
  <c r="DE215" i="11" s="1"/>
  <c r="AU204" i="11"/>
  <c r="AG218" i="11"/>
  <c r="AS206" i="11"/>
  <c r="CA213" i="11"/>
  <c r="DG213" i="11" s="1"/>
  <c r="BV218" i="11"/>
  <c r="DB218" i="11" s="1"/>
  <c r="AO210" i="11"/>
  <c r="BS221" i="11"/>
  <c r="CY221" i="11" s="1"/>
  <c r="EE221" i="11" s="1"/>
  <c r="CG207" i="11"/>
  <c r="DM207" i="11" s="1"/>
  <c r="BT220" i="11"/>
  <c r="CZ220" i="11" s="1"/>
  <c r="AJ215" i="11"/>
  <c r="BC196" i="11"/>
  <c r="AX201" i="11"/>
  <c r="AL213" i="11"/>
  <c r="AW202" i="11"/>
  <c r="CN200" i="11"/>
  <c r="DT200" i="11" s="1"/>
  <c r="CE209" i="11"/>
  <c r="DK209" i="11" s="1"/>
  <c r="EQ209" i="11" s="1"/>
  <c r="GB209" i="11" s="1"/>
  <c r="AZ199" i="11"/>
  <c r="AF219" i="11"/>
  <c r="AR207" i="11"/>
  <c r="BD195" i="11"/>
  <c r="BB197" i="11"/>
  <c r="BA198" i="11"/>
  <c r="CP198" i="11"/>
  <c r="DV198" i="11" s="1"/>
  <c r="CH206" i="11"/>
  <c r="DN206" i="11" s="1"/>
  <c r="CB212" i="11"/>
  <c r="DH212" i="11" s="1"/>
  <c r="AM212" i="11"/>
  <c r="BF193" i="11"/>
  <c r="AV203" i="11"/>
  <c r="CD210" i="11"/>
  <c r="DJ210" i="11" s="1"/>
  <c r="BX216" i="11"/>
  <c r="DD216" i="11" s="1"/>
  <c r="CF208" i="11"/>
  <c r="DL208" i="11" s="1"/>
  <c r="CK203" i="11"/>
  <c r="DQ203" i="11" s="1"/>
  <c r="CS195" i="11"/>
  <c r="DY195" i="11" s="1"/>
  <c r="CT194" i="11"/>
  <c r="DZ194" i="11" s="1"/>
  <c r="FF194" i="11" s="1"/>
  <c r="GQ194" i="11" s="1"/>
  <c r="BU219" i="11"/>
  <c r="DA219" i="11" s="1"/>
  <c r="CO199" i="11"/>
  <c r="DU199" i="11" s="1"/>
  <c r="CR196" i="11"/>
  <c r="DX196" i="11" s="1"/>
  <c r="CM201" i="11"/>
  <c r="DS201" i="11" s="1"/>
  <c r="HL190" i="11"/>
  <c r="G253" i="11"/>
  <c r="M252" i="11"/>
  <c r="HE251" i="11" s="1"/>
  <c r="EY201" i="11" l="1"/>
  <c r="GJ201" i="11" s="1"/>
  <c r="EJ216" i="11"/>
  <c r="FU216" i="11" s="1"/>
  <c r="AX220" i="1"/>
  <c r="AY220" i="1"/>
  <c r="AZ220" i="1" s="1"/>
  <c r="BL220" i="1" s="1"/>
  <c r="N251" i="1"/>
  <c r="O251" i="1"/>
  <c r="G252" i="1"/>
  <c r="BB250" i="1"/>
  <c r="BC250" i="1" s="1"/>
  <c r="BF250" i="1"/>
  <c r="BH250" i="1" s="1"/>
  <c r="BJ250" i="1" s="1"/>
  <c r="X243" i="1"/>
  <c r="AH233" i="1"/>
  <c r="AO226" i="1"/>
  <c r="Y242" i="1"/>
  <c r="AJ231" i="1"/>
  <c r="AE236" i="1"/>
  <c r="AL229" i="1"/>
  <c r="AS222" i="1"/>
  <c r="AC238" i="1"/>
  <c r="AN227" i="1"/>
  <c r="AQ224" i="1"/>
  <c r="AA240" i="1"/>
  <c r="AP225" i="1"/>
  <c r="Z241" i="1"/>
  <c r="AG234" i="1"/>
  <c r="AR223" i="1"/>
  <c r="AB239" i="1"/>
  <c r="AM228" i="1"/>
  <c r="AT221" i="1"/>
  <c r="AV221" i="1" s="1"/>
  <c r="AD237" i="1"/>
  <c r="AK230" i="1"/>
  <c r="AF235" i="1"/>
  <c r="AI232" i="1"/>
  <c r="R249" i="1"/>
  <c r="V245" i="1"/>
  <c r="Q250" i="1"/>
  <c r="U246" i="1"/>
  <c r="T247" i="1"/>
  <c r="S248" i="1"/>
  <c r="W244" i="1"/>
  <c r="ER208" i="11"/>
  <c r="GC208" i="11" s="1"/>
  <c r="EW203" i="11"/>
  <c r="GH203" i="11" s="1"/>
  <c r="EZ200" i="11"/>
  <c r="GK200" i="11" s="1"/>
  <c r="EG219" i="11"/>
  <c r="FR219" i="11" s="1"/>
  <c r="FB198" i="11"/>
  <c r="GM198" i="11" s="1"/>
  <c r="EI217" i="11"/>
  <c r="FT217" i="11" s="1"/>
  <c r="FE195" i="11"/>
  <c r="GP195" i="11" s="1"/>
  <c r="EV204" i="11"/>
  <c r="GG204" i="11" s="1"/>
  <c r="EP210" i="11"/>
  <c r="GA210" i="11" s="1"/>
  <c r="GT190" i="11"/>
  <c r="GV190" i="11" s="1"/>
  <c r="GW190" i="11" s="1"/>
  <c r="GY190" i="11" s="1"/>
  <c r="HI190" i="11" s="1"/>
  <c r="HJ190" i="11" s="1"/>
  <c r="GZ189" i="11"/>
  <c r="HK189" i="11" s="1"/>
  <c r="HH189" i="11"/>
  <c r="FD196" i="11"/>
  <c r="GO196" i="11" s="1"/>
  <c r="EN212" i="11"/>
  <c r="FY212" i="11" s="1"/>
  <c r="FA199" i="11"/>
  <c r="GL199" i="11" s="1"/>
  <c r="ET206" i="11"/>
  <c r="GE206" i="11" s="1"/>
  <c r="ES207" i="11"/>
  <c r="GD207" i="11" s="1"/>
  <c r="EM213" i="11"/>
  <c r="FX213" i="11" s="1"/>
  <c r="EK215" i="11"/>
  <c r="FV215" i="11" s="1"/>
  <c r="FC197" i="11"/>
  <c r="GN197" i="11" s="1"/>
  <c r="EO211" i="11"/>
  <c r="FZ211" i="11" s="1"/>
  <c r="FE403" i="11"/>
  <c r="FI191" i="11"/>
  <c r="FK191" i="11" s="1"/>
  <c r="EL214" i="11"/>
  <c r="FW214" i="11" s="1"/>
  <c r="HK187" i="11"/>
  <c r="GZ188" i="11"/>
  <c r="HH188" i="11"/>
  <c r="FR218" i="11"/>
  <c r="EF220" i="11"/>
  <c r="EH218" i="11"/>
  <c r="FS218" i="11" s="1"/>
  <c r="EX202" i="11"/>
  <c r="GI202" i="11" s="1"/>
  <c r="FH192" i="11"/>
  <c r="GS192" i="11" s="1"/>
  <c r="EU205" i="11"/>
  <c r="GF205" i="11" s="1"/>
  <c r="FN190" i="11"/>
  <c r="FP221" i="11"/>
  <c r="HL191" i="11"/>
  <c r="HF192" i="11"/>
  <c r="AQ209" i="11"/>
  <c r="CS196" i="11"/>
  <c r="DY196" i="11" s="1"/>
  <c r="AR208" i="11"/>
  <c r="CI206" i="11"/>
  <c r="DO206" i="11" s="1"/>
  <c r="CO200" i="11"/>
  <c r="DU200" i="11" s="1"/>
  <c r="AO211" i="11"/>
  <c r="BS222" i="11"/>
  <c r="CY222" i="11" s="1"/>
  <c r="CJ205" i="11"/>
  <c r="DP205" i="11" s="1"/>
  <c r="AH218" i="11"/>
  <c r="CP199" i="11"/>
  <c r="DV199" i="11" s="1"/>
  <c r="CQ198" i="11"/>
  <c r="DW198" i="11" s="1"/>
  <c r="CG208" i="11"/>
  <c r="DM208" i="11" s="1"/>
  <c r="AY201" i="11"/>
  <c r="CA214" i="11"/>
  <c r="DG214" i="11" s="1"/>
  <c r="AK215" i="11"/>
  <c r="AI217" i="11"/>
  <c r="BD196" i="11"/>
  <c r="BE195" i="11"/>
  <c r="AP210" i="11"/>
  <c r="BX217" i="11"/>
  <c r="DD217" i="11" s="1"/>
  <c r="BZ215" i="11"/>
  <c r="DF215" i="11" s="1"/>
  <c r="BC197" i="11"/>
  <c r="AX202" i="11"/>
  <c r="CF209" i="11"/>
  <c r="DL209" i="11" s="1"/>
  <c r="AV204" i="11"/>
  <c r="BF194" i="11"/>
  <c r="CW192" i="11"/>
  <c r="EC192" i="11" s="1"/>
  <c r="CV193" i="11"/>
  <c r="EB193" i="11" s="1"/>
  <c r="CR197" i="11"/>
  <c r="DX197" i="11" s="1"/>
  <c r="CB213" i="11"/>
  <c r="DH213" i="11" s="1"/>
  <c r="BY216" i="11"/>
  <c r="DE216" i="11" s="1"/>
  <c r="BV219" i="11"/>
  <c r="DB219" i="11" s="1"/>
  <c r="BG193" i="11"/>
  <c r="AF220" i="11"/>
  <c r="BU220" i="11"/>
  <c r="DA220" i="11" s="1"/>
  <c r="CN201" i="11"/>
  <c r="DT201" i="11" s="1"/>
  <c r="CD211" i="11"/>
  <c r="DJ211" i="11" s="1"/>
  <c r="BA199" i="11"/>
  <c r="CM202" i="11"/>
  <c r="DS202" i="11" s="1"/>
  <c r="EY202" i="11" s="1"/>
  <c r="GJ202" i="11" s="1"/>
  <c r="AD222" i="11"/>
  <c r="AT206" i="11"/>
  <c r="AE221" i="11"/>
  <c r="AM213" i="11"/>
  <c r="CL203" i="11"/>
  <c r="DR203" i="11" s="1"/>
  <c r="BB198" i="11"/>
  <c r="AZ200" i="11"/>
  <c r="AJ216" i="11"/>
  <c r="CT195" i="11"/>
  <c r="DZ195" i="11" s="1"/>
  <c r="AU205" i="11"/>
  <c r="AG219" i="11"/>
  <c r="CE210" i="11"/>
  <c r="DK210" i="11" s="1"/>
  <c r="EQ210" i="11" s="1"/>
  <c r="GB210" i="11" s="1"/>
  <c r="BH192" i="11"/>
  <c r="CU194" i="11"/>
  <c r="EA194" i="11" s="1"/>
  <c r="CH207" i="11"/>
  <c r="DN207" i="11" s="1"/>
  <c r="BT221" i="11"/>
  <c r="CZ221" i="11" s="1"/>
  <c r="AN212" i="11"/>
  <c r="BW218" i="11"/>
  <c r="DC218" i="11" s="1"/>
  <c r="EI218" i="11" s="1"/>
  <c r="FT218" i="11" s="1"/>
  <c r="CK204" i="11"/>
  <c r="DQ204" i="11" s="1"/>
  <c r="AS207" i="11"/>
  <c r="AW203" i="11"/>
  <c r="CC212" i="11"/>
  <c r="DI212" i="11" s="1"/>
  <c r="AL214" i="11"/>
  <c r="FG193" i="11"/>
  <c r="FG402" i="11"/>
  <c r="GQ193" i="11"/>
  <c r="FF401" i="11"/>
  <c r="FF404" i="11" s="1"/>
  <c r="G254" i="11"/>
  <c r="M253" i="11"/>
  <c r="HE252" i="11" s="1"/>
  <c r="AW221" i="1" l="1"/>
  <c r="G253" i="1"/>
  <c r="N252" i="1"/>
  <c r="O252" i="1"/>
  <c r="BB251" i="1"/>
  <c r="BC251" i="1" s="1"/>
  <c r="BF251" i="1"/>
  <c r="BH251" i="1" s="1"/>
  <c r="BJ251" i="1" s="1"/>
  <c r="AH234" i="1"/>
  <c r="AQ225" i="1"/>
  <c r="AA241" i="1"/>
  <c r="AR224" i="1"/>
  <c r="AB240" i="1"/>
  <c r="AK231" i="1"/>
  <c r="AL230" i="1"/>
  <c r="AM229" i="1"/>
  <c r="AN228" i="1"/>
  <c r="AO227" i="1"/>
  <c r="Y243" i="1"/>
  <c r="AP226" i="1"/>
  <c r="Z242" i="1"/>
  <c r="AI233" i="1"/>
  <c r="AJ232" i="1"/>
  <c r="AS223" i="1"/>
  <c r="AC239" i="1"/>
  <c r="AT222" i="1"/>
  <c r="AV222" i="1" s="1"/>
  <c r="AW222" i="1" s="1"/>
  <c r="AD238" i="1"/>
  <c r="AE237" i="1"/>
  <c r="AF236" i="1"/>
  <c r="AG235" i="1"/>
  <c r="Q251" i="1"/>
  <c r="V246" i="1"/>
  <c r="S249" i="1"/>
  <c r="W245" i="1"/>
  <c r="T248" i="1"/>
  <c r="R250" i="1"/>
  <c r="U247" i="1"/>
  <c r="X244" i="1"/>
  <c r="GX190" i="11"/>
  <c r="GZ190" i="11" s="1"/>
  <c r="EZ201" i="11"/>
  <c r="GK201" i="11" s="1"/>
  <c r="ER209" i="11"/>
  <c r="GC209" i="11" s="1"/>
  <c r="ES208" i="11"/>
  <c r="GD208" i="11" s="1"/>
  <c r="EW204" i="11"/>
  <c r="GH204" i="11" s="1"/>
  <c r="EJ217" i="11"/>
  <c r="FU217" i="11" s="1"/>
  <c r="ET207" i="11"/>
  <c r="GE207" i="11" s="1"/>
  <c r="EO212" i="11"/>
  <c r="FZ212" i="11" s="1"/>
  <c r="EL215" i="11"/>
  <c r="FW215" i="11" s="1"/>
  <c r="EN213" i="11"/>
  <c r="FY213" i="11" s="1"/>
  <c r="FE196" i="11"/>
  <c r="GP196" i="11" s="1"/>
  <c r="EM214" i="11"/>
  <c r="FX214" i="11" s="1"/>
  <c r="FL191" i="11"/>
  <c r="FM191" i="11" s="1"/>
  <c r="EX203" i="11"/>
  <c r="GI203" i="11" s="1"/>
  <c r="GT191" i="11"/>
  <c r="GV191" i="11" s="1"/>
  <c r="GW191" i="11" s="1"/>
  <c r="EF221" i="11"/>
  <c r="EG220" i="11"/>
  <c r="FR220" i="11" s="1"/>
  <c r="EK216" i="11"/>
  <c r="FV216" i="11" s="1"/>
  <c r="FI192" i="11"/>
  <c r="FK192" i="11" s="1"/>
  <c r="FL192" i="11" s="1"/>
  <c r="FM192" i="11" s="1"/>
  <c r="FC198" i="11"/>
  <c r="GN198" i="11" s="1"/>
  <c r="EE222" i="11"/>
  <c r="FP222" i="11" s="1"/>
  <c r="FB199" i="11"/>
  <c r="GM199" i="11" s="1"/>
  <c r="FG194" i="11"/>
  <c r="GR194" i="11" s="1"/>
  <c r="EP211" i="11"/>
  <c r="GA211" i="11" s="1"/>
  <c r="FD197" i="11"/>
  <c r="GO197" i="11" s="1"/>
  <c r="FA200" i="11"/>
  <c r="GL200" i="11" s="1"/>
  <c r="FF195" i="11"/>
  <c r="GQ195" i="11" s="1"/>
  <c r="EH219" i="11"/>
  <c r="EV205" i="11"/>
  <c r="GG205" i="11" s="1"/>
  <c r="EU206" i="11"/>
  <c r="GF206" i="11" s="1"/>
  <c r="FQ220" i="11"/>
  <c r="HK188" i="11"/>
  <c r="FF403" i="11"/>
  <c r="FH193" i="11"/>
  <c r="FH402" i="11"/>
  <c r="HL192" i="11"/>
  <c r="FG401" i="11"/>
  <c r="FG404" i="11" s="1"/>
  <c r="GR193" i="11"/>
  <c r="HF193" i="11"/>
  <c r="BE196" i="11"/>
  <c r="AH219" i="11"/>
  <c r="AT207" i="11"/>
  <c r="BU221" i="11"/>
  <c r="DA221" i="11" s="1"/>
  <c r="AV205" i="11"/>
  <c r="BY217" i="11"/>
  <c r="DE217" i="11" s="1"/>
  <c r="CD212" i="11"/>
  <c r="DJ212" i="11" s="1"/>
  <c r="AR209" i="11"/>
  <c r="CT196" i="11"/>
  <c r="DZ196" i="11" s="1"/>
  <c r="FF196" i="11" s="1"/>
  <c r="GQ196" i="11" s="1"/>
  <c r="BA200" i="11"/>
  <c r="AM214" i="11"/>
  <c r="BZ216" i="11"/>
  <c r="DF216" i="11" s="1"/>
  <c r="BB199" i="11"/>
  <c r="CP200" i="11"/>
  <c r="DV200" i="11" s="1"/>
  <c r="BX218" i="11"/>
  <c r="DD218" i="11" s="1"/>
  <c r="BW219" i="11"/>
  <c r="DC219" i="11" s="1"/>
  <c r="BH193" i="11"/>
  <c r="AD223" i="11"/>
  <c r="CB214" i="11"/>
  <c r="DH214" i="11" s="1"/>
  <c r="EN214" i="11" s="1"/>
  <c r="FY214" i="11" s="1"/>
  <c r="BD197" i="11"/>
  <c r="CJ206" i="11"/>
  <c r="DP206" i="11" s="1"/>
  <c r="AW204" i="11"/>
  <c r="CS197" i="11"/>
  <c r="DY197" i="11" s="1"/>
  <c r="CQ199" i="11"/>
  <c r="DW199" i="11" s="1"/>
  <c r="AO212" i="11"/>
  <c r="CV194" i="11"/>
  <c r="EB194" i="11" s="1"/>
  <c r="AJ217" i="11"/>
  <c r="AP211" i="11"/>
  <c r="CN202" i="11"/>
  <c r="DT202" i="11" s="1"/>
  <c r="AK216" i="11"/>
  <c r="CE211" i="11"/>
  <c r="DK211" i="11" s="1"/>
  <c r="AF221" i="11"/>
  <c r="AX203" i="11"/>
  <c r="CW193" i="11"/>
  <c r="EC193" i="11" s="1"/>
  <c r="CF210" i="11"/>
  <c r="DL210" i="11" s="1"/>
  <c r="AZ201" i="11"/>
  <c r="AU206" i="11"/>
  <c r="BS223" i="11"/>
  <c r="CY223" i="11" s="1"/>
  <c r="BG194" i="11"/>
  <c r="BF195" i="11"/>
  <c r="AN213" i="11"/>
  <c r="CH208" i="11"/>
  <c r="DN208" i="11" s="1"/>
  <c r="AE222" i="11"/>
  <c r="CR198" i="11"/>
  <c r="DX198" i="11" s="1"/>
  <c r="CG209" i="11"/>
  <c r="DM209" i="11" s="1"/>
  <c r="BV220" i="11"/>
  <c r="DB220" i="11" s="1"/>
  <c r="AG220" i="11"/>
  <c r="CK205" i="11"/>
  <c r="DQ205" i="11" s="1"/>
  <c r="CM203" i="11"/>
  <c r="DS203" i="11" s="1"/>
  <c r="EY203" i="11" s="1"/>
  <c r="GJ203" i="11" s="1"/>
  <c r="AQ210" i="11"/>
  <c r="AY202" i="11"/>
  <c r="CA215" i="11"/>
  <c r="DG215" i="11" s="1"/>
  <c r="AL215" i="11"/>
  <c r="CL204" i="11"/>
  <c r="DR204" i="11" s="1"/>
  <c r="EX204" i="11" s="1"/>
  <c r="GI204" i="11" s="1"/>
  <c r="CU195" i="11"/>
  <c r="EA195" i="11" s="1"/>
  <c r="CO201" i="11"/>
  <c r="DU201" i="11" s="1"/>
  <c r="CI207" i="11"/>
  <c r="DO207" i="11" s="1"/>
  <c r="AI218" i="11"/>
  <c r="CC213" i="11"/>
  <c r="DI213" i="11" s="1"/>
  <c r="BT222" i="11"/>
  <c r="CZ222" i="11" s="1"/>
  <c r="AS208" i="11"/>
  <c r="BC198" i="11"/>
  <c r="G255" i="11"/>
  <c r="M254" i="11"/>
  <c r="HE253" i="11" s="1"/>
  <c r="ES209" i="11" l="1"/>
  <c r="GD209" i="11" s="1"/>
  <c r="FA201" i="11"/>
  <c r="GL201" i="11" s="1"/>
  <c r="EE223" i="11"/>
  <c r="FP223" i="11" s="1"/>
  <c r="FB200" i="11"/>
  <c r="GM200" i="11" s="1"/>
  <c r="EW205" i="11"/>
  <c r="GH205" i="11" s="1"/>
  <c r="EO213" i="11"/>
  <c r="FZ213" i="11" s="1"/>
  <c r="FG195" i="11"/>
  <c r="GR195" i="11" s="1"/>
  <c r="FE197" i="11"/>
  <c r="GP197" i="11" s="1"/>
  <c r="HH190" i="11"/>
  <c r="AX222" i="1"/>
  <c r="AY222" i="1"/>
  <c r="AZ222" i="1" s="1"/>
  <c r="BL222" i="1" s="1"/>
  <c r="BB252" i="1"/>
  <c r="BC252" i="1" s="1"/>
  <c r="BF252" i="1"/>
  <c r="BH252" i="1" s="1"/>
  <c r="BJ252" i="1" s="1"/>
  <c r="AK232" i="1"/>
  <c r="AJ233" i="1"/>
  <c r="AQ226" i="1"/>
  <c r="AA242" i="1"/>
  <c r="AP227" i="1"/>
  <c r="Z243" i="1"/>
  <c r="AO228" i="1"/>
  <c r="Y244" i="1"/>
  <c r="AN229" i="1"/>
  <c r="AE238" i="1"/>
  <c r="AT223" i="1"/>
  <c r="AV223" i="1" s="1"/>
  <c r="AW223" i="1" s="1"/>
  <c r="AD239" i="1"/>
  <c r="AS224" i="1"/>
  <c r="AC240" i="1"/>
  <c r="AR225" i="1"/>
  <c r="AB241" i="1"/>
  <c r="AI234" i="1"/>
  <c r="AH235" i="1"/>
  <c r="AG236" i="1"/>
  <c r="AF237" i="1"/>
  <c r="AM230" i="1"/>
  <c r="AL231" i="1"/>
  <c r="Q252" i="1"/>
  <c r="S250" i="1"/>
  <c r="W246" i="1"/>
  <c r="R251" i="1"/>
  <c r="T249" i="1"/>
  <c r="U248" i="1"/>
  <c r="X245" i="1"/>
  <c r="V247" i="1"/>
  <c r="O253" i="1"/>
  <c r="N253" i="1"/>
  <c r="G254" i="1"/>
  <c r="AY221" i="1"/>
  <c r="AZ221" i="1" s="1"/>
  <c r="BL221" i="1" s="1"/>
  <c r="AX221" i="1"/>
  <c r="EQ211" i="11"/>
  <c r="GB211" i="11" s="1"/>
  <c r="ER210" i="11"/>
  <c r="GC210" i="11" s="1"/>
  <c r="EJ218" i="11"/>
  <c r="FU218" i="11" s="1"/>
  <c r="EP212" i="11"/>
  <c r="GA212" i="11" s="1"/>
  <c r="GT192" i="11"/>
  <c r="GV192" i="11" s="1"/>
  <c r="GW192" i="11" s="1"/>
  <c r="GY192" i="11" s="1"/>
  <c r="HI192" i="11" s="1"/>
  <c r="HJ192" i="11" s="1"/>
  <c r="FC199" i="11"/>
  <c r="GN199" i="11" s="1"/>
  <c r="EI219" i="11"/>
  <c r="FT219" i="11" s="1"/>
  <c r="FN191" i="11"/>
  <c r="EU207" i="11"/>
  <c r="GF207" i="11" s="1"/>
  <c r="EF222" i="11"/>
  <c r="FQ222" i="11" s="1"/>
  <c r="EM215" i="11"/>
  <c r="FX215" i="11" s="1"/>
  <c r="FD198" i="11"/>
  <c r="GO198" i="11" s="1"/>
  <c r="EL216" i="11"/>
  <c r="FW216" i="11" s="1"/>
  <c r="EG221" i="11"/>
  <c r="FR221" i="11" s="1"/>
  <c r="HK190" i="11"/>
  <c r="EH220" i="11"/>
  <c r="ET208" i="11"/>
  <c r="GE208" i="11" s="1"/>
  <c r="FH194" i="11"/>
  <c r="GS194" i="11" s="1"/>
  <c r="EK217" i="11"/>
  <c r="FV217" i="11" s="1"/>
  <c r="FS219" i="11"/>
  <c r="FN192" i="11"/>
  <c r="GY191" i="11"/>
  <c r="HI191" i="11" s="1"/>
  <c r="HJ191" i="11" s="1"/>
  <c r="GX191" i="11"/>
  <c r="FQ221" i="11"/>
  <c r="EZ202" i="11"/>
  <c r="GK202" i="11" s="1"/>
  <c r="EV206" i="11"/>
  <c r="GG206" i="11" s="1"/>
  <c r="FG403" i="11"/>
  <c r="FI402" i="11"/>
  <c r="FI193" i="11"/>
  <c r="FK193" i="11" s="1"/>
  <c r="FH401" i="11"/>
  <c r="FH403" i="11" s="1"/>
  <c r="GS193" i="11"/>
  <c r="HF194" i="11"/>
  <c r="AT208" i="11"/>
  <c r="CT197" i="11"/>
  <c r="DZ197" i="11" s="1"/>
  <c r="CG210" i="11"/>
  <c r="DM210" i="11" s="1"/>
  <c r="CW194" i="11"/>
  <c r="EC194" i="11" s="1"/>
  <c r="CL205" i="11"/>
  <c r="DR205" i="11" s="1"/>
  <c r="BU222" i="11"/>
  <c r="DA222" i="11" s="1"/>
  <c r="AZ202" i="11"/>
  <c r="BA201" i="11"/>
  <c r="AP212" i="11"/>
  <c r="AW205" i="11"/>
  <c r="AF222" i="11"/>
  <c r="CO202" i="11"/>
  <c r="DU202" i="11" s="1"/>
  <c r="BC199" i="11"/>
  <c r="AI219" i="11"/>
  <c r="AR210" i="11"/>
  <c r="AQ211" i="11"/>
  <c r="BF196" i="11"/>
  <c r="CU196" i="11"/>
  <c r="EA196" i="11" s="1"/>
  <c r="CJ207" i="11"/>
  <c r="DP207" i="11" s="1"/>
  <c r="CM204" i="11"/>
  <c r="DS204" i="11" s="1"/>
  <c r="CN203" i="11"/>
  <c r="DT203" i="11" s="1"/>
  <c r="BE197" i="11"/>
  <c r="AH220" i="11"/>
  <c r="AV206" i="11"/>
  <c r="CD213" i="11"/>
  <c r="DJ213" i="11" s="1"/>
  <c r="CP201" i="11"/>
  <c r="DV201" i="11" s="1"/>
  <c r="BT223" i="11"/>
  <c r="CZ223" i="11" s="1"/>
  <c r="AK217" i="11"/>
  <c r="CI208" i="11"/>
  <c r="DO208" i="11" s="1"/>
  <c r="CS198" i="11"/>
  <c r="DY198" i="11" s="1"/>
  <c r="AJ218" i="11"/>
  <c r="BY218" i="11"/>
  <c r="DE218" i="11" s="1"/>
  <c r="AU207" i="11"/>
  <c r="BX219" i="11"/>
  <c r="DD219" i="11" s="1"/>
  <c r="CK206" i="11"/>
  <c r="DQ206" i="11" s="1"/>
  <c r="BW220" i="11"/>
  <c r="DC220" i="11" s="1"/>
  <c r="AN214" i="11"/>
  <c r="AG221" i="11"/>
  <c r="AX204" i="11"/>
  <c r="AO213" i="11"/>
  <c r="CA216" i="11"/>
  <c r="DG216" i="11" s="1"/>
  <c r="AM215" i="11"/>
  <c r="BH194" i="11"/>
  <c r="AD224" i="11"/>
  <c r="AE223" i="11"/>
  <c r="BG195" i="11"/>
  <c r="AL216" i="11"/>
  <c r="BD198" i="11"/>
  <c r="BV221" i="11"/>
  <c r="DB221" i="11" s="1"/>
  <c r="BB200" i="11"/>
  <c r="AY203" i="11"/>
  <c r="CC214" i="11"/>
  <c r="DI214" i="11" s="1"/>
  <c r="CV195" i="11"/>
  <c r="EB195" i="11" s="1"/>
  <c r="CH209" i="11"/>
  <c r="DN209" i="11" s="1"/>
  <c r="CE212" i="11"/>
  <c r="DK212" i="11" s="1"/>
  <c r="AS209" i="11"/>
  <c r="CF211" i="11"/>
  <c r="DL211" i="11" s="1"/>
  <c r="CB215" i="11"/>
  <c r="DH215" i="11" s="1"/>
  <c r="EN215" i="11" s="1"/>
  <c r="FY215" i="11" s="1"/>
  <c r="BZ217" i="11"/>
  <c r="DF217" i="11" s="1"/>
  <c r="BS224" i="11"/>
  <c r="CY224" i="11" s="1"/>
  <c r="EE224" i="11" s="1"/>
  <c r="CR199" i="11"/>
  <c r="DX199" i="11" s="1"/>
  <c r="FD199" i="11" s="1"/>
  <c r="GO199" i="11" s="1"/>
  <c r="CQ200" i="11"/>
  <c r="DW200" i="11" s="1"/>
  <c r="HL193" i="11"/>
  <c r="G256" i="11"/>
  <c r="M255" i="11"/>
  <c r="HE254" i="11" s="1"/>
  <c r="FC200" i="11" l="1"/>
  <c r="GN200" i="11" s="1"/>
  <c r="EJ219" i="11"/>
  <c r="FU219" i="11" s="1"/>
  <c r="EU208" i="11"/>
  <c r="GF208" i="11" s="1"/>
  <c r="EQ212" i="11"/>
  <c r="GB212" i="11" s="1"/>
  <c r="AX223" i="1"/>
  <c r="AY223" i="1"/>
  <c r="AZ223" i="1" s="1"/>
  <c r="BL223" i="1" s="1"/>
  <c r="O254" i="1"/>
  <c r="G255" i="1"/>
  <c r="N254" i="1"/>
  <c r="BB253" i="1"/>
  <c r="BC253" i="1" s="1"/>
  <c r="BF253" i="1"/>
  <c r="BH253" i="1" s="1"/>
  <c r="BJ253" i="1" s="1"/>
  <c r="AI235" i="1"/>
  <c r="AF238" i="1"/>
  <c r="AE239" i="1"/>
  <c r="AB242" i="1"/>
  <c r="AR226" i="1"/>
  <c r="AA243" i="1"/>
  <c r="AQ227" i="1"/>
  <c r="AN230" i="1"/>
  <c r="AM231" i="1"/>
  <c r="AJ234" i="1"/>
  <c r="AL232" i="1"/>
  <c r="AS225" i="1"/>
  <c r="AC241" i="1"/>
  <c r="AH236" i="1"/>
  <c r="AO229" i="1"/>
  <c r="Y245" i="1"/>
  <c r="AT224" i="1"/>
  <c r="AV224" i="1" s="1"/>
  <c r="AW224" i="1" s="1"/>
  <c r="AD240" i="1"/>
  <c r="AK233" i="1"/>
  <c r="AP228" i="1"/>
  <c r="Z244" i="1"/>
  <c r="AG237" i="1"/>
  <c r="S251" i="1"/>
  <c r="W247" i="1"/>
  <c r="T250" i="1"/>
  <c r="R252" i="1"/>
  <c r="U249" i="1"/>
  <c r="X246" i="1"/>
  <c r="Q253" i="1"/>
  <c r="V248" i="1"/>
  <c r="FH404" i="11"/>
  <c r="GX192" i="11"/>
  <c r="HH192" i="11" s="1"/>
  <c r="FG196" i="11"/>
  <c r="GR196" i="11" s="1"/>
  <c r="EO214" i="11"/>
  <c r="FZ214" i="11" s="1"/>
  <c r="EI220" i="11"/>
  <c r="FT220" i="11" s="1"/>
  <c r="EK218" i="11"/>
  <c r="FV218" i="11" s="1"/>
  <c r="FA202" i="11"/>
  <c r="GL202" i="11" s="1"/>
  <c r="EW206" i="11"/>
  <c r="GH206" i="11" s="1"/>
  <c r="ER211" i="11"/>
  <c r="GC211" i="11" s="1"/>
  <c r="EM216" i="11"/>
  <c r="FX216" i="11" s="1"/>
  <c r="EL217" i="11"/>
  <c r="FW217" i="11" s="1"/>
  <c r="ET209" i="11"/>
  <c r="GE209" i="11" s="1"/>
  <c r="FE198" i="11"/>
  <c r="GP198" i="11" s="1"/>
  <c r="FB201" i="11"/>
  <c r="GM201" i="11" s="1"/>
  <c r="EG222" i="11"/>
  <c r="FR222" i="11" s="1"/>
  <c r="FF197" i="11"/>
  <c r="GQ197" i="11" s="1"/>
  <c r="FS220" i="11"/>
  <c r="EF223" i="11"/>
  <c r="EV207" i="11"/>
  <c r="GG207" i="11" s="1"/>
  <c r="ES210" i="11"/>
  <c r="GD210" i="11" s="1"/>
  <c r="GZ191" i="11"/>
  <c r="HH191" i="11"/>
  <c r="EH221" i="11"/>
  <c r="EP213" i="11"/>
  <c r="GA213" i="11" s="1"/>
  <c r="EZ203" i="11"/>
  <c r="GK203" i="11" s="1"/>
  <c r="EX205" i="11"/>
  <c r="GI205" i="11" s="1"/>
  <c r="FH195" i="11"/>
  <c r="GS195" i="11" s="1"/>
  <c r="EY204" i="11"/>
  <c r="GJ204" i="11" s="1"/>
  <c r="FI194" i="11"/>
  <c r="FK194" i="11" s="1"/>
  <c r="FL194" i="11" s="1"/>
  <c r="FM194" i="11" s="1"/>
  <c r="FI401" i="11"/>
  <c r="FI403" i="11" s="1"/>
  <c r="GT193" i="11"/>
  <c r="GV193" i="11" s="1"/>
  <c r="GW193" i="11" s="1"/>
  <c r="FL193" i="11"/>
  <c r="FM193" i="11" s="1"/>
  <c r="HL194" i="11"/>
  <c r="FP224" i="11"/>
  <c r="HF195" i="11"/>
  <c r="CL206" i="11"/>
  <c r="DR206" i="11" s="1"/>
  <c r="CH210" i="11"/>
  <c r="DN210" i="11" s="1"/>
  <c r="CI209" i="11"/>
  <c r="DO209" i="11" s="1"/>
  <c r="AF223" i="11"/>
  <c r="BB201" i="11"/>
  <c r="AJ219" i="11"/>
  <c r="AE224" i="11"/>
  <c r="BT224" i="11"/>
  <c r="CZ224" i="11" s="1"/>
  <c r="AM216" i="11"/>
  <c r="AS210" i="11"/>
  <c r="CK207" i="11"/>
  <c r="DQ207" i="11" s="1"/>
  <c r="CE213" i="11"/>
  <c r="DK213" i="11" s="1"/>
  <c r="AP213" i="11"/>
  <c r="AW206" i="11"/>
  <c r="BS225" i="11"/>
  <c r="CY225" i="11" s="1"/>
  <c r="AX205" i="11"/>
  <c r="CV196" i="11"/>
  <c r="EB196" i="11" s="1"/>
  <c r="BZ218" i="11"/>
  <c r="DF218" i="11" s="1"/>
  <c r="AH221" i="11"/>
  <c r="AQ212" i="11"/>
  <c r="AU208" i="11"/>
  <c r="AR211" i="11"/>
  <c r="BE198" i="11"/>
  <c r="AD225" i="11"/>
  <c r="CG211" i="11"/>
  <c r="DM211" i="11" s="1"/>
  <c r="CU197" i="11"/>
  <c r="EA197" i="11" s="1"/>
  <c r="CR200" i="11"/>
  <c r="DX200" i="11" s="1"/>
  <c r="BX220" i="11"/>
  <c r="DD220" i="11" s="1"/>
  <c r="CF212" i="11"/>
  <c r="DL212" i="11" s="1"/>
  <c r="CC215" i="11"/>
  <c r="DI215" i="11" s="1"/>
  <c r="CT198" i="11"/>
  <c r="DZ198" i="11" s="1"/>
  <c r="FF198" i="11" s="1"/>
  <c r="GQ198" i="11" s="1"/>
  <c r="CM205" i="11"/>
  <c r="DS205" i="11" s="1"/>
  <c r="EY205" i="11" s="1"/>
  <c r="GJ205" i="11" s="1"/>
  <c r="AL217" i="11"/>
  <c r="AO214" i="11"/>
  <c r="CQ201" i="11"/>
  <c r="DW201" i="11" s="1"/>
  <c r="BF197" i="11"/>
  <c r="AZ203" i="11"/>
  <c r="AV207" i="11"/>
  <c r="CO203" i="11"/>
  <c r="DU203" i="11" s="1"/>
  <c r="BV222" i="11"/>
  <c r="DB222" i="11" s="1"/>
  <c r="CP202" i="11"/>
  <c r="DV202" i="11" s="1"/>
  <c r="BC200" i="11"/>
  <c r="BG196" i="11"/>
  <c r="AT209" i="11"/>
  <c r="BU223" i="11"/>
  <c r="DA223" i="11" s="1"/>
  <c r="AN215" i="11"/>
  <c r="BA202" i="11"/>
  <c r="AY204" i="11"/>
  <c r="AI220" i="11"/>
  <c r="CA217" i="11"/>
  <c r="DG217" i="11" s="1"/>
  <c r="BD199" i="11"/>
  <c r="CB216" i="11"/>
  <c r="DH216" i="11" s="1"/>
  <c r="CN204" i="11"/>
  <c r="DT204" i="11" s="1"/>
  <c r="BW221" i="11"/>
  <c r="DC221" i="11" s="1"/>
  <c r="CW195" i="11"/>
  <c r="EC195" i="11" s="1"/>
  <c r="CJ208" i="11"/>
  <c r="DP208" i="11" s="1"/>
  <c r="AG222" i="11"/>
  <c r="BY219" i="11"/>
  <c r="DE219" i="11" s="1"/>
  <c r="AK218" i="11"/>
  <c r="CD214" i="11"/>
  <c r="DJ214" i="11" s="1"/>
  <c r="CS199" i="11"/>
  <c r="DY199" i="11" s="1"/>
  <c r="BH195" i="11"/>
  <c r="G257" i="11"/>
  <c r="M256" i="11"/>
  <c r="HE255" i="11" s="1"/>
  <c r="GZ192" i="11" l="1"/>
  <c r="HK192" i="11" s="1"/>
  <c r="EK219" i="11"/>
  <c r="FV219" i="11" s="1"/>
  <c r="FI404" i="11"/>
  <c r="BB254" i="1"/>
  <c r="BC254" i="1" s="1"/>
  <c r="BF254" i="1"/>
  <c r="BH254" i="1" s="1"/>
  <c r="BJ254" i="1" s="1"/>
  <c r="AM232" i="1"/>
  <c r="AB243" i="1"/>
  <c r="AR227" i="1"/>
  <c r="AI236" i="1"/>
  <c r="AN231" i="1"/>
  <c r="AE240" i="1"/>
  <c r="AJ235" i="1"/>
  <c r="AA244" i="1"/>
  <c r="AQ228" i="1"/>
  <c r="AF239" i="1"/>
  <c r="AH237" i="1"/>
  <c r="AK234" i="1"/>
  <c r="AT225" i="1"/>
  <c r="AV225" i="1" s="1"/>
  <c r="AW225" i="1" s="1"/>
  <c r="AD241" i="1"/>
  <c r="AO230" i="1"/>
  <c r="Y246" i="1"/>
  <c r="S252" i="1"/>
  <c r="U250" i="1"/>
  <c r="AP229" i="1"/>
  <c r="Z245" i="1"/>
  <c r="AS226" i="1"/>
  <c r="AC242" i="1"/>
  <c r="AL233" i="1"/>
  <c r="AG238" i="1"/>
  <c r="R253" i="1"/>
  <c r="Q254" i="1"/>
  <c r="T251" i="1"/>
  <c r="X247" i="1"/>
  <c r="W248" i="1"/>
  <c r="V249" i="1"/>
  <c r="AY224" i="1"/>
  <c r="AZ224" i="1" s="1"/>
  <c r="BL224" i="1" s="1"/>
  <c r="AX224" i="1"/>
  <c r="O255" i="1"/>
  <c r="N255" i="1"/>
  <c r="G256" i="1"/>
  <c r="FC201" i="11"/>
  <c r="GN201" i="11" s="1"/>
  <c r="EM217" i="11"/>
  <c r="FX217" i="11" s="1"/>
  <c r="EV208" i="11"/>
  <c r="GG208" i="11" s="1"/>
  <c r="EN216" i="11"/>
  <c r="FY216" i="11" s="1"/>
  <c r="EF224" i="11"/>
  <c r="FQ224" i="11" s="1"/>
  <c r="EI221" i="11"/>
  <c r="FT221" i="11" s="1"/>
  <c r="FG197" i="11"/>
  <c r="GR197" i="11" s="1"/>
  <c r="EL218" i="11"/>
  <c r="FW218" i="11" s="1"/>
  <c r="ET210" i="11"/>
  <c r="GE210" i="11" s="1"/>
  <c r="FE199" i="11"/>
  <c r="GP199" i="11" s="1"/>
  <c r="EZ204" i="11"/>
  <c r="GK204" i="11" s="1"/>
  <c r="EG223" i="11"/>
  <c r="FR223" i="11" s="1"/>
  <c r="FB202" i="11"/>
  <c r="GM202" i="11" s="1"/>
  <c r="ER212" i="11"/>
  <c r="GC212" i="11" s="1"/>
  <c r="EO215" i="11"/>
  <c r="FZ215" i="11" s="1"/>
  <c r="EP214" i="11"/>
  <c r="GA214" i="11" s="1"/>
  <c r="FI195" i="11"/>
  <c r="FK195" i="11" s="1"/>
  <c r="FL195" i="11" s="1"/>
  <c r="FM195" i="11" s="1"/>
  <c r="FA203" i="11"/>
  <c r="GL203" i="11" s="1"/>
  <c r="FD200" i="11"/>
  <c r="GO200" i="11" s="1"/>
  <c r="EE225" i="11"/>
  <c r="EW207" i="11"/>
  <c r="GH207" i="11" s="1"/>
  <c r="EU209" i="11"/>
  <c r="GF209" i="11" s="1"/>
  <c r="FN193" i="11"/>
  <c r="HK191" i="11"/>
  <c r="ES211" i="11"/>
  <c r="GD211" i="11" s="1"/>
  <c r="FH196" i="11"/>
  <c r="GS196" i="11" s="1"/>
  <c r="EX206" i="11"/>
  <c r="GI206" i="11" s="1"/>
  <c r="GY193" i="11"/>
  <c r="HI193" i="11" s="1"/>
  <c r="HJ193" i="11" s="1"/>
  <c r="GX193" i="11"/>
  <c r="FN194" i="11"/>
  <c r="EH222" i="11"/>
  <c r="EJ220" i="11"/>
  <c r="EQ213" i="11"/>
  <c r="GB213" i="11" s="1"/>
  <c r="GT194" i="11"/>
  <c r="GV194" i="11" s="1"/>
  <c r="GW194" i="11" s="1"/>
  <c r="FS221" i="11"/>
  <c r="FQ223" i="11"/>
  <c r="HF196" i="11"/>
  <c r="CD215" i="11"/>
  <c r="DJ215" i="11" s="1"/>
  <c r="AK219" i="11"/>
  <c r="AX206" i="11"/>
  <c r="CT199" i="11"/>
  <c r="DZ199" i="11" s="1"/>
  <c r="CO204" i="11"/>
  <c r="DU204" i="11" s="1"/>
  <c r="CQ202" i="11"/>
  <c r="DW202" i="11" s="1"/>
  <c r="CU198" i="11"/>
  <c r="EA198" i="11" s="1"/>
  <c r="BE199" i="11"/>
  <c r="CJ209" i="11"/>
  <c r="DP209" i="11" s="1"/>
  <c r="AW207" i="11"/>
  <c r="AP214" i="11"/>
  <c r="AE225" i="11"/>
  <c r="CN205" i="11"/>
  <c r="DT205" i="11" s="1"/>
  <c r="CM206" i="11"/>
  <c r="DS206" i="11" s="1"/>
  <c r="BS226" i="11"/>
  <c r="CY226" i="11" s="1"/>
  <c r="CV197" i="11"/>
  <c r="EB197" i="11" s="1"/>
  <c r="BC201" i="11"/>
  <c r="BV223" i="11"/>
  <c r="DB223" i="11" s="1"/>
  <c r="CH211" i="11"/>
  <c r="DN211" i="11" s="1"/>
  <c r="CL207" i="11"/>
  <c r="DR207" i="11" s="1"/>
  <c r="CF213" i="11"/>
  <c r="DL213" i="11" s="1"/>
  <c r="AO215" i="11"/>
  <c r="CC216" i="11"/>
  <c r="DI216" i="11" s="1"/>
  <c r="BT225" i="11"/>
  <c r="CZ225" i="11" s="1"/>
  <c r="AL218" i="11"/>
  <c r="BZ219" i="11"/>
  <c r="DF219" i="11" s="1"/>
  <c r="EL219" i="11" s="1"/>
  <c r="FW219" i="11" s="1"/>
  <c r="CB217" i="11"/>
  <c r="DH217" i="11" s="1"/>
  <c r="AH222" i="11"/>
  <c r="BU224" i="11"/>
  <c r="DA224" i="11" s="1"/>
  <c r="BF198" i="11"/>
  <c r="AQ213" i="11"/>
  <c r="CE214" i="11"/>
  <c r="DK214" i="11" s="1"/>
  <c r="CW196" i="11"/>
  <c r="EC196" i="11" s="1"/>
  <c r="BH196" i="11"/>
  <c r="AF224" i="11"/>
  <c r="AD226" i="11"/>
  <c r="AY205" i="11"/>
  <c r="AS211" i="11"/>
  <c r="CI210" i="11"/>
  <c r="DO210" i="11" s="1"/>
  <c r="CR201" i="11"/>
  <c r="DX201" i="11" s="1"/>
  <c r="AN216" i="11"/>
  <c r="CS200" i="11"/>
  <c r="DY200" i="11" s="1"/>
  <c r="BD200" i="11"/>
  <c r="BY220" i="11"/>
  <c r="DE220" i="11" s="1"/>
  <c r="AU209" i="11"/>
  <c r="BA203" i="11"/>
  <c r="BG197" i="11"/>
  <c r="AZ204" i="11"/>
  <c r="CP203" i="11"/>
  <c r="DV203" i="11" s="1"/>
  <c r="AR212" i="11"/>
  <c r="BW222" i="11"/>
  <c r="DC222" i="11" s="1"/>
  <c r="AJ220" i="11"/>
  <c r="AI221" i="11"/>
  <c r="CG212" i="11"/>
  <c r="DM212" i="11" s="1"/>
  <c r="AV208" i="11"/>
  <c r="AG223" i="11"/>
  <c r="CA218" i="11"/>
  <c r="DG218" i="11" s="1"/>
  <c r="EM218" i="11" s="1"/>
  <c r="FX218" i="11" s="1"/>
  <c r="CK208" i="11"/>
  <c r="DQ208" i="11" s="1"/>
  <c r="BB202" i="11"/>
  <c r="BX221" i="11"/>
  <c r="DD221" i="11" s="1"/>
  <c r="AT210" i="11"/>
  <c r="AM217" i="11"/>
  <c r="FP225" i="11"/>
  <c r="HL195" i="11"/>
  <c r="M257" i="11"/>
  <c r="HE256" i="11" s="1"/>
  <c r="G258" i="11"/>
  <c r="EF225" i="11" l="1"/>
  <c r="FQ225" i="11" s="1"/>
  <c r="N256" i="1"/>
  <c r="O256" i="1"/>
  <c r="G257" i="1"/>
  <c r="BB255" i="1"/>
  <c r="BC255" i="1" s="1"/>
  <c r="BF255" i="1"/>
  <c r="BH255" i="1" s="1"/>
  <c r="BJ255" i="1" s="1"/>
  <c r="AT226" i="1"/>
  <c r="AV226" i="1" s="1"/>
  <c r="AW226" i="1" s="1"/>
  <c r="AD242" i="1"/>
  <c r="AP230" i="1"/>
  <c r="Z246" i="1"/>
  <c r="AL234" i="1"/>
  <c r="AH238" i="1"/>
  <c r="T252" i="1"/>
  <c r="AG239" i="1"/>
  <c r="AE241" i="1"/>
  <c r="AJ236" i="1"/>
  <c r="AN232" i="1"/>
  <c r="AC243" i="1"/>
  <c r="AS227" i="1"/>
  <c r="AI237" i="1"/>
  <c r="Y247" i="1"/>
  <c r="AO231" i="1"/>
  <c r="AM233" i="1"/>
  <c r="AB244" i="1"/>
  <c r="AR228" i="1"/>
  <c r="AF240" i="1"/>
  <c r="AK235" i="1"/>
  <c r="AA245" i="1"/>
  <c r="AQ229" i="1"/>
  <c r="R254" i="1"/>
  <c r="W249" i="1"/>
  <c r="V250" i="1"/>
  <c r="Q255" i="1"/>
  <c r="X248" i="1"/>
  <c r="S253" i="1"/>
  <c r="U251" i="1"/>
  <c r="AX225" i="1"/>
  <c r="AY225" i="1"/>
  <c r="AZ225" i="1" s="1"/>
  <c r="BL225" i="1" s="1"/>
  <c r="ES212" i="11"/>
  <c r="GD212" i="11" s="1"/>
  <c r="FD201" i="11"/>
  <c r="GO201" i="11" s="1"/>
  <c r="EJ221" i="11"/>
  <c r="FU221" i="11" s="1"/>
  <c r="EQ214" i="11"/>
  <c r="GB214" i="11" s="1"/>
  <c r="EX207" i="11"/>
  <c r="GI207" i="11" s="1"/>
  <c r="FH197" i="11"/>
  <c r="GS197" i="11" s="1"/>
  <c r="EU210" i="11"/>
  <c r="GF210" i="11" s="1"/>
  <c r="EY206" i="11"/>
  <c r="GJ206" i="11" s="1"/>
  <c r="FF199" i="11"/>
  <c r="GQ199" i="11" s="1"/>
  <c r="FN195" i="11"/>
  <c r="GT195" i="11"/>
  <c r="GV195" i="11" s="1"/>
  <c r="GW195" i="11" s="1"/>
  <c r="EW208" i="11"/>
  <c r="GH208" i="11" s="1"/>
  <c r="FB203" i="11"/>
  <c r="GM203" i="11" s="1"/>
  <c r="FI196" i="11"/>
  <c r="FK196" i="11" s="1"/>
  <c r="EG224" i="11"/>
  <c r="ER213" i="11"/>
  <c r="GC213" i="11" s="1"/>
  <c r="EZ205" i="11"/>
  <c r="GK205" i="11" s="1"/>
  <c r="EV209" i="11"/>
  <c r="GG209" i="11" s="1"/>
  <c r="FA204" i="11"/>
  <c r="GL204" i="11" s="1"/>
  <c r="EP215" i="11"/>
  <c r="GA215" i="11" s="1"/>
  <c r="GZ193" i="11"/>
  <c r="HH193" i="11"/>
  <c r="FU220" i="11"/>
  <c r="EN217" i="11"/>
  <c r="FY217" i="11" s="1"/>
  <c r="EO216" i="11"/>
  <c r="FZ216" i="11" s="1"/>
  <c r="ET211" i="11"/>
  <c r="GE211" i="11" s="1"/>
  <c r="EE226" i="11"/>
  <c r="FP226" i="11" s="1"/>
  <c r="FG198" i="11"/>
  <c r="GR198" i="11" s="1"/>
  <c r="FS222" i="11"/>
  <c r="EK220" i="11"/>
  <c r="FV220" i="11" s="1"/>
  <c r="EI222" i="11"/>
  <c r="FT222" i="11" s="1"/>
  <c r="FE200" i="11"/>
  <c r="GP200" i="11" s="1"/>
  <c r="EH223" i="11"/>
  <c r="FC202" i="11"/>
  <c r="GN202" i="11" s="1"/>
  <c r="GY194" i="11"/>
  <c r="HI194" i="11" s="1"/>
  <c r="HJ194" i="11" s="1"/>
  <c r="GX194" i="11"/>
  <c r="HL196" i="11"/>
  <c r="HF197" i="11"/>
  <c r="CN206" i="11"/>
  <c r="DT206" i="11" s="1"/>
  <c r="BD201" i="11"/>
  <c r="CP204" i="11"/>
  <c r="DV204" i="11" s="1"/>
  <c r="CH212" i="11"/>
  <c r="DN212" i="11" s="1"/>
  <c r="CS201" i="11"/>
  <c r="DY201" i="11" s="1"/>
  <c r="BZ220" i="11"/>
  <c r="DF220" i="11" s="1"/>
  <c r="AD227" i="11"/>
  <c r="AX207" i="11"/>
  <c r="BB203" i="11"/>
  <c r="BF199" i="11"/>
  <c r="CV198" i="11"/>
  <c r="EB198" i="11" s="1"/>
  <c r="AG224" i="11"/>
  <c r="CC217" i="11"/>
  <c r="DI217" i="11" s="1"/>
  <c r="CQ203" i="11"/>
  <c r="DW203" i="11" s="1"/>
  <c r="CE215" i="11"/>
  <c r="DK215" i="11" s="1"/>
  <c r="BE200" i="11"/>
  <c r="AO216" i="11"/>
  <c r="BY221" i="11"/>
  <c r="DE221" i="11" s="1"/>
  <c r="CR202" i="11"/>
  <c r="DX202" i="11" s="1"/>
  <c r="CT200" i="11"/>
  <c r="DZ200" i="11" s="1"/>
  <c r="AE226" i="11"/>
  <c r="BH197" i="11"/>
  <c r="BU225" i="11"/>
  <c r="DA225" i="11" s="1"/>
  <c r="BW223" i="11"/>
  <c r="DC223" i="11" s="1"/>
  <c r="CW197" i="11"/>
  <c r="EC197" i="11" s="1"/>
  <c r="AV209" i="11"/>
  <c r="AM218" i="11"/>
  <c r="CB218" i="11"/>
  <c r="DH218" i="11" s="1"/>
  <c r="CI211" i="11"/>
  <c r="DO211" i="11" s="1"/>
  <c r="AP215" i="11"/>
  <c r="CK209" i="11"/>
  <c r="DQ209" i="11" s="1"/>
  <c r="CA219" i="11"/>
  <c r="DG219" i="11" s="1"/>
  <c r="AN217" i="11"/>
  <c r="BG198" i="11"/>
  <c r="BV224" i="11"/>
  <c r="DB224" i="11" s="1"/>
  <c r="CG213" i="11"/>
  <c r="DM213" i="11" s="1"/>
  <c r="CJ210" i="11"/>
  <c r="DP210" i="11" s="1"/>
  <c r="AS212" i="11"/>
  <c r="CM207" i="11"/>
  <c r="DS207" i="11" s="1"/>
  <c r="AQ214" i="11"/>
  <c r="AL219" i="11"/>
  <c r="AT211" i="11"/>
  <c r="AI222" i="11"/>
  <c r="CF214" i="11"/>
  <c r="DL214" i="11" s="1"/>
  <c r="ER214" i="11" s="1"/>
  <c r="GC214" i="11" s="1"/>
  <c r="AJ221" i="11"/>
  <c r="BC202" i="11"/>
  <c r="BS227" i="11"/>
  <c r="CY227" i="11" s="1"/>
  <c r="EE227" i="11" s="1"/>
  <c r="BA204" i="11"/>
  <c r="BT226" i="11"/>
  <c r="CZ226" i="11" s="1"/>
  <c r="CU199" i="11"/>
  <c r="EA199" i="11" s="1"/>
  <c r="FG199" i="11" s="1"/>
  <c r="GR199" i="11" s="1"/>
  <c r="AZ205" i="11"/>
  <c r="AF225" i="11"/>
  <c r="AH223" i="11"/>
  <c r="AR213" i="11"/>
  <c r="AY206" i="11"/>
  <c r="CD216" i="11"/>
  <c r="DJ216" i="11" s="1"/>
  <c r="CO205" i="11"/>
  <c r="DU205" i="11" s="1"/>
  <c r="BX222" i="11"/>
  <c r="DD222" i="11" s="1"/>
  <c r="AK220" i="11"/>
  <c r="AU210" i="11"/>
  <c r="CL208" i="11"/>
  <c r="DR208" i="11" s="1"/>
  <c r="AW208" i="11"/>
  <c r="M258" i="11"/>
  <c r="HE257" i="11" s="1"/>
  <c r="G259" i="11"/>
  <c r="EF226" i="11" l="1"/>
  <c r="FQ226" i="11" s="1"/>
  <c r="AX226" i="1"/>
  <c r="AY226" i="1"/>
  <c r="AZ226" i="1" s="1"/>
  <c r="BL226" i="1" s="1"/>
  <c r="BB256" i="1"/>
  <c r="BC256" i="1" s="1"/>
  <c r="BF256" i="1"/>
  <c r="BH256" i="1" s="1"/>
  <c r="BJ256" i="1" s="1"/>
  <c r="AT227" i="1"/>
  <c r="AV227" i="1" s="1"/>
  <c r="AW227" i="1" s="1"/>
  <c r="AD243" i="1"/>
  <c r="AH239" i="1"/>
  <c r="AL235" i="1"/>
  <c r="AP231" i="1"/>
  <c r="Z247" i="1"/>
  <c r="U252" i="1"/>
  <c r="AA246" i="1"/>
  <c r="AQ230" i="1"/>
  <c r="X249" i="1"/>
  <c r="AN233" i="1"/>
  <c r="AJ237" i="1"/>
  <c r="AK236" i="1"/>
  <c r="AE242" i="1"/>
  <c r="AI238" i="1"/>
  <c r="AF241" i="1"/>
  <c r="AB245" i="1"/>
  <c r="AR229" i="1"/>
  <c r="AC244" i="1"/>
  <c r="AS228" i="1"/>
  <c r="AM234" i="1"/>
  <c r="AO232" i="1"/>
  <c r="Y248" i="1"/>
  <c r="W250" i="1"/>
  <c r="S254" i="1"/>
  <c r="AG240" i="1"/>
  <c r="R255" i="1"/>
  <c r="T253" i="1"/>
  <c r="Q256" i="1"/>
  <c r="V251" i="1"/>
  <c r="N257" i="1"/>
  <c r="G258" i="1"/>
  <c r="O257" i="1"/>
  <c r="EW209" i="11"/>
  <c r="GH209" i="11" s="1"/>
  <c r="FE201" i="11"/>
  <c r="GP201" i="11" s="1"/>
  <c r="EP216" i="11"/>
  <c r="GA216" i="11" s="1"/>
  <c r="ES213" i="11"/>
  <c r="GD213" i="11" s="1"/>
  <c r="EM219" i="11"/>
  <c r="FX219" i="11" s="1"/>
  <c r="EN218" i="11"/>
  <c r="FY218" i="11" s="1"/>
  <c r="EI223" i="11"/>
  <c r="FT223" i="11" s="1"/>
  <c r="ET212" i="11"/>
  <c r="GE212" i="11" s="1"/>
  <c r="FC203" i="11"/>
  <c r="GN203" i="11" s="1"/>
  <c r="FF200" i="11"/>
  <c r="GQ200" i="11" s="1"/>
  <c r="EJ222" i="11"/>
  <c r="FU222" i="11" s="1"/>
  <c r="EX208" i="11"/>
  <c r="GI208" i="11" s="1"/>
  <c r="FA205" i="11"/>
  <c r="GL205" i="11" s="1"/>
  <c r="EV210" i="11"/>
  <c r="GG210" i="11" s="1"/>
  <c r="EU211" i="11"/>
  <c r="GF211" i="11" s="1"/>
  <c r="FI197" i="11"/>
  <c r="FK197" i="11" s="1"/>
  <c r="FL197" i="11" s="1"/>
  <c r="FM197" i="11" s="1"/>
  <c r="EO217" i="11"/>
  <c r="FZ217" i="11" s="1"/>
  <c r="EZ206" i="11"/>
  <c r="GK206" i="11" s="1"/>
  <c r="GT196" i="11"/>
  <c r="GV196" i="11" s="1"/>
  <c r="GW196" i="11" s="1"/>
  <c r="GZ194" i="11"/>
  <c r="HH194" i="11"/>
  <c r="FR224" i="11"/>
  <c r="GY195" i="11"/>
  <c r="HI195" i="11" s="1"/>
  <c r="HJ195" i="11" s="1"/>
  <c r="GX195" i="11"/>
  <c r="EY207" i="11"/>
  <c r="GJ207" i="11" s="1"/>
  <c r="EH224" i="11"/>
  <c r="FS224" i="11" s="1"/>
  <c r="EG225" i="11"/>
  <c r="FD202" i="11"/>
  <c r="GO202" i="11" s="1"/>
  <c r="EQ215" i="11"/>
  <c r="GB215" i="11" s="1"/>
  <c r="FH198" i="11"/>
  <c r="GS198" i="11" s="1"/>
  <c r="FB204" i="11"/>
  <c r="GM204" i="11" s="1"/>
  <c r="HK193" i="11"/>
  <c r="EK221" i="11"/>
  <c r="FV221" i="11" s="1"/>
  <c r="EL220" i="11"/>
  <c r="FW220" i="11" s="1"/>
  <c r="FL196" i="11"/>
  <c r="FM196" i="11" s="1"/>
  <c r="FS223" i="11"/>
  <c r="FP227" i="11"/>
  <c r="HF198" i="11"/>
  <c r="CP205" i="11"/>
  <c r="DV205" i="11" s="1"/>
  <c r="CE216" i="11"/>
  <c r="DK216" i="11" s="1"/>
  <c r="BY222" i="11"/>
  <c r="DE222" i="11" s="1"/>
  <c r="CT201" i="11"/>
  <c r="DZ201" i="11" s="1"/>
  <c r="AP216" i="11"/>
  <c r="BX223" i="11"/>
  <c r="DD223" i="11" s="1"/>
  <c r="BS228" i="11"/>
  <c r="CY228" i="11" s="1"/>
  <c r="AH224" i="11"/>
  <c r="AU211" i="11"/>
  <c r="BD202" i="11"/>
  <c r="BC203" i="11"/>
  <c r="AN218" i="11"/>
  <c r="AX208" i="11"/>
  <c r="BB204" i="11"/>
  <c r="AM219" i="11"/>
  <c r="BG199" i="11"/>
  <c r="CV199" i="11"/>
  <c r="EB199" i="11" s="1"/>
  <c r="AE227" i="11"/>
  <c r="CU200" i="11"/>
  <c r="EA200" i="11" s="1"/>
  <c r="AY207" i="11"/>
  <c r="AD228" i="11"/>
  <c r="CO206" i="11"/>
  <c r="DU206" i="11" s="1"/>
  <c r="AJ222" i="11"/>
  <c r="CR203" i="11"/>
  <c r="DX203" i="11" s="1"/>
  <c r="CG214" i="11"/>
  <c r="DM214" i="11" s="1"/>
  <c r="AF226" i="11"/>
  <c r="BH198" i="11"/>
  <c r="CB219" i="11"/>
  <c r="DH219" i="11" s="1"/>
  <c r="CI212" i="11"/>
  <c r="DO212" i="11" s="1"/>
  <c r="CM208" i="11"/>
  <c r="DS208" i="11" s="1"/>
  <c r="CD217" i="11"/>
  <c r="DJ217" i="11" s="1"/>
  <c r="CN207" i="11"/>
  <c r="DT207" i="11" s="1"/>
  <c r="BE201" i="11"/>
  <c r="BA205" i="11"/>
  <c r="AL220" i="11"/>
  <c r="AK221" i="11"/>
  <c r="AT212" i="11"/>
  <c r="CK210" i="11"/>
  <c r="DQ210" i="11" s="1"/>
  <c r="CF215" i="11"/>
  <c r="DL215" i="11" s="1"/>
  <c r="BV225" i="11"/>
  <c r="DB225" i="11" s="1"/>
  <c r="CA220" i="11"/>
  <c r="DG220" i="11" s="1"/>
  <c r="AZ206" i="11"/>
  <c r="CC218" i="11"/>
  <c r="DI218" i="11" s="1"/>
  <c r="AV210" i="11"/>
  <c r="AO217" i="11"/>
  <c r="AQ215" i="11"/>
  <c r="CJ211" i="11"/>
  <c r="DP211" i="11" s="1"/>
  <c r="CS202" i="11"/>
  <c r="DY202" i="11" s="1"/>
  <c r="CH213" i="11"/>
  <c r="DN213" i="11" s="1"/>
  <c r="AR214" i="11"/>
  <c r="BF200" i="11"/>
  <c r="BU226" i="11"/>
  <c r="DA226" i="11" s="1"/>
  <c r="CL209" i="11"/>
  <c r="DR209" i="11" s="1"/>
  <c r="AW209" i="11"/>
  <c r="BZ221" i="11"/>
  <c r="DF221" i="11" s="1"/>
  <c r="CW198" i="11"/>
  <c r="EC198" i="11" s="1"/>
  <c r="BT227" i="11"/>
  <c r="CZ227" i="11" s="1"/>
  <c r="AG225" i="11"/>
  <c r="BW224" i="11"/>
  <c r="DC224" i="11" s="1"/>
  <c r="AI223" i="11"/>
  <c r="AS213" i="11"/>
  <c r="CQ204" i="11"/>
  <c r="DW204" i="11" s="1"/>
  <c r="FC204" i="11" s="1"/>
  <c r="GN204" i="11" s="1"/>
  <c r="HL197" i="11"/>
  <c r="M259" i="11"/>
  <c r="HE258" i="11" s="1"/>
  <c r="G260" i="11"/>
  <c r="EN219" i="11" l="1"/>
  <c r="FY219" i="11" s="1"/>
  <c r="FI198" i="11"/>
  <c r="FK198" i="11" s="1"/>
  <c r="FL198" i="11" s="1"/>
  <c r="FM198" i="11" s="1"/>
  <c r="FD203" i="11"/>
  <c r="GO203" i="11" s="1"/>
  <c r="EZ207" i="11"/>
  <c r="GK207" i="11" s="1"/>
  <c r="BB257" i="1"/>
  <c r="BC257" i="1" s="1"/>
  <c r="BF257" i="1"/>
  <c r="BH257" i="1" s="1"/>
  <c r="BJ257" i="1" s="1"/>
  <c r="AL236" i="1"/>
  <c r="AH240" i="1"/>
  <c r="AT228" i="1"/>
  <c r="AV228" i="1" s="1"/>
  <c r="AW228" i="1" s="1"/>
  <c r="AD244" i="1"/>
  <c r="AP232" i="1"/>
  <c r="Z248" i="1"/>
  <c r="AN234" i="1"/>
  <c r="AJ238" i="1"/>
  <c r="S255" i="1"/>
  <c r="AF242" i="1"/>
  <c r="AB246" i="1"/>
  <c r="AR230" i="1"/>
  <c r="AG241" i="1"/>
  <c r="AE243" i="1"/>
  <c r="V252" i="1"/>
  <c r="AS229" i="1"/>
  <c r="AC245" i="1"/>
  <c r="AQ231" i="1"/>
  <c r="AA247" i="1"/>
  <c r="AO233" i="1"/>
  <c r="Y249" i="1"/>
  <c r="AM235" i="1"/>
  <c r="AK237" i="1"/>
  <c r="AI239" i="1"/>
  <c r="W251" i="1"/>
  <c r="Q257" i="1"/>
  <c r="T254" i="1"/>
  <c r="R256" i="1"/>
  <c r="U253" i="1"/>
  <c r="X250" i="1"/>
  <c r="AX227" i="1"/>
  <c r="AY227" i="1"/>
  <c r="AZ227" i="1" s="1"/>
  <c r="BL227" i="1" s="1"/>
  <c r="O258" i="1"/>
  <c r="G259" i="1"/>
  <c r="N258" i="1"/>
  <c r="EM220" i="11"/>
  <c r="FX220" i="11" s="1"/>
  <c r="GT197" i="11"/>
  <c r="GV197" i="11" s="1"/>
  <c r="GW197" i="11" s="1"/>
  <c r="GY197" i="11" s="1"/>
  <c r="HI197" i="11" s="1"/>
  <c r="HJ197" i="11" s="1"/>
  <c r="FN196" i="11"/>
  <c r="EG226" i="11"/>
  <c r="FR226" i="11" s="1"/>
  <c r="FE202" i="11"/>
  <c r="GP202" i="11" s="1"/>
  <c r="EH225" i="11"/>
  <c r="FS225" i="11" s="1"/>
  <c r="EI224" i="11"/>
  <c r="FT224" i="11" s="1"/>
  <c r="EL221" i="11"/>
  <c r="FW221" i="11" s="1"/>
  <c r="EO218" i="11"/>
  <c r="FZ218" i="11" s="1"/>
  <c r="ER215" i="11"/>
  <c r="GC215" i="11" s="1"/>
  <c r="EF227" i="11"/>
  <c r="FQ227" i="11" s="1"/>
  <c r="EX209" i="11"/>
  <c r="GI209" i="11" s="1"/>
  <c r="EU212" i="11"/>
  <c r="GF212" i="11" s="1"/>
  <c r="ES214" i="11"/>
  <c r="GD214" i="11" s="1"/>
  <c r="FH199" i="11"/>
  <c r="GS199" i="11" s="1"/>
  <c r="FB205" i="11"/>
  <c r="GM205" i="11" s="1"/>
  <c r="GY196" i="11"/>
  <c r="HI196" i="11" s="1"/>
  <c r="HJ196" i="11" s="1"/>
  <c r="GX196" i="11"/>
  <c r="EV211" i="11"/>
  <c r="GG211" i="11" s="1"/>
  <c r="EW210" i="11"/>
  <c r="GH210" i="11" s="1"/>
  <c r="EY208" i="11"/>
  <c r="GJ208" i="11" s="1"/>
  <c r="FA206" i="11"/>
  <c r="GL206" i="11" s="1"/>
  <c r="EJ223" i="11"/>
  <c r="EQ216" i="11"/>
  <c r="GB216" i="11" s="1"/>
  <c r="HK194" i="11"/>
  <c r="FN197" i="11"/>
  <c r="ET213" i="11"/>
  <c r="GE213" i="11" s="1"/>
  <c r="FF201" i="11"/>
  <c r="GQ201" i="11" s="1"/>
  <c r="GZ195" i="11"/>
  <c r="HH195" i="11"/>
  <c r="EP217" i="11"/>
  <c r="GA217" i="11" s="1"/>
  <c r="FG200" i="11"/>
  <c r="GR200" i="11" s="1"/>
  <c r="EE228" i="11"/>
  <c r="FP228" i="11" s="1"/>
  <c r="EK222" i="11"/>
  <c r="FV222" i="11" s="1"/>
  <c r="FR225" i="11"/>
  <c r="HF199" i="11"/>
  <c r="CD218" i="11"/>
  <c r="DJ218" i="11" s="1"/>
  <c r="AY208" i="11"/>
  <c r="AU212" i="11"/>
  <c r="CJ212" i="11"/>
  <c r="DP212" i="11" s="1"/>
  <c r="AK222" i="11"/>
  <c r="BD203" i="11"/>
  <c r="BG200" i="11"/>
  <c r="BY223" i="11"/>
  <c r="DE223" i="11" s="1"/>
  <c r="BE202" i="11"/>
  <c r="AX209" i="11"/>
  <c r="AJ223" i="11"/>
  <c r="BV226" i="11"/>
  <c r="DB226" i="11" s="1"/>
  <c r="AR215" i="11"/>
  <c r="CL210" i="11"/>
  <c r="DR210" i="11" s="1"/>
  <c r="CW199" i="11"/>
  <c r="EC199" i="11" s="1"/>
  <c r="CR204" i="11"/>
  <c r="DX204" i="11" s="1"/>
  <c r="AN219" i="11"/>
  <c r="BX224" i="11"/>
  <c r="DD224" i="11" s="1"/>
  <c r="AO218" i="11"/>
  <c r="CP206" i="11"/>
  <c r="DV206" i="11" s="1"/>
  <c r="BB205" i="11"/>
  <c r="CO207" i="11"/>
  <c r="DU207" i="11" s="1"/>
  <c r="CM209" i="11"/>
  <c r="DS209" i="11" s="1"/>
  <c r="CV200" i="11"/>
  <c r="EB200" i="11" s="1"/>
  <c r="BH199" i="11"/>
  <c r="CS203" i="11"/>
  <c r="DY203" i="11" s="1"/>
  <c r="BS229" i="11"/>
  <c r="CY229" i="11" s="1"/>
  <c r="AH225" i="11"/>
  <c r="BZ222" i="11"/>
  <c r="DF222" i="11" s="1"/>
  <c r="EL222" i="11" s="1"/>
  <c r="FW222" i="11" s="1"/>
  <c r="BT228" i="11"/>
  <c r="CZ228" i="11" s="1"/>
  <c r="CF216" i="11"/>
  <c r="DL216" i="11" s="1"/>
  <c r="CU201" i="11"/>
  <c r="EA201" i="11" s="1"/>
  <c r="CK211" i="11"/>
  <c r="DQ211" i="11" s="1"/>
  <c r="AM220" i="11"/>
  <c r="AI224" i="11"/>
  <c r="AF227" i="11"/>
  <c r="AS214" i="11"/>
  <c r="AG226" i="11"/>
  <c r="AV211" i="11"/>
  <c r="AP217" i="11"/>
  <c r="CC219" i="11"/>
  <c r="DI219" i="11" s="1"/>
  <c r="EO219" i="11" s="1"/>
  <c r="FZ219" i="11" s="1"/>
  <c r="CN208" i="11"/>
  <c r="DT208" i="11" s="1"/>
  <c r="EZ208" i="11" s="1"/>
  <c r="GK208" i="11" s="1"/>
  <c r="CH214" i="11"/>
  <c r="DN214" i="11" s="1"/>
  <c r="BW225" i="11"/>
  <c r="DC225" i="11" s="1"/>
  <c r="EI225" i="11" s="1"/>
  <c r="FT225" i="11" s="1"/>
  <c r="BF201" i="11"/>
  <c r="CI213" i="11"/>
  <c r="DO213" i="11" s="1"/>
  <c r="AT213" i="11"/>
  <c r="AL221" i="11"/>
  <c r="AZ207" i="11"/>
  <c r="CB220" i="11"/>
  <c r="DH220" i="11" s="1"/>
  <c r="EN220" i="11" s="1"/>
  <c r="FY220" i="11" s="1"/>
  <c r="CG215" i="11"/>
  <c r="DM215" i="11" s="1"/>
  <c r="BA206" i="11"/>
  <c r="CQ205" i="11"/>
  <c r="DW205" i="11" s="1"/>
  <c r="FC205" i="11" s="1"/>
  <c r="GN205" i="11" s="1"/>
  <c r="CA221" i="11"/>
  <c r="DG221" i="11" s="1"/>
  <c r="AD229" i="11"/>
  <c r="AQ216" i="11"/>
  <c r="BC204" i="11"/>
  <c r="AE228" i="11"/>
  <c r="BU227" i="11"/>
  <c r="DA227" i="11" s="1"/>
  <c r="CT202" i="11"/>
  <c r="DZ202" i="11" s="1"/>
  <c r="CE217" i="11"/>
  <c r="DK217" i="11" s="1"/>
  <c r="AW210" i="11"/>
  <c r="HL198" i="11"/>
  <c r="G261" i="11"/>
  <c r="M260" i="11"/>
  <c r="HE259" i="11" s="1"/>
  <c r="GT198" i="11" l="1"/>
  <c r="GV198" i="11" s="1"/>
  <c r="GW198" i="11" s="1"/>
  <c r="GX198" i="11" s="1"/>
  <c r="GX197" i="11"/>
  <c r="GZ197" i="11" s="1"/>
  <c r="HK197" i="11" s="1"/>
  <c r="FE203" i="11"/>
  <c r="GP203" i="11" s="1"/>
  <c r="N259" i="1"/>
  <c r="O259" i="1"/>
  <c r="G260" i="1"/>
  <c r="BF258" i="1"/>
  <c r="BH258" i="1" s="1"/>
  <c r="BJ258" i="1" s="1"/>
  <c r="BB258" i="1"/>
  <c r="BC258" i="1" s="1"/>
  <c r="AF243" i="1"/>
  <c r="AJ239" i="1"/>
  <c r="AN235" i="1"/>
  <c r="AR231" i="1"/>
  <c r="AB247" i="1"/>
  <c r="AH241" i="1"/>
  <c r="AL237" i="1"/>
  <c r="X251" i="1"/>
  <c r="Z249" i="1"/>
  <c r="AP233" i="1"/>
  <c r="AD245" i="1"/>
  <c r="AT229" i="1"/>
  <c r="AV229" i="1" s="1"/>
  <c r="AW229" i="1" s="1"/>
  <c r="AE244" i="1"/>
  <c r="AG242" i="1"/>
  <c r="AQ232" i="1"/>
  <c r="AA248" i="1"/>
  <c r="AK238" i="1"/>
  <c r="AM236" i="1"/>
  <c r="AO234" i="1"/>
  <c r="Y250" i="1"/>
  <c r="Q258" i="1"/>
  <c r="AI240" i="1"/>
  <c r="AS230" i="1"/>
  <c r="AC246" i="1"/>
  <c r="R257" i="1"/>
  <c r="T255" i="1"/>
  <c r="U254" i="1"/>
  <c r="S256" i="1"/>
  <c r="V253" i="1"/>
  <c r="W252" i="1"/>
  <c r="AX228" i="1"/>
  <c r="AY228" i="1"/>
  <c r="AZ228" i="1" s="1"/>
  <c r="BL228" i="1" s="1"/>
  <c r="FH200" i="11"/>
  <c r="GS200" i="11" s="1"/>
  <c r="EK223" i="11"/>
  <c r="FV223" i="11" s="1"/>
  <c r="EV212" i="11"/>
  <c r="GG212" i="11" s="1"/>
  <c r="EY209" i="11"/>
  <c r="GJ209" i="11" s="1"/>
  <c r="EH226" i="11"/>
  <c r="FS226" i="11" s="1"/>
  <c r="FF202" i="11"/>
  <c r="GQ202" i="11" s="1"/>
  <c r="FG201" i="11"/>
  <c r="GR201" i="11" s="1"/>
  <c r="ES215" i="11"/>
  <c r="GD215" i="11" s="1"/>
  <c r="ET214" i="11"/>
  <c r="GE214" i="11" s="1"/>
  <c r="FI199" i="11"/>
  <c r="FK199" i="11" s="1"/>
  <c r="FL199" i="11" s="1"/>
  <c r="FM199" i="11" s="1"/>
  <c r="FD204" i="11"/>
  <c r="GO204" i="11" s="1"/>
  <c r="FU223" i="11"/>
  <c r="GY198" i="11"/>
  <c r="HI198" i="11" s="1"/>
  <c r="HJ198" i="11" s="1"/>
  <c r="EU213" i="11"/>
  <c r="GF213" i="11" s="1"/>
  <c r="EQ217" i="11"/>
  <c r="GB217" i="11" s="1"/>
  <c r="EW211" i="11"/>
  <c r="GH211" i="11" s="1"/>
  <c r="EP218" i="11"/>
  <c r="GA218" i="11" s="1"/>
  <c r="FB206" i="11"/>
  <c r="GM206" i="11" s="1"/>
  <c r="EG227" i="11"/>
  <c r="ER216" i="11"/>
  <c r="GC216" i="11" s="1"/>
  <c r="EE229" i="11"/>
  <c r="GZ196" i="11"/>
  <c r="HH196" i="11"/>
  <c r="HK195" i="11"/>
  <c r="EM221" i="11"/>
  <c r="FX221" i="11" s="1"/>
  <c r="EF228" i="11"/>
  <c r="FQ228" i="11" s="1"/>
  <c r="FA207" i="11"/>
  <c r="GL207" i="11" s="1"/>
  <c r="EJ224" i="11"/>
  <c r="FU224" i="11" s="1"/>
  <c r="EX210" i="11"/>
  <c r="GI210" i="11" s="1"/>
  <c r="FN198" i="11"/>
  <c r="HF200" i="11"/>
  <c r="BD204" i="11"/>
  <c r="CR205" i="11"/>
  <c r="DX205" i="11" s="1"/>
  <c r="BG201" i="11"/>
  <c r="CC220" i="11"/>
  <c r="DI220" i="11" s="1"/>
  <c r="CO208" i="11"/>
  <c r="DU208" i="11" s="1"/>
  <c r="AD230" i="11"/>
  <c r="CJ213" i="11"/>
  <c r="DP213" i="11" s="1"/>
  <c r="AG227" i="11"/>
  <c r="BV227" i="11"/>
  <c r="DB227" i="11" s="1"/>
  <c r="AR216" i="11"/>
  <c r="CQ206" i="11"/>
  <c r="DW206" i="11" s="1"/>
  <c r="CL211" i="11"/>
  <c r="DR211" i="11" s="1"/>
  <c r="AP218" i="11"/>
  <c r="CT203" i="11"/>
  <c r="DZ203" i="11" s="1"/>
  <c r="CK212" i="11"/>
  <c r="DQ212" i="11" s="1"/>
  <c r="BF202" i="11"/>
  <c r="CN209" i="11"/>
  <c r="DT209" i="11" s="1"/>
  <c r="AT214" i="11"/>
  <c r="BY224" i="11"/>
  <c r="DE224" i="11" s="1"/>
  <c r="AY209" i="11"/>
  <c r="AI225" i="11"/>
  <c r="AQ217" i="11"/>
  <c r="BS230" i="11"/>
  <c r="CY230" i="11" s="1"/>
  <c r="AL222" i="11"/>
  <c r="AO219" i="11"/>
  <c r="BC205" i="11"/>
  <c r="AZ208" i="11"/>
  <c r="AN220" i="11"/>
  <c r="AS215" i="11"/>
  <c r="CA222" i="11"/>
  <c r="DG222" i="11" s="1"/>
  <c r="BU228" i="11"/>
  <c r="DA228" i="11" s="1"/>
  <c r="CS204" i="11"/>
  <c r="DY204" i="11" s="1"/>
  <c r="BE203" i="11"/>
  <c r="AK223" i="11"/>
  <c r="AX210" i="11"/>
  <c r="AJ224" i="11"/>
  <c r="AF228" i="11"/>
  <c r="CG216" i="11"/>
  <c r="DM216" i="11" s="1"/>
  <c r="BH200" i="11"/>
  <c r="BT229" i="11"/>
  <c r="CZ229" i="11" s="1"/>
  <c r="CF217" i="11"/>
  <c r="DL217" i="11" s="1"/>
  <c r="CV201" i="11"/>
  <c r="EB201" i="11" s="1"/>
  <c r="CB221" i="11"/>
  <c r="DH221" i="11" s="1"/>
  <c r="BZ223" i="11"/>
  <c r="DF223" i="11" s="1"/>
  <c r="BA207" i="11"/>
  <c r="AM221" i="11"/>
  <c r="CH215" i="11"/>
  <c r="DN215" i="11" s="1"/>
  <c r="BX225" i="11"/>
  <c r="DD225" i="11" s="1"/>
  <c r="CE218" i="11"/>
  <c r="DK218" i="11" s="1"/>
  <c r="CM210" i="11"/>
  <c r="DS210" i="11" s="1"/>
  <c r="BB206" i="11"/>
  <c r="CW200" i="11"/>
  <c r="EC200" i="11" s="1"/>
  <c r="CU202" i="11"/>
  <c r="EA202" i="11" s="1"/>
  <c r="CD219" i="11"/>
  <c r="DJ219" i="11" s="1"/>
  <c r="AH226" i="11"/>
  <c r="AU213" i="11"/>
  <c r="CP207" i="11"/>
  <c r="DV207" i="11" s="1"/>
  <c r="BW226" i="11"/>
  <c r="DC226" i="11" s="1"/>
  <c r="AE229" i="11"/>
  <c r="CI214" i="11"/>
  <c r="DO214" i="11" s="1"/>
  <c r="AW211" i="11"/>
  <c r="AV212" i="11"/>
  <c r="HL199" i="11"/>
  <c r="G262" i="11"/>
  <c r="M261" i="11"/>
  <c r="HE260" i="11" s="1"/>
  <c r="HH197" i="11" l="1"/>
  <c r="FB207" i="11"/>
  <c r="GM207" i="11" s="1"/>
  <c r="EQ218" i="11"/>
  <c r="GB218" i="11" s="1"/>
  <c r="ES216" i="11"/>
  <c r="GD216" i="11" s="1"/>
  <c r="FG202" i="11"/>
  <c r="GR202" i="11" s="1"/>
  <c r="BB259" i="1"/>
  <c r="BC259" i="1" s="1"/>
  <c r="BF259" i="1"/>
  <c r="BH259" i="1" s="1"/>
  <c r="BJ259" i="1" s="1"/>
  <c r="Z250" i="1"/>
  <c r="AP234" i="1"/>
  <c r="AN236" i="1"/>
  <c r="AL238" i="1"/>
  <c r="AJ240" i="1"/>
  <c r="AH242" i="1"/>
  <c r="AF244" i="1"/>
  <c r="AD246" i="1"/>
  <c r="AT230" i="1"/>
  <c r="AV230" i="1" s="1"/>
  <c r="AW230" i="1" s="1"/>
  <c r="AB248" i="1"/>
  <c r="AR232" i="1"/>
  <c r="AG243" i="1"/>
  <c r="AM237" i="1"/>
  <c r="AS231" i="1"/>
  <c r="AC247" i="1"/>
  <c r="AQ233" i="1"/>
  <c r="AA249" i="1"/>
  <c r="Q259" i="1"/>
  <c r="AO235" i="1"/>
  <c r="Y251" i="1"/>
  <c r="AE245" i="1"/>
  <c r="AK239" i="1"/>
  <c r="AI241" i="1"/>
  <c r="X252" i="1"/>
  <c r="W253" i="1"/>
  <c r="T256" i="1"/>
  <c r="R258" i="1"/>
  <c r="U255" i="1"/>
  <c r="V254" i="1"/>
  <c r="S257" i="1"/>
  <c r="AY229" i="1"/>
  <c r="AZ229" i="1" s="1"/>
  <c r="BL229" i="1" s="1"/>
  <c r="AX229" i="1"/>
  <c r="O260" i="1"/>
  <c r="N260" i="1"/>
  <c r="G261" i="1"/>
  <c r="GT199" i="11"/>
  <c r="GV199" i="11" s="1"/>
  <c r="GW199" i="11" s="1"/>
  <c r="GY199" i="11" s="1"/>
  <c r="HI199" i="11" s="1"/>
  <c r="HJ199" i="11" s="1"/>
  <c r="EM222" i="11"/>
  <c r="FX222" i="11" s="1"/>
  <c r="EP219" i="11"/>
  <c r="GA219" i="11" s="1"/>
  <c r="EJ225" i="11"/>
  <c r="FU225" i="11" s="1"/>
  <c r="FE204" i="11"/>
  <c r="GP204" i="11" s="1"/>
  <c r="FF203" i="11"/>
  <c r="GQ203" i="11" s="1"/>
  <c r="FH201" i="11"/>
  <c r="GS201" i="11" s="1"/>
  <c r="EZ209" i="11"/>
  <c r="GK209" i="11" s="1"/>
  <c r="EH227" i="11"/>
  <c r="FS227" i="11" s="1"/>
  <c r="EI226" i="11"/>
  <c r="FT226" i="11" s="1"/>
  <c r="EY210" i="11"/>
  <c r="GJ210" i="11" s="1"/>
  <c r="FI200" i="11"/>
  <c r="FK200" i="11" s="1"/>
  <c r="FL200" i="11" s="1"/>
  <c r="FM200" i="11" s="1"/>
  <c r="EF229" i="11"/>
  <c r="FQ229" i="11" s="1"/>
  <c r="FD205" i="11"/>
  <c r="GO205" i="11" s="1"/>
  <c r="EL223" i="11"/>
  <c r="FW223" i="11" s="1"/>
  <c r="ET215" i="11"/>
  <c r="GE215" i="11" s="1"/>
  <c r="EN221" i="11"/>
  <c r="FY221" i="11" s="1"/>
  <c r="EG228" i="11"/>
  <c r="FR228" i="11" s="1"/>
  <c r="EE230" i="11"/>
  <c r="FP230" i="11" s="1"/>
  <c r="EK224" i="11"/>
  <c r="FV224" i="11" s="1"/>
  <c r="EW212" i="11"/>
  <c r="GH212" i="11" s="1"/>
  <c r="FC206" i="11"/>
  <c r="GN206" i="11" s="1"/>
  <c r="EV213" i="11"/>
  <c r="GG213" i="11" s="1"/>
  <c r="FN199" i="11"/>
  <c r="HK196" i="11"/>
  <c r="FP229" i="11"/>
  <c r="ER217" i="11"/>
  <c r="GC217" i="11" s="1"/>
  <c r="FA208" i="11"/>
  <c r="GL208" i="11" s="1"/>
  <c r="GZ198" i="11"/>
  <c r="HH198" i="11"/>
  <c r="EU214" i="11"/>
  <c r="GF214" i="11" s="1"/>
  <c r="EX211" i="11"/>
  <c r="GI211" i="11" s="1"/>
  <c r="EO220" i="11"/>
  <c r="FZ220" i="11" s="1"/>
  <c r="FR227" i="11"/>
  <c r="HF201" i="11"/>
  <c r="CH216" i="11"/>
  <c r="DN216" i="11" s="1"/>
  <c r="BA208" i="11"/>
  <c r="AU214" i="11"/>
  <c r="CL212" i="11"/>
  <c r="DR212" i="11" s="1"/>
  <c r="CI215" i="11"/>
  <c r="DO215" i="11" s="1"/>
  <c r="CD220" i="11"/>
  <c r="DJ220" i="11" s="1"/>
  <c r="BH201" i="11"/>
  <c r="CQ207" i="11"/>
  <c r="DW207" i="11" s="1"/>
  <c r="BC206" i="11"/>
  <c r="CO209" i="11"/>
  <c r="DU209" i="11" s="1"/>
  <c r="BX226" i="11"/>
  <c r="DD226" i="11" s="1"/>
  <c r="AV213" i="11"/>
  <c r="CG217" i="11"/>
  <c r="DM217" i="11" s="1"/>
  <c r="CU203" i="11"/>
  <c r="EA203" i="11" s="1"/>
  <c r="AN221" i="11"/>
  <c r="CS205" i="11"/>
  <c r="DY205" i="11" s="1"/>
  <c r="CB222" i="11"/>
  <c r="DH222" i="11" s="1"/>
  <c r="AI226" i="11"/>
  <c r="BY225" i="11"/>
  <c r="DE225" i="11" s="1"/>
  <c r="AX211" i="11"/>
  <c r="AM222" i="11"/>
  <c r="AH227" i="11"/>
  <c r="BZ224" i="11"/>
  <c r="DF224" i="11" s="1"/>
  <c r="AR217" i="11"/>
  <c r="CP208" i="11"/>
  <c r="DV208" i="11" s="1"/>
  <c r="AP219" i="11"/>
  <c r="CF218" i="11"/>
  <c r="DL218" i="11" s="1"/>
  <c r="BT230" i="11"/>
  <c r="CZ230" i="11" s="1"/>
  <c r="BU229" i="11"/>
  <c r="DA229" i="11" s="1"/>
  <c r="BV228" i="11"/>
  <c r="DB228" i="11" s="1"/>
  <c r="AW212" i="11"/>
  <c r="CJ214" i="11"/>
  <c r="DP214" i="11" s="1"/>
  <c r="BS231" i="11"/>
  <c r="CY231" i="11" s="1"/>
  <c r="AL223" i="11"/>
  <c r="AD231" i="11"/>
  <c r="BD205" i="11"/>
  <c r="CK213" i="11"/>
  <c r="DQ213" i="11" s="1"/>
  <c r="AO220" i="11"/>
  <c r="AS216" i="11"/>
  <c r="AG228" i="11"/>
  <c r="BG202" i="11"/>
  <c r="CC221" i="11"/>
  <c r="DI221" i="11" s="1"/>
  <c r="AQ218" i="11"/>
  <c r="CT204" i="11"/>
  <c r="DZ204" i="11" s="1"/>
  <c r="BF203" i="11"/>
  <c r="AJ225" i="11"/>
  <c r="CW201" i="11"/>
  <c r="EC201" i="11" s="1"/>
  <c r="FI201" i="11" s="1"/>
  <c r="CA223" i="11"/>
  <c r="DG223" i="11" s="1"/>
  <c r="CR206" i="11"/>
  <c r="DX206" i="11" s="1"/>
  <c r="FD206" i="11" s="1"/>
  <c r="GO206" i="11" s="1"/>
  <c r="BB207" i="11"/>
  <c r="AK224" i="11"/>
  <c r="AT215" i="11"/>
  <c r="CM211" i="11"/>
  <c r="DS211" i="11" s="1"/>
  <c r="AE230" i="11"/>
  <c r="AZ209" i="11"/>
  <c r="CN210" i="11"/>
  <c r="DT210" i="11" s="1"/>
  <c r="AY210" i="11"/>
  <c r="AF229" i="11"/>
  <c r="CV202" i="11"/>
  <c r="EB202" i="11" s="1"/>
  <c r="CE219" i="11"/>
  <c r="DK219" i="11" s="1"/>
  <c r="BE204" i="11"/>
  <c r="BW227" i="11"/>
  <c r="DC227" i="11" s="1"/>
  <c r="EI227" i="11" s="1"/>
  <c r="FT227" i="11" s="1"/>
  <c r="HL200" i="11"/>
  <c r="G263" i="11"/>
  <c r="M262" i="11"/>
  <c r="HE261" i="11" s="1"/>
  <c r="EY211" i="11" l="1"/>
  <c r="GJ211" i="11" s="1"/>
  <c r="EW213" i="11"/>
  <c r="GH213" i="11" s="1"/>
  <c r="GX199" i="11"/>
  <c r="HH199" i="11" s="1"/>
  <c r="N261" i="1"/>
  <c r="G262" i="1"/>
  <c r="O261" i="1"/>
  <c r="BB260" i="1"/>
  <c r="BC260" i="1" s="1"/>
  <c r="BF260" i="1"/>
  <c r="BH260" i="1" s="1"/>
  <c r="BJ260" i="1" s="1"/>
  <c r="AT231" i="1"/>
  <c r="AV231" i="1" s="1"/>
  <c r="AW231" i="1" s="1"/>
  <c r="AD247" i="1"/>
  <c r="AG244" i="1"/>
  <c r="AR233" i="1"/>
  <c r="AB249" i="1"/>
  <c r="AQ234" i="1"/>
  <c r="AA250" i="1"/>
  <c r="AH243" i="1"/>
  <c r="AK240" i="1"/>
  <c r="AN237" i="1"/>
  <c r="AM238" i="1"/>
  <c r="AL239" i="1"/>
  <c r="AO236" i="1"/>
  <c r="Y252" i="1"/>
  <c r="AJ241" i="1"/>
  <c r="AI242" i="1"/>
  <c r="AP235" i="1"/>
  <c r="Z251" i="1"/>
  <c r="AS232" i="1"/>
  <c r="AC248" i="1"/>
  <c r="AF245" i="1"/>
  <c r="AE246" i="1"/>
  <c r="T257" i="1"/>
  <c r="V255" i="1"/>
  <c r="S258" i="1"/>
  <c r="R259" i="1"/>
  <c r="W254" i="1"/>
  <c r="U256" i="1"/>
  <c r="X253" i="1"/>
  <c r="Q260" i="1"/>
  <c r="AY230" i="1"/>
  <c r="AZ230" i="1" s="1"/>
  <c r="BL230" i="1" s="1"/>
  <c r="AX230" i="1"/>
  <c r="FK201" i="11"/>
  <c r="FL201" i="11" s="1"/>
  <c r="FM201" i="11" s="1"/>
  <c r="GT200" i="11"/>
  <c r="GV200" i="11" s="1"/>
  <c r="GW200" i="11" s="1"/>
  <c r="GX200" i="11" s="1"/>
  <c r="ES217" i="11"/>
  <c r="GD217" i="11" s="1"/>
  <c r="EJ226" i="11"/>
  <c r="FU226" i="11" s="1"/>
  <c r="EO221" i="11"/>
  <c r="FZ221" i="11" s="1"/>
  <c r="EE231" i="11"/>
  <c r="FP231" i="11" s="1"/>
  <c r="EG229" i="11"/>
  <c r="FR229" i="11" s="1"/>
  <c r="FB208" i="11"/>
  <c r="GM208" i="11" s="1"/>
  <c r="EU215" i="11"/>
  <c r="GF215" i="11" s="1"/>
  <c r="ET216" i="11"/>
  <c r="GE216" i="11" s="1"/>
  <c r="EQ219" i="11"/>
  <c r="GB219" i="11" s="1"/>
  <c r="EM223" i="11"/>
  <c r="FX223" i="11" s="1"/>
  <c r="EV214" i="11"/>
  <c r="GG214" i="11" s="1"/>
  <c r="EF230" i="11"/>
  <c r="FQ230" i="11" s="1"/>
  <c r="EZ210" i="11"/>
  <c r="GK210" i="11" s="1"/>
  <c r="FH202" i="11"/>
  <c r="GS202" i="11" s="1"/>
  <c r="EH228" i="11"/>
  <c r="FG203" i="11"/>
  <c r="GR203" i="11" s="1"/>
  <c r="FA209" i="11"/>
  <c r="GL209" i="11" s="1"/>
  <c r="EP220" i="11"/>
  <c r="GA220" i="11" s="1"/>
  <c r="EN222" i="11"/>
  <c r="FY222" i="11" s="1"/>
  <c r="FF204" i="11"/>
  <c r="GQ204" i="11" s="1"/>
  <c r="FE205" i="11"/>
  <c r="GP205" i="11" s="1"/>
  <c r="FC207" i="11"/>
  <c r="GN207" i="11" s="1"/>
  <c r="EX212" i="11"/>
  <c r="GI212" i="11" s="1"/>
  <c r="GY200" i="11"/>
  <c r="HI200" i="11" s="1"/>
  <c r="HJ200" i="11" s="1"/>
  <c r="HK198" i="11"/>
  <c r="ER218" i="11"/>
  <c r="GC218" i="11" s="1"/>
  <c r="EL224" i="11"/>
  <c r="FW224" i="11" s="1"/>
  <c r="EK225" i="11"/>
  <c r="FV225" i="11" s="1"/>
  <c r="FN200" i="11"/>
  <c r="GT201" i="11"/>
  <c r="GV201" i="11" s="1"/>
  <c r="GW201" i="11" s="1"/>
  <c r="HL201" i="11"/>
  <c r="HF202" i="11"/>
  <c r="CL213" i="11"/>
  <c r="DR213" i="11" s="1"/>
  <c r="BC207" i="11"/>
  <c r="AI227" i="11"/>
  <c r="CF219" i="11"/>
  <c r="DL219" i="11" s="1"/>
  <c r="AE231" i="11"/>
  <c r="CE220" i="11"/>
  <c r="DK220" i="11" s="1"/>
  <c r="BH202" i="11"/>
  <c r="AT216" i="11"/>
  <c r="CJ215" i="11"/>
  <c r="DP215" i="11" s="1"/>
  <c r="AQ219" i="11"/>
  <c r="AZ210" i="11"/>
  <c r="CI216" i="11"/>
  <c r="DO216" i="11" s="1"/>
  <c r="AS217" i="11"/>
  <c r="CK214" i="11"/>
  <c r="DQ214" i="11" s="1"/>
  <c r="AM223" i="11"/>
  <c r="BX227" i="11"/>
  <c r="DD227" i="11" s="1"/>
  <c r="CC222" i="11"/>
  <c r="DI222" i="11" s="1"/>
  <c r="CP209" i="11"/>
  <c r="DV209" i="11" s="1"/>
  <c r="CU204" i="11"/>
  <c r="EA204" i="11" s="1"/>
  <c r="BY226" i="11"/>
  <c r="DE226" i="11" s="1"/>
  <c r="AP220" i="11"/>
  <c r="BG203" i="11"/>
  <c r="BD206" i="11"/>
  <c r="BZ225" i="11"/>
  <c r="DF225" i="11" s="1"/>
  <c r="BS232" i="11"/>
  <c r="CY232" i="11" s="1"/>
  <c r="BV229" i="11"/>
  <c r="DB229" i="11" s="1"/>
  <c r="BB208" i="11"/>
  <c r="AG229" i="11"/>
  <c r="CN211" i="11"/>
  <c r="DT211" i="11" s="1"/>
  <c r="BA209" i="11"/>
  <c r="BT231" i="11"/>
  <c r="CZ231" i="11" s="1"/>
  <c r="BW228" i="11"/>
  <c r="DC228" i="11" s="1"/>
  <c r="CM212" i="11"/>
  <c r="DS212" i="11" s="1"/>
  <c r="AO221" i="11"/>
  <c r="CH217" i="11"/>
  <c r="DN217" i="11" s="1"/>
  <c r="AH228" i="11"/>
  <c r="CS206" i="11"/>
  <c r="DY206" i="11" s="1"/>
  <c r="AW213" i="11"/>
  <c r="CG218" i="11"/>
  <c r="DM218" i="11" s="1"/>
  <c r="AK225" i="11"/>
  <c r="AY211" i="11"/>
  <c r="AJ226" i="11"/>
  <c r="CV203" i="11"/>
  <c r="EB203" i="11" s="1"/>
  <c r="AV214" i="11"/>
  <c r="AX212" i="11"/>
  <c r="CD221" i="11"/>
  <c r="DJ221" i="11" s="1"/>
  <c r="BU230" i="11"/>
  <c r="DA230" i="11" s="1"/>
  <c r="CW202" i="11"/>
  <c r="EC202" i="11" s="1"/>
  <c r="AD232" i="11"/>
  <c r="AU215" i="11"/>
  <c r="AR218" i="11"/>
  <c r="CB223" i="11"/>
  <c r="DH223" i="11" s="1"/>
  <c r="AL224" i="11"/>
  <c r="BE205" i="11"/>
  <c r="CA224" i="11"/>
  <c r="DG224" i="11" s="1"/>
  <c r="CQ208" i="11"/>
  <c r="DW208" i="11" s="1"/>
  <c r="CR207" i="11"/>
  <c r="DX207" i="11" s="1"/>
  <c r="AN222" i="11"/>
  <c r="CO210" i="11"/>
  <c r="DU210" i="11" s="1"/>
  <c r="FA210" i="11" s="1"/>
  <c r="GL210" i="11" s="1"/>
  <c r="AF230" i="11"/>
  <c r="BF204" i="11"/>
  <c r="CT205" i="11"/>
  <c r="DZ205" i="11" s="1"/>
  <c r="FF205" i="11" s="1"/>
  <c r="GQ205" i="11" s="1"/>
  <c r="M263" i="11"/>
  <c r="HE262" i="11" s="1"/>
  <c r="G264" i="11"/>
  <c r="GZ199" i="11" l="1"/>
  <c r="EP221" i="11"/>
  <c r="GA221" i="11" s="1"/>
  <c r="EU216" i="11"/>
  <c r="GF216" i="11" s="1"/>
  <c r="BB261" i="1"/>
  <c r="BC261" i="1" s="1"/>
  <c r="BF261" i="1"/>
  <c r="BH261" i="1" s="1"/>
  <c r="BJ261" i="1" s="1"/>
  <c r="AC249" i="1"/>
  <c r="AS233" i="1"/>
  <c r="AD248" i="1"/>
  <c r="AT232" i="1"/>
  <c r="AV232" i="1" s="1"/>
  <c r="Y253" i="1"/>
  <c r="AO237" i="1"/>
  <c r="Z252" i="1"/>
  <c r="AP236" i="1"/>
  <c r="AK241" i="1"/>
  <c r="AL240" i="1"/>
  <c r="AG245" i="1"/>
  <c r="AH244" i="1"/>
  <c r="AJ242" i="1"/>
  <c r="AE247" i="1"/>
  <c r="AN238" i="1"/>
  <c r="AI243" i="1"/>
  <c r="S259" i="1"/>
  <c r="AR234" i="1"/>
  <c r="AB250" i="1"/>
  <c r="AM239" i="1"/>
  <c r="AF246" i="1"/>
  <c r="AQ235" i="1"/>
  <c r="AA251" i="1"/>
  <c r="R260" i="1"/>
  <c r="V256" i="1"/>
  <c r="X254" i="1"/>
  <c r="Q261" i="1"/>
  <c r="T258" i="1"/>
  <c r="W255" i="1"/>
  <c r="U257" i="1"/>
  <c r="AY231" i="1"/>
  <c r="AZ231" i="1" s="1"/>
  <c r="BL231" i="1" s="1"/>
  <c r="AX231" i="1"/>
  <c r="O262" i="1"/>
  <c r="N262" i="1"/>
  <c r="G263" i="1"/>
  <c r="FC208" i="11"/>
  <c r="GN208" i="11" s="1"/>
  <c r="EN223" i="11"/>
  <c r="FY223" i="11" s="1"/>
  <c r="FI202" i="11"/>
  <c r="FK202" i="11" s="1"/>
  <c r="FL202" i="11" s="1"/>
  <c r="FM202" i="11" s="1"/>
  <c r="EJ227" i="11"/>
  <c r="FU227" i="11" s="1"/>
  <c r="FE206" i="11"/>
  <c r="GP206" i="11" s="1"/>
  <c r="EK226" i="11"/>
  <c r="FV226" i="11" s="1"/>
  <c r="ER219" i="11"/>
  <c r="GC219" i="11" s="1"/>
  <c r="FD207" i="11"/>
  <c r="GO207" i="11" s="1"/>
  <c r="EM224" i="11"/>
  <c r="FX224" i="11" s="1"/>
  <c r="FH203" i="11"/>
  <c r="GS203" i="11" s="1"/>
  <c r="ET217" i="11"/>
  <c r="GE217" i="11" s="1"/>
  <c r="EF231" i="11"/>
  <c r="FQ231" i="11" s="1"/>
  <c r="HK199" i="11"/>
  <c r="EY212" i="11"/>
  <c r="GJ212" i="11" s="1"/>
  <c r="EZ211" i="11"/>
  <c r="GK211" i="11" s="1"/>
  <c r="EE232" i="11"/>
  <c r="FP232" i="11" s="1"/>
  <c r="EO222" i="11"/>
  <c r="FZ222" i="11" s="1"/>
  <c r="EV215" i="11"/>
  <c r="GG215" i="11" s="1"/>
  <c r="EX213" i="11"/>
  <c r="GI213" i="11" s="1"/>
  <c r="GZ200" i="11"/>
  <c r="HH200" i="11"/>
  <c r="FN201" i="11"/>
  <c r="EL225" i="11"/>
  <c r="FW225" i="11" s="1"/>
  <c r="EG230" i="11"/>
  <c r="ES218" i="11"/>
  <c r="GD218" i="11" s="1"/>
  <c r="FG204" i="11"/>
  <c r="GR204" i="11" s="1"/>
  <c r="GY201" i="11"/>
  <c r="HI201" i="11" s="1"/>
  <c r="HJ201" i="11" s="1"/>
  <c r="GX201" i="11"/>
  <c r="EI228" i="11"/>
  <c r="FT228" i="11" s="1"/>
  <c r="EH229" i="11"/>
  <c r="FB209" i="11"/>
  <c r="GM209" i="11" s="1"/>
  <c r="EW214" i="11"/>
  <c r="GH214" i="11" s="1"/>
  <c r="EQ220" i="11"/>
  <c r="GB220" i="11" s="1"/>
  <c r="FS228" i="11"/>
  <c r="HL202" i="11"/>
  <c r="HF203" i="11"/>
  <c r="CG219" i="11"/>
  <c r="DM219" i="11" s="1"/>
  <c r="CJ216" i="11"/>
  <c r="DP216" i="11" s="1"/>
  <c r="AY212" i="11"/>
  <c r="AR219" i="11"/>
  <c r="BH203" i="11"/>
  <c r="BU231" i="11"/>
  <c r="DA231" i="11" s="1"/>
  <c r="AO222" i="11"/>
  <c r="AG230" i="11"/>
  <c r="CV204" i="11"/>
  <c r="EB204" i="11" s="1"/>
  <c r="CF220" i="11"/>
  <c r="DL220" i="11" s="1"/>
  <c r="CB224" i="11"/>
  <c r="DH224" i="11" s="1"/>
  <c r="CH218" i="11"/>
  <c r="DN218" i="11" s="1"/>
  <c r="BB209" i="11"/>
  <c r="BZ226" i="11"/>
  <c r="DF226" i="11" s="1"/>
  <c r="AZ211" i="11"/>
  <c r="CC223" i="11"/>
  <c r="DI223" i="11" s="1"/>
  <c r="BY227" i="11"/>
  <c r="DE227" i="11" s="1"/>
  <c r="BX228" i="11"/>
  <c r="DD228" i="11" s="1"/>
  <c r="CD222" i="11"/>
  <c r="DJ222" i="11" s="1"/>
  <c r="EP222" i="11" s="1"/>
  <c r="GA222" i="11" s="1"/>
  <c r="BT232" i="11"/>
  <c r="CZ232" i="11" s="1"/>
  <c r="BF205" i="11"/>
  <c r="AI228" i="11"/>
  <c r="AK226" i="11"/>
  <c r="AV215" i="11"/>
  <c r="CS207" i="11"/>
  <c r="DY207" i="11" s="1"/>
  <c r="AH229" i="11"/>
  <c r="CN212" i="11"/>
  <c r="DT212" i="11" s="1"/>
  <c r="EZ212" i="11" s="1"/>
  <c r="GK212" i="11" s="1"/>
  <c r="CK215" i="11"/>
  <c r="DQ215" i="11" s="1"/>
  <c r="EW215" i="11" s="1"/>
  <c r="GH215" i="11" s="1"/>
  <c r="CQ209" i="11"/>
  <c r="DW209" i="11" s="1"/>
  <c r="FC209" i="11" s="1"/>
  <c r="GN209" i="11" s="1"/>
  <c r="BS233" i="11"/>
  <c r="CY233" i="11" s="1"/>
  <c r="AN223" i="11"/>
  <c r="AS218" i="11"/>
  <c r="AF231" i="11"/>
  <c r="BC208" i="11"/>
  <c r="BV230" i="11"/>
  <c r="DB230" i="11" s="1"/>
  <c r="CI217" i="11"/>
  <c r="DO217" i="11" s="1"/>
  <c r="BG204" i="11"/>
  <c r="CE221" i="11"/>
  <c r="DK221" i="11" s="1"/>
  <c r="CL214" i="11"/>
  <c r="DR214" i="11" s="1"/>
  <c r="AD233" i="11"/>
  <c r="AJ227" i="11"/>
  <c r="AE232" i="11"/>
  <c r="AU216" i="11"/>
  <c r="CA225" i="11"/>
  <c r="DG225" i="11" s="1"/>
  <c r="CT206" i="11"/>
  <c r="DZ206" i="11" s="1"/>
  <c r="CR208" i="11"/>
  <c r="DX208" i="11" s="1"/>
  <c r="BW229" i="11"/>
  <c r="DC229" i="11" s="1"/>
  <c r="AP221" i="11"/>
  <c r="CW203" i="11"/>
  <c r="EC203" i="11" s="1"/>
  <c r="AT217" i="11"/>
  <c r="BD207" i="11"/>
  <c r="BA210" i="11"/>
  <c r="CO211" i="11"/>
  <c r="DU211" i="11" s="1"/>
  <c r="CP210" i="11"/>
  <c r="DV210" i="11" s="1"/>
  <c r="AW214" i="11"/>
  <c r="BE206" i="11"/>
  <c r="AX213" i="11"/>
  <c r="AM224" i="11"/>
  <c r="AQ220" i="11"/>
  <c r="AL225" i="11"/>
  <c r="CU205" i="11"/>
  <c r="EA205" i="11" s="1"/>
  <c r="FG205" i="11" s="1"/>
  <c r="GR205" i="11" s="1"/>
  <c r="CM213" i="11"/>
  <c r="DS213" i="11" s="1"/>
  <c r="GT202" i="11"/>
  <c r="GV202" i="11" s="1"/>
  <c r="GW202" i="11" s="1"/>
  <c r="G265" i="11"/>
  <c r="M264" i="11"/>
  <c r="HE263" i="11" s="1"/>
  <c r="FI203" i="11" l="1"/>
  <c r="N263" i="1"/>
  <c r="O263" i="1"/>
  <c r="G264" i="1"/>
  <c r="BB262" i="1"/>
  <c r="BC262" i="1" s="1"/>
  <c r="BF262" i="1"/>
  <c r="BH262" i="1" s="1"/>
  <c r="BJ262" i="1" s="1"/>
  <c r="AF247" i="1"/>
  <c r="AI244" i="1"/>
  <c r="AB251" i="1"/>
  <c r="AR235" i="1"/>
  <c r="AE248" i="1"/>
  <c r="AN239" i="1"/>
  <c r="AA252" i="1"/>
  <c r="AQ236" i="1"/>
  <c r="AJ243" i="1"/>
  <c r="AM240" i="1"/>
  <c r="AO238" i="1"/>
  <c r="Y254" i="1"/>
  <c r="AP237" i="1"/>
  <c r="Z253" i="1"/>
  <c r="AS234" i="1"/>
  <c r="AC250" i="1"/>
  <c r="AT233" i="1"/>
  <c r="AV233" i="1" s="1"/>
  <c r="AW233" i="1" s="1"/>
  <c r="AD249" i="1"/>
  <c r="AG246" i="1"/>
  <c r="AH245" i="1"/>
  <c r="AK242" i="1"/>
  <c r="AL241" i="1"/>
  <c r="U258" i="1"/>
  <c r="T259" i="1"/>
  <c r="S260" i="1"/>
  <c r="R261" i="1"/>
  <c r="W256" i="1"/>
  <c r="Q262" i="1"/>
  <c r="V257" i="1"/>
  <c r="X255" i="1"/>
  <c r="AW232" i="1"/>
  <c r="EY213" i="11"/>
  <c r="GJ213" i="11" s="1"/>
  <c r="FB210" i="11"/>
  <c r="GM210" i="11" s="1"/>
  <c r="FD208" i="11"/>
  <c r="GO208" i="11" s="1"/>
  <c r="EQ221" i="11"/>
  <c r="GB221" i="11" s="1"/>
  <c r="EE233" i="11"/>
  <c r="FP233" i="11" s="1"/>
  <c r="FN202" i="11"/>
  <c r="EI229" i="11"/>
  <c r="FT229" i="11" s="1"/>
  <c r="EH230" i="11"/>
  <c r="FS230" i="11" s="1"/>
  <c r="EN224" i="11"/>
  <c r="FY224" i="11" s="1"/>
  <c r="FF206" i="11"/>
  <c r="GQ206" i="11" s="1"/>
  <c r="ES219" i="11"/>
  <c r="GD219" i="11" s="1"/>
  <c r="FS229" i="11"/>
  <c r="GY202" i="11"/>
  <c r="HI202" i="11" s="1"/>
  <c r="HJ202" i="11" s="1"/>
  <c r="GX202" i="11"/>
  <c r="FA211" i="11"/>
  <c r="GL211" i="11" s="1"/>
  <c r="EM225" i="11"/>
  <c r="FX225" i="11" s="1"/>
  <c r="EU217" i="11"/>
  <c r="GF217" i="11" s="1"/>
  <c r="EF232" i="11"/>
  <c r="FQ232" i="11" s="1"/>
  <c r="EO223" i="11"/>
  <c r="FZ223" i="11" s="1"/>
  <c r="ET218" i="11"/>
  <c r="GE218" i="11" s="1"/>
  <c r="HK200" i="11"/>
  <c r="EJ228" i="11"/>
  <c r="EL226" i="11"/>
  <c r="FW226" i="11" s="1"/>
  <c r="ER220" i="11"/>
  <c r="GC220" i="11" s="1"/>
  <c r="EG231" i="11"/>
  <c r="EV216" i="11"/>
  <c r="GG216" i="11" s="1"/>
  <c r="EX214" i="11"/>
  <c r="GI214" i="11" s="1"/>
  <c r="GT203" i="11"/>
  <c r="GV203" i="11" s="1"/>
  <c r="GW203" i="11" s="1"/>
  <c r="FK203" i="11"/>
  <c r="FE207" i="11"/>
  <c r="GP207" i="11" s="1"/>
  <c r="EK227" i="11"/>
  <c r="FV227" i="11" s="1"/>
  <c r="FH204" i="11"/>
  <c r="GS204" i="11" s="1"/>
  <c r="GZ201" i="11"/>
  <c r="HH201" i="11"/>
  <c r="FR230" i="11"/>
  <c r="HF204" i="11"/>
  <c r="AZ212" i="11"/>
  <c r="CN213" i="11"/>
  <c r="DT213" i="11" s="1"/>
  <c r="AK227" i="11"/>
  <c r="AH230" i="11"/>
  <c r="BZ227" i="11"/>
  <c r="DF227" i="11" s="1"/>
  <c r="AD234" i="11"/>
  <c r="AQ221" i="11"/>
  <c r="CJ217" i="11"/>
  <c r="DP217" i="11" s="1"/>
  <c r="BG205" i="11"/>
  <c r="CG220" i="11"/>
  <c r="DM220" i="11" s="1"/>
  <c r="CR209" i="11"/>
  <c r="DX209" i="11" s="1"/>
  <c r="CP211" i="11"/>
  <c r="DV211" i="11" s="1"/>
  <c r="CU206" i="11"/>
  <c r="EA206" i="11" s="1"/>
  <c r="BY228" i="11"/>
  <c r="DE228" i="11" s="1"/>
  <c r="AG231" i="11"/>
  <c r="AU217" i="11"/>
  <c r="CQ210" i="11"/>
  <c r="DW210" i="11" s="1"/>
  <c r="BE207" i="11"/>
  <c r="AX214" i="11"/>
  <c r="AR220" i="11"/>
  <c r="AV216" i="11"/>
  <c r="AE233" i="11"/>
  <c r="CO212" i="11"/>
  <c r="DU212" i="11" s="1"/>
  <c r="AS219" i="11"/>
  <c r="AO223" i="11"/>
  <c r="BA211" i="11"/>
  <c r="CL215" i="11"/>
  <c r="DR215" i="11" s="1"/>
  <c r="BD208" i="11"/>
  <c r="BT233" i="11"/>
  <c r="CZ233" i="11" s="1"/>
  <c r="CD223" i="11"/>
  <c r="DJ223" i="11" s="1"/>
  <c r="CH219" i="11"/>
  <c r="DN219" i="11" s="1"/>
  <c r="AM225" i="11"/>
  <c r="AW215" i="11"/>
  <c r="BU232" i="11"/>
  <c r="DA232" i="11" s="1"/>
  <c r="BV231" i="11"/>
  <c r="DB231" i="11" s="1"/>
  <c r="CA226" i="11"/>
  <c r="DG226" i="11" s="1"/>
  <c r="CT207" i="11"/>
  <c r="DZ207" i="11" s="1"/>
  <c r="CB225" i="11"/>
  <c r="DH225" i="11" s="1"/>
  <c r="AY213" i="11"/>
  <c r="AN224" i="11"/>
  <c r="CK216" i="11"/>
  <c r="DQ216" i="11" s="1"/>
  <c r="AI229" i="11"/>
  <c r="AJ228" i="11"/>
  <c r="CM214" i="11"/>
  <c r="DS214" i="11" s="1"/>
  <c r="BX229" i="11"/>
  <c r="DD229" i="11" s="1"/>
  <c r="AP222" i="11"/>
  <c r="BW230" i="11"/>
  <c r="DC230" i="11" s="1"/>
  <c r="CS208" i="11"/>
  <c r="DY208" i="11" s="1"/>
  <c r="CC224" i="11"/>
  <c r="DI224" i="11" s="1"/>
  <c r="BB210" i="11"/>
  <c r="CV205" i="11"/>
  <c r="EB205" i="11" s="1"/>
  <c r="AF232" i="11"/>
  <c r="CF221" i="11"/>
  <c r="DL221" i="11" s="1"/>
  <c r="CE222" i="11"/>
  <c r="DK222" i="11" s="1"/>
  <c r="BH204" i="11"/>
  <c r="CW204" i="11"/>
  <c r="EC204" i="11" s="1"/>
  <c r="AT218" i="11"/>
  <c r="BS234" i="11"/>
  <c r="CY234" i="11" s="1"/>
  <c r="AL226" i="11"/>
  <c r="BF206" i="11"/>
  <c r="BC209" i="11"/>
  <c r="CI218" i="11"/>
  <c r="DO218" i="11" s="1"/>
  <c r="HL203" i="11"/>
  <c r="G266" i="11"/>
  <c r="M265" i="11"/>
  <c r="HE264" i="11" s="1"/>
  <c r="EE234" i="11" l="1"/>
  <c r="FP234" i="11" s="1"/>
  <c r="FE208" i="11"/>
  <c r="GP208" i="11" s="1"/>
  <c r="EH231" i="11"/>
  <c r="FS231" i="11" s="1"/>
  <c r="EW216" i="11"/>
  <c r="GH216" i="11" s="1"/>
  <c r="AY232" i="1"/>
  <c r="AZ232" i="1" s="1"/>
  <c r="BL232" i="1" s="1"/>
  <c r="AX232" i="1"/>
  <c r="G265" i="1"/>
  <c r="O264" i="1"/>
  <c r="N264" i="1"/>
  <c r="AX233" i="1"/>
  <c r="AY233" i="1"/>
  <c r="AZ233" i="1" s="1"/>
  <c r="BL233" i="1" s="1"/>
  <c r="BB263" i="1"/>
  <c r="BC263" i="1" s="1"/>
  <c r="BF263" i="1"/>
  <c r="BH263" i="1" s="1"/>
  <c r="BJ263" i="1" s="1"/>
  <c r="AG247" i="1"/>
  <c r="AK243" i="1"/>
  <c r="AO239" i="1"/>
  <c r="Y255" i="1"/>
  <c r="AS235" i="1"/>
  <c r="AC251" i="1"/>
  <c r="AI245" i="1"/>
  <c r="AE249" i="1"/>
  <c r="AA253" i="1"/>
  <c r="AQ237" i="1"/>
  <c r="AM241" i="1"/>
  <c r="AL242" i="1"/>
  <c r="AF248" i="1"/>
  <c r="AP238" i="1"/>
  <c r="Z254" i="1"/>
  <c r="AR236" i="1"/>
  <c r="AB252" i="1"/>
  <c r="AT234" i="1"/>
  <c r="AV234" i="1" s="1"/>
  <c r="AW234" i="1" s="1"/>
  <c r="AD250" i="1"/>
  <c r="AN240" i="1"/>
  <c r="X256" i="1"/>
  <c r="Q263" i="1"/>
  <c r="AH246" i="1"/>
  <c r="AJ244" i="1"/>
  <c r="U259" i="1"/>
  <c r="R262" i="1"/>
  <c r="T260" i="1"/>
  <c r="S261" i="1"/>
  <c r="W257" i="1"/>
  <c r="V258" i="1"/>
  <c r="EO224" i="11"/>
  <c r="FZ224" i="11" s="1"/>
  <c r="EI230" i="11"/>
  <c r="FT230" i="11" s="1"/>
  <c r="EQ222" i="11"/>
  <c r="GB222" i="11" s="1"/>
  <c r="ET219" i="11"/>
  <c r="GE219" i="11" s="1"/>
  <c r="ER221" i="11"/>
  <c r="GC221" i="11" s="1"/>
  <c r="EL227" i="11"/>
  <c r="FW227" i="11" s="1"/>
  <c r="EY214" i="11"/>
  <c r="GJ214" i="11" s="1"/>
  <c r="FG206" i="11"/>
  <c r="GR206" i="11" s="1"/>
  <c r="FI204" i="11"/>
  <c r="GT204" i="11" s="1"/>
  <c r="GV204" i="11" s="1"/>
  <c r="GW204" i="11" s="1"/>
  <c r="EF233" i="11"/>
  <c r="FQ233" i="11" s="1"/>
  <c r="FB211" i="11"/>
  <c r="GM211" i="11" s="1"/>
  <c r="EJ229" i="11"/>
  <c r="FU229" i="11" s="1"/>
  <c r="FF207" i="11"/>
  <c r="GQ207" i="11" s="1"/>
  <c r="FC210" i="11"/>
  <c r="GN210" i="11" s="1"/>
  <c r="FH205" i="11"/>
  <c r="GS205" i="11" s="1"/>
  <c r="EU218" i="11"/>
  <c r="GF218" i="11" s="1"/>
  <c r="EN225" i="11"/>
  <c r="FY225" i="11" s="1"/>
  <c r="EG232" i="11"/>
  <c r="EP223" i="11"/>
  <c r="GA223" i="11" s="1"/>
  <c r="EK228" i="11"/>
  <c r="FV228" i="11" s="1"/>
  <c r="ES220" i="11"/>
  <c r="GD220" i="11" s="1"/>
  <c r="EZ213" i="11"/>
  <c r="GK213" i="11" s="1"/>
  <c r="GY203" i="11"/>
  <c r="HI203" i="11" s="1"/>
  <c r="HJ203" i="11" s="1"/>
  <c r="GX203" i="11"/>
  <c r="GZ202" i="11"/>
  <c r="HH202" i="11"/>
  <c r="EM226" i="11"/>
  <c r="FX226" i="11" s="1"/>
  <c r="EV217" i="11"/>
  <c r="GG217" i="11" s="1"/>
  <c r="FU228" i="11"/>
  <c r="EX215" i="11"/>
  <c r="GI215" i="11" s="1"/>
  <c r="FA212" i="11"/>
  <c r="GL212" i="11" s="1"/>
  <c r="FD209" i="11"/>
  <c r="GO209" i="11" s="1"/>
  <c r="HK201" i="11"/>
  <c r="FL203" i="11"/>
  <c r="FM203" i="11" s="1"/>
  <c r="FR231" i="11"/>
  <c r="HL204" i="11"/>
  <c r="HF205" i="11"/>
  <c r="CR210" i="11"/>
  <c r="DX210" i="11" s="1"/>
  <c r="AX215" i="11"/>
  <c r="BF207" i="11"/>
  <c r="AR221" i="11"/>
  <c r="CS209" i="11"/>
  <c r="DY209" i="11" s="1"/>
  <c r="BD209" i="11"/>
  <c r="BH205" i="11"/>
  <c r="AQ222" i="11"/>
  <c r="CN214" i="11"/>
  <c r="DT214" i="11" s="1"/>
  <c r="AN225" i="11"/>
  <c r="AJ229" i="11"/>
  <c r="CC225" i="11"/>
  <c r="DI225" i="11" s="1"/>
  <c r="AG232" i="11"/>
  <c r="BY229" i="11"/>
  <c r="DE229" i="11" s="1"/>
  <c r="BX230" i="11"/>
  <c r="DD230" i="11" s="1"/>
  <c r="CK217" i="11"/>
  <c r="DQ217" i="11" s="1"/>
  <c r="AV217" i="11"/>
  <c r="BU233" i="11"/>
  <c r="DA233" i="11" s="1"/>
  <c r="AP223" i="11"/>
  <c r="BS235" i="11"/>
  <c r="CY235" i="11" s="1"/>
  <c r="CE223" i="11"/>
  <c r="DK223" i="11" s="1"/>
  <c r="AT219" i="11"/>
  <c r="BZ228" i="11"/>
  <c r="DF228" i="11" s="1"/>
  <c r="AW216" i="11"/>
  <c r="CT208" i="11"/>
  <c r="DZ208" i="11" s="1"/>
  <c r="CV206" i="11"/>
  <c r="EB206" i="11" s="1"/>
  <c r="AO224" i="11"/>
  <c r="AF233" i="11"/>
  <c r="CQ211" i="11"/>
  <c r="DW211" i="11" s="1"/>
  <c r="AD235" i="11"/>
  <c r="CJ218" i="11"/>
  <c r="DP218" i="11" s="1"/>
  <c r="AH231" i="11"/>
  <c r="CB226" i="11"/>
  <c r="DH226" i="11" s="1"/>
  <c r="BB211" i="11"/>
  <c r="BW231" i="11"/>
  <c r="DC231" i="11" s="1"/>
  <c r="BA212" i="11"/>
  <c r="CA227" i="11"/>
  <c r="DG227" i="11" s="1"/>
  <c r="AL227" i="11"/>
  <c r="AS220" i="11"/>
  <c r="BE208" i="11"/>
  <c r="BC210" i="11"/>
  <c r="CP212" i="11"/>
  <c r="DV212" i="11" s="1"/>
  <c r="CH220" i="11"/>
  <c r="DN220" i="11" s="1"/>
  <c r="BT234" i="11"/>
  <c r="CZ234" i="11" s="1"/>
  <c r="AE234" i="11"/>
  <c r="AU218" i="11"/>
  <c r="AY214" i="11"/>
  <c r="AI230" i="11"/>
  <c r="AZ213" i="11"/>
  <c r="CL216" i="11"/>
  <c r="DR216" i="11" s="1"/>
  <c r="CG221" i="11"/>
  <c r="DM221" i="11" s="1"/>
  <c r="CO213" i="11"/>
  <c r="DU213" i="11" s="1"/>
  <c r="CF222" i="11"/>
  <c r="DL222" i="11" s="1"/>
  <c r="CW205" i="11"/>
  <c r="EC205" i="11" s="1"/>
  <c r="BG206" i="11"/>
  <c r="AK228" i="11"/>
  <c r="CD224" i="11"/>
  <c r="DJ224" i="11" s="1"/>
  <c r="CU207" i="11"/>
  <c r="EA207" i="11" s="1"/>
  <c r="AM226" i="11"/>
  <c r="BV232" i="11"/>
  <c r="DB232" i="11" s="1"/>
  <c r="CI219" i="11"/>
  <c r="DO219" i="11" s="1"/>
  <c r="CM215" i="11"/>
  <c r="DS215" i="11" s="1"/>
  <c r="G267" i="11"/>
  <c r="M266" i="11"/>
  <c r="HE265" i="11" s="1"/>
  <c r="ET220" i="11" l="1"/>
  <c r="GE220" i="11" s="1"/>
  <c r="EY215" i="11"/>
  <c r="GJ215" i="11" s="1"/>
  <c r="BB264" i="1"/>
  <c r="BC264" i="1" s="1"/>
  <c r="BF264" i="1"/>
  <c r="BH264" i="1" s="1"/>
  <c r="BJ264" i="1" s="1"/>
  <c r="AJ245" i="1"/>
  <c r="AD251" i="1"/>
  <c r="AT235" i="1"/>
  <c r="AV235" i="1" s="1"/>
  <c r="AW235" i="1" s="1"/>
  <c r="AN241" i="1"/>
  <c r="Z255" i="1"/>
  <c r="AP239" i="1"/>
  <c r="AB253" i="1"/>
  <c r="AR237" i="1"/>
  <c r="AL243" i="1"/>
  <c r="AF249" i="1"/>
  <c r="AH247" i="1"/>
  <c r="AQ238" i="1"/>
  <c r="AA254" i="1"/>
  <c r="AS236" i="1"/>
  <c r="AC252" i="1"/>
  <c r="AM242" i="1"/>
  <c r="AO240" i="1"/>
  <c r="Y256" i="1"/>
  <c r="Q264" i="1"/>
  <c r="AG248" i="1"/>
  <c r="T261" i="1"/>
  <c r="S262" i="1"/>
  <c r="AI246" i="1"/>
  <c r="AK244" i="1"/>
  <c r="AE250" i="1"/>
  <c r="R263" i="1"/>
  <c r="U260" i="1"/>
  <c r="X257" i="1"/>
  <c r="W258" i="1"/>
  <c r="V259" i="1"/>
  <c r="AY234" i="1"/>
  <c r="AZ234" i="1" s="1"/>
  <c r="BL234" i="1" s="1"/>
  <c r="AX234" i="1"/>
  <c r="N265" i="1"/>
  <c r="G266" i="1"/>
  <c r="O265" i="1"/>
  <c r="EU219" i="11"/>
  <c r="GF219" i="11" s="1"/>
  <c r="FC211" i="11"/>
  <c r="GN211" i="11" s="1"/>
  <c r="FE209" i="11"/>
  <c r="GP209" i="11" s="1"/>
  <c r="FK204" i="11"/>
  <c r="FL204" i="11" s="1"/>
  <c r="FM204" i="11" s="1"/>
  <c r="EM227" i="11"/>
  <c r="FX227" i="11" s="1"/>
  <c r="FI205" i="11"/>
  <c r="GT205" i="11" s="1"/>
  <c r="GV205" i="11" s="1"/>
  <c r="GW205" i="11" s="1"/>
  <c r="EP224" i="11"/>
  <c r="GA224" i="11" s="1"/>
  <c r="EO225" i="11"/>
  <c r="FZ225" i="11" s="1"/>
  <c r="FG207" i="11"/>
  <c r="GR207" i="11" s="1"/>
  <c r="EQ223" i="11"/>
  <c r="GB223" i="11" s="1"/>
  <c r="ER222" i="11"/>
  <c r="GC222" i="11" s="1"/>
  <c r="EE235" i="11"/>
  <c r="FP235" i="11" s="1"/>
  <c r="EV218" i="11"/>
  <c r="GG218" i="11" s="1"/>
  <c r="EN226" i="11"/>
  <c r="FY226" i="11" s="1"/>
  <c r="FF208" i="11"/>
  <c r="GQ208" i="11" s="1"/>
  <c r="EZ214" i="11"/>
  <c r="GK214" i="11" s="1"/>
  <c r="ES221" i="11"/>
  <c r="GD221" i="11" s="1"/>
  <c r="EI231" i="11"/>
  <c r="FT231" i="11" s="1"/>
  <c r="FR232" i="11"/>
  <c r="EH232" i="11"/>
  <c r="FS232" i="11" s="1"/>
  <c r="EX216" i="11"/>
  <c r="GI216" i="11" s="1"/>
  <c r="FB212" i="11"/>
  <c r="GM212" i="11" s="1"/>
  <c r="FH206" i="11"/>
  <c r="GS206" i="11" s="1"/>
  <c r="EG233" i="11"/>
  <c r="EK229" i="11"/>
  <c r="FV229" i="11" s="1"/>
  <c r="FD210" i="11"/>
  <c r="GO210" i="11" s="1"/>
  <c r="HK202" i="11"/>
  <c r="EF234" i="11"/>
  <c r="EW217" i="11"/>
  <c r="GH217" i="11" s="1"/>
  <c r="FN203" i="11"/>
  <c r="GZ203" i="11"/>
  <c r="HH203" i="11"/>
  <c r="FA213" i="11"/>
  <c r="GL213" i="11" s="1"/>
  <c r="EL228" i="11"/>
  <c r="FW228" i="11" s="1"/>
  <c r="EJ230" i="11"/>
  <c r="GY204" i="11"/>
  <c r="HI204" i="11" s="1"/>
  <c r="HJ204" i="11" s="1"/>
  <c r="GX204" i="11"/>
  <c r="HF206" i="11"/>
  <c r="CF223" i="11"/>
  <c r="DL223" i="11" s="1"/>
  <c r="CG222" i="11"/>
  <c r="DM222" i="11" s="1"/>
  <c r="CP213" i="11"/>
  <c r="DV213" i="11" s="1"/>
  <c r="CL217" i="11"/>
  <c r="DR217" i="11" s="1"/>
  <c r="BS236" i="11"/>
  <c r="CY236" i="11" s="1"/>
  <c r="AT220" i="11"/>
  <c r="CH221" i="11"/>
  <c r="DN221" i="11" s="1"/>
  <c r="CR211" i="11"/>
  <c r="DX211" i="11" s="1"/>
  <c r="CA228" i="11"/>
  <c r="DG228" i="11" s="1"/>
  <c r="CM216" i="11"/>
  <c r="DS216" i="11" s="1"/>
  <c r="AN226" i="11"/>
  <c r="CO214" i="11"/>
  <c r="DU214" i="11" s="1"/>
  <c r="BC211" i="11"/>
  <c r="BY230" i="11"/>
  <c r="DE230" i="11" s="1"/>
  <c r="CC226" i="11"/>
  <c r="DI226" i="11" s="1"/>
  <c r="AH232" i="11"/>
  <c r="AJ230" i="11"/>
  <c r="CS210" i="11"/>
  <c r="DY210" i="11" s="1"/>
  <c r="AQ223" i="11"/>
  <c r="AV218" i="11"/>
  <c r="AI231" i="11"/>
  <c r="CD225" i="11"/>
  <c r="DJ225" i="11" s="1"/>
  <c r="AO225" i="11"/>
  <c r="BH206" i="11"/>
  <c r="AZ214" i="11"/>
  <c r="BT235" i="11"/>
  <c r="CZ235" i="11" s="1"/>
  <c r="AY215" i="11"/>
  <c r="CB227" i="11"/>
  <c r="DH227" i="11" s="1"/>
  <c r="AP224" i="11"/>
  <c r="BV233" i="11"/>
  <c r="DB233" i="11" s="1"/>
  <c r="BU234" i="11"/>
  <c r="DA234" i="11" s="1"/>
  <c r="AE235" i="11"/>
  <c r="CE224" i="11"/>
  <c r="DK224" i="11" s="1"/>
  <c r="AG233" i="11"/>
  <c r="AR222" i="11"/>
  <c r="BD210" i="11"/>
  <c r="AK229" i="11"/>
  <c r="CU208" i="11"/>
  <c r="EA208" i="11" s="1"/>
  <c r="CK218" i="11"/>
  <c r="DQ218" i="11" s="1"/>
  <c r="BA213" i="11"/>
  <c r="AX216" i="11"/>
  <c r="BG207" i="11"/>
  <c r="AF234" i="11"/>
  <c r="CT209" i="11"/>
  <c r="DZ209" i="11" s="1"/>
  <c r="CQ212" i="11"/>
  <c r="DW212" i="11" s="1"/>
  <c r="CW206" i="11"/>
  <c r="EC206" i="11" s="1"/>
  <c r="AU219" i="11"/>
  <c r="CI220" i="11"/>
  <c r="DO220" i="11" s="1"/>
  <c r="BW232" i="11"/>
  <c r="DC232" i="11" s="1"/>
  <c r="AS221" i="11"/>
  <c r="BX231" i="11"/>
  <c r="DD231" i="11" s="1"/>
  <c r="AM227" i="11"/>
  <c r="BE209" i="11"/>
  <c r="AL228" i="11"/>
  <c r="BB212" i="11"/>
  <c r="BZ229" i="11"/>
  <c r="DF229" i="11" s="1"/>
  <c r="AW217" i="11"/>
  <c r="AD236" i="11"/>
  <c r="CN215" i="11"/>
  <c r="DT215" i="11" s="1"/>
  <c r="EZ215" i="11" s="1"/>
  <c r="GK215" i="11" s="1"/>
  <c r="CV207" i="11"/>
  <c r="EB207" i="11" s="1"/>
  <c r="CJ219" i="11"/>
  <c r="DP219" i="11" s="1"/>
  <c r="BF208" i="11"/>
  <c r="HL205" i="11"/>
  <c r="M267" i="11"/>
  <c r="HE266" i="11" s="1"/>
  <c r="G268" i="11"/>
  <c r="EQ224" i="11" l="1"/>
  <c r="GB224" i="11" s="1"/>
  <c r="EO226" i="11"/>
  <c r="FZ226" i="11" s="1"/>
  <c r="FK205" i="11"/>
  <c r="FL205" i="11" s="1"/>
  <c r="FM205" i="11" s="1"/>
  <c r="N266" i="1"/>
  <c r="G267" i="1"/>
  <c r="O266" i="1"/>
  <c r="BB265" i="1"/>
  <c r="BC265" i="1" s="1"/>
  <c r="BF265" i="1"/>
  <c r="BH265" i="1" s="1"/>
  <c r="BJ265" i="1" s="1"/>
  <c r="AJ246" i="1"/>
  <c r="AG249" i="1"/>
  <c r="Z256" i="1"/>
  <c r="AP240" i="1"/>
  <c r="AM243" i="1"/>
  <c r="AN242" i="1"/>
  <c r="AC253" i="1"/>
  <c r="AS237" i="1"/>
  <c r="AL244" i="1"/>
  <c r="AI247" i="1"/>
  <c r="AB254" i="1"/>
  <c r="Y257" i="1"/>
  <c r="AT236" i="1"/>
  <c r="AV236" i="1" s="1"/>
  <c r="AQ239" i="1"/>
  <c r="AR238" i="1"/>
  <c r="AO241" i="1"/>
  <c r="AH248" i="1"/>
  <c r="AE251" i="1"/>
  <c r="AF250" i="1"/>
  <c r="AK245" i="1"/>
  <c r="AD252" i="1"/>
  <c r="AA255" i="1"/>
  <c r="U261" i="1"/>
  <c r="T262" i="1"/>
  <c r="X258" i="1"/>
  <c r="R264" i="1"/>
  <c r="W259" i="1"/>
  <c r="Q265" i="1"/>
  <c r="S263" i="1"/>
  <c r="V260" i="1"/>
  <c r="AX235" i="1"/>
  <c r="AY235" i="1"/>
  <c r="AZ235" i="1" s="1"/>
  <c r="BL235" i="1" s="1"/>
  <c r="EI232" i="11"/>
  <c r="FT232" i="11" s="1"/>
  <c r="EW218" i="11"/>
  <c r="GH218" i="11" s="1"/>
  <c r="FI206" i="11"/>
  <c r="GT206" i="11" s="1"/>
  <c r="GV206" i="11" s="1"/>
  <c r="GW206" i="11" s="1"/>
  <c r="EF235" i="11"/>
  <c r="FQ235" i="11" s="1"/>
  <c r="FN204" i="11"/>
  <c r="EU220" i="11"/>
  <c r="GF220" i="11" s="1"/>
  <c r="EJ231" i="11"/>
  <c r="FU231" i="11" s="1"/>
  <c r="ET221" i="11"/>
  <c r="GE221" i="11" s="1"/>
  <c r="FB213" i="11"/>
  <c r="GM213" i="11" s="1"/>
  <c r="FC212" i="11"/>
  <c r="GN212" i="11" s="1"/>
  <c r="FH207" i="11"/>
  <c r="GS207" i="11" s="1"/>
  <c r="EL229" i="11"/>
  <c r="FW229" i="11" s="1"/>
  <c r="FF209" i="11"/>
  <c r="GQ209" i="11" s="1"/>
  <c r="EN227" i="11"/>
  <c r="FY227" i="11" s="1"/>
  <c r="FA214" i="11"/>
  <c r="GL214" i="11" s="1"/>
  <c r="FD211" i="11"/>
  <c r="GO211" i="11" s="1"/>
  <c r="EX217" i="11"/>
  <c r="GI217" i="11" s="1"/>
  <c r="GY205" i="11"/>
  <c r="HI205" i="11" s="1"/>
  <c r="HJ205" i="11" s="1"/>
  <c r="GX205" i="11"/>
  <c r="EG234" i="11"/>
  <c r="FR234" i="11" s="1"/>
  <c r="FG208" i="11"/>
  <c r="GR208" i="11" s="1"/>
  <c r="EH233" i="11"/>
  <c r="FS233" i="11" s="1"/>
  <c r="EP225" i="11"/>
  <c r="GA225" i="11" s="1"/>
  <c r="FE210" i="11"/>
  <c r="GP210" i="11" s="1"/>
  <c r="EK230" i="11"/>
  <c r="FV230" i="11" s="1"/>
  <c r="EY216" i="11"/>
  <c r="GJ216" i="11" s="1"/>
  <c r="ES222" i="11"/>
  <c r="GD222" i="11" s="1"/>
  <c r="GZ204" i="11"/>
  <c r="HH204" i="11"/>
  <c r="FU230" i="11"/>
  <c r="EV219" i="11"/>
  <c r="GG219" i="11" s="1"/>
  <c r="EM228" i="11"/>
  <c r="FX228" i="11" s="1"/>
  <c r="EE236" i="11"/>
  <c r="FP236" i="11" s="1"/>
  <c r="ER223" i="11"/>
  <c r="GC223" i="11" s="1"/>
  <c r="HK203" i="11"/>
  <c r="FQ234" i="11"/>
  <c r="FR233" i="11"/>
  <c r="HF207" i="11"/>
  <c r="CK219" i="11"/>
  <c r="DQ219" i="11" s="1"/>
  <c r="CB228" i="11"/>
  <c r="DH228" i="11" s="1"/>
  <c r="BB213" i="11"/>
  <c r="AF235" i="11"/>
  <c r="BX232" i="11"/>
  <c r="DD232" i="11" s="1"/>
  <c r="BF209" i="11"/>
  <c r="CV208" i="11"/>
  <c r="EB208" i="11" s="1"/>
  <c r="CF224" i="11"/>
  <c r="DL224" i="11" s="1"/>
  <c r="CC227" i="11"/>
  <c r="DI227" i="11" s="1"/>
  <c r="BS237" i="11"/>
  <c r="CY237" i="11" s="1"/>
  <c r="CA229" i="11"/>
  <c r="DG229" i="11" s="1"/>
  <c r="AM228" i="11"/>
  <c r="AH233" i="11"/>
  <c r="CG223" i="11"/>
  <c r="DM223" i="11" s="1"/>
  <c r="BZ230" i="11"/>
  <c r="DF230" i="11" s="1"/>
  <c r="CT210" i="11"/>
  <c r="DZ210" i="11" s="1"/>
  <c r="AU220" i="11"/>
  <c r="AX217" i="11"/>
  <c r="AW218" i="11"/>
  <c r="CW207" i="11"/>
  <c r="EC207" i="11" s="1"/>
  <c r="CR212" i="11"/>
  <c r="DX212" i="11" s="1"/>
  <c r="BY231" i="11"/>
  <c r="DE231" i="11" s="1"/>
  <c r="CP214" i="11"/>
  <c r="DV214" i="11" s="1"/>
  <c r="CE225" i="11"/>
  <c r="DK225" i="11" s="1"/>
  <c r="CO215" i="11"/>
  <c r="DU215" i="11" s="1"/>
  <c r="BV234" i="11"/>
  <c r="DB234" i="11" s="1"/>
  <c r="CS211" i="11"/>
  <c r="DY211" i="11" s="1"/>
  <c r="AV219" i="11"/>
  <c r="AR223" i="11"/>
  <c r="BD211" i="11"/>
  <c r="CI221" i="11"/>
  <c r="DO221" i="11" s="1"/>
  <c r="BH207" i="11"/>
  <c r="CU209" i="11"/>
  <c r="EA209" i="11" s="1"/>
  <c r="AL229" i="11"/>
  <c r="AD237" i="11"/>
  <c r="CQ213" i="11"/>
  <c r="DW213" i="11" s="1"/>
  <c r="AK230" i="11"/>
  <c r="AG234" i="11"/>
  <c r="AE236" i="11"/>
  <c r="AT221" i="11"/>
  <c r="AP225" i="11"/>
  <c r="CD226" i="11"/>
  <c r="DJ226" i="11" s="1"/>
  <c r="BW233" i="11"/>
  <c r="DC233" i="11" s="1"/>
  <c r="AQ224" i="11"/>
  <c r="CN216" i="11"/>
  <c r="DT216" i="11" s="1"/>
  <c r="AN227" i="11"/>
  <c r="AI232" i="11"/>
  <c r="BT236" i="11"/>
  <c r="CZ236" i="11" s="1"/>
  <c r="BC212" i="11"/>
  <c r="BU235" i="11"/>
  <c r="DA235" i="11" s="1"/>
  <c r="BA214" i="11"/>
  <c r="AY216" i="11"/>
  <c r="CL218" i="11"/>
  <c r="DR218" i="11" s="1"/>
  <c r="AO226" i="11"/>
  <c r="AJ231" i="11"/>
  <c r="CM217" i="11"/>
  <c r="DS217" i="11" s="1"/>
  <c r="AZ215" i="11"/>
  <c r="BE210" i="11"/>
  <c r="CJ220" i="11"/>
  <c r="DP220" i="11" s="1"/>
  <c r="BG208" i="11"/>
  <c r="CH222" i="11"/>
  <c r="DN222" i="11" s="1"/>
  <c r="AS222" i="11"/>
  <c r="HL206" i="11"/>
  <c r="G269" i="11"/>
  <c r="M268" i="11"/>
  <c r="HE267" i="11" s="1"/>
  <c r="N267" i="1" l="1"/>
  <c r="O267" i="1"/>
  <c r="G268" i="1"/>
  <c r="AW236" i="1"/>
  <c r="BB266" i="1"/>
  <c r="BC266" i="1" s="1"/>
  <c r="BF266" i="1"/>
  <c r="BH266" i="1" s="1"/>
  <c r="BJ266" i="1" s="1"/>
  <c r="AL245" i="1"/>
  <c r="AA256" i="1"/>
  <c r="AQ240" i="1"/>
  <c r="AD253" i="1"/>
  <c r="AT237" i="1"/>
  <c r="AV237" i="1" s="1"/>
  <c r="AW237" i="1" s="1"/>
  <c r="AI248" i="1"/>
  <c r="AS238" i="1"/>
  <c r="AC254" i="1"/>
  <c r="AR239" i="1"/>
  <c r="AB255" i="1"/>
  <c r="AE252" i="1"/>
  <c r="AH249" i="1"/>
  <c r="Z257" i="1"/>
  <c r="AO242" i="1"/>
  <c r="AF251" i="1"/>
  <c r="AK246" i="1"/>
  <c r="AJ247" i="1"/>
  <c r="AG250" i="1"/>
  <c r="AN243" i="1"/>
  <c r="AM244" i="1"/>
  <c r="AP241" i="1"/>
  <c r="Y258" i="1"/>
  <c r="V261" i="1"/>
  <c r="U262" i="1"/>
  <c r="R265" i="1"/>
  <c r="W260" i="1"/>
  <c r="Q266" i="1"/>
  <c r="X259" i="1"/>
  <c r="S264" i="1"/>
  <c r="T263" i="1"/>
  <c r="EX218" i="11"/>
  <c r="GI218" i="11" s="1"/>
  <c r="EF236" i="11"/>
  <c r="FQ236" i="11" s="1"/>
  <c r="FC213" i="11"/>
  <c r="GN213" i="11" s="1"/>
  <c r="FK206" i="11"/>
  <c r="FL206" i="11" s="1"/>
  <c r="FM206" i="11" s="1"/>
  <c r="FG209" i="11"/>
  <c r="GR209" i="11" s="1"/>
  <c r="EY217" i="11"/>
  <c r="GJ217" i="11" s="1"/>
  <c r="EV220" i="11"/>
  <c r="GG220" i="11" s="1"/>
  <c r="EI233" i="11"/>
  <c r="FT233" i="11" s="1"/>
  <c r="EQ225" i="11"/>
  <c r="GB225" i="11" s="1"/>
  <c r="FF210" i="11"/>
  <c r="GQ210" i="11" s="1"/>
  <c r="FI207" i="11"/>
  <c r="EG235" i="11"/>
  <c r="ET222" i="11"/>
  <c r="GE222" i="11" s="1"/>
  <c r="EZ216" i="11"/>
  <c r="GK216" i="11" s="1"/>
  <c r="FA215" i="11"/>
  <c r="GL215" i="11" s="1"/>
  <c r="FD212" i="11"/>
  <c r="GO212" i="11" s="1"/>
  <c r="EO227" i="11"/>
  <c r="FZ227" i="11" s="1"/>
  <c r="EJ232" i="11"/>
  <c r="EW219" i="11"/>
  <c r="GH219" i="11" s="1"/>
  <c r="FN205" i="11"/>
  <c r="GZ205" i="11"/>
  <c r="HH205" i="11"/>
  <c r="ER224" i="11"/>
  <c r="GC224" i="11" s="1"/>
  <c r="EU221" i="11"/>
  <c r="GF221" i="11" s="1"/>
  <c r="FE211" i="11"/>
  <c r="GP211" i="11" s="1"/>
  <c r="FB214" i="11"/>
  <c r="GM214" i="11" s="1"/>
  <c r="EL230" i="11"/>
  <c r="FW230" i="11" s="1"/>
  <c r="EM229" i="11"/>
  <c r="FX229" i="11" s="1"/>
  <c r="FH208" i="11"/>
  <c r="GS208" i="11" s="1"/>
  <c r="EP226" i="11"/>
  <c r="GA226" i="11" s="1"/>
  <c r="EH234" i="11"/>
  <c r="EK231" i="11"/>
  <c r="FV231" i="11" s="1"/>
  <c r="ES223" i="11"/>
  <c r="GD223" i="11" s="1"/>
  <c r="EE237" i="11"/>
  <c r="FP237" i="11" s="1"/>
  <c r="EN228" i="11"/>
  <c r="FY228" i="11" s="1"/>
  <c r="HK204" i="11"/>
  <c r="GY206" i="11"/>
  <c r="HI206" i="11" s="1"/>
  <c r="HJ206" i="11" s="1"/>
  <c r="GX206" i="11"/>
  <c r="HF208" i="11"/>
  <c r="CM218" i="11"/>
  <c r="DS218" i="11" s="1"/>
  <c r="CB229" i="11"/>
  <c r="DH229" i="11" s="1"/>
  <c r="AQ225" i="11"/>
  <c r="BW234" i="11"/>
  <c r="DC234" i="11" s="1"/>
  <c r="CF225" i="11"/>
  <c r="DL225" i="11" s="1"/>
  <c r="AY217" i="11"/>
  <c r="AS223" i="11"/>
  <c r="BY232" i="11"/>
  <c r="DE232" i="11" s="1"/>
  <c r="BX233" i="11"/>
  <c r="DD233" i="11" s="1"/>
  <c r="CU210" i="11"/>
  <c r="EA210" i="11" s="1"/>
  <c r="BD212" i="11"/>
  <c r="CQ214" i="11"/>
  <c r="DW214" i="11" s="1"/>
  <c r="CH223" i="11"/>
  <c r="DN223" i="11" s="1"/>
  <c r="BG209" i="11"/>
  <c r="CN217" i="11"/>
  <c r="DT217" i="11" s="1"/>
  <c r="AR224" i="11"/>
  <c r="AG235" i="11"/>
  <c r="AN228" i="11"/>
  <c r="CC228" i="11"/>
  <c r="DI228" i="11" s="1"/>
  <c r="AP226" i="11"/>
  <c r="AF236" i="11"/>
  <c r="BB214" i="11"/>
  <c r="CV209" i="11"/>
  <c r="EB209" i="11" s="1"/>
  <c r="BT237" i="11"/>
  <c r="CZ237" i="11" s="1"/>
  <c r="BU236" i="11"/>
  <c r="DA236" i="11" s="1"/>
  <c r="BV235" i="11"/>
  <c r="DB235" i="11" s="1"/>
  <c r="AM229" i="11"/>
  <c r="CE226" i="11"/>
  <c r="DK226" i="11" s="1"/>
  <c r="AU221" i="11"/>
  <c r="CR213" i="11"/>
  <c r="DX213" i="11" s="1"/>
  <c r="CL219" i="11"/>
  <c r="DR219" i="11" s="1"/>
  <c r="AO227" i="11"/>
  <c r="BZ231" i="11"/>
  <c r="DF231" i="11" s="1"/>
  <c r="CW208" i="11"/>
  <c r="EC208" i="11" s="1"/>
  <c r="CG224" i="11"/>
  <c r="DM224" i="11" s="1"/>
  <c r="AL230" i="11"/>
  <c r="CS212" i="11"/>
  <c r="DY212" i="11" s="1"/>
  <c r="BA215" i="11"/>
  <c r="AV220" i="11"/>
  <c r="AW219" i="11"/>
  <c r="AJ232" i="11"/>
  <c r="AH234" i="11"/>
  <c r="AK231" i="11"/>
  <c r="CI222" i="11"/>
  <c r="DO222" i="11" s="1"/>
  <c r="BS238" i="11"/>
  <c r="CY238" i="11" s="1"/>
  <c r="BH208" i="11"/>
  <c r="AE237" i="11"/>
  <c r="BE211" i="11"/>
  <c r="AD238" i="11"/>
  <c r="CK220" i="11"/>
  <c r="DQ220" i="11" s="1"/>
  <c r="AZ216" i="11"/>
  <c r="CD227" i="11"/>
  <c r="DJ227" i="11" s="1"/>
  <c r="CT211" i="11"/>
  <c r="DZ211" i="11" s="1"/>
  <c r="AX218" i="11"/>
  <c r="BF210" i="11"/>
  <c r="CO216" i="11"/>
  <c r="DU216" i="11" s="1"/>
  <c r="CP215" i="11"/>
  <c r="DV215" i="11" s="1"/>
  <c r="CJ221" i="11"/>
  <c r="DP221" i="11" s="1"/>
  <c r="BC213" i="11"/>
  <c r="AI233" i="11"/>
  <c r="AT222" i="11"/>
  <c r="CA230" i="11"/>
  <c r="DG230" i="11" s="1"/>
  <c r="HL207" i="11"/>
  <c r="G270" i="11"/>
  <c r="M269" i="11"/>
  <c r="HE268" i="11" s="1"/>
  <c r="EP227" i="11" l="1"/>
  <c r="GA227" i="11" s="1"/>
  <c r="EG236" i="11"/>
  <c r="FR236" i="11" s="1"/>
  <c r="G269" i="1"/>
  <c r="N268" i="1"/>
  <c r="O268" i="1"/>
  <c r="AX237" i="1"/>
  <c r="AY237" i="1"/>
  <c r="AZ237" i="1" s="1"/>
  <c r="BL237" i="1" s="1"/>
  <c r="AY236" i="1"/>
  <c r="AZ236" i="1" s="1"/>
  <c r="BL236" i="1" s="1"/>
  <c r="AX236" i="1"/>
  <c r="BB267" i="1"/>
  <c r="BC267" i="1" s="1"/>
  <c r="BF267" i="1"/>
  <c r="BH267" i="1" s="1"/>
  <c r="BJ267" i="1" s="1"/>
  <c r="AS239" i="1"/>
  <c r="AC255" i="1"/>
  <c r="AT238" i="1"/>
  <c r="AV238" i="1" s="1"/>
  <c r="AW238" i="1" s="1"/>
  <c r="AD254" i="1"/>
  <c r="AO243" i="1"/>
  <c r="Y259" i="1"/>
  <c r="AP242" i="1"/>
  <c r="Z258" i="1"/>
  <c r="AK247" i="1"/>
  <c r="AL246" i="1"/>
  <c r="AG251" i="1"/>
  <c r="AH250" i="1"/>
  <c r="W261" i="1"/>
  <c r="U263" i="1"/>
  <c r="AJ248" i="1"/>
  <c r="AI249" i="1"/>
  <c r="AF252" i="1"/>
  <c r="AM245" i="1"/>
  <c r="AB256" i="1"/>
  <c r="AE253" i="1"/>
  <c r="AA257" i="1"/>
  <c r="AN244" i="1"/>
  <c r="AR240" i="1"/>
  <c r="T264" i="1"/>
  <c r="X260" i="1"/>
  <c r="AQ241" i="1"/>
  <c r="Q267" i="1"/>
  <c r="V262" i="1"/>
  <c r="R266" i="1"/>
  <c r="S265" i="1"/>
  <c r="FH209" i="11"/>
  <c r="GS209" i="11" s="1"/>
  <c r="EZ217" i="11"/>
  <c r="GK217" i="11" s="1"/>
  <c r="EV221" i="11"/>
  <c r="GG221" i="11" s="1"/>
  <c r="EH235" i="11"/>
  <c r="FS235" i="11" s="1"/>
  <c r="EQ226" i="11"/>
  <c r="GB226" i="11" s="1"/>
  <c r="EO228" i="11"/>
  <c r="FZ228" i="11" s="1"/>
  <c r="FE212" i="11"/>
  <c r="GP212" i="11" s="1"/>
  <c r="FA216" i="11"/>
  <c r="GL216" i="11" s="1"/>
  <c r="EU222" i="11"/>
  <c r="GF222" i="11" s="1"/>
  <c r="EF237" i="11"/>
  <c r="FQ237" i="11" s="1"/>
  <c r="FC214" i="11"/>
  <c r="GN214" i="11" s="1"/>
  <c r="EK232" i="11"/>
  <c r="FV232" i="11" s="1"/>
  <c r="EI234" i="11"/>
  <c r="FT234" i="11" s="1"/>
  <c r="FS234" i="11"/>
  <c r="EM230" i="11"/>
  <c r="FX230" i="11" s="1"/>
  <c r="EW220" i="11"/>
  <c r="GH220" i="11" s="1"/>
  <c r="FB215" i="11"/>
  <c r="GM215" i="11" s="1"/>
  <c r="FF211" i="11"/>
  <c r="GQ211" i="11" s="1"/>
  <c r="EE238" i="11"/>
  <c r="FP238" i="11" s="1"/>
  <c r="EL231" i="11"/>
  <c r="FW231" i="11" s="1"/>
  <c r="ET223" i="11"/>
  <c r="GE223" i="11" s="1"/>
  <c r="EJ233" i="11"/>
  <c r="ER225" i="11"/>
  <c r="GC225" i="11" s="1"/>
  <c r="EY218" i="11"/>
  <c r="GJ218" i="11" s="1"/>
  <c r="FN206" i="11"/>
  <c r="FU232" i="11"/>
  <c r="GZ206" i="11"/>
  <c r="HH206" i="11"/>
  <c r="ES224" i="11"/>
  <c r="GD224" i="11" s="1"/>
  <c r="EX219" i="11"/>
  <c r="GI219" i="11" s="1"/>
  <c r="FR235" i="11"/>
  <c r="HK205" i="11"/>
  <c r="FI208" i="11"/>
  <c r="FD213" i="11"/>
  <c r="GO213" i="11" s="1"/>
  <c r="FG210" i="11"/>
  <c r="GR210" i="11" s="1"/>
  <c r="EN229" i="11"/>
  <c r="FY229" i="11" s="1"/>
  <c r="GT207" i="11"/>
  <c r="GV207" i="11" s="1"/>
  <c r="GW207" i="11" s="1"/>
  <c r="FK207" i="11"/>
  <c r="HF209" i="11"/>
  <c r="BT238" i="11"/>
  <c r="CZ238" i="11" s="1"/>
  <c r="AH235" i="11"/>
  <c r="AK232" i="11"/>
  <c r="CO217" i="11"/>
  <c r="DU217" i="11" s="1"/>
  <c r="CE227" i="11"/>
  <c r="DK227" i="11" s="1"/>
  <c r="BY233" i="11"/>
  <c r="DE233" i="11" s="1"/>
  <c r="AZ217" i="11"/>
  <c r="BV236" i="11"/>
  <c r="DB236" i="11" s="1"/>
  <c r="AD239" i="11"/>
  <c r="CQ215" i="11"/>
  <c r="DW215" i="11" s="1"/>
  <c r="BD213" i="11"/>
  <c r="CI223" i="11"/>
  <c r="DO223" i="11" s="1"/>
  <c r="AP227" i="11"/>
  <c r="AG236" i="11"/>
  <c r="BF211" i="11"/>
  <c r="BE212" i="11"/>
  <c r="CD228" i="11"/>
  <c r="DJ228" i="11" s="1"/>
  <c r="AV221" i="11"/>
  <c r="AI234" i="11"/>
  <c r="AT223" i="11"/>
  <c r="AF237" i="11"/>
  <c r="CM219" i="11"/>
  <c r="DS219" i="11" s="1"/>
  <c r="CS213" i="11"/>
  <c r="DY213" i="11" s="1"/>
  <c r="FE213" i="11" s="1"/>
  <c r="GP213" i="11" s="1"/>
  <c r="BU237" i="11"/>
  <c r="DA237" i="11" s="1"/>
  <c r="CP216" i="11"/>
  <c r="DV216" i="11" s="1"/>
  <c r="AN229" i="11"/>
  <c r="CG225" i="11"/>
  <c r="DM225" i="11" s="1"/>
  <c r="AS224" i="11"/>
  <c r="BH209" i="11"/>
  <c r="AO228" i="11"/>
  <c r="CF226" i="11"/>
  <c r="DL226" i="11" s="1"/>
  <c r="BG210" i="11"/>
  <c r="BZ232" i="11"/>
  <c r="DF232" i="11" s="1"/>
  <c r="CA231" i="11"/>
  <c r="DG231" i="11" s="1"/>
  <c r="AY218" i="11"/>
  <c r="CW209" i="11"/>
  <c r="EC209" i="11" s="1"/>
  <c r="AW220" i="11"/>
  <c r="CJ222" i="11"/>
  <c r="DP222" i="11" s="1"/>
  <c r="CC229" i="11"/>
  <c r="DI229" i="11" s="1"/>
  <c r="CL220" i="11"/>
  <c r="DR220" i="11" s="1"/>
  <c r="AU222" i="11"/>
  <c r="BC214" i="11"/>
  <c r="CU211" i="11"/>
  <c r="EA211" i="11" s="1"/>
  <c r="BX234" i="11"/>
  <c r="DD234" i="11" s="1"/>
  <c r="CT212" i="11"/>
  <c r="DZ212" i="11" s="1"/>
  <c r="CH224" i="11"/>
  <c r="DN224" i="11" s="1"/>
  <c r="CV210" i="11"/>
  <c r="EB210" i="11" s="1"/>
  <c r="CK221" i="11"/>
  <c r="DQ221" i="11" s="1"/>
  <c r="AQ226" i="11"/>
  <c r="BA216" i="11"/>
  <c r="AM230" i="11"/>
  <c r="CB230" i="11"/>
  <c r="DH230" i="11" s="1"/>
  <c r="CR214" i="11"/>
  <c r="DX214" i="11" s="1"/>
  <c r="AX219" i="11"/>
  <c r="AJ233" i="11"/>
  <c r="AR225" i="11"/>
  <c r="AE238" i="11"/>
  <c r="BB215" i="11"/>
  <c r="BW235" i="11"/>
  <c r="DC235" i="11" s="1"/>
  <c r="CN218" i="11"/>
  <c r="DT218" i="11" s="1"/>
  <c r="AL231" i="11"/>
  <c r="BS239" i="11"/>
  <c r="CY239" i="11" s="1"/>
  <c r="HL208" i="11"/>
  <c r="M270" i="11"/>
  <c r="HE269" i="11" s="1"/>
  <c r="G271" i="11"/>
  <c r="FG211" i="11" l="1"/>
  <c r="GR211" i="11" s="1"/>
  <c r="AX238" i="1"/>
  <c r="AY238" i="1"/>
  <c r="AZ238" i="1" s="1"/>
  <c r="BL238" i="1" s="1"/>
  <c r="BB268" i="1"/>
  <c r="BC268" i="1" s="1"/>
  <c r="BF268" i="1"/>
  <c r="BH268" i="1" s="1"/>
  <c r="BJ268" i="1" s="1"/>
  <c r="Y260" i="1"/>
  <c r="AO244" i="1"/>
  <c r="AC256" i="1"/>
  <c r="AS240" i="1"/>
  <c r="AG252" i="1"/>
  <c r="AK248" i="1"/>
  <c r="W262" i="1"/>
  <c r="S266" i="1"/>
  <c r="AL247" i="1"/>
  <c r="AA258" i="1"/>
  <c r="AE254" i="1"/>
  <c r="AP243" i="1"/>
  <c r="Z259" i="1"/>
  <c r="AB257" i="1"/>
  <c r="AT239" i="1"/>
  <c r="AV239" i="1" s="1"/>
  <c r="AW239" i="1" s="1"/>
  <c r="AQ242" i="1"/>
  <c r="AF253" i="1"/>
  <c r="AH251" i="1"/>
  <c r="AI250" i="1"/>
  <c r="AR241" i="1"/>
  <c r="AD255" i="1"/>
  <c r="AJ249" i="1"/>
  <c r="AN245" i="1"/>
  <c r="AM246" i="1"/>
  <c r="Q268" i="1"/>
  <c r="R267" i="1"/>
  <c r="X261" i="1"/>
  <c r="U264" i="1"/>
  <c r="T265" i="1"/>
  <c r="V263" i="1"/>
  <c r="G270" i="1"/>
  <c r="N269" i="1"/>
  <c r="O269" i="1"/>
  <c r="EL232" i="11"/>
  <c r="FW232" i="11" s="1"/>
  <c r="EZ218" i="11"/>
  <c r="GK218" i="11" s="1"/>
  <c r="EN230" i="11"/>
  <c r="FY230" i="11" s="1"/>
  <c r="EJ234" i="11"/>
  <c r="FU234" i="11" s="1"/>
  <c r="EE239" i="11"/>
  <c r="FP239" i="11" s="1"/>
  <c r="EV222" i="11"/>
  <c r="GG222" i="11" s="1"/>
  <c r="FA217" i="11"/>
  <c r="GL217" i="11" s="1"/>
  <c r="FI209" i="11"/>
  <c r="FK209" i="11" s="1"/>
  <c r="EI235" i="11"/>
  <c r="FT235" i="11" s="1"/>
  <c r="EO229" i="11"/>
  <c r="FZ229" i="11" s="1"/>
  <c r="ER226" i="11"/>
  <c r="GC226" i="11" s="1"/>
  <c r="EW221" i="11"/>
  <c r="GH221" i="11" s="1"/>
  <c r="EX220" i="11"/>
  <c r="GI220" i="11" s="1"/>
  <c r="EG237" i="11"/>
  <c r="FR237" i="11" s="1"/>
  <c r="EH236" i="11"/>
  <c r="FS236" i="11" s="1"/>
  <c r="EU223" i="11"/>
  <c r="GF223" i="11" s="1"/>
  <c r="FD214" i="11"/>
  <c r="GO214" i="11" s="1"/>
  <c r="FF212" i="11"/>
  <c r="GQ212" i="11" s="1"/>
  <c r="FB216" i="11"/>
  <c r="GM216" i="11" s="1"/>
  <c r="EP228" i="11"/>
  <c r="GA228" i="11" s="1"/>
  <c r="EQ227" i="11"/>
  <c r="GB227" i="11" s="1"/>
  <c r="EF238" i="11"/>
  <c r="FQ238" i="11" s="1"/>
  <c r="FH210" i="11"/>
  <c r="GS210" i="11" s="1"/>
  <c r="ES225" i="11"/>
  <c r="GD225" i="11" s="1"/>
  <c r="FL207" i="11"/>
  <c r="FM207" i="11" s="1"/>
  <c r="FU233" i="11"/>
  <c r="ET224" i="11"/>
  <c r="GE224" i="11" s="1"/>
  <c r="EM231" i="11"/>
  <c r="FX231" i="11" s="1"/>
  <c r="EY219" i="11"/>
  <c r="GJ219" i="11" s="1"/>
  <c r="FC215" i="11"/>
  <c r="GN215" i="11" s="1"/>
  <c r="EK233" i="11"/>
  <c r="FV233" i="11" s="1"/>
  <c r="GY207" i="11"/>
  <c r="HI207" i="11" s="1"/>
  <c r="HJ207" i="11" s="1"/>
  <c r="GX207" i="11"/>
  <c r="GT208" i="11"/>
  <c r="GV208" i="11" s="1"/>
  <c r="GW208" i="11" s="1"/>
  <c r="FK208" i="11"/>
  <c r="HK206" i="11"/>
  <c r="HL209" i="11"/>
  <c r="HF210" i="11"/>
  <c r="BY234" i="11"/>
  <c r="DE234" i="11" s="1"/>
  <c r="CI224" i="11"/>
  <c r="DO224" i="11" s="1"/>
  <c r="CP217" i="11"/>
  <c r="DV217" i="11" s="1"/>
  <c r="BB216" i="11"/>
  <c r="BV237" i="11"/>
  <c r="DB237" i="11" s="1"/>
  <c r="AG237" i="11"/>
  <c r="AF238" i="11"/>
  <c r="CS214" i="11"/>
  <c r="DY214" i="11" s="1"/>
  <c r="BD214" i="11"/>
  <c r="BC215" i="11"/>
  <c r="CE228" i="11"/>
  <c r="DK228" i="11" s="1"/>
  <c r="CT213" i="11"/>
  <c r="DZ213" i="11" s="1"/>
  <c r="CL221" i="11"/>
  <c r="DR221" i="11" s="1"/>
  <c r="CF227" i="11"/>
  <c r="DL227" i="11" s="1"/>
  <c r="CQ216" i="11"/>
  <c r="DW216" i="11" s="1"/>
  <c r="CR215" i="11"/>
  <c r="DX215" i="11" s="1"/>
  <c r="AU223" i="11"/>
  <c r="BX235" i="11"/>
  <c r="DD235" i="11" s="1"/>
  <c r="AM231" i="11"/>
  <c r="AI235" i="11"/>
  <c r="BU238" i="11"/>
  <c r="DA238" i="11" s="1"/>
  <c r="CH225" i="11"/>
  <c r="DN225" i="11" s="1"/>
  <c r="BS240" i="11"/>
  <c r="CY240" i="11" s="1"/>
  <c r="CA232" i="11"/>
  <c r="DG232" i="11" s="1"/>
  <c r="BA217" i="11"/>
  <c r="AY219" i="11"/>
  <c r="AX220" i="11"/>
  <c r="AP228" i="11"/>
  <c r="AJ234" i="11"/>
  <c r="CO218" i="11"/>
  <c r="DU218" i="11" s="1"/>
  <c r="AV222" i="11"/>
  <c r="AN230" i="11"/>
  <c r="CK222" i="11"/>
  <c r="DQ222" i="11" s="1"/>
  <c r="CJ223" i="11"/>
  <c r="DP223" i="11" s="1"/>
  <c r="CU212" i="11"/>
  <c r="EA212" i="11" s="1"/>
  <c r="AL232" i="11"/>
  <c r="BG211" i="11"/>
  <c r="AK233" i="11"/>
  <c r="AE239" i="11"/>
  <c r="CG226" i="11"/>
  <c r="DM226" i="11" s="1"/>
  <c r="AO229" i="11"/>
  <c r="BE213" i="11"/>
  <c r="AH236" i="11"/>
  <c r="BT239" i="11"/>
  <c r="CZ239" i="11" s="1"/>
  <c r="CD229" i="11"/>
  <c r="DJ229" i="11" s="1"/>
  <c r="CC230" i="11"/>
  <c r="DI230" i="11" s="1"/>
  <c r="CM220" i="11"/>
  <c r="DS220" i="11" s="1"/>
  <c r="BH210" i="11"/>
  <c r="CW210" i="11"/>
  <c r="EC210" i="11" s="1"/>
  <c r="BF212" i="11"/>
  <c r="BW236" i="11"/>
  <c r="DC236" i="11" s="1"/>
  <c r="EI236" i="11" s="1"/>
  <c r="FT236" i="11" s="1"/>
  <c r="CN219" i="11"/>
  <c r="DT219" i="11" s="1"/>
  <c r="AZ218" i="11"/>
  <c r="AS225" i="11"/>
  <c r="AW221" i="11"/>
  <c r="AT224" i="11"/>
  <c r="CB231" i="11"/>
  <c r="DH231" i="11" s="1"/>
  <c r="AR226" i="11"/>
  <c r="BZ233" i="11"/>
  <c r="DF233" i="11" s="1"/>
  <c r="AD240" i="11"/>
  <c r="AQ227" i="11"/>
  <c r="CV211" i="11"/>
  <c r="EB211" i="11" s="1"/>
  <c r="M271" i="11"/>
  <c r="HE270" i="11" s="1"/>
  <c r="G272" i="11"/>
  <c r="GT209" i="11" l="1"/>
  <c r="GV209" i="11" s="1"/>
  <c r="GW209" i="11" s="1"/>
  <c r="GY209" i="11" s="1"/>
  <c r="HI209" i="11" s="1"/>
  <c r="HJ209" i="11" s="1"/>
  <c r="EP229" i="11"/>
  <c r="GA229" i="11" s="1"/>
  <c r="EY220" i="11"/>
  <c r="GJ220" i="11" s="1"/>
  <c r="BB269" i="1"/>
  <c r="BC269" i="1" s="1"/>
  <c r="BF269" i="1"/>
  <c r="BH269" i="1" s="1"/>
  <c r="BJ269" i="1" s="1"/>
  <c r="AE255" i="1"/>
  <c r="AG253" i="1"/>
  <c r="AA259" i="1"/>
  <c r="AQ243" i="1"/>
  <c r="AC257" i="1"/>
  <c r="AS241" i="1"/>
  <c r="AI251" i="1"/>
  <c r="AK249" i="1"/>
  <c r="AM247" i="1"/>
  <c r="Y261" i="1"/>
  <c r="AO245" i="1"/>
  <c r="U265" i="1"/>
  <c r="AD256" i="1"/>
  <c r="AT240" i="1"/>
  <c r="AV240" i="1" s="1"/>
  <c r="AW240" i="1" s="1"/>
  <c r="AB258" i="1"/>
  <c r="AR242" i="1"/>
  <c r="T266" i="1"/>
  <c r="Z260" i="1"/>
  <c r="AF254" i="1"/>
  <c r="Q269" i="1"/>
  <c r="AL248" i="1"/>
  <c r="AJ250" i="1"/>
  <c r="AH252" i="1"/>
  <c r="AN246" i="1"/>
  <c r="AP244" i="1"/>
  <c r="V264" i="1"/>
  <c r="R268" i="1"/>
  <c r="W263" i="1"/>
  <c r="X262" i="1"/>
  <c r="S267" i="1"/>
  <c r="O270" i="1"/>
  <c r="N270" i="1"/>
  <c r="G271" i="1"/>
  <c r="AX239" i="1"/>
  <c r="AY239" i="1"/>
  <c r="AZ239" i="1" s="1"/>
  <c r="BL239" i="1" s="1"/>
  <c r="FH211" i="11"/>
  <c r="GS211" i="11" s="1"/>
  <c r="EV223" i="11"/>
  <c r="GG223" i="11" s="1"/>
  <c r="EN231" i="11"/>
  <c r="FY231" i="11" s="1"/>
  <c r="EF239" i="11"/>
  <c r="FQ239" i="11" s="1"/>
  <c r="EG238" i="11"/>
  <c r="FR238" i="11" s="1"/>
  <c r="FE214" i="11"/>
  <c r="GP214" i="11" s="1"/>
  <c r="FA218" i="11"/>
  <c r="GL218" i="11" s="1"/>
  <c r="EZ219" i="11"/>
  <c r="GK219" i="11" s="1"/>
  <c r="ES226" i="11"/>
  <c r="GD226" i="11" s="1"/>
  <c r="FD215" i="11"/>
  <c r="GO215" i="11" s="1"/>
  <c r="FF213" i="11"/>
  <c r="GQ213" i="11" s="1"/>
  <c r="EL233" i="11"/>
  <c r="FW233" i="11" s="1"/>
  <c r="EM232" i="11"/>
  <c r="FX232" i="11" s="1"/>
  <c r="FL208" i="11"/>
  <c r="FM208" i="11" s="1"/>
  <c r="FI210" i="11"/>
  <c r="EW222" i="11"/>
  <c r="GH222" i="11" s="1"/>
  <c r="EX221" i="11"/>
  <c r="GI221" i="11" s="1"/>
  <c r="EH237" i="11"/>
  <c r="EK234" i="11"/>
  <c r="FV234" i="11" s="1"/>
  <c r="FG212" i="11"/>
  <c r="GR212" i="11" s="1"/>
  <c r="EE240" i="11"/>
  <c r="FP240" i="11" s="1"/>
  <c r="FC216" i="11"/>
  <c r="GN216" i="11" s="1"/>
  <c r="EQ228" i="11"/>
  <c r="GB228" i="11" s="1"/>
  <c r="FB217" i="11"/>
  <c r="GM217" i="11" s="1"/>
  <c r="GY208" i="11"/>
  <c r="HI208" i="11" s="1"/>
  <c r="HJ208" i="11" s="1"/>
  <c r="GX208" i="11"/>
  <c r="FL209" i="11"/>
  <c r="FM209" i="11" s="1"/>
  <c r="EO230" i="11"/>
  <c r="FZ230" i="11" s="1"/>
  <c r="ET225" i="11"/>
  <c r="GE225" i="11" s="1"/>
  <c r="EJ235" i="11"/>
  <c r="ER227" i="11"/>
  <c r="GC227" i="11" s="1"/>
  <c r="EU224" i="11"/>
  <c r="GF224" i="11" s="1"/>
  <c r="GZ207" i="11"/>
  <c r="HH207" i="11"/>
  <c r="FN207" i="11"/>
  <c r="GX209" i="11"/>
  <c r="HL210" i="11"/>
  <c r="HF211" i="11"/>
  <c r="CH226" i="11"/>
  <c r="DN226" i="11" s="1"/>
  <c r="CM221" i="11"/>
  <c r="DS221" i="11" s="1"/>
  <c r="CP218" i="11"/>
  <c r="DV218" i="11" s="1"/>
  <c r="AT225" i="11"/>
  <c r="CR216" i="11"/>
  <c r="DX216" i="11" s="1"/>
  <c r="AW222" i="11"/>
  <c r="AN231" i="11"/>
  <c r="CQ217" i="11"/>
  <c r="DW217" i="11" s="1"/>
  <c r="AS226" i="11"/>
  <c r="BU239" i="11"/>
  <c r="DA239" i="11" s="1"/>
  <c r="AR227" i="11"/>
  <c r="AO230" i="11"/>
  <c r="BS241" i="11"/>
  <c r="CY241" i="11" s="1"/>
  <c r="CF228" i="11"/>
  <c r="DL228" i="11" s="1"/>
  <c r="CA233" i="11"/>
  <c r="DG233" i="11" s="1"/>
  <c r="CE229" i="11"/>
  <c r="DK229" i="11" s="1"/>
  <c r="AK234" i="11"/>
  <c r="BV238" i="11"/>
  <c r="DB238" i="11" s="1"/>
  <c r="CC231" i="11"/>
  <c r="DI231" i="11" s="1"/>
  <c r="CU213" i="11"/>
  <c r="EA213" i="11" s="1"/>
  <c r="BT240" i="11"/>
  <c r="CZ240" i="11" s="1"/>
  <c r="AY220" i="11"/>
  <c r="BW237" i="11"/>
  <c r="DC237" i="11" s="1"/>
  <c r="AV223" i="11"/>
  <c r="BY235" i="11"/>
  <c r="DE235" i="11" s="1"/>
  <c r="CS215" i="11"/>
  <c r="DY215" i="11" s="1"/>
  <c r="CW211" i="11"/>
  <c r="EC211" i="11" s="1"/>
  <c r="CG227" i="11"/>
  <c r="DM227" i="11" s="1"/>
  <c r="AE240" i="11"/>
  <c r="BB217" i="11"/>
  <c r="AL233" i="11"/>
  <c r="AJ235" i="11"/>
  <c r="BA218" i="11"/>
  <c r="CK223" i="11"/>
  <c r="DQ223" i="11" s="1"/>
  <c r="BG212" i="11"/>
  <c r="AP229" i="11"/>
  <c r="AG238" i="11"/>
  <c r="CL222" i="11"/>
  <c r="DR222" i="11" s="1"/>
  <c r="EX222" i="11" s="1"/>
  <c r="GI222" i="11" s="1"/>
  <c r="AF239" i="11"/>
  <c r="CT214" i="11"/>
  <c r="DZ214" i="11" s="1"/>
  <c r="CV212" i="11"/>
  <c r="EB212" i="11" s="1"/>
  <c r="BX236" i="11"/>
  <c r="DD236" i="11" s="1"/>
  <c r="BE214" i="11"/>
  <c r="CB232" i="11"/>
  <c r="DH232" i="11" s="1"/>
  <c r="CN220" i="11"/>
  <c r="DT220" i="11" s="1"/>
  <c r="AQ228" i="11"/>
  <c r="CD230" i="11"/>
  <c r="DJ230" i="11" s="1"/>
  <c r="CJ224" i="11"/>
  <c r="DP224" i="11" s="1"/>
  <c r="AD241" i="11"/>
  <c r="BF213" i="11"/>
  <c r="BC216" i="11"/>
  <c r="CI225" i="11"/>
  <c r="DO225" i="11" s="1"/>
  <c r="EU225" i="11" s="1"/>
  <c r="GF225" i="11" s="1"/>
  <c r="AZ219" i="11"/>
  <c r="AU224" i="11"/>
  <c r="AI236" i="11"/>
  <c r="CO219" i="11"/>
  <c r="DU219" i="11" s="1"/>
  <c r="BZ234" i="11"/>
  <c r="DF234" i="11" s="1"/>
  <c r="EL234" i="11" s="1"/>
  <c r="FW234" i="11" s="1"/>
  <c r="BH211" i="11"/>
  <c r="AX221" i="11"/>
  <c r="BD215" i="11"/>
  <c r="AM232" i="11"/>
  <c r="AH237" i="11"/>
  <c r="G273" i="11"/>
  <c r="M272" i="11"/>
  <c r="HE271" i="11" s="1"/>
  <c r="EO231" i="11" l="1"/>
  <c r="FZ231" i="11" s="1"/>
  <c r="G272" i="1"/>
  <c r="N271" i="1"/>
  <c r="O271" i="1"/>
  <c r="BF270" i="1"/>
  <c r="BH270" i="1" s="1"/>
  <c r="BJ270" i="1" s="1"/>
  <c r="BB270" i="1"/>
  <c r="BC270" i="1" s="1"/>
  <c r="AF255" i="1"/>
  <c r="AE256" i="1"/>
  <c r="AP245" i="1"/>
  <c r="Z261" i="1"/>
  <c r="AO246" i="1"/>
  <c r="Y262" i="1"/>
  <c r="AA260" i="1"/>
  <c r="AL249" i="1"/>
  <c r="AK250" i="1"/>
  <c r="AJ251" i="1"/>
  <c r="AI252" i="1"/>
  <c r="AD257" i="1"/>
  <c r="AS242" i="1"/>
  <c r="AN247" i="1"/>
  <c r="AM248" i="1"/>
  <c r="AH253" i="1"/>
  <c r="AG254" i="1"/>
  <c r="AR243" i="1"/>
  <c r="AB259" i="1"/>
  <c r="AQ244" i="1"/>
  <c r="AT241" i="1"/>
  <c r="AV241" i="1" s="1"/>
  <c r="AW241" i="1" s="1"/>
  <c r="AC258" i="1"/>
  <c r="X263" i="1"/>
  <c r="R269" i="1"/>
  <c r="T267" i="1"/>
  <c r="S268" i="1"/>
  <c r="U266" i="1"/>
  <c r="V265" i="1"/>
  <c r="W264" i="1"/>
  <c r="Q270" i="1"/>
  <c r="AY240" i="1"/>
  <c r="AZ240" i="1" s="1"/>
  <c r="BL240" i="1" s="1"/>
  <c r="AX240" i="1"/>
  <c r="ES227" i="11"/>
  <c r="GD227" i="11" s="1"/>
  <c r="FF214" i="11"/>
  <c r="GQ214" i="11" s="1"/>
  <c r="EH238" i="11"/>
  <c r="FS238" i="11" s="1"/>
  <c r="FN209" i="11"/>
  <c r="EV224" i="11"/>
  <c r="GG224" i="11" s="1"/>
  <c r="FG213" i="11"/>
  <c r="GR213" i="11" s="1"/>
  <c r="FC217" i="11"/>
  <c r="GN217" i="11" s="1"/>
  <c r="EZ220" i="11"/>
  <c r="GK220" i="11" s="1"/>
  <c r="FA219" i="11"/>
  <c r="GL219" i="11" s="1"/>
  <c r="EN232" i="11"/>
  <c r="FY232" i="11" s="1"/>
  <c r="FU235" i="11"/>
  <c r="FH212" i="11"/>
  <c r="GS212" i="11" s="1"/>
  <c r="EK235" i="11"/>
  <c r="FV235" i="11" s="1"/>
  <c r="EF240" i="11"/>
  <c r="FQ240" i="11" s="1"/>
  <c r="EE241" i="11"/>
  <c r="FD216" i="11"/>
  <c r="GO216" i="11" s="1"/>
  <c r="ET226" i="11"/>
  <c r="GE226" i="11" s="1"/>
  <c r="GT210" i="11"/>
  <c r="GV210" i="11" s="1"/>
  <c r="GW210" i="11" s="1"/>
  <c r="FK210" i="11"/>
  <c r="FS237" i="11"/>
  <c r="FI211" i="11"/>
  <c r="EI237" i="11"/>
  <c r="FT237" i="11" s="1"/>
  <c r="EM233" i="11"/>
  <c r="FX233" i="11" s="1"/>
  <c r="FB218" i="11"/>
  <c r="GM218" i="11" s="1"/>
  <c r="GZ209" i="11"/>
  <c r="HK209" i="11" s="1"/>
  <c r="HH209" i="11"/>
  <c r="HK207" i="11"/>
  <c r="FN208" i="11"/>
  <c r="EQ229" i="11"/>
  <c r="GB229" i="11" s="1"/>
  <c r="EP230" i="11"/>
  <c r="GA230" i="11" s="1"/>
  <c r="EJ236" i="11"/>
  <c r="FU236" i="11" s="1"/>
  <c r="EW223" i="11"/>
  <c r="GH223" i="11" s="1"/>
  <c r="FE215" i="11"/>
  <c r="GP215" i="11" s="1"/>
  <c r="ER228" i="11"/>
  <c r="GC228" i="11" s="1"/>
  <c r="EG239" i="11"/>
  <c r="EY221" i="11"/>
  <c r="GJ221" i="11" s="1"/>
  <c r="GZ208" i="11"/>
  <c r="HH208" i="11"/>
  <c r="HL211" i="11"/>
  <c r="HF212" i="11"/>
  <c r="AJ236" i="11"/>
  <c r="CP219" i="11"/>
  <c r="DV219" i="11" s="1"/>
  <c r="BU240" i="11"/>
  <c r="DA240" i="11" s="1"/>
  <c r="AD242" i="11"/>
  <c r="AX222" i="11"/>
  <c r="CO220" i="11"/>
  <c r="DU220" i="11" s="1"/>
  <c r="AP230" i="11"/>
  <c r="AQ229" i="11"/>
  <c r="AR228" i="11"/>
  <c r="BT241" i="11"/>
  <c r="CZ241" i="11" s="1"/>
  <c r="BF214" i="11"/>
  <c r="CG228" i="11"/>
  <c r="DM228" i="11" s="1"/>
  <c r="AE241" i="11"/>
  <c r="CE230" i="11"/>
  <c r="DK230" i="11" s="1"/>
  <c r="CB233" i="11"/>
  <c r="DH233" i="11" s="1"/>
  <c r="BE215" i="11"/>
  <c r="AO231" i="11"/>
  <c r="AF240" i="11"/>
  <c r="CI226" i="11"/>
  <c r="DO226" i="11" s="1"/>
  <c r="AN232" i="11"/>
  <c r="AI237" i="11"/>
  <c r="AM233" i="11"/>
  <c r="CJ225" i="11"/>
  <c r="DP225" i="11" s="1"/>
  <c r="AY221" i="11"/>
  <c r="AV224" i="11"/>
  <c r="BW238" i="11"/>
  <c r="DC238" i="11" s="1"/>
  <c r="BV239" i="11"/>
  <c r="DB239" i="11" s="1"/>
  <c r="AG239" i="11"/>
  <c r="AK235" i="11"/>
  <c r="BH212" i="11"/>
  <c r="BG213" i="11"/>
  <c r="CW212" i="11"/>
  <c r="EC212" i="11" s="1"/>
  <c r="CT215" i="11"/>
  <c r="DZ215" i="11" s="1"/>
  <c r="CL223" i="11"/>
  <c r="DR223" i="11" s="1"/>
  <c r="CF229" i="11"/>
  <c r="DL229" i="11" s="1"/>
  <c r="AH238" i="11"/>
  <c r="CU214" i="11"/>
  <c r="EA214" i="11" s="1"/>
  <c r="AL234" i="11"/>
  <c r="AU225" i="11"/>
  <c r="BB218" i="11"/>
  <c r="BD216" i="11"/>
  <c r="CH227" i="11"/>
  <c r="DN227" i="11" s="1"/>
  <c r="AS227" i="11"/>
  <c r="CD231" i="11"/>
  <c r="DJ231" i="11" s="1"/>
  <c r="AT226" i="11"/>
  <c r="BA219" i="11"/>
  <c r="BX237" i="11"/>
  <c r="DD237" i="11" s="1"/>
  <c r="BS242" i="11"/>
  <c r="CY242" i="11" s="1"/>
  <c r="EE242" i="11" s="1"/>
  <c r="CK224" i="11"/>
  <c r="DQ224" i="11" s="1"/>
  <c r="EW224" i="11" s="1"/>
  <c r="GH224" i="11" s="1"/>
  <c r="CC232" i="11"/>
  <c r="DI232" i="11" s="1"/>
  <c r="BC217" i="11"/>
  <c r="BY236" i="11"/>
  <c r="DE236" i="11" s="1"/>
  <c r="CQ218" i="11"/>
  <c r="DW218" i="11" s="1"/>
  <c r="CS216" i="11"/>
  <c r="DY216" i="11" s="1"/>
  <c r="AZ220" i="11"/>
  <c r="CN221" i="11"/>
  <c r="DT221" i="11" s="1"/>
  <c r="EZ221" i="11" s="1"/>
  <c r="GK221" i="11" s="1"/>
  <c r="CA234" i="11"/>
  <c r="DG234" i="11" s="1"/>
  <c r="BZ235" i="11"/>
  <c r="DF235" i="11" s="1"/>
  <c r="AW223" i="11"/>
  <c r="CM222" i="11"/>
  <c r="DS222" i="11" s="1"/>
  <c r="CV213" i="11"/>
  <c r="EB213" i="11" s="1"/>
  <c r="CR217" i="11"/>
  <c r="DX217" i="11" s="1"/>
  <c r="FP241" i="11"/>
  <c r="M273" i="11"/>
  <c r="HE272" i="11" s="1"/>
  <c r="G274" i="11"/>
  <c r="AX241" i="1" l="1"/>
  <c r="AY241" i="1"/>
  <c r="AZ241" i="1" s="1"/>
  <c r="BL241" i="1" s="1"/>
  <c r="BB271" i="1"/>
  <c r="BC271" i="1" s="1"/>
  <c r="BF271" i="1"/>
  <c r="BH271" i="1" s="1"/>
  <c r="BJ271" i="1" s="1"/>
  <c r="AR244" i="1"/>
  <c r="AS243" i="1"/>
  <c r="AM249" i="1"/>
  <c r="AT242" i="1"/>
  <c r="AV242" i="1" s="1"/>
  <c r="AW242" i="1" s="1"/>
  <c r="AD258" i="1"/>
  <c r="AK251" i="1"/>
  <c r="AQ245" i="1"/>
  <c r="AA261" i="1"/>
  <c r="AP246" i="1"/>
  <c r="Z262" i="1"/>
  <c r="AG255" i="1"/>
  <c r="AB260" i="1"/>
  <c r="AC259" i="1"/>
  <c r="AN248" i="1"/>
  <c r="AE257" i="1"/>
  <c r="AL250" i="1"/>
  <c r="AO247" i="1"/>
  <c r="AJ252" i="1"/>
  <c r="Y263" i="1"/>
  <c r="AF256" i="1"/>
  <c r="AI253" i="1"/>
  <c r="AH254" i="1"/>
  <c r="U267" i="1"/>
  <c r="W265" i="1"/>
  <c r="R270" i="1"/>
  <c r="X264" i="1"/>
  <c r="V266" i="1"/>
  <c r="T268" i="1"/>
  <c r="S269" i="1"/>
  <c r="Q271" i="1"/>
  <c r="O272" i="1"/>
  <c r="N272" i="1"/>
  <c r="G273" i="1"/>
  <c r="EM234" i="11"/>
  <c r="FX234" i="11" s="1"/>
  <c r="EY222" i="11"/>
  <c r="GJ222" i="11" s="1"/>
  <c r="EK236" i="11"/>
  <c r="FV236" i="11" s="1"/>
  <c r="EP231" i="11"/>
  <c r="GA231" i="11" s="1"/>
  <c r="EJ237" i="11"/>
  <c r="FU237" i="11" s="1"/>
  <c r="EL235" i="11"/>
  <c r="FW235" i="11" s="1"/>
  <c r="FE216" i="11"/>
  <c r="GP216" i="11" s="1"/>
  <c r="EU226" i="11"/>
  <c r="GF226" i="11" s="1"/>
  <c r="EN233" i="11"/>
  <c r="FY233" i="11" s="1"/>
  <c r="EG240" i="11"/>
  <c r="FR240" i="11" s="1"/>
  <c r="EF241" i="11"/>
  <c r="FQ241" i="11" s="1"/>
  <c r="EH239" i="11"/>
  <c r="FS239" i="11" s="1"/>
  <c r="EO232" i="11"/>
  <c r="FZ232" i="11" s="1"/>
  <c r="EI238" i="11"/>
  <c r="FT238" i="11" s="1"/>
  <c r="ER229" i="11"/>
  <c r="GC229" i="11" s="1"/>
  <c r="FC218" i="11"/>
  <c r="GN218" i="11" s="1"/>
  <c r="FF215" i="11"/>
  <c r="GQ215" i="11" s="1"/>
  <c r="EV225" i="11"/>
  <c r="GG225" i="11" s="1"/>
  <c r="FD217" i="11"/>
  <c r="GO217" i="11" s="1"/>
  <c r="FI212" i="11"/>
  <c r="ES228" i="11"/>
  <c r="GD228" i="11" s="1"/>
  <c r="HK208" i="11"/>
  <c r="ET227" i="11"/>
  <c r="GE227" i="11" s="1"/>
  <c r="EX223" i="11"/>
  <c r="GI223" i="11" s="1"/>
  <c r="EQ230" i="11"/>
  <c r="GB230" i="11" s="1"/>
  <c r="FA220" i="11"/>
  <c r="GL220" i="11" s="1"/>
  <c r="FB219" i="11"/>
  <c r="GM219" i="11" s="1"/>
  <c r="FL210" i="11"/>
  <c r="FM210" i="11" s="1"/>
  <c r="FH213" i="11"/>
  <c r="GS213" i="11" s="1"/>
  <c r="FG214" i="11"/>
  <c r="GR214" i="11" s="1"/>
  <c r="FR239" i="11"/>
  <c r="GT211" i="11"/>
  <c r="GV211" i="11" s="1"/>
  <c r="GW211" i="11" s="1"/>
  <c r="FK211" i="11"/>
  <c r="GY210" i="11"/>
  <c r="HI210" i="11" s="1"/>
  <c r="HJ210" i="11" s="1"/>
  <c r="GX210" i="11"/>
  <c r="HF213" i="11"/>
  <c r="CJ226" i="11"/>
  <c r="DP226" i="11" s="1"/>
  <c r="BD217" i="11"/>
  <c r="BX238" i="11"/>
  <c r="DD238" i="11" s="1"/>
  <c r="AX223" i="11"/>
  <c r="CQ219" i="11"/>
  <c r="DW219" i="11" s="1"/>
  <c r="AZ221" i="11"/>
  <c r="CM223" i="11"/>
  <c r="DS223" i="11" s="1"/>
  <c r="CF230" i="11"/>
  <c r="DL230" i="11" s="1"/>
  <c r="CH228" i="11"/>
  <c r="DN228" i="11" s="1"/>
  <c r="BW239" i="11"/>
  <c r="DC239" i="11" s="1"/>
  <c r="AM234" i="11"/>
  <c r="CO221" i="11"/>
  <c r="DU221" i="11" s="1"/>
  <c r="AS228" i="11"/>
  <c r="CV214" i="11"/>
  <c r="EB214" i="11" s="1"/>
  <c r="AV225" i="11"/>
  <c r="BF215" i="11"/>
  <c r="CE231" i="11"/>
  <c r="DK231" i="11" s="1"/>
  <c r="CB234" i="11"/>
  <c r="DH234" i="11" s="1"/>
  <c r="AG240" i="11"/>
  <c r="AF241" i="11"/>
  <c r="AK236" i="11"/>
  <c r="CW213" i="11"/>
  <c r="EC213" i="11" s="1"/>
  <c r="BB219" i="11"/>
  <c r="AP231" i="11"/>
  <c r="BG214" i="11"/>
  <c r="BY237" i="11"/>
  <c r="DE237" i="11" s="1"/>
  <c r="BC218" i="11"/>
  <c r="CI227" i="11"/>
  <c r="DO227" i="11" s="1"/>
  <c r="AH239" i="11"/>
  <c r="CN222" i="11"/>
  <c r="DT222" i="11" s="1"/>
  <c r="CL224" i="11"/>
  <c r="DR224" i="11" s="1"/>
  <c r="AO232" i="11"/>
  <c r="CP220" i="11"/>
  <c r="DV220" i="11" s="1"/>
  <c r="CS217" i="11"/>
  <c r="DY217" i="11" s="1"/>
  <c r="FE217" i="11" s="1"/>
  <c r="GP217" i="11" s="1"/>
  <c r="AJ237" i="11"/>
  <c r="AU226" i="11"/>
  <c r="BU241" i="11"/>
  <c r="DA241" i="11" s="1"/>
  <c r="BH213" i="11"/>
  <c r="CD232" i="11"/>
  <c r="DJ232" i="11" s="1"/>
  <c r="BT242" i="11"/>
  <c r="CZ242" i="11" s="1"/>
  <c r="CU215" i="11"/>
  <c r="EA215" i="11" s="1"/>
  <c r="CR218" i="11"/>
  <c r="DX218" i="11" s="1"/>
  <c r="AR229" i="11"/>
  <c r="AT227" i="11"/>
  <c r="CK225" i="11"/>
  <c r="DQ225" i="11" s="1"/>
  <c r="AQ230" i="11"/>
  <c r="AN233" i="11"/>
  <c r="CA235" i="11"/>
  <c r="DG235" i="11" s="1"/>
  <c r="CC233" i="11"/>
  <c r="DI233" i="11" s="1"/>
  <c r="BZ236" i="11"/>
  <c r="DF236" i="11" s="1"/>
  <c r="BV240" i="11"/>
  <c r="DB240" i="11" s="1"/>
  <c r="EH240" i="11" s="1"/>
  <c r="FS240" i="11" s="1"/>
  <c r="BE216" i="11"/>
  <c r="AI238" i="11"/>
  <c r="CT216" i="11"/>
  <c r="DZ216" i="11" s="1"/>
  <c r="AW224" i="11"/>
  <c r="AE242" i="11"/>
  <c r="BA220" i="11"/>
  <c r="CG229" i="11"/>
  <c r="DM229" i="11" s="1"/>
  <c r="AY222" i="11"/>
  <c r="AD243" i="11"/>
  <c r="BS243" i="11"/>
  <c r="CY243" i="11" s="1"/>
  <c r="AL235" i="11"/>
  <c r="FP242" i="11"/>
  <c r="HL212" i="11"/>
  <c r="G275" i="11"/>
  <c r="M274" i="11"/>
  <c r="HE273" i="11" s="1"/>
  <c r="EL236" i="11" l="1"/>
  <c r="FW236" i="11" s="1"/>
  <c r="N273" i="1"/>
  <c r="G274" i="1"/>
  <c r="O273" i="1"/>
  <c r="BB272" i="1"/>
  <c r="BC272" i="1" s="1"/>
  <c r="BF272" i="1"/>
  <c r="BH272" i="1" s="1"/>
  <c r="BJ272" i="1" s="1"/>
  <c r="AE258" i="1"/>
  <c r="AN249" i="1"/>
  <c r="AJ253" i="1"/>
  <c r="Y264" i="1"/>
  <c r="AO248" i="1"/>
  <c r="Z263" i="1"/>
  <c r="AP247" i="1"/>
  <c r="AM250" i="1"/>
  <c r="AF257" i="1"/>
  <c r="AQ246" i="1"/>
  <c r="AK252" i="1"/>
  <c r="AD259" i="1"/>
  <c r="AT243" i="1"/>
  <c r="AV243" i="1" s="1"/>
  <c r="AW243" i="1" s="1"/>
  <c r="W266" i="1"/>
  <c r="AI254" i="1"/>
  <c r="AG256" i="1"/>
  <c r="AH255" i="1"/>
  <c r="AR245" i="1"/>
  <c r="AA262" i="1"/>
  <c r="AB261" i="1"/>
  <c r="AC260" i="1"/>
  <c r="AS244" i="1"/>
  <c r="AL251" i="1"/>
  <c r="T269" i="1"/>
  <c r="Q272" i="1"/>
  <c r="R271" i="1"/>
  <c r="S270" i="1"/>
  <c r="X265" i="1"/>
  <c r="U268" i="1"/>
  <c r="V267" i="1"/>
  <c r="AX242" i="1"/>
  <c r="AY242" i="1"/>
  <c r="AZ242" i="1" s="1"/>
  <c r="BL242" i="1" s="1"/>
  <c r="FD218" i="11"/>
  <c r="GO218" i="11" s="1"/>
  <c r="EN234" i="11"/>
  <c r="FY234" i="11" s="1"/>
  <c r="ES229" i="11"/>
  <c r="GD229" i="11" s="1"/>
  <c r="EW225" i="11"/>
  <c r="GH225" i="11" s="1"/>
  <c r="EM235" i="11"/>
  <c r="FX235" i="11" s="1"/>
  <c r="FA221" i="11"/>
  <c r="GL221" i="11" s="1"/>
  <c r="ER230" i="11"/>
  <c r="GC230" i="11" s="1"/>
  <c r="FN210" i="11"/>
  <c r="FL211" i="11"/>
  <c r="FM211" i="11" s="1"/>
  <c r="FF216" i="11"/>
  <c r="GQ216" i="11" s="1"/>
  <c r="EE243" i="11"/>
  <c r="FP243" i="11" s="1"/>
  <c r="EO233" i="11"/>
  <c r="FZ233" i="11" s="1"/>
  <c r="FG215" i="11"/>
  <c r="GR215" i="11" s="1"/>
  <c r="EG241" i="11"/>
  <c r="FB220" i="11"/>
  <c r="GM220" i="11" s="1"/>
  <c r="EQ231" i="11"/>
  <c r="GB231" i="11" s="1"/>
  <c r="ET228" i="11"/>
  <c r="GE228" i="11" s="1"/>
  <c r="FC219" i="11"/>
  <c r="GN219" i="11" s="1"/>
  <c r="EV226" i="11"/>
  <c r="GG226" i="11" s="1"/>
  <c r="EF242" i="11"/>
  <c r="EP232" i="11"/>
  <c r="GA232" i="11" s="1"/>
  <c r="EX224" i="11"/>
  <c r="GI224" i="11" s="1"/>
  <c r="EY223" i="11"/>
  <c r="GJ223" i="11" s="1"/>
  <c r="EJ238" i="11"/>
  <c r="FU238" i="11" s="1"/>
  <c r="GY211" i="11"/>
  <c r="HI211" i="11" s="1"/>
  <c r="HJ211" i="11" s="1"/>
  <c r="GX211" i="11"/>
  <c r="EU227" i="11"/>
  <c r="GF227" i="11" s="1"/>
  <c r="EZ222" i="11"/>
  <c r="GK222" i="11" s="1"/>
  <c r="EK237" i="11"/>
  <c r="FV237" i="11" s="1"/>
  <c r="FI213" i="11"/>
  <c r="FH214" i="11"/>
  <c r="GS214" i="11" s="1"/>
  <c r="EI239" i="11"/>
  <c r="GZ210" i="11"/>
  <c r="HH210" i="11"/>
  <c r="GT212" i="11"/>
  <c r="GV212" i="11" s="1"/>
  <c r="GW212" i="11" s="1"/>
  <c r="FK212" i="11"/>
  <c r="HF214" i="11"/>
  <c r="CT217" i="11"/>
  <c r="DZ217" i="11" s="1"/>
  <c r="AR230" i="11"/>
  <c r="CQ220" i="11"/>
  <c r="DW220" i="11" s="1"/>
  <c r="BC219" i="11"/>
  <c r="CB235" i="11"/>
  <c r="DH235" i="11" s="1"/>
  <c r="BS244" i="11"/>
  <c r="CY244" i="11" s="1"/>
  <c r="AH240" i="11"/>
  <c r="CO222" i="11"/>
  <c r="DU222" i="11" s="1"/>
  <c r="AX224" i="11"/>
  <c r="CS218" i="11"/>
  <c r="DY218" i="11" s="1"/>
  <c r="AJ238" i="11"/>
  <c r="AQ231" i="11"/>
  <c r="AV226" i="11"/>
  <c r="CE232" i="11"/>
  <c r="DK232" i="11" s="1"/>
  <c r="BE217" i="11"/>
  <c r="CR219" i="11"/>
  <c r="DX219" i="11" s="1"/>
  <c r="FD219" i="11" s="1"/>
  <c r="GO219" i="11" s="1"/>
  <c r="CM224" i="11"/>
  <c r="DS224" i="11" s="1"/>
  <c r="EY224" i="11" s="1"/>
  <c r="GJ224" i="11" s="1"/>
  <c r="BX239" i="11"/>
  <c r="DD239" i="11" s="1"/>
  <c r="AT228" i="11"/>
  <c r="CN223" i="11"/>
  <c r="DT223" i="11" s="1"/>
  <c r="CD233" i="11"/>
  <c r="DJ233" i="11" s="1"/>
  <c r="BY238" i="11"/>
  <c r="DE238" i="11" s="1"/>
  <c r="AD244" i="11"/>
  <c r="CF231" i="11"/>
  <c r="DL231" i="11" s="1"/>
  <c r="ER231" i="11" s="1"/>
  <c r="GC231" i="11" s="1"/>
  <c r="CG230" i="11"/>
  <c r="DM230" i="11" s="1"/>
  <c r="BT243" i="11"/>
  <c r="CZ243" i="11" s="1"/>
  <c r="AI239" i="11"/>
  <c r="AY223" i="11"/>
  <c r="CA236" i="11"/>
  <c r="DG236" i="11" s="1"/>
  <c r="BG215" i="11"/>
  <c r="BW240" i="11"/>
  <c r="DC240" i="11" s="1"/>
  <c r="EI240" i="11" s="1"/>
  <c r="FT240" i="11" s="1"/>
  <c r="BZ237" i="11"/>
  <c r="DF237" i="11" s="1"/>
  <c r="BB220" i="11"/>
  <c r="CP221" i="11"/>
  <c r="DV221" i="11" s="1"/>
  <c r="AK237" i="11"/>
  <c r="CH229" i="11"/>
  <c r="DN229" i="11" s="1"/>
  <c r="AN234" i="11"/>
  <c r="BH214" i="11"/>
  <c r="AG241" i="11"/>
  <c r="CC234" i="11"/>
  <c r="DI234" i="11" s="1"/>
  <c r="AP232" i="11"/>
  <c r="AL236" i="11"/>
  <c r="AS229" i="11"/>
  <c r="CU216" i="11"/>
  <c r="EA216" i="11" s="1"/>
  <c r="CI228" i="11"/>
  <c r="DO228" i="11" s="1"/>
  <c r="BA221" i="11"/>
  <c r="CV215" i="11"/>
  <c r="EB215" i="11" s="1"/>
  <c r="CJ227" i="11"/>
  <c r="DP227" i="11" s="1"/>
  <c r="AM235" i="11"/>
  <c r="CL225" i="11"/>
  <c r="DR225" i="11" s="1"/>
  <c r="BU242" i="11"/>
  <c r="DA242" i="11" s="1"/>
  <c r="AO233" i="11"/>
  <c r="CK226" i="11"/>
  <c r="DQ226" i="11" s="1"/>
  <c r="EW226" i="11" s="1"/>
  <c r="GH226" i="11" s="1"/>
  <c r="AE243" i="11"/>
  <c r="BD218" i="11"/>
  <c r="AW225" i="11"/>
  <c r="AF242" i="11"/>
  <c r="BF216" i="11"/>
  <c r="BV241" i="11"/>
  <c r="DB241" i="11" s="1"/>
  <c r="AZ222" i="11"/>
  <c r="CW214" i="11"/>
  <c r="EC214" i="11" s="1"/>
  <c r="AU227" i="11"/>
  <c r="HL213" i="11"/>
  <c r="M275" i="11"/>
  <c r="HE274" i="11" s="1"/>
  <c r="G276" i="11"/>
  <c r="EH241" i="11" l="1"/>
  <c r="FS241" i="11" s="1"/>
  <c r="AX243" i="1"/>
  <c r="AY243" i="1"/>
  <c r="AZ243" i="1" s="1"/>
  <c r="BL243" i="1" s="1"/>
  <c r="N274" i="1"/>
  <c r="O274" i="1"/>
  <c r="G275" i="1"/>
  <c r="BB273" i="1"/>
  <c r="BC273" i="1" s="1"/>
  <c r="BF273" i="1"/>
  <c r="BH273" i="1" s="1"/>
  <c r="BJ273" i="1" s="1"/>
  <c r="AN250" i="1"/>
  <c r="AS245" i="1"/>
  <c r="AC261" i="1"/>
  <c r="AR246" i="1"/>
  <c r="AQ247" i="1"/>
  <c r="AA263" i="1"/>
  <c r="AF258" i="1"/>
  <c r="AT244" i="1"/>
  <c r="AV244" i="1" s="1"/>
  <c r="AW244" i="1" s="1"/>
  <c r="AG257" i="1"/>
  <c r="Z264" i="1"/>
  <c r="AE259" i="1"/>
  <c r="AL252" i="1"/>
  <c r="AK253" i="1"/>
  <c r="AB262" i="1"/>
  <c r="AH256" i="1"/>
  <c r="AI255" i="1"/>
  <c r="AD260" i="1"/>
  <c r="AO249" i="1"/>
  <c r="Y265" i="1"/>
  <c r="AJ254" i="1"/>
  <c r="AP248" i="1"/>
  <c r="AM251" i="1"/>
  <c r="S271" i="1"/>
  <c r="X266" i="1"/>
  <c r="R272" i="1"/>
  <c r="T270" i="1"/>
  <c r="U269" i="1"/>
  <c r="Q273" i="1"/>
  <c r="W267" i="1"/>
  <c r="V268" i="1"/>
  <c r="EU228" i="11"/>
  <c r="GF228" i="11" s="1"/>
  <c r="EK238" i="11"/>
  <c r="FV238" i="11" s="1"/>
  <c r="EV227" i="11"/>
  <c r="GG227" i="11" s="1"/>
  <c r="FG216" i="11"/>
  <c r="GR216" i="11" s="1"/>
  <c r="EO234" i="11"/>
  <c r="FZ234" i="11" s="1"/>
  <c r="ET229" i="11"/>
  <c r="GE229" i="11" s="1"/>
  <c r="EL237" i="11"/>
  <c r="FW237" i="11" s="1"/>
  <c r="ES230" i="11"/>
  <c r="GD230" i="11" s="1"/>
  <c r="EG242" i="11"/>
  <c r="FR242" i="11" s="1"/>
  <c r="FH215" i="11"/>
  <c r="GS215" i="11" s="1"/>
  <c r="FA222" i="11"/>
  <c r="GL222" i="11" s="1"/>
  <c r="GZ211" i="11"/>
  <c r="HH211" i="11"/>
  <c r="FI214" i="11"/>
  <c r="EM236" i="11"/>
  <c r="FX236" i="11" s="1"/>
  <c r="EP233" i="11"/>
  <c r="GA233" i="11" s="1"/>
  <c r="EN235" i="11"/>
  <c r="FY235" i="11" s="1"/>
  <c r="FF217" i="11"/>
  <c r="GQ217" i="11" s="1"/>
  <c r="GT213" i="11"/>
  <c r="GV213" i="11" s="1"/>
  <c r="GW213" i="11" s="1"/>
  <c r="FK213" i="11"/>
  <c r="FR241" i="11"/>
  <c r="FC220" i="11"/>
  <c r="GN220" i="11" s="1"/>
  <c r="FL212" i="11"/>
  <c r="FM212" i="11" s="1"/>
  <c r="FT239" i="11"/>
  <c r="EZ223" i="11"/>
  <c r="GK223" i="11" s="1"/>
  <c r="HK210" i="11"/>
  <c r="EX225" i="11"/>
  <c r="GI225" i="11" s="1"/>
  <c r="FB221" i="11"/>
  <c r="GM221" i="11" s="1"/>
  <c r="EF243" i="11"/>
  <c r="FQ243" i="11" s="1"/>
  <c r="EJ239" i="11"/>
  <c r="FU239" i="11" s="1"/>
  <c r="EQ232" i="11"/>
  <c r="GB232" i="11" s="1"/>
  <c r="FE218" i="11"/>
  <c r="GP218" i="11" s="1"/>
  <c r="EE244" i="11"/>
  <c r="FP244" i="11" s="1"/>
  <c r="GY212" i="11"/>
  <c r="HI212" i="11" s="1"/>
  <c r="HJ212" i="11" s="1"/>
  <c r="GX212" i="11"/>
  <c r="FQ242" i="11"/>
  <c r="FN211" i="11"/>
  <c r="HF215" i="11"/>
  <c r="BW241" i="11"/>
  <c r="DC241" i="11" s="1"/>
  <c r="CQ221" i="11"/>
  <c r="DW221" i="11" s="1"/>
  <c r="CH230" i="11"/>
  <c r="DN230" i="11" s="1"/>
  <c r="BX240" i="11"/>
  <c r="DD240" i="11" s="1"/>
  <c r="AJ239" i="11"/>
  <c r="AQ232" i="11"/>
  <c r="AT229" i="11"/>
  <c r="CN224" i="11"/>
  <c r="DT224" i="11" s="1"/>
  <c r="CW215" i="11"/>
  <c r="EC215" i="11" s="1"/>
  <c r="CJ228" i="11"/>
  <c r="DP228" i="11" s="1"/>
  <c r="AL237" i="11"/>
  <c r="AW226" i="11"/>
  <c r="BF217" i="11"/>
  <c r="CV216" i="11"/>
  <c r="EB216" i="11" s="1"/>
  <c r="AM236" i="11"/>
  <c r="BS245" i="11"/>
  <c r="CY245" i="11" s="1"/>
  <c r="AY224" i="11"/>
  <c r="AI240" i="11"/>
  <c r="BZ238" i="11"/>
  <c r="DF238" i="11" s="1"/>
  <c r="BC220" i="11"/>
  <c r="CO223" i="11"/>
  <c r="DU223" i="11" s="1"/>
  <c r="CT218" i="11"/>
  <c r="DZ218" i="11" s="1"/>
  <c r="BU243" i="11"/>
  <c r="DA243" i="11" s="1"/>
  <c r="BB221" i="11"/>
  <c r="BV242" i="11"/>
  <c r="DB242" i="11" s="1"/>
  <c r="CD234" i="11"/>
  <c r="DJ234" i="11" s="1"/>
  <c r="AU228" i="11"/>
  <c r="CS219" i="11"/>
  <c r="DY219" i="11" s="1"/>
  <c r="AP233" i="11"/>
  <c r="CU217" i="11"/>
  <c r="EA217" i="11" s="1"/>
  <c r="AE244" i="11"/>
  <c r="BA222" i="11"/>
  <c r="BE218" i="11"/>
  <c r="CR220" i="11"/>
  <c r="DX220" i="11" s="1"/>
  <c r="CM225" i="11"/>
  <c r="DS225" i="11" s="1"/>
  <c r="BY239" i="11"/>
  <c r="DE239" i="11" s="1"/>
  <c r="CL226" i="11"/>
  <c r="DR226" i="11" s="1"/>
  <c r="CP222" i="11"/>
  <c r="DV222" i="11" s="1"/>
  <c r="CA237" i="11"/>
  <c r="DG237" i="11" s="1"/>
  <c r="CI229" i="11"/>
  <c r="DO229" i="11" s="1"/>
  <c r="AV227" i="11"/>
  <c r="AX225" i="11"/>
  <c r="CG231" i="11"/>
  <c r="DM231" i="11" s="1"/>
  <c r="AF243" i="11"/>
  <c r="CK227" i="11"/>
  <c r="DQ227" i="11" s="1"/>
  <c r="BH215" i="11"/>
  <c r="BD219" i="11"/>
  <c r="AO234" i="11"/>
  <c r="CB236" i="11"/>
  <c r="DH236" i="11" s="1"/>
  <c r="AS230" i="11"/>
  <c r="AR231" i="11"/>
  <c r="AH241" i="11"/>
  <c r="AG242" i="11"/>
  <c r="AD245" i="11"/>
  <c r="CF232" i="11"/>
  <c r="DL232" i="11" s="1"/>
  <c r="CC235" i="11"/>
  <c r="DI235" i="11" s="1"/>
  <c r="BG216" i="11"/>
  <c r="BT244" i="11"/>
  <c r="CZ244" i="11" s="1"/>
  <c r="AN235" i="11"/>
  <c r="AZ223" i="11"/>
  <c r="CE233" i="11"/>
  <c r="DK233" i="11" s="1"/>
  <c r="EQ233" i="11" s="1"/>
  <c r="GB233" i="11" s="1"/>
  <c r="AK238" i="11"/>
  <c r="HL214" i="11"/>
  <c r="G277" i="11"/>
  <c r="M276" i="11"/>
  <c r="HE275" i="11" s="1"/>
  <c r="EU229" i="11" l="1"/>
  <c r="GF229" i="11" s="1"/>
  <c r="EW227" i="11"/>
  <c r="GH227" i="11" s="1"/>
  <c r="EM237" i="11"/>
  <c r="FX237" i="11" s="1"/>
  <c r="BB274" i="1"/>
  <c r="BC274" i="1" s="1"/>
  <c r="BF274" i="1"/>
  <c r="BH274" i="1" s="1"/>
  <c r="BJ274" i="1" s="1"/>
  <c r="AF259" i="1"/>
  <c r="AA264" i="1"/>
  <c r="AQ248" i="1"/>
  <c r="AD261" i="1"/>
  <c r="AT245" i="1"/>
  <c r="AV245" i="1" s="1"/>
  <c r="AW245" i="1" s="1"/>
  <c r="AJ255" i="1"/>
  <c r="AE260" i="1"/>
  <c r="AH257" i="1"/>
  <c r="AN251" i="1"/>
  <c r="AI256" i="1"/>
  <c r="AL253" i="1"/>
  <c r="AB263" i="1"/>
  <c r="AR247" i="1"/>
  <c r="AM252" i="1"/>
  <c r="Z265" i="1"/>
  <c r="AP249" i="1"/>
  <c r="AO250" i="1"/>
  <c r="Y266" i="1"/>
  <c r="AS246" i="1"/>
  <c r="AC262" i="1"/>
  <c r="AG258" i="1"/>
  <c r="AK254" i="1"/>
  <c r="U270" i="1"/>
  <c r="R273" i="1"/>
  <c r="W268" i="1"/>
  <c r="X267" i="1"/>
  <c r="V269" i="1"/>
  <c r="T271" i="1"/>
  <c r="S272" i="1"/>
  <c r="Q274" i="1"/>
  <c r="AY244" i="1"/>
  <c r="AZ244" i="1" s="1"/>
  <c r="BL244" i="1" s="1"/>
  <c r="AX244" i="1"/>
  <c r="N275" i="1"/>
  <c r="O275" i="1"/>
  <c r="G276" i="1"/>
  <c r="ER232" i="11"/>
  <c r="GC232" i="11" s="1"/>
  <c r="EK239" i="11"/>
  <c r="FV239" i="11" s="1"/>
  <c r="EO235" i="11"/>
  <c r="FZ235" i="11" s="1"/>
  <c r="FG217" i="11"/>
  <c r="GR217" i="11" s="1"/>
  <c r="FE219" i="11"/>
  <c r="GP219" i="11" s="1"/>
  <c r="EE245" i="11"/>
  <c r="FP245" i="11" s="1"/>
  <c r="EZ224" i="11"/>
  <c r="GK224" i="11" s="1"/>
  <c r="EJ240" i="11"/>
  <c r="FU240" i="11" s="1"/>
  <c r="FF218" i="11"/>
  <c r="GQ218" i="11" s="1"/>
  <c r="EF244" i="11"/>
  <c r="FQ244" i="11" s="1"/>
  <c r="EN236" i="11"/>
  <c r="FY236" i="11" s="1"/>
  <c r="FB222" i="11"/>
  <c r="GM222" i="11" s="1"/>
  <c r="EX226" i="11"/>
  <c r="GI226" i="11" s="1"/>
  <c r="EH242" i="11"/>
  <c r="FA223" i="11"/>
  <c r="GL223" i="11" s="1"/>
  <c r="FI215" i="11"/>
  <c r="EI241" i="11"/>
  <c r="FN212" i="11"/>
  <c r="GT214" i="11"/>
  <c r="GV214" i="11" s="1"/>
  <c r="GW214" i="11" s="1"/>
  <c r="FK214" i="11"/>
  <c r="ES231" i="11"/>
  <c r="GD231" i="11" s="1"/>
  <c r="EY225" i="11"/>
  <c r="GJ225" i="11" s="1"/>
  <c r="EG243" i="11"/>
  <c r="FR243" i="11" s="1"/>
  <c r="EL238" i="11"/>
  <c r="FW238" i="11" s="1"/>
  <c r="ET230" i="11"/>
  <c r="GE230" i="11" s="1"/>
  <c r="GZ212" i="11"/>
  <c r="HH212" i="11"/>
  <c r="FL213" i="11"/>
  <c r="FM213" i="11" s="1"/>
  <c r="HK211" i="11"/>
  <c r="FD220" i="11"/>
  <c r="GO220" i="11" s="1"/>
  <c r="EP234" i="11"/>
  <c r="GA234" i="11" s="1"/>
  <c r="FH216" i="11"/>
  <c r="GS216" i="11" s="1"/>
  <c r="EV228" i="11"/>
  <c r="GG228" i="11" s="1"/>
  <c r="FC221" i="11"/>
  <c r="GN221" i="11" s="1"/>
  <c r="GY213" i="11"/>
  <c r="HI213" i="11" s="1"/>
  <c r="HJ213" i="11" s="1"/>
  <c r="GX213" i="11"/>
  <c r="HF216" i="11"/>
  <c r="BU244" i="11"/>
  <c r="DA244" i="11" s="1"/>
  <c r="CL227" i="11"/>
  <c r="DR227" i="11" s="1"/>
  <c r="CT219" i="11"/>
  <c r="DZ219" i="11" s="1"/>
  <c r="AU229" i="11"/>
  <c r="CR221" i="11"/>
  <c r="DX221" i="11" s="1"/>
  <c r="CM226" i="11"/>
  <c r="DS226" i="11" s="1"/>
  <c r="BF218" i="11"/>
  <c r="BG217" i="11"/>
  <c r="CE234" i="11"/>
  <c r="DK234" i="11" s="1"/>
  <c r="BC221" i="11"/>
  <c r="AM237" i="11"/>
  <c r="AN236" i="11"/>
  <c r="BE219" i="11"/>
  <c r="CJ229" i="11"/>
  <c r="DP229" i="11" s="1"/>
  <c r="AJ240" i="11"/>
  <c r="CI230" i="11"/>
  <c r="DO230" i="11" s="1"/>
  <c r="BT245" i="11"/>
  <c r="CZ245" i="11" s="1"/>
  <c r="AR232" i="11"/>
  <c r="CO224" i="11"/>
  <c r="DU224" i="11" s="1"/>
  <c r="CW216" i="11"/>
  <c r="EC216" i="11" s="1"/>
  <c r="BB222" i="11"/>
  <c r="BH216" i="11"/>
  <c r="CP223" i="11"/>
  <c r="DV223" i="11" s="1"/>
  <c r="AT230" i="11"/>
  <c r="AF244" i="11"/>
  <c r="CF233" i="11"/>
  <c r="DL233" i="11" s="1"/>
  <c r="AV228" i="11"/>
  <c r="BV243" i="11"/>
  <c r="DB243" i="11" s="1"/>
  <c r="AO235" i="11"/>
  <c r="BX241" i="11"/>
  <c r="DD241" i="11" s="1"/>
  <c r="AE245" i="11"/>
  <c r="AW227" i="11"/>
  <c r="CQ222" i="11"/>
  <c r="DW222" i="11" s="1"/>
  <c r="AI241" i="11"/>
  <c r="CA238" i="11"/>
  <c r="DG238" i="11" s="1"/>
  <c r="BY240" i="11"/>
  <c r="DE240" i="11" s="1"/>
  <c r="AK239" i="11"/>
  <c r="CS220" i="11"/>
  <c r="DY220" i="11" s="1"/>
  <c r="AZ224" i="11"/>
  <c r="CU218" i="11"/>
  <c r="EA218" i="11" s="1"/>
  <c r="AP234" i="11"/>
  <c r="CB237" i="11"/>
  <c r="DH237" i="11" s="1"/>
  <c r="BS246" i="11"/>
  <c r="CY246" i="11" s="1"/>
  <c r="AL238" i="11"/>
  <c r="BZ239" i="11"/>
  <c r="DF239" i="11" s="1"/>
  <c r="EL239" i="11" s="1"/>
  <c r="FW239" i="11" s="1"/>
  <c r="CK228" i="11"/>
  <c r="DQ228" i="11" s="1"/>
  <c r="CC236" i="11"/>
  <c r="DI236" i="11" s="1"/>
  <c r="BD220" i="11"/>
  <c r="AH242" i="11"/>
  <c r="AQ233" i="11"/>
  <c r="BA223" i="11"/>
  <c r="CD235" i="11"/>
  <c r="DJ235" i="11" s="1"/>
  <c r="AX226" i="11"/>
  <c r="CG232" i="11"/>
  <c r="DM232" i="11" s="1"/>
  <c r="CV217" i="11"/>
  <c r="EB217" i="11" s="1"/>
  <c r="CH231" i="11"/>
  <c r="DN231" i="11" s="1"/>
  <c r="CN225" i="11"/>
  <c r="DT225" i="11" s="1"/>
  <c r="AS231" i="11"/>
  <c r="BW242" i="11"/>
  <c r="DC242" i="11" s="1"/>
  <c r="AY225" i="11"/>
  <c r="AG243" i="11"/>
  <c r="AD246" i="11"/>
  <c r="HL215" i="11"/>
  <c r="M277" i="11"/>
  <c r="HE276" i="11" s="1"/>
  <c r="G278" i="11"/>
  <c r="ES232" i="11" l="1"/>
  <c r="GD232" i="11" s="1"/>
  <c r="FC222" i="11"/>
  <c r="GN222" i="11" s="1"/>
  <c r="G277" i="1"/>
  <c r="N276" i="1"/>
  <c r="O276" i="1"/>
  <c r="BB275" i="1"/>
  <c r="BC275" i="1" s="1"/>
  <c r="BF275" i="1"/>
  <c r="BH275" i="1" s="1"/>
  <c r="BJ275" i="1" s="1"/>
  <c r="AI257" i="1"/>
  <c r="AT246" i="1"/>
  <c r="AV246" i="1" s="1"/>
  <c r="AW246" i="1" s="1"/>
  <c r="AD262" i="1"/>
  <c r="AO251" i="1"/>
  <c r="Y267" i="1"/>
  <c r="AN252" i="1"/>
  <c r="AM253" i="1"/>
  <c r="AP250" i="1"/>
  <c r="Z266" i="1"/>
  <c r="AS247" i="1"/>
  <c r="AC263" i="1"/>
  <c r="AR248" i="1"/>
  <c r="AB264" i="1"/>
  <c r="AQ249" i="1"/>
  <c r="AA265" i="1"/>
  <c r="AL254" i="1"/>
  <c r="AG259" i="1"/>
  <c r="AF260" i="1"/>
  <c r="AE261" i="1"/>
  <c r="AH258" i="1"/>
  <c r="AK255" i="1"/>
  <c r="AJ256" i="1"/>
  <c r="U271" i="1"/>
  <c r="X268" i="1"/>
  <c r="V270" i="1"/>
  <c r="W269" i="1"/>
  <c r="R274" i="1"/>
  <c r="T272" i="1"/>
  <c r="Q275" i="1"/>
  <c r="S273" i="1"/>
  <c r="AX245" i="1"/>
  <c r="AY245" i="1"/>
  <c r="AZ245" i="1" s="1"/>
  <c r="BL245" i="1" s="1"/>
  <c r="ET231" i="11"/>
  <c r="GE231" i="11" s="1"/>
  <c r="FI216" i="11"/>
  <c r="FK216" i="11" s="1"/>
  <c r="EE246" i="11"/>
  <c r="FP246" i="11" s="1"/>
  <c r="FH217" i="11"/>
  <c r="GS217" i="11" s="1"/>
  <c r="EV229" i="11"/>
  <c r="GG229" i="11" s="1"/>
  <c r="EP235" i="11"/>
  <c r="GA235" i="11" s="1"/>
  <c r="EI242" i="11"/>
  <c r="FT242" i="11" s="1"/>
  <c r="EO236" i="11"/>
  <c r="FZ236" i="11" s="1"/>
  <c r="EM238" i="11"/>
  <c r="FX238" i="11" s="1"/>
  <c r="FF219" i="11"/>
  <c r="GQ219" i="11" s="1"/>
  <c r="FA224" i="11"/>
  <c r="GL224" i="11" s="1"/>
  <c r="EW228" i="11"/>
  <c r="GH228" i="11" s="1"/>
  <c r="EN237" i="11"/>
  <c r="FY237" i="11" s="1"/>
  <c r="FE220" i="11"/>
  <c r="GP220" i="11" s="1"/>
  <c r="EJ241" i="11"/>
  <c r="FU241" i="11" s="1"/>
  <c r="ER233" i="11"/>
  <c r="GC233" i="11" s="1"/>
  <c r="EY226" i="11"/>
  <c r="GJ226" i="11" s="1"/>
  <c r="EX227" i="11"/>
  <c r="GI227" i="11" s="1"/>
  <c r="FN213" i="11"/>
  <c r="GZ213" i="11"/>
  <c r="HH213" i="11"/>
  <c r="GT215" i="11"/>
  <c r="GV215" i="11" s="1"/>
  <c r="GW215" i="11" s="1"/>
  <c r="FK215" i="11"/>
  <c r="EZ225" i="11"/>
  <c r="GK225" i="11" s="1"/>
  <c r="EF245" i="11"/>
  <c r="EQ234" i="11"/>
  <c r="GB234" i="11" s="1"/>
  <c r="FD221" i="11"/>
  <c r="GO221" i="11" s="1"/>
  <c r="EG244" i="11"/>
  <c r="FL214" i="11"/>
  <c r="FM214" i="11" s="1"/>
  <c r="FS242" i="11"/>
  <c r="FB223" i="11"/>
  <c r="GM223" i="11" s="1"/>
  <c r="FG218" i="11"/>
  <c r="GR218" i="11" s="1"/>
  <c r="EK240" i="11"/>
  <c r="FV240" i="11" s="1"/>
  <c r="EH243" i="11"/>
  <c r="EU230" i="11"/>
  <c r="GF230" i="11" s="1"/>
  <c r="HK212" i="11"/>
  <c r="GY214" i="11"/>
  <c r="HI214" i="11" s="1"/>
  <c r="HJ214" i="11" s="1"/>
  <c r="GX214" i="11"/>
  <c r="FT241" i="11"/>
  <c r="HF217" i="11"/>
  <c r="CV218" i="11"/>
  <c r="EB218" i="11" s="1"/>
  <c r="BV244" i="11"/>
  <c r="DB244" i="11" s="1"/>
  <c r="BE220" i="11"/>
  <c r="AO236" i="11"/>
  <c r="CU219" i="11"/>
  <c r="EA219" i="11" s="1"/>
  <c r="AF245" i="11"/>
  <c r="CA239" i="11"/>
  <c r="DG239" i="11" s="1"/>
  <c r="AH243" i="11"/>
  <c r="BS247" i="11"/>
  <c r="CY247" i="11" s="1"/>
  <c r="BF219" i="11"/>
  <c r="CN226" i="11"/>
  <c r="DT226" i="11" s="1"/>
  <c r="CO225" i="11"/>
  <c r="DU225" i="11" s="1"/>
  <c r="CH232" i="11"/>
  <c r="DN232" i="11" s="1"/>
  <c r="AX227" i="11"/>
  <c r="AG244" i="11"/>
  <c r="AK240" i="11"/>
  <c r="AJ241" i="11"/>
  <c r="CE235" i="11"/>
  <c r="DK235" i="11" s="1"/>
  <c r="BT246" i="11"/>
  <c r="CZ246" i="11" s="1"/>
  <c r="BX242" i="11"/>
  <c r="DD242" i="11" s="1"/>
  <c r="AT231" i="11"/>
  <c r="AL239" i="11"/>
  <c r="BU245" i="11"/>
  <c r="DA245" i="11" s="1"/>
  <c r="CI231" i="11"/>
  <c r="DO231" i="11" s="1"/>
  <c r="CS221" i="11"/>
  <c r="DY221" i="11" s="1"/>
  <c r="BD221" i="11"/>
  <c r="AM238" i="11"/>
  <c r="CD236" i="11"/>
  <c r="DJ236" i="11" s="1"/>
  <c r="EP236" i="11" s="1"/>
  <c r="GA236" i="11" s="1"/>
  <c r="CK229" i="11"/>
  <c r="DQ229" i="11" s="1"/>
  <c r="CT220" i="11"/>
  <c r="DZ220" i="11" s="1"/>
  <c r="BC222" i="11"/>
  <c r="AQ234" i="11"/>
  <c r="AR233" i="11"/>
  <c r="AE246" i="11"/>
  <c r="AI242" i="11"/>
  <c r="AW228" i="11"/>
  <c r="AP235" i="11"/>
  <c r="CM227" i="11"/>
  <c r="DS227" i="11" s="1"/>
  <c r="EY227" i="11" s="1"/>
  <c r="GJ227" i="11" s="1"/>
  <c r="AY226" i="11"/>
  <c r="AD247" i="11"/>
  <c r="CB238" i="11"/>
  <c r="DH238" i="11" s="1"/>
  <c r="BA224" i="11"/>
  <c r="AV229" i="11"/>
  <c r="BG218" i="11"/>
  <c r="CC237" i="11"/>
  <c r="DI237" i="11" s="1"/>
  <c r="AU230" i="11"/>
  <c r="BW243" i="11"/>
  <c r="DC243" i="11" s="1"/>
  <c r="CG233" i="11"/>
  <c r="DM233" i="11" s="1"/>
  <c r="CR222" i="11"/>
  <c r="DX222" i="11" s="1"/>
  <c r="CJ230" i="11"/>
  <c r="DP230" i="11" s="1"/>
  <c r="BZ240" i="11"/>
  <c r="DF240" i="11" s="1"/>
  <c r="BY241" i="11"/>
  <c r="DE241" i="11" s="1"/>
  <c r="CW217" i="11"/>
  <c r="EC217" i="11" s="1"/>
  <c r="BH217" i="11"/>
  <c r="AZ225" i="11"/>
  <c r="CQ223" i="11"/>
  <c r="DW223" i="11" s="1"/>
  <c r="CL228" i="11"/>
  <c r="DR228" i="11" s="1"/>
  <c r="CP224" i="11"/>
  <c r="DV224" i="11" s="1"/>
  <c r="FB224" i="11" s="1"/>
  <c r="GM224" i="11" s="1"/>
  <c r="AN237" i="11"/>
  <c r="AS232" i="11"/>
  <c r="BB223" i="11"/>
  <c r="CF234" i="11"/>
  <c r="DL234" i="11" s="1"/>
  <c r="HL216" i="11"/>
  <c r="G279" i="11"/>
  <c r="M278" i="11"/>
  <c r="HE277" i="11" s="1"/>
  <c r="GT216" i="11" l="1"/>
  <c r="GV216" i="11" s="1"/>
  <c r="GW216" i="11" s="1"/>
  <c r="GX216" i="11" s="1"/>
  <c r="AY246" i="1"/>
  <c r="AZ246" i="1" s="1"/>
  <c r="BL246" i="1" s="1"/>
  <c r="AX246" i="1"/>
  <c r="BB276" i="1"/>
  <c r="BC276" i="1" s="1"/>
  <c r="BF276" i="1"/>
  <c r="BH276" i="1" s="1"/>
  <c r="BJ276" i="1" s="1"/>
  <c r="AQ250" i="1"/>
  <c r="U272" i="1"/>
  <c r="AE262" i="1"/>
  <c r="AI258" i="1"/>
  <c r="AA266" i="1"/>
  <c r="AC264" i="1"/>
  <c r="AS248" i="1"/>
  <c r="Y268" i="1"/>
  <c r="AO252" i="1"/>
  <c r="AK256" i="1"/>
  <c r="AM254" i="1"/>
  <c r="AG260" i="1"/>
  <c r="W270" i="1"/>
  <c r="AR249" i="1"/>
  <c r="AB265" i="1"/>
  <c r="AL255" i="1"/>
  <c r="AN253" i="1"/>
  <c r="AP251" i="1"/>
  <c r="Z267" i="1"/>
  <c r="AJ257" i="1"/>
  <c r="AT247" i="1"/>
  <c r="AV247" i="1" s="1"/>
  <c r="AW247" i="1" s="1"/>
  <c r="AD263" i="1"/>
  <c r="R275" i="1"/>
  <c r="AF261" i="1"/>
  <c r="AH259" i="1"/>
  <c r="X269" i="1"/>
  <c r="T273" i="1"/>
  <c r="S274" i="1"/>
  <c r="Q276" i="1"/>
  <c r="V271" i="1"/>
  <c r="G278" i="1"/>
  <c r="N277" i="1"/>
  <c r="O277" i="1"/>
  <c r="EV230" i="11"/>
  <c r="GG230" i="11" s="1"/>
  <c r="EK241" i="11"/>
  <c r="FV241" i="11" s="1"/>
  <c r="ES233" i="11"/>
  <c r="GD233" i="11" s="1"/>
  <c r="EU231" i="11"/>
  <c r="GF231" i="11" s="1"/>
  <c r="FC223" i="11"/>
  <c r="GN223" i="11" s="1"/>
  <c r="EJ242" i="11"/>
  <c r="FU242" i="11" s="1"/>
  <c r="FA225" i="11"/>
  <c r="GL225" i="11" s="1"/>
  <c r="EG245" i="11"/>
  <c r="FR245" i="11" s="1"/>
  <c r="FI217" i="11"/>
  <c r="FK217" i="11" s="1"/>
  <c r="FD222" i="11"/>
  <c r="GO222" i="11" s="1"/>
  <c r="EN238" i="11"/>
  <c r="FY238" i="11" s="1"/>
  <c r="FE221" i="11"/>
  <c r="GP221" i="11" s="1"/>
  <c r="FF220" i="11"/>
  <c r="GQ220" i="11" s="1"/>
  <c r="FL216" i="11"/>
  <c r="FM216" i="11" s="1"/>
  <c r="EL240" i="11"/>
  <c r="FW240" i="11" s="1"/>
  <c r="EI243" i="11"/>
  <c r="FT243" i="11" s="1"/>
  <c r="EF246" i="11"/>
  <c r="EZ226" i="11"/>
  <c r="GK226" i="11" s="1"/>
  <c r="EM239" i="11"/>
  <c r="FX239" i="11" s="1"/>
  <c r="FN214" i="11"/>
  <c r="FQ245" i="11"/>
  <c r="GZ214" i="11"/>
  <c r="HH214" i="11"/>
  <c r="GY215" i="11"/>
  <c r="HI215" i="11" s="1"/>
  <c r="HJ215" i="11" s="1"/>
  <c r="GX215" i="11"/>
  <c r="ER234" i="11"/>
  <c r="GC234" i="11" s="1"/>
  <c r="EQ235" i="11"/>
  <c r="GB235" i="11" s="1"/>
  <c r="EH244" i="11"/>
  <c r="FS244" i="11" s="1"/>
  <c r="FS243" i="11"/>
  <c r="FR244" i="11"/>
  <c r="HK213" i="11"/>
  <c r="EX228" i="11"/>
  <c r="GI228" i="11" s="1"/>
  <c r="EO237" i="11"/>
  <c r="FZ237" i="11" s="1"/>
  <c r="EW229" i="11"/>
  <c r="GH229" i="11" s="1"/>
  <c r="ET232" i="11"/>
  <c r="GE232" i="11" s="1"/>
  <c r="EE247" i="11"/>
  <c r="FP247" i="11" s="1"/>
  <c r="FG219" i="11"/>
  <c r="GR219" i="11" s="1"/>
  <c r="FH218" i="11"/>
  <c r="GS218" i="11" s="1"/>
  <c r="FL215" i="11"/>
  <c r="FM215" i="11" s="1"/>
  <c r="HL217" i="11"/>
  <c r="HF218" i="11"/>
  <c r="AN238" i="11"/>
  <c r="BU246" i="11"/>
  <c r="DA246" i="11" s="1"/>
  <c r="CM228" i="11"/>
  <c r="DS228" i="11" s="1"/>
  <c r="BF220" i="11"/>
  <c r="AH244" i="11"/>
  <c r="BS248" i="11"/>
  <c r="CY248" i="11" s="1"/>
  <c r="AW229" i="11"/>
  <c r="AG245" i="11"/>
  <c r="AU231" i="11"/>
  <c r="AK241" i="11"/>
  <c r="BX243" i="11"/>
  <c r="DD243" i="11" s="1"/>
  <c r="AO237" i="11"/>
  <c r="AX228" i="11"/>
  <c r="BH218" i="11"/>
  <c r="CW218" i="11"/>
  <c r="EC218" i="11" s="1"/>
  <c r="CO226" i="11"/>
  <c r="DU226" i="11" s="1"/>
  <c r="AP236" i="11"/>
  <c r="CE236" i="11"/>
  <c r="DK236" i="11" s="1"/>
  <c r="BE221" i="11"/>
  <c r="CS222" i="11"/>
  <c r="DY222" i="11" s="1"/>
  <c r="AJ242" i="11"/>
  <c r="AD248" i="11"/>
  <c r="CH233" i="11"/>
  <c r="DN233" i="11" s="1"/>
  <c r="BV245" i="11"/>
  <c r="DB245" i="11" s="1"/>
  <c r="EH245" i="11" s="1"/>
  <c r="FS245" i="11" s="1"/>
  <c r="AI243" i="11"/>
  <c r="BB224" i="11"/>
  <c r="CG234" i="11"/>
  <c r="DM234" i="11" s="1"/>
  <c r="CR223" i="11"/>
  <c r="DX223" i="11" s="1"/>
  <c r="CB239" i="11"/>
  <c r="DH239" i="11" s="1"/>
  <c r="AF246" i="11"/>
  <c r="AM239" i="11"/>
  <c r="CD237" i="11"/>
  <c r="DJ237" i="11" s="1"/>
  <c r="EP237" i="11" s="1"/>
  <c r="GA237" i="11" s="1"/>
  <c r="AQ235" i="11"/>
  <c r="AV230" i="11"/>
  <c r="CP225" i="11"/>
  <c r="DV225" i="11" s="1"/>
  <c r="CC238" i="11"/>
  <c r="DI238" i="11" s="1"/>
  <c r="BW244" i="11"/>
  <c r="DC244" i="11" s="1"/>
  <c r="EI244" i="11" s="1"/>
  <c r="FT244" i="11" s="1"/>
  <c r="CU220" i="11"/>
  <c r="EA220" i="11" s="1"/>
  <c r="CF235" i="11"/>
  <c r="DL235" i="11" s="1"/>
  <c r="CL229" i="11"/>
  <c r="DR229" i="11" s="1"/>
  <c r="BA225" i="11"/>
  <c r="AR234" i="11"/>
  <c r="CN227" i="11"/>
  <c r="DT227" i="11" s="1"/>
  <c r="AS233" i="11"/>
  <c r="BT247" i="11"/>
  <c r="CZ247" i="11" s="1"/>
  <c r="BD222" i="11"/>
  <c r="BZ241" i="11"/>
  <c r="DF241" i="11" s="1"/>
  <c r="AY227" i="11"/>
  <c r="CT221" i="11"/>
  <c r="DZ221" i="11" s="1"/>
  <c r="CJ231" i="11"/>
  <c r="DP231" i="11" s="1"/>
  <c r="CK230" i="11"/>
  <c r="DQ230" i="11" s="1"/>
  <c r="AZ226" i="11"/>
  <c r="BC223" i="11"/>
  <c r="BY242" i="11"/>
  <c r="DE242" i="11" s="1"/>
  <c r="AE247" i="11"/>
  <c r="BG219" i="11"/>
  <c r="CA240" i="11"/>
  <c r="DG240" i="11" s="1"/>
  <c r="CV219" i="11"/>
  <c r="EB219" i="11" s="1"/>
  <c r="CI232" i="11"/>
  <c r="DO232" i="11" s="1"/>
  <c r="AT232" i="11"/>
  <c r="AL240" i="11"/>
  <c r="CQ224" i="11"/>
  <c r="DW224" i="11" s="1"/>
  <c r="FC224" i="11" s="1"/>
  <c r="GN224" i="11" s="1"/>
  <c r="G280" i="11"/>
  <c r="M279" i="11"/>
  <c r="HE278" i="11" s="1"/>
  <c r="GY216" i="11" l="1"/>
  <c r="HI216" i="11" s="1"/>
  <c r="HJ216" i="11" s="1"/>
  <c r="BB277" i="1"/>
  <c r="BC277" i="1" s="1"/>
  <c r="BF277" i="1"/>
  <c r="BH277" i="1" s="1"/>
  <c r="BJ277" i="1" s="1"/>
  <c r="AF262" i="1"/>
  <c r="AI259" i="1"/>
  <c r="AD264" i="1"/>
  <c r="AT248" i="1"/>
  <c r="AV248" i="1" s="1"/>
  <c r="AW248" i="1" s="1"/>
  <c r="AK257" i="1"/>
  <c r="AJ258" i="1"/>
  <c r="AE263" i="1"/>
  <c r="Z268" i="1"/>
  <c r="AP252" i="1"/>
  <c r="Y269" i="1"/>
  <c r="AO253" i="1"/>
  <c r="AN254" i="1"/>
  <c r="AA267" i="1"/>
  <c r="AQ251" i="1"/>
  <c r="AL256" i="1"/>
  <c r="AC265" i="1"/>
  <c r="AS249" i="1"/>
  <c r="AB266" i="1"/>
  <c r="AR250" i="1"/>
  <c r="AM255" i="1"/>
  <c r="AH260" i="1"/>
  <c r="AG261" i="1"/>
  <c r="X270" i="1"/>
  <c r="T274" i="1"/>
  <c r="Q277" i="1"/>
  <c r="U273" i="1"/>
  <c r="W271" i="1"/>
  <c r="V272" i="1"/>
  <c r="S275" i="1"/>
  <c r="R276" i="1"/>
  <c r="N278" i="1"/>
  <c r="G279" i="1"/>
  <c r="O278" i="1"/>
  <c r="AX247" i="1"/>
  <c r="AY247" i="1"/>
  <c r="AZ247" i="1" s="1"/>
  <c r="BL247" i="1" s="1"/>
  <c r="EW230" i="11"/>
  <c r="GH230" i="11" s="1"/>
  <c r="EL241" i="11"/>
  <c r="FW241" i="11" s="1"/>
  <c r="GT217" i="11"/>
  <c r="GV217" i="11" s="1"/>
  <c r="GW217" i="11" s="1"/>
  <c r="GY217" i="11" s="1"/>
  <c r="HI217" i="11" s="1"/>
  <c r="HJ217" i="11" s="1"/>
  <c r="EX229" i="11"/>
  <c r="GI229" i="11" s="1"/>
  <c r="FF221" i="11"/>
  <c r="GQ221" i="11" s="1"/>
  <c r="EO238" i="11"/>
  <c r="FZ238" i="11" s="1"/>
  <c r="EU232" i="11"/>
  <c r="GF232" i="11" s="1"/>
  <c r="EZ227" i="11"/>
  <c r="GK227" i="11" s="1"/>
  <c r="ER235" i="11"/>
  <c r="GC235" i="11" s="1"/>
  <c r="FB225" i="11"/>
  <c r="GM225" i="11" s="1"/>
  <c r="FI218" i="11"/>
  <c r="GT218" i="11" s="1"/>
  <c r="GV218" i="11" s="1"/>
  <c r="GW218" i="11" s="1"/>
  <c r="FN215" i="11"/>
  <c r="FH219" i="11"/>
  <c r="GS219" i="11" s="1"/>
  <c r="EK242" i="11"/>
  <c r="FV242" i="11" s="1"/>
  <c r="EV231" i="11"/>
  <c r="GG231" i="11" s="1"/>
  <c r="FG220" i="11"/>
  <c r="GR220" i="11" s="1"/>
  <c r="EQ236" i="11"/>
  <c r="GB236" i="11" s="1"/>
  <c r="EM240" i="11"/>
  <c r="FX240" i="11" s="1"/>
  <c r="EF247" i="11"/>
  <c r="FQ247" i="11" s="1"/>
  <c r="EN239" i="11"/>
  <c r="FY239" i="11" s="1"/>
  <c r="GZ215" i="11"/>
  <c r="HH215" i="11"/>
  <c r="FD223" i="11"/>
  <c r="GO223" i="11" s="1"/>
  <c r="FE222" i="11"/>
  <c r="GP222" i="11" s="1"/>
  <c r="FA226" i="11"/>
  <c r="GL226" i="11" s="1"/>
  <c r="ES234" i="11"/>
  <c r="GD234" i="11" s="1"/>
  <c r="ET233" i="11"/>
  <c r="GE233" i="11" s="1"/>
  <c r="EJ243" i="11"/>
  <c r="EY228" i="11"/>
  <c r="GJ228" i="11" s="1"/>
  <c r="EE248" i="11"/>
  <c r="FP248" i="11" s="1"/>
  <c r="EG246" i="11"/>
  <c r="FR246" i="11" s="1"/>
  <c r="FL217" i="11"/>
  <c r="FM217" i="11" s="1"/>
  <c r="HK214" i="11"/>
  <c r="GZ216" i="11"/>
  <c r="HK216" i="11" s="1"/>
  <c r="HH216" i="11"/>
  <c r="FQ246" i="11"/>
  <c r="FN216" i="11"/>
  <c r="HL218" i="11"/>
  <c r="HF219" i="11"/>
  <c r="CR224" i="11"/>
  <c r="DX224" i="11" s="1"/>
  <c r="CM229" i="11"/>
  <c r="DS229" i="11" s="1"/>
  <c r="CS223" i="11"/>
  <c r="DY223" i="11" s="1"/>
  <c r="CG235" i="11"/>
  <c r="DM235" i="11" s="1"/>
  <c r="BD223" i="11"/>
  <c r="AG246" i="11"/>
  <c r="AO238" i="11"/>
  <c r="CN228" i="11"/>
  <c r="DT228" i="11" s="1"/>
  <c r="AN239" i="11"/>
  <c r="CE237" i="11"/>
  <c r="DK237" i="11" s="1"/>
  <c r="BH219" i="11"/>
  <c r="BB225" i="11"/>
  <c r="CO227" i="11"/>
  <c r="DU227" i="11" s="1"/>
  <c r="BZ242" i="11"/>
  <c r="DF242" i="11" s="1"/>
  <c r="CC239" i="11"/>
  <c r="DI239" i="11" s="1"/>
  <c r="AL241" i="11"/>
  <c r="AQ236" i="11"/>
  <c r="AJ243" i="11"/>
  <c r="CI233" i="11"/>
  <c r="DO233" i="11" s="1"/>
  <c r="AH245" i="11"/>
  <c r="CH234" i="11"/>
  <c r="DN234" i="11" s="1"/>
  <c r="CA241" i="11"/>
  <c r="DG241" i="11" s="1"/>
  <c r="AD249" i="11"/>
  <c r="CK231" i="11"/>
  <c r="DQ231" i="11" s="1"/>
  <c r="CF236" i="11"/>
  <c r="DL236" i="11" s="1"/>
  <c r="ER236" i="11" s="1"/>
  <c r="GC236" i="11" s="1"/>
  <c r="AY228" i="11"/>
  <c r="BX244" i="11"/>
  <c r="DD244" i="11" s="1"/>
  <c r="CJ232" i="11"/>
  <c r="DP232" i="11" s="1"/>
  <c r="BS249" i="11"/>
  <c r="CY249" i="11" s="1"/>
  <c r="AF247" i="11"/>
  <c r="BE222" i="11"/>
  <c r="AE248" i="11"/>
  <c r="BC224" i="11"/>
  <c r="AP237" i="11"/>
  <c r="CT222" i="11"/>
  <c r="DZ222" i="11" s="1"/>
  <c r="FF222" i="11" s="1"/>
  <c r="GQ222" i="11" s="1"/>
  <c r="AK242" i="11"/>
  <c r="BF221" i="11"/>
  <c r="CL230" i="11"/>
  <c r="DR230" i="11" s="1"/>
  <c r="AI244" i="11"/>
  <c r="AZ227" i="11"/>
  <c r="BG220" i="11"/>
  <c r="BA226" i="11"/>
  <c r="CD238" i="11"/>
  <c r="DJ238" i="11" s="1"/>
  <c r="EP238" i="11" s="1"/>
  <c r="GA238" i="11" s="1"/>
  <c r="CV220" i="11"/>
  <c r="EB220" i="11" s="1"/>
  <c r="BV246" i="11"/>
  <c r="DB246" i="11" s="1"/>
  <c r="CB240" i="11"/>
  <c r="DH240" i="11" s="1"/>
  <c r="AR235" i="11"/>
  <c r="AT233" i="11"/>
  <c r="CP226" i="11"/>
  <c r="DV226" i="11" s="1"/>
  <c r="CQ225" i="11"/>
  <c r="DW225" i="11" s="1"/>
  <c r="BU247" i="11"/>
  <c r="DA247" i="11" s="1"/>
  <c r="EG247" i="11" s="1"/>
  <c r="FR247" i="11" s="1"/>
  <c r="CW219" i="11"/>
  <c r="EC219" i="11" s="1"/>
  <c r="AM240" i="11"/>
  <c r="AS234" i="11"/>
  <c r="AU232" i="11"/>
  <c r="CU221" i="11"/>
  <c r="EA221" i="11" s="1"/>
  <c r="BT248" i="11"/>
  <c r="CZ248" i="11" s="1"/>
  <c r="AW230" i="11"/>
  <c r="BY243" i="11"/>
  <c r="DE243" i="11" s="1"/>
  <c r="AV231" i="11"/>
  <c r="AX229" i="11"/>
  <c r="BW245" i="11"/>
  <c r="DC245" i="11" s="1"/>
  <c r="G281" i="11"/>
  <c r="M280" i="11"/>
  <c r="HE279" i="11" s="1"/>
  <c r="EK243" i="11" l="1"/>
  <c r="FV243" i="11" s="1"/>
  <c r="N279" i="1"/>
  <c r="O279" i="1"/>
  <c r="G280" i="1"/>
  <c r="BB278" i="1"/>
  <c r="BC278" i="1" s="1"/>
  <c r="BF278" i="1"/>
  <c r="BH278" i="1" s="1"/>
  <c r="BJ278" i="1" s="1"/>
  <c r="AP253" i="1"/>
  <c r="Z269" i="1"/>
  <c r="AG262" i="1"/>
  <c r="AF263" i="1"/>
  <c r="AQ252" i="1"/>
  <c r="AA268" i="1"/>
  <c r="AT249" i="1"/>
  <c r="AV249" i="1" s="1"/>
  <c r="AW249" i="1" s="1"/>
  <c r="AD265" i="1"/>
  <c r="AS250" i="1"/>
  <c r="AC266" i="1"/>
  <c r="AR251" i="1"/>
  <c r="AB267" i="1"/>
  <c r="AH261" i="1"/>
  <c r="AO254" i="1"/>
  <c r="Y270" i="1"/>
  <c r="AN255" i="1"/>
  <c r="AI260" i="1"/>
  <c r="AL257" i="1"/>
  <c r="AK258" i="1"/>
  <c r="AJ259" i="1"/>
  <c r="AE264" i="1"/>
  <c r="U274" i="1"/>
  <c r="W272" i="1"/>
  <c r="AM256" i="1"/>
  <c r="R277" i="1"/>
  <c r="X271" i="1"/>
  <c r="Q278" i="1"/>
  <c r="T275" i="1"/>
  <c r="V273" i="1"/>
  <c r="S276" i="1"/>
  <c r="AX248" i="1"/>
  <c r="AY248" i="1"/>
  <c r="AZ248" i="1" s="1"/>
  <c r="BL248" i="1" s="1"/>
  <c r="EH246" i="11"/>
  <c r="FS246" i="11" s="1"/>
  <c r="FB226" i="11"/>
  <c r="GM226" i="11" s="1"/>
  <c r="GX217" i="11"/>
  <c r="HH217" i="11" s="1"/>
  <c r="FK218" i="11"/>
  <c r="FL218" i="11" s="1"/>
  <c r="FM218" i="11" s="1"/>
  <c r="FI219" i="11"/>
  <c r="FK219" i="11" s="1"/>
  <c r="EE249" i="11"/>
  <c r="FP249" i="11" s="1"/>
  <c r="EF248" i="11"/>
  <c r="FQ248" i="11" s="1"/>
  <c r="EO239" i="11"/>
  <c r="FZ239" i="11" s="1"/>
  <c r="FE223" i="11"/>
  <c r="GP223" i="11" s="1"/>
  <c r="FG221" i="11"/>
  <c r="GR221" i="11" s="1"/>
  <c r="FH220" i="11"/>
  <c r="GS220" i="11" s="1"/>
  <c r="FN217" i="11"/>
  <c r="EI245" i="11"/>
  <c r="FT245" i="11" s="1"/>
  <c r="FC225" i="11"/>
  <c r="GN225" i="11" s="1"/>
  <c r="EM241" i="11"/>
  <c r="FX241" i="11" s="1"/>
  <c r="EN240" i="11"/>
  <c r="FY240" i="11" s="1"/>
  <c r="EX230" i="11"/>
  <c r="GI230" i="11" s="1"/>
  <c r="EL242" i="11"/>
  <c r="FW242" i="11" s="1"/>
  <c r="EQ237" i="11"/>
  <c r="GB237" i="11" s="1"/>
  <c r="EY229" i="11"/>
  <c r="GJ229" i="11" s="1"/>
  <c r="FU243" i="11"/>
  <c r="ET234" i="11"/>
  <c r="GE234" i="11" s="1"/>
  <c r="FA227" i="11"/>
  <c r="GL227" i="11" s="1"/>
  <c r="FD224" i="11"/>
  <c r="GO224" i="11" s="1"/>
  <c r="EV232" i="11"/>
  <c r="GG232" i="11" s="1"/>
  <c r="EW231" i="11"/>
  <c r="GH231" i="11" s="1"/>
  <c r="EZ228" i="11"/>
  <c r="GK228" i="11" s="1"/>
  <c r="ES235" i="11"/>
  <c r="GD235" i="11" s="1"/>
  <c r="GY218" i="11"/>
  <c r="HI218" i="11" s="1"/>
  <c r="HJ218" i="11" s="1"/>
  <c r="GX218" i="11"/>
  <c r="HK215" i="11"/>
  <c r="EJ244" i="11"/>
  <c r="EU233" i="11"/>
  <c r="GF233" i="11" s="1"/>
  <c r="HL219" i="11"/>
  <c r="HF220" i="11"/>
  <c r="AQ237" i="11"/>
  <c r="AS235" i="11"/>
  <c r="AF248" i="11"/>
  <c r="AD250" i="11"/>
  <c r="BZ243" i="11"/>
  <c r="DF243" i="11" s="1"/>
  <c r="AR236" i="11"/>
  <c r="CQ226" i="11"/>
  <c r="DW226" i="11" s="1"/>
  <c r="BU248" i="11"/>
  <c r="DA248" i="11" s="1"/>
  <c r="CD239" i="11"/>
  <c r="DJ239" i="11" s="1"/>
  <c r="AI245" i="11"/>
  <c r="CJ233" i="11"/>
  <c r="DP233" i="11" s="1"/>
  <c r="AH246" i="11"/>
  <c r="AT234" i="11"/>
  <c r="AV232" i="11"/>
  <c r="CL231" i="11"/>
  <c r="DR231" i="11" s="1"/>
  <c r="AW231" i="11"/>
  <c r="BB226" i="11"/>
  <c r="AX230" i="11"/>
  <c r="CF237" i="11"/>
  <c r="DL237" i="11" s="1"/>
  <c r="BA227" i="11"/>
  <c r="AK243" i="11"/>
  <c r="AG247" i="11"/>
  <c r="BG221" i="11"/>
  <c r="BH220" i="11"/>
  <c r="CH235" i="11"/>
  <c r="DN235" i="11" s="1"/>
  <c r="BT249" i="11"/>
  <c r="CZ249" i="11" s="1"/>
  <c r="CN229" i="11"/>
  <c r="DT229" i="11" s="1"/>
  <c r="CU222" i="11"/>
  <c r="EA222" i="11" s="1"/>
  <c r="CP227" i="11"/>
  <c r="DV227" i="11" s="1"/>
  <c r="AM241" i="11"/>
  <c r="AE249" i="11"/>
  <c r="CE238" i="11"/>
  <c r="DK238" i="11" s="1"/>
  <c r="CA242" i="11"/>
  <c r="DG242" i="11" s="1"/>
  <c r="AZ228" i="11"/>
  <c r="CC240" i="11"/>
  <c r="DI240" i="11" s="1"/>
  <c r="BS250" i="11"/>
  <c r="CY250" i="11" s="1"/>
  <c r="EE250" i="11" s="1"/>
  <c r="CS224" i="11"/>
  <c r="DY224" i="11" s="1"/>
  <c r="CM230" i="11"/>
  <c r="DS230" i="11" s="1"/>
  <c r="CK232" i="11"/>
  <c r="DQ232" i="11" s="1"/>
  <c r="AO239" i="11"/>
  <c r="AJ244" i="11"/>
  <c r="CV221" i="11"/>
  <c r="EB221" i="11" s="1"/>
  <c r="BY244" i="11"/>
  <c r="DE244" i="11" s="1"/>
  <c r="CI234" i="11"/>
  <c r="DO234" i="11" s="1"/>
  <c r="CW220" i="11"/>
  <c r="EC220" i="11" s="1"/>
  <c r="CR225" i="11"/>
  <c r="DX225" i="11" s="1"/>
  <c r="BF222" i="11"/>
  <c r="BE223" i="11"/>
  <c r="BV247" i="11"/>
  <c r="DB247" i="11" s="1"/>
  <c r="AL242" i="11"/>
  <c r="CB241" i="11"/>
  <c r="DH241" i="11" s="1"/>
  <c r="BD224" i="11"/>
  <c r="CT223" i="11"/>
  <c r="DZ223" i="11" s="1"/>
  <c r="BX245" i="11"/>
  <c r="DD245" i="11" s="1"/>
  <c r="EJ245" i="11" s="1"/>
  <c r="FU245" i="11" s="1"/>
  <c r="BW246" i="11"/>
  <c r="DC246" i="11" s="1"/>
  <c r="CO228" i="11"/>
  <c r="DU228" i="11" s="1"/>
  <c r="AN240" i="11"/>
  <c r="AU233" i="11"/>
  <c r="AP238" i="11"/>
  <c r="AY229" i="11"/>
  <c r="CG236" i="11"/>
  <c r="DM236" i="11" s="1"/>
  <c r="BC225" i="11"/>
  <c r="G282" i="11"/>
  <c r="M281" i="11"/>
  <c r="HE280" i="11" s="1"/>
  <c r="EY230" i="11" l="1"/>
  <c r="GJ230" i="11" s="1"/>
  <c r="GZ217" i="11"/>
  <c r="HK217" i="11" s="1"/>
  <c r="GT219" i="11"/>
  <c r="GV219" i="11" s="1"/>
  <c r="GW219" i="11" s="1"/>
  <c r="GY219" i="11" s="1"/>
  <c r="HI219" i="11" s="1"/>
  <c r="HJ219" i="11" s="1"/>
  <c r="AY249" i="1"/>
  <c r="AZ249" i="1" s="1"/>
  <c r="BL249" i="1" s="1"/>
  <c r="AX249" i="1"/>
  <c r="BB279" i="1"/>
  <c r="BC279" i="1" s="1"/>
  <c r="BF279" i="1"/>
  <c r="BH279" i="1" s="1"/>
  <c r="BJ279" i="1" s="1"/>
  <c r="AL258" i="1"/>
  <c r="AC267" i="1"/>
  <c r="AS251" i="1"/>
  <c r="AN256" i="1"/>
  <c r="AI261" i="1"/>
  <c r="Z270" i="1"/>
  <c r="AP254" i="1"/>
  <c r="AG263" i="1"/>
  <c r="AJ260" i="1"/>
  <c r="AE265" i="1"/>
  <c r="AD266" i="1"/>
  <c r="AT250" i="1"/>
  <c r="AV250" i="1" s="1"/>
  <c r="AK259" i="1"/>
  <c r="AF264" i="1"/>
  <c r="AA269" i="1"/>
  <c r="AQ253" i="1"/>
  <c r="AH262" i="1"/>
  <c r="Y271" i="1"/>
  <c r="AO255" i="1"/>
  <c r="AB268" i="1"/>
  <c r="AR252" i="1"/>
  <c r="AM257" i="1"/>
  <c r="X272" i="1"/>
  <c r="W273" i="1"/>
  <c r="R278" i="1"/>
  <c r="Q279" i="1"/>
  <c r="S277" i="1"/>
  <c r="T276" i="1"/>
  <c r="V274" i="1"/>
  <c r="U275" i="1"/>
  <c r="O280" i="1"/>
  <c r="N280" i="1"/>
  <c r="G281" i="1"/>
  <c r="EI246" i="11"/>
  <c r="FT246" i="11" s="1"/>
  <c r="FF223" i="11"/>
  <c r="GQ223" i="11" s="1"/>
  <c r="FI220" i="11"/>
  <c r="FK220" i="11" s="1"/>
  <c r="FB227" i="11"/>
  <c r="GM227" i="11" s="1"/>
  <c r="FH221" i="11"/>
  <c r="GS221" i="11" s="1"/>
  <c r="EG248" i="11"/>
  <c r="FR248" i="11" s="1"/>
  <c r="EH247" i="11"/>
  <c r="FS247" i="11" s="1"/>
  <c r="ET235" i="11"/>
  <c r="GE235" i="11" s="1"/>
  <c r="ES236" i="11"/>
  <c r="GD236" i="11" s="1"/>
  <c r="FA228" i="11"/>
  <c r="GL228" i="11" s="1"/>
  <c r="EU234" i="11"/>
  <c r="GF234" i="11" s="1"/>
  <c r="EN241" i="11"/>
  <c r="FY241" i="11" s="1"/>
  <c r="EK244" i="11"/>
  <c r="FV244" i="11" s="1"/>
  <c r="EW232" i="11"/>
  <c r="GH232" i="11" s="1"/>
  <c r="ER237" i="11"/>
  <c r="GC237" i="11" s="1"/>
  <c r="EX231" i="11"/>
  <c r="GI231" i="11" s="1"/>
  <c r="FD225" i="11"/>
  <c r="GO225" i="11" s="1"/>
  <c r="EF249" i="11"/>
  <c r="GT220" i="11"/>
  <c r="GV220" i="11" s="1"/>
  <c r="GW220" i="11" s="1"/>
  <c r="FE224" i="11"/>
  <c r="GP224" i="11" s="1"/>
  <c r="EM242" i="11"/>
  <c r="FX242" i="11" s="1"/>
  <c r="EP239" i="11"/>
  <c r="GA239" i="11" s="1"/>
  <c r="EL243" i="11"/>
  <c r="FW243" i="11" s="1"/>
  <c r="FU244" i="11"/>
  <c r="FN218" i="11"/>
  <c r="EQ238" i="11"/>
  <c r="GB238" i="11" s="1"/>
  <c r="FG222" i="11"/>
  <c r="GR222" i="11" s="1"/>
  <c r="FL219" i="11"/>
  <c r="FM219" i="11" s="1"/>
  <c r="EO240" i="11"/>
  <c r="FZ240" i="11" s="1"/>
  <c r="EZ229" i="11"/>
  <c r="GK229" i="11" s="1"/>
  <c r="EV233" i="11"/>
  <c r="GG233" i="11" s="1"/>
  <c r="FC226" i="11"/>
  <c r="GN226" i="11" s="1"/>
  <c r="GZ218" i="11"/>
  <c r="HH218" i="11"/>
  <c r="FP250" i="11"/>
  <c r="HL220" i="11"/>
  <c r="HF221" i="11"/>
  <c r="CI235" i="11"/>
  <c r="DO235" i="11" s="1"/>
  <c r="CQ227" i="11"/>
  <c r="DW227" i="11" s="1"/>
  <c r="AT235" i="11"/>
  <c r="CT224" i="11"/>
  <c r="DZ224" i="11" s="1"/>
  <c r="CA243" i="11"/>
  <c r="DG243" i="11" s="1"/>
  <c r="AQ238" i="11"/>
  <c r="BH221" i="11"/>
  <c r="AD251" i="11"/>
  <c r="AZ229" i="11"/>
  <c r="BX246" i="11"/>
  <c r="DD246" i="11" s="1"/>
  <c r="CC241" i="11"/>
  <c r="DI241" i="11" s="1"/>
  <c r="AH247" i="11"/>
  <c r="AR237" i="11"/>
  <c r="AO240" i="11"/>
  <c r="AU234" i="11"/>
  <c r="CM231" i="11"/>
  <c r="DS231" i="11" s="1"/>
  <c r="CE239" i="11"/>
  <c r="DK239" i="11" s="1"/>
  <c r="AM242" i="11"/>
  <c r="CW221" i="11"/>
  <c r="EC221" i="11" s="1"/>
  <c r="BG222" i="11"/>
  <c r="BT250" i="11"/>
  <c r="CZ250" i="11" s="1"/>
  <c r="CF238" i="11"/>
  <c r="DL238" i="11" s="1"/>
  <c r="ER238" i="11" s="1"/>
  <c r="GC238" i="11" s="1"/>
  <c r="BU249" i="11"/>
  <c r="DA249" i="11" s="1"/>
  <c r="BS251" i="11"/>
  <c r="CY251" i="11" s="1"/>
  <c r="EE251" i="11" s="1"/>
  <c r="CR226" i="11"/>
  <c r="DX226" i="11" s="1"/>
  <c r="AP239" i="11"/>
  <c r="AG248" i="11"/>
  <c r="BY245" i="11"/>
  <c r="DE245" i="11" s="1"/>
  <c r="AE250" i="11"/>
  <c r="BZ244" i="11"/>
  <c r="DF244" i="11" s="1"/>
  <c r="BF223" i="11"/>
  <c r="CG237" i="11"/>
  <c r="DM237" i="11" s="1"/>
  <c r="CP228" i="11"/>
  <c r="DV228" i="11" s="1"/>
  <c r="BW247" i="11"/>
  <c r="DC247" i="11" s="1"/>
  <c r="BD225" i="11"/>
  <c r="BV248" i="11"/>
  <c r="DB248" i="11" s="1"/>
  <c r="CB242" i="11"/>
  <c r="DH242" i="11" s="1"/>
  <c r="AF249" i="11"/>
  <c r="CS225" i="11"/>
  <c r="DY225" i="11" s="1"/>
  <c r="BA228" i="11"/>
  <c r="CL232" i="11"/>
  <c r="DR232" i="11" s="1"/>
  <c r="CV222" i="11"/>
  <c r="EB222" i="11" s="1"/>
  <c r="CN230" i="11"/>
  <c r="DT230" i="11" s="1"/>
  <c r="BC226" i="11"/>
  <c r="AN241" i="11"/>
  <c r="AX231" i="11"/>
  <c r="CH236" i="11"/>
  <c r="DN236" i="11" s="1"/>
  <c r="CJ234" i="11"/>
  <c r="DP234" i="11" s="1"/>
  <c r="AY230" i="11"/>
  <c r="AW232" i="11"/>
  <c r="CO229" i="11"/>
  <c r="DU229" i="11" s="1"/>
  <c r="AJ245" i="11"/>
  <c r="AK244" i="11"/>
  <c r="AL243" i="11"/>
  <c r="CU223" i="11"/>
  <c r="EA223" i="11" s="1"/>
  <c r="FG223" i="11" s="1"/>
  <c r="GR223" i="11" s="1"/>
  <c r="CK233" i="11"/>
  <c r="DQ233" i="11" s="1"/>
  <c r="BB227" i="11"/>
  <c r="AV233" i="11"/>
  <c r="BE224" i="11"/>
  <c r="AI246" i="11"/>
  <c r="CD240" i="11"/>
  <c r="DJ240" i="11" s="1"/>
  <c r="AS236" i="11"/>
  <c r="G283" i="11"/>
  <c r="M282" i="11"/>
  <c r="HE281" i="11" s="1"/>
  <c r="GX219" i="11" l="1"/>
  <c r="HH219" i="11" s="1"/>
  <c r="FI221" i="11"/>
  <c r="FK221" i="11" s="1"/>
  <c r="FE225" i="11"/>
  <c r="GP225" i="11" s="1"/>
  <c r="N281" i="1"/>
  <c r="G282" i="1"/>
  <c r="O281" i="1"/>
  <c r="BB280" i="1"/>
  <c r="BC280" i="1" s="1"/>
  <c r="BF280" i="1"/>
  <c r="BH280" i="1" s="1"/>
  <c r="BJ280" i="1" s="1"/>
  <c r="Z271" i="1"/>
  <c r="AP255" i="1"/>
  <c r="AM258" i="1"/>
  <c r="AL259" i="1"/>
  <c r="AA270" i="1"/>
  <c r="AQ254" i="1"/>
  <c r="AH263" i="1"/>
  <c r="AE266" i="1"/>
  <c r="AD267" i="1"/>
  <c r="AT251" i="1"/>
  <c r="AV251" i="1" s="1"/>
  <c r="AW251" i="1" s="1"/>
  <c r="AI262" i="1"/>
  <c r="AS252" i="1"/>
  <c r="AC268" i="1"/>
  <c r="AR253" i="1"/>
  <c r="AB269" i="1"/>
  <c r="AO256" i="1"/>
  <c r="Y272" i="1"/>
  <c r="AN257" i="1"/>
  <c r="X273" i="1"/>
  <c r="AK260" i="1"/>
  <c r="AJ261" i="1"/>
  <c r="AG264" i="1"/>
  <c r="AF265" i="1"/>
  <c r="V275" i="1"/>
  <c r="Q280" i="1"/>
  <c r="T277" i="1"/>
  <c r="U276" i="1"/>
  <c r="W274" i="1"/>
  <c r="S278" i="1"/>
  <c r="R279" i="1"/>
  <c r="AW250" i="1"/>
  <c r="EV234" i="11"/>
  <c r="GG234" i="11" s="1"/>
  <c r="EH248" i="11"/>
  <c r="FS248" i="11" s="1"/>
  <c r="ES237" i="11"/>
  <c r="GD237" i="11" s="1"/>
  <c r="FA229" i="11"/>
  <c r="GL229" i="11" s="1"/>
  <c r="FH222" i="11"/>
  <c r="GS222" i="11" s="1"/>
  <c r="EI247" i="11"/>
  <c r="FT247" i="11" s="1"/>
  <c r="EL244" i="11"/>
  <c r="FW244" i="11" s="1"/>
  <c r="EJ246" i="11"/>
  <c r="FU246" i="11" s="1"/>
  <c r="FC227" i="11"/>
  <c r="GN227" i="11" s="1"/>
  <c r="EU235" i="11"/>
  <c r="GF235" i="11" s="1"/>
  <c r="EP240" i="11"/>
  <c r="GA240" i="11" s="1"/>
  <c r="EX232" i="11"/>
  <c r="GI232" i="11" s="1"/>
  <c r="EN242" i="11"/>
  <c r="FY242" i="11" s="1"/>
  <c r="FB228" i="11"/>
  <c r="GM228" i="11" s="1"/>
  <c r="FD226" i="11"/>
  <c r="GO226" i="11" s="1"/>
  <c r="EF250" i="11"/>
  <c r="EQ239" i="11"/>
  <c r="GB239" i="11" s="1"/>
  <c r="EM243" i="11"/>
  <c r="FX243" i="11" s="1"/>
  <c r="FQ249" i="11"/>
  <c r="GY220" i="11"/>
  <c r="HI220" i="11" s="1"/>
  <c r="HJ220" i="11" s="1"/>
  <c r="GX220" i="11"/>
  <c r="EW233" i="11"/>
  <c r="GH233" i="11" s="1"/>
  <c r="EK245" i="11"/>
  <c r="FV245" i="11" s="1"/>
  <c r="EY231" i="11"/>
  <c r="GJ231" i="11" s="1"/>
  <c r="FF224" i="11"/>
  <c r="GQ224" i="11" s="1"/>
  <c r="GZ219" i="11"/>
  <c r="ET236" i="11"/>
  <c r="GE236" i="11" s="1"/>
  <c r="EZ230" i="11"/>
  <c r="GK230" i="11" s="1"/>
  <c r="EG249" i="11"/>
  <c r="FR249" i="11" s="1"/>
  <c r="EO241" i="11"/>
  <c r="FZ241" i="11" s="1"/>
  <c r="HK218" i="11"/>
  <c r="FN219" i="11"/>
  <c r="FL220" i="11"/>
  <c r="FM220" i="11" s="1"/>
  <c r="HF222" i="11"/>
  <c r="CE240" i="11"/>
  <c r="DK240" i="11" s="1"/>
  <c r="CL233" i="11"/>
  <c r="DR233" i="11" s="1"/>
  <c r="BE225" i="11"/>
  <c r="AX232" i="11"/>
  <c r="CW222" i="11"/>
  <c r="EC222" i="11" s="1"/>
  <c r="AG249" i="11"/>
  <c r="AW233" i="11"/>
  <c r="BH222" i="11"/>
  <c r="AE251" i="11"/>
  <c r="AM243" i="11"/>
  <c r="AH248" i="11"/>
  <c r="CR227" i="11"/>
  <c r="DX227" i="11" s="1"/>
  <c r="CC242" i="11"/>
  <c r="DI242" i="11" s="1"/>
  <c r="CT225" i="11"/>
  <c r="DZ225" i="11" s="1"/>
  <c r="AU235" i="11"/>
  <c r="AY231" i="11"/>
  <c r="CO230" i="11"/>
  <c r="DU230" i="11" s="1"/>
  <c r="AV234" i="11"/>
  <c r="BV249" i="11"/>
  <c r="DB249" i="11" s="1"/>
  <c r="CI236" i="11"/>
  <c r="DO236" i="11" s="1"/>
  <c r="CK234" i="11"/>
  <c r="DQ234" i="11" s="1"/>
  <c r="AZ230" i="11"/>
  <c r="BG223" i="11"/>
  <c r="BU250" i="11"/>
  <c r="DA250" i="11" s="1"/>
  <c r="AD252" i="11"/>
  <c r="CP229" i="11"/>
  <c r="DV229" i="11" s="1"/>
  <c r="BC227" i="11"/>
  <c r="AI247" i="11"/>
  <c r="BD226" i="11"/>
  <c r="CV223" i="11"/>
  <c r="EB223" i="11" s="1"/>
  <c r="BZ245" i="11"/>
  <c r="DF245" i="11" s="1"/>
  <c r="BA229" i="11"/>
  <c r="CH237" i="11"/>
  <c r="DN237" i="11" s="1"/>
  <c r="CU224" i="11"/>
  <c r="EA224" i="11" s="1"/>
  <c r="CJ235" i="11"/>
  <c r="DP235" i="11" s="1"/>
  <c r="AO241" i="11"/>
  <c r="AQ239" i="11"/>
  <c r="AS237" i="11"/>
  <c r="AT236" i="11"/>
  <c r="AR238" i="11"/>
  <c r="BF224" i="11"/>
  <c r="AL244" i="11"/>
  <c r="CF239" i="11"/>
  <c r="DL239" i="11" s="1"/>
  <c r="CG238" i="11"/>
  <c r="DM238" i="11" s="1"/>
  <c r="CA244" i="11"/>
  <c r="DG244" i="11" s="1"/>
  <c r="BW248" i="11"/>
  <c r="DC248" i="11" s="1"/>
  <c r="AF250" i="11"/>
  <c r="BT251" i="11"/>
  <c r="CZ251" i="11" s="1"/>
  <c r="BB228" i="11"/>
  <c r="CD241" i="11"/>
  <c r="DJ241" i="11" s="1"/>
  <c r="CS226" i="11"/>
  <c r="DY226" i="11" s="1"/>
  <c r="AJ246" i="11"/>
  <c r="AN242" i="11"/>
  <c r="AK245" i="11"/>
  <c r="CQ228" i="11"/>
  <c r="DW228" i="11" s="1"/>
  <c r="BX247" i="11"/>
  <c r="DD247" i="11" s="1"/>
  <c r="EJ247" i="11" s="1"/>
  <c r="FU247" i="11" s="1"/>
  <c r="CN231" i="11"/>
  <c r="DT231" i="11" s="1"/>
  <c r="BS252" i="11"/>
  <c r="CY252" i="11" s="1"/>
  <c r="AP240" i="11"/>
  <c r="BY246" i="11"/>
  <c r="DE246" i="11" s="1"/>
  <c r="EK246" i="11" s="1"/>
  <c r="FV246" i="11" s="1"/>
  <c r="CB243" i="11"/>
  <c r="DH243" i="11" s="1"/>
  <c r="CM232" i="11"/>
  <c r="DS232" i="11" s="1"/>
  <c r="FP251" i="11"/>
  <c r="HL221" i="11"/>
  <c r="M283" i="11"/>
  <c r="HE282" i="11" s="1"/>
  <c r="G284" i="11"/>
  <c r="GT221" i="11" l="1"/>
  <c r="GV221" i="11" s="1"/>
  <c r="GW221" i="11" s="1"/>
  <c r="EV235" i="11"/>
  <c r="GG235" i="11" s="1"/>
  <c r="ES238" i="11"/>
  <c r="GD238" i="11" s="1"/>
  <c r="AY250" i="1"/>
  <c r="AZ250" i="1" s="1"/>
  <c r="BL250" i="1" s="1"/>
  <c r="AX250" i="1"/>
  <c r="N282" i="1"/>
  <c r="G283" i="1"/>
  <c r="O282" i="1"/>
  <c r="AY251" i="1"/>
  <c r="AZ251" i="1" s="1"/>
  <c r="BL251" i="1" s="1"/>
  <c r="AX251" i="1"/>
  <c r="BB281" i="1"/>
  <c r="BC281" i="1" s="1"/>
  <c r="BF281" i="1"/>
  <c r="BH281" i="1" s="1"/>
  <c r="BJ281" i="1" s="1"/>
  <c r="AG265" i="1"/>
  <c r="Z272" i="1"/>
  <c r="AP256" i="1"/>
  <c r="AI263" i="1"/>
  <c r="AF266" i="1"/>
  <c r="AC269" i="1"/>
  <c r="AS253" i="1"/>
  <c r="AL260" i="1"/>
  <c r="AE267" i="1"/>
  <c r="AB270" i="1"/>
  <c r="AR254" i="1"/>
  <c r="Y273" i="1"/>
  <c r="AO257" i="1"/>
  <c r="AH264" i="1"/>
  <c r="AA271" i="1"/>
  <c r="AQ255" i="1"/>
  <c r="AN258" i="1"/>
  <c r="AK261" i="1"/>
  <c r="AD268" i="1"/>
  <c r="AT252" i="1"/>
  <c r="AV252" i="1" s="1"/>
  <c r="AM259" i="1"/>
  <c r="AJ262" i="1"/>
  <c r="U277" i="1"/>
  <c r="X274" i="1"/>
  <c r="W275" i="1"/>
  <c r="V276" i="1"/>
  <c r="T278" i="1"/>
  <c r="Q281" i="1"/>
  <c r="S279" i="1"/>
  <c r="R280" i="1"/>
  <c r="EY232" i="11"/>
  <c r="GJ232" i="11" s="1"/>
  <c r="EP241" i="11"/>
  <c r="GA241" i="11" s="1"/>
  <c r="EZ231" i="11"/>
  <c r="GK231" i="11" s="1"/>
  <c r="FI222" i="11"/>
  <c r="GT222" i="11" s="1"/>
  <c r="GV222" i="11" s="1"/>
  <c r="GW222" i="11" s="1"/>
  <c r="EI248" i="11"/>
  <c r="FT248" i="11" s="1"/>
  <c r="FH223" i="11"/>
  <c r="GS223" i="11" s="1"/>
  <c r="FF225" i="11"/>
  <c r="GQ225" i="11" s="1"/>
  <c r="EM244" i="11"/>
  <c r="FX244" i="11" s="1"/>
  <c r="EH249" i="11"/>
  <c r="FS249" i="11" s="1"/>
  <c r="ET237" i="11"/>
  <c r="GE237" i="11" s="1"/>
  <c r="EW234" i="11"/>
  <c r="GH234" i="11" s="1"/>
  <c r="FA230" i="11"/>
  <c r="GL230" i="11" s="1"/>
  <c r="EQ240" i="11"/>
  <c r="GB240" i="11" s="1"/>
  <c r="EN243" i="11"/>
  <c r="FY243" i="11" s="1"/>
  <c r="FC228" i="11"/>
  <c r="GN228" i="11" s="1"/>
  <c r="FE226" i="11"/>
  <c r="GP226" i="11" s="1"/>
  <c r="ER239" i="11"/>
  <c r="GC239" i="11" s="1"/>
  <c r="EL245" i="11"/>
  <c r="FW245" i="11" s="1"/>
  <c r="FL221" i="11"/>
  <c r="FM221" i="11" s="1"/>
  <c r="GZ220" i="11"/>
  <c r="HH220" i="11"/>
  <c r="EE252" i="11"/>
  <c r="FP252" i="11" s="1"/>
  <c r="FG224" i="11"/>
  <c r="GR224" i="11" s="1"/>
  <c r="FB229" i="11"/>
  <c r="GM229" i="11" s="1"/>
  <c r="EX233" i="11"/>
  <c r="GI233" i="11" s="1"/>
  <c r="GY221" i="11"/>
  <c r="HI221" i="11" s="1"/>
  <c r="HJ221" i="11" s="1"/>
  <c r="GX221" i="11"/>
  <c r="EO242" i="11"/>
  <c r="FZ242" i="11" s="1"/>
  <c r="HK219" i="11"/>
  <c r="FQ250" i="11"/>
  <c r="EF251" i="11"/>
  <c r="EG250" i="11"/>
  <c r="FR250" i="11" s="1"/>
  <c r="EU236" i="11"/>
  <c r="GF236" i="11" s="1"/>
  <c r="FD227" i="11"/>
  <c r="GO227" i="11" s="1"/>
  <c r="FN220" i="11"/>
  <c r="HL222" i="11"/>
  <c r="HF223" i="11"/>
  <c r="CP230" i="11"/>
  <c r="DV230" i="11" s="1"/>
  <c r="CA245" i="11"/>
  <c r="DG245" i="11" s="1"/>
  <c r="CO231" i="11"/>
  <c r="DU231" i="11" s="1"/>
  <c r="BC228" i="11"/>
  <c r="BE226" i="11"/>
  <c r="BT252" i="11"/>
  <c r="CZ252" i="11" s="1"/>
  <c r="AZ231" i="11"/>
  <c r="AM244" i="11"/>
  <c r="AG250" i="11"/>
  <c r="CN232" i="11"/>
  <c r="DT232" i="11" s="1"/>
  <c r="BF225" i="11"/>
  <c r="AP241" i="11"/>
  <c r="AL245" i="11"/>
  <c r="CF240" i="11"/>
  <c r="DL240" i="11" s="1"/>
  <c r="AY232" i="11"/>
  <c r="BV250" i="11"/>
  <c r="DB250" i="11" s="1"/>
  <c r="CS227" i="11"/>
  <c r="DY227" i="11" s="1"/>
  <c r="CQ229" i="11"/>
  <c r="DW229" i="11" s="1"/>
  <c r="BA230" i="11"/>
  <c r="BX248" i="11"/>
  <c r="DD248" i="11" s="1"/>
  <c r="AX233" i="11"/>
  <c r="BH223" i="11"/>
  <c r="AU236" i="11"/>
  <c r="CB244" i="11"/>
  <c r="DH244" i="11" s="1"/>
  <c r="EN244" i="11" s="1"/>
  <c r="FY244" i="11" s="1"/>
  <c r="AO242" i="11"/>
  <c r="BS253" i="11"/>
  <c r="CY253" i="11" s="1"/>
  <c r="CH238" i="11"/>
  <c r="DN238" i="11" s="1"/>
  <c r="BG224" i="11"/>
  <c r="BW249" i="11"/>
  <c r="DC249" i="11" s="1"/>
  <c r="CK235" i="11"/>
  <c r="DQ235" i="11" s="1"/>
  <c r="CU225" i="11"/>
  <c r="EA225" i="11" s="1"/>
  <c r="AV235" i="11"/>
  <c r="AJ247" i="11"/>
  <c r="CG239" i="11"/>
  <c r="DM239" i="11" s="1"/>
  <c r="AK246" i="11"/>
  <c r="CE241" i="11"/>
  <c r="DK241" i="11" s="1"/>
  <c r="EQ241" i="11" s="1"/>
  <c r="GB241" i="11" s="1"/>
  <c r="AF251" i="11"/>
  <c r="CT226" i="11"/>
  <c r="DZ226" i="11" s="1"/>
  <c r="BZ246" i="11"/>
  <c r="DF246" i="11" s="1"/>
  <c r="AS238" i="11"/>
  <c r="AE252" i="11"/>
  <c r="AD253" i="11"/>
  <c r="CW223" i="11"/>
  <c r="EC223" i="11" s="1"/>
  <c r="BY247" i="11"/>
  <c r="DE247" i="11" s="1"/>
  <c r="AW234" i="11"/>
  <c r="BD227" i="11"/>
  <c r="BB229" i="11"/>
  <c r="CV224" i="11"/>
  <c r="EB224" i="11" s="1"/>
  <c r="FH224" i="11" s="1"/>
  <c r="GS224" i="11" s="1"/>
  <c r="CM233" i="11"/>
  <c r="DS233" i="11" s="1"/>
  <c r="EY233" i="11" s="1"/>
  <c r="GJ233" i="11" s="1"/>
  <c r="CR228" i="11"/>
  <c r="DX228" i="11" s="1"/>
  <c r="AQ240" i="11"/>
  <c r="CL234" i="11"/>
  <c r="DR234" i="11" s="1"/>
  <c r="AT237" i="11"/>
  <c r="AR239" i="11"/>
  <c r="CI237" i="11"/>
  <c r="DO237" i="11" s="1"/>
  <c r="BU251" i="11"/>
  <c r="DA251" i="11" s="1"/>
  <c r="AH249" i="11"/>
  <c r="AN243" i="11"/>
  <c r="CC243" i="11"/>
  <c r="DI243" i="11" s="1"/>
  <c r="CD242" i="11"/>
  <c r="DJ242" i="11" s="1"/>
  <c r="AI248" i="11"/>
  <c r="CJ236" i="11"/>
  <c r="DP236" i="11" s="1"/>
  <c r="G285" i="11"/>
  <c r="M284" i="11"/>
  <c r="HE283" i="11" s="1"/>
  <c r="FG225" i="11" l="1"/>
  <c r="GR225" i="11" s="1"/>
  <c r="EL246" i="11"/>
  <c r="FW246" i="11" s="1"/>
  <c r="N283" i="1"/>
  <c r="O283" i="1"/>
  <c r="G284" i="1"/>
  <c r="AW252" i="1"/>
  <c r="BF282" i="1"/>
  <c r="BH282" i="1" s="1"/>
  <c r="BJ282" i="1" s="1"/>
  <c r="BB282" i="1"/>
  <c r="BC282" i="1" s="1"/>
  <c r="AO258" i="1"/>
  <c r="Y274" i="1"/>
  <c r="AS254" i="1"/>
  <c r="AC270" i="1"/>
  <c r="AG266" i="1"/>
  <c r="AK262" i="1"/>
  <c r="AE268" i="1"/>
  <c r="AI264" i="1"/>
  <c r="AM260" i="1"/>
  <c r="AA272" i="1"/>
  <c r="AQ256" i="1"/>
  <c r="Q282" i="1"/>
  <c r="S280" i="1"/>
  <c r="AJ263" i="1"/>
  <c r="AP257" i="1"/>
  <c r="Z273" i="1"/>
  <c r="AN259" i="1"/>
  <c r="AL261" i="1"/>
  <c r="U278" i="1"/>
  <c r="AR255" i="1"/>
  <c r="AB271" i="1"/>
  <c r="AH265" i="1"/>
  <c r="AF267" i="1"/>
  <c r="AT253" i="1"/>
  <c r="AV253" i="1" s="1"/>
  <c r="AW253" i="1" s="1"/>
  <c r="AD269" i="1"/>
  <c r="W276" i="1"/>
  <c r="T279" i="1"/>
  <c r="X275" i="1"/>
  <c r="R281" i="1"/>
  <c r="V277" i="1"/>
  <c r="EV236" i="11"/>
  <c r="GG236" i="11" s="1"/>
  <c r="FK222" i="11"/>
  <c r="FL222" i="11" s="1"/>
  <c r="FM222" i="11" s="1"/>
  <c r="FN221" i="11"/>
  <c r="EP242" i="11"/>
  <c r="GA242" i="11" s="1"/>
  <c r="EX234" i="11"/>
  <c r="GI234" i="11" s="1"/>
  <c r="EK247" i="11"/>
  <c r="FV247" i="11" s="1"/>
  <c r="EU237" i="11"/>
  <c r="GF237" i="11" s="1"/>
  <c r="EG251" i="11"/>
  <c r="FR251" i="11" s="1"/>
  <c r="EH250" i="11"/>
  <c r="FS250" i="11" s="1"/>
  <c r="FD228" i="11"/>
  <c r="GO228" i="11" s="1"/>
  <c r="FF226" i="11"/>
  <c r="GQ226" i="11" s="1"/>
  <c r="EW235" i="11"/>
  <c r="GH235" i="11" s="1"/>
  <c r="EZ232" i="11"/>
  <c r="GK232" i="11" s="1"/>
  <c r="EM245" i="11"/>
  <c r="FX245" i="11" s="1"/>
  <c r="EI249" i="11"/>
  <c r="FE227" i="11"/>
  <c r="GP227" i="11" s="1"/>
  <c r="FB230" i="11"/>
  <c r="GM230" i="11" s="1"/>
  <c r="GZ221" i="11"/>
  <c r="HH221" i="11"/>
  <c r="EJ248" i="11"/>
  <c r="FU248" i="11" s="1"/>
  <c r="HK220" i="11"/>
  <c r="EO243" i="11"/>
  <c r="FZ243" i="11" s="1"/>
  <c r="FI223" i="11"/>
  <c r="ET238" i="11"/>
  <c r="GE238" i="11" s="1"/>
  <c r="FA231" i="11"/>
  <c r="GL231" i="11" s="1"/>
  <c r="FQ251" i="11"/>
  <c r="ES239" i="11"/>
  <c r="GD239" i="11" s="1"/>
  <c r="EE253" i="11"/>
  <c r="FP253" i="11" s="1"/>
  <c r="FC229" i="11"/>
  <c r="GN229" i="11" s="1"/>
  <c r="ER240" i="11"/>
  <c r="GC240" i="11" s="1"/>
  <c r="EF252" i="11"/>
  <c r="FQ252" i="11" s="1"/>
  <c r="GY222" i="11"/>
  <c r="HI222" i="11" s="1"/>
  <c r="HJ222" i="11" s="1"/>
  <c r="GX222" i="11"/>
  <c r="HF224" i="11"/>
  <c r="AN244" i="11"/>
  <c r="AP242" i="11"/>
  <c r="BB230" i="11"/>
  <c r="CN233" i="11"/>
  <c r="DT233" i="11" s="1"/>
  <c r="CR229" i="11"/>
  <c r="DX229" i="11" s="1"/>
  <c r="BU252" i="11"/>
  <c r="DA252" i="11" s="1"/>
  <c r="AI249" i="11"/>
  <c r="CP231" i="11"/>
  <c r="DV231" i="11" s="1"/>
  <c r="AT238" i="11"/>
  <c r="AY233" i="11"/>
  <c r="CB245" i="11"/>
  <c r="DH245" i="11" s="1"/>
  <c r="BS254" i="11"/>
  <c r="CY254" i="11" s="1"/>
  <c r="CD243" i="11"/>
  <c r="DJ243" i="11" s="1"/>
  <c r="AF252" i="11"/>
  <c r="AM245" i="11"/>
  <c r="CJ237" i="11"/>
  <c r="DP237" i="11" s="1"/>
  <c r="BZ247" i="11"/>
  <c r="DF247" i="11" s="1"/>
  <c r="BT253" i="11"/>
  <c r="CZ253" i="11" s="1"/>
  <c r="CA246" i="11"/>
  <c r="DG246" i="11" s="1"/>
  <c r="CQ230" i="11"/>
  <c r="DW230" i="11" s="1"/>
  <c r="AJ248" i="11"/>
  <c r="AZ232" i="11"/>
  <c r="BV251" i="11"/>
  <c r="DB251" i="11" s="1"/>
  <c r="CS228" i="11"/>
  <c r="DY228" i="11" s="1"/>
  <c r="BX249" i="11"/>
  <c r="DD249" i="11" s="1"/>
  <c r="BE227" i="11"/>
  <c r="CO232" i="11"/>
  <c r="DU232" i="11" s="1"/>
  <c r="BC229" i="11"/>
  <c r="BF226" i="11"/>
  <c r="CM234" i="11"/>
  <c r="DS234" i="11" s="1"/>
  <c r="AO243" i="11"/>
  <c r="BA231" i="11"/>
  <c r="BH224" i="11"/>
  <c r="CE242" i="11"/>
  <c r="DK242" i="11" s="1"/>
  <c r="EQ242" i="11" s="1"/>
  <c r="GB242" i="11" s="1"/>
  <c r="AD254" i="11"/>
  <c r="CI238" i="11"/>
  <c r="DO238" i="11" s="1"/>
  <c r="AU237" i="11"/>
  <c r="BW250" i="11"/>
  <c r="DC250" i="11" s="1"/>
  <c r="AR240" i="11"/>
  <c r="AQ241" i="11"/>
  <c r="AV236" i="11"/>
  <c r="CH239" i="11"/>
  <c r="DN239" i="11" s="1"/>
  <c r="AH250" i="11"/>
  <c r="AW235" i="11"/>
  <c r="AX234" i="11"/>
  <c r="BY248" i="11"/>
  <c r="DE248" i="11" s="1"/>
  <c r="CL235" i="11"/>
  <c r="DR235" i="11" s="1"/>
  <c r="CC244" i="11"/>
  <c r="DI244" i="11" s="1"/>
  <c r="CU226" i="11"/>
  <c r="EA226" i="11" s="1"/>
  <c r="AG251" i="11"/>
  <c r="CG240" i="11"/>
  <c r="DM240" i="11" s="1"/>
  <c r="CV225" i="11"/>
  <c r="EB225" i="11" s="1"/>
  <c r="AS239" i="11"/>
  <c r="CK236" i="11"/>
  <c r="DQ236" i="11" s="1"/>
  <c r="AL246" i="11"/>
  <c r="AE253" i="11"/>
  <c r="CW224" i="11"/>
  <c r="EC224" i="11" s="1"/>
  <c r="FI224" i="11" s="1"/>
  <c r="BD228" i="11"/>
  <c r="AK247" i="11"/>
  <c r="CT227" i="11"/>
  <c r="DZ227" i="11" s="1"/>
  <c r="BG225" i="11"/>
  <c r="CF241" i="11"/>
  <c r="DL241" i="11" s="1"/>
  <c r="HL223" i="11"/>
  <c r="M285" i="11"/>
  <c r="HE284" i="11" s="1"/>
  <c r="G286" i="11"/>
  <c r="ES240" i="11" l="1"/>
  <c r="GD240" i="11" s="1"/>
  <c r="FG226" i="11"/>
  <c r="GR226" i="11" s="1"/>
  <c r="AY252" i="1"/>
  <c r="AZ252" i="1" s="1"/>
  <c r="BL252" i="1" s="1"/>
  <c r="AX252" i="1"/>
  <c r="O284" i="1"/>
  <c r="N284" i="1"/>
  <c r="G285" i="1"/>
  <c r="AY253" i="1"/>
  <c r="AZ253" i="1" s="1"/>
  <c r="BL253" i="1" s="1"/>
  <c r="AX253" i="1"/>
  <c r="BB283" i="1"/>
  <c r="BC283" i="1" s="1"/>
  <c r="BF283" i="1"/>
  <c r="BH283" i="1" s="1"/>
  <c r="BJ283" i="1" s="1"/>
  <c r="AP258" i="1"/>
  <c r="Z274" i="1"/>
  <c r="AG267" i="1"/>
  <c r="AR256" i="1"/>
  <c r="AB272" i="1"/>
  <c r="AI265" i="1"/>
  <c r="AL262" i="1"/>
  <c r="AK263" i="1"/>
  <c r="AN260" i="1"/>
  <c r="AE269" i="1"/>
  <c r="AH266" i="1"/>
  <c r="AO259" i="1"/>
  <c r="Y275" i="1"/>
  <c r="AJ264" i="1"/>
  <c r="AQ257" i="1"/>
  <c r="AA273" i="1"/>
  <c r="AT254" i="1"/>
  <c r="AV254" i="1" s="1"/>
  <c r="AW254" i="1" s="1"/>
  <c r="AD270" i="1"/>
  <c r="AS255" i="1"/>
  <c r="AC271" i="1"/>
  <c r="AF268" i="1"/>
  <c r="AM261" i="1"/>
  <c r="U279" i="1"/>
  <c r="X276" i="1"/>
  <c r="Q283" i="1"/>
  <c r="R282" i="1"/>
  <c r="W277" i="1"/>
  <c r="S281" i="1"/>
  <c r="T280" i="1"/>
  <c r="V278" i="1"/>
  <c r="EO244" i="11"/>
  <c r="FZ244" i="11" s="1"/>
  <c r="FA232" i="11"/>
  <c r="GL232" i="11" s="1"/>
  <c r="EW236" i="11"/>
  <c r="GH236" i="11" s="1"/>
  <c r="EK248" i="11"/>
  <c r="FV248" i="11" s="1"/>
  <c r="EU238" i="11"/>
  <c r="GF238" i="11" s="1"/>
  <c r="FF227" i="11"/>
  <c r="GQ227" i="11" s="1"/>
  <c r="FH225" i="11"/>
  <c r="GS225" i="11" s="1"/>
  <c r="FE228" i="11"/>
  <c r="GP228" i="11" s="1"/>
  <c r="FC230" i="11"/>
  <c r="GN230" i="11" s="1"/>
  <c r="EV237" i="11"/>
  <c r="GG237" i="11" s="1"/>
  <c r="EE254" i="11"/>
  <c r="FP254" i="11" s="1"/>
  <c r="EZ233" i="11"/>
  <c r="GK233" i="11" s="1"/>
  <c r="EI250" i="11"/>
  <c r="EJ249" i="11"/>
  <c r="FU249" i="11" s="1"/>
  <c r="ER241" i="11"/>
  <c r="GC241" i="11" s="1"/>
  <c r="ET239" i="11"/>
  <c r="GE239" i="11" s="1"/>
  <c r="EY234" i="11"/>
  <c r="GJ234" i="11" s="1"/>
  <c r="EF253" i="11"/>
  <c r="FQ253" i="11" s="1"/>
  <c r="EG252" i="11"/>
  <c r="FR252" i="11" s="1"/>
  <c r="HK221" i="11"/>
  <c r="GT224" i="11"/>
  <c r="GV224" i="11" s="1"/>
  <c r="GW224" i="11" s="1"/>
  <c r="FK224" i="11"/>
  <c r="EL247" i="11"/>
  <c r="FW247" i="11" s="1"/>
  <c r="EP243" i="11"/>
  <c r="GA243" i="11" s="1"/>
  <c r="FD229" i="11"/>
  <c r="GO229" i="11" s="1"/>
  <c r="GZ222" i="11"/>
  <c r="HH222" i="11"/>
  <c r="FN222" i="11"/>
  <c r="FB231" i="11"/>
  <c r="GM231" i="11" s="1"/>
  <c r="GT223" i="11"/>
  <c r="GV223" i="11" s="1"/>
  <c r="GW223" i="11" s="1"/>
  <c r="FK223" i="11"/>
  <c r="EX235" i="11"/>
  <c r="GI235" i="11" s="1"/>
  <c r="EH251" i="11"/>
  <c r="EM246" i="11"/>
  <c r="FX246" i="11" s="1"/>
  <c r="EN245" i="11"/>
  <c r="FY245" i="11" s="1"/>
  <c r="FT249" i="11"/>
  <c r="FT250" i="11"/>
  <c r="HL224" i="11"/>
  <c r="HF225" i="11"/>
  <c r="CG241" i="11"/>
  <c r="DM241" i="11" s="1"/>
  <c r="CS229" i="11"/>
  <c r="DY229" i="11" s="1"/>
  <c r="BD229" i="11"/>
  <c r="CF242" i="11"/>
  <c r="DL242" i="11" s="1"/>
  <c r="CO233" i="11"/>
  <c r="DU233" i="11" s="1"/>
  <c r="BT254" i="11"/>
  <c r="CZ254" i="11" s="1"/>
  <c r="AY234" i="11"/>
  <c r="BC230" i="11"/>
  <c r="CA247" i="11"/>
  <c r="DG247" i="11" s="1"/>
  <c r="CP232" i="11"/>
  <c r="DV232" i="11" s="1"/>
  <c r="CK237" i="11"/>
  <c r="DQ237" i="11" s="1"/>
  <c r="AW236" i="11"/>
  <c r="AM246" i="11"/>
  <c r="BA232" i="11"/>
  <c r="CB246" i="11"/>
  <c r="DH246" i="11" s="1"/>
  <c r="CQ231" i="11"/>
  <c r="DW231" i="11" s="1"/>
  <c r="CE243" i="11"/>
  <c r="DK243" i="11" s="1"/>
  <c r="AO244" i="11"/>
  <c r="BE228" i="11"/>
  <c r="CL236" i="11"/>
  <c r="DR236" i="11" s="1"/>
  <c r="EX236" i="11" s="1"/>
  <c r="GI236" i="11" s="1"/>
  <c r="AT239" i="11"/>
  <c r="BX250" i="11"/>
  <c r="DD250" i="11" s="1"/>
  <c r="CJ238" i="11"/>
  <c r="DP238" i="11" s="1"/>
  <c r="CV226" i="11"/>
  <c r="EB226" i="11" s="1"/>
  <c r="CT228" i="11"/>
  <c r="DZ228" i="11" s="1"/>
  <c r="AL247" i="11"/>
  <c r="AN245" i="11"/>
  <c r="AQ242" i="11"/>
  <c r="BU253" i="11"/>
  <c r="DA253" i="11" s="1"/>
  <c r="AG252" i="11"/>
  <c r="AI250" i="11"/>
  <c r="AJ249" i="11"/>
  <c r="CR230" i="11"/>
  <c r="DX230" i="11" s="1"/>
  <c r="BZ248" i="11"/>
  <c r="DF248" i="11" s="1"/>
  <c r="AH251" i="11"/>
  <c r="AF253" i="11"/>
  <c r="AR241" i="11"/>
  <c r="CU227" i="11"/>
  <c r="EA227" i="11" s="1"/>
  <c r="AX235" i="11"/>
  <c r="CD244" i="11"/>
  <c r="DJ244" i="11" s="1"/>
  <c r="EP244" i="11" s="1"/>
  <c r="GA244" i="11" s="1"/>
  <c r="AV237" i="11"/>
  <c r="AS240" i="11"/>
  <c r="BY249" i="11"/>
  <c r="DE249" i="11" s="1"/>
  <c r="CW225" i="11"/>
  <c r="EC225" i="11" s="1"/>
  <c r="BG226" i="11"/>
  <c r="CC245" i="11"/>
  <c r="DI245" i="11" s="1"/>
  <c r="AE254" i="11"/>
  <c r="CM235" i="11"/>
  <c r="DS235" i="11" s="1"/>
  <c r="AZ233" i="11"/>
  <c r="BS255" i="11"/>
  <c r="CY255" i="11" s="1"/>
  <c r="CI239" i="11"/>
  <c r="DO239" i="11" s="1"/>
  <c r="AP243" i="11"/>
  <c r="CN234" i="11"/>
  <c r="DT234" i="11" s="1"/>
  <c r="AU238" i="11"/>
  <c r="AD255" i="11"/>
  <c r="BV252" i="11"/>
  <c r="DB252" i="11" s="1"/>
  <c r="EH252" i="11" s="1"/>
  <c r="FS252" i="11" s="1"/>
  <c r="BB231" i="11"/>
  <c r="BW251" i="11"/>
  <c r="DC251" i="11" s="1"/>
  <c r="AK248" i="11"/>
  <c r="BH225" i="11"/>
  <c r="CH240" i="11"/>
  <c r="DN240" i="11" s="1"/>
  <c r="BF227" i="11"/>
  <c r="M286" i="11"/>
  <c r="HE285" i="11" s="1"/>
  <c r="G287" i="11"/>
  <c r="EY235" i="11" l="1"/>
  <c r="GJ235" i="11" s="1"/>
  <c r="EZ234" i="11"/>
  <c r="GK234" i="11" s="1"/>
  <c r="AX254" i="1"/>
  <c r="AY254" i="1"/>
  <c r="AZ254" i="1" s="1"/>
  <c r="BL254" i="1" s="1"/>
  <c r="N285" i="1"/>
  <c r="O285" i="1"/>
  <c r="G286" i="1"/>
  <c r="BB284" i="1"/>
  <c r="BC284" i="1" s="1"/>
  <c r="BF284" i="1"/>
  <c r="BH284" i="1" s="1"/>
  <c r="BJ284" i="1" s="1"/>
  <c r="AF269" i="1"/>
  <c r="AT255" i="1"/>
  <c r="AV255" i="1" s="1"/>
  <c r="AW255" i="1" s="1"/>
  <c r="AD271" i="1"/>
  <c r="AJ265" i="1"/>
  <c r="AN261" i="1"/>
  <c r="W278" i="1"/>
  <c r="AL263" i="1"/>
  <c r="AR257" i="1"/>
  <c r="AB273" i="1"/>
  <c r="T281" i="1"/>
  <c r="AE270" i="1"/>
  <c r="AG268" i="1"/>
  <c r="AH267" i="1"/>
  <c r="AI266" i="1"/>
  <c r="AC272" i="1"/>
  <c r="AS256" i="1"/>
  <c r="AM262" i="1"/>
  <c r="Y276" i="1"/>
  <c r="AO260" i="1"/>
  <c r="Z275" i="1"/>
  <c r="AP259" i="1"/>
  <c r="AA274" i="1"/>
  <c r="AQ258" i="1"/>
  <c r="AK264" i="1"/>
  <c r="X277" i="1"/>
  <c r="V279" i="1"/>
  <c r="Q284" i="1"/>
  <c r="R283" i="1"/>
  <c r="U280" i="1"/>
  <c r="S282" i="1"/>
  <c r="ET240" i="11"/>
  <c r="GE240" i="11" s="1"/>
  <c r="FF228" i="11"/>
  <c r="GQ228" i="11" s="1"/>
  <c r="EI251" i="11"/>
  <c r="FT251" i="11" s="1"/>
  <c r="EO245" i="11"/>
  <c r="FZ245" i="11" s="1"/>
  <c r="FD230" i="11"/>
  <c r="GO230" i="11" s="1"/>
  <c r="EU239" i="11"/>
  <c r="GF239" i="11" s="1"/>
  <c r="EK249" i="11"/>
  <c r="FV249" i="11" s="1"/>
  <c r="EN246" i="11"/>
  <c r="FY246" i="11" s="1"/>
  <c r="FI225" i="11"/>
  <c r="FH226" i="11"/>
  <c r="GS226" i="11" s="1"/>
  <c r="FC231" i="11"/>
  <c r="GN231" i="11" s="1"/>
  <c r="ER242" i="11"/>
  <c r="GC242" i="11" s="1"/>
  <c r="GY223" i="11"/>
  <c r="HI223" i="11" s="1"/>
  <c r="HJ223" i="11" s="1"/>
  <c r="GX223" i="11"/>
  <c r="GY224" i="11"/>
  <c r="HI224" i="11" s="1"/>
  <c r="HJ224" i="11" s="1"/>
  <c r="GX224" i="11"/>
  <c r="EV238" i="11"/>
  <c r="GG238" i="11" s="1"/>
  <c r="EW237" i="11"/>
  <c r="GH237" i="11" s="1"/>
  <c r="FS251" i="11"/>
  <c r="EE255" i="11"/>
  <c r="FP255" i="11" s="1"/>
  <c r="FG227" i="11"/>
  <c r="GR227" i="11" s="1"/>
  <c r="EL248" i="11"/>
  <c r="FW248" i="11" s="1"/>
  <c r="EJ250" i="11"/>
  <c r="FU250" i="11" s="1"/>
  <c r="FB232" i="11"/>
  <c r="GM232" i="11" s="1"/>
  <c r="EF254" i="11"/>
  <c r="FE229" i="11"/>
  <c r="GP229" i="11" s="1"/>
  <c r="EG253" i="11"/>
  <c r="EQ243" i="11"/>
  <c r="GB243" i="11" s="1"/>
  <c r="EM247" i="11"/>
  <c r="FX247" i="11" s="1"/>
  <c r="FA233" i="11"/>
  <c r="GL233" i="11" s="1"/>
  <c r="ES241" i="11"/>
  <c r="GD241" i="11" s="1"/>
  <c r="FL223" i="11"/>
  <c r="FM223" i="11" s="1"/>
  <c r="HK222" i="11"/>
  <c r="FL224" i="11"/>
  <c r="FM224" i="11" s="1"/>
  <c r="HL225" i="11"/>
  <c r="HF226" i="11"/>
  <c r="CD245" i="11"/>
  <c r="DJ245" i="11" s="1"/>
  <c r="AD256" i="11"/>
  <c r="CT229" i="11"/>
  <c r="DZ229" i="11" s="1"/>
  <c r="BW252" i="11"/>
  <c r="DC252" i="11" s="1"/>
  <c r="CG242" i="11"/>
  <c r="DM242" i="11" s="1"/>
  <c r="AI251" i="11"/>
  <c r="BV253" i="11"/>
  <c r="DB253" i="11" s="1"/>
  <c r="AY235" i="11"/>
  <c r="AS241" i="11"/>
  <c r="CE244" i="11"/>
  <c r="DK244" i="11" s="1"/>
  <c r="BS256" i="11"/>
  <c r="CY256" i="11" s="1"/>
  <c r="AT240" i="11"/>
  <c r="CV227" i="11"/>
  <c r="EB227" i="11" s="1"/>
  <c r="BX251" i="11"/>
  <c r="DD251" i="11" s="1"/>
  <c r="BU254" i="11"/>
  <c r="DA254" i="11" s="1"/>
  <c r="AO245" i="11"/>
  <c r="CB247" i="11"/>
  <c r="DH247" i="11" s="1"/>
  <c r="BY250" i="11"/>
  <c r="DE250" i="11" s="1"/>
  <c r="CL237" i="11"/>
  <c r="DR237" i="11" s="1"/>
  <c r="AG253" i="11"/>
  <c r="BA233" i="11"/>
  <c r="CS230" i="11"/>
  <c r="DY230" i="11" s="1"/>
  <c r="AK249" i="11"/>
  <c r="BB232" i="11"/>
  <c r="BC231" i="11"/>
  <c r="AQ243" i="11"/>
  <c r="CR231" i="11"/>
  <c r="DX231" i="11" s="1"/>
  <c r="BE229" i="11"/>
  <c r="AZ234" i="11"/>
  <c r="CU228" i="11"/>
  <c r="EA228" i="11" s="1"/>
  <c r="BF228" i="11"/>
  <c r="CI240" i="11"/>
  <c r="DO240" i="11" s="1"/>
  <c r="AE255" i="11"/>
  <c r="CK238" i="11"/>
  <c r="DQ238" i="11" s="1"/>
  <c r="BG227" i="11"/>
  <c r="CN235" i="11"/>
  <c r="DT235" i="11" s="1"/>
  <c r="CP233" i="11"/>
  <c r="DV233" i="11" s="1"/>
  <c r="FB233" i="11" s="1"/>
  <c r="GM233" i="11" s="1"/>
  <c r="CA248" i="11"/>
  <c r="DG248" i="11" s="1"/>
  <c r="AN246" i="11"/>
  <c r="BT255" i="11"/>
  <c r="CZ255" i="11" s="1"/>
  <c r="AF254" i="11"/>
  <c r="BZ249" i="11"/>
  <c r="DF249" i="11" s="1"/>
  <c r="CJ239" i="11"/>
  <c r="DP239" i="11" s="1"/>
  <c r="AU239" i="11"/>
  <c r="CW226" i="11"/>
  <c r="EC226" i="11" s="1"/>
  <c r="AJ250" i="11"/>
  <c r="CO234" i="11"/>
  <c r="DU234" i="11" s="1"/>
  <c r="AX236" i="11"/>
  <c r="BH226" i="11"/>
  <c r="AV238" i="11"/>
  <c r="CM236" i="11"/>
  <c r="DS236" i="11" s="1"/>
  <c r="BD230" i="11"/>
  <c r="AR242" i="11"/>
  <c r="AM247" i="11"/>
  <c r="AH252" i="11"/>
  <c r="CH241" i="11"/>
  <c r="DN241" i="11" s="1"/>
  <c r="AP244" i="11"/>
  <c r="AW237" i="11"/>
  <c r="CC246" i="11"/>
  <c r="DI246" i="11" s="1"/>
  <c r="CQ232" i="11"/>
  <c r="DW232" i="11" s="1"/>
  <c r="FC232" i="11" s="1"/>
  <c r="GN232" i="11" s="1"/>
  <c r="AL248" i="11"/>
  <c r="CF243" i="11"/>
  <c r="DL243" i="11" s="1"/>
  <c r="G288" i="11"/>
  <c r="M287" i="11"/>
  <c r="HE286" i="11" s="1"/>
  <c r="EZ235" i="11" l="1"/>
  <c r="GK235" i="11" s="1"/>
  <c r="ER243" i="11"/>
  <c r="GC243" i="11" s="1"/>
  <c r="EU240" i="11"/>
  <c r="GF240" i="11" s="1"/>
  <c r="EO246" i="11"/>
  <c r="FZ246" i="11" s="1"/>
  <c r="AY255" i="1"/>
  <c r="AZ255" i="1" s="1"/>
  <c r="BL255" i="1" s="1"/>
  <c r="AX255" i="1"/>
  <c r="N286" i="1"/>
  <c r="O286" i="1"/>
  <c r="G287" i="1"/>
  <c r="BB285" i="1"/>
  <c r="BC285" i="1" s="1"/>
  <c r="BF285" i="1"/>
  <c r="BH285" i="1" s="1"/>
  <c r="BJ285" i="1" s="1"/>
  <c r="AE271" i="1"/>
  <c r="AN262" i="1"/>
  <c r="AO261" i="1"/>
  <c r="Y277" i="1"/>
  <c r="AL264" i="1"/>
  <c r="AQ259" i="1"/>
  <c r="AA275" i="1"/>
  <c r="AJ266" i="1"/>
  <c r="AK265" i="1"/>
  <c r="AH268" i="1"/>
  <c r="AM263" i="1"/>
  <c r="AF270" i="1"/>
  <c r="AG269" i="1"/>
  <c r="AT256" i="1"/>
  <c r="AV256" i="1" s="1"/>
  <c r="AW256" i="1" s="1"/>
  <c r="AD272" i="1"/>
  <c r="AI267" i="1"/>
  <c r="AR258" i="1"/>
  <c r="AB274" i="1"/>
  <c r="AS257" i="1"/>
  <c r="AC273" i="1"/>
  <c r="AP260" i="1"/>
  <c r="Z276" i="1"/>
  <c r="Q285" i="1"/>
  <c r="S283" i="1"/>
  <c r="W279" i="1"/>
  <c r="U281" i="1"/>
  <c r="T282" i="1"/>
  <c r="V280" i="1"/>
  <c r="X278" i="1"/>
  <c r="R284" i="1"/>
  <c r="EL249" i="11"/>
  <c r="FW249" i="11" s="1"/>
  <c r="EM248" i="11"/>
  <c r="FX248" i="11" s="1"/>
  <c r="FG228" i="11"/>
  <c r="GR228" i="11" s="1"/>
  <c r="FE230" i="11"/>
  <c r="GP230" i="11" s="1"/>
  <c r="EQ244" i="11"/>
  <c r="GB244" i="11" s="1"/>
  <c r="FN223" i="11"/>
  <c r="EJ251" i="11"/>
  <c r="FU251" i="11" s="1"/>
  <c r="EF255" i="11"/>
  <c r="FQ255" i="11" s="1"/>
  <c r="ET241" i="11"/>
  <c r="GE241" i="11" s="1"/>
  <c r="EY236" i="11"/>
  <c r="GJ236" i="11" s="1"/>
  <c r="FA234" i="11"/>
  <c r="GL234" i="11" s="1"/>
  <c r="FD231" i="11"/>
  <c r="GO231" i="11" s="1"/>
  <c r="EI252" i="11"/>
  <c r="EW238" i="11"/>
  <c r="GH238" i="11" s="1"/>
  <c r="EK250" i="11"/>
  <c r="FV250" i="11" s="1"/>
  <c r="EV239" i="11"/>
  <c r="GG239" i="11" s="1"/>
  <c r="EX237" i="11"/>
  <c r="GI237" i="11" s="1"/>
  <c r="EG254" i="11"/>
  <c r="FR254" i="11" s="1"/>
  <c r="EE256" i="11"/>
  <c r="FP256" i="11" s="1"/>
  <c r="EH253" i="11"/>
  <c r="FS253" i="11" s="1"/>
  <c r="FF229" i="11"/>
  <c r="GQ229" i="11" s="1"/>
  <c r="FQ254" i="11"/>
  <c r="GZ223" i="11"/>
  <c r="HH223" i="11"/>
  <c r="FI226" i="11"/>
  <c r="EN247" i="11"/>
  <c r="FY247" i="11" s="1"/>
  <c r="FH227" i="11"/>
  <c r="GS227" i="11" s="1"/>
  <c r="ES242" i="11"/>
  <c r="GD242" i="11" s="1"/>
  <c r="EP245" i="11"/>
  <c r="GA245" i="11" s="1"/>
  <c r="FN224" i="11"/>
  <c r="FR253" i="11"/>
  <c r="GZ224" i="11"/>
  <c r="HK224" i="11" s="1"/>
  <c r="HH224" i="11"/>
  <c r="GT225" i="11"/>
  <c r="GV225" i="11" s="1"/>
  <c r="GW225" i="11" s="1"/>
  <c r="FK225" i="11"/>
  <c r="HL226" i="11"/>
  <c r="HF227" i="11"/>
  <c r="AV239" i="11"/>
  <c r="CD246" i="11"/>
  <c r="DJ246" i="11" s="1"/>
  <c r="AW238" i="11"/>
  <c r="CQ233" i="11"/>
  <c r="DW233" i="11" s="1"/>
  <c r="BH227" i="11"/>
  <c r="CM237" i="11"/>
  <c r="DS237" i="11" s="1"/>
  <c r="CC247" i="11"/>
  <c r="DI247" i="11" s="1"/>
  <c r="CO235" i="11"/>
  <c r="DU235" i="11" s="1"/>
  <c r="AN247" i="11"/>
  <c r="AF255" i="11"/>
  <c r="CR232" i="11"/>
  <c r="DX232" i="11" s="1"/>
  <c r="BC232" i="11"/>
  <c r="AH253" i="11"/>
  <c r="AP245" i="11"/>
  <c r="AX237" i="11"/>
  <c r="BW253" i="11"/>
  <c r="DC253" i="11" s="1"/>
  <c r="BS257" i="11"/>
  <c r="CY257" i="11" s="1"/>
  <c r="BB233" i="11"/>
  <c r="CN236" i="11"/>
  <c r="DT236" i="11" s="1"/>
  <c r="AE256" i="11"/>
  <c r="AJ251" i="11"/>
  <c r="CW227" i="11"/>
  <c r="EC227" i="11" s="1"/>
  <c r="BD231" i="11"/>
  <c r="AM248" i="11"/>
  <c r="BU255" i="11"/>
  <c r="DA255" i="11" s="1"/>
  <c r="BA234" i="11"/>
  <c r="AY236" i="11"/>
  <c r="AO246" i="11"/>
  <c r="CS231" i="11"/>
  <c r="DY231" i="11" s="1"/>
  <c r="AI252" i="11"/>
  <c r="CU229" i="11"/>
  <c r="EA229" i="11" s="1"/>
  <c r="AK250" i="11"/>
  <c r="AG254" i="11"/>
  <c r="BZ250" i="11"/>
  <c r="DF250" i="11" s="1"/>
  <c r="AL249" i="11"/>
  <c r="BE230" i="11"/>
  <c r="AD257" i="11"/>
  <c r="CP234" i="11"/>
  <c r="DV234" i="11" s="1"/>
  <c r="BY251" i="11"/>
  <c r="DE251" i="11" s="1"/>
  <c r="AR243" i="11"/>
  <c r="AZ235" i="11"/>
  <c r="CA249" i="11"/>
  <c r="DG249" i="11" s="1"/>
  <c r="CB248" i="11"/>
  <c r="DH248" i="11" s="1"/>
  <c r="BF229" i="11"/>
  <c r="CV228" i="11"/>
  <c r="EB228" i="11" s="1"/>
  <c r="BG228" i="11"/>
  <c r="BX252" i="11"/>
  <c r="DD252" i="11" s="1"/>
  <c r="CF244" i="11"/>
  <c r="DL244" i="11" s="1"/>
  <c r="CJ240" i="11"/>
  <c r="DP240" i="11" s="1"/>
  <c r="CK239" i="11"/>
  <c r="DQ239" i="11" s="1"/>
  <c r="AQ244" i="11"/>
  <c r="CE245" i="11"/>
  <c r="DK245" i="11" s="1"/>
  <c r="BT256" i="11"/>
  <c r="CZ256" i="11" s="1"/>
  <c r="AS242" i="11"/>
  <c r="CH242" i="11"/>
  <c r="DN242" i="11" s="1"/>
  <c r="CL238" i="11"/>
  <c r="DR238" i="11" s="1"/>
  <c r="AU240" i="11"/>
  <c r="BV254" i="11"/>
  <c r="DB254" i="11" s="1"/>
  <c r="CG243" i="11"/>
  <c r="DM243" i="11" s="1"/>
  <c r="CI241" i="11"/>
  <c r="DO241" i="11" s="1"/>
  <c r="AT241" i="11"/>
  <c r="CT230" i="11"/>
  <c r="DZ230" i="11" s="1"/>
  <c r="M288" i="11"/>
  <c r="HE287" i="11" s="1"/>
  <c r="G289" i="11"/>
  <c r="FB234" i="11" l="1"/>
  <c r="GM234" i="11" s="1"/>
  <c r="AX256" i="1"/>
  <c r="AY256" i="1"/>
  <c r="AZ256" i="1" s="1"/>
  <c r="BL256" i="1" s="1"/>
  <c r="BB286" i="1"/>
  <c r="BC286" i="1" s="1"/>
  <c r="BF286" i="1"/>
  <c r="BH286" i="1" s="1"/>
  <c r="BJ286" i="1" s="1"/>
  <c r="AE272" i="1"/>
  <c r="AM264" i="1"/>
  <c r="Y278" i="1"/>
  <c r="AO262" i="1"/>
  <c r="AI268" i="1"/>
  <c r="AC274" i="1"/>
  <c r="AS258" i="1"/>
  <c r="AD273" i="1"/>
  <c r="AT257" i="1"/>
  <c r="AV257" i="1" s="1"/>
  <c r="AW257" i="1" s="1"/>
  <c r="AB275" i="1"/>
  <c r="AR259" i="1"/>
  <c r="AG270" i="1"/>
  <c r="AA276" i="1"/>
  <c r="AQ260" i="1"/>
  <c r="AK266" i="1"/>
  <c r="AL265" i="1"/>
  <c r="AJ267" i="1"/>
  <c r="Z277" i="1"/>
  <c r="AH269" i="1"/>
  <c r="AN263" i="1"/>
  <c r="AP261" i="1"/>
  <c r="X279" i="1"/>
  <c r="AF271" i="1"/>
  <c r="W280" i="1"/>
  <c r="U282" i="1"/>
  <c r="T283" i="1"/>
  <c r="V281" i="1"/>
  <c r="S284" i="1"/>
  <c r="Q286" i="1"/>
  <c r="R285" i="1"/>
  <c r="O287" i="1"/>
  <c r="N287" i="1"/>
  <c r="G288" i="1"/>
  <c r="EG255" i="11"/>
  <c r="FR255" i="11" s="1"/>
  <c r="EX238" i="11"/>
  <c r="GI238" i="11" s="1"/>
  <c r="EM249" i="11"/>
  <c r="FX249" i="11" s="1"/>
  <c r="FE231" i="11"/>
  <c r="GP231" i="11" s="1"/>
  <c r="ES243" i="11"/>
  <c r="GD243" i="11" s="1"/>
  <c r="EN248" i="11"/>
  <c r="FY248" i="11" s="1"/>
  <c r="FF230" i="11"/>
  <c r="GQ230" i="11" s="1"/>
  <c r="EL250" i="11"/>
  <c r="FW250" i="11" s="1"/>
  <c r="EF256" i="11"/>
  <c r="FQ256" i="11" s="1"/>
  <c r="FH228" i="11"/>
  <c r="GS228" i="11" s="1"/>
  <c r="EQ245" i="11"/>
  <c r="GB245" i="11" s="1"/>
  <c r="ET242" i="11"/>
  <c r="GE242" i="11" s="1"/>
  <c r="EJ252" i="11"/>
  <c r="FU252" i="11" s="1"/>
  <c r="FD232" i="11"/>
  <c r="GO232" i="11" s="1"/>
  <c r="EK251" i="11"/>
  <c r="FV251" i="11" s="1"/>
  <c r="FG229" i="11"/>
  <c r="GR229" i="11" s="1"/>
  <c r="EZ236" i="11"/>
  <c r="GK236" i="11" s="1"/>
  <c r="EO247" i="11"/>
  <c r="FZ247" i="11" s="1"/>
  <c r="EE257" i="11"/>
  <c r="FP257" i="11" s="1"/>
  <c r="EH254" i="11"/>
  <c r="EW239" i="11"/>
  <c r="GH239" i="11" s="1"/>
  <c r="FI227" i="11"/>
  <c r="EY237" i="11"/>
  <c r="GJ237" i="11" s="1"/>
  <c r="EP246" i="11"/>
  <c r="GA246" i="11" s="1"/>
  <c r="FL225" i="11"/>
  <c r="FM225" i="11" s="1"/>
  <c r="GT226" i="11"/>
  <c r="GV226" i="11" s="1"/>
  <c r="GW226" i="11" s="1"/>
  <c r="FK226" i="11"/>
  <c r="EV240" i="11"/>
  <c r="GG240" i="11" s="1"/>
  <c r="GY225" i="11"/>
  <c r="HI225" i="11" s="1"/>
  <c r="HJ225" i="11" s="1"/>
  <c r="GX225" i="11"/>
  <c r="EU241" i="11"/>
  <c r="GF241" i="11" s="1"/>
  <c r="ER244" i="11"/>
  <c r="GC244" i="11" s="1"/>
  <c r="EI253" i="11"/>
  <c r="FA235" i="11"/>
  <c r="GL235" i="11" s="1"/>
  <c r="FC233" i="11"/>
  <c r="GN233" i="11" s="1"/>
  <c r="HK223" i="11"/>
  <c r="FT252" i="11"/>
  <c r="HF228" i="11"/>
  <c r="CW228" i="11"/>
  <c r="EC228" i="11" s="1"/>
  <c r="AI253" i="11"/>
  <c r="AU241" i="11"/>
  <c r="CC248" i="11"/>
  <c r="DI248" i="11" s="1"/>
  <c r="CF245" i="11"/>
  <c r="DL245" i="11" s="1"/>
  <c r="BW254" i="11"/>
  <c r="DC254" i="11" s="1"/>
  <c r="BX253" i="11"/>
  <c r="DD253" i="11" s="1"/>
  <c r="CQ234" i="11"/>
  <c r="DW234" i="11" s="1"/>
  <c r="AJ252" i="11"/>
  <c r="CS232" i="11"/>
  <c r="DY232" i="11" s="1"/>
  <c r="AL250" i="11"/>
  <c r="AH254" i="11"/>
  <c r="BH228" i="11"/>
  <c r="AY237" i="11"/>
  <c r="CM238" i="11"/>
  <c r="DS238" i="11" s="1"/>
  <c r="CT231" i="11"/>
  <c r="DZ231" i="11" s="1"/>
  <c r="AW239" i="11"/>
  <c r="CI242" i="11"/>
  <c r="DO242" i="11" s="1"/>
  <c r="CP235" i="11"/>
  <c r="DV235" i="11" s="1"/>
  <c r="AV240" i="11"/>
  <c r="AM249" i="11"/>
  <c r="AO247" i="11"/>
  <c r="CU230" i="11"/>
  <c r="EA230" i="11" s="1"/>
  <c r="CE246" i="11"/>
  <c r="DK246" i="11" s="1"/>
  <c r="AP246" i="11"/>
  <c r="AX238" i="11"/>
  <c r="AK251" i="11"/>
  <c r="BA235" i="11"/>
  <c r="CL239" i="11"/>
  <c r="DR239" i="11" s="1"/>
  <c r="AR244" i="11"/>
  <c r="BD232" i="11"/>
  <c r="CB249" i="11"/>
  <c r="DH249" i="11" s="1"/>
  <c r="CG244" i="11"/>
  <c r="DM244" i="11" s="1"/>
  <c r="AG255" i="11"/>
  <c r="BF230" i="11"/>
  <c r="BU256" i="11"/>
  <c r="DA256" i="11" s="1"/>
  <c r="AS243" i="11"/>
  <c r="BZ251" i="11"/>
  <c r="DF251" i="11" s="1"/>
  <c r="CV229" i="11"/>
  <c r="EB229" i="11" s="1"/>
  <c r="AQ245" i="11"/>
  <c r="CK240" i="11"/>
  <c r="DQ240" i="11" s="1"/>
  <c r="CA250" i="11"/>
  <c r="DG250" i="11" s="1"/>
  <c r="AN248" i="11"/>
  <c r="BT257" i="11"/>
  <c r="CZ257" i="11" s="1"/>
  <c r="CJ241" i="11"/>
  <c r="DP241" i="11" s="1"/>
  <c r="AE257" i="11"/>
  <c r="BV255" i="11"/>
  <c r="DB255" i="11" s="1"/>
  <c r="CH243" i="11"/>
  <c r="DN243" i="11" s="1"/>
  <c r="AT242" i="11"/>
  <c r="AZ236" i="11"/>
  <c r="BE231" i="11"/>
  <c r="BY252" i="11"/>
  <c r="DE252" i="11" s="1"/>
  <c r="CD247" i="11"/>
  <c r="DJ247" i="11" s="1"/>
  <c r="CO236" i="11"/>
  <c r="DU236" i="11" s="1"/>
  <c r="CR233" i="11"/>
  <c r="DX233" i="11" s="1"/>
  <c r="BB234" i="11"/>
  <c r="CN237" i="11"/>
  <c r="DT237" i="11" s="1"/>
  <c r="BS258" i="11"/>
  <c r="CY258" i="11" s="1"/>
  <c r="BG229" i="11"/>
  <c r="AD258" i="11"/>
  <c r="AF256" i="11"/>
  <c r="BC233" i="11"/>
  <c r="HL227" i="11"/>
  <c r="G290" i="11"/>
  <c r="M289" i="11"/>
  <c r="HE288" i="11" s="1"/>
  <c r="FA236" i="11" l="1"/>
  <c r="GL236" i="11" s="1"/>
  <c r="N288" i="1"/>
  <c r="G289" i="1"/>
  <c r="O288" i="1"/>
  <c r="BB287" i="1"/>
  <c r="BC287" i="1" s="1"/>
  <c r="BF287" i="1"/>
  <c r="BH287" i="1" s="1"/>
  <c r="BJ287" i="1" s="1"/>
  <c r="V282" i="1"/>
  <c r="AN264" i="1"/>
  <c r="AM265" i="1"/>
  <c r="AH270" i="1"/>
  <c r="AO263" i="1"/>
  <c r="Y279" i="1"/>
  <c r="AR260" i="1"/>
  <c r="AB276" i="1"/>
  <c r="AI269" i="1"/>
  <c r="AT258" i="1"/>
  <c r="AV258" i="1" s="1"/>
  <c r="AW258" i="1" s="1"/>
  <c r="AD274" i="1"/>
  <c r="AS259" i="1"/>
  <c r="AC275" i="1"/>
  <c r="AF272" i="1"/>
  <c r="AE273" i="1"/>
  <c r="AP262" i="1"/>
  <c r="Z278" i="1"/>
  <c r="AG271" i="1"/>
  <c r="AJ268" i="1"/>
  <c r="AQ261" i="1"/>
  <c r="AA277" i="1"/>
  <c r="AL266" i="1"/>
  <c r="AK267" i="1"/>
  <c r="W281" i="1"/>
  <c r="U283" i="1"/>
  <c r="R286" i="1"/>
  <c r="X280" i="1"/>
  <c r="S285" i="1"/>
  <c r="Q287" i="1"/>
  <c r="T284" i="1"/>
  <c r="AX257" i="1"/>
  <c r="AY257" i="1"/>
  <c r="AZ257" i="1" s="1"/>
  <c r="BL257" i="1" s="1"/>
  <c r="EX239" i="11"/>
  <c r="GI239" i="11" s="1"/>
  <c r="EK252" i="11"/>
  <c r="FV252" i="11" s="1"/>
  <c r="EN249" i="11"/>
  <c r="FY249" i="11" s="1"/>
  <c r="ET243" i="11"/>
  <c r="GE243" i="11" s="1"/>
  <c r="EQ246" i="11"/>
  <c r="GB246" i="11" s="1"/>
  <c r="EM250" i="11"/>
  <c r="FX250" i="11" s="1"/>
  <c r="EL251" i="11"/>
  <c r="FW251" i="11" s="1"/>
  <c r="EU242" i="11"/>
  <c r="GF242" i="11" s="1"/>
  <c r="EV241" i="11"/>
  <c r="GG241" i="11" s="1"/>
  <c r="EW240" i="11"/>
  <c r="GH240" i="11" s="1"/>
  <c r="EE258" i="11"/>
  <c r="FP258" i="11" s="1"/>
  <c r="FE232" i="11"/>
  <c r="GP232" i="11" s="1"/>
  <c r="EI254" i="11"/>
  <c r="FT254" i="11" s="1"/>
  <c r="EF257" i="11"/>
  <c r="FQ257" i="11" s="1"/>
  <c r="EG256" i="11"/>
  <c r="FF231" i="11"/>
  <c r="GQ231" i="11" s="1"/>
  <c r="FC234" i="11"/>
  <c r="GN234" i="11" s="1"/>
  <c r="EO248" i="11"/>
  <c r="FZ248" i="11" s="1"/>
  <c r="FL226" i="11"/>
  <c r="FM226" i="11" s="1"/>
  <c r="FS254" i="11"/>
  <c r="FD233" i="11"/>
  <c r="GO233" i="11" s="1"/>
  <c r="EH255" i="11"/>
  <c r="FH229" i="11"/>
  <c r="GS229" i="11" s="1"/>
  <c r="FG230" i="11"/>
  <c r="GR230" i="11" s="1"/>
  <c r="FB235" i="11"/>
  <c r="GM235" i="11" s="1"/>
  <c r="EY238" i="11"/>
  <c r="GJ238" i="11" s="1"/>
  <c r="EJ253" i="11"/>
  <c r="FU253" i="11" s="1"/>
  <c r="GZ225" i="11"/>
  <c r="HH225" i="11"/>
  <c r="GY226" i="11"/>
  <c r="HI226" i="11" s="1"/>
  <c r="HJ226" i="11" s="1"/>
  <c r="GX226" i="11"/>
  <c r="FT253" i="11"/>
  <c r="GT227" i="11"/>
  <c r="GV227" i="11" s="1"/>
  <c r="GW227" i="11" s="1"/>
  <c r="FK227" i="11"/>
  <c r="EZ237" i="11"/>
  <c r="GK237" i="11" s="1"/>
  <c r="EP247" i="11"/>
  <c r="GA247" i="11" s="1"/>
  <c r="ES244" i="11"/>
  <c r="GD244" i="11" s="1"/>
  <c r="ER245" i="11"/>
  <c r="GC245" i="11" s="1"/>
  <c r="FI228" i="11"/>
  <c r="FN225" i="11"/>
  <c r="HF229" i="11"/>
  <c r="AH255" i="11"/>
  <c r="CF246" i="11"/>
  <c r="DL246" i="11" s="1"/>
  <c r="AJ253" i="11"/>
  <c r="AK252" i="11"/>
  <c r="CU231" i="11"/>
  <c r="EA231" i="11" s="1"/>
  <c r="CS233" i="11"/>
  <c r="DY233" i="11" s="1"/>
  <c r="CL240" i="11"/>
  <c r="DR240" i="11" s="1"/>
  <c r="CV230" i="11"/>
  <c r="EB230" i="11" s="1"/>
  <c r="AR245" i="11"/>
  <c r="AT243" i="11"/>
  <c r="CQ235" i="11"/>
  <c r="DW235" i="11" s="1"/>
  <c r="BX254" i="11"/>
  <c r="DD254" i="11" s="1"/>
  <c r="BW255" i="11"/>
  <c r="DC255" i="11" s="1"/>
  <c r="AE258" i="11"/>
  <c r="BA236" i="11"/>
  <c r="AP247" i="11"/>
  <c r="CW229" i="11"/>
  <c r="EC229" i="11" s="1"/>
  <c r="BF231" i="11"/>
  <c r="BT258" i="11"/>
  <c r="CZ258" i="11" s="1"/>
  <c r="BG230" i="11"/>
  <c r="AI254" i="11"/>
  <c r="BE232" i="11"/>
  <c r="CT232" i="11"/>
  <c r="DZ232" i="11" s="1"/>
  <c r="BB235" i="11"/>
  <c r="AF257" i="11"/>
  <c r="CK241" i="11"/>
  <c r="DQ241" i="11" s="1"/>
  <c r="CP236" i="11"/>
  <c r="DV236" i="11" s="1"/>
  <c r="BU257" i="11"/>
  <c r="DA257" i="11" s="1"/>
  <c r="BV256" i="11"/>
  <c r="DB256" i="11" s="1"/>
  <c r="AW240" i="11"/>
  <c r="AM250" i="11"/>
  <c r="CC249" i="11"/>
  <c r="DI249" i="11" s="1"/>
  <c r="CN238" i="11"/>
  <c r="DT238" i="11" s="1"/>
  <c r="CG245" i="11"/>
  <c r="DM245" i="11" s="1"/>
  <c r="BD233" i="11"/>
  <c r="CE247" i="11"/>
  <c r="DK247" i="11" s="1"/>
  <c r="EQ247" i="11" s="1"/>
  <c r="GB247" i="11" s="1"/>
  <c r="AL251" i="11"/>
  <c r="AQ246" i="11"/>
  <c r="CH244" i="11"/>
  <c r="DN244" i="11" s="1"/>
  <c r="BS259" i="11"/>
  <c r="CY259" i="11" s="1"/>
  <c r="AX239" i="11"/>
  <c r="BY253" i="11"/>
  <c r="DE253" i="11" s="1"/>
  <c r="BC234" i="11"/>
  <c r="BH229" i="11"/>
  <c r="BZ252" i="11"/>
  <c r="DF252" i="11" s="1"/>
  <c r="CA251" i="11"/>
  <c r="DG251" i="11" s="1"/>
  <c r="AS244" i="11"/>
  <c r="AU242" i="11"/>
  <c r="AN249" i="11"/>
  <c r="AD259" i="11"/>
  <c r="CM239" i="11"/>
  <c r="DS239" i="11" s="1"/>
  <c r="CR234" i="11"/>
  <c r="DX234" i="11" s="1"/>
  <c r="AV241" i="11"/>
  <c r="CI243" i="11"/>
  <c r="DO243" i="11" s="1"/>
  <c r="EU243" i="11" s="1"/>
  <c r="GF243" i="11" s="1"/>
  <c r="CJ242" i="11"/>
  <c r="DP242" i="11" s="1"/>
  <c r="AZ237" i="11"/>
  <c r="CB250" i="11"/>
  <c r="DH250" i="11" s="1"/>
  <c r="AY238" i="11"/>
  <c r="CO237" i="11"/>
  <c r="DU237" i="11" s="1"/>
  <c r="AO248" i="11"/>
  <c r="AG256" i="11"/>
  <c r="CD248" i="11"/>
  <c r="DJ248" i="11" s="1"/>
  <c r="HL228" i="11"/>
  <c r="M290" i="11"/>
  <c r="HE289" i="11" s="1"/>
  <c r="G291" i="11"/>
  <c r="FB236" i="11" l="1"/>
  <c r="GM236" i="11" s="1"/>
  <c r="EI255" i="11"/>
  <c r="FT255" i="11" s="1"/>
  <c r="AY258" i="1"/>
  <c r="AZ258" i="1" s="1"/>
  <c r="BL258" i="1" s="1"/>
  <c r="AX258" i="1"/>
  <c r="BB288" i="1"/>
  <c r="BC288" i="1" s="1"/>
  <c r="BF288" i="1"/>
  <c r="BH288" i="1" s="1"/>
  <c r="BJ288" i="1" s="1"/>
  <c r="AL267" i="1"/>
  <c r="Y280" i="1"/>
  <c r="AO264" i="1"/>
  <c r="AJ269" i="1"/>
  <c r="AA278" i="1"/>
  <c r="AQ262" i="1"/>
  <c r="Z279" i="1"/>
  <c r="AP263" i="1"/>
  <c r="AC276" i="1"/>
  <c r="AS260" i="1"/>
  <c r="AF273" i="1"/>
  <c r="AE274" i="1"/>
  <c r="AD275" i="1"/>
  <c r="AT259" i="1"/>
  <c r="AV259" i="1" s="1"/>
  <c r="AW259" i="1" s="1"/>
  <c r="AG272" i="1"/>
  <c r="AB277" i="1"/>
  <c r="AR261" i="1"/>
  <c r="AI270" i="1"/>
  <c r="AH271" i="1"/>
  <c r="AK268" i="1"/>
  <c r="AN265" i="1"/>
  <c r="AM266" i="1"/>
  <c r="T285" i="1"/>
  <c r="S286" i="1"/>
  <c r="U284" i="1"/>
  <c r="R287" i="1"/>
  <c r="X281" i="1"/>
  <c r="W282" i="1"/>
  <c r="Q288" i="1"/>
  <c r="V283" i="1"/>
  <c r="G290" i="1"/>
  <c r="N289" i="1"/>
  <c r="O289" i="1"/>
  <c r="EM251" i="11"/>
  <c r="FX251" i="11" s="1"/>
  <c r="ES245" i="11"/>
  <c r="GD245" i="11" s="1"/>
  <c r="EY239" i="11"/>
  <c r="GJ239" i="11" s="1"/>
  <c r="FF232" i="11"/>
  <c r="GQ232" i="11" s="1"/>
  <c r="EF258" i="11"/>
  <c r="FQ258" i="11" s="1"/>
  <c r="EN250" i="11"/>
  <c r="FY250" i="11" s="1"/>
  <c r="FD234" i="11"/>
  <c r="GO234" i="11" s="1"/>
  <c r="EE259" i="11"/>
  <c r="FP259" i="11" s="1"/>
  <c r="EO249" i="11"/>
  <c r="FZ249" i="11" s="1"/>
  <c r="EG257" i="11"/>
  <c r="FR257" i="11" s="1"/>
  <c r="EJ254" i="11"/>
  <c r="FU254" i="11" s="1"/>
  <c r="EK253" i="11"/>
  <c r="FV253" i="11" s="1"/>
  <c r="FN226" i="11"/>
  <c r="HK225" i="11"/>
  <c r="FR256" i="11"/>
  <c r="EW241" i="11"/>
  <c r="GH241" i="11" s="1"/>
  <c r="FE233" i="11"/>
  <c r="GP233" i="11" s="1"/>
  <c r="ER246" i="11"/>
  <c r="GC246" i="11" s="1"/>
  <c r="FS255" i="11"/>
  <c r="EP248" i="11"/>
  <c r="GA248" i="11" s="1"/>
  <c r="EL252" i="11"/>
  <c r="FW252" i="11" s="1"/>
  <c r="EZ238" i="11"/>
  <c r="GK238" i="11" s="1"/>
  <c r="EH256" i="11"/>
  <c r="FS256" i="11" s="1"/>
  <c r="FI229" i="11"/>
  <c r="FG231" i="11"/>
  <c r="GR231" i="11" s="1"/>
  <c r="GT228" i="11"/>
  <c r="GV228" i="11" s="1"/>
  <c r="GW228" i="11" s="1"/>
  <c r="FK228" i="11"/>
  <c r="FH230" i="11"/>
  <c r="GS230" i="11" s="1"/>
  <c r="FL227" i="11"/>
  <c r="FM227" i="11" s="1"/>
  <c r="FA237" i="11"/>
  <c r="GL237" i="11" s="1"/>
  <c r="EV242" i="11"/>
  <c r="GG242" i="11" s="1"/>
  <c r="ET244" i="11"/>
  <c r="GE244" i="11" s="1"/>
  <c r="FC235" i="11"/>
  <c r="GN235" i="11" s="1"/>
  <c r="EX240" i="11"/>
  <c r="GI240" i="11" s="1"/>
  <c r="GY227" i="11"/>
  <c r="HI227" i="11" s="1"/>
  <c r="HJ227" i="11" s="1"/>
  <c r="GX227" i="11"/>
  <c r="GZ226" i="11"/>
  <c r="HH226" i="11"/>
  <c r="HF230" i="11"/>
  <c r="AP248" i="11"/>
  <c r="BA237" i="11"/>
  <c r="AX240" i="11"/>
  <c r="CP237" i="11"/>
  <c r="DV237" i="11" s="1"/>
  <c r="CB251" i="11"/>
  <c r="DH251" i="11" s="1"/>
  <c r="BC235" i="11"/>
  <c r="BY254" i="11"/>
  <c r="DE254" i="11" s="1"/>
  <c r="CR235" i="11"/>
  <c r="DX235" i="11" s="1"/>
  <c r="AE259" i="11"/>
  <c r="AR246" i="11"/>
  <c r="AU243" i="11"/>
  <c r="CG246" i="11"/>
  <c r="DM246" i="11" s="1"/>
  <c r="CO238" i="11"/>
  <c r="DU238" i="11" s="1"/>
  <c r="BT259" i="11"/>
  <c r="CZ259" i="11" s="1"/>
  <c r="BV257" i="11"/>
  <c r="DB257" i="11" s="1"/>
  <c r="AI255" i="11"/>
  <c r="BB236" i="11"/>
  <c r="CL241" i="11"/>
  <c r="DR241" i="11" s="1"/>
  <c r="BW256" i="11"/>
  <c r="DC256" i="11" s="1"/>
  <c r="CK242" i="11"/>
  <c r="DQ242" i="11" s="1"/>
  <c r="BE233" i="11"/>
  <c r="CH245" i="11"/>
  <c r="DN245" i="11" s="1"/>
  <c r="AK253" i="11"/>
  <c r="AW241" i="11"/>
  <c r="AM251" i="11"/>
  <c r="CM240" i="11"/>
  <c r="DS240" i="11" s="1"/>
  <c r="BX255" i="11"/>
  <c r="DD255" i="11" s="1"/>
  <c r="BS260" i="11"/>
  <c r="CY260" i="11" s="1"/>
  <c r="AS245" i="11"/>
  <c r="CN239" i="11"/>
  <c r="DT239" i="11" s="1"/>
  <c r="CT233" i="11"/>
  <c r="DZ233" i="11" s="1"/>
  <c r="CF247" i="11"/>
  <c r="DL247" i="11" s="1"/>
  <c r="CA252" i="11"/>
  <c r="DG252" i="11" s="1"/>
  <c r="CU232" i="11"/>
  <c r="EA232" i="11" s="1"/>
  <c r="AF258" i="11"/>
  <c r="BH230" i="11"/>
  <c r="CQ236" i="11"/>
  <c r="DW236" i="11" s="1"/>
  <c r="FC236" i="11" s="1"/>
  <c r="GN236" i="11" s="1"/>
  <c r="AL252" i="11"/>
  <c r="BD234" i="11"/>
  <c r="AD260" i="11"/>
  <c r="AH256" i="11"/>
  <c r="AN250" i="11"/>
  <c r="CJ243" i="11"/>
  <c r="DP243" i="11" s="1"/>
  <c r="EV243" i="11" s="1"/>
  <c r="GG243" i="11" s="1"/>
  <c r="CV231" i="11"/>
  <c r="EB231" i="11" s="1"/>
  <c r="AT244" i="11"/>
  <c r="AG257" i="11"/>
  <c r="CE248" i="11"/>
  <c r="DK248" i="11" s="1"/>
  <c r="CC250" i="11"/>
  <c r="DI250" i="11" s="1"/>
  <c r="AJ254" i="11"/>
  <c r="AQ247" i="11"/>
  <c r="AV242" i="11"/>
  <c r="AO249" i="11"/>
  <c r="CW230" i="11"/>
  <c r="EC230" i="11" s="1"/>
  <c r="BF232" i="11"/>
  <c r="AZ238" i="11"/>
  <c r="BZ253" i="11"/>
  <c r="DF253" i="11" s="1"/>
  <c r="CI244" i="11"/>
  <c r="DO244" i="11" s="1"/>
  <c r="CD249" i="11"/>
  <c r="DJ249" i="11" s="1"/>
  <c r="AY239" i="11"/>
  <c r="BU258" i="11"/>
  <c r="DA258" i="11" s="1"/>
  <c r="CS234" i="11"/>
  <c r="DY234" i="11" s="1"/>
  <c r="BG231" i="11"/>
  <c r="HL229" i="11"/>
  <c r="G292" i="11"/>
  <c r="M291" i="11"/>
  <c r="HE290" i="11" s="1"/>
  <c r="EU244" i="11" l="1"/>
  <c r="GF244" i="11" s="1"/>
  <c r="BB289" i="1"/>
  <c r="BC289" i="1" s="1"/>
  <c r="BF289" i="1"/>
  <c r="BH289" i="1" s="1"/>
  <c r="BJ289" i="1" s="1"/>
  <c r="AL268" i="1"/>
  <c r="AJ270" i="1"/>
  <c r="AM267" i="1"/>
  <c r="AP264" i="1"/>
  <c r="Z280" i="1"/>
  <c r="AF274" i="1"/>
  <c r="Y281" i="1"/>
  <c r="AQ263" i="1"/>
  <c r="AA279" i="1"/>
  <c r="AT260" i="1"/>
  <c r="AV260" i="1" s="1"/>
  <c r="AW260" i="1" s="1"/>
  <c r="AD276" i="1"/>
  <c r="AR262" i="1"/>
  <c r="AB278" i="1"/>
  <c r="AE275" i="1"/>
  <c r="AH272" i="1"/>
  <c r="AN266" i="1"/>
  <c r="AI271" i="1"/>
  <c r="Q289" i="1"/>
  <c r="R288" i="1"/>
  <c r="S287" i="1"/>
  <c r="AO265" i="1"/>
  <c r="AC277" i="1"/>
  <c r="AS261" i="1"/>
  <c r="T286" i="1"/>
  <c r="X282" i="1"/>
  <c r="AG273" i="1"/>
  <c r="AK269" i="1"/>
  <c r="U285" i="1"/>
  <c r="V284" i="1"/>
  <c r="W283" i="1"/>
  <c r="N290" i="1"/>
  <c r="O290" i="1"/>
  <c r="G291" i="1"/>
  <c r="AX259" i="1"/>
  <c r="AY259" i="1"/>
  <c r="AZ259" i="1" s="1"/>
  <c r="BL259" i="1" s="1"/>
  <c r="EQ248" i="11"/>
  <c r="GB248" i="11" s="1"/>
  <c r="FE234" i="11"/>
  <c r="GP234" i="11" s="1"/>
  <c r="EY240" i="11"/>
  <c r="GJ240" i="11" s="1"/>
  <c r="EG258" i="11"/>
  <c r="FR258" i="11" s="1"/>
  <c r="EL253" i="11"/>
  <c r="FW253" i="11" s="1"/>
  <c r="EO250" i="11"/>
  <c r="FZ250" i="11" s="1"/>
  <c r="ES246" i="11"/>
  <c r="GD246" i="11" s="1"/>
  <c r="FD235" i="11"/>
  <c r="GO235" i="11" s="1"/>
  <c r="FB237" i="11"/>
  <c r="GM237" i="11" s="1"/>
  <c r="FN227" i="11"/>
  <c r="FI230" i="11"/>
  <c r="GT230" i="11" s="1"/>
  <c r="GV230" i="11" s="1"/>
  <c r="GW230" i="11" s="1"/>
  <c r="FF233" i="11"/>
  <c r="GQ233" i="11" s="1"/>
  <c r="EJ255" i="11"/>
  <c r="FU255" i="11" s="1"/>
  <c r="EP249" i="11"/>
  <c r="GA249" i="11" s="1"/>
  <c r="ET245" i="11"/>
  <c r="GE245" i="11" s="1"/>
  <c r="EF259" i="11"/>
  <c r="FQ259" i="11" s="1"/>
  <c r="FG232" i="11"/>
  <c r="GR232" i="11" s="1"/>
  <c r="EZ239" i="11"/>
  <c r="GK239" i="11" s="1"/>
  <c r="EX241" i="11"/>
  <c r="GI241" i="11" s="1"/>
  <c r="GY228" i="11"/>
  <c r="HI228" i="11" s="1"/>
  <c r="HJ228" i="11" s="1"/>
  <c r="GX228" i="11"/>
  <c r="EM252" i="11"/>
  <c r="FX252" i="11" s="1"/>
  <c r="FA238" i="11"/>
  <c r="GL238" i="11" s="1"/>
  <c r="EN251" i="11"/>
  <c r="FY251" i="11" s="1"/>
  <c r="FH231" i="11"/>
  <c r="GS231" i="11" s="1"/>
  <c r="ER247" i="11"/>
  <c r="GC247" i="11" s="1"/>
  <c r="EE260" i="11"/>
  <c r="EW242" i="11"/>
  <c r="GH242" i="11" s="1"/>
  <c r="HK226" i="11"/>
  <c r="GT229" i="11"/>
  <c r="GV229" i="11" s="1"/>
  <c r="GW229" i="11" s="1"/>
  <c r="FK229" i="11"/>
  <c r="EI256" i="11"/>
  <c r="FT256" i="11" s="1"/>
  <c r="EH257" i="11"/>
  <c r="FS257" i="11" s="1"/>
  <c r="EK254" i="11"/>
  <c r="FV254" i="11" s="1"/>
  <c r="GZ227" i="11"/>
  <c r="HH227" i="11"/>
  <c r="FL228" i="11"/>
  <c r="FM228" i="11" s="1"/>
  <c r="HL230" i="11"/>
  <c r="HF231" i="11"/>
  <c r="BS261" i="11"/>
  <c r="CY261" i="11" s="1"/>
  <c r="CF248" i="11"/>
  <c r="DL248" i="11" s="1"/>
  <c r="AN251" i="11"/>
  <c r="AQ248" i="11"/>
  <c r="AI256" i="11"/>
  <c r="BE234" i="11"/>
  <c r="CD250" i="11"/>
  <c r="DJ250" i="11" s="1"/>
  <c r="CB252" i="11"/>
  <c r="DH252" i="11" s="1"/>
  <c r="BG232" i="11"/>
  <c r="CO239" i="11"/>
  <c r="DU239" i="11" s="1"/>
  <c r="AS246" i="11"/>
  <c r="AX241" i="11"/>
  <c r="AP249" i="11"/>
  <c r="AZ239" i="11"/>
  <c r="AM252" i="11"/>
  <c r="BH231" i="11"/>
  <c r="CN240" i="11"/>
  <c r="DT240" i="11" s="1"/>
  <c r="AO250" i="11"/>
  <c r="AU244" i="11"/>
  <c r="AF259" i="11"/>
  <c r="CK243" i="11"/>
  <c r="DQ243" i="11" s="1"/>
  <c r="AR247" i="11"/>
  <c r="BC236" i="11"/>
  <c r="AK254" i="11"/>
  <c r="BA238" i="11"/>
  <c r="AE260" i="11"/>
  <c r="BF233" i="11"/>
  <c r="AV243" i="11"/>
  <c r="CR236" i="11"/>
  <c r="DX236" i="11" s="1"/>
  <c r="AJ255" i="11"/>
  <c r="CC251" i="11"/>
  <c r="DI251" i="11" s="1"/>
  <c r="AL253" i="11"/>
  <c r="AH257" i="11"/>
  <c r="CW231" i="11"/>
  <c r="EC231" i="11" s="1"/>
  <c r="CH246" i="11"/>
  <c r="DN246" i="11" s="1"/>
  <c r="ET246" i="11" s="1"/>
  <c r="GE246" i="11" s="1"/>
  <c r="CL242" i="11"/>
  <c r="DR242" i="11" s="1"/>
  <c r="CJ244" i="11"/>
  <c r="DP244" i="11" s="1"/>
  <c r="BY255" i="11"/>
  <c r="DE255" i="11" s="1"/>
  <c r="EK255" i="11" s="1"/>
  <c r="FV255" i="11" s="1"/>
  <c r="BT260" i="11"/>
  <c r="CZ260" i="11" s="1"/>
  <c r="AG258" i="11"/>
  <c r="CE249" i="11"/>
  <c r="DK249" i="11" s="1"/>
  <c r="EQ249" i="11" s="1"/>
  <c r="GB249" i="11" s="1"/>
  <c r="CP238" i="11"/>
  <c r="DV238" i="11" s="1"/>
  <c r="CS235" i="11"/>
  <c r="DY235" i="11" s="1"/>
  <c r="BW257" i="11"/>
  <c r="DC257" i="11" s="1"/>
  <c r="BV258" i="11"/>
  <c r="DB258" i="11" s="1"/>
  <c r="CT234" i="11"/>
  <c r="DZ234" i="11" s="1"/>
  <c r="FF234" i="11" s="1"/>
  <c r="GQ234" i="11" s="1"/>
  <c r="BX256" i="11"/>
  <c r="DD256" i="11" s="1"/>
  <c r="BB237" i="11"/>
  <c r="CQ237" i="11"/>
  <c r="DW237" i="11" s="1"/>
  <c r="CI245" i="11"/>
  <c r="DO245" i="11" s="1"/>
  <c r="CG247" i="11"/>
  <c r="DM247" i="11" s="1"/>
  <c r="AT245" i="11"/>
  <c r="BZ254" i="11"/>
  <c r="DF254" i="11" s="1"/>
  <c r="CA253" i="11"/>
  <c r="DG253" i="11" s="1"/>
  <c r="AY240" i="11"/>
  <c r="CV232" i="11"/>
  <c r="EB232" i="11" s="1"/>
  <c r="AD261" i="11"/>
  <c r="BU259" i="11"/>
  <c r="DA259" i="11" s="1"/>
  <c r="CM241" i="11"/>
  <c r="DS241" i="11" s="1"/>
  <c r="AW242" i="11"/>
  <c r="CU233" i="11"/>
  <c r="EA233" i="11" s="1"/>
  <c r="BD235" i="11"/>
  <c r="G293" i="11"/>
  <c r="M292" i="11"/>
  <c r="HE291" i="11" s="1"/>
  <c r="EO251" i="11" l="1"/>
  <c r="FZ251" i="11" s="1"/>
  <c r="FK230" i="11"/>
  <c r="FL230" i="11" s="1"/>
  <c r="FM230" i="11" s="1"/>
  <c r="BB290" i="1"/>
  <c r="BC290" i="1" s="1"/>
  <c r="BF290" i="1"/>
  <c r="BH290" i="1" s="1"/>
  <c r="BJ290" i="1" s="1"/>
  <c r="AJ271" i="1"/>
  <c r="AM268" i="1"/>
  <c r="AT261" i="1"/>
  <c r="AV261" i="1" s="1"/>
  <c r="AW261" i="1" s="1"/>
  <c r="AD277" i="1"/>
  <c r="AO266" i="1"/>
  <c r="Y282" i="1"/>
  <c r="AN267" i="1"/>
  <c r="AQ264" i="1"/>
  <c r="AA280" i="1"/>
  <c r="AH273" i="1"/>
  <c r="AK270" i="1"/>
  <c r="AR263" i="1"/>
  <c r="AB279" i="1"/>
  <c r="AE276" i="1"/>
  <c r="AL269" i="1"/>
  <c r="AG274" i="1"/>
  <c r="AF275" i="1"/>
  <c r="AI272" i="1"/>
  <c r="AP265" i="1"/>
  <c r="Z281" i="1"/>
  <c r="AS262" i="1"/>
  <c r="AC278" i="1"/>
  <c r="U286" i="1"/>
  <c r="W284" i="1"/>
  <c r="S288" i="1"/>
  <c r="R289" i="1"/>
  <c r="T287" i="1"/>
  <c r="X283" i="1"/>
  <c r="Q290" i="1"/>
  <c r="V285" i="1"/>
  <c r="AX260" i="1"/>
  <c r="AY260" i="1"/>
  <c r="AZ260" i="1" s="1"/>
  <c r="BL260" i="1" s="1"/>
  <c r="O291" i="1"/>
  <c r="G292" i="1"/>
  <c r="N291" i="1"/>
  <c r="EL254" i="11"/>
  <c r="FW254" i="11" s="1"/>
  <c r="FC237" i="11"/>
  <c r="GN237" i="11" s="1"/>
  <c r="EH258" i="11"/>
  <c r="FS258" i="11" s="1"/>
  <c r="EG259" i="11"/>
  <c r="FR259" i="11" s="1"/>
  <c r="FI231" i="11"/>
  <c r="GT231" i="11" s="1"/>
  <c r="GV231" i="11" s="1"/>
  <c r="GW231" i="11" s="1"/>
  <c r="EY241" i="11"/>
  <c r="GJ241" i="11" s="1"/>
  <c r="EM253" i="11"/>
  <c r="FX253" i="11" s="1"/>
  <c r="ES247" i="11"/>
  <c r="GD247" i="11" s="1"/>
  <c r="EF260" i="11"/>
  <c r="FQ260" i="11" s="1"/>
  <c r="EW243" i="11"/>
  <c r="GH243" i="11" s="1"/>
  <c r="EV244" i="11"/>
  <c r="GG244" i="11" s="1"/>
  <c r="FD236" i="11"/>
  <c r="GO236" i="11" s="1"/>
  <c r="EZ240" i="11"/>
  <c r="GK240" i="11" s="1"/>
  <c r="FG233" i="11"/>
  <c r="GR233" i="11" s="1"/>
  <c r="HK227" i="11"/>
  <c r="FL229" i="11"/>
  <c r="FM229" i="11" s="1"/>
  <c r="GY230" i="11"/>
  <c r="HI230" i="11" s="1"/>
  <c r="HJ230" i="11" s="1"/>
  <c r="GX230" i="11"/>
  <c r="FH232" i="11"/>
  <c r="GS232" i="11" s="1"/>
  <c r="EI257" i="11"/>
  <c r="FT257" i="11" s="1"/>
  <c r="EX242" i="11"/>
  <c r="GI242" i="11" s="1"/>
  <c r="EN252" i="11"/>
  <c r="FY252" i="11" s="1"/>
  <c r="GY229" i="11"/>
  <c r="HI229" i="11" s="1"/>
  <c r="HJ229" i="11" s="1"/>
  <c r="GX229" i="11"/>
  <c r="GZ228" i="11"/>
  <c r="HH228" i="11"/>
  <c r="EJ256" i="11"/>
  <c r="FU256" i="11" s="1"/>
  <c r="FE235" i="11"/>
  <c r="GP235" i="11" s="1"/>
  <c r="EP250" i="11"/>
  <c r="GA250" i="11" s="1"/>
  <c r="FP260" i="11"/>
  <c r="FN228" i="11"/>
  <c r="EE261" i="11"/>
  <c r="FP261" i="11" s="1"/>
  <c r="EU245" i="11"/>
  <c r="GF245" i="11" s="1"/>
  <c r="FB238" i="11"/>
  <c r="GM238" i="11" s="1"/>
  <c r="FA239" i="11"/>
  <c r="GL239" i="11" s="1"/>
  <c r="ER248" i="11"/>
  <c r="GC248" i="11" s="1"/>
  <c r="HF232" i="11"/>
  <c r="AS247" i="11"/>
  <c r="AL254" i="11"/>
  <c r="CN241" i="11"/>
  <c r="DT241" i="11" s="1"/>
  <c r="BS262" i="11"/>
  <c r="CY262" i="11" s="1"/>
  <c r="CJ245" i="11"/>
  <c r="DP245" i="11" s="1"/>
  <c r="AV244" i="11"/>
  <c r="BY256" i="11"/>
  <c r="DE256" i="11" s="1"/>
  <c r="CA254" i="11"/>
  <c r="DG254" i="11" s="1"/>
  <c r="CH247" i="11"/>
  <c r="DN247" i="11" s="1"/>
  <c r="ET247" i="11" s="1"/>
  <c r="GE247" i="11" s="1"/>
  <c r="AJ256" i="11"/>
  <c r="BE235" i="11"/>
  <c r="CK244" i="11"/>
  <c r="DQ244" i="11" s="1"/>
  <c r="CS236" i="11"/>
  <c r="DY236" i="11" s="1"/>
  <c r="AW243" i="11"/>
  <c r="BU260" i="11"/>
  <c r="DA260" i="11" s="1"/>
  <c r="BG233" i="11"/>
  <c r="BD236" i="11"/>
  <c r="CR237" i="11"/>
  <c r="DX237" i="11" s="1"/>
  <c r="BT261" i="11"/>
  <c r="CZ261" i="11" s="1"/>
  <c r="CI246" i="11"/>
  <c r="DO246" i="11" s="1"/>
  <c r="AP250" i="11"/>
  <c r="AF260" i="11"/>
  <c r="AN252" i="11"/>
  <c r="CM242" i="11"/>
  <c r="DS242" i="11" s="1"/>
  <c r="CO240" i="11"/>
  <c r="DU240" i="11" s="1"/>
  <c r="AI257" i="11"/>
  <c r="CQ238" i="11"/>
  <c r="DW238" i="11" s="1"/>
  <c r="AG259" i="11"/>
  <c r="CE250" i="11"/>
  <c r="DK250" i="11" s="1"/>
  <c r="EQ250" i="11" s="1"/>
  <c r="GB250" i="11" s="1"/>
  <c r="CC252" i="11"/>
  <c r="DI252" i="11" s="1"/>
  <c r="BC237" i="11"/>
  <c r="AK255" i="11"/>
  <c r="AZ240" i="11"/>
  <c r="CV233" i="11"/>
  <c r="EB233" i="11" s="1"/>
  <c r="CT235" i="11"/>
  <c r="DZ235" i="11" s="1"/>
  <c r="FF235" i="11" s="1"/>
  <c r="GQ235" i="11" s="1"/>
  <c r="AY241" i="11"/>
  <c r="AQ249" i="11"/>
  <c r="AM253" i="11"/>
  <c r="CU234" i="11"/>
  <c r="EA234" i="11" s="1"/>
  <c r="AT246" i="11"/>
  <c r="CF249" i="11"/>
  <c r="DL249" i="11" s="1"/>
  <c r="CD251" i="11"/>
  <c r="DJ251" i="11" s="1"/>
  <c r="CB253" i="11"/>
  <c r="DH253" i="11" s="1"/>
  <c r="BW258" i="11"/>
  <c r="DC258" i="11" s="1"/>
  <c r="BF234" i="11"/>
  <c r="CL243" i="11"/>
  <c r="DR243" i="11" s="1"/>
  <c r="EX243" i="11" s="1"/>
  <c r="GI243" i="11" s="1"/>
  <c r="BX257" i="11"/>
  <c r="DD257" i="11" s="1"/>
  <c r="AE261" i="11"/>
  <c r="AR248" i="11"/>
  <c r="CP239" i="11"/>
  <c r="DV239" i="11" s="1"/>
  <c r="BH232" i="11"/>
  <c r="BA239" i="11"/>
  <c r="BZ255" i="11"/>
  <c r="DF255" i="11" s="1"/>
  <c r="BB238" i="11"/>
  <c r="AH258" i="11"/>
  <c r="AD262" i="11"/>
  <c r="AU245" i="11"/>
  <c r="AO251" i="11"/>
  <c r="BV259" i="11"/>
  <c r="DB259" i="11" s="1"/>
  <c r="CW232" i="11"/>
  <c r="EC232" i="11" s="1"/>
  <c r="AX242" i="11"/>
  <c r="CG248" i="11"/>
  <c r="DM248" i="11" s="1"/>
  <c r="HL231" i="11"/>
  <c r="G294" i="11"/>
  <c r="M293" i="11"/>
  <c r="HE292" i="11" s="1"/>
  <c r="ER249" i="11" l="1"/>
  <c r="GC249" i="11" s="1"/>
  <c r="FK231" i="11"/>
  <c r="FL231" i="11" s="1"/>
  <c r="FM231" i="11" s="1"/>
  <c r="BB291" i="1"/>
  <c r="BC291" i="1" s="1"/>
  <c r="BF291" i="1"/>
  <c r="BH291" i="1" s="1"/>
  <c r="BJ291" i="1" s="1"/>
  <c r="Z282" i="1"/>
  <c r="AP266" i="1"/>
  <c r="AA281" i="1"/>
  <c r="AQ265" i="1"/>
  <c r="AF276" i="1"/>
  <c r="AG275" i="1"/>
  <c r="AD278" i="1"/>
  <c r="AT262" i="1"/>
  <c r="AV262" i="1" s="1"/>
  <c r="AW262" i="1" s="1"/>
  <c r="AE277" i="1"/>
  <c r="AB280" i="1"/>
  <c r="AR264" i="1"/>
  <c r="AC279" i="1"/>
  <c r="AS263" i="1"/>
  <c r="AH274" i="1"/>
  <c r="AI273" i="1"/>
  <c r="AN268" i="1"/>
  <c r="Y283" i="1"/>
  <c r="AO267" i="1"/>
  <c r="AL270" i="1"/>
  <c r="AM269" i="1"/>
  <c r="AJ272" i="1"/>
  <c r="AK271" i="1"/>
  <c r="X284" i="1"/>
  <c r="R290" i="1"/>
  <c r="W285" i="1"/>
  <c r="V286" i="1"/>
  <c r="U287" i="1"/>
  <c r="S289" i="1"/>
  <c r="Q291" i="1"/>
  <c r="T288" i="1"/>
  <c r="O292" i="1"/>
  <c r="N292" i="1"/>
  <c r="G293" i="1"/>
  <c r="AX261" i="1"/>
  <c r="AY261" i="1"/>
  <c r="AZ261" i="1" s="1"/>
  <c r="BL261" i="1" s="1"/>
  <c r="EJ257" i="11"/>
  <c r="FU257" i="11" s="1"/>
  <c r="EN253" i="11"/>
  <c r="FY253" i="11" s="1"/>
  <c r="ES248" i="11"/>
  <c r="GD248" i="11" s="1"/>
  <c r="EK256" i="11"/>
  <c r="FV256" i="11" s="1"/>
  <c r="EG260" i="11"/>
  <c r="FR260" i="11" s="1"/>
  <c r="FI232" i="11"/>
  <c r="FK232" i="11" s="1"/>
  <c r="EI258" i="11"/>
  <c r="FT258" i="11" s="1"/>
  <c r="EY242" i="11"/>
  <c r="GJ242" i="11" s="1"/>
  <c r="EW244" i="11"/>
  <c r="GH244" i="11" s="1"/>
  <c r="EM254" i="11"/>
  <c r="FX254" i="11" s="1"/>
  <c r="FN229" i="11"/>
  <c r="EE262" i="11"/>
  <c r="FP262" i="11" s="1"/>
  <c r="EL255" i="11"/>
  <c r="FW255" i="11" s="1"/>
  <c r="FA240" i="11"/>
  <c r="GL240" i="11" s="1"/>
  <c r="FE236" i="11"/>
  <c r="GP236" i="11" s="1"/>
  <c r="EV245" i="11"/>
  <c r="GG245" i="11" s="1"/>
  <c r="GZ229" i="11"/>
  <c r="HH229" i="11"/>
  <c r="EU246" i="11"/>
  <c r="GF246" i="11" s="1"/>
  <c r="FG234" i="11"/>
  <c r="GR234" i="11" s="1"/>
  <c r="FC238" i="11"/>
  <c r="GN238" i="11" s="1"/>
  <c r="EF261" i="11"/>
  <c r="FQ261" i="11" s="1"/>
  <c r="EZ241" i="11"/>
  <c r="GK241" i="11" s="1"/>
  <c r="FN230" i="11"/>
  <c r="GY231" i="11"/>
  <c r="HI231" i="11" s="1"/>
  <c r="HJ231" i="11" s="1"/>
  <c r="GX231" i="11"/>
  <c r="HK228" i="11"/>
  <c r="GZ230" i="11"/>
  <c r="HK230" i="11" s="1"/>
  <c r="HH230" i="11"/>
  <c r="EH259" i="11"/>
  <c r="FS259" i="11" s="1"/>
  <c r="FB239" i="11"/>
  <c r="GM239" i="11" s="1"/>
  <c r="EP251" i="11"/>
  <c r="GA251" i="11" s="1"/>
  <c r="FH233" i="11"/>
  <c r="GS233" i="11" s="1"/>
  <c r="EO252" i="11"/>
  <c r="FZ252" i="11" s="1"/>
  <c r="FD237" i="11"/>
  <c r="GO237" i="11" s="1"/>
  <c r="HL232" i="11"/>
  <c r="HF233" i="11"/>
  <c r="CU235" i="11"/>
  <c r="EA235" i="11" s="1"/>
  <c r="BC238" i="11"/>
  <c r="BD237" i="11"/>
  <c r="BF235" i="11"/>
  <c r="BH233" i="11"/>
  <c r="CQ239" i="11"/>
  <c r="DW239" i="11" s="1"/>
  <c r="BE236" i="11"/>
  <c r="AF261" i="11"/>
  <c r="CT236" i="11"/>
  <c r="DZ236" i="11" s="1"/>
  <c r="CS237" i="11"/>
  <c r="DY237" i="11" s="1"/>
  <c r="AL255" i="11"/>
  <c r="AW244" i="11"/>
  <c r="AS248" i="11"/>
  <c r="CM243" i="11"/>
  <c r="DS243" i="11" s="1"/>
  <c r="AR249" i="11"/>
  <c r="BA240" i="11"/>
  <c r="AG260" i="11"/>
  <c r="AX243" i="11"/>
  <c r="AY242" i="11"/>
  <c r="AK256" i="11"/>
  <c r="CA255" i="11"/>
  <c r="DG255" i="11" s="1"/>
  <c r="AH259" i="11"/>
  <c r="CE251" i="11"/>
  <c r="DK251" i="11" s="1"/>
  <c r="AP251" i="11"/>
  <c r="CO241" i="11"/>
  <c r="DU241" i="11" s="1"/>
  <c r="AT247" i="11"/>
  <c r="CD252" i="11"/>
  <c r="DJ252" i="11" s="1"/>
  <c r="AZ241" i="11"/>
  <c r="AN253" i="11"/>
  <c r="AE262" i="11"/>
  <c r="CB254" i="11"/>
  <c r="DH254" i="11" s="1"/>
  <c r="BV260" i="11"/>
  <c r="DB260" i="11" s="1"/>
  <c r="CL244" i="11"/>
  <c r="DR244" i="11" s="1"/>
  <c r="BX258" i="11"/>
  <c r="DD258" i="11" s="1"/>
  <c r="CG249" i="11"/>
  <c r="DM249" i="11" s="1"/>
  <c r="ES249" i="11" s="1"/>
  <c r="GD249" i="11" s="1"/>
  <c r="AV245" i="11"/>
  <c r="CP240" i="11"/>
  <c r="DV240" i="11" s="1"/>
  <c r="BZ256" i="11"/>
  <c r="DF256" i="11" s="1"/>
  <c r="CJ246" i="11"/>
  <c r="DP246" i="11" s="1"/>
  <c r="CI247" i="11"/>
  <c r="DO247" i="11" s="1"/>
  <c r="CH248" i="11"/>
  <c r="DN248" i="11" s="1"/>
  <c r="AU246" i="11"/>
  <c r="BS263" i="11"/>
  <c r="CY263" i="11" s="1"/>
  <c r="BU261" i="11"/>
  <c r="DA261" i="11" s="1"/>
  <c r="EG261" i="11" s="1"/>
  <c r="BB239" i="11"/>
  <c r="AI258" i="11"/>
  <c r="BW259" i="11"/>
  <c r="DC259" i="11" s="1"/>
  <c r="CN242" i="11"/>
  <c r="DT242" i="11" s="1"/>
  <c r="BY257" i="11"/>
  <c r="DE257" i="11" s="1"/>
  <c r="AM254" i="11"/>
  <c r="CW233" i="11"/>
  <c r="EC233" i="11" s="1"/>
  <c r="AO252" i="11"/>
  <c r="CC253" i="11"/>
  <c r="DI253" i="11" s="1"/>
  <c r="EO253" i="11" s="1"/>
  <c r="FZ253" i="11" s="1"/>
  <c r="AD263" i="11"/>
  <c r="BG234" i="11"/>
  <c r="AJ257" i="11"/>
  <c r="CK245" i="11"/>
  <c r="DQ245" i="11" s="1"/>
  <c r="AQ250" i="11"/>
  <c r="CF250" i="11"/>
  <c r="DL250" i="11" s="1"/>
  <c r="CV234" i="11"/>
  <c r="EB234" i="11" s="1"/>
  <c r="CR238" i="11"/>
  <c r="DX238" i="11" s="1"/>
  <c r="BT262" i="11"/>
  <c r="CZ262" i="11" s="1"/>
  <c r="EF262" i="11" s="1"/>
  <c r="FQ262" i="11" s="1"/>
  <c r="M294" i="11"/>
  <c r="HE293" i="11" s="1"/>
  <c r="G295" i="11"/>
  <c r="ET248" i="11" l="1"/>
  <c r="GE248" i="11" s="1"/>
  <c r="AY262" i="1"/>
  <c r="AZ262" i="1" s="1"/>
  <c r="BL262" i="1" s="1"/>
  <c r="AX262" i="1"/>
  <c r="O293" i="1"/>
  <c r="G294" i="1"/>
  <c r="N293" i="1"/>
  <c r="BB292" i="1"/>
  <c r="BC292" i="1" s="1"/>
  <c r="BF292" i="1"/>
  <c r="BH292" i="1" s="1"/>
  <c r="BJ292" i="1" s="1"/>
  <c r="AH275" i="1"/>
  <c r="AQ266" i="1"/>
  <c r="AA282" i="1"/>
  <c r="AR265" i="1"/>
  <c r="AB281" i="1"/>
  <c r="AO268" i="1"/>
  <c r="Y284" i="1"/>
  <c r="AT263" i="1"/>
  <c r="AV263" i="1" s="1"/>
  <c r="AW263" i="1" s="1"/>
  <c r="AD279" i="1"/>
  <c r="AE278" i="1"/>
  <c r="AF277" i="1"/>
  <c r="AS264" i="1"/>
  <c r="AC280" i="1"/>
  <c r="AP267" i="1"/>
  <c r="Z283" i="1"/>
  <c r="AI274" i="1"/>
  <c r="AJ273" i="1"/>
  <c r="AG276" i="1"/>
  <c r="AL271" i="1"/>
  <c r="AM270" i="1"/>
  <c r="AN269" i="1"/>
  <c r="AK272" i="1"/>
  <c r="T289" i="1"/>
  <c r="R291" i="1"/>
  <c r="V287" i="1"/>
  <c r="X285" i="1"/>
  <c r="Q292" i="1"/>
  <c r="U288" i="1"/>
  <c r="S290" i="1"/>
  <c r="W286" i="1"/>
  <c r="EL256" i="11"/>
  <c r="FW256" i="11" s="1"/>
  <c r="EW245" i="11"/>
  <c r="GH245" i="11" s="1"/>
  <c r="EK257" i="11"/>
  <c r="FV257" i="11" s="1"/>
  <c r="FB240" i="11"/>
  <c r="GM240" i="11" s="1"/>
  <c r="EX244" i="11"/>
  <c r="GI244" i="11" s="1"/>
  <c r="GT232" i="11"/>
  <c r="GV232" i="11" s="1"/>
  <c r="GW232" i="11" s="1"/>
  <c r="GY232" i="11" s="1"/>
  <c r="HI232" i="11" s="1"/>
  <c r="HJ232" i="11" s="1"/>
  <c r="FA241" i="11"/>
  <c r="GL241" i="11" s="1"/>
  <c r="FG235" i="11"/>
  <c r="GR235" i="11" s="1"/>
  <c r="ER250" i="11"/>
  <c r="GC250" i="11" s="1"/>
  <c r="EI259" i="11"/>
  <c r="FT259" i="11" s="1"/>
  <c r="EQ251" i="11"/>
  <c r="GB251" i="11" s="1"/>
  <c r="FD238" i="11"/>
  <c r="GO238" i="11" s="1"/>
  <c r="EZ242" i="11"/>
  <c r="GK242" i="11" s="1"/>
  <c r="EU247" i="11"/>
  <c r="GF247" i="11" s="1"/>
  <c r="FE237" i="11"/>
  <c r="GP237" i="11" s="1"/>
  <c r="EM255" i="11"/>
  <c r="FX255" i="11" s="1"/>
  <c r="FF236" i="11"/>
  <c r="GQ236" i="11" s="1"/>
  <c r="FL232" i="11"/>
  <c r="FM232" i="11" s="1"/>
  <c r="FH234" i="11"/>
  <c r="GS234" i="11" s="1"/>
  <c r="EH260" i="11"/>
  <c r="FN231" i="11"/>
  <c r="FI233" i="11"/>
  <c r="EE263" i="11"/>
  <c r="FP263" i="11" s="1"/>
  <c r="EV246" i="11"/>
  <c r="GG246" i="11" s="1"/>
  <c r="EN254" i="11"/>
  <c r="FY254" i="11" s="1"/>
  <c r="EP252" i="11"/>
  <c r="GA252" i="11" s="1"/>
  <c r="EJ258" i="11"/>
  <c r="FU258" i="11" s="1"/>
  <c r="EY243" i="11"/>
  <c r="GJ243" i="11" s="1"/>
  <c r="FC239" i="11"/>
  <c r="GN239" i="11" s="1"/>
  <c r="GZ231" i="11"/>
  <c r="HH231" i="11"/>
  <c r="HK229" i="11"/>
  <c r="HF234" i="11"/>
  <c r="CC254" i="11"/>
  <c r="DI254" i="11" s="1"/>
  <c r="CS238" i="11"/>
  <c r="DY238" i="11" s="1"/>
  <c r="AX244" i="11"/>
  <c r="AO253" i="11"/>
  <c r="AL256" i="11"/>
  <c r="BZ257" i="11"/>
  <c r="DF257" i="11" s="1"/>
  <c r="AU247" i="11"/>
  <c r="AN254" i="11"/>
  <c r="CT237" i="11"/>
  <c r="DZ237" i="11" s="1"/>
  <c r="BG235" i="11"/>
  <c r="BY258" i="11"/>
  <c r="DE258" i="11" s="1"/>
  <c r="BA241" i="11"/>
  <c r="AZ242" i="11"/>
  <c r="AV246" i="11"/>
  <c r="CI248" i="11"/>
  <c r="DO248" i="11" s="1"/>
  <c r="CR239" i="11"/>
  <c r="DX239" i="11" s="1"/>
  <c r="AG261" i="11"/>
  <c r="AE263" i="11"/>
  <c r="AK257" i="11"/>
  <c r="BV261" i="11"/>
  <c r="DB261" i="11" s="1"/>
  <c r="BC239" i="11"/>
  <c r="CJ247" i="11"/>
  <c r="DP247" i="11" s="1"/>
  <c r="AP252" i="11"/>
  <c r="CB255" i="11"/>
  <c r="DH255" i="11" s="1"/>
  <c r="AW245" i="11"/>
  <c r="BE237" i="11"/>
  <c r="AH260" i="11"/>
  <c r="BS264" i="11"/>
  <c r="CY264" i="11" s="1"/>
  <c r="CH249" i="11"/>
  <c r="DN249" i="11" s="1"/>
  <c r="CL245" i="11"/>
  <c r="DR245" i="11" s="1"/>
  <c r="AT248" i="11"/>
  <c r="CU236" i="11"/>
  <c r="EA236" i="11" s="1"/>
  <c r="CQ240" i="11"/>
  <c r="DW240" i="11" s="1"/>
  <c r="BF236" i="11"/>
  <c r="BU262" i="11"/>
  <c r="DA262" i="11" s="1"/>
  <c r="BB240" i="11"/>
  <c r="BX259" i="11"/>
  <c r="DD259" i="11" s="1"/>
  <c r="BW260" i="11"/>
  <c r="DC260" i="11" s="1"/>
  <c r="CW234" i="11"/>
  <c r="EC234" i="11" s="1"/>
  <c r="AM255" i="11"/>
  <c r="AY243" i="11"/>
  <c r="CD253" i="11"/>
  <c r="DJ253" i="11" s="1"/>
  <c r="AF262" i="11"/>
  <c r="BT263" i="11"/>
  <c r="CZ263" i="11" s="1"/>
  <c r="AJ258" i="11"/>
  <c r="CK246" i="11"/>
  <c r="DQ246" i="11" s="1"/>
  <c r="EW246" i="11" s="1"/>
  <c r="GH246" i="11" s="1"/>
  <c r="BH234" i="11"/>
  <c r="CN243" i="11"/>
  <c r="DT243" i="11" s="1"/>
  <c r="AI259" i="11"/>
  <c r="CF251" i="11"/>
  <c r="DL251" i="11" s="1"/>
  <c r="AQ251" i="11"/>
  <c r="CV235" i="11"/>
  <c r="EB235" i="11" s="1"/>
  <c r="AS249" i="11"/>
  <c r="CO242" i="11"/>
  <c r="DU242" i="11" s="1"/>
  <c r="AR250" i="11"/>
  <c r="CM244" i="11"/>
  <c r="DS244" i="11" s="1"/>
  <c r="AD264" i="11"/>
  <c r="CG250" i="11"/>
  <c r="DM250" i="11" s="1"/>
  <c r="CP241" i="11"/>
  <c r="DV241" i="11" s="1"/>
  <c r="CA256" i="11"/>
  <c r="DG256" i="11" s="1"/>
  <c r="CE252" i="11"/>
  <c r="DK252" i="11" s="1"/>
  <c r="BD238" i="11"/>
  <c r="FR261" i="11"/>
  <c r="HL233" i="11"/>
  <c r="M295" i="11"/>
  <c r="HE294" i="11" s="1"/>
  <c r="G296" i="11"/>
  <c r="GX232" i="11" l="1"/>
  <c r="GZ232" i="11" s="1"/>
  <c r="O294" i="1"/>
  <c r="G295" i="1"/>
  <c r="N294" i="1"/>
  <c r="AY263" i="1"/>
  <c r="AZ263" i="1" s="1"/>
  <c r="BL263" i="1" s="1"/>
  <c r="AX263" i="1"/>
  <c r="BB293" i="1"/>
  <c r="BC293" i="1" s="1"/>
  <c r="BF293" i="1"/>
  <c r="BH293" i="1" s="1"/>
  <c r="BJ293" i="1" s="1"/>
  <c r="AH276" i="1"/>
  <c r="AI275" i="1"/>
  <c r="AN270" i="1"/>
  <c r="Y285" i="1"/>
  <c r="AO269" i="1"/>
  <c r="AL272" i="1"/>
  <c r="AM271" i="1"/>
  <c r="AJ274" i="1"/>
  <c r="AK273" i="1"/>
  <c r="Z284" i="1"/>
  <c r="AA283" i="1"/>
  <c r="AF278" i="1"/>
  <c r="AG277" i="1"/>
  <c r="AD280" i="1"/>
  <c r="AE279" i="1"/>
  <c r="AB282" i="1"/>
  <c r="AC281" i="1"/>
  <c r="AP268" i="1"/>
  <c r="AQ267" i="1"/>
  <c r="AT264" i="1"/>
  <c r="AV264" i="1" s="1"/>
  <c r="AW264" i="1" s="1"/>
  <c r="AR266" i="1"/>
  <c r="AS265" i="1"/>
  <c r="R292" i="1"/>
  <c r="Q293" i="1"/>
  <c r="S291" i="1"/>
  <c r="T290" i="1"/>
  <c r="U289" i="1"/>
  <c r="X286" i="1"/>
  <c r="V288" i="1"/>
  <c r="W287" i="1"/>
  <c r="EM256" i="11"/>
  <c r="FX256" i="11" s="1"/>
  <c r="FA242" i="11"/>
  <c r="GL242" i="11" s="1"/>
  <c r="EX245" i="11"/>
  <c r="GI245" i="11" s="1"/>
  <c r="FH235" i="11"/>
  <c r="GS235" i="11" s="1"/>
  <c r="FB241" i="11"/>
  <c r="GM241" i="11" s="1"/>
  <c r="EP253" i="11"/>
  <c r="GA253" i="11" s="1"/>
  <c r="EI260" i="11"/>
  <c r="FT260" i="11" s="1"/>
  <c r="EY244" i="11"/>
  <c r="GJ244" i="11" s="1"/>
  <c r="EZ243" i="11"/>
  <c r="GK243" i="11" s="1"/>
  <c r="EF263" i="11"/>
  <c r="FQ263" i="11" s="1"/>
  <c r="EH261" i="11"/>
  <c r="FS261" i="11" s="1"/>
  <c r="ES250" i="11"/>
  <c r="GD250" i="11" s="1"/>
  <c r="EV247" i="11"/>
  <c r="GG247" i="11" s="1"/>
  <c r="EQ252" i="11"/>
  <c r="GB252" i="11" s="1"/>
  <c r="EJ259" i="11"/>
  <c r="FU259" i="11" s="1"/>
  <c r="FC240" i="11"/>
  <c r="GN240" i="11" s="1"/>
  <c r="ET249" i="11"/>
  <c r="GE249" i="11" s="1"/>
  <c r="FF237" i="11"/>
  <c r="GQ237" i="11" s="1"/>
  <c r="EO254" i="11"/>
  <c r="FZ254" i="11" s="1"/>
  <c r="GT233" i="11"/>
  <c r="GV233" i="11" s="1"/>
  <c r="GW233" i="11" s="1"/>
  <c r="FK233" i="11"/>
  <c r="FS260" i="11"/>
  <c r="FG236" i="11"/>
  <c r="GR236" i="11" s="1"/>
  <c r="EE264" i="11"/>
  <c r="FP264" i="11" s="1"/>
  <c r="EN255" i="11"/>
  <c r="FY255" i="11" s="1"/>
  <c r="FD239" i="11"/>
  <c r="GO239" i="11" s="1"/>
  <c r="FI234" i="11"/>
  <c r="EG262" i="11"/>
  <c r="EU248" i="11"/>
  <c r="GF248" i="11" s="1"/>
  <c r="EK258" i="11"/>
  <c r="FV258" i="11" s="1"/>
  <c r="HK231" i="11"/>
  <c r="ER251" i="11"/>
  <c r="GC251" i="11" s="1"/>
  <c r="EL257" i="11"/>
  <c r="FW257" i="11" s="1"/>
  <c r="FE238" i="11"/>
  <c r="GP238" i="11" s="1"/>
  <c r="FN232" i="11"/>
  <c r="HL234" i="11"/>
  <c r="HF235" i="11"/>
  <c r="BB241" i="11"/>
  <c r="CV236" i="11"/>
  <c r="EB236" i="11" s="1"/>
  <c r="BH235" i="11"/>
  <c r="CW235" i="11"/>
  <c r="EC235" i="11" s="1"/>
  <c r="AD265" i="11"/>
  <c r="AT249" i="11"/>
  <c r="AZ243" i="11"/>
  <c r="AX245" i="11"/>
  <c r="AM256" i="11"/>
  <c r="CT238" i="11"/>
  <c r="DZ238" i="11" s="1"/>
  <c r="CU237" i="11"/>
  <c r="EA237" i="11" s="1"/>
  <c r="BD239" i="11"/>
  <c r="BC240" i="11"/>
  <c r="CN244" i="11"/>
  <c r="DT244" i="11" s="1"/>
  <c r="CD254" i="11"/>
  <c r="DJ254" i="11" s="1"/>
  <c r="CS239" i="11"/>
  <c r="DY239" i="11" s="1"/>
  <c r="BE238" i="11"/>
  <c r="AN255" i="11"/>
  <c r="BG236" i="11"/>
  <c r="CF252" i="11"/>
  <c r="DL252" i="11" s="1"/>
  <c r="BZ258" i="11"/>
  <c r="DF258" i="11" s="1"/>
  <c r="AP253" i="11"/>
  <c r="AF263" i="11"/>
  <c r="AQ252" i="11"/>
  <c r="AV247" i="11"/>
  <c r="BF237" i="11"/>
  <c r="AG262" i="11"/>
  <c r="BS265" i="11"/>
  <c r="CY265" i="11" s="1"/>
  <c r="AO254" i="11"/>
  <c r="CJ248" i="11"/>
  <c r="DP248" i="11" s="1"/>
  <c r="BX260" i="11"/>
  <c r="DD260" i="11" s="1"/>
  <c r="CL246" i="11"/>
  <c r="DR246" i="11" s="1"/>
  <c r="AU248" i="11"/>
  <c r="CC255" i="11"/>
  <c r="DI255" i="11" s="1"/>
  <c r="EO255" i="11" s="1"/>
  <c r="FZ255" i="11" s="1"/>
  <c r="CO243" i="11"/>
  <c r="DU243" i="11" s="1"/>
  <c r="FA243" i="11" s="1"/>
  <c r="GL243" i="11" s="1"/>
  <c r="AK258" i="11"/>
  <c r="CG251" i="11"/>
  <c r="DM251" i="11" s="1"/>
  <c r="AE264" i="11"/>
  <c r="CA257" i="11"/>
  <c r="DG257" i="11" s="1"/>
  <c r="AH261" i="11"/>
  <c r="CK247" i="11"/>
  <c r="DQ247" i="11" s="1"/>
  <c r="EW247" i="11" s="1"/>
  <c r="GH247" i="11" s="1"/>
  <c r="BT264" i="11"/>
  <c r="CZ264" i="11" s="1"/>
  <c r="BV262" i="11"/>
  <c r="DB262" i="11" s="1"/>
  <c r="EH262" i="11" s="1"/>
  <c r="AJ259" i="11"/>
  <c r="CI249" i="11"/>
  <c r="DO249" i="11" s="1"/>
  <c r="AS250" i="11"/>
  <c r="AL257" i="11"/>
  <c r="AY244" i="11"/>
  <c r="CP242" i="11"/>
  <c r="DV242" i="11" s="1"/>
  <c r="CE253" i="11"/>
  <c r="DK253" i="11" s="1"/>
  <c r="EQ253" i="11" s="1"/>
  <c r="GB253" i="11" s="1"/>
  <c r="CH250" i="11"/>
  <c r="DN250" i="11" s="1"/>
  <c r="CB256" i="11"/>
  <c r="DH256" i="11" s="1"/>
  <c r="CQ241" i="11"/>
  <c r="DW241" i="11" s="1"/>
  <c r="CM245" i="11"/>
  <c r="DS245" i="11" s="1"/>
  <c r="BW261" i="11"/>
  <c r="DC261" i="11" s="1"/>
  <c r="AI260" i="11"/>
  <c r="AW246" i="11"/>
  <c r="AR251" i="11"/>
  <c r="BY259" i="11"/>
  <c r="DE259" i="11" s="1"/>
  <c r="BA242" i="11"/>
  <c r="CR240" i="11"/>
  <c r="DX240" i="11" s="1"/>
  <c r="FD240" i="11" s="1"/>
  <c r="GO240" i="11" s="1"/>
  <c r="BU263" i="11"/>
  <c r="DA263" i="11" s="1"/>
  <c r="M296" i="11"/>
  <c r="HE295" i="11" s="1"/>
  <c r="G297" i="11"/>
  <c r="HH232" i="11" l="1"/>
  <c r="FC241" i="11"/>
  <c r="GN241" i="11" s="1"/>
  <c r="FE239" i="11"/>
  <c r="GP239" i="11" s="1"/>
  <c r="EF264" i="11"/>
  <c r="FQ264" i="11" s="1"/>
  <c r="N295" i="1"/>
  <c r="O295" i="1"/>
  <c r="G296" i="1"/>
  <c r="AY264" i="1"/>
  <c r="AZ264" i="1" s="1"/>
  <c r="BL264" i="1" s="1"/>
  <c r="AX264" i="1"/>
  <c r="BB294" i="1"/>
  <c r="BC294" i="1" s="1"/>
  <c r="BF294" i="1"/>
  <c r="BH294" i="1" s="1"/>
  <c r="BJ294" i="1" s="1"/>
  <c r="AJ275" i="1"/>
  <c r="AS266" i="1"/>
  <c r="AC282" i="1"/>
  <c r="AT265" i="1"/>
  <c r="AV265" i="1" s="1"/>
  <c r="AW265" i="1" s="1"/>
  <c r="AD281" i="1"/>
  <c r="AI276" i="1"/>
  <c r="AF279" i="1"/>
  <c r="AG278" i="1"/>
  <c r="V289" i="1"/>
  <c r="AH277" i="1"/>
  <c r="AM272" i="1"/>
  <c r="AR267" i="1"/>
  <c r="AK274" i="1"/>
  <c r="AL273" i="1"/>
  <c r="AA284" i="1"/>
  <c r="AO270" i="1"/>
  <c r="Z285" i="1"/>
  <c r="AB283" i="1"/>
  <c r="AQ268" i="1"/>
  <c r="AN271" i="1"/>
  <c r="Y286" i="1"/>
  <c r="AP269" i="1"/>
  <c r="AE280" i="1"/>
  <c r="X287" i="1"/>
  <c r="U290" i="1"/>
  <c r="W288" i="1"/>
  <c r="S292" i="1"/>
  <c r="R293" i="1"/>
  <c r="T291" i="1"/>
  <c r="Q294" i="1"/>
  <c r="EU249" i="11"/>
  <c r="GF249" i="11" s="1"/>
  <c r="ET250" i="11"/>
  <c r="GE250" i="11" s="1"/>
  <c r="EG263" i="11"/>
  <c r="FR263" i="11" s="1"/>
  <c r="EY245" i="11"/>
  <c r="GJ245" i="11" s="1"/>
  <c r="FI235" i="11"/>
  <c r="FK235" i="11" s="1"/>
  <c r="EK259" i="11"/>
  <c r="FV259" i="11" s="1"/>
  <c r="EI261" i="11"/>
  <c r="FT261" i="11" s="1"/>
  <c r="EV248" i="11"/>
  <c r="GG248" i="11" s="1"/>
  <c r="EE265" i="11"/>
  <c r="FP265" i="11" s="1"/>
  <c r="EN256" i="11"/>
  <c r="FY256" i="11" s="1"/>
  <c r="EZ244" i="11"/>
  <c r="GK244" i="11" s="1"/>
  <c r="FF238" i="11"/>
  <c r="GQ238" i="11" s="1"/>
  <c r="FH236" i="11"/>
  <c r="GS236" i="11" s="1"/>
  <c r="FB242" i="11"/>
  <c r="GM242" i="11" s="1"/>
  <c r="ES251" i="11"/>
  <c r="GD251" i="11" s="1"/>
  <c r="EL258" i="11"/>
  <c r="FW258" i="11" s="1"/>
  <c r="HK232" i="11"/>
  <c r="FR262" i="11"/>
  <c r="FL233" i="11"/>
  <c r="FM233" i="11" s="1"/>
  <c r="EX246" i="11"/>
  <c r="GI246" i="11" s="1"/>
  <c r="ER252" i="11"/>
  <c r="GC252" i="11" s="1"/>
  <c r="GT234" i="11"/>
  <c r="GV234" i="11" s="1"/>
  <c r="GW234" i="11" s="1"/>
  <c r="FK234" i="11"/>
  <c r="GY233" i="11"/>
  <c r="HI233" i="11" s="1"/>
  <c r="HJ233" i="11" s="1"/>
  <c r="GX233" i="11"/>
  <c r="EM257" i="11"/>
  <c r="FX257" i="11" s="1"/>
  <c r="EJ260" i="11"/>
  <c r="FU260" i="11" s="1"/>
  <c r="EP254" i="11"/>
  <c r="GA254" i="11" s="1"/>
  <c r="FG237" i="11"/>
  <c r="GR237" i="11" s="1"/>
  <c r="HF236" i="11"/>
  <c r="CB257" i="11"/>
  <c r="DH257" i="11" s="1"/>
  <c r="BT265" i="11"/>
  <c r="CZ265" i="11" s="1"/>
  <c r="AH262" i="11"/>
  <c r="CC256" i="11"/>
  <c r="DI256" i="11" s="1"/>
  <c r="CW236" i="11"/>
  <c r="EC236" i="11" s="1"/>
  <c r="AF264" i="11"/>
  <c r="CG252" i="11"/>
  <c r="DM252" i="11" s="1"/>
  <c r="CR241" i="11"/>
  <c r="DX241" i="11" s="1"/>
  <c r="CN245" i="11"/>
  <c r="DT245" i="11" s="1"/>
  <c r="BX261" i="11"/>
  <c r="DD261" i="11" s="1"/>
  <c r="CE254" i="11"/>
  <c r="DK254" i="11" s="1"/>
  <c r="CI250" i="11"/>
  <c r="DO250" i="11" s="1"/>
  <c r="BS266" i="11"/>
  <c r="CY266" i="11" s="1"/>
  <c r="BY260" i="11"/>
  <c r="DE260" i="11" s="1"/>
  <c r="CF253" i="11"/>
  <c r="DL253" i="11" s="1"/>
  <c r="CO244" i="11"/>
  <c r="DU244" i="11" s="1"/>
  <c r="AU249" i="11"/>
  <c r="CT239" i="11"/>
  <c r="DZ239" i="11" s="1"/>
  <c r="BH236" i="11"/>
  <c r="AN256" i="11"/>
  <c r="AQ253" i="11"/>
  <c r="AR252" i="11"/>
  <c r="BV263" i="11"/>
  <c r="DB263" i="11" s="1"/>
  <c r="BE239" i="11"/>
  <c r="BG237" i="11"/>
  <c r="AP254" i="11"/>
  <c r="CH251" i="11"/>
  <c r="DN251" i="11" s="1"/>
  <c r="BF238" i="11"/>
  <c r="CV237" i="11"/>
  <c r="EB237" i="11" s="1"/>
  <c r="AY245" i="11"/>
  <c r="CP243" i="11"/>
  <c r="DV243" i="11" s="1"/>
  <c r="BB242" i="11"/>
  <c r="AL258" i="11"/>
  <c r="AO255" i="11"/>
  <c r="AT250" i="11"/>
  <c r="BZ259" i="11"/>
  <c r="DF259" i="11" s="1"/>
  <c r="CK248" i="11"/>
  <c r="DQ248" i="11" s="1"/>
  <c r="CQ242" i="11"/>
  <c r="DW242" i="11" s="1"/>
  <c r="AM257" i="11"/>
  <c r="AV248" i="11"/>
  <c r="AI261" i="11"/>
  <c r="AD266" i="11"/>
  <c r="AS251" i="11"/>
  <c r="AW247" i="11"/>
  <c r="AZ244" i="11"/>
  <c r="CJ249" i="11"/>
  <c r="DP249" i="11" s="1"/>
  <c r="CL247" i="11"/>
  <c r="DR247" i="11" s="1"/>
  <c r="BD240" i="11"/>
  <c r="BW262" i="11"/>
  <c r="DC262" i="11" s="1"/>
  <c r="AJ260" i="11"/>
  <c r="BC241" i="11"/>
  <c r="CM246" i="11"/>
  <c r="DS246" i="11" s="1"/>
  <c r="AE265" i="11"/>
  <c r="BU264" i="11"/>
  <c r="DA264" i="11" s="1"/>
  <c r="EG264" i="11" s="1"/>
  <c r="FR264" i="11" s="1"/>
  <c r="AG263" i="11"/>
  <c r="AK259" i="11"/>
  <c r="CD255" i="11"/>
  <c r="DJ255" i="11" s="1"/>
  <c r="BA243" i="11"/>
  <c r="AX246" i="11"/>
  <c r="CA258" i="11"/>
  <c r="DG258" i="11" s="1"/>
  <c r="CU238" i="11"/>
  <c r="EA238" i="11" s="1"/>
  <c r="CS240" i="11"/>
  <c r="DY240" i="11" s="1"/>
  <c r="FS262" i="11"/>
  <c r="HL235" i="11"/>
  <c r="M297" i="11"/>
  <c r="HE296" i="11" s="1"/>
  <c r="G298" i="11"/>
  <c r="FG238" i="11" l="1"/>
  <c r="GR238" i="11" s="1"/>
  <c r="N296" i="1"/>
  <c r="O296" i="1"/>
  <c r="G297" i="1"/>
  <c r="AY265" i="1"/>
  <c r="AZ265" i="1" s="1"/>
  <c r="BL265" i="1" s="1"/>
  <c r="AX265" i="1"/>
  <c r="BB295" i="1"/>
  <c r="BC295" i="1" s="1"/>
  <c r="BF295" i="1"/>
  <c r="BH295" i="1" s="1"/>
  <c r="BJ295" i="1" s="1"/>
  <c r="AC283" i="1"/>
  <c r="AT266" i="1"/>
  <c r="AV266" i="1" s="1"/>
  <c r="AW266" i="1" s="1"/>
  <c r="AQ269" i="1"/>
  <c r="AB284" i="1"/>
  <c r="AL274" i="1"/>
  <c r="AI277" i="1"/>
  <c r="AN272" i="1"/>
  <c r="AO271" i="1"/>
  <c r="Y287" i="1"/>
  <c r="AH278" i="1"/>
  <c r="AE281" i="1"/>
  <c r="AR268" i="1"/>
  <c r="AS267" i="1"/>
  <c r="AD282" i="1"/>
  <c r="AA285" i="1"/>
  <c r="AJ276" i="1"/>
  <c r="AK275" i="1"/>
  <c r="AF280" i="1"/>
  <c r="AG279" i="1"/>
  <c r="AP270" i="1"/>
  <c r="Z286" i="1"/>
  <c r="AM273" i="1"/>
  <c r="V290" i="1"/>
  <c r="X288" i="1"/>
  <c r="U291" i="1"/>
  <c r="R294" i="1"/>
  <c r="Q295" i="1"/>
  <c r="S293" i="1"/>
  <c r="T292" i="1"/>
  <c r="W289" i="1"/>
  <c r="EW248" i="11"/>
  <c r="GH248" i="11" s="1"/>
  <c r="FH237" i="11"/>
  <c r="GS237" i="11" s="1"/>
  <c r="FE240" i="11"/>
  <c r="GP240" i="11" s="1"/>
  <c r="FC242" i="11"/>
  <c r="GN242" i="11" s="1"/>
  <c r="EV249" i="11"/>
  <c r="GG249" i="11" s="1"/>
  <c r="GT235" i="11"/>
  <c r="GV235" i="11" s="1"/>
  <c r="GW235" i="11" s="1"/>
  <c r="GX235" i="11" s="1"/>
  <c r="EX247" i="11"/>
  <c r="GI247" i="11" s="1"/>
  <c r="EP255" i="11"/>
  <c r="GA255" i="11" s="1"/>
  <c r="EM258" i="11"/>
  <c r="FX258" i="11" s="1"/>
  <c r="FN233" i="11"/>
  <c r="EI262" i="11"/>
  <c r="FT262" i="11" s="1"/>
  <c r="FB243" i="11"/>
  <c r="GM243" i="11" s="1"/>
  <c r="ET251" i="11"/>
  <c r="GE251" i="11" s="1"/>
  <c r="EH263" i="11"/>
  <c r="FS263" i="11" s="1"/>
  <c r="ER253" i="11"/>
  <c r="GC253" i="11" s="1"/>
  <c r="EQ254" i="11"/>
  <c r="GB254" i="11" s="1"/>
  <c r="ES252" i="11"/>
  <c r="GD252" i="11" s="1"/>
  <c r="FL234" i="11"/>
  <c r="FM234" i="11" s="1"/>
  <c r="FF239" i="11"/>
  <c r="GQ239" i="11" s="1"/>
  <c r="EK260" i="11"/>
  <c r="FV260" i="11" s="1"/>
  <c r="EJ261" i="11"/>
  <c r="FU261" i="11" s="1"/>
  <c r="EF265" i="11"/>
  <c r="GY234" i="11"/>
  <c r="HI234" i="11" s="1"/>
  <c r="HJ234" i="11" s="1"/>
  <c r="GX234" i="11"/>
  <c r="EE266" i="11"/>
  <c r="FP266" i="11" s="1"/>
  <c r="EZ245" i="11"/>
  <c r="GK245" i="11" s="1"/>
  <c r="FI236" i="11"/>
  <c r="EN257" i="11"/>
  <c r="FY257" i="11" s="1"/>
  <c r="GZ233" i="11"/>
  <c r="HH233" i="11"/>
  <c r="FL235" i="11"/>
  <c r="FM235" i="11" s="1"/>
  <c r="EY246" i="11"/>
  <c r="GJ246" i="11" s="1"/>
  <c r="EL259" i="11"/>
  <c r="FW259" i="11" s="1"/>
  <c r="FA244" i="11"/>
  <c r="GL244" i="11" s="1"/>
  <c r="EU250" i="11"/>
  <c r="GF250" i="11" s="1"/>
  <c r="FD241" i="11"/>
  <c r="GO241" i="11" s="1"/>
  <c r="EO256" i="11"/>
  <c r="FZ256" i="11" s="1"/>
  <c r="GY235" i="11"/>
  <c r="HI235" i="11" s="1"/>
  <c r="HJ235" i="11" s="1"/>
  <c r="HF237" i="11"/>
  <c r="AS252" i="11"/>
  <c r="BW263" i="11"/>
  <c r="DC263" i="11" s="1"/>
  <c r="CD256" i="11"/>
  <c r="DJ256" i="11" s="1"/>
  <c r="AW248" i="11"/>
  <c r="BG238" i="11"/>
  <c r="CA259" i="11"/>
  <c r="DG259" i="11" s="1"/>
  <c r="CP244" i="11"/>
  <c r="DV244" i="11" s="1"/>
  <c r="BX262" i="11"/>
  <c r="DD262" i="11" s="1"/>
  <c r="AJ261" i="11"/>
  <c r="CR242" i="11"/>
  <c r="DX242" i="11" s="1"/>
  <c r="CC257" i="11"/>
  <c r="DI257" i="11" s="1"/>
  <c r="BH237" i="11"/>
  <c r="BU265" i="11"/>
  <c r="DA265" i="11" s="1"/>
  <c r="BF239" i="11"/>
  <c r="AR253" i="11"/>
  <c r="AE266" i="11"/>
  <c r="CJ250" i="11"/>
  <c r="DP250" i="11" s="1"/>
  <c r="CH252" i="11"/>
  <c r="DN252" i="11" s="1"/>
  <c r="CL248" i="11"/>
  <c r="DR248" i="11" s="1"/>
  <c r="BE240" i="11"/>
  <c r="AH263" i="11"/>
  <c r="CN246" i="11"/>
  <c r="DT246" i="11" s="1"/>
  <c r="BS267" i="11"/>
  <c r="CY267" i="11" s="1"/>
  <c r="AP255" i="11"/>
  <c r="CW237" i="11"/>
  <c r="EC237" i="11" s="1"/>
  <c r="BB243" i="11"/>
  <c r="CT240" i="11"/>
  <c r="DZ240" i="11" s="1"/>
  <c r="CI251" i="11"/>
  <c r="DO251" i="11" s="1"/>
  <c r="CE255" i="11"/>
  <c r="DK255" i="11" s="1"/>
  <c r="AD267" i="11"/>
  <c r="BA244" i="11"/>
  <c r="BV264" i="11"/>
  <c r="DB264" i="11" s="1"/>
  <c r="CK249" i="11"/>
  <c r="DQ249" i="11" s="1"/>
  <c r="AN257" i="11"/>
  <c r="AO256" i="11"/>
  <c r="AZ245" i="11"/>
  <c r="AL259" i="11"/>
  <c r="AU250" i="11"/>
  <c r="AT251" i="11"/>
  <c r="AV249" i="11"/>
  <c r="CF254" i="11"/>
  <c r="DL254" i="11" s="1"/>
  <c r="BZ260" i="11"/>
  <c r="DF260" i="11" s="1"/>
  <c r="CB258" i="11"/>
  <c r="DH258" i="11" s="1"/>
  <c r="AI262" i="11"/>
  <c r="CG253" i="11"/>
  <c r="DM253" i="11" s="1"/>
  <c r="BD241" i="11"/>
  <c r="BC242" i="11"/>
  <c r="CS241" i="11"/>
  <c r="DY241" i="11" s="1"/>
  <c r="AX247" i="11"/>
  <c r="AM258" i="11"/>
  <c r="CU239" i="11"/>
  <c r="EA239" i="11" s="1"/>
  <c r="AK260" i="11"/>
  <c r="CV238" i="11"/>
  <c r="EB238" i="11" s="1"/>
  <c r="FH238" i="11" s="1"/>
  <c r="GS238" i="11" s="1"/>
  <c r="BY261" i="11"/>
  <c r="DE261" i="11" s="1"/>
  <c r="CM247" i="11"/>
  <c r="DS247" i="11" s="1"/>
  <c r="AY246" i="11"/>
  <c r="AQ254" i="11"/>
  <c r="CO245" i="11"/>
  <c r="DU245" i="11" s="1"/>
  <c r="BT266" i="11"/>
  <c r="CZ266" i="11" s="1"/>
  <c r="AF265" i="11"/>
  <c r="AG264" i="11"/>
  <c r="CQ243" i="11"/>
  <c r="DW243" i="11" s="1"/>
  <c r="HL236" i="11"/>
  <c r="M298" i="11"/>
  <c r="HE297" i="11" s="1"/>
  <c r="G299" i="11"/>
  <c r="FC243" i="11" l="1"/>
  <c r="GN243" i="11" s="1"/>
  <c r="G298" i="1"/>
  <c r="N297" i="1"/>
  <c r="O297" i="1"/>
  <c r="AY266" i="1"/>
  <c r="AZ266" i="1" s="1"/>
  <c r="BL266" i="1" s="1"/>
  <c r="AX266" i="1"/>
  <c r="BB296" i="1"/>
  <c r="BC296" i="1" s="1"/>
  <c r="BF296" i="1"/>
  <c r="BH296" i="1" s="1"/>
  <c r="BJ296" i="1" s="1"/>
  <c r="Y288" i="1"/>
  <c r="AO272" i="1"/>
  <c r="AB285" i="1"/>
  <c r="AR269" i="1"/>
  <c r="AG280" i="1"/>
  <c r="AJ277" i="1"/>
  <c r="AS268" i="1"/>
  <c r="AN273" i="1"/>
  <c r="AK276" i="1"/>
  <c r="AF281" i="1"/>
  <c r="AC284" i="1"/>
  <c r="AA286" i="1"/>
  <c r="AQ270" i="1"/>
  <c r="AD283" i="1"/>
  <c r="AT267" i="1"/>
  <c r="AV267" i="1" s="1"/>
  <c r="AW267" i="1" s="1"/>
  <c r="AM274" i="1"/>
  <c r="Z287" i="1"/>
  <c r="AP271" i="1"/>
  <c r="R295" i="1"/>
  <c r="T293" i="1"/>
  <c r="AI278" i="1"/>
  <c r="AL275" i="1"/>
  <c r="AE282" i="1"/>
  <c r="AH279" i="1"/>
  <c r="U292" i="1"/>
  <c r="X289" i="1"/>
  <c r="V291" i="1"/>
  <c r="W290" i="1"/>
  <c r="Q296" i="1"/>
  <c r="S294" i="1"/>
  <c r="EQ255" i="11"/>
  <c r="GB255" i="11" s="1"/>
  <c r="FI237" i="11"/>
  <c r="GT237" i="11" s="1"/>
  <c r="GV237" i="11" s="1"/>
  <c r="GW237" i="11" s="1"/>
  <c r="EF266" i="11"/>
  <c r="FQ266" i="11" s="1"/>
  <c r="FF240" i="11"/>
  <c r="GQ240" i="11" s="1"/>
  <c r="EX248" i="11"/>
  <c r="GI248" i="11" s="1"/>
  <c r="FA245" i="11"/>
  <c r="GL245" i="11" s="1"/>
  <c r="EK261" i="11"/>
  <c r="FV261" i="11" s="1"/>
  <c r="ET252" i="11"/>
  <c r="GE252" i="11" s="1"/>
  <c r="ES253" i="11"/>
  <c r="GD253" i="11" s="1"/>
  <c r="EW249" i="11"/>
  <c r="GH249" i="11" s="1"/>
  <c r="FN235" i="11"/>
  <c r="FE241" i="11"/>
  <c r="GP241" i="11" s="1"/>
  <c r="EY247" i="11"/>
  <c r="GJ247" i="11" s="1"/>
  <c r="FG239" i="11"/>
  <c r="GR239" i="11" s="1"/>
  <c r="EN258" i="11"/>
  <c r="FY258" i="11" s="1"/>
  <c r="ER254" i="11"/>
  <c r="GC254" i="11" s="1"/>
  <c r="EV250" i="11"/>
  <c r="GG250" i="11" s="1"/>
  <c r="EG265" i="11"/>
  <c r="FR265" i="11" s="1"/>
  <c r="GZ235" i="11"/>
  <c r="HK235" i="11" s="1"/>
  <c r="HH235" i="11"/>
  <c r="HK233" i="11"/>
  <c r="FQ265" i="11"/>
  <c r="EH264" i="11"/>
  <c r="EU251" i="11"/>
  <c r="GF251" i="11" s="1"/>
  <c r="EJ262" i="11"/>
  <c r="FN234" i="11"/>
  <c r="EE267" i="11"/>
  <c r="FP267" i="11" s="1"/>
  <c r="EO257" i="11"/>
  <c r="FZ257" i="11" s="1"/>
  <c r="FB244" i="11"/>
  <c r="GM244" i="11" s="1"/>
  <c r="EP256" i="11"/>
  <c r="GA256" i="11" s="1"/>
  <c r="GT236" i="11"/>
  <c r="GV236" i="11" s="1"/>
  <c r="GW236" i="11" s="1"/>
  <c r="FK236" i="11"/>
  <c r="GZ234" i="11"/>
  <c r="HH234" i="11"/>
  <c r="EL260" i="11"/>
  <c r="FW260" i="11" s="1"/>
  <c r="EZ246" i="11"/>
  <c r="GK246" i="11" s="1"/>
  <c r="FD242" i="11"/>
  <c r="GO242" i="11" s="1"/>
  <c r="EM259" i="11"/>
  <c r="FX259" i="11" s="1"/>
  <c r="EI263" i="11"/>
  <c r="FT263" i="11" s="1"/>
  <c r="HL237" i="11"/>
  <c r="HF238" i="11"/>
  <c r="AN258" i="11"/>
  <c r="AF266" i="11"/>
  <c r="CK250" i="11"/>
  <c r="DQ250" i="11" s="1"/>
  <c r="AW249" i="11"/>
  <c r="BC243" i="11"/>
  <c r="BG239" i="11"/>
  <c r="AT252" i="11"/>
  <c r="CI252" i="11"/>
  <c r="DO252" i="11" s="1"/>
  <c r="BD242" i="11"/>
  <c r="CQ244" i="11"/>
  <c r="DW244" i="11" s="1"/>
  <c r="CT241" i="11"/>
  <c r="DZ241" i="11" s="1"/>
  <c r="AQ255" i="11"/>
  <c r="BW264" i="11"/>
  <c r="DC264" i="11" s="1"/>
  <c r="CG254" i="11"/>
  <c r="DM254" i="11" s="1"/>
  <c r="AU251" i="11"/>
  <c r="BX263" i="11"/>
  <c r="DD263" i="11" s="1"/>
  <c r="AK261" i="11"/>
  <c r="BT267" i="11"/>
  <c r="CZ267" i="11" s="1"/>
  <c r="AG265" i="11"/>
  <c r="CS242" i="11"/>
  <c r="DY242" i="11" s="1"/>
  <c r="CV239" i="11"/>
  <c r="EB239" i="11" s="1"/>
  <c r="AR254" i="11"/>
  <c r="CW238" i="11"/>
  <c r="EC238" i="11" s="1"/>
  <c r="AE267" i="11"/>
  <c r="AJ262" i="11"/>
  <c r="CM248" i="11"/>
  <c r="DS248" i="11" s="1"/>
  <c r="CF255" i="11"/>
  <c r="DL255" i="11" s="1"/>
  <c r="BS268" i="11"/>
  <c r="CY268" i="11" s="1"/>
  <c r="CP245" i="11"/>
  <c r="DV245" i="11" s="1"/>
  <c r="AI263" i="11"/>
  <c r="CA260" i="11"/>
  <c r="DG260" i="11" s="1"/>
  <c r="BH238" i="11"/>
  <c r="BY262" i="11"/>
  <c r="DE262" i="11" s="1"/>
  <c r="EK262" i="11" s="1"/>
  <c r="FV262" i="11" s="1"/>
  <c r="AL260" i="11"/>
  <c r="CJ251" i="11"/>
  <c r="DP251" i="11" s="1"/>
  <c r="BZ261" i="11"/>
  <c r="DF261" i="11" s="1"/>
  <c r="AV250" i="11"/>
  <c r="AD268" i="11"/>
  <c r="BA245" i="11"/>
  <c r="BE241" i="11"/>
  <c r="AH264" i="11"/>
  <c r="CH253" i="11"/>
  <c r="DN253" i="11" s="1"/>
  <c r="AZ246" i="11"/>
  <c r="CO246" i="11"/>
  <c r="DU246" i="11" s="1"/>
  <c r="CC258" i="11"/>
  <c r="DI258" i="11" s="1"/>
  <c r="CD257" i="11"/>
  <c r="DJ257" i="11" s="1"/>
  <c r="BV265" i="11"/>
  <c r="DB265" i="11" s="1"/>
  <c r="EH265" i="11" s="1"/>
  <c r="FS265" i="11" s="1"/>
  <c r="CE256" i="11"/>
  <c r="DK256" i="11" s="1"/>
  <c r="CB259" i="11"/>
  <c r="DH259" i="11" s="1"/>
  <c r="AM259" i="11"/>
  <c r="AY247" i="11"/>
  <c r="CU240" i="11"/>
  <c r="EA240" i="11" s="1"/>
  <c r="AS253" i="11"/>
  <c r="CL249" i="11"/>
  <c r="DR249" i="11" s="1"/>
  <c r="CN247" i="11"/>
  <c r="DT247" i="11" s="1"/>
  <c r="CR243" i="11"/>
  <c r="DX243" i="11" s="1"/>
  <c r="BU266" i="11"/>
  <c r="DA266" i="11" s="1"/>
  <c r="AP256" i="11"/>
  <c r="BF240" i="11"/>
  <c r="BB244" i="11"/>
  <c r="AX248" i="11"/>
  <c r="AO257" i="11"/>
  <c r="M299" i="11"/>
  <c r="HE298" i="11" s="1"/>
  <c r="G300" i="11"/>
  <c r="EO258" i="11" l="1"/>
  <c r="FZ258" i="11" s="1"/>
  <c r="EV251" i="11"/>
  <c r="GG251" i="11" s="1"/>
  <c r="FK237" i="11"/>
  <c r="FL237" i="11" s="1"/>
  <c r="FM237" i="11" s="1"/>
  <c r="EZ247" i="11"/>
  <c r="GK247" i="11" s="1"/>
  <c r="BB297" i="1"/>
  <c r="BC297" i="1" s="1"/>
  <c r="BF297" i="1"/>
  <c r="BH297" i="1" s="1"/>
  <c r="BJ297" i="1" s="1"/>
  <c r="Y289" i="1"/>
  <c r="AT268" i="1"/>
  <c r="AV268" i="1" s="1"/>
  <c r="AW268" i="1" s="1"/>
  <c r="AG281" i="1"/>
  <c r="Q297" i="1"/>
  <c r="AO273" i="1"/>
  <c r="AD284" i="1"/>
  <c r="AS269" i="1"/>
  <c r="AP272" i="1"/>
  <c r="AQ271" i="1"/>
  <c r="AA287" i="1"/>
  <c r="AF282" i="1"/>
  <c r="AM275" i="1"/>
  <c r="AR270" i="1"/>
  <c r="AB286" i="1"/>
  <c r="AC285" i="1"/>
  <c r="Z288" i="1"/>
  <c r="AI279" i="1"/>
  <c r="AN274" i="1"/>
  <c r="AL276" i="1"/>
  <c r="AK277" i="1"/>
  <c r="AH280" i="1"/>
  <c r="AE283" i="1"/>
  <c r="AJ278" i="1"/>
  <c r="U293" i="1"/>
  <c r="T294" i="1"/>
  <c r="W291" i="1"/>
  <c r="V292" i="1"/>
  <c r="X290" i="1"/>
  <c r="S295" i="1"/>
  <c r="R296" i="1"/>
  <c r="O298" i="1"/>
  <c r="N298" i="1"/>
  <c r="G299" i="1"/>
  <c r="AY267" i="1"/>
  <c r="AZ267" i="1" s="1"/>
  <c r="BL267" i="1" s="1"/>
  <c r="AX267" i="1"/>
  <c r="FD243" i="11"/>
  <c r="GO243" i="11" s="1"/>
  <c r="EL261" i="11"/>
  <c r="FW261" i="11" s="1"/>
  <c r="FE242" i="11"/>
  <c r="GP242" i="11" s="1"/>
  <c r="EX249" i="11"/>
  <c r="GI249" i="11" s="1"/>
  <c r="FA246" i="11"/>
  <c r="GL246" i="11" s="1"/>
  <c r="EG266" i="11"/>
  <c r="FR266" i="11" s="1"/>
  <c r="EM260" i="11"/>
  <c r="FX260" i="11" s="1"/>
  <c r="ER255" i="11"/>
  <c r="GC255" i="11" s="1"/>
  <c r="FH239" i="11"/>
  <c r="GS239" i="11" s="1"/>
  <c r="EP257" i="11"/>
  <c r="GA257" i="11" s="1"/>
  <c r="ET253" i="11"/>
  <c r="GE253" i="11" s="1"/>
  <c r="EY248" i="11"/>
  <c r="GJ248" i="11" s="1"/>
  <c r="EF267" i="11"/>
  <c r="FQ267" i="11" s="1"/>
  <c r="ES254" i="11"/>
  <c r="GD254" i="11" s="1"/>
  <c r="FC244" i="11"/>
  <c r="GN244" i="11" s="1"/>
  <c r="FS264" i="11"/>
  <c r="EN259" i="11"/>
  <c r="FY259" i="11" s="1"/>
  <c r="FB245" i="11"/>
  <c r="GM245" i="11" s="1"/>
  <c r="EI264" i="11"/>
  <c r="FT264" i="11" s="1"/>
  <c r="HK234" i="11"/>
  <c r="FG240" i="11"/>
  <c r="GR240" i="11" s="1"/>
  <c r="EQ256" i="11"/>
  <c r="GB256" i="11" s="1"/>
  <c r="EE268" i="11"/>
  <c r="FP268" i="11" s="1"/>
  <c r="EJ263" i="11"/>
  <c r="FU263" i="11" s="1"/>
  <c r="EU252" i="11"/>
  <c r="GF252" i="11" s="1"/>
  <c r="FL236" i="11"/>
  <c r="FM236" i="11" s="1"/>
  <c r="FU262" i="11"/>
  <c r="GY237" i="11"/>
  <c r="HI237" i="11" s="1"/>
  <c r="HJ237" i="11" s="1"/>
  <c r="GX237" i="11"/>
  <c r="FI238" i="11"/>
  <c r="FF241" i="11"/>
  <c r="GQ241" i="11" s="1"/>
  <c r="EW250" i="11"/>
  <c r="GH250" i="11" s="1"/>
  <c r="GY236" i="11"/>
  <c r="HI236" i="11" s="1"/>
  <c r="HJ236" i="11" s="1"/>
  <c r="GX236" i="11"/>
  <c r="HL238" i="11"/>
  <c r="HF239" i="11"/>
  <c r="AM260" i="11"/>
  <c r="CO247" i="11"/>
  <c r="DU247" i="11" s="1"/>
  <c r="AV251" i="11"/>
  <c r="AR255" i="11"/>
  <c r="CR244" i="11"/>
  <c r="DX244" i="11" s="1"/>
  <c r="CL250" i="11"/>
  <c r="DR250" i="11" s="1"/>
  <c r="AD269" i="11"/>
  <c r="AX249" i="11"/>
  <c r="BH239" i="11"/>
  <c r="AU252" i="11"/>
  <c r="CQ245" i="11"/>
  <c r="DW245" i="11" s="1"/>
  <c r="BS269" i="11"/>
  <c r="CY269" i="11" s="1"/>
  <c r="CP246" i="11"/>
  <c r="DV246" i="11" s="1"/>
  <c r="BG240" i="11"/>
  <c r="CJ252" i="11"/>
  <c r="DP252" i="11" s="1"/>
  <c r="AW250" i="11"/>
  <c r="BX264" i="11"/>
  <c r="DD264" i="11" s="1"/>
  <c r="BA246" i="11"/>
  <c r="BF241" i="11"/>
  <c r="AQ256" i="11"/>
  <c r="AF267" i="11"/>
  <c r="AL261" i="11"/>
  <c r="BW265" i="11"/>
  <c r="DC265" i="11" s="1"/>
  <c r="AH265" i="11"/>
  <c r="BV266" i="11"/>
  <c r="DB266" i="11" s="1"/>
  <c r="BY263" i="11"/>
  <c r="DE263" i="11" s="1"/>
  <c r="AN259" i="11"/>
  <c r="CC259" i="11"/>
  <c r="DI259" i="11" s="1"/>
  <c r="CT242" i="11"/>
  <c r="DZ242" i="11" s="1"/>
  <c r="CS243" i="11"/>
  <c r="DY243" i="11" s="1"/>
  <c r="AG266" i="11"/>
  <c r="BE242" i="11"/>
  <c r="CE257" i="11"/>
  <c r="DK257" i="11" s="1"/>
  <c r="CK251" i="11"/>
  <c r="DQ251" i="11" s="1"/>
  <c r="BD243" i="11"/>
  <c r="AK262" i="11"/>
  <c r="CN248" i="11"/>
  <c r="DT248" i="11" s="1"/>
  <c r="CF256" i="11"/>
  <c r="DL256" i="11" s="1"/>
  <c r="AP257" i="11"/>
  <c r="CW239" i="11"/>
  <c r="EC239" i="11" s="1"/>
  <c r="CA261" i="11"/>
  <c r="DG261" i="11" s="1"/>
  <c r="AY248" i="11"/>
  <c r="CU241" i="11"/>
  <c r="EA241" i="11" s="1"/>
  <c r="FG241" i="11" s="1"/>
  <c r="GR241" i="11" s="1"/>
  <c r="CG255" i="11"/>
  <c r="DM255" i="11" s="1"/>
  <c r="ES255" i="11" s="1"/>
  <c r="GD255" i="11" s="1"/>
  <c r="AE268" i="11"/>
  <c r="CM249" i="11"/>
  <c r="DS249" i="11" s="1"/>
  <c r="CD258" i="11"/>
  <c r="DJ258" i="11" s="1"/>
  <c r="BB245" i="11"/>
  <c r="AZ247" i="11"/>
  <c r="CB260" i="11"/>
  <c r="DH260" i="11" s="1"/>
  <c r="BC244" i="11"/>
  <c r="AO258" i="11"/>
  <c r="CH254" i="11"/>
  <c r="DN254" i="11" s="1"/>
  <c r="BT268" i="11"/>
  <c r="CZ268" i="11" s="1"/>
  <c r="AS254" i="11"/>
  <c r="AJ263" i="11"/>
  <c r="BU267" i="11"/>
  <c r="DA267" i="11" s="1"/>
  <c r="EG267" i="11" s="1"/>
  <c r="FR267" i="11" s="1"/>
  <c r="CV240" i="11"/>
  <c r="EB240" i="11" s="1"/>
  <c r="FH240" i="11" s="1"/>
  <c r="GS240" i="11" s="1"/>
  <c r="AI264" i="11"/>
  <c r="CI253" i="11"/>
  <c r="DO253" i="11" s="1"/>
  <c r="BZ262" i="11"/>
  <c r="DF262" i="11" s="1"/>
  <c r="AT253" i="11"/>
  <c r="G301" i="11"/>
  <c r="M300" i="11"/>
  <c r="HE299" i="11" s="1"/>
  <c r="O299" i="1" l="1"/>
  <c r="G300" i="1"/>
  <c r="N299" i="1"/>
  <c r="BF298" i="1"/>
  <c r="BH298" i="1" s="1"/>
  <c r="BJ298" i="1" s="1"/>
  <c r="BB298" i="1"/>
  <c r="BC298" i="1" s="1"/>
  <c r="AG282" i="1"/>
  <c r="AS270" i="1"/>
  <c r="AA288" i="1"/>
  <c r="AQ272" i="1"/>
  <c r="AM276" i="1"/>
  <c r="Y290" i="1"/>
  <c r="AC286" i="1"/>
  <c r="AI280" i="1"/>
  <c r="AE284" i="1"/>
  <c r="AO274" i="1"/>
  <c r="AK278" i="1"/>
  <c r="AJ279" i="1"/>
  <c r="AH281" i="1"/>
  <c r="U294" i="1"/>
  <c r="S296" i="1"/>
  <c r="AF283" i="1"/>
  <c r="AD285" i="1"/>
  <c r="AT269" i="1"/>
  <c r="AV269" i="1" s="1"/>
  <c r="AW269" i="1" s="1"/>
  <c r="AB287" i="1"/>
  <c r="AR271" i="1"/>
  <c r="Z289" i="1"/>
  <c r="AP273" i="1"/>
  <c r="AN275" i="1"/>
  <c r="R297" i="1"/>
  <c r="AL277" i="1"/>
  <c r="Q298" i="1"/>
  <c r="T295" i="1"/>
  <c r="V293" i="1"/>
  <c r="W292" i="1"/>
  <c r="X291" i="1"/>
  <c r="AX268" i="1"/>
  <c r="AY268" i="1"/>
  <c r="AZ268" i="1" s="1"/>
  <c r="BL268" i="1" s="1"/>
  <c r="EF268" i="11"/>
  <c r="FQ268" i="11" s="1"/>
  <c r="EN260" i="11"/>
  <c r="FY260" i="11" s="1"/>
  <c r="FI239" i="11"/>
  <c r="FK239" i="11" s="1"/>
  <c r="EL262" i="11"/>
  <c r="FW262" i="11" s="1"/>
  <c r="EY249" i="11"/>
  <c r="GJ249" i="11" s="1"/>
  <c r="EW251" i="11"/>
  <c r="GH251" i="11" s="1"/>
  <c r="EE269" i="11"/>
  <c r="FP269" i="11" s="1"/>
  <c r="ER256" i="11"/>
  <c r="GC256" i="11" s="1"/>
  <c r="FN237" i="11"/>
  <c r="EM261" i="11"/>
  <c r="FX261" i="11" s="1"/>
  <c r="EP258" i="11"/>
  <c r="GA258" i="11" s="1"/>
  <c r="EI265" i="11"/>
  <c r="FT265" i="11" s="1"/>
  <c r="EV252" i="11"/>
  <c r="GG252" i="11" s="1"/>
  <c r="ET254" i="11"/>
  <c r="GE254" i="11" s="1"/>
  <c r="EZ248" i="11"/>
  <c r="GK248" i="11" s="1"/>
  <c r="EQ257" i="11"/>
  <c r="GB257" i="11" s="1"/>
  <c r="FF242" i="11"/>
  <c r="GQ242" i="11" s="1"/>
  <c r="EH266" i="11"/>
  <c r="EJ264" i="11"/>
  <c r="FU264" i="11" s="1"/>
  <c r="FB246" i="11"/>
  <c r="GM246" i="11" s="1"/>
  <c r="FD244" i="11"/>
  <c r="GO244" i="11" s="1"/>
  <c r="EU253" i="11"/>
  <c r="GF253" i="11" s="1"/>
  <c r="EO259" i="11"/>
  <c r="FZ259" i="11" s="1"/>
  <c r="GZ236" i="11"/>
  <c r="HH236" i="11"/>
  <c r="GT238" i="11"/>
  <c r="GV238" i="11" s="1"/>
  <c r="GW238" i="11" s="1"/>
  <c r="FK238" i="11"/>
  <c r="FC245" i="11"/>
  <c r="GN245" i="11" s="1"/>
  <c r="GZ237" i="11"/>
  <c r="HK237" i="11" s="1"/>
  <c r="HH237" i="11"/>
  <c r="FE243" i="11"/>
  <c r="GP243" i="11" s="1"/>
  <c r="EK263" i="11"/>
  <c r="FV263" i="11" s="1"/>
  <c r="EX250" i="11"/>
  <c r="GI250" i="11" s="1"/>
  <c r="FA247" i="11"/>
  <c r="GL247" i="11" s="1"/>
  <c r="FN236" i="11"/>
  <c r="HF240" i="11"/>
  <c r="AJ264" i="11"/>
  <c r="BZ263" i="11"/>
  <c r="DF263" i="11" s="1"/>
  <c r="CV241" i="11"/>
  <c r="EB241" i="11" s="1"/>
  <c r="CS244" i="11"/>
  <c r="DY244" i="11" s="1"/>
  <c r="CP247" i="11"/>
  <c r="DV247" i="11" s="1"/>
  <c r="CG256" i="11"/>
  <c r="DM256" i="11" s="1"/>
  <c r="CD259" i="11"/>
  <c r="DJ259" i="11" s="1"/>
  <c r="CQ246" i="11"/>
  <c r="DW246" i="11" s="1"/>
  <c r="BA247" i="11"/>
  <c r="BY264" i="11"/>
  <c r="DE264" i="11" s="1"/>
  <c r="AF268" i="11"/>
  <c r="CB261" i="11"/>
  <c r="DH261" i="11" s="1"/>
  <c r="AS255" i="11"/>
  <c r="CK252" i="11"/>
  <c r="DQ252" i="11" s="1"/>
  <c r="AL262" i="11"/>
  <c r="AD270" i="11"/>
  <c r="AY249" i="11"/>
  <c r="CE258" i="11"/>
  <c r="DK258" i="11" s="1"/>
  <c r="BT269" i="11"/>
  <c r="CZ269" i="11" s="1"/>
  <c r="BS270" i="11"/>
  <c r="CY270" i="11" s="1"/>
  <c r="CJ253" i="11"/>
  <c r="DP253" i="11" s="1"/>
  <c r="AT254" i="11"/>
  <c r="AI265" i="11"/>
  <c r="BX265" i="11"/>
  <c r="DD265" i="11" s="1"/>
  <c r="CO248" i="11"/>
  <c r="DU248" i="11" s="1"/>
  <c r="CU242" i="11"/>
  <c r="EA242" i="11" s="1"/>
  <c r="BE243" i="11"/>
  <c r="CF257" i="11"/>
  <c r="DL257" i="11" s="1"/>
  <c r="BC245" i="11"/>
  <c r="BG241" i="11"/>
  <c r="AN260" i="11"/>
  <c r="AM261" i="11"/>
  <c r="CT243" i="11"/>
  <c r="DZ243" i="11" s="1"/>
  <c r="AQ257" i="11"/>
  <c r="CI254" i="11"/>
  <c r="DO254" i="11" s="1"/>
  <c r="CR245" i="11"/>
  <c r="DX245" i="11" s="1"/>
  <c r="AV252" i="11"/>
  <c r="BV267" i="11"/>
  <c r="DB267" i="11" s="1"/>
  <c r="AG267" i="11"/>
  <c r="CH255" i="11"/>
  <c r="DN255" i="11" s="1"/>
  <c r="CM250" i="11"/>
  <c r="DS250" i="11" s="1"/>
  <c r="AX250" i="11"/>
  <c r="BB246" i="11"/>
  <c r="BW266" i="11"/>
  <c r="DC266" i="11" s="1"/>
  <c r="CW240" i="11"/>
  <c r="EC240" i="11" s="1"/>
  <c r="CN249" i="11"/>
  <c r="DT249" i="11" s="1"/>
  <c r="BU268" i="11"/>
  <c r="DA268" i="11" s="1"/>
  <c r="EG268" i="11" s="1"/>
  <c r="FR268" i="11" s="1"/>
  <c r="BF242" i="11"/>
  <c r="CA262" i="11"/>
  <c r="DG262" i="11" s="1"/>
  <c r="BD244" i="11"/>
  <c r="CL251" i="11"/>
  <c r="DR251" i="11" s="1"/>
  <c r="AZ248" i="11"/>
  <c r="AH266" i="11"/>
  <c r="CC260" i="11"/>
  <c r="DI260" i="11" s="1"/>
  <c r="AR256" i="11"/>
  <c r="AU253" i="11"/>
  <c r="AE269" i="11"/>
  <c r="AO259" i="11"/>
  <c r="AK263" i="11"/>
  <c r="AW251" i="11"/>
  <c r="AP258" i="11"/>
  <c r="BH240" i="11"/>
  <c r="HL239" i="11"/>
  <c r="M301" i="11"/>
  <c r="HE300" i="11" s="1"/>
  <c r="G302" i="11"/>
  <c r="GT239" i="11" l="1"/>
  <c r="GV239" i="11" s="1"/>
  <c r="GW239" i="11" s="1"/>
  <c r="GY239" i="11" s="1"/>
  <c r="HI239" i="11" s="1"/>
  <c r="HJ239" i="11" s="1"/>
  <c r="AX269" i="1"/>
  <c r="AY269" i="1"/>
  <c r="AZ269" i="1" s="1"/>
  <c r="BL269" i="1" s="1"/>
  <c r="BB299" i="1"/>
  <c r="BC299" i="1" s="1"/>
  <c r="BF299" i="1"/>
  <c r="BH299" i="1" s="1"/>
  <c r="BJ299" i="1" s="1"/>
  <c r="AQ273" i="1"/>
  <c r="AA289" i="1"/>
  <c r="AR272" i="1"/>
  <c r="AB288" i="1"/>
  <c r="AS271" i="1"/>
  <c r="AC287" i="1"/>
  <c r="AT270" i="1"/>
  <c r="AV270" i="1" s="1"/>
  <c r="AW270" i="1" s="1"/>
  <c r="AD286" i="1"/>
  <c r="AM277" i="1"/>
  <c r="AN276" i="1"/>
  <c r="AO275" i="1"/>
  <c r="Y291" i="1"/>
  <c r="AH282" i="1"/>
  <c r="AI281" i="1"/>
  <c r="AJ280" i="1"/>
  <c r="AK279" i="1"/>
  <c r="AL278" i="1"/>
  <c r="AE285" i="1"/>
  <c r="AF284" i="1"/>
  <c r="AG283" i="1"/>
  <c r="AP274" i="1"/>
  <c r="Z290" i="1"/>
  <c r="X292" i="1"/>
  <c r="T296" i="1"/>
  <c r="S297" i="1"/>
  <c r="R298" i="1"/>
  <c r="V294" i="1"/>
  <c r="U295" i="1"/>
  <c r="Q299" i="1"/>
  <c r="W293" i="1"/>
  <c r="O300" i="1"/>
  <c r="G301" i="1"/>
  <c r="N300" i="1"/>
  <c r="EO260" i="11"/>
  <c r="FZ260" i="11" s="1"/>
  <c r="EM262" i="11"/>
  <c r="FX262" i="11" s="1"/>
  <c r="FF243" i="11"/>
  <c r="GQ243" i="11" s="1"/>
  <c r="EJ265" i="11"/>
  <c r="FU265" i="11" s="1"/>
  <c r="ET255" i="11"/>
  <c r="GE255" i="11" s="1"/>
  <c r="EE270" i="11"/>
  <c r="FP270" i="11" s="1"/>
  <c r="EZ249" i="11"/>
  <c r="GK249" i="11" s="1"/>
  <c r="EK264" i="11"/>
  <c r="FV264" i="11" s="1"/>
  <c r="FD245" i="11"/>
  <c r="GO245" i="11" s="1"/>
  <c r="EU254" i="11"/>
  <c r="GF254" i="11" s="1"/>
  <c r="FI240" i="11"/>
  <c r="EY250" i="11"/>
  <c r="GJ250" i="11" s="1"/>
  <c r="FA248" i="11"/>
  <c r="GL248" i="11" s="1"/>
  <c r="EV253" i="11"/>
  <c r="GG253" i="11" s="1"/>
  <c r="FB247" i="11"/>
  <c r="GM247" i="11" s="1"/>
  <c r="HK236" i="11"/>
  <c r="EI266" i="11"/>
  <c r="FT266" i="11" s="1"/>
  <c r="ER257" i="11"/>
  <c r="GC257" i="11" s="1"/>
  <c r="EN261" i="11"/>
  <c r="FY261" i="11" s="1"/>
  <c r="FC246" i="11"/>
  <c r="GN246" i="11" s="1"/>
  <c r="FE244" i="11"/>
  <c r="GP244" i="11" s="1"/>
  <c r="FL238" i="11"/>
  <c r="FM238" i="11" s="1"/>
  <c r="EX251" i="11"/>
  <c r="GI251" i="11" s="1"/>
  <c r="EF269" i="11"/>
  <c r="EP259" i="11"/>
  <c r="GA259" i="11" s="1"/>
  <c r="FH241" i="11"/>
  <c r="GS241" i="11" s="1"/>
  <c r="GY238" i="11"/>
  <c r="HI238" i="11" s="1"/>
  <c r="HJ238" i="11" s="1"/>
  <c r="GX238" i="11"/>
  <c r="EH267" i="11"/>
  <c r="FG242" i="11"/>
  <c r="GR242" i="11" s="1"/>
  <c r="EQ258" i="11"/>
  <c r="GB258" i="11" s="1"/>
  <c r="EW252" i="11"/>
  <c r="GH252" i="11" s="1"/>
  <c r="ES256" i="11"/>
  <c r="GD256" i="11" s="1"/>
  <c r="EL263" i="11"/>
  <c r="FW263" i="11" s="1"/>
  <c r="FL239" i="11"/>
  <c r="FM239" i="11" s="1"/>
  <c r="FS266" i="11"/>
  <c r="HL240" i="11"/>
  <c r="HF241" i="11"/>
  <c r="BA248" i="11"/>
  <c r="CB262" i="11"/>
  <c r="DH262" i="11" s="1"/>
  <c r="CA263" i="11"/>
  <c r="DG263" i="11" s="1"/>
  <c r="AY250" i="11"/>
  <c r="CW241" i="11"/>
  <c r="EC241" i="11" s="1"/>
  <c r="CL252" i="11"/>
  <c r="DR252" i="11" s="1"/>
  <c r="AU254" i="11"/>
  <c r="CT244" i="11"/>
  <c r="DZ244" i="11" s="1"/>
  <c r="AE270" i="11"/>
  <c r="AK264" i="11"/>
  <c r="BW267" i="11"/>
  <c r="DC267" i="11" s="1"/>
  <c r="AR257" i="11"/>
  <c r="CS245" i="11"/>
  <c r="DY245" i="11" s="1"/>
  <c r="AX251" i="11"/>
  <c r="AD271" i="11"/>
  <c r="BD245" i="11"/>
  <c r="AF269" i="11"/>
  <c r="AO260" i="11"/>
  <c r="CV242" i="11"/>
  <c r="EB242" i="11" s="1"/>
  <c r="CH256" i="11"/>
  <c r="DN256" i="11" s="1"/>
  <c r="CQ247" i="11"/>
  <c r="DW247" i="11" s="1"/>
  <c r="CD260" i="11"/>
  <c r="DJ260" i="11" s="1"/>
  <c r="BY265" i="11"/>
  <c r="DE265" i="11" s="1"/>
  <c r="BE244" i="11"/>
  <c r="BX266" i="11"/>
  <c r="DD266" i="11" s="1"/>
  <c r="CN250" i="11"/>
  <c r="DT250" i="11" s="1"/>
  <c r="BB247" i="11"/>
  <c r="AQ258" i="11"/>
  <c r="AJ265" i="11"/>
  <c r="AI266" i="11"/>
  <c r="AM262" i="11"/>
  <c r="AZ249" i="11"/>
  <c r="CU243" i="11"/>
  <c r="EA243" i="11" s="1"/>
  <c r="AL263" i="11"/>
  <c r="BH241" i="11"/>
  <c r="CP248" i="11"/>
  <c r="DV248" i="11" s="1"/>
  <c r="FB248" i="11" s="1"/>
  <c r="GM248" i="11" s="1"/>
  <c r="CE259" i="11"/>
  <c r="DK259" i="11" s="1"/>
  <c r="AP259" i="11"/>
  <c r="BT270" i="11"/>
  <c r="CZ270" i="11" s="1"/>
  <c r="BG242" i="11"/>
  <c r="CO249" i="11"/>
  <c r="DU249" i="11" s="1"/>
  <c r="BU269" i="11"/>
  <c r="DA269" i="11" s="1"/>
  <c r="EG269" i="11" s="1"/>
  <c r="FR269" i="11" s="1"/>
  <c r="CM251" i="11"/>
  <c r="DS251" i="11" s="1"/>
  <c r="BZ264" i="11"/>
  <c r="DF264" i="11" s="1"/>
  <c r="BF243" i="11"/>
  <c r="BV268" i="11"/>
  <c r="DB268" i="11" s="1"/>
  <c r="CK253" i="11"/>
  <c r="DQ253" i="11" s="1"/>
  <c r="CI255" i="11"/>
  <c r="DO255" i="11" s="1"/>
  <c r="CC261" i="11"/>
  <c r="DI261" i="11" s="1"/>
  <c r="AV253" i="11"/>
  <c r="CR246" i="11"/>
  <c r="DX246" i="11" s="1"/>
  <c r="AS256" i="11"/>
  <c r="CF258" i="11"/>
  <c r="DL258" i="11" s="1"/>
  <c r="AH267" i="11"/>
  <c r="CG257" i="11"/>
  <c r="DM257" i="11" s="1"/>
  <c r="CJ254" i="11"/>
  <c r="DP254" i="11" s="1"/>
  <c r="AG268" i="11"/>
  <c r="BS271" i="11"/>
  <c r="CY271" i="11" s="1"/>
  <c r="AN261" i="11"/>
  <c r="BC246" i="11"/>
  <c r="AT255" i="11"/>
  <c r="AW252" i="11"/>
  <c r="M302" i="11"/>
  <c r="HE301" i="11" s="1"/>
  <c r="G303" i="11"/>
  <c r="GX239" i="11" l="1"/>
  <c r="GZ239" i="11" s="1"/>
  <c r="HK239" i="11" s="1"/>
  <c r="O301" i="1"/>
  <c r="G302" i="1"/>
  <c r="N301" i="1"/>
  <c r="AY270" i="1"/>
  <c r="AZ270" i="1" s="1"/>
  <c r="BL270" i="1" s="1"/>
  <c r="AX270" i="1"/>
  <c r="BB300" i="1"/>
  <c r="BC300" i="1" s="1"/>
  <c r="BF300" i="1"/>
  <c r="BH300" i="1" s="1"/>
  <c r="BJ300" i="1" s="1"/>
  <c r="AG284" i="1"/>
  <c r="AP275" i="1"/>
  <c r="Z291" i="1"/>
  <c r="AQ274" i="1"/>
  <c r="AA290" i="1"/>
  <c r="AR273" i="1"/>
  <c r="AB289" i="1"/>
  <c r="AK280" i="1"/>
  <c r="AL279" i="1"/>
  <c r="AM278" i="1"/>
  <c r="AN277" i="1"/>
  <c r="AO276" i="1"/>
  <c r="Y292" i="1"/>
  <c r="AH283" i="1"/>
  <c r="AI282" i="1"/>
  <c r="AJ281" i="1"/>
  <c r="AS272" i="1"/>
  <c r="AC288" i="1"/>
  <c r="AT271" i="1"/>
  <c r="AV271" i="1" s="1"/>
  <c r="AW271" i="1" s="1"/>
  <c r="AD287" i="1"/>
  <c r="AE286" i="1"/>
  <c r="AF285" i="1"/>
  <c r="T297" i="1"/>
  <c r="X293" i="1"/>
  <c r="W294" i="1"/>
  <c r="V295" i="1"/>
  <c r="U296" i="1"/>
  <c r="S298" i="1"/>
  <c r="R299" i="1"/>
  <c r="Q300" i="1"/>
  <c r="EE271" i="11"/>
  <c r="FP271" i="11" s="1"/>
  <c r="EV254" i="11"/>
  <c r="GG254" i="11" s="1"/>
  <c r="ES257" i="11"/>
  <c r="GD257" i="11" s="1"/>
  <c r="EZ250" i="11"/>
  <c r="GK250" i="11" s="1"/>
  <c r="ER258" i="11"/>
  <c r="GC258" i="11" s="1"/>
  <c r="FA249" i="11"/>
  <c r="GL249" i="11" s="1"/>
  <c r="EP260" i="11"/>
  <c r="GA260" i="11" s="1"/>
  <c r="EL264" i="11"/>
  <c r="FW264" i="11" s="1"/>
  <c r="EW253" i="11"/>
  <c r="GH253" i="11" s="1"/>
  <c r="EY251" i="11"/>
  <c r="GJ251" i="11" s="1"/>
  <c r="EF270" i="11"/>
  <c r="FQ270" i="11" s="1"/>
  <c r="FN238" i="11"/>
  <c r="EQ259" i="11"/>
  <c r="GB259" i="11" s="1"/>
  <c r="EU255" i="11"/>
  <c r="GF255" i="11" s="1"/>
  <c r="ET256" i="11"/>
  <c r="GE256" i="11" s="1"/>
  <c r="FF244" i="11"/>
  <c r="GQ244" i="11" s="1"/>
  <c r="FS267" i="11"/>
  <c r="HH239" i="11"/>
  <c r="FD246" i="11"/>
  <c r="GO246" i="11" s="1"/>
  <c r="EK265" i="11"/>
  <c r="FV265" i="11" s="1"/>
  <c r="FH242" i="11"/>
  <c r="GS242" i="11" s="1"/>
  <c r="EI267" i="11"/>
  <c r="FT267" i="11" s="1"/>
  <c r="EM263" i="11"/>
  <c r="FX263" i="11" s="1"/>
  <c r="GZ238" i="11"/>
  <c r="HH238" i="11"/>
  <c r="FQ269" i="11"/>
  <c r="EH268" i="11"/>
  <c r="EX252" i="11"/>
  <c r="GI252" i="11" s="1"/>
  <c r="EN262" i="11"/>
  <c r="FY262" i="11" s="1"/>
  <c r="FN239" i="11"/>
  <c r="EO261" i="11"/>
  <c r="FZ261" i="11" s="1"/>
  <c r="FG243" i="11"/>
  <c r="GR243" i="11" s="1"/>
  <c r="EJ266" i="11"/>
  <c r="FC247" i="11"/>
  <c r="GN247" i="11" s="1"/>
  <c r="FE245" i="11"/>
  <c r="GP245" i="11" s="1"/>
  <c r="FI241" i="11"/>
  <c r="GT240" i="11"/>
  <c r="GV240" i="11" s="1"/>
  <c r="GW240" i="11" s="1"/>
  <c r="FK240" i="11"/>
  <c r="HF242" i="11"/>
  <c r="AS257" i="11"/>
  <c r="AM263" i="11"/>
  <c r="BX267" i="11"/>
  <c r="DD267" i="11" s="1"/>
  <c r="BT271" i="11"/>
  <c r="CZ271" i="11" s="1"/>
  <c r="BC247" i="11"/>
  <c r="BS272" i="11"/>
  <c r="CY272" i="11" s="1"/>
  <c r="BH242" i="11"/>
  <c r="AO261" i="11"/>
  <c r="CW242" i="11"/>
  <c r="EC242" i="11" s="1"/>
  <c r="CI256" i="11"/>
  <c r="DO256" i="11" s="1"/>
  <c r="BU270" i="11"/>
  <c r="DA270" i="11" s="1"/>
  <c r="CF259" i="11"/>
  <c r="DL259" i="11" s="1"/>
  <c r="AX252" i="11"/>
  <c r="CO250" i="11"/>
  <c r="DU250" i="11" s="1"/>
  <c r="BV269" i="11"/>
  <c r="DB269" i="11" s="1"/>
  <c r="CA264" i="11"/>
  <c r="DG264" i="11" s="1"/>
  <c r="AZ250" i="11"/>
  <c r="AI267" i="11"/>
  <c r="AV254" i="11"/>
  <c r="CK254" i="11"/>
  <c r="DQ254" i="11" s="1"/>
  <c r="AY251" i="11"/>
  <c r="CC262" i="11"/>
  <c r="DI262" i="11" s="1"/>
  <c r="AP260" i="11"/>
  <c r="BF244" i="11"/>
  <c r="CD261" i="11"/>
  <c r="DJ261" i="11" s="1"/>
  <c r="CG258" i="11"/>
  <c r="DM258" i="11" s="1"/>
  <c r="CN251" i="11"/>
  <c r="DT251" i="11" s="1"/>
  <c r="CB263" i="11"/>
  <c r="DH263" i="11" s="1"/>
  <c r="CM252" i="11"/>
  <c r="DS252" i="11" s="1"/>
  <c r="EY252" i="11" s="1"/>
  <c r="GJ252" i="11" s="1"/>
  <c r="CV243" i="11"/>
  <c r="EB243" i="11" s="1"/>
  <c r="CS246" i="11"/>
  <c r="DY246" i="11" s="1"/>
  <c r="AU255" i="11"/>
  <c r="AH268" i="11"/>
  <c r="CJ255" i="11"/>
  <c r="DP255" i="11" s="1"/>
  <c r="AK265" i="11"/>
  <c r="AW253" i="11"/>
  <c r="AJ266" i="11"/>
  <c r="BW268" i="11"/>
  <c r="DC268" i="11" s="1"/>
  <c r="BB248" i="11"/>
  <c r="CR247" i="11"/>
  <c r="DX247" i="11" s="1"/>
  <c r="BE245" i="11"/>
  <c r="AL264" i="11"/>
  <c r="BG243" i="11"/>
  <c r="AR258" i="11"/>
  <c r="AN262" i="11"/>
  <c r="CT245" i="11"/>
  <c r="DZ245" i="11" s="1"/>
  <c r="CE260" i="11"/>
  <c r="DK260" i="11" s="1"/>
  <c r="EQ260" i="11" s="1"/>
  <c r="GB260" i="11" s="1"/>
  <c r="CU244" i="11"/>
  <c r="EA244" i="11" s="1"/>
  <c r="FG244" i="11" s="1"/>
  <c r="GR244" i="11" s="1"/>
  <c r="BY266" i="11"/>
  <c r="DE266" i="11" s="1"/>
  <c r="CQ248" i="11"/>
  <c r="DW248" i="11" s="1"/>
  <c r="CH257" i="11"/>
  <c r="DN257" i="11" s="1"/>
  <c r="CP249" i="11"/>
  <c r="DV249" i="11" s="1"/>
  <c r="CL253" i="11"/>
  <c r="DR253" i="11" s="1"/>
  <c r="AT256" i="11"/>
  <c r="AD272" i="11"/>
  <c r="AG269" i="11"/>
  <c r="AF270" i="11"/>
  <c r="AE271" i="11"/>
  <c r="AQ259" i="11"/>
  <c r="BD246" i="11"/>
  <c r="BZ265" i="11"/>
  <c r="DF265" i="11" s="1"/>
  <c r="BA249" i="11"/>
  <c r="HL241" i="11"/>
  <c r="G304" i="11"/>
  <c r="M303" i="11"/>
  <c r="HE302" i="11" s="1"/>
  <c r="EN263" i="11" l="1"/>
  <c r="FY263" i="11" s="1"/>
  <c r="EK266" i="11"/>
  <c r="FV266" i="11" s="1"/>
  <c r="N302" i="1"/>
  <c r="G303" i="1"/>
  <c r="O302" i="1"/>
  <c r="AY271" i="1"/>
  <c r="AZ271" i="1" s="1"/>
  <c r="BL271" i="1" s="1"/>
  <c r="AX271" i="1"/>
  <c r="BB301" i="1"/>
  <c r="BC301" i="1" s="1"/>
  <c r="BF301" i="1"/>
  <c r="BH301" i="1" s="1"/>
  <c r="BJ301" i="1" s="1"/>
  <c r="AQ275" i="1"/>
  <c r="AD288" i="1"/>
  <c r="AT272" i="1"/>
  <c r="AV272" i="1" s="1"/>
  <c r="AW272" i="1" s="1"/>
  <c r="AJ282" i="1"/>
  <c r="AE287" i="1"/>
  <c r="AG285" i="1"/>
  <c r="W295" i="1"/>
  <c r="AA291" i="1"/>
  <c r="AK281" i="1"/>
  <c r="AH284" i="1"/>
  <c r="AN278" i="1"/>
  <c r="AL280" i="1"/>
  <c r="AB290" i="1"/>
  <c r="AR274" i="1"/>
  <c r="AM279" i="1"/>
  <c r="Y293" i="1"/>
  <c r="AO277" i="1"/>
  <c r="AI283" i="1"/>
  <c r="AC289" i="1"/>
  <c r="AS273" i="1"/>
  <c r="Z292" i="1"/>
  <c r="AP276" i="1"/>
  <c r="AF286" i="1"/>
  <c r="R300" i="1"/>
  <c r="V296" i="1"/>
  <c r="T298" i="1"/>
  <c r="S299" i="1"/>
  <c r="U297" i="1"/>
  <c r="Q301" i="1"/>
  <c r="X294" i="1"/>
  <c r="EW254" i="11"/>
  <c r="GH254" i="11" s="1"/>
  <c r="EL265" i="11"/>
  <c r="FW265" i="11" s="1"/>
  <c r="EX253" i="11"/>
  <c r="GI253" i="11" s="1"/>
  <c r="EP261" i="11"/>
  <c r="GA261" i="11" s="1"/>
  <c r="FI242" i="11"/>
  <c r="FK242" i="11" s="1"/>
  <c r="FC248" i="11"/>
  <c r="GN248" i="11" s="1"/>
  <c r="FF245" i="11"/>
  <c r="GQ245" i="11" s="1"/>
  <c r="EI268" i="11"/>
  <c r="FT268" i="11" s="1"/>
  <c r="EV255" i="11"/>
  <c r="GG255" i="11" s="1"/>
  <c r="FD247" i="11"/>
  <c r="GO247" i="11" s="1"/>
  <c r="ET257" i="11"/>
  <c r="GE257" i="11" s="1"/>
  <c r="EZ251" i="11"/>
  <c r="GK251" i="11" s="1"/>
  <c r="FB249" i="11"/>
  <c r="GM249" i="11" s="1"/>
  <c r="EM264" i="11"/>
  <c r="FX264" i="11" s="1"/>
  <c r="ER259" i="11"/>
  <c r="GC259" i="11" s="1"/>
  <c r="EF271" i="11"/>
  <c r="GT241" i="11"/>
  <c r="GV241" i="11" s="1"/>
  <c r="GW241" i="11" s="1"/>
  <c r="FK241" i="11"/>
  <c r="FE246" i="11"/>
  <c r="GP246" i="11" s="1"/>
  <c r="EH269" i="11"/>
  <c r="EG270" i="11"/>
  <c r="EJ267" i="11"/>
  <c r="FU267" i="11" s="1"/>
  <c r="FS268" i="11"/>
  <c r="FH243" i="11"/>
  <c r="GS243" i="11" s="1"/>
  <c r="ES258" i="11"/>
  <c r="GD258" i="11" s="1"/>
  <c r="EO262" i="11"/>
  <c r="FZ262" i="11" s="1"/>
  <c r="FA250" i="11"/>
  <c r="GL250" i="11" s="1"/>
  <c r="EU256" i="11"/>
  <c r="GF256" i="11" s="1"/>
  <c r="EE272" i="11"/>
  <c r="FP272" i="11" s="1"/>
  <c r="FL240" i="11"/>
  <c r="FM240" i="11" s="1"/>
  <c r="GY240" i="11"/>
  <c r="HI240" i="11" s="1"/>
  <c r="HJ240" i="11" s="1"/>
  <c r="GX240" i="11"/>
  <c r="FU266" i="11"/>
  <c r="HK238" i="11"/>
  <c r="HF243" i="11"/>
  <c r="BH243" i="11"/>
  <c r="AP261" i="11"/>
  <c r="AX253" i="11"/>
  <c r="BU271" i="11"/>
  <c r="DA271" i="11" s="1"/>
  <c r="AL265" i="11"/>
  <c r="AM264" i="11"/>
  <c r="CE261" i="11"/>
  <c r="DK261" i="11" s="1"/>
  <c r="BB249" i="11"/>
  <c r="AR259" i="11"/>
  <c r="BX268" i="11"/>
  <c r="DD268" i="11" s="1"/>
  <c r="AJ267" i="11"/>
  <c r="AO262" i="11"/>
  <c r="CW243" i="11"/>
  <c r="EC243" i="11" s="1"/>
  <c r="FI243" i="11" s="1"/>
  <c r="BW269" i="11"/>
  <c r="DC269" i="11" s="1"/>
  <c r="CF260" i="11"/>
  <c r="DL260" i="11" s="1"/>
  <c r="AY252" i="11"/>
  <c r="BS273" i="11"/>
  <c r="CY273" i="11" s="1"/>
  <c r="CQ249" i="11"/>
  <c r="DW249" i="11" s="1"/>
  <c r="AQ260" i="11"/>
  <c r="BG244" i="11"/>
  <c r="AN263" i="11"/>
  <c r="CI257" i="11"/>
  <c r="DO257" i="11" s="1"/>
  <c r="BY267" i="11"/>
  <c r="DE267" i="11" s="1"/>
  <c r="AZ251" i="11"/>
  <c r="BA250" i="11"/>
  <c r="CP250" i="11"/>
  <c r="DV250" i="11" s="1"/>
  <c r="AV255" i="11"/>
  <c r="AT257" i="11"/>
  <c r="AE272" i="11"/>
  <c r="CH258" i="11"/>
  <c r="DN258" i="11" s="1"/>
  <c r="CV244" i="11"/>
  <c r="EB244" i="11" s="1"/>
  <c r="AG270" i="11"/>
  <c r="CR248" i="11"/>
  <c r="DX248" i="11" s="1"/>
  <c r="CU245" i="11"/>
  <c r="EA245" i="11" s="1"/>
  <c r="BZ266" i="11"/>
  <c r="DF266" i="11" s="1"/>
  <c r="CS247" i="11"/>
  <c r="DY247" i="11" s="1"/>
  <c r="AH269" i="11"/>
  <c r="CT246" i="11"/>
  <c r="DZ246" i="11" s="1"/>
  <c r="AI268" i="11"/>
  <c r="AW254" i="11"/>
  <c r="BD247" i="11"/>
  <c r="AD273" i="11"/>
  <c r="AS258" i="11"/>
  <c r="BT272" i="11"/>
  <c r="CZ272" i="11" s="1"/>
  <c r="CD262" i="11"/>
  <c r="DJ262" i="11" s="1"/>
  <c r="CJ256" i="11"/>
  <c r="DP256" i="11" s="1"/>
  <c r="BV270" i="11"/>
  <c r="DB270" i="11" s="1"/>
  <c r="CL254" i="11"/>
  <c r="DR254" i="11" s="1"/>
  <c r="EX254" i="11" s="1"/>
  <c r="GI254" i="11" s="1"/>
  <c r="CN252" i="11"/>
  <c r="DT252" i="11" s="1"/>
  <c r="CO251" i="11"/>
  <c r="DU251" i="11" s="1"/>
  <c r="AU256" i="11"/>
  <c r="CG259" i="11"/>
  <c r="DM259" i="11" s="1"/>
  <c r="AK266" i="11"/>
  <c r="BF245" i="11"/>
  <c r="CB264" i="11"/>
  <c r="DH264" i="11" s="1"/>
  <c r="BE246" i="11"/>
  <c r="CA265" i="11"/>
  <c r="DG265" i="11" s="1"/>
  <c r="CK255" i="11"/>
  <c r="DQ255" i="11" s="1"/>
  <c r="CM253" i="11"/>
  <c r="DS253" i="11" s="1"/>
  <c r="EY253" i="11" s="1"/>
  <c r="GJ253" i="11" s="1"/>
  <c r="BC248" i="11"/>
  <c r="AF271" i="11"/>
  <c r="CC263" i="11"/>
  <c r="DI263" i="11" s="1"/>
  <c r="HL242" i="11"/>
  <c r="M304" i="11"/>
  <c r="HE303" i="11" s="1"/>
  <c r="G305" i="11"/>
  <c r="EM265" i="11" l="1"/>
  <c r="FX265" i="11" s="1"/>
  <c r="EK267" i="11"/>
  <c r="FV267" i="11" s="1"/>
  <c r="O303" i="1"/>
  <c r="N303" i="1"/>
  <c r="G304" i="1"/>
  <c r="AX272" i="1"/>
  <c r="AY272" i="1"/>
  <c r="AZ272" i="1" s="1"/>
  <c r="BL272" i="1" s="1"/>
  <c r="BB302" i="1"/>
  <c r="BC302" i="1" s="1"/>
  <c r="BF302" i="1"/>
  <c r="BH302" i="1" s="1"/>
  <c r="BJ302" i="1" s="1"/>
  <c r="T299" i="1"/>
  <c r="AQ276" i="1"/>
  <c r="AA292" i="1"/>
  <c r="AR275" i="1"/>
  <c r="AB291" i="1"/>
  <c r="AG286" i="1"/>
  <c r="AH285" i="1"/>
  <c r="AM280" i="1"/>
  <c r="AF287" i="1"/>
  <c r="AS274" i="1"/>
  <c r="AC290" i="1"/>
  <c r="AT273" i="1"/>
  <c r="AV273" i="1" s="1"/>
  <c r="AW273" i="1" s="1"/>
  <c r="AD289" i="1"/>
  <c r="AI284" i="1"/>
  <c r="AJ283" i="1"/>
  <c r="Y294" i="1"/>
  <c r="AP277" i="1"/>
  <c r="AN279" i="1"/>
  <c r="AO278" i="1"/>
  <c r="Z293" i="1"/>
  <c r="AE288" i="1"/>
  <c r="AK282" i="1"/>
  <c r="AL281" i="1"/>
  <c r="W296" i="1"/>
  <c r="Q302" i="1"/>
  <c r="V297" i="1"/>
  <c r="U298" i="1"/>
  <c r="X295" i="1"/>
  <c r="R301" i="1"/>
  <c r="S300" i="1"/>
  <c r="ES259" i="11"/>
  <c r="GD259" i="11" s="1"/>
  <c r="EO263" i="11"/>
  <c r="FZ263" i="11" s="1"/>
  <c r="FA251" i="11"/>
  <c r="GL251" i="11" s="1"/>
  <c r="EZ252" i="11"/>
  <c r="GK252" i="11" s="1"/>
  <c r="EP262" i="11"/>
  <c r="GA262" i="11" s="1"/>
  <c r="FC249" i="11"/>
  <c r="GN249" i="11" s="1"/>
  <c r="EF272" i="11"/>
  <c r="FQ272" i="11" s="1"/>
  <c r="GT242" i="11"/>
  <c r="GV242" i="11" s="1"/>
  <c r="GW242" i="11" s="1"/>
  <c r="GY242" i="11" s="1"/>
  <c r="HI242" i="11" s="1"/>
  <c r="HJ242" i="11" s="1"/>
  <c r="EW255" i="11"/>
  <c r="GH255" i="11" s="1"/>
  <c r="FB250" i="11"/>
  <c r="GM250" i="11" s="1"/>
  <c r="FE247" i="11"/>
  <c r="GP247" i="11" s="1"/>
  <c r="EN264" i="11"/>
  <c r="FY264" i="11" s="1"/>
  <c r="EH270" i="11"/>
  <c r="FS270" i="11" s="1"/>
  <c r="FH244" i="11"/>
  <c r="GS244" i="11" s="1"/>
  <c r="EQ261" i="11"/>
  <c r="GB261" i="11" s="1"/>
  <c r="EL266" i="11"/>
  <c r="FW266" i="11" s="1"/>
  <c r="ER260" i="11"/>
  <c r="GC260" i="11" s="1"/>
  <c r="GZ240" i="11"/>
  <c r="HH240" i="11"/>
  <c r="FS269" i="11"/>
  <c r="FQ271" i="11"/>
  <c r="EV256" i="11"/>
  <c r="GG256" i="11" s="1"/>
  <c r="FF246" i="11"/>
  <c r="GQ246" i="11" s="1"/>
  <c r="FG245" i="11"/>
  <c r="GR245" i="11" s="1"/>
  <c r="ET258" i="11"/>
  <c r="GE258" i="11" s="1"/>
  <c r="EU257" i="11"/>
  <c r="GF257" i="11" s="1"/>
  <c r="EI269" i="11"/>
  <c r="FT269" i="11" s="1"/>
  <c r="EJ268" i="11"/>
  <c r="FN240" i="11"/>
  <c r="FD248" i="11"/>
  <c r="GO248" i="11" s="1"/>
  <c r="EE273" i="11"/>
  <c r="FP273" i="11" s="1"/>
  <c r="GT243" i="11"/>
  <c r="GV243" i="11" s="1"/>
  <c r="GW243" i="11" s="1"/>
  <c r="FK243" i="11"/>
  <c r="FL242" i="11"/>
  <c r="FM242" i="11" s="1"/>
  <c r="FL241" i="11"/>
  <c r="FM241" i="11" s="1"/>
  <c r="EG271" i="11"/>
  <c r="FR271" i="11" s="1"/>
  <c r="FR270" i="11"/>
  <c r="GY241" i="11"/>
  <c r="HI241" i="11" s="1"/>
  <c r="HJ241" i="11" s="1"/>
  <c r="GX241" i="11"/>
  <c r="HF244" i="11"/>
  <c r="CB265" i="11"/>
  <c r="DH265" i="11" s="1"/>
  <c r="BU272" i="11"/>
  <c r="DA272" i="11" s="1"/>
  <c r="AK267" i="11"/>
  <c r="AI269" i="11"/>
  <c r="AX254" i="11"/>
  <c r="BF246" i="11"/>
  <c r="BX269" i="11"/>
  <c r="DD269" i="11" s="1"/>
  <c r="CS248" i="11"/>
  <c r="DY248" i="11" s="1"/>
  <c r="AW255" i="11"/>
  <c r="CL255" i="11"/>
  <c r="DR255" i="11" s="1"/>
  <c r="CN253" i="11"/>
  <c r="DT253" i="11" s="1"/>
  <c r="BT273" i="11"/>
  <c r="CZ273" i="11" s="1"/>
  <c r="AM265" i="11"/>
  <c r="BH244" i="11"/>
  <c r="AL266" i="11"/>
  <c r="BB250" i="11"/>
  <c r="CR249" i="11"/>
  <c r="DX249" i="11" s="1"/>
  <c r="BZ267" i="11"/>
  <c r="DF267" i="11" s="1"/>
  <c r="CD263" i="11"/>
  <c r="DJ263" i="11" s="1"/>
  <c r="CI258" i="11"/>
  <c r="DO258" i="11" s="1"/>
  <c r="CH259" i="11"/>
  <c r="DN259" i="11" s="1"/>
  <c r="BY268" i="11"/>
  <c r="DE268" i="11" s="1"/>
  <c r="AN264" i="11"/>
  <c r="BW270" i="11"/>
  <c r="DC270" i="11" s="1"/>
  <c r="AP262" i="11"/>
  <c r="AT258" i="11"/>
  <c r="BV271" i="11"/>
  <c r="DB271" i="11" s="1"/>
  <c r="CA266" i="11"/>
  <c r="DG266" i="11" s="1"/>
  <c r="CU246" i="11"/>
  <c r="EA246" i="11" s="1"/>
  <c r="BE247" i="11"/>
  <c r="AO263" i="11"/>
  <c r="CJ257" i="11"/>
  <c r="DP257" i="11" s="1"/>
  <c r="CF261" i="11"/>
  <c r="DL261" i="11" s="1"/>
  <c r="CE262" i="11"/>
  <c r="DK262" i="11" s="1"/>
  <c r="AH270" i="11"/>
  <c r="AD274" i="11"/>
  <c r="AQ261" i="11"/>
  <c r="CQ250" i="11"/>
  <c r="DW250" i="11" s="1"/>
  <c r="CP251" i="11"/>
  <c r="DV251" i="11" s="1"/>
  <c r="CM254" i="11"/>
  <c r="DS254" i="11" s="1"/>
  <c r="AY253" i="11"/>
  <c r="AR260" i="11"/>
  <c r="BA251" i="11"/>
  <c r="CV245" i="11"/>
  <c r="EB245" i="11" s="1"/>
  <c r="AU257" i="11"/>
  <c r="BC249" i="11"/>
  <c r="CC264" i="11"/>
  <c r="DI264" i="11" s="1"/>
  <c r="EO264" i="11" s="1"/>
  <c r="FZ264" i="11" s="1"/>
  <c r="BD248" i="11"/>
  <c r="CW244" i="11"/>
  <c r="EC244" i="11" s="1"/>
  <c r="AS259" i="11"/>
  <c r="CG260" i="11"/>
  <c r="DM260" i="11" s="1"/>
  <c r="AJ268" i="11"/>
  <c r="AZ252" i="11"/>
  <c r="CO252" i="11"/>
  <c r="DU252" i="11" s="1"/>
  <c r="BG245" i="11"/>
  <c r="AE273" i="11"/>
  <c r="AG271" i="11"/>
  <c r="CK256" i="11"/>
  <c r="DQ256" i="11" s="1"/>
  <c r="BS274" i="11"/>
  <c r="CY274" i="11" s="1"/>
  <c r="AV256" i="11"/>
  <c r="CT247" i="11"/>
  <c r="DZ247" i="11" s="1"/>
  <c r="AF272" i="11"/>
  <c r="HL243" i="11"/>
  <c r="M305" i="11"/>
  <c r="HE304" i="11" s="1"/>
  <c r="G306" i="11"/>
  <c r="EY254" i="11" l="1"/>
  <c r="GJ254" i="11" s="1"/>
  <c r="EQ262" i="11"/>
  <c r="GB262" i="11" s="1"/>
  <c r="GX242" i="11"/>
  <c r="GZ242" i="11" s="1"/>
  <c r="HK242" i="11" s="1"/>
  <c r="AX273" i="1"/>
  <c r="AY273" i="1"/>
  <c r="AZ273" i="1" s="1"/>
  <c r="BL273" i="1" s="1"/>
  <c r="N304" i="1"/>
  <c r="O304" i="1"/>
  <c r="G305" i="1"/>
  <c r="BB303" i="1"/>
  <c r="BC303" i="1" s="1"/>
  <c r="BF303" i="1"/>
  <c r="BH303" i="1" s="1"/>
  <c r="BJ303" i="1" s="1"/>
  <c r="AE289" i="1"/>
  <c r="AN280" i="1"/>
  <c r="AK283" i="1"/>
  <c r="AL282" i="1"/>
  <c r="AS275" i="1"/>
  <c r="AT274" i="1"/>
  <c r="AV274" i="1" s="1"/>
  <c r="AW274" i="1" s="1"/>
  <c r="AM281" i="1"/>
  <c r="AF288" i="1"/>
  <c r="AC291" i="1"/>
  <c r="AD290" i="1"/>
  <c r="AP278" i="1"/>
  <c r="AO279" i="1"/>
  <c r="AR276" i="1"/>
  <c r="AQ277" i="1"/>
  <c r="W297" i="1"/>
  <c r="U299" i="1"/>
  <c r="Z294" i="1"/>
  <c r="Y295" i="1"/>
  <c r="AB292" i="1"/>
  <c r="AA293" i="1"/>
  <c r="AH286" i="1"/>
  <c r="AG287" i="1"/>
  <c r="AJ284" i="1"/>
  <c r="AI285" i="1"/>
  <c r="R302" i="1"/>
  <c r="X296" i="1"/>
  <c r="Q303" i="1"/>
  <c r="V298" i="1"/>
  <c r="S301" i="1"/>
  <c r="T300" i="1"/>
  <c r="EM266" i="11"/>
  <c r="FX266" i="11" s="1"/>
  <c r="EL267" i="11"/>
  <c r="FW267" i="11" s="1"/>
  <c r="FC250" i="11"/>
  <c r="GN250" i="11" s="1"/>
  <c r="FA252" i="11"/>
  <c r="GL252" i="11" s="1"/>
  <c r="EX255" i="11"/>
  <c r="GI255" i="11" s="1"/>
  <c r="FI244" i="11"/>
  <c r="GT244" i="11" s="1"/>
  <c r="GV244" i="11" s="1"/>
  <c r="GW244" i="11" s="1"/>
  <c r="EE274" i="11"/>
  <c r="FP274" i="11" s="1"/>
  <c r="ES260" i="11"/>
  <c r="GD260" i="11" s="1"/>
  <c r="EJ269" i="11"/>
  <c r="FU269" i="11" s="1"/>
  <c r="FG246" i="11"/>
  <c r="GR246" i="11" s="1"/>
  <c r="FF247" i="11"/>
  <c r="GQ247" i="11" s="1"/>
  <c r="FB251" i="11"/>
  <c r="GM251" i="11" s="1"/>
  <c r="EH271" i="11"/>
  <c r="FS271" i="11" s="1"/>
  <c r="EP263" i="11"/>
  <c r="GA263" i="11" s="1"/>
  <c r="EZ253" i="11"/>
  <c r="GK253" i="11" s="1"/>
  <c r="GZ241" i="11"/>
  <c r="HH241" i="11"/>
  <c r="FN241" i="11"/>
  <c r="FL243" i="11"/>
  <c r="FM243" i="11" s="1"/>
  <c r="EW256" i="11"/>
  <c r="GH256" i="11" s="1"/>
  <c r="EK268" i="11"/>
  <c r="FV268" i="11" s="1"/>
  <c r="EG272" i="11"/>
  <c r="GY243" i="11"/>
  <c r="HI243" i="11" s="1"/>
  <c r="HJ243" i="11" s="1"/>
  <c r="GX243" i="11"/>
  <c r="FU268" i="11"/>
  <c r="HK240" i="11"/>
  <c r="ER261" i="11"/>
  <c r="GC261" i="11" s="1"/>
  <c r="ET259" i="11"/>
  <c r="GE259" i="11" s="1"/>
  <c r="FD249" i="11"/>
  <c r="GO249" i="11" s="1"/>
  <c r="EN265" i="11"/>
  <c r="FY265" i="11" s="1"/>
  <c r="FH245" i="11"/>
  <c r="GS245" i="11" s="1"/>
  <c r="EV257" i="11"/>
  <c r="GG257" i="11" s="1"/>
  <c r="EI270" i="11"/>
  <c r="EU258" i="11"/>
  <c r="GF258" i="11" s="1"/>
  <c r="EF273" i="11"/>
  <c r="FQ273" i="11" s="1"/>
  <c r="FE248" i="11"/>
  <c r="GP248" i="11" s="1"/>
  <c r="FN242" i="11"/>
  <c r="HL244" i="11"/>
  <c r="HF245" i="11"/>
  <c r="AT259" i="11"/>
  <c r="CF262" i="11"/>
  <c r="DL262" i="11" s="1"/>
  <c r="AP263" i="11"/>
  <c r="AZ253" i="11"/>
  <c r="CS249" i="11"/>
  <c r="DY249" i="11" s="1"/>
  <c r="BH245" i="11"/>
  <c r="AJ269" i="11"/>
  <c r="BT274" i="11"/>
  <c r="CZ274" i="11" s="1"/>
  <c r="BE248" i="11"/>
  <c r="CL256" i="11"/>
  <c r="DR256" i="11" s="1"/>
  <c r="AH271" i="11"/>
  <c r="BD249" i="11"/>
  <c r="CW245" i="11"/>
  <c r="EC245" i="11" s="1"/>
  <c r="CH260" i="11"/>
  <c r="DN260" i="11" s="1"/>
  <c r="CV246" i="11"/>
  <c r="EB246" i="11" s="1"/>
  <c r="CJ258" i="11"/>
  <c r="DP258" i="11" s="1"/>
  <c r="AR261" i="11"/>
  <c r="AM266" i="11"/>
  <c r="BZ268" i="11"/>
  <c r="DF268" i="11" s="1"/>
  <c r="CA267" i="11"/>
  <c r="DG267" i="11" s="1"/>
  <c r="BU273" i="11"/>
  <c r="DA273" i="11" s="1"/>
  <c r="AQ262" i="11"/>
  <c r="AK268" i="11"/>
  <c r="AD275" i="11"/>
  <c r="BC250" i="11"/>
  <c r="CT248" i="11"/>
  <c r="DZ248" i="11" s="1"/>
  <c r="BX270" i="11"/>
  <c r="DD270" i="11" s="1"/>
  <c r="AN265" i="11"/>
  <c r="BB251" i="11"/>
  <c r="AO264" i="11"/>
  <c r="BG246" i="11"/>
  <c r="CK257" i="11"/>
  <c r="DQ257" i="11" s="1"/>
  <c r="AU258" i="11"/>
  <c r="AI270" i="11"/>
  <c r="BY269" i="11"/>
  <c r="DE269" i="11" s="1"/>
  <c r="CO253" i="11"/>
  <c r="DU253" i="11" s="1"/>
  <c r="FA253" i="11" s="1"/>
  <c r="GL253" i="11" s="1"/>
  <c r="CB266" i="11"/>
  <c r="DH266" i="11" s="1"/>
  <c r="BA252" i="11"/>
  <c r="AF273" i="11"/>
  <c r="AS260" i="11"/>
  <c r="CN254" i="11"/>
  <c r="DT254" i="11" s="1"/>
  <c r="BS275" i="11"/>
  <c r="CY275" i="11" s="1"/>
  <c r="CU247" i="11"/>
  <c r="EA247" i="11" s="1"/>
  <c r="CM255" i="11"/>
  <c r="DS255" i="11" s="1"/>
  <c r="AX255" i="11"/>
  <c r="CD264" i="11"/>
  <c r="DJ264" i="11" s="1"/>
  <c r="EP264" i="11" s="1"/>
  <c r="GA264" i="11" s="1"/>
  <c r="CP252" i="11"/>
  <c r="DV252" i="11" s="1"/>
  <c r="CE263" i="11"/>
  <c r="DK263" i="11" s="1"/>
  <c r="AV257" i="11"/>
  <c r="AY254" i="11"/>
  <c r="CR250" i="11"/>
  <c r="DX250" i="11" s="1"/>
  <c r="BW271" i="11"/>
  <c r="DC271" i="11" s="1"/>
  <c r="AG272" i="11"/>
  <c r="CG261" i="11"/>
  <c r="DM261" i="11" s="1"/>
  <c r="CQ251" i="11"/>
  <c r="DW251" i="11" s="1"/>
  <c r="BV272" i="11"/>
  <c r="DB272" i="11" s="1"/>
  <c r="AW256" i="11"/>
  <c r="AE274" i="11"/>
  <c r="BF247" i="11"/>
  <c r="CI259" i="11"/>
  <c r="DO259" i="11" s="1"/>
  <c r="CC265" i="11"/>
  <c r="DI265" i="11" s="1"/>
  <c r="AL267" i="11"/>
  <c r="G307" i="11"/>
  <c r="M306" i="11"/>
  <c r="HE305" i="11" s="1"/>
  <c r="HH242" i="11" l="1"/>
  <c r="EK269" i="11"/>
  <c r="FV269" i="11" s="1"/>
  <c r="FK244" i="11"/>
  <c r="AX274" i="1"/>
  <c r="AY274" i="1"/>
  <c r="AZ274" i="1" s="1"/>
  <c r="BL274" i="1" s="1"/>
  <c r="G306" i="1"/>
  <c r="N305" i="1"/>
  <c r="O305" i="1"/>
  <c r="BB304" i="1"/>
  <c r="BC304" i="1" s="1"/>
  <c r="BF304" i="1"/>
  <c r="BH304" i="1" s="1"/>
  <c r="BJ304" i="1" s="1"/>
  <c r="AC292" i="1"/>
  <c r="AS276" i="1"/>
  <c r="AJ285" i="1"/>
  <c r="AE290" i="1"/>
  <c r="AD291" i="1"/>
  <c r="AT275" i="1"/>
  <c r="AV275" i="1" s="1"/>
  <c r="AW275" i="1" s="1"/>
  <c r="AK284" i="1"/>
  <c r="AB293" i="1"/>
  <c r="AR277" i="1"/>
  <c r="AM282" i="1"/>
  <c r="AL283" i="1"/>
  <c r="Z295" i="1"/>
  <c r="AA294" i="1"/>
  <c r="AI286" i="1"/>
  <c r="AO280" i="1"/>
  <c r="T301" i="1"/>
  <c r="AP279" i="1"/>
  <c r="AQ278" i="1"/>
  <c r="AN281" i="1"/>
  <c r="AG288" i="1"/>
  <c r="W298" i="1"/>
  <c r="AH287" i="1"/>
  <c r="AF289" i="1"/>
  <c r="Y296" i="1"/>
  <c r="R303" i="1"/>
  <c r="U300" i="1"/>
  <c r="X297" i="1"/>
  <c r="S302" i="1"/>
  <c r="V299" i="1"/>
  <c r="Q304" i="1"/>
  <c r="EI271" i="11"/>
  <c r="FT271" i="11" s="1"/>
  <c r="EQ263" i="11"/>
  <c r="GB263" i="11" s="1"/>
  <c r="ES261" i="11"/>
  <c r="GD261" i="11" s="1"/>
  <c r="FF248" i="11"/>
  <c r="GQ248" i="11" s="1"/>
  <c r="EU259" i="11"/>
  <c r="GF259" i="11" s="1"/>
  <c r="FC251" i="11"/>
  <c r="GN251" i="11" s="1"/>
  <c r="FD250" i="11"/>
  <c r="GO250" i="11" s="1"/>
  <c r="FB252" i="11"/>
  <c r="GM252" i="11" s="1"/>
  <c r="EH272" i="11"/>
  <c r="FS272" i="11" s="1"/>
  <c r="EE275" i="11"/>
  <c r="FP275" i="11" s="1"/>
  <c r="EO265" i="11"/>
  <c r="FZ265" i="11" s="1"/>
  <c r="EN266" i="11"/>
  <c r="FY266" i="11" s="1"/>
  <c r="FI245" i="11"/>
  <c r="GT245" i="11" s="1"/>
  <c r="GV245" i="11" s="1"/>
  <c r="GW245" i="11" s="1"/>
  <c r="ET260" i="11"/>
  <c r="GE260" i="11" s="1"/>
  <c r="EX256" i="11"/>
  <c r="GI256" i="11" s="1"/>
  <c r="ER262" i="11"/>
  <c r="GC262" i="11" s="1"/>
  <c r="FT270" i="11"/>
  <c r="EZ254" i="11"/>
  <c r="GK254" i="11" s="1"/>
  <c r="EG273" i="11"/>
  <c r="FE249" i="11"/>
  <c r="GP249" i="11" s="1"/>
  <c r="FR272" i="11"/>
  <c r="EY255" i="11"/>
  <c r="GJ255" i="11" s="1"/>
  <c r="EW257" i="11"/>
  <c r="GH257" i="11" s="1"/>
  <c r="EM267" i="11"/>
  <c r="FX267" i="11" s="1"/>
  <c r="EV258" i="11"/>
  <c r="GG258" i="11" s="1"/>
  <c r="EF274" i="11"/>
  <c r="FL244" i="11"/>
  <c r="FM244" i="11" s="1"/>
  <c r="FN243" i="11"/>
  <c r="FG247" i="11"/>
  <c r="GR247" i="11" s="1"/>
  <c r="EJ270" i="11"/>
  <c r="FU270" i="11" s="1"/>
  <c r="EL268" i="11"/>
  <c r="FW268" i="11" s="1"/>
  <c r="FH246" i="11"/>
  <c r="GS246" i="11" s="1"/>
  <c r="GY244" i="11"/>
  <c r="HI244" i="11" s="1"/>
  <c r="HJ244" i="11" s="1"/>
  <c r="GX244" i="11"/>
  <c r="GZ243" i="11"/>
  <c r="HH243" i="11"/>
  <c r="HK241" i="11"/>
  <c r="HF246" i="11"/>
  <c r="AP264" i="11"/>
  <c r="AL268" i="11"/>
  <c r="CG262" i="11"/>
  <c r="DM262" i="11" s="1"/>
  <c r="CV247" i="11"/>
  <c r="EB247" i="11" s="1"/>
  <c r="BG247" i="11"/>
  <c r="CL257" i="11"/>
  <c r="DR257" i="11" s="1"/>
  <c r="CO254" i="11"/>
  <c r="DU254" i="11" s="1"/>
  <c r="CQ252" i="11"/>
  <c r="DW252" i="11" s="1"/>
  <c r="CN255" i="11"/>
  <c r="DT255" i="11" s="1"/>
  <c r="AO265" i="11"/>
  <c r="BS276" i="11"/>
  <c r="CY276" i="11" s="1"/>
  <c r="AF274" i="11"/>
  <c r="AV258" i="11"/>
  <c r="BE249" i="11"/>
  <c r="AD276" i="11"/>
  <c r="BY270" i="11"/>
  <c r="DE270" i="11" s="1"/>
  <c r="CE264" i="11"/>
  <c r="DK264" i="11" s="1"/>
  <c r="EQ264" i="11" s="1"/>
  <c r="GB264" i="11" s="1"/>
  <c r="AK269" i="11"/>
  <c r="BD250" i="11"/>
  <c r="BA253" i="11"/>
  <c r="CI260" i="11"/>
  <c r="DO260" i="11" s="1"/>
  <c r="AS261" i="11"/>
  <c r="AZ254" i="11"/>
  <c r="CR251" i="11"/>
  <c r="DX251" i="11" s="1"/>
  <c r="CA268" i="11"/>
  <c r="DG268" i="11" s="1"/>
  <c r="AT260" i="11"/>
  <c r="BF248" i="11"/>
  <c r="CC266" i="11"/>
  <c r="DI266" i="11" s="1"/>
  <c r="AR262" i="11"/>
  <c r="CJ259" i="11"/>
  <c r="DP259" i="11" s="1"/>
  <c r="CT249" i="11"/>
  <c r="DZ249" i="11" s="1"/>
  <c r="AN266" i="11"/>
  <c r="BV273" i="11"/>
  <c r="DB273" i="11" s="1"/>
  <c r="BH246" i="11"/>
  <c r="CF263" i="11"/>
  <c r="DL263" i="11" s="1"/>
  <c r="BU274" i="11"/>
  <c r="DA274" i="11" s="1"/>
  <c r="EG274" i="11" s="1"/>
  <c r="FR274" i="11" s="1"/>
  <c r="CP253" i="11"/>
  <c r="DV253" i="11" s="1"/>
  <c r="AW257" i="11"/>
  <c r="CK258" i="11"/>
  <c r="DQ258" i="11" s="1"/>
  <c r="CB267" i="11"/>
  <c r="DH267" i="11" s="1"/>
  <c r="BC251" i="11"/>
  <c r="AQ263" i="11"/>
  <c r="CS250" i="11"/>
  <c r="DY250" i="11" s="1"/>
  <c r="FE250" i="11" s="1"/>
  <c r="GP250" i="11" s="1"/>
  <c r="BZ269" i="11"/>
  <c r="DF269" i="11" s="1"/>
  <c r="AG273" i="11"/>
  <c r="AH272" i="11"/>
  <c r="BT275" i="11"/>
  <c r="CZ275" i="11" s="1"/>
  <c r="BX271" i="11"/>
  <c r="DD271" i="11" s="1"/>
  <c r="AX256" i="11"/>
  <c r="AU259" i="11"/>
  <c r="CM256" i="11"/>
  <c r="DS256" i="11" s="1"/>
  <c r="BW272" i="11"/>
  <c r="DC272" i="11" s="1"/>
  <c r="CH261" i="11"/>
  <c r="DN261" i="11" s="1"/>
  <c r="CU248" i="11"/>
  <c r="EA248" i="11" s="1"/>
  <c r="BB252" i="11"/>
  <c r="AJ270" i="11"/>
  <c r="CD265" i="11"/>
  <c r="DJ265" i="11" s="1"/>
  <c r="AE275" i="11"/>
  <c r="AM267" i="11"/>
  <c r="AY255" i="11"/>
  <c r="CW246" i="11"/>
  <c r="EC246" i="11" s="1"/>
  <c r="AI271" i="11"/>
  <c r="HL245" i="11"/>
  <c r="M307" i="11"/>
  <c r="HE306" i="11" s="1"/>
  <c r="G308" i="11"/>
  <c r="AX275" i="1" l="1"/>
  <c r="AY275" i="1"/>
  <c r="AZ275" i="1" s="1"/>
  <c r="BL275" i="1" s="1"/>
  <c r="BB305" i="1"/>
  <c r="BC305" i="1" s="1"/>
  <c r="BF305" i="1"/>
  <c r="BH305" i="1" s="1"/>
  <c r="BJ305" i="1" s="1"/>
  <c r="AI287" i="1"/>
  <c r="AF290" i="1"/>
  <c r="AA295" i="1"/>
  <c r="AQ279" i="1"/>
  <c r="AN282" i="1"/>
  <c r="AR278" i="1"/>
  <c r="AJ286" i="1"/>
  <c r="AM283" i="1"/>
  <c r="Z296" i="1"/>
  <c r="AO281" i="1"/>
  <c r="AP280" i="1"/>
  <c r="AK285" i="1"/>
  <c r="V300" i="1"/>
  <c r="AT276" i="1"/>
  <c r="AV276" i="1" s="1"/>
  <c r="AW276" i="1" s="1"/>
  <c r="AC293" i="1"/>
  <c r="AB294" i="1"/>
  <c r="AE291" i="1"/>
  <c r="Q305" i="1"/>
  <c r="AL284" i="1"/>
  <c r="Y297" i="1"/>
  <c r="AH288" i="1"/>
  <c r="AG289" i="1"/>
  <c r="AD292" i="1"/>
  <c r="AS277" i="1"/>
  <c r="W299" i="1"/>
  <c r="X298" i="1"/>
  <c r="T302" i="1"/>
  <c r="R304" i="1"/>
  <c r="S303" i="1"/>
  <c r="U301" i="1"/>
  <c r="G307" i="1"/>
  <c r="N306" i="1"/>
  <c r="O306" i="1"/>
  <c r="FF249" i="11"/>
  <c r="GQ249" i="11" s="1"/>
  <c r="FK245" i="11"/>
  <c r="FL245" i="11" s="1"/>
  <c r="FM245" i="11" s="1"/>
  <c r="EY256" i="11"/>
  <c r="GJ256" i="11" s="1"/>
  <c r="EW258" i="11"/>
  <c r="GH258" i="11" s="1"/>
  <c r="FI246" i="11"/>
  <c r="GT246" i="11" s="1"/>
  <c r="GV246" i="11" s="1"/>
  <c r="GW246" i="11" s="1"/>
  <c r="EP265" i="11"/>
  <c r="GA265" i="11" s="1"/>
  <c r="ET261" i="11"/>
  <c r="GE261" i="11" s="1"/>
  <c r="FB253" i="11"/>
  <c r="GM253" i="11" s="1"/>
  <c r="EM268" i="11"/>
  <c r="FX268" i="11" s="1"/>
  <c r="EI272" i="11"/>
  <c r="FT272" i="11" s="1"/>
  <c r="EL269" i="11"/>
  <c r="FW269" i="11" s="1"/>
  <c r="FH247" i="11"/>
  <c r="GS247" i="11" s="1"/>
  <c r="FN244" i="11"/>
  <c r="FG248" i="11"/>
  <c r="GR248" i="11" s="1"/>
  <c r="EV259" i="11"/>
  <c r="GG259" i="11" s="1"/>
  <c r="EX257" i="11"/>
  <c r="GI257" i="11" s="1"/>
  <c r="GZ244" i="11"/>
  <c r="HH244" i="11"/>
  <c r="EH273" i="11"/>
  <c r="FS273" i="11" s="1"/>
  <c r="EU260" i="11"/>
  <c r="GF260" i="11" s="1"/>
  <c r="EZ255" i="11"/>
  <c r="GK255" i="11" s="1"/>
  <c r="FQ274" i="11"/>
  <c r="EJ271" i="11"/>
  <c r="FU271" i="11" s="1"/>
  <c r="EN267" i="11"/>
  <c r="FY267" i="11" s="1"/>
  <c r="EO266" i="11"/>
  <c r="FZ266" i="11" s="1"/>
  <c r="FD251" i="11"/>
  <c r="GO251" i="11" s="1"/>
  <c r="EK270" i="11"/>
  <c r="FV270" i="11" s="1"/>
  <c r="FC252" i="11"/>
  <c r="GN252" i="11" s="1"/>
  <c r="GY245" i="11"/>
  <c r="HI245" i="11" s="1"/>
  <c r="HJ245" i="11" s="1"/>
  <c r="GX245" i="11"/>
  <c r="EF275" i="11"/>
  <c r="ER263" i="11"/>
  <c r="GC263" i="11" s="1"/>
  <c r="EE276" i="11"/>
  <c r="FP276" i="11" s="1"/>
  <c r="FA254" i="11"/>
  <c r="GL254" i="11" s="1"/>
  <c r="ES262" i="11"/>
  <c r="GD262" i="11" s="1"/>
  <c r="HK243" i="11"/>
  <c r="FR273" i="11"/>
  <c r="HL246" i="11"/>
  <c r="HF247" i="11"/>
  <c r="BD251" i="11"/>
  <c r="CS251" i="11"/>
  <c r="DY251" i="11" s="1"/>
  <c r="AV259" i="11"/>
  <c r="CA269" i="11"/>
  <c r="DG269" i="11" s="1"/>
  <c r="BV274" i="11"/>
  <c r="DB274" i="11" s="1"/>
  <c r="CV248" i="11"/>
  <c r="EB248" i="11" s="1"/>
  <c r="AE276" i="11"/>
  <c r="CL258" i="11"/>
  <c r="DR258" i="11" s="1"/>
  <c r="CP254" i="11"/>
  <c r="DV254" i="11" s="1"/>
  <c r="CN256" i="11"/>
  <c r="DT256" i="11" s="1"/>
  <c r="AU260" i="11"/>
  <c r="AO266" i="11"/>
  <c r="AW258" i="11"/>
  <c r="CT250" i="11"/>
  <c r="DZ250" i="11" s="1"/>
  <c r="BT276" i="11"/>
  <c r="CZ276" i="11" s="1"/>
  <c r="EF276" i="11" s="1"/>
  <c r="FQ276" i="11" s="1"/>
  <c r="CI261" i="11"/>
  <c r="DO261" i="11" s="1"/>
  <c r="AR263" i="11"/>
  <c r="AF275" i="11"/>
  <c r="BU275" i="11"/>
  <c r="DA275" i="11" s="1"/>
  <c r="CM257" i="11"/>
  <c r="DS257" i="11" s="1"/>
  <c r="CD266" i="11"/>
  <c r="DJ266" i="11" s="1"/>
  <c r="AN267" i="11"/>
  <c r="BZ270" i="11"/>
  <c r="DF270" i="11" s="1"/>
  <c r="BB253" i="11"/>
  <c r="BG248" i="11"/>
  <c r="AS262" i="11"/>
  <c r="AY256" i="11"/>
  <c r="CU249" i="11"/>
  <c r="EA249" i="11" s="1"/>
  <c r="AG274" i="11"/>
  <c r="AQ264" i="11"/>
  <c r="AM268" i="11"/>
  <c r="AD277" i="11"/>
  <c r="CW247" i="11"/>
  <c r="EC247" i="11" s="1"/>
  <c r="BE250" i="11"/>
  <c r="CO255" i="11"/>
  <c r="DU255" i="11" s="1"/>
  <c r="AX257" i="11"/>
  <c r="AP265" i="11"/>
  <c r="BS277" i="11"/>
  <c r="CY277" i="11" s="1"/>
  <c r="CJ260" i="11"/>
  <c r="DP260" i="11" s="1"/>
  <c r="CH262" i="11"/>
  <c r="DN262" i="11" s="1"/>
  <c r="BX272" i="11"/>
  <c r="DD272" i="11" s="1"/>
  <c r="BY271" i="11"/>
  <c r="DE271" i="11" s="1"/>
  <c r="BA254" i="11"/>
  <c r="CF264" i="11"/>
  <c r="DL264" i="11" s="1"/>
  <c r="CQ253" i="11"/>
  <c r="DW253" i="11" s="1"/>
  <c r="AZ255" i="11"/>
  <c r="AJ271" i="11"/>
  <c r="BH247" i="11"/>
  <c r="CR252" i="11"/>
  <c r="DX252" i="11" s="1"/>
  <c r="AI272" i="11"/>
  <c r="BC252" i="11"/>
  <c r="AK270" i="11"/>
  <c r="BW273" i="11"/>
  <c r="DC273" i="11" s="1"/>
  <c r="CG263" i="11"/>
  <c r="DM263" i="11" s="1"/>
  <c r="AT261" i="11"/>
  <c r="BF249" i="11"/>
  <c r="AL269" i="11"/>
  <c r="AH273" i="11"/>
  <c r="CB268" i="11"/>
  <c r="DH268" i="11" s="1"/>
  <c r="EN268" i="11" s="1"/>
  <c r="FY268" i="11" s="1"/>
  <c r="CK259" i="11"/>
  <c r="DQ259" i="11" s="1"/>
  <c r="CC267" i="11"/>
  <c r="DI267" i="11" s="1"/>
  <c r="CE265" i="11"/>
  <c r="DK265" i="11" s="1"/>
  <c r="G309" i="11"/>
  <c r="M308" i="11"/>
  <c r="HE307" i="11" s="1"/>
  <c r="EV260" i="11" l="1"/>
  <c r="GG260" i="11" s="1"/>
  <c r="BB306" i="1"/>
  <c r="BC306" i="1" s="1"/>
  <c r="BF306" i="1"/>
  <c r="BH306" i="1" s="1"/>
  <c r="BJ306" i="1" s="1"/>
  <c r="AJ287" i="1"/>
  <c r="AR279" i="1"/>
  <c r="AB295" i="1"/>
  <c r="AE292" i="1"/>
  <c r="Z297" i="1"/>
  <c r="AP281" i="1"/>
  <c r="AA296" i="1"/>
  <c r="Y298" i="1"/>
  <c r="AO282" i="1"/>
  <c r="W300" i="1"/>
  <c r="AM284" i="1"/>
  <c r="AD293" i="1"/>
  <c r="AT277" i="1"/>
  <c r="AV277" i="1" s="1"/>
  <c r="AW277" i="1" s="1"/>
  <c r="AI288" i="1"/>
  <c r="AC294" i="1"/>
  <c r="AS278" i="1"/>
  <c r="AF291" i="1"/>
  <c r="AN283" i="1"/>
  <c r="AH289" i="1"/>
  <c r="V301" i="1"/>
  <c r="AQ280" i="1"/>
  <c r="AG290" i="1"/>
  <c r="AL285" i="1"/>
  <c r="AK286" i="1"/>
  <c r="T303" i="1"/>
  <c r="X299" i="1"/>
  <c r="S304" i="1"/>
  <c r="U302" i="1"/>
  <c r="R305" i="1"/>
  <c r="Q306" i="1"/>
  <c r="N307" i="1"/>
  <c r="G308" i="1"/>
  <c r="O307" i="1"/>
  <c r="AY276" i="1"/>
  <c r="AZ276" i="1" s="1"/>
  <c r="BL276" i="1" s="1"/>
  <c r="AX276" i="1"/>
  <c r="FC253" i="11"/>
  <c r="GN253" i="11" s="1"/>
  <c r="EP266" i="11"/>
  <c r="GA266" i="11" s="1"/>
  <c r="EW259" i="11"/>
  <c r="GH259" i="11" s="1"/>
  <c r="FK246" i="11"/>
  <c r="FL246" i="11" s="1"/>
  <c r="FM246" i="11" s="1"/>
  <c r="EQ265" i="11"/>
  <c r="GB265" i="11" s="1"/>
  <c r="ES263" i="11"/>
  <c r="GD263" i="11" s="1"/>
  <c r="EE277" i="11"/>
  <c r="FP277" i="11" s="1"/>
  <c r="FE251" i="11"/>
  <c r="GP251" i="11" s="1"/>
  <c r="EO267" i="11"/>
  <c r="FZ267" i="11" s="1"/>
  <c r="ER264" i="11"/>
  <c r="GC264" i="11" s="1"/>
  <c r="ET262" i="11"/>
  <c r="GE262" i="11" s="1"/>
  <c r="EG275" i="11"/>
  <c r="FR275" i="11" s="1"/>
  <c r="EI273" i="11"/>
  <c r="FD252" i="11"/>
  <c r="GO252" i="11" s="1"/>
  <c r="EJ272" i="11"/>
  <c r="FI247" i="11"/>
  <c r="FB254" i="11"/>
  <c r="GM254" i="11" s="1"/>
  <c r="EH274" i="11"/>
  <c r="FN245" i="11"/>
  <c r="FG249" i="11"/>
  <c r="GR249" i="11" s="1"/>
  <c r="EY257" i="11"/>
  <c r="GJ257" i="11" s="1"/>
  <c r="EU261" i="11"/>
  <c r="GF261" i="11" s="1"/>
  <c r="EX258" i="11"/>
  <c r="GI258" i="11" s="1"/>
  <c r="EM269" i="11"/>
  <c r="FX269" i="11" s="1"/>
  <c r="FQ275" i="11"/>
  <c r="HK244" i="11"/>
  <c r="FA255" i="11"/>
  <c r="GL255" i="11" s="1"/>
  <c r="EL270" i="11"/>
  <c r="FW270" i="11" s="1"/>
  <c r="GZ245" i="11"/>
  <c r="HH245" i="11"/>
  <c r="EK271" i="11"/>
  <c r="FV271" i="11" s="1"/>
  <c r="FF250" i="11"/>
  <c r="GQ250" i="11" s="1"/>
  <c r="EZ256" i="11"/>
  <c r="GK256" i="11" s="1"/>
  <c r="FH248" i="11"/>
  <c r="GS248" i="11" s="1"/>
  <c r="GY246" i="11"/>
  <c r="HI246" i="11" s="1"/>
  <c r="HJ246" i="11" s="1"/>
  <c r="GX246" i="11"/>
  <c r="HF248" i="11"/>
  <c r="CV249" i="11"/>
  <c r="EB249" i="11" s="1"/>
  <c r="CP255" i="11"/>
  <c r="DV255" i="11" s="1"/>
  <c r="BT277" i="11"/>
  <c r="CZ277" i="11" s="1"/>
  <c r="AU261" i="11"/>
  <c r="CH263" i="11"/>
  <c r="DN263" i="11" s="1"/>
  <c r="AX258" i="11"/>
  <c r="BS278" i="11"/>
  <c r="CY278" i="11" s="1"/>
  <c r="AY257" i="11"/>
  <c r="CT251" i="11"/>
  <c r="DZ251" i="11" s="1"/>
  <c r="AM269" i="11"/>
  <c r="CS252" i="11"/>
  <c r="DY252" i="11" s="1"/>
  <c r="AP266" i="11"/>
  <c r="AQ265" i="11"/>
  <c r="BX273" i="11"/>
  <c r="DD273" i="11" s="1"/>
  <c r="AW259" i="11"/>
  <c r="CB269" i="11"/>
  <c r="DH269" i="11" s="1"/>
  <c r="CA270" i="11"/>
  <c r="DG270" i="11" s="1"/>
  <c r="CI262" i="11"/>
  <c r="DO262" i="11" s="1"/>
  <c r="BD252" i="11"/>
  <c r="CK260" i="11"/>
  <c r="DQ260" i="11" s="1"/>
  <c r="CJ261" i="11"/>
  <c r="DP261" i="11" s="1"/>
  <c r="BV275" i="11"/>
  <c r="DB275" i="11" s="1"/>
  <c r="AH274" i="11"/>
  <c r="AN268" i="11"/>
  <c r="AV260" i="11"/>
  <c r="BH248" i="11"/>
  <c r="BA255" i="11"/>
  <c r="CM258" i="11"/>
  <c r="DS258" i="11" s="1"/>
  <c r="EY258" i="11" s="1"/>
  <c r="GJ258" i="11" s="1"/>
  <c r="AI273" i="11"/>
  <c r="BZ271" i="11"/>
  <c r="DF271" i="11" s="1"/>
  <c r="BY272" i="11"/>
  <c r="DE272" i="11" s="1"/>
  <c r="CE266" i="11"/>
  <c r="DK266" i="11" s="1"/>
  <c r="CL259" i="11"/>
  <c r="DR259" i="11" s="1"/>
  <c r="BG249" i="11"/>
  <c r="AS263" i="11"/>
  <c r="AK271" i="11"/>
  <c r="CR253" i="11"/>
  <c r="DX253" i="11" s="1"/>
  <c r="CG264" i="11"/>
  <c r="DM264" i="11" s="1"/>
  <c r="AT262" i="11"/>
  <c r="AZ256" i="11"/>
  <c r="BC253" i="11"/>
  <c r="CF265" i="11"/>
  <c r="DL265" i="11" s="1"/>
  <c r="BU276" i="11"/>
  <c r="DA276" i="11" s="1"/>
  <c r="BB254" i="11"/>
  <c r="AL270" i="11"/>
  <c r="AR264" i="11"/>
  <c r="CQ254" i="11"/>
  <c r="DW254" i="11" s="1"/>
  <c r="CD267" i="11"/>
  <c r="DJ267" i="11" s="1"/>
  <c r="AO267" i="11"/>
  <c r="CN257" i="11"/>
  <c r="DT257" i="11" s="1"/>
  <c r="BF250" i="11"/>
  <c r="CC268" i="11"/>
  <c r="DI268" i="11" s="1"/>
  <c r="EO268" i="11" s="1"/>
  <c r="FZ268" i="11" s="1"/>
  <c r="BE251" i="11"/>
  <c r="CW248" i="11"/>
  <c r="EC248" i="11" s="1"/>
  <c r="CO256" i="11"/>
  <c r="DU256" i="11" s="1"/>
  <c r="CU250" i="11"/>
  <c r="EA250" i="11" s="1"/>
  <c r="AF276" i="11"/>
  <c r="BW274" i="11"/>
  <c r="DC274" i="11" s="1"/>
  <c r="AD278" i="11"/>
  <c r="AG275" i="11"/>
  <c r="AE277" i="11"/>
  <c r="AJ272" i="11"/>
  <c r="HL247" i="11"/>
  <c r="G310" i="11"/>
  <c r="M309" i="11"/>
  <c r="HE308" i="11" s="1"/>
  <c r="FI248" i="11" l="1"/>
  <c r="EQ266" i="11"/>
  <c r="GB266" i="11" s="1"/>
  <c r="N308" i="1"/>
  <c r="G309" i="1"/>
  <c r="O308" i="1"/>
  <c r="BB307" i="1"/>
  <c r="BC307" i="1" s="1"/>
  <c r="BF307" i="1"/>
  <c r="BH307" i="1" s="1"/>
  <c r="BJ307" i="1" s="1"/>
  <c r="AR280" i="1"/>
  <c r="AB296" i="1"/>
  <c r="AF292" i="1"/>
  <c r="AJ288" i="1"/>
  <c r="AN284" i="1"/>
  <c r="AT278" i="1"/>
  <c r="AV278" i="1" s="1"/>
  <c r="AW278" i="1" s="1"/>
  <c r="Y299" i="1"/>
  <c r="Z298" i="1"/>
  <c r="R306" i="1"/>
  <c r="S305" i="1"/>
  <c r="AQ281" i="1"/>
  <c r="AS279" i="1"/>
  <c r="AH290" i="1"/>
  <c r="AD294" i="1"/>
  <c r="AM285" i="1"/>
  <c r="AO283" i="1"/>
  <c r="AG291" i="1"/>
  <c r="AK287" i="1"/>
  <c r="AP282" i="1"/>
  <c r="AL286" i="1"/>
  <c r="AC295" i="1"/>
  <c r="AI289" i="1"/>
  <c r="AA297" i="1"/>
  <c r="AE293" i="1"/>
  <c r="W301" i="1"/>
  <c r="V302" i="1"/>
  <c r="U303" i="1"/>
  <c r="X300" i="1"/>
  <c r="Q307" i="1"/>
  <c r="T304" i="1"/>
  <c r="AY277" i="1"/>
  <c r="AZ277" i="1" s="1"/>
  <c r="BL277" i="1" s="1"/>
  <c r="AX277" i="1"/>
  <c r="FG250" i="11"/>
  <c r="GR250" i="11" s="1"/>
  <c r="EN269" i="11"/>
  <c r="FY269" i="11" s="1"/>
  <c r="EI274" i="11"/>
  <c r="FT274" i="11" s="1"/>
  <c r="ER265" i="11"/>
  <c r="GC265" i="11" s="1"/>
  <c r="EZ257" i="11"/>
  <c r="GK257" i="11" s="1"/>
  <c r="EX259" i="11"/>
  <c r="GI259" i="11" s="1"/>
  <c r="EV261" i="11"/>
  <c r="GG261" i="11" s="1"/>
  <c r="FC254" i="11"/>
  <c r="GN254" i="11" s="1"/>
  <c r="FA256" i="11"/>
  <c r="GL256" i="11" s="1"/>
  <c r="FK248" i="11"/>
  <c r="FL248" i="11" s="1"/>
  <c r="FM248" i="11" s="1"/>
  <c r="ES264" i="11"/>
  <c r="GD264" i="11" s="1"/>
  <c r="EL271" i="11"/>
  <c r="FW271" i="11" s="1"/>
  <c r="EH275" i="11"/>
  <c r="EU262" i="11"/>
  <c r="GF262" i="11" s="1"/>
  <c r="EJ273" i="11"/>
  <c r="FU273" i="11" s="1"/>
  <c r="FB255" i="11"/>
  <c r="GM255" i="11" s="1"/>
  <c r="FN246" i="11"/>
  <c r="GT247" i="11"/>
  <c r="GV247" i="11" s="1"/>
  <c r="GW247" i="11" s="1"/>
  <c r="FK247" i="11"/>
  <c r="FD253" i="11"/>
  <c r="GO253" i="11" s="1"/>
  <c r="EM270" i="11"/>
  <c r="FX270" i="11" s="1"/>
  <c r="FF251" i="11"/>
  <c r="GQ251" i="11" s="1"/>
  <c r="ET263" i="11"/>
  <c r="GE263" i="11" s="1"/>
  <c r="FH249" i="11"/>
  <c r="GS249" i="11" s="1"/>
  <c r="FU272" i="11"/>
  <c r="EP267" i="11"/>
  <c r="GA267" i="11" s="1"/>
  <c r="EW260" i="11"/>
  <c r="GH260" i="11" s="1"/>
  <c r="HK245" i="11"/>
  <c r="FS274" i="11"/>
  <c r="EG276" i="11"/>
  <c r="EK272" i="11"/>
  <c r="FV272" i="11" s="1"/>
  <c r="FE252" i="11"/>
  <c r="GP252" i="11" s="1"/>
  <c r="EE278" i="11"/>
  <c r="FP278" i="11" s="1"/>
  <c r="EF277" i="11"/>
  <c r="GZ246" i="11"/>
  <c r="HH246" i="11"/>
  <c r="FT273" i="11"/>
  <c r="GT248" i="11"/>
  <c r="GV248" i="11" s="1"/>
  <c r="GW248" i="11" s="1"/>
  <c r="HF249" i="11"/>
  <c r="BG250" i="11"/>
  <c r="AM270" i="11"/>
  <c r="BU277" i="11"/>
  <c r="DA277" i="11" s="1"/>
  <c r="BY273" i="11"/>
  <c r="DE273" i="11" s="1"/>
  <c r="CQ255" i="11"/>
  <c r="DW255" i="11" s="1"/>
  <c r="BX274" i="11"/>
  <c r="DD274" i="11" s="1"/>
  <c r="BT278" i="11"/>
  <c r="CZ278" i="11" s="1"/>
  <c r="CS253" i="11"/>
  <c r="DY253" i="11" s="1"/>
  <c r="AT263" i="11"/>
  <c r="CK261" i="11"/>
  <c r="DQ261" i="11" s="1"/>
  <c r="AY258" i="11"/>
  <c r="AE278" i="11"/>
  <c r="CU251" i="11"/>
  <c r="EA251" i="11" s="1"/>
  <c r="AQ266" i="11"/>
  <c r="BA256" i="11"/>
  <c r="AN269" i="11"/>
  <c r="CH264" i="11"/>
  <c r="DN264" i="11" s="1"/>
  <c r="AX259" i="11"/>
  <c r="AV261" i="11"/>
  <c r="AK272" i="11"/>
  <c r="BS279" i="11"/>
  <c r="CY279" i="11" s="1"/>
  <c r="AG276" i="11"/>
  <c r="BE252" i="11"/>
  <c r="CC269" i="11"/>
  <c r="DI269" i="11" s="1"/>
  <c r="EO269" i="11" s="1"/>
  <c r="FZ269" i="11" s="1"/>
  <c r="BV276" i="11"/>
  <c r="DB276" i="11" s="1"/>
  <c r="CN258" i="11"/>
  <c r="DT258" i="11" s="1"/>
  <c r="AZ257" i="11"/>
  <c r="CA271" i="11"/>
  <c r="DG271" i="11" s="1"/>
  <c r="CM259" i="11"/>
  <c r="DS259" i="11" s="1"/>
  <c r="AH275" i="11"/>
  <c r="CO257" i="11"/>
  <c r="DU257" i="11" s="1"/>
  <c r="CB270" i="11"/>
  <c r="DH270" i="11" s="1"/>
  <c r="AI274" i="11"/>
  <c r="AP267" i="11"/>
  <c r="CJ262" i="11"/>
  <c r="DP262" i="11" s="1"/>
  <c r="BZ272" i="11"/>
  <c r="DF272" i="11" s="1"/>
  <c r="EL272" i="11" s="1"/>
  <c r="FW272" i="11" s="1"/>
  <c r="CD268" i="11"/>
  <c r="DJ268" i="11" s="1"/>
  <c r="AF277" i="11"/>
  <c r="CW249" i="11"/>
  <c r="EC249" i="11" s="1"/>
  <c r="CF266" i="11"/>
  <c r="DL266" i="11" s="1"/>
  <c r="CG265" i="11"/>
  <c r="DM265" i="11" s="1"/>
  <c r="AU262" i="11"/>
  <c r="BC254" i="11"/>
  <c r="AW260" i="11"/>
  <c r="AL271" i="11"/>
  <c r="CI263" i="11"/>
  <c r="DO263" i="11" s="1"/>
  <c r="BF251" i="11"/>
  <c r="BB255" i="11"/>
  <c r="CR254" i="11"/>
  <c r="DX254" i="11" s="1"/>
  <c r="CT252" i="11"/>
  <c r="DZ252" i="11" s="1"/>
  <c r="AO268" i="11"/>
  <c r="AJ273" i="11"/>
  <c r="BD253" i="11"/>
  <c r="AD279" i="11"/>
  <c r="BW275" i="11"/>
  <c r="DC275" i="11" s="1"/>
  <c r="AR265" i="11"/>
  <c r="CP256" i="11"/>
  <c r="DV256" i="11" s="1"/>
  <c r="CV250" i="11"/>
  <c r="EB250" i="11" s="1"/>
  <c r="CL260" i="11"/>
  <c r="DR260" i="11" s="1"/>
  <c r="BH249" i="11"/>
  <c r="CE267" i="11"/>
  <c r="DK267" i="11" s="1"/>
  <c r="AS264" i="11"/>
  <c r="HL248" i="11"/>
  <c r="G311" i="11"/>
  <c r="M310" i="11"/>
  <c r="HE309" i="11" s="1"/>
  <c r="FA257" i="11" l="1"/>
  <c r="GL257" i="11" s="1"/>
  <c r="AY278" i="1"/>
  <c r="AZ278" i="1" s="1"/>
  <c r="BL278" i="1" s="1"/>
  <c r="AX278" i="1"/>
  <c r="N309" i="1"/>
  <c r="G310" i="1"/>
  <c r="O309" i="1"/>
  <c r="BB308" i="1"/>
  <c r="BC308" i="1" s="1"/>
  <c r="BF308" i="1"/>
  <c r="BH308" i="1" s="1"/>
  <c r="BJ308" i="1" s="1"/>
  <c r="AB297" i="1"/>
  <c r="AR281" i="1"/>
  <c r="AP283" i="1"/>
  <c r="AF293" i="1"/>
  <c r="AJ289" i="1"/>
  <c r="AN285" i="1"/>
  <c r="AT279" i="1"/>
  <c r="AV279" i="1" s="1"/>
  <c r="AW279" i="1" s="1"/>
  <c r="AH291" i="1"/>
  <c r="AL287" i="1"/>
  <c r="Z299" i="1"/>
  <c r="AD295" i="1"/>
  <c r="AC296" i="1"/>
  <c r="AM286" i="1"/>
  <c r="AE294" i="1"/>
  <c r="AG292" i="1"/>
  <c r="S306" i="1"/>
  <c r="AI290" i="1"/>
  <c r="AS280" i="1"/>
  <c r="AK288" i="1"/>
  <c r="AO284" i="1"/>
  <c r="Y300" i="1"/>
  <c r="AQ282" i="1"/>
  <c r="AA298" i="1"/>
  <c r="T305" i="1"/>
  <c r="R307" i="1"/>
  <c r="X301" i="1"/>
  <c r="W302" i="1"/>
  <c r="U304" i="1"/>
  <c r="V303" i="1"/>
  <c r="Q308" i="1"/>
  <c r="FH250" i="11"/>
  <c r="GS250" i="11" s="1"/>
  <c r="EU263" i="11"/>
  <c r="GF263" i="11" s="1"/>
  <c r="EX260" i="11"/>
  <c r="GI260" i="11" s="1"/>
  <c r="FF252" i="11"/>
  <c r="GQ252" i="11" s="1"/>
  <c r="FB256" i="11"/>
  <c r="GM256" i="11" s="1"/>
  <c r="EZ258" i="11"/>
  <c r="GK258" i="11" s="1"/>
  <c r="EW261" i="11"/>
  <c r="GH261" i="11" s="1"/>
  <c r="EJ274" i="11"/>
  <c r="FU274" i="11" s="1"/>
  <c r="FD254" i="11"/>
  <c r="GO254" i="11" s="1"/>
  <c r="EQ267" i="11"/>
  <c r="GB267" i="11" s="1"/>
  <c r="ES265" i="11"/>
  <c r="GD265" i="11" s="1"/>
  <c r="EP268" i="11"/>
  <c r="GA268" i="11" s="1"/>
  <c r="EY259" i="11"/>
  <c r="GJ259" i="11" s="1"/>
  <c r="EH276" i="11"/>
  <c r="FS276" i="11" s="1"/>
  <c r="EE279" i="11"/>
  <c r="FP279" i="11" s="1"/>
  <c r="ET264" i="11"/>
  <c r="GE264" i="11" s="1"/>
  <c r="FG251" i="11"/>
  <c r="GR251" i="11" s="1"/>
  <c r="FC255" i="11"/>
  <c r="GN255" i="11" s="1"/>
  <c r="GY248" i="11"/>
  <c r="HI248" i="11" s="1"/>
  <c r="HJ248" i="11" s="1"/>
  <c r="GX248" i="11"/>
  <c r="HK246" i="11"/>
  <c r="FS275" i="11"/>
  <c r="ER266" i="11"/>
  <c r="GC266" i="11" s="1"/>
  <c r="EN270" i="11"/>
  <c r="FY270" i="11" s="1"/>
  <c r="EM271" i="11"/>
  <c r="FX271" i="11" s="1"/>
  <c r="FE253" i="11"/>
  <c r="GP253" i="11" s="1"/>
  <c r="EK273" i="11"/>
  <c r="FQ277" i="11"/>
  <c r="FR276" i="11"/>
  <c r="EI275" i="11"/>
  <c r="FT275" i="11" s="1"/>
  <c r="FI249" i="11"/>
  <c r="FK249" i="11" s="1"/>
  <c r="FL249" i="11" s="1"/>
  <c r="FM249" i="11" s="1"/>
  <c r="EV262" i="11"/>
  <c r="GG262" i="11" s="1"/>
  <c r="EF278" i="11"/>
  <c r="FQ278" i="11" s="1"/>
  <c r="EG277" i="11"/>
  <c r="FR277" i="11" s="1"/>
  <c r="FL247" i="11"/>
  <c r="FM247" i="11" s="1"/>
  <c r="GY247" i="11"/>
  <c r="HI247" i="11" s="1"/>
  <c r="HJ247" i="11" s="1"/>
  <c r="GX247" i="11"/>
  <c r="FN248" i="11"/>
  <c r="HF250" i="11"/>
  <c r="AI275" i="11"/>
  <c r="AN270" i="11"/>
  <c r="CT253" i="11"/>
  <c r="DZ253" i="11" s="1"/>
  <c r="BE253" i="11"/>
  <c r="CP257" i="11"/>
  <c r="DV257" i="11" s="1"/>
  <c r="CD269" i="11"/>
  <c r="DJ269" i="11" s="1"/>
  <c r="CN259" i="11"/>
  <c r="DT259" i="11" s="1"/>
  <c r="CE268" i="11"/>
  <c r="DK268" i="11" s="1"/>
  <c r="AU263" i="11"/>
  <c r="CK262" i="11"/>
  <c r="DQ262" i="11" s="1"/>
  <c r="AY259" i="11"/>
  <c r="CB271" i="11"/>
  <c r="DH271" i="11" s="1"/>
  <c r="AQ267" i="11"/>
  <c r="AO269" i="11"/>
  <c r="AJ274" i="11"/>
  <c r="CH265" i="11"/>
  <c r="DN265" i="11" s="1"/>
  <c r="BT279" i="11"/>
  <c r="CZ279" i="11" s="1"/>
  <c r="BY274" i="11"/>
  <c r="DE274" i="11" s="1"/>
  <c r="CG266" i="11"/>
  <c r="DM266" i="11" s="1"/>
  <c r="AH276" i="11"/>
  <c r="AM271" i="11"/>
  <c r="BU278" i="11"/>
  <c r="DA278" i="11" s="1"/>
  <c r="CQ256" i="11"/>
  <c r="DW256" i="11" s="1"/>
  <c r="AE279" i="11"/>
  <c r="AR266" i="11"/>
  <c r="AW261" i="11"/>
  <c r="BS280" i="11"/>
  <c r="CY280" i="11" s="1"/>
  <c r="CU252" i="11"/>
  <c r="EA252" i="11" s="1"/>
  <c r="CL261" i="11"/>
  <c r="DR261" i="11" s="1"/>
  <c r="CC270" i="11"/>
  <c r="DI270" i="11" s="1"/>
  <c r="BB256" i="11"/>
  <c r="AV262" i="11"/>
  <c r="AP268" i="11"/>
  <c r="AG277" i="11"/>
  <c r="BC255" i="11"/>
  <c r="AL272" i="11"/>
  <c r="CI264" i="11"/>
  <c r="DO264" i="11" s="1"/>
  <c r="AD280" i="11"/>
  <c r="AZ258" i="11"/>
  <c r="CM260" i="11"/>
  <c r="DS260" i="11" s="1"/>
  <c r="BZ273" i="11"/>
  <c r="DF273" i="11" s="1"/>
  <c r="BA257" i="11"/>
  <c r="BX275" i="11"/>
  <c r="DD275" i="11" s="1"/>
  <c r="AT264" i="11"/>
  <c r="AS265" i="11"/>
  <c r="BG251" i="11"/>
  <c r="AK273" i="11"/>
  <c r="BF252" i="11"/>
  <c r="BV277" i="11"/>
  <c r="DB277" i="11" s="1"/>
  <c r="AX260" i="11"/>
  <c r="BH250" i="11"/>
  <c r="CR255" i="11"/>
  <c r="DX255" i="11" s="1"/>
  <c r="CS254" i="11"/>
  <c r="DY254" i="11" s="1"/>
  <c r="CF267" i="11"/>
  <c r="DL267" i="11" s="1"/>
  <c r="BW276" i="11"/>
  <c r="DC276" i="11" s="1"/>
  <c r="BD254" i="11"/>
  <c r="CJ263" i="11"/>
  <c r="DP263" i="11" s="1"/>
  <c r="EV263" i="11" s="1"/>
  <c r="GG263" i="11" s="1"/>
  <c r="CA272" i="11"/>
  <c r="DG272" i="11" s="1"/>
  <c r="CO258" i="11"/>
  <c r="DU258" i="11" s="1"/>
  <c r="FA258" i="11" s="1"/>
  <c r="GL258" i="11" s="1"/>
  <c r="CV251" i="11"/>
  <c r="EB251" i="11" s="1"/>
  <c r="CW250" i="11"/>
  <c r="EC250" i="11" s="1"/>
  <c r="AF278" i="11"/>
  <c r="HL249" i="11"/>
  <c r="G312" i="11"/>
  <c r="M311" i="11"/>
  <c r="HE310" i="11" s="1"/>
  <c r="EO270" i="11" l="1"/>
  <c r="FZ270" i="11" s="1"/>
  <c r="N310" i="1"/>
  <c r="O310" i="1"/>
  <c r="G311" i="1"/>
  <c r="AY279" i="1"/>
  <c r="AZ279" i="1" s="1"/>
  <c r="BL279" i="1" s="1"/>
  <c r="AX279" i="1"/>
  <c r="BB309" i="1"/>
  <c r="BC309" i="1" s="1"/>
  <c r="BF309" i="1"/>
  <c r="BH309" i="1" s="1"/>
  <c r="BJ309" i="1" s="1"/>
  <c r="AF294" i="1"/>
  <c r="AM287" i="1"/>
  <c r="AP284" i="1"/>
  <c r="Z300" i="1"/>
  <c r="AO285" i="1"/>
  <c r="Y301" i="1"/>
  <c r="AJ290" i="1"/>
  <c r="AI291" i="1"/>
  <c r="AT280" i="1"/>
  <c r="AV280" i="1" s="1"/>
  <c r="AW280" i="1" s="1"/>
  <c r="AD296" i="1"/>
  <c r="AS281" i="1"/>
  <c r="AC297" i="1"/>
  <c r="AN286" i="1"/>
  <c r="AE295" i="1"/>
  <c r="AH292" i="1"/>
  <c r="AG293" i="1"/>
  <c r="AR282" i="1"/>
  <c r="AB298" i="1"/>
  <c r="AQ283" i="1"/>
  <c r="AA299" i="1"/>
  <c r="AL288" i="1"/>
  <c r="AK289" i="1"/>
  <c r="X302" i="1"/>
  <c r="S307" i="1"/>
  <c r="R308" i="1"/>
  <c r="T306" i="1"/>
  <c r="U305" i="1"/>
  <c r="Q309" i="1"/>
  <c r="W303" i="1"/>
  <c r="V304" i="1"/>
  <c r="GT249" i="11"/>
  <c r="GV249" i="11" s="1"/>
  <c r="GW249" i="11" s="1"/>
  <c r="GY249" i="11" s="1"/>
  <c r="HI249" i="11" s="1"/>
  <c r="HJ249" i="11" s="1"/>
  <c r="EI276" i="11"/>
  <c r="FT276" i="11" s="1"/>
  <c r="EJ275" i="11"/>
  <c r="FU275" i="11" s="1"/>
  <c r="EM272" i="11"/>
  <c r="FX272" i="11" s="1"/>
  <c r="ER267" i="11"/>
  <c r="GC267" i="11" s="1"/>
  <c r="FI250" i="11"/>
  <c r="FK250" i="11" s="1"/>
  <c r="EH277" i="11"/>
  <c r="FS277" i="11" s="1"/>
  <c r="EL273" i="11"/>
  <c r="FW273" i="11" s="1"/>
  <c r="EX261" i="11"/>
  <c r="GI261" i="11" s="1"/>
  <c r="FH251" i="11"/>
  <c r="GS251" i="11" s="1"/>
  <c r="FD255" i="11"/>
  <c r="GO255" i="11" s="1"/>
  <c r="EY260" i="11"/>
  <c r="GJ260" i="11" s="1"/>
  <c r="FN247" i="11"/>
  <c r="EG278" i="11"/>
  <c r="FR278" i="11" s="1"/>
  <c r="EK274" i="11"/>
  <c r="FV274" i="11" s="1"/>
  <c r="EW262" i="11"/>
  <c r="GH262" i="11" s="1"/>
  <c r="EP269" i="11"/>
  <c r="GA269" i="11" s="1"/>
  <c r="FE254" i="11"/>
  <c r="GP254" i="11" s="1"/>
  <c r="EU264" i="11"/>
  <c r="GF264" i="11" s="1"/>
  <c r="EF279" i="11"/>
  <c r="FQ279" i="11" s="1"/>
  <c r="FB257" i="11"/>
  <c r="GM257" i="11" s="1"/>
  <c r="FV273" i="11"/>
  <c r="GZ248" i="11"/>
  <c r="HK248" i="11" s="1"/>
  <c r="HH248" i="11"/>
  <c r="FG252" i="11"/>
  <c r="GR252" i="11" s="1"/>
  <c r="ET265" i="11"/>
  <c r="GE265" i="11" s="1"/>
  <c r="EN271" i="11"/>
  <c r="FY271" i="11" s="1"/>
  <c r="EQ268" i="11"/>
  <c r="GB268" i="11" s="1"/>
  <c r="GZ247" i="11"/>
  <c r="HH247" i="11"/>
  <c r="EE280" i="11"/>
  <c r="FP280" i="11" s="1"/>
  <c r="FC256" i="11"/>
  <c r="GN256" i="11" s="1"/>
  <c r="ES266" i="11"/>
  <c r="GD266" i="11" s="1"/>
  <c r="EZ259" i="11"/>
  <c r="GK259" i="11" s="1"/>
  <c r="FF253" i="11"/>
  <c r="GQ253" i="11" s="1"/>
  <c r="FN249" i="11"/>
  <c r="HL250" i="11"/>
  <c r="HF251" i="11"/>
  <c r="AL273" i="11"/>
  <c r="AF279" i="11"/>
  <c r="CD270" i="11"/>
  <c r="DJ270" i="11" s="1"/>
  <c r="CC271" i="11"/>
  <c r="DI271" i="11" s="1"/>
  <c r="CS255" i="11"/>
  <c r="DY255" i="11" s="1"/>
  <c r="AH277" i="11"/>
  <c r="AQ268" i="11"/>
  <c r="CF268" i="11"/>
  <c r="DL268" i="11" s="1"/>
  <c r="AS266" i="11"/>
  <c r="AJ275" i="11"/>
  <c r="AG278" i="11"/>
  <c r="BY275" i="11"/>
  <c r="DE275" i="11" s="1"/>
  <c r="CJ264" i="11"/>
  <c r="DP264" i="11" s="1"/>
  <c r="CI265" i="11"/>
  <c r="DO265" i="11" s="1"/>
  <c r="CU253" i="11"/>
  <c r="EA253" i="11" s="1"/>
  <c r="CK263" i="11"/>
  <c r="DQ263" i="11" s="1"/>
  <c r="CM261" i="11"/>
  <c r="DS261" i="11" s="1"/>
  <c r="AZ259" i="11"/>
  <c r="CW251" i="11"/>
  <c r="EC251" i="11" s="1"/>
  <c r="AM272" i="11"/>
  <c r="BW277" i="11"/>
  <c r="DC277" i="11" s="1"/>
  <c r="BA258" i="11"/>
  <c r="CT254" i="11"/>
  <c r="DZ254" i="11" s="1"/>
  <c r="BF253" i="11"/>
  <c r="CH266" i="11"/>
  <c r="DN266" i="11" s="1"/>
  <c r="ET266" i="11" s="1"/>
  <c r="GE266" i="11" s="1"/>
  <c r="BG252" i="11"/>
  <c r="BX276" i="11"/>
  <c r="DD276" i="11" s="1"/>
  <c r="CA273" i="11"/>
  <c r="DG273" i="11" s="1"/>
  <c r="BE254" i="11"/>
  <c r="AX261" i="11"/>
  <c r="AE280" i="11"/>
  <c r="AU264" i="11"/>
  <c r="AO270" i="11"/>
  <c r="BZ274" i="11"/>
  <c r="DF274" i="11" s="1"/>
  <c r="CN260" i="11"/>
  <c r="DT260" i="11" s="1"/>
  <c r="CV252" i="11"/>
  <c r="EB252" i="11" s="1"/>
  <c r="CG267" i="11"/>
  <c r="DM267" i="11" s="1"/>
  <c r="AP269" i="11"/>
  <c r="AY260" i="11"/>
  <c r="CE269" i="11"/>
  <c r="DK269" i="11" s="1"/>
  <c r="BV278" i="11"/>
  <c r="DB278" i="11" s="1"/>
  <c r="BB257" i="11"/>
  <c r="BC256" i="11"/>
  <c r="BT280" i="11"/>
  <c r="CZ280" i="11" s="1"/>
  <c r="AR267" i="11"/>
  <c r="CQ257" i="11"/>
  <c r="DW257" i="11" s="1"/>
  <c r="CL262" i="11"/>
  <c r="DR262" i="11" s="1"/>
  <c r="AI276" i="11"/>
  <c r="CB272" i="11"/>
  <c r="DH272" i="11" s="1"/>
  <c r="BD255" i="11"/>
  <c r="AT265" i="11"/>
  <c r="AK274" i="11"/>
  <c r="AW262" i="11"/>
  <c r="BH251" i="11"/>
  <c r="CP258" i="11"/>
  <c r="DV258" i="11" s="1"/>
  <c r="AN271" i="11"/>
  <c r="BS281" i="11"/>
  <c r="CY281" i="11" s="1"/>
  <c r="AV263" i="11"/>
  <c r="CR256" i="11"/>
  <c r="DX256" i="11" s="1"/>
  <c r="FD256" i="11" s="1"/>
  <c r="GO256" i="11" s="1"/>
  <c r="CO259" i="11"/>
  <c r="DU259" i="11" s="1"/>
  <c r="AD281" i="11"/>
  <c r="BU279" i="11"/>
  <c r="DA279" i="11" s="1"/>
  <c r="EG279" i="11" s="1"/>
  <c r="FR279" i="11" s="1"/>
  <c r="M312" i="11"/>
  <c r="HE311" i="11" s="1"/>
  <c r="G313" i="11"/>
  <c r="FC257" i="11" l="1"/>
  <c r="GN257" i="11" s="1"/>
  <c r="GX249" i="11"/>
  <c r="HH249" i="11" s="1"/>
  <c r="FL250" i="11"/>
  <c r="FM250" i="11" s="1"/>
  <c r="AX280" i="1"/>
  <c r="AY280" i="1"/>
  <c r="AZ280" i="1" s="1"/>
  <c r="BL280" i="1" s="1"/>
  <c r="BB310" i="1"/>
  <c r="BC310" i="1" s="1"/>
  <c r="BF310" i="1"/>
  <c r="BH310" i="1" s="1"/>
  <c r="BJ310" i="1" s="1"/>
  <c r="U306" i="1"/>
  <c r="AB299" i="1"/>
  <c r="AR283" i="1"/>
  <c r="AM288" i="1"/>
  <c r="AH293" i="1"/>
  <c r="AG294" i="1"/>
  <c r="AN287" i="1"/>
  <c r="AJ291" i="1"/>
  <c r="AE296" i="1"/>
  <c r="Z301" i="1"/>
  <c r="AP285" i="1"/>
  <c r="Y302" i="1"/>
  <c r="AO286" i="1"/>
  <c r="AF295" i="1"/>
  <c r="AI292" i="1"/>
  <c r="AL289" i="1"/>
  <c r="AK290" i="1"/>
  <c r="AA300" i="1"/>
  <c r="AQ284" i="1"/>
  <c r="AD297" i="1"/>
  <c r="AT281" i="1"/>
  <c r="AV281" i="1" s="1"/>
  <c r="AW281" i="1" s="1"/>
  <c r="AC298" i="1"/>
  <c r="AS282" i="1"/>
  <c r="S308" i="1"/>
  <c r="T307" i="1"/>
  <c r="V305" i="1"/>
  <c r="Q310" i="1"/>
  <c r="X303" i="1"/>
  <c r="W304" i="1"/>
  <c r="R309" i="1"/>
  <c r="O311" i="1"/>
  <c r="N311" i="1"/>
  <c r="G312" i="1"/>
  <c r="EN272" i="11"/>
  <c r="FY272" i="11" s="1"/>
  <c r="EH278" i="11"/>
  <c r="FS278" i="11" s="1"/>
  <c r="EF280" i="11"/>
  <c r="FQ280" i="11" s="1"/>
  <c r="FB258" i="11"/>
  <c r="GM258" i="11" s="1"/>
  <c r="GT250" i="11"/>
  <c r="GV250" i="11" s="1"/>
  <c r="GW250" i="11" s="1"/>
  <c r="GY250" i="11" s="1"/>
  <c r="HI250" i="11" s="1"/>
  <c r="HJ250" i="11" s="1"/>
  <c r="EE281" i="11"/>
  <c r="FP281" i="11" s="1"/>
  <c r="EM273" i="11"/>
  <c r="FX273" i="11" s="1"/>
  <c r="ER268" i="11"/>
  <c r="GC268" i="11" s="1"/>
  <c r="EI277" i="11"/>
  <c r="FT277" i="11" s="1"/>
  <c r="FA259" i="11"/>
  <c r="GL259" i="11" s="1"/>
  <c r="EQ269" i="11"/>
  <c r="GB269" i="11" s="1"/>
  <c r="FH252" i="11"/>
  <c r="GS252" i="11" s="1"/>
  <c r="EK275" i="11"/>
  <c r="FV275" i="11" s="1"/>
  <c r="EX262" i="11"/>
  <c r="GI262" i="11" s="1"/>
  <c r="EZ260" i="11"/>
  <c r="GK260" i="11" s="1"/>
  <c r="EJ276" i="11"/>
  <c r="FF254" i="11"/>
  <c r="GQ254" i="11" s="1"/>
  <c r="FI251" i="11"/>
  <c r="FK251" i="11" s="1"/>
  <c r="FL251" i="11" s="1"/>
  <c r="FM251" i="11" s="1"/>
  <c r="FG253" i="11"/>
  <c r="GR253" i="11" s="1"/>
  <c r="EP270" i="11"/>
  <c r="GA270" i="11" s="1"/>
  <c r="HK247" i="11"/>
  <c r="EL274" i="11"/>
  <c r="FW274" i="11" s="1"/>
  <c r="EU265" i="11"/>
  <c r="GF265" i="11" s="1"/>
  <c r="ES267" i="11"/>
  <c r="GD267" i="11" s="1"/>
  <c r="EY261" i="11"/>
  <c r="GJ261" i="11" s="1"/>
  <c r="EV264" i="11"/>
  <c r="GG264" i="11" s="1"/>
  <c r="FE255" i="11"/>
  <c r="GP255" i="11" s="1"/>
  <c r="EW263" i="11"/>
  <c r="GH263" i="11" s="1"/>
  <c r="EO271" i="11"/>
  <c r="FZ271" i="11" s="1"/>
  <c r="HF252" i="11"/>
  <c r="CT255" i="11"/>
  <c r="DZ255" i="11" s="1"/>
  <c r="AU265" i="11"/>
  <c r="CA274" i="11"/>
  <c r="DG274" i="11" s="1"/>
  <c r="BE255" i="11"/>
  <c r="CI266" i="11"/>
  <c r="DO266" i="11" s="1"/>
  <c r="CP259" i="11"/>
  <c r="DV259" i="11" s="1"/>
  <c r="AD282" i="11"/>
  <c r="AV264" i="11"/>
  <c r="BD256" i="11"/>
  <c r="BU280" i="11"/>
  <c r="DA280" i="11" s="1"/>
  <c r="AN272" i="11"/>
  <c r="CO260" i="11"/>
  <c r="DU260" i="11" s="1"/>
  <c r="BA259" i="11"/>
  <c r="AT266" i="11"/>
  <c r="AW263" i="11"/>
  <c r="AM273" i="11"/>
  <c r="CH267" i="11"/>
  <c r="DN267" i="11" s="1"/>
  <c r="AZ260" i="11"/>
  <c r="BX277" i="11"/>
  <c r="DD277" i="11" s="1"/>
  <c r="CS256" i="11"/>
  <c r="DY256" i="11" s="1"/>
  <c r="AF280" i="11"/>
  <c r="AH278" i="11"/>
  <c r="CJ265" i="11"/>
  <c r="DP265" i="11" s="1"/>
  <c r="CN261" i="11"/>
  <c r="DT261" i="11" s="1"/>
  <c r="AP270" i="11"/>
  <c r="CF269" i="11"/>
  <c r="DL269" i="11" s="1"/>
  <c r="AG279" i="11"/>
  <c r="BF254" i="11"/>
  <c r="CG268" i="11"/>
  <c r="DM268" i="11" s="1"/>
  <c r="CL263" i="11"/>
  <c r="DR263" i="11" s="1"/>
  <c r="BC257" i="11"/>
  <c r="CD271" i="11"/>
  <c r="DJ271" i="11" s="1"/>
  <c r="BY276" i="11"/>
  <c r="DE276" i="11" s="1"/>
  <c r="AL274" i="11"/>
  <c r="BH252" i="11"/>
  <c r="CE270" i="11"/>
  <c r="DK270" i="11" s="1"/>
  <c r="AX262" i="11"/>
  <c r="CV253" i="11"/>
  <c r="EB253" i="11" s="1"/>
  <c r="CM262" i="11"/>
  <c r="DS262" i="11" s="1"/>
  <c r="CR257" i="11"/>
  <c r="DX257" i="11" s="1"/>
  <c r="AI277" i="11"/>
  <c r="AK275" i="11"/>
  <c r="AE281" i="11"/>
  <c r="AJ276" i="11"/>
  <c r="CQ258" i="11"/>
  <c r="DW258" i="11" s="1"/>
  <c r="BZ275" i="11"/>
  <c r="DF275" i="11" s="1"/>
  <c r="AO271" i="11"/>
  <c r="CW252" i="11"/>
  <c r="EC252" i="11" s="1"/>
  <c r="CC272" i="11"/>
  <c r="DI272" i="11" s="1"/>
  <c r="AY261" i="11"/>
  <c r="BV279" i="11"/>
  <c r="DB279" i="11" s="1"/>
  <c r="EH279" i="11" s="1"/>
  <c r="FS279" i="11" s="1"/>
  <c r="BW278" i="11"/>
  <c r="DC278" i="11" s="1"/>
  <c r="BB258" i="11"/>
  <c r="BT281" i="11"/>
  <c r="CZ281" i="11" s="1"/>
  <c r="CU254" i="11"/>
  <c r="EA254" i="11" s="1"/>
  <c r="BS282" i="11"/>
  <c r="CY282" i="11" s="1"/>
  <c r="EE282" i="11" s="1"/>
  <c r="AR268" i="11"/>
  <c r="AQ269" i="11"/>
  <c r="CB273" i="11"/>
  <c r="DH273" i="11" s="1"/>
  <c r="CK264" i="11"/>
  <c r="DQ264" i="11" s="1"/>
  <c r="EW264" i="11" s="1"/>
  <c r="GH264" i="11" s="1"/>
  <c r="BG253" i="11"/>
  <c r="AS267" i="11"/>
  <c r="HL251" i="11"/>
  <c r="G314" i="11"/>
  <c r="M313" i="11"/>
  <c r="HE312" i="11" s="1"/>
  <c r="GZ249" i="11" l="1"/>
  <c r="HK249" i="11" s="1"/>
  <c r="FN250" i="11"/>
  <c r="GX250" i="11"/>
  <c r="HH250" i="11" s="1"/>
  <c r="FI252" i="11"/>
  <c r="FK252" i="11" s="1"/>
  <c r="FL252" i="11" s="1"/>
  <c r="FM252" i="11" s="1"/>
  <c r="FD257" i="11"/>
  <c r="GO257" i="11" s="1"/>
  <c r="EL275" i="11"/>
  <c r="FW275" i="11" s="1"/>
  <c r="O312" i="1"/>
  <c r="G313" i="1"/>
  <c r="N312" i="1"/>
  <c r="BB311" i="1"/>
  <c r="BC311" i="1" s="1"/>
  <c r="BF311" i="1"/>
  <c r="BH311" i="1" s="1"/>
  <c r="BJ311" i="1" s="1"/>
  <c r="AF296" i="1"/>
  <c r="AM289" i="1"/>
  <c r="AH294" i="1"/>
  <c r="AG295" i="1"/>
  <c r="AJ292" i="1"/>
  <c r="AI293" i="1"/>
  <c r="AL290" i="1"/>
  <c r="AK291" i="1"/>
  <c r="AA301" i="1"/>
  <c r="AT282" i="1"/>
  <c r="AV282" i="1" s="1"/>
  <c r="AW282" i="1" s="1"/>
  <c r="AS283" i="1"/>
  <c r="AN288" i="1"/>
  <c r="AE297" i="1"/>
  <c r="Z302" i="1"/>
  <c r="AP286" i="1"/>
  <c r="Y303" i="1"/>
  <c r="AO287" i="1"/>
  <c r="AB300" i="1"/>
  <c r="AR284" i="1"/>
  <c r="AQ285" i="1"/>
  <c r="AD298" i="1"/>
  <c r="AC299" i="1"/>
  <c r="W305" i="1"/>
  <c r="S309" i="1"/>
  <c r="X304" i="1"/>
  <c r="V306" i="1"/>
  <c r="U307" i="1"/>
  <c r="Q311" i="1"/>
  <c r="T308" i="1"/>
  <c r="R310" i="1"/>
  <c r="AX281" i="1"/>
  <c r="AY281" i="1"/>
  <c r="AZ281" i="1" s="1"/>
  <c r="BL281" i="1" s="1"/>
  <c r="EN273" i="11"/>
  <c r="FY273" i="11" s="1"/>
  <c r="FG254" i="11"/>
  <c r="GR254" i="11" s="1"/>
  <c r="GT251" i="11"/>
  <c r="GV251" i="11" s="1"/>
  <c r="GW251" i="11" s="1"/>
  <c r="GY251" i="11" s="1"/>
  <c r="HI251" i="11" s="1"/>
  <c r="HJ251" i="11" s="1"/>
  <c r="EY262" i="11"/>
  <c r="GJ262" i="11" s="1"/>
  <c r="EV265" i="11"/>
  <c r="GG265" i="11" s="1"/>
  <c r="EI278" i="11"/>
  <c r="FT278" i="11" s="1"/>
  <c r="EQ270" i="11"/>
  <c r="GB270" i="11" s="1"/>
  <c r="FE256" i="11"/>
  <c r="GP256" i="11" s="1"/>
  <c r="EF281" i="11"/>
  <c r="FQ281" i="11" s="1"/>
  <c r="EX263" i="11"/>
  <c r="GI263" i="11" s="1"/>
  <c r="EO272" i="11"/>
  <c r="FZ272" i="11" s="1"/>
  <c r="FH253" i="11"/>
  <c r="GS253" i="11" s="1"/>
  <c r="ER269" i="11"/>
  <c r="GC269" i="11" s="1"/>
  <c r="EG280" i="11"/>
  <c r="FB259" i="11"/>
  <c r="GM259" i="11" s="1"/>
  <c r="FC258" i="11"/>
  <c r="GN258" i="11" s="1"/>
  <c r="EK276" i="11"/>
  <c r="FV276" i="11" s="1"/>
  <c r="ES268" i="11"/>
  <c r="GD268" i="11" s="1"/>
  <c r="ET267" i="11"/>
  <c r="GE267" i="11" s="1"/>
  <c r="EU266" i="11"/>
  <c r="GF266" i="11" s="1"/>
  <c r="FF255" i="11"/>
  <c r="GQ255" i="11" s="1"/>
  <c r="FU276" i="11"/>
  <c r="EP271" i="11"/>
  <c r="GA271" i="11" s="1"/>
  <c r="EZ261" i="11"/>
  <c r="GK261" i="11" s="1"/>
  <c r="FA260" i="11"/>
  <c r="GL260" i="11" s="1"/>
  <c r="EJ277" i="11"/>
  <c r="FU277" i="11" s="1"/>
  <c r="EM274" i="11"/>
  <c r="FX274" i="11" s="1"/>
  <c r="FN251" i="11"/>
  <c r="HF253" i="11"/>
  <c r="CT256" i="11"/>
  <c r="DZ256" i="11" s="1"/>
  <c r="BD257" i="11"/>
  <c r="AG280" i="11"/>
  <c r="BH253" i="11"/>
  <c r="BB259" i="11"/>
  <c r="CR258" i="11"/>
  <c r="DX258" i="11" s="1"/>
  <c r="BA260" i="11"/>
  <c r="AN273" i="11"/>
  <c r="BU281" i="11"/>
  <c r="DA281" i="11" s="1"/>
  <c r="AH279" i="11"/>
  <c r="CQ259" i="11"/>
  <c r="DW259" i="11" s="1"/>
  <c r="CF270" i="11"/>
  <c r="DL270" i="11" s="1"/>
  <c r="AM274" i="11"/>
  <c r="AR269" i="11"/>
  <c r="AL275" i="11"/>
  <c r="AW264" i="11"/>
  <c r="CE271" i="11"/>
  <c r="DK271" i="11" s="1"/>
  <c r="AF281" i="11"/>
  <c r="AJ277" i="11"/>
  <c r="AE282" i="11"/>
  <c r="CO261" i="11"/>
  <c r="DU261" i="11" s="1"/>
  <c r="CH268" i="11"/>
  <c r="DN268" i="11" s="1"/>
  <c r="AX263" i="11"/>
  <c r="CB274" i="11"/>
  <c r="DH274" i="11" s="1"/>
  <c r="AO272" i="11"/>
  <c r="CK265" i="11"/>
  <c r="DQ265" i="11" s="1"/>
  <c r="AP271" i="11"/>
  <c r="AY262" i="11"/>
  <c r="BC258" i="11"/>
  <c r="AS268" i="11"/>
  <c r="CA275" i="11"/>
  <c r="DG275" i="11" s="1"/>
  <c r="EM275" i="11" s="1"/>
  <c r="FX275" i="11" s="1"/>
  <c r="CU255" i="11"/>
  <c r="EA255" i="11" s="1"/>
  <c r="CS257" i="11"/>
  <c r="DY257" i="11" s="1"/>
  <c r="CD272" i="11"/>
  <c r="DJ272" i="11" s="1"/>
  <c r="BF255" i="11"/>
  <c r="CW253" i="11"/>
  <c r="EC253" i="11" s="1"/>
  <c r="FI253" i="11" s="1"/>
  <c r="BY277" i="11"/>
  <c r="DE277" i="11" s="1"/>
  <c r="BS283" i="11"/>
  <c r="CY283" i="11" s="1"/>
  <c r="CI267" i="11"/>
  <c r="DO267" i="11" s="1"/>
  <c r="BX278" i="11"/>
  <c r="DD278" i="11" s="1"/>
  <c r="AK276" i="11"/>
  <c r="AD283" i="11"/>
  <c r="CM263" i="11"/>
  <c r="DS263" i="11" s="1"/>
  <c r="AT267" i="11"/>
  <c r="AV265" i="11"/>
  <c r="BE256" i="11"/>
  <c r="BG254" i="11"/>
  <c r="CC273" i="11"/>
  <c r="DI273" i="11" s="1"/>
  <c r="EO273" i="11" s="1"/>
  <c r="FZ273" i="11" s="1"/>
  <c r="CV254" i="11"/>
  <c r="EB254" i="11" s="1"/>
  <c r="CP260" i="11"/>
  <c r="DV260" i="11" s="1"/>
  <c r="BT282" i="11"/>
  <c r="CZ282" i="11" s="1"/>
  <c r="BV280" i="11"/>
  <c r="DB280" i="11" s="1"/>
  <c r="AQ270" i="11"/>
  <c r="CN262" i="11"/>
  <c r="DT262" i="11" s="1"/>
  <c r="AU266" i="11"/>
  <c r="AI278" i="11"/>
  <c r="AZ261" i="11"/>
  <c r="CL264" i="11"/>
  <c r="DR264" i="11" s="1"/>
  <c r="BW279" i="11"/>
  <c r="DC279" i="11" s="1"/>
  <c r="CG269" i="11"/>
  <c r="DM269" i="11" s="1"/>
  <c r="BZ276" i="11"/>
  <c r="DF276" i="11" s="1"/>
  <c r="EL276" i="11" s="1"/>
  <c r="FW276" i="11" s="1"/>
  <c r="CJ266" i="11"/>
  <c r="DP266" i="11" s="1"/>
  <c r="FP282" i="11"/>
  <c r="HL252" i="11"/>
  <c r="M314" i="11"/>
  <c r="HE313" i="11" s="1"/>
  <c r="G315" i="11"/>
  <c r="GZ250" i="11" l="1"/>
  <c r="HK250" i="11" s="1"/>
  <c r="GT252" i="11"/>
  <c r="GV252" i="11" s="1"/>
  <c r="GW252" i="11" s="1"/>
  <c r="GX252" i="11" s="1"/>
  <c r="EY263" i="11"/>
  <c r="GJ263" i="11" s="1"/>
  <c r="EX264" i="11"/>
  <c r="GI264" i="11" s="1"/>
  <c r="EZ262" i="11"/>
  <c r="GK262" i="11" s="1"/>
  <c r="AY282" i="1"/>
  <c r="AZ282" i="1" s="1"/>
  <c r="BL282" i="1" s="1"/>
  <c r="AX282" i="1"/>
  <c r="BB312" i="1"/>
  <c r="BC312" i="1" s="1"/>
  <c r="BF312" i="1"/>
  <c r="BH312" i="1" s="1"/>
  <c r="BJ312" i="1" s="1"/>
  <c r="AS284" i="1"/>
  <c r="AC300" i="1"/>
  <c r="AO288" i="1"/>
  <c r="Y304" i="1"/>
  <c r="AT283" i="1"/>
  <c r="AV283" i="1" s="1"/>
  <c r="AW283" i="1" s="1"/>
  <c r="AD299" i="1"/>
  <c r="AQ286" i="1"/>
  <c r="AA302" i="1"/>
  <c r="AF297" i="1"/>
  <c r="AP287" i="1"/>
  <c r="Z303" i="1"/>
  <c r="AM290" i="1"/>
  <c r="AR285" i="1"/>
  <c r="AB301" i="1"/>
  <c r="AG296" i="1"/>
  <c r="AL291" i="1"/>
  <c r="AI294" i="1"/>
  <c r="AN289" i="1"/>
  <c r="AH295" i="1"/>
  <c r="AE298" i="1"/>
  <c r="AJ293" i="1"/>
  <c r="AK292" i="1"/>
  <c r="U308" i="1"/>
  <c r="S310" i="1"/>
  <c r="W306" i="1"/>
  <c r="T309" i="1"/>
  <c r="V307" i="1"/>
  <c r="X305" i="1"/>
  <c r="R311" i="1"/>
  <c r="Q312" i="1"/>
  <c r="G314" i="1"/>
  <c r="N313" i="1"/>
  <c r="O313" i="1"/>
  <c r="GX251" i="11"/>
  <c r="HH251" i="11" s="1"/>
  <c r="EI279" i="11"/>
  <c r="FT279" i="11" s="1"/>
  <c r="FE257" i="11"/>
  <c r="GP257" i="11" s="1"/>
  <c r="ES269" i="11"/>
  <c r="GD269" i="11" s="1"/>
  <c r="FK253" i="11"/>
  <c r="FL253" i="11" s="1"/>
  <c r="FM253" i="11" s="1"/>
  <c r="FB260" i="11"/>
  <c r="GM260" i="11" s="1"/>
  <c r="FH254" i="11"/>
  <c r="GS254" i="11" s="1"/>
  <c r="EH280" i="11"/>
  <c r="FS280" i="11" s="1"/>
  <c r="FG255" i="11"/>
  <c r="GR255" i="11" s="1"/>
  <c r="EV266" i="11"/>
  <c r="GG266" i="11" s="1"/>
  <c r="EK277" i="11"/>
  <c r="FV277" i="11" s="1"/>
  <c r="EE283" i="11"/>
  <c r="FP283" i="11" s="1"/>
  <c r="EP272" i="11"/>
  <c r="GA272" i="11" s="1"/>
  <c r="EN274" i="11"/>
  <c r="FY274" i="11" s="1"/>
  <c r="ER270" i="11"/>
  <c r="GC270" i="11" s="1"/>
  <c r="FC259" i="11"/>
  <c r="GN259" i="11" s="1"/>
  <c r="EW265" i="11"/>
  <c r="GH265" i="11" s="1"/>
  <c r="ET268" i="11"/>
  <c r="GE268" i="11" s="1"/>
  <c r="FD258" i="11"/>
  <c r="GO258" i="11" s="1"/>
  <c r="GY252" i="11"/>
  <c r="HI252" i="11" s="1"/>
  <c r="HJ252" i="11" s="1"/>
  <c r="FA261" i="11"/>
  <c r="GL261" i="11" s="1"/>
  <c r="EQ271" i="11"/>
  <c r="GB271" i="11" s="1"/>
  <c r="EG281" i="11"/>
  <c r="FF256" i="11"/>
  <c r="GQ256" i="11" s="1"/>
  <c r="FR280" i="11"/>
  <c r="FN252" i="11"/>
  <c r="EJ278" i="11"/>
  <c r="FU278" i="11" s="1"/>
  <c r="EF282" i="11"/>
  <c r="EU267" i="11"/>
  <c r="GF267" i="11" s="1"/>
  <c r="HF254" i="11"/>
  <c r="BD258" i="11"/>
  <c r="AK277" i="11"/>
  <c r="BG255" i="11"/>
  <c r="AT268" i="11"/>
  <c r="CM264" i="11"/>
  <c r="DS264" i="11" s="1"/>
  <c r="CF271" i="11"/>
  <c r="DL271" i="11" s="1"/>
  <c r="CW254" i="11"/>
  <c r="EC254" i="11" s="1"/>
  <c r="BS284" i="11"/>
  <c r="CY284" i="11" s="1"/>
  <c r="CE272" i="11"/>
  <c r="DK272" i="11" s="1"/>
  <c r="CI268" i="11"/>
  <c r="DO268" i="11" s="1"/>
  <c r="CV255" i="11"/>
  <c r="EB255" i="11" s="1"/>
  <c r="FH255" i="11" s="1"/>
  <c r="GS255" i="11" s="1"/>
  <c r="BV281" i="11"/>
  <c r="DB281" i="11" s="1"/>
  <c r="AJ278" i="11"/>
  <c r="AI279" i="11"/>
  <c r="AF282" i="11"/>
  <c r="CB275" i="11"/>
  <c r="DH275" i="11" s="1"/>
  <c r="CJ267" i="11"/>
  <c r="DP267" i="11" s="1"/>
  <c r="CU256" i="11"/>
  <c r="EA256" i="11" s="1"/>
  <c r="CP261" i="11"/>
  <c r="DV261" i="11" s="1"/>
  <c r="AZ262" i="11"/>
  <c r="AQ271" i="11"/>
  <c r="AP272" i="11"/>
  <c r="BH254" i="11"/>
  <c r="AM275" i="11"/>
  <c r="AL276" i="11"/>
  <c r="BC259" i="11"/>
  <c r="CL265" i="11"/>
  <c r="DR265" i="11" s="1"/>
  <c r="BT283" i="11"/>
  <c r="CZ283" i="11" s="1"/>
  <c r="BF256" i="11"/>
  <c r="BZ277" i="11"/>
  <c r="DF277" i="11" s="1"/>
  <c r="AR270" i="11"/>
  <c r="CS258" i="11"/>
  <c r="DY258" i="11" s="1"/>
  <c r="AE283" i="11"/>
  <c r="AY263" i="11"/>
  <c r="CR259" i="11"/>
  <c r="DX259" i="11" s="1"/>
  <c r="BA261" i="11"/>
  <c r="AU267" i="11"/>
  <c r="CO262" i="11"/>
  <c r="DU262" i="11" s="1"/>
  <c r="AX264" i="11"/>
  <c r="AH280" i="11"/>
  <c r="BB260" i="11"/>
  <c r="BU282" i="11"/>
  <c r="DA282" i="11" s="1"/>
  <c r="CK266" i="11"/>
  <c r="DQ266" i="11" s="1"/>
  <c r="CT257" i="11"/>
  <c r="DZ257" i="11" s="1"/>
  <c r="AN274" i="11"/>
  <c r="AW265" i="11"/>
  <c r="AO273" i="11"/>
  <c r="BE257" i="11"/>
  <c r="CC274" i="11"/>
  <c r="DI274" i="11" s="1"/>
  <c r="AG281" i="11"/>
  <c r="AD284" i="11"/>
  <c r="BY278" i="11"/>
  <c r="DE278" i="11" s="1"/>
  <c r="AV266" i="11"/>
  <c r="AS269" i="11"/>
  <c r="CD273" i="11"/>
  <c r="DJ273" i="11" s="1"/>
  <c r="EP273" i="11" s="1"/>
  <c r="GA273" i="11" s="1"/>
  <c r="CQ260" i="11"/>
  <c r="DW260" i="11" s="1"/>
  <c r="CG270" i="11"/>
  <c r="DM270" i="11" s="1"/>
  <c r="CH269" i="11"/>
  <c r="DN269" i="11" s="1"/>
  <c r="CA276" i="11"/>
  <c r="DG276" i="11" s="1"/>
  <c r="BW280" i="11"/>
  <c r="DC280" i="11" s="1"/>
  <c r="CN263" i="11"/>
  <c r="DT263" i="11" s="1"/>
  <c r="BX279" i="11"/>
  <c r="DD279" i="11" s="1"/>
  <c r="EJ279" i="11" s="1"/>
  <c r="FU279" i="11" s="1"/>
  <c r="GT253" i="11"/>
  <c r="GV253" i="11" s="1"/>
  <c r="GW253" i="11" s="1"/>
  <c r="HL253" i="11"/>
  <c r="G316" i="11"/>
  <c r="M315" i="11"/>
  <c r="HE314" i="11" s="1"/>
  <c r="EI280" i="11" l="1"/>
  <c r="FT280" i="11" s="1"/>
  <c r="EL277" i="11"/>
  <c r="FW277" i="11" s="1"/>
  <c r="ET269" i="11"/>
  <c r="GE269" i="11" s="1"/>
  <c r="EO274" i="11"/>
  <c r="FZ274" i="11" s="1"/>
  <c r="GZ251" i="11"/>
  <c r="HK251" i="11" s="1"/>
  <c r="BB313" i="1"/>
  <c r="BC313" i="1" s="1"/>
  <c r="BF313" i="1"/>
  <c r="BH313" i="1" s="1"/>
  <c r="BJ313" i="1" s="1"/>
  <c r="AO289" i="1"/>
  <c r="Y305" i="1"/>
  <c r="AN290" i="1"/>
  <c r="AE299" i="1"/>
  <c r="AL292" i="1"/>
  <c r="AG297" i="1"/>
  <c r="AF298" i="1"/>
  <c r="AM291" i="1"/>
  <c r="AT284" i="1"/>
  <c r="AV284" i="1" s="1"/>
  <c r="AW284" i="1" s="1"/>
  <c r="AD300" i="1"/>
  <c r="AC301" i="1"/>
  <c r="Z304" i="1"/>
  <c r="AP288" i="1"/>
  <c r="AI295" i="1"/>
  <c r="AB302" i="1"/>
  <c r="AR286" i="1"/>
  <c r="AK293" i="1"/>
  <c r="X306" i="1"/>
  <c r="V308" i="1"/>
  <c r="AS285" i="1"/>
  <c r="AH296" i="1"/>
  <c r="AA303" i="1"/>
  <c r="AQ287" i="1"/>
  <c r="AJ294" i="1"/>
  <c r="S311" i="1"/>
  <c r="W307" i="1"/>
  <c r="U309" i="1"/>
  <c r="T310" i="1"/>
  <c r="Q313" i="1"/>
  <c r="R312" i="1"/>
  <c r="G315" i="1"/>
  <c r="N314" i="1"/>
  <c r="O314" i="1"/>
  <c r="AX283" i="1"/>
  <c r="AY283" i="1"/>
  <c r="AZ283" i="1" s="1"/>
  <c r="BL283" i="1" s="1"/>
  <c r="FE258" i="11"/>
  <c r="GP258" i="11" s="1"/>
  <c r="EK278" i="11"/>
  <c r="FV278" i="11" s="1"/>
  <c r="EM276" i="11"/>
  <c r="FX276" i="11" s="1"/>
  <c r="FC260" i="11"/>
  <c r="GN260" i="11" s="1"/>
  <c r="EG282" i="11"/>
  <c r="FR282" i="11" s="1"/>
  <c r="FD259" i="11"/>
  <c r="GO259" i="11" s="1"/>
  <c r="EW266" i="11"/>
  <c r="GH266" i="11" s="1"/>
  <c r="FA262" i="11"/>
  <c r="GL262" i="11" s="1"/>
  <c r="EZ263" i="11"/>
  <c r="GK263" i="11" s="1"/>
  <c r="ES270" i="11"/>
  <c r="GD270" i="11" s="1"/>
  <c r="EU268" i="11"/>
  <c r="GF268" i="11" s="1"/>
  <c r="GY253" i="11"/>
  <c r="HI253" i="11" s="1"/>
  <c r="HJ253" i="11" s="1"/>
  <c r="GX253" i="11"/>
  <c r="EV267" i="11"/>
  <c r="GG267" i="11" s="1"/>
  <c r="EQ272" i="11"/>
  <c r="GB272" i="11" s="1"/>
  <c r="EY264" i="11"/>
  <c r="GJ264" i="11" s="1"/>
  <c r="FN253" i="11"/>
  <c r="FF257" i="11"/>
  <c r="GQ257" i="11" s="1"/>
  <c r="EF283" i="11"/>
  <c r="EN275" i="11"/>
  <c r="FY275" i="11" s="1"/>
  <c r="EH281" i="11"/>
  <c r="FS281" i="11" s="1"/>
  <c r="EE284" i="11"/>
  <c r="FP284" i="11" s="1"/>
  <c r="FQ282" i="11"/>
  <c r="EX265" i="11"/>
  <c r="GI265" i="11" s="1"/>
  <c r="FB261" i="11"/>
  <c r="GM261" i="11" s="1"/>
  <c r="FI254" i="11"/>
  <c r="FK254" i="11" s="1"/>
  <c r="FL254" i="11" s="1"/>
  <c r="FM254" i="11" s="1"/>
  <c r="GZ252" i="11"/>
  <c r="HH252" i="11"/>
  <c r="FG256" i="11"/>
  <c r="GR256" i="11" s="1"/>
  <c r="ER271" i="11"/>
  <c r="GC271" i="11" s="1"/>
  <c r="FR281" i="11"/>
  <c r="HL254" i="11"/>
  <c r="HF255" i="11"/>
  <c r="AK278" i="11"/>
  <c r="AL277" i="11"/>
  <c r="AF283" i="11"/>
  <c r="BE258" i="11"/>
  <c r="CV256" i="11"/>
  <c r="EB256" i="11" s="1"/>
  <c r="AT269" i="11"/>
  <c r="BZ278" i="11"/>
  <c r="DF278" i="11" s="1"/>
  <c r="AQ272" i="11"/>
  <c r="BU283" i="11"/>
  <c r="DA283" i="11" s="1"/>
  <c r="AP273" i="11"/>
  <c r="AJ279" i="11"/>
  <c r="CA277" i="11"/>
  <c r="DG277" i="11" s="1"/>
  <c r="CN264" i="11"/>
  <c r="DT264" i="11" s="1"/>
  <c r="CG271" i="11"/>
  <c r="DM271" i="11" s="1"/>
  <c r="BH255" i="11"/>
  <c r="CW255" i="11"/>
  <c r="EC255" i="11" s="1"/>
  <c r="AV267" i="11"/>
  <c r="CO263" i="11"/>
  <c r="DU263" i="11" s="1"/>
  <c r="CB276" i="11"/>
  <c r="DH276" i="11" s="1"/>
  <c r="AY264" i="11"/>
  <c r="BC260" i="11"/>
  <c r="CF272" i="11"/>
  <c r="DL272" i="11" s="1"/>
  <c r="CL266" i="11"/>
  <c r="DR266" i="11" s="1"/>
  <c r="CS259" i="11"/>
  <c r="DY259" i="11" s="1"/>
  <c r="AZ263" i="11"/>
  <c r="CD274" i="11"/>
  <c r="DJ274" i="11" s="1"/>
  <c r="BX280" i="11"/>
  <c r="DD280" i="11" s="1"/>
  <c r="BY279" i="11"/>
  <c r="DE279" i="11" s="1"/>
  <c r="EK279" i="11" s="1"/>
  <c r="FV279" i="11" s="1"/>
  <c r="CH270" i="11"/>
  <c r="DN270" i="11" s="1"/>
  <c r="AM276" i="11"/>
  <c r="BD259" i="11"/>
  <c r="AH281" i="11"/>
  <c r="AI280" i="11"/>
  <c r="AW266" i="11"/>
  <c r="CT258" i="11"/>
  <c r="DZ258" i="11" s="1"/>
  <c r="AR271" i="11"/>
  <c r="AG282" i="11"/>
  <c r="BF257" i="11"/>
  <c r="BB261" i="11"/>
  <c r="CI269" i="11"/>
  <c r="DO269" i="11" s="1"/>
  <c r="AE284" i="11"/>
  <c r="BA262" i="11"/>
  <c r="AO274" i="11"/>
  <c r="CE273" i="11"/>
  <c r="DK273" i="11" s="1"/>
  <c r="CR260" i="11"/>
  <c r="DX260" i="11" s="1"/>
  <c r="FD260" i="11" s="1"/>
  <c r="GO260" i="11" s="1"/>
  <c r="CC275" i="11"/>
  <c r="DI275" i="11" s="1"/>
  <c r="BS285" i="11"/>
  <c r="CY285" i="11" s="1"/>
  <c r="CM265" i="11"/>
  <c r="DS265" i="11" s="1"/>
  <c r="CJ268" i="11"/>
  <c r="DP268" i="11" s="1"/>
  <c r="CU257" i="11"/>
  <c r="EA257" i="11" s="1"/>
  <c r="AU268" i="11"/>
  <c r="BG256" i="11"/>
  <c r="CP262" i="11"/>
  <c r="DV262" i="11" s="1"/>
  <c r="BV282" i="11"/>
  <c r="DB282" i="11" s="1"/>
  <c r="BT284" i="11"/>
  <c r="CZ284" i="11" s="1"/>
  <c r="AD285" i="11"/>
  <c r="CK267" i="11"/>
  <c r="DQ267" i="11" s="1"/>
  <c r="EW267" i="11" s="1"/>
  <c r="GH267" i="11" s="1"/>
  <c r="AX265" i="11"/>
  <c r="AS270" i="11"/>
  <c r="AN275" i="11"/>
  <c r="BW281" i="11"/>
  <c r="DC281" i="11" s="1"/>
  <c r="CQ261" i="11"/>
  <c r="DW261" i="11" s="1"/>
  <c r="M316" i="11"/>
  <c r="HE315" i="11" s="1"/>
  <c r="G317" i="11"/>
  <c r="FG257" i="11" l="1"/>
  <c r="GR257" i="11" s="1"/>
  <c r="BB314" i="1"/>
  <c r="BC314" i="1" s="1"/>
  <c r="BF314" i="1"/>
  <c r="BH314" i="1" s="1"/>
  <c r="BJ314" i="1" s="1"/>
  <c r="AT285" i="1"/>
  <c r="AV285" i="1" s="1"/>
  <c r="AW285" i="1" s="1"/>
  <c r="AD301" i="1"/>
  <c r="AE300" i="1"/>
  <c r="AR287" i="1"/>
  <c r="AB303" i="1"/>
  <c r="AK294" i="1"/>
  <c r="Z305" i="1"/>
  <c r="AA304" i="1"/>
  <c r="Y306" i="1"/>
  <c r="AH297" i="1"/>
  <c r="AI296" i="1"/>
  <c r="AF299" i="1"/>
  <c r="AG298" i="1"/>
  <c r="AL293" i="1"/>
  <c r="AM292" i="1"/>
  <c r="AJ295" i="1"/>
  <c r="AS286" i="1"/>
  <c r="AC302" i="1"/>
  <c r="AP289" i="1"/>
  <c r="AQ288" i="1"/>
  <c r="AN291" i="1"/>
  <c r="AO290" i="1"/>
  <c r="V309" i="1"/>
  <c r="R313" i="1"/>
  <c r="X307" i="1"/>
  <c r="T311" i="1"/>
  <c r="W308" i="1"/>
  <c r="U310" i="1"/>
  <c r="Q314" i="1"/>
  <c r="S312" i="1"/>
  <c r="O315" i="1"/>
  <c r="N315" i="1"/>
  <c r="G316" i="1"/>
  <c r="AY284" i="1"/>
  <c r="AZ284" i="1" s="1"/>
  <c r="BL284" i="1" s="1"/>
  <c r="AX284" i="1"/>
  <c r="EG283" i="11"/>
  <c r="FR283" i="11" s="1"/>
  <c r="FC261" i="11"/>
  <c r="GN261" i="11" s="1"/>
  <c r="EH282" i="11"/>
  <c r="FS282" i="11" s="1"/>
  <c r="FB262" i="11"/>
  <c r="GM262" i="11" s="1"/>
  <c r="EU269" i="11"/>
  <c r="GF269" i="11" s="1"/>
  <c r="GT254" i="11"/>
  <c r="GV254" i="11" s="1"/>
  <c r="GW254" i="11" s="1"/>
  <c r="GX254" i="11" s="1"/>
  <c r="EF284" i="11"/>
  <c r="FQ284" i="11" s="1"/>
  <c r="EL278" i="11"/>
  <c r="FW278" i="11" s="1"/>
  <c r="EQ273" i="11"/>
  <c r="GB273" i="11" s="1"/>
  <c r="EM277" i="11"/>
  <c r="FX277" i="11" s="1"/>
  <c r="EI281" i="11"/>
  <c r="FT281" i="11" s="1"/>
  <c r="EE285" i="11"/>
  <c r="FP285" i="11" s="1"/>
  <c r="FF258" i="11"/>
  <c r="GQ258" i="11" s="1"/>
  <c r="ER272" i="11"/>
  <c r="GC272" i="11" s="1"/>
  <c r="EV268" i="11"/>
  <c r="GG268" i="11" s="1"/>
  <c r="ET270" i="11"/>
  <c r="GE270" i="11" s="1"/>
  <c r="EZ264" i="11"/>
  <c r="GK264" i="11" s="1"/>
  <c r="FH256" i="11"/>
  <c r="GS256" i="11" s="1"/>
  <c r="EY265" i="11"/>
  <c r="GJ265" i="11" s="1"/>
  <c r="FE259" i="11"/>
  <c r="GP259" i="11" s="1"/>
  <c r="FI255" i="11"/>
  <c r="FK255" i="11" s="1"/>
  <c r="HK252" i="11"/>
  <c r="EJ280" i="11"/>
  <c r="EX266" i="11"/>
  <c r="GI266" i="11" s="1"/>
  <c r="EN276" i="11"/>
  <c r="FY276" i="11" s="1"/>
  <c r="FN254" i="11"/>
  <c r="GZ253" i="11"/>
  <c r="HH253" i="11"/>
  <c r="EO275" i="11"/>
  <c r="FZ275" i="11" s="1"/>
  <c r="EP274" i="11"/>
  <c r="GA274" i="11" s="1"/>
  <c r="FA263" i="11"/>
  <c r="GL263" i="11" s="1"/>
  <c r="ES271" i="11"/>
  <c r="GD271" i="11" s="1"/>
  <c r="FQ283" i="11"/>
  <c r="HL255" i="11"/>
  <c r="HF256" i="11"/>
  <c r="AF284" i="11"/>
  <c r="AZ264" i="11"/>
  <c r="AN276" i="11"/>
  <c r="CV257" i="11"/>
  <c r="EB257" i="11" s="1"/>
  <c r="AH282" i="11"/>
  <c r="CE274" i="11"/>
  <c r="DK274" i="11" s="1"/>
  <c r="AI281" i="11"/>
  <c r="BY280" i="11"/>
  <c r="DE280" i="11" s="1"/>
  <c r="BZ279" i="11"/>
  <c r="DF279" i="11" s="1"/>
  <c r="CM266" i="11"/>
  <c r="DS266" i="11" s="1"/>
  <c r="CF273" i="11"/>
  <c r="DL273" i="11" s="1"/>
  <c r="CL267" i="11"/>
  <c r="DR267" i="11" s="1"/>
  <c r="AR272" i="11"/>
  <c r="CB277" i="11"/>
  <c r="DH277" i="11" s="1"/>
  <c r="CN265" i="11"/>
  <c r="DT265" i="11" s="1"/>
  <c r="CU258" i="11"/>
  <c r="EA258" i="11" s="1"/>
  <c r="BT285" i="11"/>
  <c r="CZ285" i="11" s="1"/>
  <c r="CJ269" i="11"/>
  <c r="DP269" i="11" s="1"/>
  <c r="AO275" i="11"/>
  <c r="AE285" i="11"/>
  <c r="AP274" i="11"/>
  <c r="AU269" i="11"/>
  <c r="AK279" i="11"/>
  <c r="BS286" i="11"/>
  <c r="CY286" i="11" s="1"/>
  <c r="AD286" i="11"/>
  <c r="CC276" i="11"/>
  <c r="DI276" i="11" s="1"/>
  <c r="AG283" i="11"/>
  <c r="BE259" i="11"/>
  <c r="CH271" i="11"/>
  <c r="DN271" i="11" s="1"/>
  <c r="BH256" i="11"/>
  <c r="BA263" i="11"/>
  <c r="CP263" i="11"/>
  <c r="DV263" i="11" s="1"/>
  <c r="AJ280" i="11"/>
  <c r="BF258" i="11"/>
  <c r="CA278" i="11"/>
  <c r="DG278" i="11" s="1"/>
  <c r="BV283" i="11"/>
  <c r="DB283" i="11" s="1"/>
  <c r="BU284" i="11"/>
  <c r="DA284" i="11" s="1"/>
  <c r="EG284" i="11" s="1"/>
  <c r="AV268" i="11"/>
  <c r="CG272" i="11"/>
  <c r="DM272" i="11" s="1"/>
  <c r="AM277" i="11"/>
  <c r="CD275" i="11"/>
  <c r="DJ275" i="11" s="1"/>
  <c r="BW282" i="11"/>
  <c r="DC282" i="11" s="1"/>
  <c r="CI270" i="11"/>
  <c r="DO270" i="11" s="1"/>
  <c r="CW256" i="11"/>
  <c r="EC256" i="11" s="1"/>
  <c r="AY265" i="11"/>
  <c r="AT270" i="11"/>
  <c r="CT259" i="11"/>
  <c r="DZ259" i="11" s="1"/>
  <c r="BX281" i="11"/>
  <c r="DD281" i="11" s="1"/>
  <c r="AS271" i="11"/>
  <c r="CK268" i="11"/>
  <c r="DQ268" i="11" s="1"/>
  <c r="BC261" i="11"/>
  <c r="BB262" i="11"/>
  <c r="AX266" i="11"/>
  <c r="CS260" i="11"/>
  <c r="DY260" i="11" s="1"/>
  <c r="AL278" i="11"/>
  <c r="CR261" i="11"/>
  <c r="DX261" i="11" s="1"/>
  <c r="AW267" i="11"/>
  <c r="BG257" i="11"/>
  <c r="AQ273" i="11"/>
  <c r="BD260" i="11"/>
  <c r="CQ262" i="11"/>
  <c r="DW262" i="11" s="1"/>
  <c r="CO264" i="11"/>
  <c r="DU264" i="11" s="1"/>
  <c r="FA264" i="11" s="1"/>
  <c r="GL264" i="11" s="1"/>
  <c r="M317" i="11"/>
  <c r="HE316" i="11" s="1"/>
  <c r="G318" i="11"/>
  <c r="EI282" i="11" l="1"/>
  <c r="FT282" i="11" s="1"/>
  <c r="ES272" i="11"/>
  <c r="GD272" i="11" s="1"/>
  <c r="EW268" i="11"/>
  <c r="GH268" i="11" s="1"/>
  <c r="GT255" i="11"/>
  <c r="GV255" i="11" s="1"/>
  <c r="GW255" i="11" s="1"/>
  <c r="GY255" i="11" s="1"/>
  <c r="HI255" i="11" s="1"/>
  <c r="HJ255" i="11" s="1"/>
  <c r="N316" i="1"/>
  <c r="G317" i="1"/>
  <c r="O316" i="1"/>
  <c r="BB315" i="1"/>
  <c r="BC315" i="1" s="1"/>
  <c r="BF315" i="1"/>
  <c r="BH315" i="1" s="1"/>
  <c r="BJ315" i="1" s="1"/>
  <c r="AK295" i="1"/>
  <c r="AD302" i="1"/>
  <c r="AT286" i="1"/>
  <c r="AV286" i="1" s="1"/>
  <c r="Y307" i="1"/>
  <c r="AO291" i="1"/>
  <c r="AH298" i="1"/>
  <c r="AC303" i="1"/>
  <c r="AS287" i="1"/>
  <c r="AL294" i="1"/>
  <c r="AG299" i="1"/>
  <c r="Z306" i="1"/>
  <c r="AP290" i="1"/>
  <c r="AN292" i="1"/>
  <c r="AM293" i="1"/>
  <c r="AR288" i="1"/>
  <c r="AB304" i="1"/>
  <c r="AI297" i="1"/>
  <c r="AF300" i="1"/>
  <c r="AE301" i="1"/>
  <c r="AJ296" i="1"/>
  <c r="AQ289" i="1"/>
  <c r="AA305" i="1"/>
  <c r="W309" i="1"/>
  <c r="R314" i="1"/>
  <c r="X308" i="1"/>
  <c r="U311" i="1"/>
  <c r="T312" i="1"/>
  <c r="V310" i="1"/>
  <c r="Q315" i="1"/>
  <c r="S313" i="1"/>
  <c r="AY285" i="1"/>
  <c r="AZ285" i="1" s="1"/>
  <c r="BL285" i="1" s="1"/>
  <c r="AX285" i="1"/>
  <c r="GY254" i="11"/>
  <c r="HI254" i="11" s="1"/>
  <c r="HJ254" i="11" s="1"/>
  <c r="FD261" i="11"/>
  <c r="GO261" i="11" s="1"/>
  <c r="EJ281" i="11"/>
  <c r="FU281" i="11" s="1"/>
  <c r="FI256" i="11"/>
  <c r="FK256" i="11" s="1"/>
  <c r="FL256" i="11" s="1"/>
  <c r="FM256" i="11" s="1"/>
  <c r="EH283" i="11"/>
  <c r="FS283" i="11" s="1"/>
  <c r="FB263" i="11"/>
  <c r="GM263" i="11" s="1"/>
  <c r="EE286" i="11"/>
  <c r="FP286" i="11" s="1"/>
  <c r="FG258" i="11"/>
  <c r="GR258" i="11" s="1"/>
  <c r="EX267" i="11"/>
  <c r="GI267" i="11" s="1"/>
  <c r="EK280" i="11"/>
  <c r="FV280" i="11" s="1"/>
  <c r="FH257" i="11"/>
  <c r="GS257" i="11" s="1"/>
  <c r="EO276" i="11"/>
  <c r="FZ276" i="11" s="1"/>
  <c r="EP275" i="11"/>
  <c r="GA275" i="11" s="1"/>
  <c r="FC262" i="11"/>
  <c r="GN262" i="11" s="1"/>
  <c r="ET271" i="11"/>
  <c r="GE271" i="11" s="1"/>
  <c r="EF285" i="11"/>
  <c r="EL279" i="11"/>
  <c r="FW279" i="11" s="1"/>
  <c r="FL255" i="11"/>
  <c r="FM255" i="11" s="1"/>
  <c r="GZ254" i="11"/>
  <c r="HH254" i="11"/>
  <c r="FF259" i="11"/>
  <c r="GQ259" i="11" s="1"/>
  <c r="EU270" i="11"/>
  <c r="GF270" i="11" s="1"/>
  <c r="EM278" i="11"/>
  <c r="FX278" i="11" s="1"/>
  <c r="EZ265" i="11"/>
  <c r="GK265" i="11" s="1"/>
  <c r="ER273" i="11"/>
  <c r="GC273" i="11" s="1"/>
  <c r="FU280" i="11"/>
  <c r="HK253" i="11"/>
  <c r="FE260" i="11"/>
  <c r="GP260" i="11" s="1"/>
  <c r="EV269" i="11"/>
  <c r="GG269" i="11" s="1"/>
  <c r="EN277" i="11"/>
  <c r="FY277" i="11" s="1"/>
  <c r="EY266" i="11"/>
  <c r="GJ266" i="11" s="1"/>
  <c r="EQ274" i="11"/>
  <c r="GB274" i="11" s="1"/>
  <c r="HL256" i="11"/>
  <c r="FR284" i="11"/>
  <c r="HF257" i="11"/>
  <c r="CR262" i="11"/>
  <c r="DX262" i="11" s="1"/>
  <c r="AH283" i="11"/>
  <c r="AF285" i="11"/>
  <c r="CF274" i="11"/>
  <c r="DL274" i="11" s="1"/>
  <c r="CL268" i="11"/>
  <c r="DR268" i="11" s="1"/>
  <c r="AW268" i="11"/>
  <c r="CG273" i="11"/>
  <c r="DM273" i="11" s="1"/>
  <c r="AN277" i="11"/>
  <c r="CA279" i="11"/>
  <c r="DG279" i="11" s="1"/>
  <c r="CH272" i="11"/>
  <c r="DN272" i="11" s="1"/>
  <c r="AP275" i="11"/>
  <c r="BU285" i="11"/>
  <c r="DA285" i="11" s="1"/>
  <c r="AZ265" i="11"/>
  <c r="BT286" i="11"/>
  <c r="CZ286" i="11" s="1"/>
  <c r="BG258" i="11"/>
  <c r="AV269" i="11"/>
  <c r="CE275" i="11"/>
  <c r="DK275" i="11" s="1"/>
  <c r="BV284" i="11"/>
  <c r="DB284" i="11" s="1"/>
  <c r="CO265" i="11"/>
  <c r="DU265" i="11" s="1"/>
  <c r="BH257" i="11"/>
  <c r="CQ263" i="11"/>
  <c r="DW263" i="11" s="1"/>
  <c r="CW257" i="11"/>
  <c r="EC257" i="11" s="1"/>
  <c r="BC262" i="11"/>
  <c r="BZ280" i="11"/>
  <c r="DF280" i="11" s="1"/>
  <c r="BA264" i="11"/>
  <c r="AY266" i="11"/>
  <c r="AD287" i="11"/>
  <c r="AK280" i="11"/>
  <c r="AO276" i="11"/>
  <c r="BD261" i="11"/>
  <c r="BS287" i="11"/>
  <c r="CY287" i="11" s="1"/>
  <c r="CC277" i="11"/>
  <c r="DI277" i="11" s="1"/>
  <c r="EO277" i="11" s="1"/>
  <c r="FZ277" i="11" s="1"/>
  <c r="CB278" i="11"/>
  <c r="DH278" i="11" s="1"/>
  <c r="AI282" i="11"/>
  <c r="BX282" i="11"/>
  <c r="DD282" i="11" s="1"/>
  <c r="CM267" i="11"/>
  <c r="DS267" i="11" s="1"/>
  <c r="AL279" i="11"/>
  <c r="AR273" i="11"/>
  <c r="AU270" i="11"/>
  <c r="BB263" i="11"/>
  <c r="AJ281" i="11"/>
  <c r="BF259" i="11"/>
  <c r="AQ274" i="11"/>
  <c r="CU259" i="11"/>
  <c r="EA259" i="11" s="1"/>
  <c r="CV258" i="11"/>
  <c r="EB258" i="11" s="1"/>
  <c r="CI271" i="11"/>
  <c r="DO271" i="11" s="1"/>
  <c r="CP264" i="11"/>
  <c r="DV264" i="11" s="1"/>
  <c r="AG284" i="11"/>
  <c r="AM278" i="11"/>
  <c r="CN266" i="11"/>
  <c r="DT266" i="11" s="1"/>
  <c r="EZ266" i="11" s="1"/>
  <c r="GK266" i="11" s="1"/>
  <c r="CD276" i="11"/>
  <c r="DJ276" i="11" s="1"/>
  <c r="AE286" i="11"/>
  <c r="AS272" i="11"/>
  <c r="AX267" i="11"/>
  <c r="AT271" i="11"/>
  <c r="CT260" i="11"/>
  <c r="DZ260" i="11" s="1"/>
  <c r="CS261" i="11"/>
  <c r="DY261" i="11" s="1"/>
  <c r="CK269" i="11"/>
  <c r="DQ269" i="11" s="1"/>
  <c r="BE260" i="11"/>
  <c r="BW283" i="11"/>
  <c r="DC283" i="11" s="1"/>
  <c r="CJ270" i="11"/>
  <c r="DP270" i="11" s="1"/>
  <c r="BY281" i="11"/>
  <c r="DE281" i="11" s="1"/>
  <c r="G319" i="11"/>
  <c r="M318" i="11"/>
  <c r="HE317" i="11" s="1"/>
  <c r="GX255" i="11" l="1"/>
  <c r="HH255" i="11" s="1"/>
  <c r="EE287" i="11"/>
  <c r="FP287" i="11" s="1"/>
  <c r="AW286" i="1"/>
  <c r="N317" i="1"/>
  <c r="G318" i="1"/>
  <c r="O317" i="1"/>
  <c r="BB316" i="1"/>
  <c r="BC316" i="1" s="1"/>
  <c r="BF316" i="1"/>
  <c r="BH316" i="1" s="1"/>
  <c r="BJ316" i="1" s="1"/>
  <c r="AO292" i="1"/>
  <c r="AR289" i="1"/>
  <c r="AA306" i="1"/>
  <c r="AQ290" i="1"/>
  <c r="AH299" i="1"/>
  <c r="AC304" i="1"/>
  <c r="AJ297" i="1"/>
  <c r="AE302" i="1"/>
  <c r="AD303" i="1"/>
  <c r="AT287" i="1"/>
  <c r="AV287" i="1" s="1"/>
  <c r="AW287" i="1" s="1"/>
  <c r="AK296" i="1"/>
  <c r="AF301" i="1"/>
  <c r="Y308" i="1"/>
  <c r="AB305" i="1"/>
  <c r="AI298" i="1"/>
  <c r="Z307" i="1"/>
  <c r="AP291" i="1"/>
  <c r="AS288" i="1"/>
  <c r="AN293" i="1"/>
  <c r="AG300" i="1"/>
  <c r="AM294" i="1"/>
  <c r="AL295" i="1"/>
  <c r="V311" i="1"/>
  <c r="S314" i="1"/>
  <c r="X309" i="1"/>
  <c r="T313" i="1"/>
  <c r="R315" i="1"/>
  <c r="W310" i="1"/>
  <c r="Q316" i="1"/>
  <c r="U312" i="1"/>
  <c r="EI283" i="11"/>
  <c r="FT283" i="11" s="1"/>
  <c r="FG259" i="11"/>
  <c r="GR259" i="11" s="1"/>
  <c r="EJ282" i="11"/>
  <c r="FU282" i="11" s="1"/>
  <c r="EP276" i="11"/>
  <c r="GA276" i="11" s="1"/>
  <c r="FB264" i="11"/>
  <c r="GM264" i="11" s="1"/>
  <c r="EK281" i="11"/>
  <c r="FV281" i="11" s="1"/>
  <c r="FA265" i="11"/>
  <c r="GL265" i="11" s="1"/>
  <c r="EW269" i="11"/>
  <c r="GH269" i="11" s="1"/>
  <c r="FE261" i="11"/>
  <c r="GP261" i="11" s="1"/>
  <c r="EX268" i="11"/>
  <c r="GI268" i="11" s="1"/>
  <c r="ES273" i="11"/>
  <c r="GD273" i="11" s="1"/>
  <c r="GT256" i="11"/>
  <c r="GV256" i="11" s="1"/>
  <c r="GW256" i="11" s="1"/>
  <c r="GX256" i="11" s="1"/>
  <c r="FI257" i="11"/>
  <c r="FK257" i="11" s="1"/>
  <c r="FL257" i="11" s="1"/>
  <c r="FM257" i="11" s="1"/>
  <c r="FQ285" i="11"/>
  <c r="FF260" i="11"/>
  <c r="GQ260" i="11" s="1"/>
  <c r="EY267" i="11"/>
  <c r="GJ267" i="11" s="1"/>
  <c r="EL280" i="11"/>
  <c r="FW280" i="11" s="1"/>
  <c r="EG285" i="11"/>
  <c r="FR285" i="11" s="1"/>
  <c r="ER274" i="11"/>
  <c r="GC274" i="11" s="1"/>
  <c r="FN255" i="11"/>
  <c r="EU271" i="11"/>
  <c r="GF271" i="11" s="1"/>
  <c r="EH284" i="11"/>
  <c r="EF286" i="11"/>
  <c r="ET272" i="11"/>
  <c r="GE272" i="11" s="1"/>
  <c r="FN256" i="11"/>
  <c r="HK254" i="11"/>
  <c r="GZ255" i="11"/>
  <c r="EV270" i="11"/>
  <c r="GG270" i="11" s="1"/>
  <c r="FH258" i="11"/>
  <c r="GS258" i="11" s="1"/>
  <c r="EN278" i="11"/>
  <c r="FY278" i="11" s="1"/>
  <c r="FC263" i="11"/>
  <c r="GN263" i="11" s="1"/>
  <c r="EQ275" i="11"/>
  <c r="GB275" i="11" s="1"/>
  <c r="EM279" i="11"/>
  <c r="FX279" i="11" s="1"/>
  <c r="FD262" i="11"/>
  <c r="GO262" i="11" s="1"/>
  <c r="HL257" i="11"/>
  <c r="HF258" i="11"/>
  <c r="AD288" i="11"/>
  <c r="CH273" i="11"/>
  <c r="DN273" i="11" s="1"/>
  <c r="AE287" i="11"/>
  <c r="AX268" i="11"/>
  <c r="AQ275" i="11"/>
  <c r="BC263" i="11"/>
  <c r="BE261" i="11"/>
  <c r="AS273" i="11"/>
  <c r="CD277" i="11"/>
  <c r="DJ277" i="11" s="1"/>
  <c r="AN278" i="11"/>
  <c r="CB279" i="11"/>
  <c r="DH279" i="11" s="1"/>
  <c r="CE276" i="11"/>
  <c r="DK276" i="11" s="1"/>
  <c r="AU271" i="11"/>
  <c r="AL280" i="11"/>
  <c r="AJ282" i="11"/>
  <c r="AG285" i="11"/>
  <c r="BF260" i="11"/>
  <c r="BT287" i="11"/>
  <c r="CZ287" i="11" s="1"/>
  <c r="CQ264" i="11"/>
  <c r="DW264" i="11" s="1"/>
  <c r="CV259" i="11"/>
  <c r="EB259" i="11" s="1"/>
  <c r="CS262" i="11"/>
  <c r="DY262" i="11" s="1"/>
  <c r="CK270" i="11"/>
  <c r="DQ270" i="11" s="1"/>
  <c r="CO266" i="11"/>
  <c r="DU266" i="11" s="1"/>
  <c r="BW284" i="11"/>
  <c r="DC284" i="11" s="1"/>
  <c r="BA265" i="11"/>
  <c r="AY267" i="11"/>
  <c r="BU286" i="11"/>
  <c r="DA286" i="11" s="1"/>
  <c r="BZ281" i="11"/>
  <c r="DF281" i="11" s="1"/>
  <c r="AP276" i="11"/>
  <c r="BG259" i="11"/>
  <c r="AF286" i="11"/>
  <c r="BH258" i="11"/>
  <c r="BV285" i="11"/>
  <c r="DB285" i="11" s="1"/>
  <c r="CG274" i="11"/>
  <c r="DM274" i="11" s="1"/>
  <c r="BB264" i="11"/>
  <c r="CR263" i="11"/>
  <c r="DX263" i="11" s="1"/>
  <c r="AV270" i="11"/>
  <c r="AH284" i="11"/>
  <c r="CN267" i="11"/>
  <c r="DT267" i="11" s="1"/>
  <c r="CM268" i="11"/>
  <c r="DS268" i="11" s="1"/>
  <c r="EY268" i="11" s="1"/>
  <c r="GJ268" i="11" s="1"/>
  <c r="CI272" i="11"/>
  <c r="DO272" i="11" s="1"/>
  <c r="AZ266" i="11"/>
  <c r="CU260" i="11"/>
  <c r="EA260" i="11" s="1"/>
  <c r="AK281" i="11"/>
  <c r="BS288" i="11"/>
  <c r="CY288" i="11" s="1"/>
  <c r="EE288" i="11" s="1"/>
  <c r="CA280" i="11"/>
  <c r="DG280" i="11" s="1"/>
  <c r="EM280" i="11" s="1"/>
  <c r="FX280" i="11" s="1"/>
  <c r="CC278" i="11"/>
  <c r="DI278" i="11" s="1"/>
  <c r="EO278" i="11" s="1"/>
  <c r="FZ278" i="11" s="1"/>
  <c r="CW258" i="11"/>
  <c r="EC258" i="11" s="1"/>
  <c r="FI258" i="11" s="1"/>
  <c r="CP265" i="11"/>
  <c r="DV265" i="11" s="1"/>
  <c r="FB265" i="11" s="1"/>
  <c r="GM265" i="11" s="1"/>
  <c r="CT261" i="11"/>
  <c r="DZ261" i="11" s="1"/>
  <c r="CL269" i="11"/>
  <c r="DR269" i="11" s="1"/>
  <c r="CF275" i="11"/>
  <c r="DL275" i="11" s="1"/>
  <c r="AM279" i="11"/>
  <c r="BX283" i="11"/>
  <c r="DD283" i="11" s="1"/>
  <c r="AW269" i="11"/>
  <c r="BD262" i="11"/>
  <c r="AI283" i="11"/>
  <c r="AR274" i="11"/>
  <c r="CJ271" i="11"/>
  <c r="DP271" i="11" s="1"/>
  <c r="AT272" i="11"/>
  <c r="BY282" i="11"/>
  <c r="DE282" i="11" s="1"/>
  <c r="AO277" i="11"/>
  <c r="M319" i="11"/>
  <c r="HE318" i="11" s="1"/>
  <c r="G320" i="11"/>
  <c r="FK258" i="11" l="1"/>
  <c r="FL258" i="11" s="1"/>
  <c r="FM258" i="11" s="1"/>
  <c r="FD263" i="11"/>
  <c r="GO263" i="11" s="1"/>
  <c r="BB317" i="1"/>
  <c r="BC317" i="1" s="1"/>
  <c r="BF317" i="1"/>
  <c r="BH317" i="1" s="1"/>
  <c r="BJ317" i="1" s="1"/>
  <c r="AE303" i="1"/>
  <c r="AM295" i="1"/>
  <c r="AK297" i="1"/>
  <c r="AA307" i="1"/>
  <c r="AQ291" i="1"/>
  <c r="Y309" i="1"/>
  <c r="AO293" i="1"/>
  <c r="AD304" i="1"/>
  <c r="AT288" i="1"/>
  <c r="AV288" i="1" s="1"/>
  <c r="AH300" i="1"/>
  <c r="AC305" i="1"/>
  <c r="AS289" i="1"/>
  <c r="AI299" i="1"/>
  <c r="AG301" i="1"/>
  <c r="AL296" i="1"/>
  <c r="Z308" i="1"/>
  <c r="AP292" i="1"/>
  <c r="U313" i="1"/>
  <c r="X310" i="1"/>
  <c r="S315" i="1"/>
  <c r="AN294" i="1"/>
  <c r="AR290" i="1"/>
  <c r="AB306" i="1"/>
  <c r="T314" i="1"/>
  <c r="AF302" i="1"/>
  <c r="AJ298" i="1"/>
  <c r="W311" i="1"/>
  <c r="V312" i="1"/>
  <c r="Q317" i="1"/>
  <c r="R316" i="1"/>
  <c r="AY286" i="1"/>
  <c r="AZ286" i="1" s="1"/>
  <c r="BL286" i="1" s="1"/>
  <c r="AX286" i="1"/>
  <c r="AX287" i="1"/>
  <c r="AY287" i="1"/>
  <c r="AZ287" i="1" s="1"/>
  <c r="BL287" i="1" s="1"/>
  <c r="O318" i="1"/>
  <c r="G319" i="1"/>
  <c r="N318" i="1"/>
  <c r="ER275" i="11"/>
  <c r="GC275" i="11" s="1"/>
  <c r="EV271" i="11"/>
  <c r="GG271" i="11" s="1"/>
  <c r="FG260" i="11"/>
  <c r="GR260" i="11" s="1"/>
  <c r="GY256" i="11"/>
  <c r="HI256" i="11" s="1"/>
  <c r="HJ256" i="11" s="1"/>
  <c r="EK282" i="11"/>
  <c r="FV282" i="11" s="1"/>
  <c r="FF261" i="11"/>
  <c r="GQ261" i="11" s="1"/>
  <c r="EF287" i="11"/>
  <c r="FQ287" i="11" s="1"/>
  <c r="EZ267" i="11"/>
  <c r="GK267" i="11" s="1"/>
  <c r="EI284" i="11"/>
  <c r="FT284" i="11" s="1"/>
  <c r="FH259" i="11"/>
  <c r="GS259" i="11" s="1"/>
  <c r="EQ276" i="11"/>
  <c r="GB276" i="11" s="1"/>
  <c r="GT257" i="11"/>
  <c r="GV257" i="11" s="1"/>
  <c r="GW257" i="11" s="1"/>
  <c r="GY257" i="11" s="1"/>
  <c r="HI257" i="11" s="1"/>
  <c r="HJ257" i="11" s="1"/>
  <c r="EU272" i="11"/>
  <c r="GF272" i="11" s="1"/>
  <c r="EH285" i="11"/>
  <c r="FS285" i="11" s="1"/>
  <c r="FE262" i="11"/>
  <c r="GP262" i="11" s="1"/>
  <c r="EP277" i="11"/>
  <c r="GA277" i="11" s="1"/>
  <c r="GZ256" i="11"/>
  <c r="HH256" i="11"/>
  <c r="FQ286" i="11"/>
  <c r="EX269" i="11"/>
  <c r="GI269" i="11" s="1"/>
  <c r="EG286" i="11"/>
  <c r="FR286" i="11" s="1"/>
  <c r="FA266" i="11"/>
  <c r="GL266" i="11" s="1"/>
  <c r="FC264" i="11"/>
  <c r="GN264" i="11" s="1"/>
  <c r="EN279" i="11"/>
  <c r="FY279" i="11" s="1"/>
  <c r="HK255" i="11"/>
  <c r="FN257" i="11"/>
  <c r="EL281" i="11"/>
  <c r="FW281" i="11" s="1"/>
  <c r="FS284" i="11"/>
  <c r="EJ283" i="11"/>
  <c r="FU283" i="11" s="1"/>
  <c r="ES274" i="11"/>
  <c r="GD274" i="11" s="1"/>
  <c r="EW270" i="11"/>
  <c r="GH270" i="11" s="1"/>
  <c r="ET273" i="11"/>
  <c r="GE273" i="11" s="1"/>
  <c r="HF259" i="11"/>
  <c r="CT262" i="11"/>
  <c r="DZ262" i="11" s="1"/>
  <c r="BD263" i="11"/>
  <c r="AD289" i="11"/>
  <c r="BB265" i="11"/>
  <c r="AW270" i="11"/>
  <c r="AX269" i="11"/>
  <c r="AM280" i="11"/>
  <c r="AV271" i="11"/>
  <c r="CJ272" i="11"/>
  <c r="DP272" i="11" s="1"/>
  <c r="AU272" i="11"/>
  <c r="BS289" i="11"/>
  <c r="CY289" i="11" s="1"/>
  <c r="EE289" i="11" s="1"/>
  <c r="BV286" i="11"/>
  <c r="DB286" i="11" s="1"/>
  <c r="BT288" i="11"/>
  <c r="CZ288" i="11" s="1"/>
  <c r="CN268" i="11"/>
  <c r="DT268" i="11" s="1"/>
  <c r="BZ282" i="11"/>
  <c r="DF282" i="11" s="1"/>
  <c r="AQ276" i="11"/>
  <c r="CI273" i="11"/>
  <c r="DO273" i="11" s="1"/>
  <c r="CP266" i="11"/>
  <c r="DV266" i="11" s="1"/>
  <c r="AN279" i="11"/>
  <c r="CR264" i="11"/>
  <c r="DX264" i="11" s="1"/>
  <c r="AK282" i="11"/>
  <c r="AJ283" i="11"/>
  <c r="BE262" i="11"/>
  <c r="BG260" i="11"/>
  <c r="BU287" i="11"/>
  <c r="DA287" i="11" s="1"/>
  <c r="CF276" i="11"/>
  <c r="DL276" i="11" s="1"/>
  <c r="CG275" i="11"/>
  <c r="DM275" i="11" s="1"/>
  <c r="AF287" i="11"/>
  <c r="AI284" i="11"/>
  <c r="CD278" i="11"/>
  <c r="DJ278" i="11" s="1"/>
  <c r="BA266" i="11"/>
  <c r="BC264" i="11"/>
  <c r="BH259" i="11"/>
  <c r="BF261" i="11"/>
  <c r="CM269" i="11"/>
  <c r="DS269" i="11" s="1"/>
  <c r="BW285" i="11"/>
  <c r="DC285" i="11" s="1"/>
  <c r="CS263" i="11"/>
  <c r="DY263" i="11" s="1"/>
  <c r="CU261" i="11"/>
  <c r="EA261" i="11" s="1"/>
  <c r="CK271" i="11"/>
  <c r="DQ271" i="11" s="1"/>
  <c r="AY268" i="11"/>
  <c r="CW259" i="11"/>
  <c r="EC259" i="11" s="1"/>
  <c r="FI259" i="11" s="1"/>
  <c r="AZ267" i="11"/>
  <c r="AG286" i="11"/>
  <c r="BX284" i="11"/>
  <c r="DD284" i="11" s="1"/>
  <c r="AH285" i="11"/>
  <c r="CA281" i="11"/>
  <c r="DG281" i="11" s="1"/>
  <c r="AO278" i="11"/>
  <c r="CH274" i="11"/>
  <c r="DN274" i="11" s="1"/>
  <c r="CV260" i="11"/>
  <c r="EB260" i="11" s="1"/>
  <c r="CB280" i="11"/>
  <c r="DH280" i="11" s="1"/>
  <c r="CO267" i="11"/>
  <c r="DU267" i="11" s="1"/>
  <c r="AR275" i="11"/>
  <c r="AS274" i="11"/>
  <c r="AE288" i="11"/>
  <c r="AT273" i="11"/>
  <c r="CL270" i="11"/>
  <c r="DR270" i="11" s="1"/>
  <c r="AL281" i="11"/>
  <c r="BY283" i="11"/>
  <c r="DE283" i="11" s="1"/>
  <c r="CC279" i="11"/>
  <c r="DI279" i="11" s="1"/>
  <c r="EO279" i="11" s="1"/>
  <c r="FZ279" i="11" s="1"/>
  <c r="CQ265" i="11"/>
  <c r="DW265" i="11" s="1"/>
  <c r="FC265" i="11" s="1"/>
  <c r="GN265" i="11" s="1"/>
  <c r="CE277" i="11"/>
  <c r="DK277" i="11" s="1"/>
  <c r="AP277" i="11"/>
  <c r="FP288" i="11"/>
  <c r="GT258" i="11"/>
  <c r="GV258" i="11" s="1"/>
  <c r="GW258" i="11" s="1"/>
  <c r="HL258" i="11"/>
  <c r="M320" i="11"/>
  <c r="HE319" i="11" s="1"/>
  <c r="G321" i="11"/>
  <c r="EK283" i="11" l="1"/>
  <c r="FV283" i="11" s="1"/>
  <c r="N319" i="1"/>
  <c r="G320" i="1"/>
  <c r="O319" i="1"/>
  <c r="AW288" i="1"/>
  <c r="BB318" i="1"/>
  <c r="BC318" i="1" s="1"/>
  <c r="BF318" i="1"/>
  <c r="BH318" i="1" s="1"/>
  <c r="BJ318" i="1" s="1"/>
  <c r="AE304" i="1"/>
  <c r="AF303" i="1"/>
  <c r="AC306" i="1"/>
  <c r="AS290" i="1"/>
  <c r="Z309" i="1"/>
  <c r="AP293" i="1"/>
  <c r="AA308" i="1"/>
  <c r="AQ292" i="1"/>
  <c r="AB307" i="1"/>
  <c r="AR291" i="1"/>
  <c r="Y310" i="1"/>
  <c r="AO294" i="1"/>
  <c r="AL297" i="1"/>
  <c r="AM296" i="1"/>
  <c r="AN295" i="1"/>
  <c r="AK298" i="1"/>
  <c r="AH301" i="1"/>
  <c r="AI300" i="1"/>
  <c r="AJ299" i="1"/>
  <c r="AG302" i="1"/>
  <c r="AD305" i="1"/>
  <c r="AT289" i="1"/>
  <c r="AV289" i="1" s="1"/>
  <c r="AW289" i="1" s="1"/>
  <c r="T315" i="1"/>
  <c r="R317" i="1"/>
  <c r="W312" i="1"/>
  <c r="X311" i="1"/>
  <c r="Q318" i="1"/>
  <c r="V313" i="1"/>
  <c r="U314" i="1"/>
  <c r="S316" i="1"/>
  <c r="EN280" i="11"/>
  <c r="FY280" i="11" s="1"/>
  <c r="FG261" i="11"/>
  <c r="GR261" i="11" s="1"/>
  <c r="FE263" i="11"/>
  <c r="GP263" i="11" s="1"/>
  <c r="EV272" i="11"/>
  <c r="GG272" i="11" s="1"/>
  <c r="FA267" i="11"/>
  <c r="GL267" i="11" s="1"/>
  <c r="EY269" i="11"/>
  <c r="GJ269" i="11" s="1"/>
  <c r="EW271" i="11"/>
  <c r="GH271" i="11" s="1"/>
  <c r="GX257" i="11"/>
  <c r="ER276" i="11"/>
  <c r="GC276" i="11" s="1"/>
  <c r="EQ277" i="11"/>
  <c r="GB277" i="11" s="1"/>
  <c r="FH260" i="11"/>
  <c r="GS260" i="11" s="1"/>
  <c r="EG287" i="11"/>
  <c r="FR287" i="11" s="1"/>
  <c r="EU273" i="11"/>
  <c r="GF273" i="11" s="1"/>
  <c r="EF288" i="11"/>
  <c r="FQ288" i="11" s="1"/>
  <c r="FF262" i="11"/>
  <c r="GQ262" i="11" s="1"/>
  <c r="EM281" i="11"/>
  <c r="FX281" i="11" s="1"/>
  <c r="EP278" i="11"/>
  <c r="GA278" i="11" s="1"/>
  <c r="FB266" i="11"/>
  <c r="GM266" i="11" s="1"/>
  <c r="EZ268" i="11"/>
  <c r="GK268" i="11" s="1"/>
  <c r="EX270" i="11"/>
  <c r="GI270" i="11" s="1"/>
  <c r="ET274" i="11"/>
  <c r="GE274" i="11" s="1"/>
  <c r="EJ284" i="11"/>
  <c r="FU284" i="11" s="1"/>
  <c r="EI285" i="11"/>
  <c r="FT285" i="11" s="1"/>
  <c r="FD264" i="11"/>
  <c r="GO264" i="11" s="1"/>
  <c r="EH286" i="11"/>
  <c r="FS286" i="11" s="1"/>
  <c r="FN258" i="11"/>
  <c r="HK256" i="11"/>
  <c r="GT259" i="11"/>
  <c r="GV259" i="11" s="1"/>
  <c r="GW259" i="11" s="1"/>
  <c r="FK259" i="11"/>
  <c r="GY258" i="11"/>
  <c r="HI258" i="11" s="1"/>
  <c r="HJ258" i="11" s="1"/>
  <c r="GX258" i="11"/>
  <c r="ES275" i="11"/>
  <c r="GD275" i="11" s="1"/>
  <c r="EL282" i="11"/>
  <c r="FW282" i="11" s="1"/>
  <c r="FP289" i="11"/>
  <c r="HL259" i="11"/>
  <c r="HF260" i="11"/>
  <c r="CM270" i="11"/>
  <c r="DS270" i="11" s="1"/>
  <c r="CK272" i="11"/>
  <c r="DQ272" i="11" s="1"/>
  <c r="CQ266" i="11"/>
  <c r="DW266" i="11" s="1"/>
  <c r="CL271" i="11"/>
  <c r="DR271" i="11" s="1"/>
  <c r="CU262" i="11"/>
  <c r="EA262" i="11" s="1"/>
  <c r="CB281" i="11"/>
  <c r="DH281" i="11" s="1"/>
  <c r="CV261" i="11"/>
  <c r="EB261" i="11" s="1"/>
  <c r="CO268" i="11"/>
  <c r="DU268" i="11" s="1"/>
  <c r="AS275" i="11"/>
  <c r="CR265" i="11"/>
  <c r="DX265" i="11" s="1"/>
  <c r="CG276" i="11"/>
  <c r="DM276" i="11" s="1"/>
  <c r="CC280" i="11"/>
  <c r="DI280" i="11" s="1"/>
  <c r="AP278" i="11"/>
  <c r="CN269" i="11"/>
  <c r="DT269" i="11" s="1"/>
  <c r="CF277" i="11"/>
  <c r="DL277" i="11" s="1"/>
  <c r="AH286" i="11"/>
  <c r="AK283" i="11"/>
  <c r="CA282" i="11"/>
  <c r="DG282" i="11" s="1"/>
  <c r="CD279" i="11"/>
  <c r="DJ279" i="11" s="1"/>
  <c r="AV272" i="11"/>
  <c r="CS264" i="11"/>
  <c r="DY264" i="11" s="1"/>
  <c r="BZ283" i="11"/>
  <c r="DF283" i="11" s="1"/>
  <c r="AO279" i="11"/>
  <c r="CE278" i="11"/>
  <c r="DK278" i="11" s="1"/>
  <c r="BS290" i="11"/>
  <c r="CY290" i="11" s="1"/>
  <c r="BG261" i="11"/>
  <c r="BF262" i="11"/>
  <c r="BX285" i="11"/>
  <c r="DD285" i="11" s="1"/>
  <c r="CH275" i="11"/>
  <c r="DN275" i="11" s="1"/>
  <c r="AF288" i="11"/>
  <c r="AU273" i="11"/>
  <c r="BW286" i="11"/>
  <c r="DC286" i="11" s="1"/>
  <c r="EI286" i="11" s="1"/>
  <c r="AG287" i="11"/>
  <c r="AI285" i="11"/>
  <c r="AD290" i="11"/>
  <c r="BD264" i="11"/>
  <c r="BE263" i="11"/>
  <c r="CI274" i="11"/>
  <c r="DO274" i="11" s="1"/>
  <c r="BV287" i="11"/>
  <c r="DB287" i="11" s="1"/>
  <c r="CJ273" i="11"/>
  <c r="DP273" i="11" s="1"/>
  <c r="CT263" i="11"/>
  <c r="DZ263" i="11" s="1"/>
  <c r="BB266" i="11"/>
  <c r="CW260" i="11"/>
  <c r="EC260" i="11" s="1"/>
  <c r="BH260" i="11"/>
  <c r="AX270" i="11"/>
  <c r="AQ277" i="11"/>
  <c r="BY284" i="11"/>
  <c r="DE284" i="11" s="1"/>
  <c r="AE289" i="11"/>
  <c r="BA267" i="11"/>
  <c r="AZ268" i="11"/>
  <c r="BT289" i="11"/>
  <c r="CZ289" i="11" s="1"/>
  <c r="AT274" i="11"/>
  <c r="AR276" i="11"/>
  <c r="AY269" i="11"/>
  <c r="AM281" i="11"/>
  <c r="AW271" i="11"/>
  <c r="BC265" i="11"/>
  <c r="AJ284" i="11"/>
  <c r="BU288" i="11"/>
  <c r="DA288" i="11" s="1"/>
  <c r="AL282" i="11"/>
  <c r="CP267" i="11"/>
  <c r="DV267" i="11" s="1"/>
  <c r="AN280" i="11"/>
  <c r="M321" i="11"/>
  <c r="HE320" i="11" s="1"/>
  <c r="G322" i="11"/>
  <c r="EG288" i="11" l="1"/>
  <c r="ET275" i="11"/>
  <c r="GE275" i="11" s="1"/>
  <c r="FB267" i="11"/>
  <c r="GM267" i="11" s="1"/>
  <c r="AY288" i="1"/>
  <c r="AZ288" i="1" s="1"/>
  <c r="BL288" i="1" s="1"/>
  <c r="AX288" i="1"/>
  <c r="BB319" i="1"/>
  <c r="BC319" i="1" s="1"/>
  <c r="BF319" i="1"/>
  <c r="BH319" i="1" s="1"/>
  <c r="BJ319" i="1" s="1"/>
  <c r="Z310" i="1"/>
  <c r="AJ300" i="1"/>
  <c r="AN296" i="1"/>
  <c r="AH302" i="1"/>
  <c r="AR292" i="1"/>
  <c r="AB308" i="1"/>
  <c r="AF304" i="1"/>
  <c r="AD306" i="1"/>
  <c r="AT290" i="1"/>
  <c r="AV290" i="1" s="1"/>
  <c r="AW290" i="1" s="1"/>
  <c r="R318" i="1"/>
  <c r="AL298" i="1"/>
  <c r="AP294" i="1"/>
  <c r="T316" i="1"/>
  <c r="AI301" i="1"/>
  <c r="AG303" i="1"/>
  <c r="S317" i="1"/>
  <c r="AE305" i="1"/>
  <c r="AK299" i="1"/>
  <c r="AQ293" i="1"/>
  <c r="AA309" i="1"/>
  <c r="AO295" i="1"/>
  <c r="Y311" i="1"/>
  <c r="AM297" i="1"/>
  <c r="AS291" i="1"/>
  <c r="AC307" i="1"/>
  <c r="W313" i="1"/>
  <c r="Q319" i="1"/>
  <c r="X312" i="1"/>
  <c r="U315" i="1"/>
  <c r="V314" i="1"/>
  <c r="AX289" i="1"/>
  <c r="AY289" i="1"/>
  <c r="AZ289" i="1" s="1"/>
  <c r="BL289" i="1" s="1"/>
  <c r="G321" i="1"/>
  <c r="N320" i="1"/>
  <c r="O320" i="1"/>
  <c r="FF263" i="11"/>
  <c r="GQ263" i="11" s="1"/>
  <c r="GZ257" i="11"/>
  <c r="HK257" i="11" s="1"/>
  <c r="EF289" i="11"/>
  <c r="FQ289" i="11" s="1"/>
  <c r="HH257" i="11"/>
  <c r="FE264" i="11"/>
  <c r="GP264" i="11" s="1"/>
  <c r="EE290" i="11"/>
  <c r="FP290" i="11" s="1"/>
  <c r="EV273" i="11"/>
  <c r="GG273" i="11" s="1"/>
  <c r="FG262" i="11"/>
  <c r="GR262" i="11" s="1"/>
  <c r="GY259" i="11"/>
  <c r="HI259" i="11" s="1"/>
  <c r="HJ259" i="11" s="1"/>
  <c r="GX259" i="11"/>
  <c r="EU274" i="11"/>
  <c r="GF274" i="11" s="1"/>
  <c r="EL283" i="11"/>
  <c r="FW283" i="11" s="1"/>
  <c r="EM282" i="11"/>
  <c r="FX282" i="11" s="1"/>
  <c r="EZ269" i="11"/>
  <c r="GK269" i="11" s="1"/>
  <c r="FD265" i="11"/>
  <c r="GO265" i="11" s="1"/>
  <c r="EN281" i="11"/>
  <c r="FY281" i="11" s="1"/>
  <c r="EW272" i="11"/>
  <c r="GH272" i="11" s="1"/>
  <c r="FL259" i="11"/>
  <c r="FM259" i="11" s="1"/>
  <c r="EY270" i="11"/>
  <c r="GJ270" i="11" s="1"/>
  <c r="EJ285" i="11"/>
  <c r="FU285" i="11" s="1"/>
  <c r="EQ278" i="11"/>
  <c r="GB278" i="11" s="1"/>
  <c r="EO280" i="11"/>
  <c r="FZ280" i="11" s="1"/>
  <c r="FA268" i="11"/>
  <c r="GL268" i="11" s="1"/>
  <c r="EX271" i="11"/>
  <c r="GI271" i="11" s="1"/>
  <c r="GZ258" i="11"/>
  <c r="HH258" i="11"/>
  <c r="EK284" i="11"/>
  <c r="FV284" i="11" s="1"/>
  <c r="FI260" i="11"/>
  <c r="EH287" i="11"/>
  <c r="FS287" i="11" s="1"/>
  <c r="EP279" i="11"/>
  <c r="GA279" i="11" s="1"/>
  <c r="ER277" i="11"/>
  <c r="GC277" i="11" s="1"/>
  <c r="ES276" i="11"/>
  <c r="GD276" i="11" s="1"/>
  <c r="FH261" i="11"/>
  <c r="GS261" i="11" s="1"/>
  <c r="FC266" i="11"/>
  <c r="GN266" i="11" s="1"/>
  <c r="FR288" i="11"/>
  <c r="HL260" i="11"/>
  <c r="FT286" i="11"/>
  <c r="HF261" i="11"/>
  <c r="CD280" i="11"/>
  <c r="DJ280" i="11" s="1"/>
  <c r="CO269" i="11"/>
  <c r="DU269" i="11" s="1"/>
  <c r="BT290" i="11"/>
  <c r="CZ290" i="11" s="1"/>
  <c r="CT264" i="11"/>
  <c r="DZ264" i="11" s="1"/>
  <c r="AI286" i="11"/>
  <c r="CF278" i="11"/>
  <c r="DL278" i="11" s="1"/>
  <c r="BX286" i="11"/>
  <c r="DD286" i="11" s="1"/>
  <c r="CM271" i="11"/>
  <c r="DS271" i="11" s="1"/>
  <c r="CH276" i="11"/>
  <c r="DN276" i="11" s="1"/>
  <c r="BG262" i="11"/>
  <c r="AS276" i="11"/>
  <c r="AE290" i="11"/>
  <c r="CJ274" i="11"/>
  <c r="DP274" i="11" s="1"/>
  <c r="AR277" i="11"/>
  <c r="AT275" i="11"/>
  <c r="AQ278" i="11"/>
  <c r="AH287" i="11"/>
  <c r="AV273" i="11"/>
  <c r="BU289" i="11"/>
  <c r="DA289" i="11" s="1"/>
  <c r="CK273" i="11"/>
  <c r="DQ273" i="11" s="1"/>
  <c r="AW272" i="11"/>
  <c r="BZ284" i="11"/>
  <c r="DF284" i="11" s="1"/>
  <c r="AM282" i="11"/>
  <c r="BB267" i="11"/>
  <c r="AN281" i="11"/>
  <c r="AX271" i="11"/>
  <c r="CS265" i="11"/>
  <c r="DY265" i="11" s="1"/>
  <c r="AY270" i="11"/>
  <c r="BW287" i="11"/>
  <c r="DC287" i="11" s="1"/>
  <c r="BF263" i="11"/>
  <c r="AF289" i="11"/>
  <c r="BE264" i="11"/>
  <c r="AO280" i="11"/>
  <c r="CC281" i="11"/>
  <c r="DI281" i="11" s="1"/>
  <c r="BD265" i="11"/>
  <c r="AG288" i="11"/>
  <c r="BY285" i="11"/>
  <c r="DE285" i="11" s="1"/>
  <c r="BV288" i="11"/>
  <c r="DB288" i="11" s="1"/>
  <c r="BA268" i="11"/>
  <c r="CG277" i="11"/>
  <c r="DM277" i="11" s="1"/>
  <c r="CE279" i="11"/>
  <c r="DK279" i="11" s="1"/>
  <c r="CB282" i="11"/>
  <c r="DH282" i="11" s="1"/>
  <c r="CV262" i="11"/>
  <c r="EB262" i="11" s="1"/>
  <c r="AP279" i="11"/>
  <c r="BS291" i="11"/>
  <c r="CY291" i="11" s="1"/>
  <c r="CR266" i="11"/>
  <c r="DX266" i="11" s="1"/>
  <c r="BC266" i="11"/>
  <c r="AZ269" i="11"/>
  <c r="CQ267" i="11"/>
  <c r="DW267" i="11" s="1"/>
  <c r="AL283" i="11"/>
  <c r="CL272" i="11"/>
  <c r="DR272" i="11" s="1"/>
  <c r="CP268" i="11"/>
  <c r="DV268" i="11" s="1"/>
  <c r="AK284" i="11"/>
  <c r="CU263" i="11"/>
  <c r="EA263" i="11" s="1"/>
  <c r="FG263" i="11" s="1"/>
  <c r="GR263" i="11" s="1"/>
  <c r="AD291" i="11"/>
  <c r="CA283" i="11"/>
  <c r="DG283" i="11" s="1"/>
  <c r="CI275" i="11"/>
  <c r="DO275" i="11" s="1"/>
  <c r="AU274" i="11"/>
  <c r="CW261" i="11"/>
  <c r="EC261" i="11" s="1"/>
  <c r="CN270" i="11"/>
  <c r="DT270" i="11" s="1"/>
  <c r="EZ270" i="11" s="1"/>
  <c r="GK270" i="11" s="1"/>
  <c r="BH261" i="11"/>
  <c r="AJ285" i="11"/>
  <c r="G323" i="11"/>
  <c r="M322" i="11"/>
  <c r="HE321" i="11" s="1"/>
  <c r="EI287" i="11" l="1"/>
  <c r="FT287" i="11" s="1"/>
  <c r="BB320" i="1"/>
  <c r="BC320" i="1" s="1"/>
  <c r="BF320" i="1"/>
  <c r="BH320" i="1" s="1"/>
  <c r="BJ320" i="1" s="1"/>
  <c r="AT291" i="1"/>
  <c r="AV291" i="1" s="1"/>
  <c r="AW291" i="1" s="1"/>
  <c r="AD307" i="1"/>
  <c r="AP295" i="1"/>
  <c r="Z311" i="1"/>
  <c r="AL299" i="1"/>
  <c r="AH303" i="1"/>
  <c r="AF305" i="1"/>
  <c r="AB309" i="1"/>
  <c r="AR293" i="1"/>
  <c r="AN297" i="1"/>
  <c r="AJ301" i="1"/>
  <c r="AI302" i="1"/>
  <c r="AK300" i="1"/>
  <c r="U316" i="1"/>
  <c r="AE306" i="1"/>
  <c r="AO296" i="1"/>
  <c r="Y312" i="1"/>
  <c r="AQ294" i="1"/>
  <c r="AA310" i="1"/>
  <c r="AS292" i="1"/>
  <c r="AC308" i="1"/>
  <c r="AM298" i="1"/>
  <c r="AG304" i="1"/>
  <c r="Q320" i="1"/>
  <c r="T317" i="1"/>
  <c r="W314" i="1"/>
  <c r="V315" i="1"/>
  <c r="S318" i="1"/>
  <c r="X313" i="1"/>
  <c r="R319" i="1"/>
  <c r="O321" i="1"/>
  <c r="G322" i="1"/>
  <c r="N321" i="1"/>
  <c r="AY290" i="1"/>
  <c r="AZ290" i="1" s="1"/>
  <c r="BL290" i="1" s="1"/>
  <c r="AX290" i="1"/>
  <c r="EX272" i="11"/>
  <c r="GI272" i="11" s="1"/>
  <c r="EO281" i="11"/>
  <c r="FZ281" i="11" s="1"/>
  <c r="FI261" i="11"/>
  <c r="GT261" i="11" s="1"/>
  <c r="GV261" i="11" s="1"/>
  <c r="GW261" i="11" s="1"/>
  <c r="FH262" i="11"/>
  <c r="GS262" i="11" s="1"/>
  <c r="EJ286" i="11"/>
  <c r="FU286" i="11" s="1"/>
  <c r="ES277" i="11"/>
  <c r="GD277" i="11" s="1"/>
  <c r="EU275" i="11"/>
  <c r="GF275" i="11" s="1"/>
  <c r="EM283" i="11"/>
  <c r="FX283" i="11" s="1"/>
  <c r="FB268" i="11"/>
  <c r="GM268" i="11" s="1"/>
  <c r="EW273" i="11"/>
  <c r="GH273" i="11" s="1"/>
  <c r="EY271" i="11"/>
  <c r="GJ271" i="11" s="1"/>
  <c r="EN282" i="11"/>
  <c r="FY282" i="11" s="1"/>
  <c r="FN259" i="11"/>
  <c r="FC267" i="11"/>
  <c r="GN267" i="11" s="1"/>
  <c r="EE291" i="11"/>
  <c r="FP291" i="11" s="1"/>
  <c r="EQ279" i="11"/>
  <c r="GB279" i="11" s="1"/>
  <c r="EK285" i="11"/>
  <c r="FV285" i="11" s="1"/>
  <c r="EV274" i="11"/>
  <c r="GG274" i="11" s="1"/>
  <c r="ET276" i="11"/>
  <c r="GE276" i="11" s="1"/>
  <c r="EP280" i="11"/>
  <c r="GA280" i="11" s="1"/>
  <c r="FF264" i="11"/>
  <c r="GQ264" i="11" s="1"/>
  <c r="FE265" i="11"/>
  <c r="GP265" i="11" s="1"/>
  <c r="EG289" i="11"/>
  <c r="FR289" i="11" s="1"/>
  <c r="EF290" i="11"/>
  <c r="HK258" i="11"/>
  <c r="FD266" i="11"/>
  <c r="GO266" i="11" s="1"/>
  <c r="EH288" i="11"/>
  <c r="FS288" i="11" s="1"/>
  <c r="EL284" i="11"/>
  <c r="FW284" i="11" s="1"/>
  <c r="ER278" i="11"/>
  <c r="GC278" i="11" s="1"/>
  <c r="FA269" i="11"/>
  <c r="GL269" i="11" s="1"/>
  <c r="GT260" i="11"/>
  <c r="GV260" i="11" s="1"/>
  <c r="GW260" i="11" s="1"/>
  <c r="FK260" i="11"/>
  <c r="GZ259" i="11"/>
  <c r="HH259" i="11"/>
  <c r="HL261" i="11"/>
  <c r="HF262" i="11"/>
  <c r="CQ268" i="11"/>
  <c r="DW268" i="11" s="1"/>
  <c r="CM272" i="11"/>
  <c r="DS272" i="11" s="1"/>
  <c r="CG278" i="11"/>
  <c r="DM278" i="11" s="1"/>
  <c r="AV274" i="11"/>
  <c r="CW262" i="11"/>
  <c r="EC262" i="11" s="1"/>
  <c r="BC267" i="11"/>
  <c r="AL284" i="11"/>
  <c r="CC282" i="11"/>
  <c r="DI282" i="11" s="1"/>
  <c r="AM283" i="11"/>
  <c r="AH288" i="11"/>
  <c r="BE265" i="11"/>
  <c r="CT265" i="11"/>
  <c r="DZ265" i="11" s="1"/>
  <c r="AR278" i="11"/>
  <c r="AP280" i="11"/>
  <c r="CB283" i="11"/>
  <c r="DH283" i="11" s="1"/>
  <c r="BH262" i="11"/>
  <c r="AN282" i="11"/>
  <c r="CN271" i="11"/>
  <c r="DT271" i="11" s="1"/>
  <c r="CU264" i="11"/>
  <c r="EA264" i="11" s="1"/>
  <c r="BZ285" i="11"/>
  <c r="DF285" i="11" s="1"/>
  <c r="AF290" i="11"/>
  <c r="CJ275" i="11"/>
  <c r="DP275" i="11" s="1"/>
  <c r="CD281" i="11"/>
  <c r="DJ281" i="11" s="1"/>
  <c r="BG263" i="11"/>
  <c r="AX272" i="11"/>
  <c r="CR267" i="11"/>
  <c r="DX267" i="11" s="1"/>
  <c r="CE280" i="11"/>
  <c r="DK280" i="11" s="1"/>
  <c r="BA269" i="11"/>
  <c r="CI276" i="11"/>
  <c r="DO276" i="11" s="1"/>
  <c r="AS277" i="11"/>
  <c r="AE291" i="11"/>
  <c r="BX287" i="11"/>
  <c r="DD287" i="11" s="1"/>
  <c r="AJ286" i="11"/>
  <c r="BS292" i="11"/>
  <c r="CY292" i="11" s="1"/>
  <c r="AG289" i="11"/>
  <c r="AK285" i="11"/>
  <c r="AY271" i="11"/>
  <c r="CV263" i="11"/>
  <c r="EB263" i="11" s="1"/>
  <c r="AO281" i="11"/>
  <c r="CS266" i="11"/>
  <c r="DY266" i="11" s="1"/>
  <c r="CP269" i="11"/>
  <c r="DV269" i="11" s="1"/>
  <c r="BW288" i="11"/>
  <c r="DC288" i="11" s="1"/>
  <c r="EI288" i="11" s="1"/>
  <c r="FT288" i="11" s="1"/>
  <c r="AW273" i="11"/>
  <c r="CH277" i="11"/>
  <c r="DN277" i="11" s="1"/>
  <c r="BT291" i="11"/>
  <c r="CZ291" i="11" s="1"/>
  <c r="BF264" i="11"/>
  <c r="BD266" i="11"/>
  <c r="AZ270" i="11"/>
  <c r="AQ279" i="11"/>
  <c r="AD292" i="11"/>
  <c r="AT276" i="11"/>
  <c r="BY286" i="11"/>
  <c r="DE286" i="11" s="1"/>
  <c r="BU290" i="11"/>
  <c r="DA290" i="11" s="1"/>
  <c r="EG290" i="11" s="1"/>
  <c r="FR290" i="11" s="1"/>
  <c r="CF279" i="11"/>
  <c r="DL279" i="11" s="1"/>
  <c r="BB268" i="11"/>
  <c r="CO270" i="11"/>
  <c r="DU270" i="11" s="1"/>
  <c r="CA284" i="11"/>
  <c r="DG284" i="11" s="1"/>
  <c r="AI287" i="11"/>
  <c r="CK274" i="11"/>
  <c r="DQ274" i="11" s="1"/>
  <c r="CL273" i="11"/>
  <c r="DR273" i="11" s="1"/>
  <c r="BV289" i="11"/>
  <c r="DB289" i="11" s="1"/>
  <c r="AU275" i="11"/>
  <c r="M323" i="11"/>
  <c r="HE322" i="11" s="1"/>
  <c r="G324" i="11"/>
  <c r="EW274" i="11" l="1"/>
  <c r="GH274" i="11" s="1"/>
  <c r="FD267" i="11"/>
  <c r="GO267" i="11" s="1"/>
  <c r="FB269" i="11"/>
  <c r="GM269" i="11" s="1"/>
  <c r="BB321" i="1"/>
  <c r="BC321" i="1" s="1"/>
  <c r="BF321" i="1"/>
  <c r="BH321" i="1" s="1"/>
  <c r="BJ321" i="1" s="1"/>
  <c r="AF306" i="1"/>
  <c r="AD308" i="1"/>
  <c r="AT292" i="1"/>
  <c r="AV292" i="1" s="1"/>
  <c r="AW292" i="1" s="1"/>
  <c r="AJ302" i="1"/>
  <c r="Z312" i="1"/>
  <c r="AP296" i="1"/>
  <c r="AN298" i="1"/>
  <c r="AL300" i="1"/>
  <c r="R320" i="1"/>
  <c r="AB310" i="1"/>
  <c r="AR294" i="1"/>
  <c r="AH304" i="1"/>
  <c r="AS293" i="1"/>
  <c r="AC309" i="1"/>
  <c r="AI303" i="1"/>
  <c r="AG305" i="1"/>
  <c r="AM299" i="1"/>
  <c r="AK301" i="1"/>
  <c r="AQ295" i="1"/>
  <c r="AA311" i="1"/>
  <c r="AO297" i="1"/>
  <c r="Y313" i="1"/>
  <c r="AE307" i="1"/>
  <c r="V316" i="1"/>
  <c r="T318" i="1"/>
  <c r="Q321" i="1"/>
  <c r="S319" i="1"/>
  <c r="X314" i="1"/>
  <c r="U317" i="1"/>
  <c r="W315" i="1"/>
  <c r="AX291" i="1"/>
  <c r="AY291" i="1"/>
  <c r="AZ291" i="1" s="1"/>
  <c r="BL291" i="1" s="1"/>
  <c r="O322" i="1"/>
  <c r="N322" i="1"/>
  <c r="G323" i="1"/>
  <c r="FK261" i="11"/>
  <c r="FL261" i="11" s="1"/>
  <c r="FM261" i="11" s="1"/>
  <c r="EH289" i="11"/>
  <c r="FS289" i="11" s="1"/>
  <c r="EX273" i="11"/>
  <c r="GI273" i="11" s="1"/>
  <c r="EM284" i="11"/>
  <c r="FX284" i="11" s="1"/>
  <c r="EF291" i="11"/>
  <c r="FQ291" i="11" s="1"/>
  <c r="FA270" i="11"/>
  <c r="GL270" i="11" s="1"/>
  <c r="EU276" i="11"/>
  <c r="GF276" i="11" s="1"/>
  <c r="FI262" i="11"/>
  <c r="GT262" i="11" s="1"/>
  <c r="GV262" i="11" s="1"/>
  <c r="GW262" i="11" s="1"/>
  <c r="FC268" i="11"/>
  <c r="GN268" i="11" s="1"/>
  <c r="ER279" i="11"/>
  <c r="GC279" i="11" s="1"/>
  <c r="FH263" i="11"/>
  <c r="GS263" i="11" s="1"/>
  <c r="EZ271" i="11"/>
  <c r="GK271" i="11" s="1"/>
  <c r="EY272" i="11"/>
  <c r="GJ272" i="11" s="1"/>
  <c r="HK259" i="11"/>
  <c r="EQ280" i="11"/>
  <c r="GB280" i="11" s="1"/>
  <c r="EP281" i="11"/>
  <c r="GA281" i="11" s="1"/>
  <c r="FG264" i="11"/>
  <c r="GR264" i="11" s="1"/>
  <c r="EN283" i="11"/>
  <c r="FY283" i="11" s="1"/>
  <c r="ES278" i="11"/>
  <c r="GD278" i="11" s="1"/>
  <c r="EE292" i="11"/>
  <c r="FP292" i="11" s="1"/>
  <c r="EV275" i="11"/>
  <c r="GG275" i="11" s="1"/>
  <c r="FL260" i="11"/>
  <c r="FM260" i="11" s="1"/>
  <c r="EK286" i="11"/>
  <c r="FV286" i="11" s="1"/>
  <c r="ET277" i="11"/>
  <c r="GE277" i="11" s="1"/>
  <c r="FE266" i="11"/>
  <c r="GP266" i="11" s="1"/>
  <c r="EJ287" i="11"/>
  <c r="FU287" i="11" s="1"/>
  <c r="EL285" i="11"/>
  <c r="FW285" i="11" s="1"/>
  <c r="FF265" i="11"/>
  <c r="GQ265" i="11" s="1"/>
  <c r="EO282" i="11"/>
  <c r="FZ282" i="11" s="1"/>
  <c r="GY260" i="11"/>
  <c r="HI260" i="11" s="1"/>
  <c r="HJ260" i="11" s="1"/>
  <c r="GX260" i="11"/>
  <c r="FQ290" i="11"/>
  <c r="GY261" i="11"/>
  <c r="HI261" i="11" s="1"/>
  <c r="HJ261" i="11" s="1"/>
  <c r="GX261" i="11"/>
  <c r="HL262" i="11"/>
  <c r="HF263" i="11"/>
  <c r="BA270" i="11"/>
  <c r="CI277" i="11"/>
  <c r="DO277" i="11" s="1"/>
  <c r="AP281" i="11"/>
  <c r="AD293" i="11"/>
  <c r="CO271" i="11"/>
  <c r="DU271" i="11" s="1"/>
  <c r="AV275" i="11"/>
  <c r="BY287" i="11"/>
  <c r="DE287" i="11" s="1"/>
  <c r="AI288" i="11"/>
  <c r="CT266" i="11"/>
  <c r="DZ266" i="11" s="1"/>
  <c r="AM284" i="11"/>
  <c r="BV290" i="11"/>
  <c r="DB290" i="11" s="1"/>
  <c r="AU276" i="11"/>
  <c r="CR268" i="11"/>
  <c r="DX268" i="11" s="1"/>
  <c r="AO282" i="11"/>
  <c r="CQ269" i="11"/>
  <c r="DW269" i="11" s="1"/>
  <c r="CV264" i="11"/>
  <c r="EB264" i="11" s="1"/>
  <c r="CG279" i="11"/>
  <c r="DM279" i="11" s="1"/>
  <c r="BC268" i="11"/>
  <c r="AS278" i="11"/>
  <c r="BG264" i="11"/>
  <c r="BE266" i="11"/>
  <c r="AE292" i="11"/>
  <c r="BW289" i="11"/>
  <c r="DC289" i="11" s="1"/>
  <c r="BD267" i="11"/>
  <c r="CU265" i="11"/>
  <c r="EA265" i="11" s="1"/>
  <c r="AY272" i="11"/>
  <c r="AF291" i="11"/>
  <c r="AH289" i="11"/>
  <c r="AK286" i="11"/>
  <c r="AX273" i="11"/>
  <c r="BS293" i="11"/>
  <c r="CY293" i="11" s="1"/>
  <c r="CP270" i="11"/>
  <c r="DV270" i="11" s="1"/>
  <c r="CK275" i="11"/>
  <c r="DQ275" i="11" s="1"/>
  <c r="CJ276" i="11"/>
  <c r="DP276" i="11" s="1"/>
  <c r="AJ287" i="11"/>
  <c r="CC283" i="11"/>
  <c r="DI283" i="11" s="1"/>
  <c r="AZ271" i="11"/>
  <c r="BB269" i="11"/>
  <c r="CW263" i="11"/>
  <c r="EC263" i="11" s="1"/>
  <c r="AR279" i="11"/>
  <c r="AQ280" i="11"/>
  <c r="BZ286" i="11"/>
  <c r="DF286" i="11" s="1"/>
  <c r="CA285" i="11"/>
  <c r="DG285" i="11" s="1"/>
  <c r="CL274" i="11"/>
  <c r="DR274" i="11" s="1"/>
  <c r="AW274" i="11"/>
  <c r="CD282" i="11"/>
  <c r="DJ282" i="11" s="1"/>
  <c r="EP282" i="11" s="1"/>
  <c r="GA282" i="11" s="1"/>
  <c r="CM273" i="11"/>
  <c r="DS273" i="11" s="1"/>
  <c r="AG290" i="11"/>
  <c r="BF265" i="11"/>
  <c r="BT292" i="11"/>
  <c r="CZ292" i="11" s="1"/>
  <c r="BH263" i="11"/>
  <c r="CH278" i="11"/>
  <c r="DN278" i="11" s="1"/>
  <c r="CB284" i="11"/>
  <c r="DH284" i="11" s="1"/>
  <c r="CF280" i="11"/>
  <c r="DL280" i="11" s="1"/>
  <c r="CS267" i="11"/>
  <c r="DY267" i="11" s="1"/>
  <c r="AN283" i="11"/>
  <c r="CE281" i="11"/>
  <c r="DK281" i="11" s="1"/>
  <c r="BU291" i="11"/>
  <c r="DA291" i="11" s="1"/>
  <c r="AT277" i="11"/>
  <c r="BX288" i="11"/>
  <c r="DD288" i="11" s="1"/>
  <c r="EJ288" i="11" s="1"/>
  <c r="FU288" i="11" s="1"/>
  <c r="AL285" i="11"/>
  <c r="CN272" i="11"/>
  <c r="DT272" i="11" s="1"/>
  <c r="G325" i="11"/>
  <c r="M324" i="11"/>
  <c r="HE323" i="11" s="1"/>
  <c r="FE267" i="11" l="1"/>
  <c r="GP267" i="11" s="1"/>
  <c r="EE293" i="11"/>
  <c r="FP293" i="11" s="1"/>
  <c r="EZ272" i="11"/>
  <c r="GK272" i="11" s="1"/>
  <c r="EV276" i="11"/>
  <c r="GG276" i="11" s="1"/>
  <c r="EF292" i="11"/>
  <c r="FQ292" i="11" s="1"/>
  <c r="AX292" i="1"/>
  <c r="AY292" i="1"/>
  <c r="AZ292" i="1" s="1"/>
  <c r="BL292" i="1" s="1"/>
  <c r="O323" i="1"/>
  <c r="G324" i="1"/>
  <c r="N323" i="1"/>
  <c r="BB322" i="1"/>
  <c r="BC322" i="1" s="1"/>
  <c r="BF322" i="1"/>
  <c r="BH322" i="1" s="1"/>
  <c r="BJ322" i="1" s="1"/>
  <c r="AF307" i="1"/>
  <c r="AG306" i="1"/>
  <c r="AH305" i="1"/>
  <c r="AE308" i="1"/>
  <c r="AB311" i="1"/>
  <c r="AR295" i="1"/>
  <c r="AK302" i="1"/>
  <c r="AL301" i="1"/>
  <c r="AI304" i="1"/>
  <c r="AN299" i="1"/>
  <c r="Y314" i="1"/>
  <c r="AO298" i="1"/>
  <c r="Z313" i="1"/>
  <c r="AP297" i="1"/>
  <c r="AM300" i="1"/>
  <c r="AJ303" i="1"/>
  <c r="AC310" i="1"/>
  <c r="AS294" i="1"/>
  <c r="AD309" i="1"/>
  <c r="AT293" i="1"/>
  <c r="AV293" i="1" s="1"/>
  <c r="AW293" i="1" s="1"/>
  <c r="AA312" i="1"/>
  <c r="AQ296" i="1"/>
  <c r="V317" i="1"/>
  <c r="Q322" i="1"/>
  <c r="T319" i="1"/>
  <c r="W316" i="1"/>
  <c r="X315" i="1"/>
  <c r="S320" i="1"/>
  <c r="U318" i="1"/>
  <c r="R321" i="1"/>
  <c r="EN284" i="11"/>
  <c r="FY284" i="11" s="1"/>
  <c r="EY273" i="11"/>
  <c r="GJ273" i="11" s="1"/>
  <c r="EW275" i="11"/>
  <c r="GH275" i="11" s="1"/>
  <c r="FN260" i="11"/>
  <c r="FK262" i="11"/>
  <c r="FL262" i="11" s="1"/>
  <c r="FM262" i="11" s="1"/>
  <c r="EI289" i="11"/>
  <c r="FT289" i="11" s="1"/>
  <c r="ES279" i="11"/>
  <c r="GD279" i="11" s="1"/>
  <c r="FC269" i="11"/>
  <c r="GN269" i="11" s="1"/>
  <c r="EH290" i="11"/>
  <c r="FS290" i="11" s="1"/>
  <c r="FN261" i="11"/>
  <c r="EQ281" i="11"/>
  <c r="GB281" i="11" s="1"/>
  <c r="FD268" i="11"/>
  <c r="GO268" i="11" s="1"/>
  <c r="EM285" i="11"/>
  <c r="FX285" i="11" s="1"/>
  <c r="FI263" i="11"/>
  <c r="EK287" i="11"/>
  <c r="FV287" i="11" s="1"/>
  <c r="EG291" i="11"/>
  <c r="ER280" i="11"/>
  <c r="GC280" i="11" s="1"/>
  <c r="EL286" i="11"/>
  <c r="FW286" i="11" s="1"/>
  <c r="EU277" i="11"/>
  <c r="GF277" i="11" s="1"/>
  <c r="FG265" i="11"/>
  <c r="GR265" i="11" s="1"/>
  <c r="FF266" i="11"/>
  <c r="GQ266" i="11" s="1"/>
  <c r="FA271" i="11"/>
  <c r="GL271" i="11" s="1"/>
  <c r="GY262" i="11"/>
  <c r="HI262" i="11" s="1"/>
  <c r="HJ262" i="11" s="1"/>
  <c r="GX262" i="11"/>
  <c r="ET278" i="11"/>
  <c r="GE278" i="11" s="1"/>
  <c r="EX274" i="11"/>
  <c r="GI274" i="11" s="1"/>
  <c r="EO283" i="11"/>
  <c r="FZ283" i="11" s="1"/>
  <c r="FB270" i="11"/>
  <c r="GM270" i="11" s="1"/>
  <c r="FH264" i="11"/>
  <c r="GS264" i="11" s="1"/>
  <c r="GZ261" i="11"/>
  <c r="HK261" i="11" s="1"/>
  <c r="HH261" i="11"/>
  <c r="GZ260" i="11"/>
  <c r="HH260" i="11"/>
  <c r="HL263" i="11"/>
  <c r="HF264" i="11"/>
  <c r="CG280" i="11"/>
  <c r="DM280" i="11" s="1"/>
  <c r="CE282" i="11"/>
  <c r="DK282" i="11" s="1"/>
  <c r="CN273" i="11"/>
  <c r="DT273" i="11" s="1"/>
  <c r="CH279" i="11"/>
  <c r="DN279" i="11" s="1"/>
  <c r="AG291" i="11"/>
  <c r="AD294" i="11"/>
  <c r="CC284" i="11"/>
  <c r="DI284" i="11" s="1"/>
  <c r="AK287" i="11"/>
  <c r="BX289" i="11"/>
  <c r="DD289" i="11" s="1"/>
  <c r="BS294" i="11"/>
  <c r="CY294" i="11" s="1"/>
  <c r="BT293" i="11"/>
  <c r="CZ293" i="11" s="1"/>
  <c r="AE293" i="11"/>
  <c r="CD283" i="11"/>
  <c r="DJ283" i="11" s="1"/>
  <c r="AH290" i="11"/>
  <c r="CT267" i="11"/>
  <c r="DZ267" i="11" s="1"/>
  <c r="BC269" i="11"/>
  <c r="CJ277" i="11"/>
  <c r="DP277" i="11" s="1"/>
  <c r="AI289" i="11"/>
  <c r="AR280" i="11"/>
  <c r="AW275" i="11"/>
  <c r="CB285" i="11"/>
  <c r="DH285" i="11" s="1"/>
  <c r="AM285" i="11"/>
  <c r="CK276" i="11"/>
  <c r="DQ276" i="11" s="1"/>
  <c r="CI278" i="11"/>
  <c r="DO278" i="11" s="1"/>
  <c r="AN284" i="11"/>
  <c r="CF281" i="11"/>
  <c r="DL281" i="11" s="1"/>
  <c r="AO283" i="11"/>
  <c r="AF292" i="11"/>
  <c r="AJ288" i="11"/>
  <c r="AY273" i="11"/>
  <c r="BH264" i="11"/>
  <c r="CW264" i="11"/>
  <c r="EC264" i="11" s="1"/>
  <c r="CL275" i="11"/>
  <c r="DR275" i="11" s="1"/>
  <c r="BG265" i="11"/>
  <c r="CA286" i="11"/>
  <c r="DG286" i="11" s="1"/>
  <c r="CP271" i="11"/>
  <c r="DV271" i="11" s="1"/>
  <c r="AL286" i="11"/>
  <c r="BE267" i="11"/>
  <c r="AT278" i="11"/>
  <c r="BF266" i="11"/>
  <c r="AP282" i="11"/>
  <c r="BZ287" i="11"/>
  <c r="DF287" i="11" s="1"/>
  <c r="BY288" i="11"/>
  <c r="DE288" i="11" s="1"/>
  <c r="CU266" i="11"/>
  <c r="EA266" i="11" s="1"/>
  <c r="AZ272" i="11"/>
  <c r="CR269" i="11"/>
  <c r="DX269" i="11" s="1"/>
  <c r="CV265" i="11"/>
  <c r="EB265" i="11" s="1"/>
  <c r="CO272" i="11"/>
  <c r="DU272" i="11" s="1"/>
  <c r="CS268" i="11"/>
  <c r="DY268" i="11" s="1"/>
  <c r="AU277" i="11"/>
  <c r="AQ281" i="11"/>
  <c r="AX274" i="11"/>
  <c r="AS279" i="11"/>
  <c r="BD268" i="11"/>
  <c r="BB270" i="11"/>
  <c r="BU292" i="11"/>
  <c r="DA292" i="11" s="1"/>
  <c r="BA271" i="11"/>
  <c r="CM274" i="11"/>
  <c r="DS274" i="11" s="1"/>
  <c r="BV291" i="11"/>
  <c r="DB291" i="11" s="1"/>
  <c r="BW290" i="11"/>
  <c r="DC290" i="11" s="1"/>
  <c r="AV276" i="11"/>
  <c r="CQ270" i="11"/>
  <c r="DW270" i="11" s="1"/>
  <c r="G326" i="11"/>
  <c r="M325" i="11"/>
  <c r="HE324" i="11" s="1"/>
  <c r="EH291" i="11" l="1"/>
  <c r="FS291" i="11" s="1"/>
  <c r="EG292" i="11"/>
  <c r="FR292" i="11" s="1"/>
  <c r="FG266" i="11"/>
  <c r="GR266" i="11" s="1"/>
  <c r="AX293" i="1"/>
  <c r="AY293" i="1"/>
  <c r="AZ293" i="1" s="1"/>
  <c r="BL293" i="1" s="1"/>
  <c r="BB323" i="1"/>
  <c r="BC323" i="1" s="1"/>
  <c r="BF323" i="1"/>
  <c r="BH323" i="1" s="1"/>
  <c r="BJ323" i="1" s="1"/>
  <c r="AO299" i="1"/>
  <c r="Y315" i="1"/>
  <c r="AR296" i="1"/>
  <c r="AB312" i="1"/>
  <c r="AM301" i="1"/>
  <c r="AH306" i="1"/>
  <c r="AN300" i="1"/>
  <c r="AQ297" i="1"/>
  <c r="AA313" i="1"/>
  <c r="AT294" i="1"/>
  <c r="AV294" i="1" s="1"/>
  <c r="AW294" i="1" s="1"/>
  <c r="AD310" i="1"/>
  <c r="AG307" i="1"/>
  <c r="AJ304" i="1"/>
  <c r="AE309" i="1"/>
  <c r="AP298" i="1"/>
  <c r="Z314" i="1"/>
  <c r="AF308" i="1"/>
  <c r="AI305" i="1"/>
  <c r="AL302" i="1"/>
  <c r="AC311" i="1"/>
  <c r="AS295" i="1"/>
  <c r="AK303" i="1"/>
  <c r="U319" i="1"/>
  <c r="W317" i="1"/>
  <c r="X316" i="1"/>
  <c r="T320" i="1"/>
  <c r="V318" i="1"/>
  <c r="S321" i="1"/>
  <c r="Q323" i="1"/>
  <c r="R322" i="1"/>
  <c r="G325" i="1"/>
  <c r="N324" i="1"/>
  <c r="O324" i="1"/>
  <c r="EY274" i="11"/>
  <c r="GJ274" i="11" s="1"/>
  <c r="FD269" i="11"/>
  <c r="GO269" i="11" s="1"/>
  <c r="EL287" i="11"/>
  <c r="FW287" i="11" s="1"/>
  <c r="EX275" i="11"/>
  <c r="GI275" i="11" s="1"/>
  <c r="EE294" i="11"/>
  <c r="FP294" i="11" s="1"/>
  <c r="EI290" i="11"/>
  <c r="FT290" i="11" s="1"/>
  <c r="FH265" i="11"/>
  <c r="GS265" i="11" s="1"/>
  <c r="EK288" i="11"/>
  <c r="FV288" i="11" s="1"/>
  <c r="EF293" i="11"/>
  <c r="FQ293" i="11" s="1"/>
  <c r="EN285" i="11"/>
  <c r="FY285" i="11" s="1"/>
  <c r="EM286" i="11"/>
  <c r="FX286" i="11" s="1"/>
  <c r="FF267" i="11"/>
  <c r="GQ267" i="11" s="1"/>
  <c r="EZ273" i="11"/>
  <c r="GK273" i="11" s="1"/>
  <c r="FE268" i="11"/>
  <c r="GP268" i="11" s="1"/>
  <c r="EV277" i="11"/>
  <c r="GG277" i="11" s="1"/>
  <c r="EJ289" i="11"/>
  <c r="FU289" i="11" s="1"/>
  <c r="EP283" i="11"/>
  <c r="GA283" i="11" s="1"/>
  <c r="ES280" i="11"/>
  <c r="GD280" i="11" s="1"/>
  <c r="FA272" i="11"/>
  <c r="GL272" i="11" s="1"/>
  <c r="FB271" i="11"/>
  <c r="GM271" i="11" s="1"/>
  <c r="FI264" i="11"/>
  <c r="EU278" i="11"/>
  <c r="GF278" i="11" s="1"/>
  <c r="ET279" i="11"/>
  <c r="GE279" i="11" s="1"/>
  <c r="FN262" i="11"/>
  <c r="EW276" i="11"/>
  <c r="GH276" i="11" s="1"/>
  <c r="EO284" i="11"/>
  <c r="FZ284" i="11" s="1"/>
  <c r="FR291" i="11"/>
  <c r="GT263" i="11"/>
  <c r="GV263" i="11" s="1"/>
  <c r="GW263" i="11" s="1"/>
  <c r="FK263" i="11"/>
  <c r="FC270" i="11"/>
  <c r="GN270" i="11" s="1"/>
  <c r="ER281" i="11"/>
  <c r="GC281" i="11" s="1"/>
  <c r="EQ282" i="11"/>
  <c r="GB282" i="11" s="1"/>
  <c r="HK260" i="11"/>
  <c r="GZ262" i="11"/>
  <c r="HH262" i="11"/>
  <c r="HF265" i="11"/>
  <c r="AP283" i="11"/>
  <c r="AT279" i="11"/>
  <c r="CA287" i="11"/>
  <c r="DG287" i="11" s="1"/>
  <c r="BU293" i="11"/>
  <c r="DA293" i="11" s="1"/>
  <c r="BA272" i="11"/>
  <c r="CK277" i="11"/>
  <c r="DQ277" i="11" s="1"/>
  <c r="BS295" i="11"/>
  <c r="CY295" i="11" s="1"/>
  <c r="AG292" i="11"/>
  <c r="CG281" i="11"/>
  <c r="DM281" i="11" s="1"/>
  <c r="AV277" i="11"/>
  <c r="CE283" i="11"/>
  <c r="DK283" i="11" s="1"/>
  <c r="CV266" i="11"/>
  <c r="EB266" i="11" s="1"/>
  <c r="CN274" i="11"/>
  <c r="DT274" i="11" s="1"/>
  <c r="AU278" i="11"/>
  <c r="AM286" i="11"/>
  <c r="CI279" i="11"/>
  <c r="DO279" i="11" s="1"/>
  <c r="BH265" i="11"/>
  <c r="AW276" i="11"/>
  <c r="BW291" i="11"/>
  <c r="DC291" i="11" s="1"/>
  <c r="BZ288" i="11"/>
  <c r="DF288" i="11" s="1"/>
  <c r="AY274" i="11"/>
  <c r="AF293" i="11"/>
  <c r="AZ273" i="11"/>
  <c r="CW265" i="11"/>
  <c r="EC265" i="11" s="1"/>
  <c r="CD284" i="11"/>
  <c r="DJ284" i="11" s="1"/>
  <c r="CT268" i="11"/>
  <c r="DZ268" i="11" s="1"/>
  <c r="CQ271" i="11"/>
  <c r="DW271" i="11" s="1"/>
  <c r="CH280" i="11"/>
  <c r="DN280" i="11" s="1"/>
  <c r="CO273" i="11"/>
  <c r="DU273" i="11" s="1"/>
  <c r="AL287" i="11"/>
  <c r="CU267" i="11"/>
  <c r="EA267" i="11" s="1"/>
  <c r="BY289" i="11"/>
  <c r="DE289" i="11" s="1"/>
  <c r="AR281" i="11"/>
  <c r="AD295" i="11"/>
  <c r="BT294" i="11"/>
  <c r="CZ294" i="11" s="1"/>
  <c r="BC270" i="11"/>
  <c r="AQ282" i="11"/>
  <c r="AK288" i="11"/>
  <c r="CM275" i="11"/>
  <c r="DS275" i="11" s="1"/>
  <c r="CS269" i="11"/>
  <c r="DY269" i="11" s="1"/>
  <c r="CJ278" i="11"/>
  <c r="DP278" i="11" s="1"/>
  <c r="BB271" i="11"/>
  <c r="AE294" i="11"/>
  <c r="BG266" i="11"/>
  <c r="CF282" i="11"/>
  <c r="DL282" i="11" s="1"/>
  <c r="ER282" i="11" s="1"/>
  <c r="GC282" i="11" s="1"/>
  <c r="BV292" i="11"/>
  <c r="DB292" i="11" s="1"/>
  <c r="CC285" i="11"/>
  <c r="DI285" i="11" s="1"/>
  <c r="AX275" i="11"/>
  <c r="CB286" i="11"/>
  <c r="DH286" i="11" s="1"/>
  <c r="AN285" i="11"/>
  <c r="AI290" i="11"/>
  <c r="CR270" i="11"/>
  <c r="DX270" i="11" s="1"/>
  <c r="FD270" i="11" s="1"/>
  <c r="GO270" i="11" s="1"/>
  <c r="AO284" i="11"/>
  <c r="BX290" i="11"/>
  <c r="DD290" i="11" s="1"/>
  <c r="AS280" i="11"/>
  <c r="AJ289" i="11"/>
  <c r="BE268" i="11"/>
  <c r="CP272" i="11"/>
  <c r="DV272" i="11" s="1"/>
  <c r="AH291" i="11"/>
  <c r="BD269" i="11"/>
  <c r="BF267" i="11"/>
  <c r="CL276" i="11"/>
  <c r="DR276" i="11" s="1"/>
  <c r="HL264" i="11"/>
  <c r="M326" i="11"/>
  <c r="HE325" i="11" s="1"/>
  <c r="G327" i="11"/>
  <c r="EX276" i="11" l="1"/>
  <c r="GI276" i="11" s="1"/>
  <c r="BB324" i="1"/>
  <c r="BC324" i="1" s="1"/>
  <c r="BF324" i="1"/>
  <c r="BH324" i="1" s="1"/>
  <c r="BJ324" i="1" s="1"/>
  <c r="AL303" i="1"/>
  <c r="AE310" i="1"/>
  <c r="AJ305" i="1"/>
  <c r="Y316" i="1"/>
  <c r="AO300" i="1"/>
  <c r="AH307" i="1"/>
  <c r="AA314" i="1"/>
  <c r="AQ298" i="1"/>
  <c r="AN301" i="1"/>
  <c r="AK304" i="1"/>
  <c r="AD311" i="1"/>
  <c r="AT295" i="1"/>
  <c r="AV295" i="1" s="1"/>
  <c r="AW295" i="1" s="1"/>
  <c r="AM302" i="1"/>
  <c r="AB313" i="1"/>
  <c r="AR297" i="1"/>
  <c r="AG308" i="1"/>
  <c r="Z315" i="1"/>
  <c r="AP299" i="1"/>
  <c r="AI306" i="1"/>
  <c r="AF309" i="1"/>
  <c r="AC312" i="1"/>
  <c r="AS296" i="1"/>
  <c r="S322" i="1"/>
  <c r="U320" i="1"/>
  <c r="R323" i="1"/>
  <c r="T321" i="1"/>
  <c r="X317" i="1"/>
  <c r="V319" i="1"/>
  <c r="Q324" i="1"/>
  <c r="W318" i="1"/>
  <c r="N325" i="1"/>
  <c r="G326" i="1"/>
  <c r="O325" i="1"/>
  <c r="AY294" i="1"/>
  <c r="AZ294" i="1" s="1"/>
  <c r="BL294" i="1" s="1"/>
  <c r="AX294" i="1"/>
  <c r="EV278" i="11"/>
  <c r="GG278" i="11" s="1"/>
  <c r="EU279" i="11"/>
  <c r="GF279" i="11" s="1"/>
  <c r="EO285" i="11"/>
  <c r="FZ285" i="11" s="1"/>
  <c r="EN286" i="11"/>
  <c r="FY286" i="11" s="1"/>
  <c r="FA273" i="11"/>
  <c r="GL273" i="11" s="1"/>
  <c r="ET280" i="11"/>
  <c r="GE280" i="11" s="1"/>
  <c r="EL288" i="11"/>
  <c r="FW288" i="11" s="1"/>
  <c r="EG293" i="11"/>
  <c r="FR293" i="11" s="1"/>
  <c r="EJ290" i="11"/>
  <c r="EZ274" i="11"/>
  <c r="GK274" i="11" s="1"/>
  <c r="GY263" i="11"/>
  <c r="HI263" i="11" s="1"/>
  <c r="HJ263" i="11" s="1"/>
  <c r="GX263" i="11"/>
  <c r="FE269" i="11"/>
  <c r="GP269" i="11" s="1"/>
  <c r="EK289" i="11"/>
  <c r="FV289" i="11" s="1"/>
  <c r="FI265" i="11"/>
  <c r="FB272" i="11"/>
  <c r="GM272" i="11" s="1"/>
  <c r="FU290" i="11"/>
  <c r="EH292" i="11"/>
  <c r="FF268" i="11"/>
  <c r="GQ268" i="11" s="1"/>
  <c r="EW277" i="11"/>
  <c r="GH277" i="11" s="1"/>
  <c r="FL263" i="11"/>
  <c r="FM263" i="11" s="1"/>
  <c r="EP284" i="11"/>
  <c r="GA284" i="11" s="1"/>
  <c r="ES281" i="11"/>
  <c r="GD281" i="11" s="1"/>
  <c r="FH266" i="11"/>
  <c r="GS266" i="11" s="1"/>
  <c r="HK262" i="11"/>
  <c r="GT264" i="11"/>
  <c r="GV264" i="11" s="1"/>
  <c r="GW264" i="11" s="1"/>
  <c r="FK264" i="11"/>
  <c r="EY275" i="11"/>
  <c r="GJ275" i="11" s="1"/>
  <c r="EF294" i="11"/>
  <c r="FG267" i="11"/>
  <c r="GR267" i="11" s="1"/>
  <c r="FC271" i="11"/>
  <c r="GN271" i="11" s="1"/>
  <c r="EI291" i="11"/>
  <c r="FT291" i="11" s="1"/>
  <c r="EQ283" i="11"/>
  <c r="GB283" i="11" s="1"/>
  <c r="EE295" i="11"/>
  <c r="EM287" i="11"/>
  <c r="FX287" i="11" s="1"/>
  <c r="HL265" i="11"/>
  <c r="HF266" i="11"/>
  <c r="CK278" i="11"/>
  <c r="DQ278" i="11" s="1"/>
  <c r="BT295" i="11"/>
  <c r="CZ295" i="11" s="1"/>
  <c r="AX276" i="11"/>
  <c r="BD270" i="11"/>
  <c r="CU268" i="11"/>
  <c r="EA268" i="11" s="1"/>
  <c r="BV293" i="11"/>
  <c r="DB293" i="11" s="1"/>
  <c r="CM276" i="11"/>
  <c r="DS276" i="11" s="1"/>
  <c r="CW266" i="11"/>
  <c r="EC266" i="11" s="1"/>
  <c r="CQ272" i="11"/>
  <c r="DW272" i="11" s="1"/>
  <c r="AI291" i="11"/>
  <c r="BX291" i="11"/>
  <c r="DD291" i="11" s="1"/>
  <c r="CF283" i="11"/>
  <c r="DL283" i="11" s="1"/>
  <c r="AK289" i="11"/>
  <c r="CC286" i="11"/>
  <c r="DI286" i="11" s="1"/>
  <c r="CN275" i="11"/>
  <c r="DT275" i="11" s="1"/>
  <c r="AR282" i="11"/>
  <c r="AV278" i="11"/>
  <c r="CD285" i="11"/>
  <c r="DJ285" i="11" s="1"/>
  <c r="AJ290" i="11"/>
  <c r="CS270" i="11"/>
  <c r="DY270" i="11" s="1"/>
  <c r="FE270" i="11" s="1"/>
  <c r="GP270" i="11" s="1"/>
  <c r="AT280" i="11"/>
  <c r="CL277" i="11"/>
  <c r="DR277" i="11" s="1"/>
  <c r="CA288" i="11"/>
  <c r="DG288" i="11" s="1"/>
  <c r="AE295" i="11"/>
  <c r="AN286" i="11"/>
  <c r="AU279" i="11"/>
  <c r="AF294" i="11"/>
  <c r="BA273" i="11"/>
  <c r="BF268" i="11"/>
  <c r="AG293" i="11"/>
  <c r="BZ289" i="11"/>
  <c r="DF289" i="11" s="1"/>
  <c r="BB272" i="11"/>
  <c r="CG282" i="11"/>
  <c r="DM282" i="11" s="1"/>
  <c r="AZ274" i="11"/>
  <c r="CB287" i="11"/>
  <c r="DH287" i="11" s="1"/>
  <c r="AW277" i="11"/>
  <c r="BU294" i="11"/>
  <c r="DA294" i="11" s="1"/>
  <c r="AL288" i="11"/>
  <c r="BH266" i="11"/>
  <c r="CV267" i="11"/>
  <c r="EB267" i="11" s="1"/>
  <c r="BG267" i="11"/>
  <c r="BW292" i="11"/>
  <c r="DC292" i="11" s="1"/>
  <c r="BS296" i="11"/>
  <c r="CY296" i="11" s="1"/>
  <c r="AO285" i="11"/>
  <c r="BY290" i="11"/>
  <c r="DE290" i="11" s="1"/>
  <c r="BC271" i="11"/>
  <c r="AP284" i="11"/>
  <c r="AY275" i="11"/>
  <c r="CT269" i="11"/>
  <c r="DZ269" i="11" s="1"/>
  <c r="CE284" i="11"/>
  <c r="DK284" i="11" s="1"/>
  <c r="BE269" i="11"/>
  <c r="CI280" i="11"/>
  <c r="DO280" i="11" s="1"/>
  <c r="CH281" i="11"/>
  <c r="DN281" i="11" s="1"/>
  <c r="AD296" i="11"/>
  <c r="CO274" i="11"/>
  <c r="DU274" i="11" s="1"/>
  <c r="AS281" i="11"/>
  <c r="CJ279" i="11"/>
  <c r="DP279" i="11" s="1"/>
  <c r="CR271" i="11"/>
  <c r="DX271" i="11" s="1"/>
  <c r="CP273" i="11"/>
  <c r="DV273" i="11" s="1"/>
  <c r="AM287" i="11"/>
  <c r="AQ283" i="11"/>
  <c r="AH292" i="11"/>
  <c r="G328" i="11"/>
  <c r="M327" i="11"/>
  <c r="HE326" i="11" s="1"/>
  <c r="FD271" i="11" l="1"/>
  <c r="GO271" i="11" s="1"/>
  <c r="EY276" i="11"/>
  <c r="GJ276" i="11" s="1"/>
  <c r="G327" i="1"/>
  <c r="N326" i="1"/>
  <c r="O326" i="1"/>
  <c r="AY295" i="1"/>
  <c r="AZ295" i="1" s="1"/>
  <c r="BL295" i="1" s="1"/>
  <c r="AX295" i="1"/>
  <c r="BB325" i="1"/>
  <c r="BC325" i="1" s="1"/>
  <c r="BF325" i="1"/>
  <c r="BH325" i="1" s="1"/>
  <c r="BJ325" i="1" s="1"/>
  <c r="AK305" i="1"/>
  <c r="AF310" i="1"/>
  <c r="AM303" i="1"/>
  <c r="AL304" i="1"/>
  <c r="AO301" i="1"/>
  <c r="Y317" i="1"/>
  <c r="AR298" i="1"/>
  <c r="AB314" i="1"/>
  <c r="AQ299" i="1"/>
  <c r="AA315" i="1"/>
  <c r="AP300" i="1"/>
  <c r="Z316" i="1"/>
  <c r="AS297" i="1"/>
  <c r="AC313" i="1"/>
  <c r="AN302" i="1"/>
  <c r="AE311" i="1"/>
  <c r="AT296" i="1"/>
  <c r="AV296" i="1" s="1"/>
  <c r="AD312" i="1"/>
  <c r="AG309" i="1"/>
  <c r="AJ306" i="1"/>
  <c r="AI307" i="1"/>
  <c r="AH308" i="1"/>
  <c r="W319" i="1"/>
  <c r="Q325" i="1"/>
  <c r="U321" i="1"/>
  <c r="T322" i="1"/>
  <c r="R324" i="1"/>
  <c r="S323" i="1"/>
  <c r="X318" i="1"/>
  <c r="V320" i="1"/>
  <c r="EK290" i="11"/>
  <c r="FV290" i="11" s="1"/>
  <c r="EG294" i="11"/>
  <c r="FR294" i="11" s="1"/>
  <c r="EQ284" i="11"/>
  <c r="GB284" i="11" s="1"/>
  <c r="EU280" i="11"/>
  <c r="GF280" i="11" s="1"/>
  <c r="EL289" i="11"/>
  <c r="FW289" i="11" s="1"/>
  <c r="EO286" i="11"/>
  <c r="FZ286" i="11" s="1"/>
  <c r="FH267" i="11"/>
  <c r="GS267" i="11" s="1"/>
  <c r="ER283" i="11"/>
  <c r="GC283" i="11" s="1"/>
  <c r="FI266" i="11"/>
  <c r="GT266" i="11" s="1"/>
  <c r="GV266" i="11" s="1"/>
  <c r="GW266" i="11" s="1"/>
  <c r="EI292" i="11"/>
  <c r="FT292" i="11" s="1"/>
  <c r="EX277" i="11"/>
  <c r="GI277" i="11" s="1"/>
  <c r="EP285" i="11"/>
  <c r="GA285" i="11" s="1"/>
  <c r="EH293" i="11"/>
  <c r="FS293" i="11" s="1"/>
  <c r="EF295" i="11"/>
  <c r="FQ295" i="11" s="1"/>
  <c r="GY264" i="11"/>
  <c r="HI264" i="11" s="1"/>
  <c r="HJ264" i="11" s="1"/>
  <c r="GX264" i="11"/>
  <c r="EV279" i="11"/>
  <c r="GG279" i="11" s="1"/>
  <c r="ET281" i="11"/>
  <c r="GE281" i="11" s="1"/>
  <c r="FF269" i="11"/>
  <c r="GQ269" i="11" s="1"/>
  <c r="ES282" i="11"/>
  <c r="GD282" i="11" s="1"/>
  <c r="FC272" i="11"/>
  <c r="GN272" i="11" s="1"/>
  <c r="FG268" i="11"/>
  <c r="GR268" i="11" s="1"/>
  <c r="EW278" i="11"/>
  <c r="GH278" i="11" s="1"/>
  <c r="FP295" i="11"/>
  <c r="FQ294" i="11"/>
  <c r="GZ263" i="11"/>
  <c r="HH263" i="11"/>
  <c r="FS292" i="11"/>
  <c r="GT265" i="11"/>
  <c r="GV265" i="11" s="1"/>
  <c r="GW265" i="11" s="1"/>
  <c r="FK265" i="11"/>
  <c r="FB273" i="11"/>
  <c r="GM273" i="11" s="1"/>
  <c r="FA274" i="11"/>
  <c r="GL274" i="11" s="1"/>
  <c r="EE296" i="11"/>
  <c r="FP296" i="11" s="1"/>
  <c r="EN287" i="11"/>
  <c r="FY287" i="11" s="1"/>
  <c r="EM288" i="11"/>
  <c r="FX288" i="11" s="1"/>
  <c r="EZ275" i="11"/>
  <c r="GK275" i="11" s="1"/>
  <c r="EJ291" i="11"/>
  <c r="FU291" i="11" s="1"/>
  <c r="FL264" i="11"/>
  <c r="FM264" i="11" s="1"/>
  <c r="FN263" i="11"/>
  <c r="HF267" i="11"/>
  <c r="AI292" i="11"/>
  <c r="CG283" i="11"/>
  <c r="DM283" i="11" s="1"/>
  <c r="CA289" i="11"/>
  <c r="DG289" i="11" s="1"/>
  <c r="BA274" i="11"/>
  <c r="AW278" i="11"/>
  <c r="AU280" i="11"/>
  <c r="CC287" i="11"/>
  <c r="DI287" i="11" s="1"/>
  <c r="CR272" i="11"/>
  <c r="DX272" i="11" s="1"/>
  <c r="AZ275" i="11"/>
  <c r="AX277" i="11"/>
  <c r="AH293" i="11"/>
  <c r="AN287" i="11"/>
  <c r="BZ290" i="11"/>
  <c r="DF290" i="11" s="1"/>
  <c r="CF284" i="11"/>
  <c r="DL284" i="11" s="1"/>
  <c r="AY276" i="11"/>
  <c r="BC272" i="11"/>
  <c r="BU295" i="11"/>
  <c r="DA295" i="11" s="1"/>
  <c r="CN276" i="11"/>
  <c r="DT276" i="11" s="1"/>
  <c r="AV279" i="11"/>
  <c r="AR283" i="11"/>
  <c r="AF295" i="11"/>
  <c r="BW293" i="11"/>
  <c r="DC293" i="11" s="1"/>
  <c r="BD271" i="11"/>
  <c r="CW267" i="11"/>
  <c r="EC267" i="11" s="1"/>
  <c r="AS282" i="11"/>
  <c r="CD286" i="11"/>
  <c r="DJ286" i="11" s="1"/>
  <c r="AP285" i="11"/>
  <c r="AM288" i="11"/>
  <c r="BB273" i="11"/>
  <c r="CH282" i="11"/>
  <c r="DN282" i="11" s="1"/>
  <c r="CP274" i="11"/>
  <c r="DV274" i="11" s="1"/>
  <c r="AE296" i="11"/>
  <c r="CK279" i="11"/>
  <c r="DQ279" i="11" s="1"/>
  <c r="BG268" i="11"/>
  <c r="CJ280" i="11"/>
  <c r="DP280" i="11" s="1"/>
  <c r="EV280" i="11" s="1"/>
  <c r="GG280" i="11" s="1"/>
  <c r="CV268" i="11"/>
  <c r="EB268" i="11" s="1"/>
  <c r="CQ273" i="11"/>
  <c r="DW273" i="11" s="1"/>
  <c r="FC273" i="11" s="1"/>
  <c r="GN273" i="11" s="1"/>
  <c r="BX292" i="11"/>
  <c r="DD292" i="11" s="1"/>
  <c r="BY291" i="11"/>
  <c r="DE291" i="11" s="1"/>
  <c r="BH267" i="11"/>
  <c r="CI281" i="11"/>
  <c r="DO281" i="11" s="1"/>
  <c r="AT281" i="11"/>
  <c r="AJ291" i="11"/>
  <c r="AG294" i="11"/>
  <c r="CL278" i="11"/>
  <c r="DR278" i="11" s="1"/>
  <c r="EX278" i="11" s="1"/>
  <c r="GI278" i="11" s="1"/>
  <c r="BV294" i="11"/>
  <c r="DB294" i="11" s="1"/>
  <c r="BS297" i="11"/>
  <c r="CY297" i="11" s="1"/>
  <c r="BE270" i="11"/>
  <c r="CB288" i="11"/>
  <c r="DH288" i="11" s="1"/>
  <c r="AL289" i="11"/>
  <c r="CT270" i="11"/>
  <c r="DZ270" i="11" s="1"/>
  <c r="CU269" i="11"/>
  <c r="EA269" i="11" s="1"/>
  <c r="CO275" i="11"/>
  <c r="DU275" i="11" s="1"/>
  <c r="AK290" i="11"/>
  <c r="AD297" i="11"/>
  <c r="BF269" i="11"/>
  <c r="AO286" i="11"/>
  <c r="BT296" i="11"/>
  <c r="CZ296" i="11" s="1"/>
  <c r="CM277" i="11"/>
  <c r="DS277" i="11" s="1"/>
  <c r="EY277" i="11" s="1"/>
  <c r="GJ277" i="11" s="1"/>
  <c r="CS271" i="11"/>
  <c r="DY271" i="11" s="1"/>
  <c r="AQ284" i="11"/>
  <c r="CE285" i="11"/>
  <c r="DK285" i="11" s="1"/>
  <c r="HL266" i="11"/>
  <c r="G329" i="11"/>
  <c r="M328" i="11"/>
  <c r="HE327" i="11" s="1"/>
  <c r="FA275" i="11" l="1"/>
  <c r="GL275" i="11" s="1"/>
  <c r="AW296" i="1"/>
  <c r="BB326" i="1"/>
  <c r="BC326" i="1" s="1"/>
  <c r="BF326" i="1"/>
  <c r="BH326" i="1" s="1"/>
  <c r="BJ326" i="1" s="1"/>
  <c r="Y318" i="1"/>
  <c r="AO302" i="1"/>
  <c r="AN303" i="1"/>
  <c r="AE312" i="1"/>
  <c r="Z317" i="1"/>
  <c r="AP301" i="1"/>
  <c r="AK306" i="1"/>
  <c r="AB315" i="1"/>
  <c r="AR299" i="1"/>
  <c r="AI308" i="1"/>
  <c r="AD313" i="1"/>
  <c r="AT297" i="1"/>
  <c r="AV297" i="1" s="1"/>
  <c r="AW297" i="1" s="1"/>
  <c r="AG310" i="1"/>
  <c r="AF311" i="1"/>
  <c r="AM304" i="1"/>
  <c r="AH309" i="1"/>
  <c r="AC314" i="1"/>
  <c r="AS298" i="1"/>
  <c r="AJ307" i="1"/>
  <c r="AA316" i="1"/>
  <c r="AQ300" i="1"/>
  <c r="AL305" i="1"/>
  <c r="R325" i="1"/>
  <c r="X319" i="1"/>
  <c r="Q326" i="1"/>
  <c r="U322" i="1"/>
  <c r="V321" i="1"/>
  <c r="W320" i="1"/>
  <c r="S324" i="1"/>
  <c r="T323" i="1"/>
  <c r="O327" i="1"/>
  <c r="G328" i="1"/>
  <c r="N327" i="1"/>
  <c r="FK266" i="11"/>
  <c r="FL266" i="11" s="1"/>
  <c r="FM266" i="11" s="1"/>
  <c r="FF270" i="11"/>
  <c r="GQ270" i="11" s="1"/>
  <c r="FB274" i="11"/>
  <c r="GM274" i="11" s="1"/>
  <c r="EO287" i="11"/>
  <c r="FZ287" i="11" s="1"/>
  <c r="EM289" i="11"/>
  <c r="FX289" i="11" s="1"/>
  <c r="EH294" i="11"/>
  <c r="FS294" i="11" s="1"/>
  <c r="EF296" i="11"/>
  <c r="FQ296" i="11" s="1"/>
  <c r="EN288" i="11"/>
  <c r="FY288" i="11" s="1"/>
  <c r="EU281" i="11"/>
  <c r="GF281" i="11" s="1"/>
  <c r="EL290" i="11"/>
  <c r="FW290" i="11" s="1"/>
  <c r="EW279" i="11"/>
  <c r="GH279" i="11" s="1"/>
  <c r="EG295" i="11"/>
  <c r="FR295" i="11" s="1"/>
  <c r="GZ264" i="11"/>
  <c r="HH264" i="11"/>
  <c r="FE271" i="11"/>
  <c r="GP271" i="11" s="1"/>
  <c r="FG269" i="11"/>
  <c r="GR269" i="11" s="1"/>
  <c r="FH268" i="11"/>
  <c r="GS268" i="11" s="1"/>
  <c r="FI267" i="11"/>
  <c r="FD272" i="11"/>
  <c r="GO272" i="11" s="1"/>
  <c r="FN264" i="11"/>
  <c r="FL265" i="11"/>
  <c r="FM265" i="11" s="1"/>
  <c r="HK263" i="11"/>
  <c r="EE297" i="11"/>
  <c r="FP297" i="11" s="1"/>
  <c r="EK291" i="11"/>
  <c r="FV291" i="11" s="1"/>
  <c r="GY265" i="11"/>
  <c r="HI265" i="11" s="1"/>
  <c r="HJ265" i="11" s="1"/>
  <c r="GX265" i="11"/>
  <c r="EQ285" i="11"/>
  <c r="GB285" i="11" s="1"/>
  <c r="EJ292" i="11"/>
  <c r="FU292" i="11" s="1"/>
  <c r="ET282" i="11"/>
  <c r="GE282" i="11" s="1"/>
  <c r="EP286" i="11"/>
  <c r="GA286" i="11" s="1"/>
  <c r="EI293" i="11"/>
  <c r="FT293" i="11" s="1"/>
  <c r="EZ276" i="11"/>
  <c r="GK276" i="11" s="1"/>
  <c r="ER284" i="11"/>
  <c r="GC284" i="11" s="1"/>
  <c r="ES283" i="11"/>
  <c r="GD283" i="11" s="1"/>
  <c r="GY266" i="11"/>
  <c r="HI266" i="11" s="1"/>
  <c r="HJ266" i="11" s="1"/>
  <c r="GX266" i="11"/>
  <c r="HF268" i="11"/>
  <c r="CQ274" i="11"/>
  <c r="DW274" i="11" s="1"/>
  <c r="AE297" i="11"/>
  <c r="CS272" i="11"/>
  <c r="DY272" i="11" s="1"/>
  <c r="CP275" i="11"/>
  <c r="DV275" i="11" s="1"/>
  <c r="AW279" i="11"/>
  <c r="CT271" i="11"/>
  <c r="DZ271" i="11" s="1"/>
  <c r="AZ276" i="11"/>
  <c r="AT282" i="11"/>
  <c r="CJ281" i="11"/>
  <c r="DP281" i="11" s="1"/>
  <c r="AU281" i="11"/>
  <c r="CD287" i="11"/>
  <c r="DJ287" i="11" s="1"/>
  <c r="AS283" i="11"/>
  <c r="CB289" i="11"/>
  <c r="DH289" i="11" s="1"/>
  <c r="CF285" i="11"/>
  <c r="DL285" i="11" s="1"/>
  <c r="CR273" i="11"/>
  <c r="DX273" i="11" s="1"/>
  <c r="BY292" i="11"/>
  <c r="DE292" i="11" s="1"/>
  <c r="AF296" i="11"/>
  <c r="CH283" i="11"/>
  <c r="DN283" i="11" s="1"/>
  <c r="BG269" i="11"/>
  <c r="AP286" i="11"/>
  <c r="CV269" i="11"/>
  <c r="EB269" i="11" s="1"/>
  <c r="CL279" i="11"/>
  <c r="DR279" i="11" s="1"/>
  <c r="AG295" i="11"/>
  <c r="CU270" i="11"/>
  <c r="EA270" i="11" s="1"/>
  <c r="BD272" i="11"/>
  <c r="CK280" i="11"/>
  <c r="DQ280" i="11" s="1"/>
  <c r="AO287" i="11"/>
  <c r="AQ285" i="11"/>
  <c r="AL290" i="11"/>
  <c r="BF270" i="11"/>
  <c r="BX293" i="11"/>
  <c r="DD293" i="11" s="1"/>
  <c r="AK291" i="11"/>
  <c r="BA275" i="11"/>
  <c r="CI282" i="11"/>
  <c r="DO282" i="11" s="1"/>
  <c r="CM278" i="11"/>
  <c r="DS278" i="11" s="1"/>
  <c r="AN288" i="11"/>
  <c r="AY277" i="11"/>
  <c r="BS298" i="11"/>
  <c r="CY298" i="11" s="1"/>
  <c r="AI293" i="11"/>
  <c r="BV295" i="11"/>
  <c r="DB295" i="11" s="1"/>
  <c r="BC273" i="11"/>
  <c r="CO276" i="11"/>
  <c r="DU276" i="11" s="1"/>
  <c r="BW294" i="11"/>
  <c r="DC294" i="11" s="1"/>
  <c r="BH268" i="11"/>
  <c r="AM289" i="11"/>
  <c r="BU296" i="11"/>
  <c r="DA296" i="11" s="1"/>
  <c r="BE271" i="11"/>
  <c r="CG284" i="11"/>
  <c r="DM284" i="11" s="1"/>
  <c r="AR284" i="11"/>
  <c r="BZ291" i="11"/>
  <c r="DF291" i="11" s="1"/>
  <c r="BT297" i="11"/>
  <c r="CZ297" i="11" s="1"/>
  <c r="CW268" i="11"/>
  <c r="EC268" i="11" s="1"/>
  <c r="FI268" i="11" s="1"/>
  <c r="AJ292" i="11"/>
  <c r="AH294" i="11"/>
  <c r="CC288" i="11"/>
  <c r="DI288" i="11" s="1"/>
  <c r="AV280" i="11"/>
  <c r="AX278" i="11"/>
  <c r="CE286" i="11"/>
  <c r="DK286" i="11" s="1"/>
  <c r="CN277" i="11"/>
  <c r="DT277" i="11" s="1"/>
  <c r="AD298" i="11"/>
  <c r="CA290" i="11"/>
  <c r="DG290" i="11" s="1"/>
  <c r="EM290" i="11" s="1"/>
  <c r="FX290" i="11" s="1"/>
  <c r="BB274" i="11"/>
  <c r="HL267" i="11"/>
  <c r="M329" i="11"/>
  <c r="HE328" i="11" s="1"/>
  <c r="G330" i="11"/>
  <c r="EU282" i="11" l="1"/>
  <c r="GF282" i="11" s="1"/>
  <c r="EL291" i="11"/>
  <c r="FW291" i="11" s="1"/>
  <c r="EQ286" i="11"/>
  <c r="GB286" i="11" s="1"/>
  <c r="G329" i="1"/>
  <c r="N328" i="1"/>
  <c r="O328" i="1"/>
  <c r="AX297" i="1"/>
  <c r="AY297" i="1"/>
  <c r="AZ297" i="1" s="1"/>
  <c r="BL297" i="1" s="1"/>
  <c r="BB327" i="1"/>
  <c r="BC327" i="1" s="1"/>
  <c r="BF327" i="1"/>
  <c r="BH327" i="1" s="1"/>
  <c r="BJ327" i="1" s="1"/>
  <c r="AJ308" i="1"/>
  <c r="AG311" i="1"/>
  <c r="AL306" i="1"/>
  <c r="AI309" i="1"/>
  <c r="AF312" i="1"/>
  <c r="AS299" i="1"/>
  <c r="AC315" i="1"/>
  <c r="AH310" i="1"/>
  <c r="AE313" i="1"/>
  <c r="AR300" i="1"/>
  <c r="AB316" i="1"/>
  <c r="AO303" i="1"/>
  <c r="Y319" i="1"/>
  <c r="AT298" i="1"/>
  <c r="AV298" i="1" s="1"/>
  <c r="AW298" i="1" s="1"/>
  <c r="AD314" i="1"/>
  <c r="AQ301" i="1"/>
  <c r="AA317" i="1"/>
  <c r="AN304" i="1"/>
  <c r="AK307" i="1"/>
  <c r="AP302" i="1"/>
  <c r="Z318" i="1"/>
  <c r="AM305" i="1"/>
  <c r="X320" i="1"/>
  <c r="S325" i="1"/>
  <c r="U323" i="1"/>
  <c r="T324" i="1"/>
  <c r="W321" i="1"/>
  <c r="R326" i="1"/>
  <c r="V322" i="1"/>
  <c r="Q327" i="1"/>
  <c r="AY296" i="1"/>
  <c r="AZ296" i="1" s="1"/>
  <c r="BL296" i="1" s="1"/>
  <c r="AX296" i="1"/>
  <c r="EG296" i="11"/>
  <c r="FR296" i="11" s="1"/>
  <c r="EX279" i="11"/>
  <c r="GI279" i="11" s="1"/>
  <c r="ET283" i="11"/>
  <c r="GE283" i="11" s="1"/>
  <c r="EO288" i="11"/>
  <c r="FZ288" i="11" s="1"/>
  <c r="EE298" i="11"/>
  <c r="FP298" i="11" s="1"/>
  <c r="FA276" i="11"/>
  <c r="GL276" i="11" s="1"/>
  <c r="EW280" i="11"/>
  <c r="GH280" i="11" s="1"/>
  <c r="ER285" i="11"/>
  <c r="GC285" i="11" s="1"/>
  <c r="FF271" i="11"/>
  <c r="GQ271" i="11" s="1"/>
  <c r="FH269" i="11"/>
  <c r="GS269" i="11" s="1"/>
  <c r="EH295" i="11"/>
  <c r="FS295" i="11" s="1"/>
  <c r="GZ265" i="11"/>
  <c r="HH265" i="11"/>
  <c r="HK264" i="11"/>
  <c r="EZ277" i="11"/>
  <c r="GK277" i="11" s="1"/>
  <c r="EF297" i="11"/>
  <c r="FQ297" i="11" s="1"/>
  <c r="EI294" i="11"/>
  <c r="EY278" i="11"/>
  <c r="GJ278" i="11" s="1"/>
  <c r="EJ293" i="11"/>
  <c r="FU293" i="11" s="1"/>
  <c r="FD273" i="11"/>
  <c r="GO273" i="11" s="1"/>
  <c r="EP287" i="11"/>
  <c r="GA287" i="11" s="1"/>
  <c r="FE272" i="11"/>
  <c r="GP272" i="11" s="1"/>
  <c r="FN266" i="11"/>
  <c r="FN265" i="11"/>
  <c r="EN289" i="11"/>
  <c r="FY289" i="11" s="1"/>
  <c r="EV281" i="11"/>
  <c r="GG281" i="11" s="1"/>
  <c r="FC274" i="11"/>
  <c r="GN274" i="11" s="1"/>
  <c r="GZ266" i="11"/>
  <c r="HK266" i="11" s="1"/>
  <c r="HH266" i="11"/>
  <c r="GT268" i="11"/>
  <c r="GV268" i="11" s="1"/>
  <c r="GW268" i="11" s="1"/>
  <c r="FK268" i="11"/>
  <c r="ES284" i="11"/>
  <c r="GD284" i="11" s="1"/>
  <c r="FG270" i="11"/>
  <c r="GR270" i="11" s="1"/>
  <c r="EK292" i="11"/>
  <c r="FV292" i="11" s="1"/>
  <c r="FB275" i="11"/>
  <c r="GM275" i="11" s="1"/>
  <c r="GT267" i="11"/>
  <c r="GV267" i="11" s="1"/>
  <c r="GW267" i="11" s="1"/>
  <c r="FK267" i="11"/>
  <c r="HF269" i="11"/>
  <c r="AY278" i="11"/>
  <c r="BE272" i="11"/>
  <c r="AU282" i="11"/>
  <c r="CD288" i="11"/>
  <c r="DJ288" i="11" s="1"/>
  <c r="BS299" i="11"/>
  <c r="CY299" i="11" s="1"/>
  <c r="AD299" i="11"/>
  <c r="CH284" i="11"/>
  <c r="DN284" i="11" s="1"/>
  <c r="AN289" i="11"/>
  <c r="BG270" i="11"/>
  <c r="BC274" i="11"/>
  <c r="CN278" i="11"/>
  <c r="DT278" i="11" s="1"/>
  <c r="BU297" i="11"/>
  <c r="DA297" i="11" s="1"/>
  <c r="CU271" i="11"/>
  <c r="EA271" i="11" s="1"/>
  <c r="CJ282" i="11"/>
  <c r="DP282" i="11" s="1"/>
  <c r="CA291" i="11"/>
  <c r="DG291" i="11" s="1"/>
  <c r="CT272" i="11"/>
  <c r="DZ272" i="11" s="1"/>
  <c r="CB290" i="11"/>
  <c r="DH290" i="11" s="1"/>
  <c r="AS284" i="11"/>
  <c r="AI294" i="11"/>
  <c r="BF271" i="11"/>
  <c r="CO277" i="11"/>
  <c r="DU277" i="11" s="1"/>
  <c r="CW269" i="11"/>
  <c r="EC269" i="11" s="1"/>
  <c r="AL291" i="11"/>
  <c r="AF297" i="11"/>
  <c r="AT283" i="11"/>
  <c r="CC289" i="11"/>
  <c r="DI289" i="11" s="1"/>
  <c r="AH295" i="11"/>
  <c r="AR285" i="11"/>
  <c r="CP276" i="11"/>
  <c r="DV276" i="11" s="1"/>
  <c r="AK292" i="11"/>
  <c r="BZ292" i="11"/>
  <c r="DF292" i="11" s="1"/>
  <c r="AP287" i="11"/>
  <c r="AX279" i="11"/>
  <c r="BT298" i="11"/>
  <c r="CZ298" i="11" s="1"/>
  <c r="AM290" i="11"/>
  <c r="CI283" i="11"/>
  <c r="DO283" i="11" s="1"/>
  <c r="CE287" i="11"/>
  <c r="DK287" i="11" s="1"/>
  <c r="AO288" i="11"/>
  <c r="BV296" i="11"/>
  <c r="DB296" i="11" s="1"/>
  <c r="CV270" i="11"/>
  <c r="EB270" i="11" s="1"/>
  <c r="CK281" i="11"/>
  <c r="DQ281" i="11" s="1"/>
  <c r="CM279" i="11"/>
  <c r="DS279" i="11" s="1"/>
  <c r="CQ275" i="11"/>
  <c r="DW275" i="11" s="1"/>
  <c r="BW295" i="11"/>
  <c r="DC295" i="11" s="1"/>
  <c r="BY293" i="11"/>
  <c r="DE293" i="11" s="1"/>
  <c r="CL280" i="11"/>
  <c r="DR280" i="11" s="1"/>
  <c r="AV281" i="11"/>
  <c r="AZ277" i="11"/>
  <c r="CF286" i="11"/>
  <c r="DL286" i="11" s="1"/>
  <c r="CR274" i="11"/>
  <c r="DX274" i="11" s="1"/>
  <c r="FD274" i="11" s="1"/>
  <c r="GO274" i="11" s="1"/>
  <c r="AQ286" i="11"/>
  <c r="CS273" i="11"/>
  <c r="DY273" i="11" s="1"/>
  <c r="CG285" i="11"/>
  <c r="DM285" i="11" s="1"/>
  <c r="AW280" i="11"/>
  <c r="AJ293" i="11"/>
  <c r="BA276" i="11"/>
  <c r="AE298" i="11"/>
  <c r="BD273" i="11"/>
  <c r="BB275" i="11"/>
  <c r="BX294" i="11"/>
  <c r="DD294" i="11" s="1"/>
  <c r="AG296" i="11"/>
  <c r="BH269" i="11"/>
  <c r="HL268" i="11"/>
  <c r="G331" i="11"/>
  <c r="M330" i="11"/>
  <c r="HE329" i="11" s="1"/>
  <c r="AY298" i="1" l="1"/>
  <c r="AZ298" i="1" s="1"/>
  <c r="BL298" i="1" s="1"/>
  <c r="AX298" i="1"/>
  <c r="BB328" i="1"/>
  <c r="BC328" i="1" s="1"/>
  <c r="BF328" i="1"/>
  <c r="BH328" i="1" s="1"/>
  <c r="BJ328" i="1" s="1"/>
  <c r="AI310" i="1"/>
  <c r="AD315" i="1"/>
  <c r="AT299" i="1"/>
  <c r="AV299" i="1" s="1"/>
  <c r="AW299" i="1" s="1"/>
  <c r="Y320" i="1"/>
  <c r="AO304" i="1"/>
  <c r="AF313" i="1"/>
  <c r="AM306" i="1"/>
  <c r="AH311" i="1"/>
  <c r="AC316" i="1"/>
  <c r="AS300" i="1"/>
  <c r="AJ309" i="1"/>
  <c r="AA318" i="1"/>
  <c r="AQ302" i="1"/>
  <c r="AL307" i="1"/>
  <c r="AG312" i="1"/>
  <c r="AN305" i="1"/>
  <c r="AE314" i="1"/>
  <c r="Z319" i="1"/>
  <c r="AP303" i="1"/>
  <c r="AK308" i="1"/>
  <c r="AB317" i="1"/>
  <c r="AR301" i="1"/>
  <c r="U324" i="1"/>
  <c r="S326" i="1"/>
  <c r="X321" i="1"/>
  <c r="V323" i="1"/>
  <c r="R327" i="1"/>
  <c r="Q328" i="1"/>
  <c r="W322" i="1"/>
  <c r="T325" i="1"/>
  <c r="O329" i="1"/>
  <c r="G330" i="1"/>
  <c r="N329" i="1"/>
  <c r="ER286" i="11"/>
  <c r="GC286" i="11" s="1"/>
  <c r="EJ294" i="11"/>
  <c r="FU294" i="11" s="1"/>
  <c r="EI295" i="11"/>
  <c r="FT295" i="11" s="1"/>
  <c r="EV282" i="11"/>
  <c r="GG282" i="11" s="1"/>
  <c r="ES285" i="11"/>
  <c r="GD285" i="11" s="1"/>
  <c r="EQ287" i="11"/>
  <c r="GB287" i="11" s="1"/>
  <c r="EO289" i="11"/>
  <c r="FZ289" i="11" s="1"/>
  <c r="EK293" i="11"/>
  <c r="FV293" i="11" s="1"/>
  <c r="EW281" i="11"/>
  <c r="GH281" i="11" s="1"/>
  <c r="EY279" i="11"/>
  <c r="GJ279" i="11" s="1"/>
  <c r="EF298" i="11"/>
  <c r="FQ298" i="11" s="1"/>
  <c r="FH270" i="11"/>
  <c r="GS270" i="11" s="1"/>
  <c r="EU283" i="11"/>
  <c r="GF283" i="11" s="1"/>
  <c r="EZ278" i="11"/>
  <c r="GK278" i="11" s="1"/>
  <c r="FC275" i="11"/>
  <c r="GN275" i="11" s="1"/>
  <c r="EH296" i="11"/>
  <c r="EL292" i="11"/>
  <c r="FW292" i="11" s="1"/>
  <c r="EM291" i="11"/>
  <c r="FX291" i="11" s="1"/>
  <c r="ET284" i="11"/>
  <c r="GE284" i="11" s="1"/>
  <c r="EX280" i="11"/>
  <c r="GI280" i="11" s="1"/>
  <c r="FI269" i="11"/>
  <c r="FB276" i="11"/>
  <c r="GM276" i="11" s="1"/>
  <c r="FA277" i="11"/>
  <c r="GL277" i="11" s="1"/>
  <c r="EN290" i="11"/>
  <c r="FY290" i="11" s="1"/>
  <c r="FG271" i="11"/>
  <c r="GR271" i="11" s="1"/>
  <c r="EE299" i="11"/>
  <c r="FP299" i="11" s="1"/>
  <c r="FL267" i="11"/>
  <c r="FM267" i="11" s="1"/>
  <c r="GY268" i="11"/>
  <c r="HI268" i="11" s="1"/>
  <c r="HJ268" i="11" s="1"/>
  <c r="GX268" i="11"/>
  <c r="FT294" i="11"/>
  <c r="FL268" i="11"/>
  <c r="FM268" i="11" s="1"/>
  <c r="FE273" i="11"/>
  <c r="GP273" i="11" s="1"/>
  <c r="FF272" i="11"/>
  <c r="GQ272" i="11" s="1"/>
  <c r="EG297" i="11"/>
  <c r="FR297" i="11" s="1"/>
  <c r="EP288" i="11"/>
  <c r="GA288" i="11" s="1"/>
  <c r="GY267" i="11"/>
  <c r="HI267" i="11" s="1"/>
  <c r="HJ267" i="11" s="1"/>
  <c r="GX267" i="11"/>
  <c r="HK265" i="11"/>
  <c r="HF270" i="11"/>
  <c r="CH285" i="11"/>
  <c r="DN285" i="11" s="1"/>
  <c r="CB291" i="11"/>
  <c r="DH291" i="11" s="1"/>
  <c r="CK282" i="11"/>
  <c r="DQ282" i="11" s="1"/>
  <c r="AK293" i="11"/>
  <c r="CF287" i="11"/>
  <c r="DL287" i="11" s="1"/>
  <c r="BU298" i="11"/>
  <c r="DA298" i="11" s="1"/>
  <c r="BX295" i="11"/>
  <c r="DD295" i="11" s="1"/>
  <c r="AU283" i="11"/>
  <c r="AG297" i="11"/>
  <c r="BT299" i="11"/>
  <c r="CZ299" i="11" s="1"/>
  <c r="CD289" i="11"/>
  <c r="DJ289" i="11" s="1"/>
  <c r="CE288" i="11"/>
  <c r="DK288" i="11" s="1"/>
  <c r="BY294" i="11"/>
  <c r="DE294" i="11" s="1"/>
  <c r="CJ283" i="11"/>
  <c r="DP283" i="11" s="1"/>
  <c r="CR275" i="11"/>
  <c r="DX275" i="11" s="1"/>
  <c r="CQ276" i="11"/>
  <c r="DW276" i="11" s="1"/>
  <c r="AZ278" i="11"/>
  <c r="AS285" i="11"/>
  <c r="CV271" i="11"/>
  <c r="EB271" i="11" s="1"/>
  <c r="CW270" i="11"/>
  <c r="EC270" i="11" s="1"/>
  <c r="CA292" i="11"/>
  <c r="DG292" i="11" s="1"/>
  <c r="CN279" i="11"/>
  <c r="DT279" i="11" s="1"/>
  <c r="BS300" i="11"/>
  <c r="CY300" i="11" s="1"/>
  <c r="BB276" i="11"/>
  <c r="AP288" i="11"/>
  <c r="AF298" i="11"/>
  <c r="AI295" i="11"/>
  <c r="AY279" i="11"/>
  <c r="BF272" i="11"/>
  <c r="CG286" i="11"/>
  <c r="DM286" i="11" s="1"/>
  <c r="AD300" i="11"/>
  <c r="BW296" i="11"/>
  <c r="DC296" i="11" s="1"/>
  <c r="AL292" i="11"/>
  <c r="BD274" i="11"/>
  <c r="AO289" i="11"/>
  <c r="BA277" i="11"/>
  <c r="CT273" i="11"/>
  <c r="DZ273" i="11" s="1"/>
  <c r="CM280" i="11"/>
  <c r="DS280" i="11" s="1"/>
  <c r="AX280" i="11"/>
  <c r="CS274" i="11"/>
  <c r="DY274" i="11" s="1"/>
  <c r="BE273" i="11"/>
  <c r="AQ287" i="11"/>
  <c r="BH270" i="11"/>
  <c r="BC275" i="11"/>
  <c r="AJ294" i="11"/>
  <c r="BV297" i="11"/>
  <c r="DB297" i="11" s="1"/>
  <c r="AH296" i="11"/>
  <c r="BG271" i="11"/>
  <c r="AM291" i="11"/>
  <c r="CC290" i="11"/>
  <c r="DI290" i="11" s="1"/>
  <c r="AN290" i="11"/>
  <c r="AV282" i="11"/>
  <c r="BZ293" i="11"/>
  <c r="DF293" i="11" s="1"/>
  <c r="AT284" i="11"/>
  <c r="CO278" i="11"/>
  <c r="DU278" i="11" s="1"/>
  <c r="CP277" i="11"/>
  <c r="DV277" i="11" s="1"/>
  <c r="AE299" i="11"/>
  <c r="CU272" i="11"/>
  <c r="EA272" i="11" s="1"/>
  <c r="CL281" i="11"/>
  <c r="DR281" i="11" s="1"/>
  <c r="AW281" i="11"/>
  <c r="AR286" i="11"/>
  <c r="CI284" i="11"/>
  <c r="DO284" i="11" s="1"/>
  <c r="EU284" i="11" s="1"/>
  <c r="GF284" i="11" s="1"/>
  <c r="HL269" i="11"/>
  <c r="M331" i="11"/>
  <c r="HE330" i="11" s="1"/>
  <c r="G332" i="11"/>
  <c r="FB277" i="11" l="1"/>
  <c r="GM277" i="11" s="1"/>
  <c r="BB329" i="1"/>
  <c r="BC329" i="1" s="1"/>
  <c r="BF329" i="1"/>
  <c r="BH329" i="1" s="1"/>
  <c r="BJ329" i="1" s="1"/>
  <c r="AK309" i="1"/>
  <c r="AF314" i="1"/>
  <c r="X322" i="1"/>
  <c r="AE315" i="1"/>
  <c r="AT300" i="1"/>
  <c r="AV300" i="1" s="1"/>
  <c r="AW300" i="1" s="1"/>
  <c r="AD316" i="1"/>
  <c r="AG313" i="1"/>
  <c r="AR302" i="1"/>
  <c r="AB318" i="1"/>
  <c r="AQ303" i="1"/>
  <c r="AA319" i="1"/>
  <c r="AP304" i="1"/>
  <c r="Z320" i="1"/>
  <c r="AS301" i="1"/>
  <c r="AC317" i="1"/>
  <c r="AN306" i="1"/>
  <c r="AM307" i="1"/>
  <c r="AL308" i="1"/>
  <c r="AO305" i="1"/>
  <c r="Y321" i="1"/>
  <c r="AJ310" i="1"/>
  <c r="AI311" i="1"/>
  <c r="AH312" i="1"/>
  <c r="Q329" i="1"/>
  <c r="V324" i="1"/>
  <c r="T326" i="1"/>
  <c r="S327" i="1"/>
  <c r="R328" i="1"/>
  <c r="U325" i="1"/>
  <c r="W323" i="1"/>
  <c r="AX299" i="1"/>
  <c r="AY299" i="1"/>
  <c r="AZ299" i="1" s="1"/>
  <c r="BL299" i="1" s="1"/>
  <c r="N330" i="1"/>
  <c r="G331" i="1"/>
  <c r="O330" i="1"/>
  <c r="EL293" i="11"/>
  <c r="FW293" i="11" s="1"/>
  <c r="EX281" i="11"/>
  <c r="GI281" i="11" s="1"/>
  <c r="EV283" i="11"/>
  <c r="GG283" i="11" s="1"/>
  <c r="EZ279" i="11"/>
  <c r="GK279" i="11" s="1"/>
  <c r="EO290" i="11"/>
  <c r="FZ290" i="11" s="1"/>
  <c r="EY280" i="11"/>
  <c r="GJ280" i="11" s="1"/>
  <c r="FN268" i="11"/>
  <c r="ER287" i="11"/>
  <c r="GC287" i="11" s="1"/>
  <c r="ET285" i="11"/>
  <c r="GE285" i="11" s="1"/>
  <c r="FG272" i="11"/>
  <c r="GR272" i="11" s="1"/>
  <c r="EH297" i="11"/>
  <c r="FS297" i="11" s="1"/>
  <c r="ES286" i="11"/>
  <c r="GD286" i="11" s="1"/>
  <c r="EF299" i="11"/>
  <c r="FQ299" i="11" s="1"/>
  <c r="EG298" i="11"/>
  <c r="EN291" i="11"/>
  <c r="FY291" i="11" s="1"/>
  <c r="GZ267" i="11"/>
  <c r="HH267" i="11"/>
  <c r="GT269" i="11"/>
  <c r="GV269" i="11" s="1"/>
  <c r="GW269" i="11" s="1"/>
  <c r="FK269" i="11"/>
  <c r="EM292" i="11"/>
  <c r="FX292" i="11" s="1"/>
  <c r="EK294" i="11"/>
  <c r="FE274" i="11"/>
  <c r="GP274" i="11" s="1"/>
  <c r="EI296" i="11"/>
  <c r="FT296" i="11" s="1"/>
  <c r="FI270" i="11"/>
  <c r="FC276" i="11"/>
  <c r="GN276" i="11" s="1"/>
  <c r="EQ288" i="11"/>
  <c r="GB288" i="11" s="1"/>
  <c r="FS296" i="11"/>
  <c r="FN267" i="11"/>
  <c r="FF273" i="11"/>
  <c r="GQ273" i="11" s="1"/>
  <c r="FA278" i="11"/>
  <c r="GL278" i="11" s="1"/>
  <c r="EE300" i="11"/>
  <c r="FH271" i="11"/>
  <c r="GS271" i="11" s="1"/>
  <c r="FD275" i="11"/>
  <c r="GO275" i="11" s="1"/>
  <c r="EP289" i="11"/>
  <c r="GA289" i="11" s="1"/>
  <c r="EJ295" i="11"/>
  <c r="FU295" i="11" s="1"/>
  <c r="EW282" i="11"/>
  <c r="GH282" i="11" s="1"/>
  <c r="GZ268" i="11"/>
  <c r="HK268" i="11" s="1"/>
  <c r="HH268" i="11"/>
  <c r="HF271" i="11"/>
  <c r="BG272" i="11"/>
  <c r="CD290" i="11"/>
  <c r="DJ290" i="11" s="1"/>
  <c r="BZ294" i="11"/>
  <c r="DF294" i="11" s="1"/>
  <c r="CP278" i="11"/>
  <c r="DV278" i="11" s="1"/>
  <c r="BU299" i="11"/>
  <c r="DA299" i="11" s="1"/>
  <c r="CM281" i="11"/>
  <c r="DS281" i="11" s="1"/>
  <c r="AZ279" i="11"/>
  <c r="CA293" i="11"/>
  <c r="DG293" i="11" s="1"/>
  <c r="AT285" i="11"/>
  <c r="AO290" i="11"/>
  <c r="CC291" i="11"/>
  <c r="DI291" i="11" s="1"/>
  <c r="CK283" i="11"/>
  <c r="DQ283" i="11" s="1"/>
  <c r="AJ295" i="11"/>
  <c r="CO279" i="11"/>
  <c r="DU279" i="11" s="1"/>
  <c r="BE274" i="11"/>
  <c r="BD275" i="11"/>
  <c r="CW271" i="11"/>
  <c r="EC271" i="11" s="1"/>
  <c r="AI296" i="11"/>
  <c r="AK294" i="11"/>
  <c r="BY295" i="11"/>
  <c r="DE295" i="11" s="1"/>
  <c r="BV298" i="11"/>
  <c r="DB298" i="11" s="1"/>
  <c r="CL282" i="11"/>
  <c r="DR282" i="11" s="1"/>
  <c r="AR287" i="11"/>
  <c r="BB277" i="11"/>
  <c r="AV283" i="11"/>
  <c r="AG298" i="11"/>
  <c r="AN291" i="11"/>
  <c r="AL293" i="11"/>
  <c r="CI285" i="11"/>
  <c r="DO285" i="11" s="1"/>
  <c r="AH297" i="11"/>
  <c r="AP289" i="11"/>
  <c r="BT300" i="11"/>
  <c r="CZ300" i="11" s="1"/>
  <c r="AW282" i="11"/>
  <c r="AE300" i="11"/>
  <c r="BA278" i="11"/>
  <c r="CG287" i="11"/>
  <c r="DM287" i="11" s="1"/>
  <c r="CF288" i="11"/>
  <c r="DL288" i="11" s="1"/>
  <c r="CN280" i="11"/>
  <c r="DT280" i="11" s="1"/>
  <c r="AX281" i="11"/>
  <c r="AM292" i="11"/>
  <c r="BH271" i="11"/>
  <c r="CS275" i="11"/>
  <c r="DY275" i="11" s="1"/>
  <c r="BC276" i="11"/>
  <c r="CR276" i="11"/>
  <c r="DX276" i="11" s="1"/>
  <c r="BS301" i="11"/>
  <c r="CY301" i="11" s="1"/>
  <c r="AQ288" i="11"/>
  <c r="AY280" i="11"/>
  <c r="CQ277" i="11"/>
  <c r="DW277" i="11" s="1"/>
  <c r="FC277" i="11" s="1"/>
  <c r="GN277" i="11" s="1"/>
  <c r="CT274" i="11"/>
  <c r="DZ274" i="11" s="1"/>
  <c r="AD301" i="11"/>
  <c r="BX296" i="11"/>
  <c r="DD296" i="11" s="1"/>
  <c r="BW297" i="11"/>
  <c r="DC297" i="11" s="1"/>
  <c r="AS286" i="11"/>
  <c r="AU284" i="11"/>
  <c r="CH286" i="11"/>
  <c r="DN286" i="11" s="1"/>
  <c r="BF273" i="11"/>
  <c r="CB292" i="11"/>
  <c r="DH292" i="11" s="1"/>
  <c r="CJ284" i="11"/>
  <c r="DP284" i="11" s="1"/>
  <c r="EV284" i="11" s="1"/>
  <c r="GG284" i="11" s="1"/>
  <c r="CV272" i="11"/>
  <c r="EB272" i="11" s="1"/>
  <c r="AF299" i="11"/>
  <c r="CE289" i="11"/>
  <c r="DK289" i="11" s="1"/>
  <c r="CU273" i="11"/>
  <c r="EA273" i="11" s="1"/>
  <c r="HL270" i="11"/>
  <c r="FP300" i="11"/>
  <c r="M332" i="11"/>
  <c r="HE331" i="11" s="1"/>
  <c r="G333" i="11"/>
  <c r="EU285" i="11" l="1"/>
  <c r="GF285" i="11" s="1"/>
  <c r="G332" i="1"/>
  <c r="O331" i="1"/>
  <c r="N331" i="1"/>
  <c r="AY300" i="1"/>
  <c r="AZ300" i="1" s="1"/>
  <c r="BL300" i="1" s="1"/>
  <c r="AX300" i="1"/>
  <c r="BB330" i="1"/>
  <c r="BC330" i="1" s="1"/>
  <c r="BF330" i="1"/>
  <c r="BH330" i="1" s="1"/>
  <c r="BJ330" i="1" s="1"/>
  <c r="AM308" i="1"/>
  <c r="AH313" i="1"/>
  <c r="Y322" i="1"/>
  <c r="AO306" i="1"/>
  <c r="AB319" i="1"/>
  <c r="AR303" i="1"/>
  <c r="AA320" i="1"/>
  <c r="AQ304" i="1"/>
  <c r="AL309" i="1"/>
  <c r="AC318" i="1"/>
  <c r="AS302" i="1"/>
  <c r="AF315" i="1"/>
  <c r="AE316" i="1"/>
  <c r="Z321" i="1"/>
  <c r="AP305" i="1"/>
  <c r="AG314" i="1"/>
  <c r="AJ311" i="1"/>
  <c r="AI312" i="1"/>
  <c r="AD317" i="1"/>
  <c r="AT301" i="1"/>
  <c r="AV301" i="1" s="1"/>
  <c r="AW301" i="1" s="1"/>
  <c r="AK310" i="1"/>
  <c r="AN307" i="1"/>
  <c r="X323" i="1"/>
  <c r="T327" i="1"/>
  <c r="Q330" i="1"/>
  <c r="V325" i="1"/>
  <c r="S328" i="1"/>
  <c r="W324" i="1"/>
  <c r="U326" i="1"/>
  <c r="R329" i="1"/>
  <c r="ES287" i="11"/>
  <c r="GD287" i="11" s="1"/>
  <c r="FA279" i="11"/>
  <c r="GL279" i="11" s="1"/>
  <c r="FE275" i="11"/>
  <c r="GP275" i="11" s="1"/>
  <c r="EQ289" i="11"/>
  <c r="GB289" i="11" s="1"/>
  <c r="EN292" i="11"/>
  <c r="FY292" i="11" s="1"/>
  <c r="FF274" i="11"/>
  <c r="GQ274" i="11" s="1"/>
  <c r="FD276" i="11"/>
  <c r="GO276" i="11" s="1"/>
  <c r="EK295" i="11"/>
  <c r="FV295" i="11" s="1"/>
  <c r="FH272" i="11"/>
  <c r="GS272" i="11" s="1"/>
  <c r="FG273" i="11"/>
  <c r="GR273" i="11" s="1"/>
  <c r="EZ280" i="11"/>
  <c r="GK280" i="11" s="1"/>
  <c r="EX282" i="11"/>
  <c r="GI282" i="11" s="1"/>
  <c r="EY281" i="11"/>
  <c r="GJ281" i="11" s="1"/>
  <c r="EP290" i="11"/>
  <c r="GA290" i="11" s="1"/>
  <c r="FV294" i="11"/>
  <c r="EE301" i="11"/>
  <c r="FP301" i="11" s="1"/>
  <c r="ER288" i="11"/>
  <c r="GC288" i="11" s="1"/>
  <c r="EH298" i="11"/>
  <c r="FS298" i="11" s="1"/>
  <c r="FI271" i="11"/>
  <c r="EG299" i="11"/>
  <c r="FR299" i="11" s="1"/>
  <c r="HK267" i="11"/>
  <c r="GT270" i="11"/>
  <c r="GV270" i="11" s="1"/>
  <c r="GW270" i="11" s="1"/>
  <c r="FK270" i="11"/>
  <c r="EI297" i="11"/>
  <c r="EF300" i="11"/>
  <c r="FQ300" i="11" s="1"/>
  <c r="EW283" i="11"/>
  <c r="GH283" i="11" s="1"/>
  <c r="EM293" i="11"/>
  <c r="FX293" i="11" s="1"/>
  <c r="FB278" i="11"/>
  <c r="GM278" i="11" s="1"/>
  <c r="FL269" i="11"/>
  <c r="FM269" i="11" s="1"/>
  <c r="ET286" i="11"/>
  <c r="GE286" i="11" s="1"/>
  <c r="EJ296" i="11"/>
  <c r="FU296" i="11" s="1"/>
  <c r="EO291" i="11"/>
  <c r="FZ291" i="11" s="1"/>
  <c r="EL294" i="11"/>
  <c r="FW294" i="11" s="1"/>
  <c r="GY269" i="11"/>
  <c r="HI269" i="11" s="1"/>
  <c r="HJ269" i="11" s="1"/>
  <c r="GX269" i="11"/>
  <c r="FR298" i="11"/>
  <c r="HF272" i="11"/>
  <c r="BB278" i="11"/>
  <c r="AH298" i="11"/>
  <c r="CS276" i="11"/>
  <c r="DY276" i="11" s="1"/>
  <c r="CV273" i="11"/>
  <c r="EB273" i="11" s="1"/>
  <c r="AT286" i="11"/>
  <c r="BA279" i="11"/>
  <c r="CD291" i="11"/>
  <c r="DJ291" i="11" s="1"/>
  <c r="AS287" i="11"/>
  <c r="CF289" i="11"/>
  <c r="DL289" i="11" s="1"/>
  <c r="CN281" i="11"/>
  <c r="DT281" i="11" s="1"/>
  <c r="BH272" i="11"/>
  <c r="AG299" i="11"/>
  <c r="AK295" i="11"/>
  <c r="CG288" i="11"/>
  <c r="DM288" i="11" s="1"/>
  <c r="AV284" i="11"/>
  <c r="CJ285" i="11"/>
  <c r="DP285" i="11" s="1"/>
  <c r="AL294" i="11"/>
  <c r="CA294" i="11"/>
  <c r="DG294" i="11" s="1"/>
  <c r="CU274" i="11"/>
  <c r="EA274" i="11" s="1"/>
  <c r="AX282" i="11"/>
  <c r="CT275" i="11"/>
  <c r="DZ275" i="11" s="1"/>
  <c r="CK284" i="11"/>
  <c r="DQ284" i="11" s="1"/>
  <c r="BC277" i="11"/>
  <c r="BD276" i="11"/>
  <c r="BW298" i="11"/>
  <c r="DC298" i="11" s="1"/>
  <c r="CW272" i="11"/>
  <c r="EC272" i="11" s="1"/>
  <c r="AO291" i="11"/>
  <c r="CI286" i="11"/>
  <c r="DO286" i="11" s="1"/>
  <c r="BZ295" i="11"/>
  <c r="DF295" i="11" s="1"/>
  <c r="EL295" i="11" s="1"/>
  <c r="FW295" i="11" s="1"/>
  <c r="AJ296" i="11"/>
  <c r="AW283" i="11"/>
  <c r="CO280" i="11"/>
  <c r="DU280" i="11" s="1"/>
  <c r="AY281" i="11"/>
  <c r="BF274" i="11"/>
  <c r="AI297" i="11"/>
  <c r="AE301" i="11"/>
  <c r="AZ280" i="11"/>
  <c r="BY296" i="11"/>
  <c r="DE296" i="11" s="1"/>
  <c r="EK296" i="11" s="1"/>
  <c r="CR277" i="11"/>
  <c r="DX277" i="11" s="1"/>
  <c r="FD277" i="11" s="1"/>
  <c r="GO277" i="11" s="1"/>
  <c r="AQ289" i="11"/>
  <c r="CP279" i="11"/>
  <c r="DV279" i="11" s="1"/>
  <c r="CQ278" i="11"/>
  <c r="DW278" i="11" s="1"/>
  <c r="AR288" i="11"/>
  <c r="BV299" i="11"/>
  <c r="DB299" i="11" s="1"/>
  <c r="EH299" i="11" s="1"/>
  <c r="FS299" i="11" s="1"/>
  <c r="CE290" i="11"/>
  <c r="DK290" i="11" s="1"/>
  <c r="AN292" i="11"/>
  <c r="CH287" i="11"/>
  <c r="DN287" i="11" s="1"/>
  <c r="AF300" i="11"/>
  <c r="BS302" i="11"/>
  <c r="CY302" i="11" s="1"/>
  <c r="BX297" i="11"/>
  <c r="DD297" i="11" s="1"/>
  <c r="AU285" i="11"/>
  <c r="AM293" i="11"/>
  <c r="BG273" i="11"/>
  <c r="BU300" i="11"/>
  <c r="DA300" i="11" s="1"/>
  <c r="AD302" i="11"/>
  <c r="CL283" i="11"/>
  <c r="DR283" i="11" s="1"/>
  <c r="CM282" i="11"/>
  <c r="DS282" i="11" s="1"/>
  <c r="CC292" i="11"/>
  <c r="DI292" i="11" s="1"/>
  <c r="BT301" i="11"/>
  <c r="CZ301" i="11" s="1"/>
  <c r="AP290" i="11"/>
  <c r="CB293" i="11"/>
  <c r="DH293" i="11" s="1"/>
  <c r="BE275" i="11"/>
  <c r="HL271" i="11"/>
  <c r="G334" i="11"/>
  <c r="M333" i="11"/>
  <c r="HE332" i="11" s="1"/>
  <c r="EO292" i="11" l="1"/>
  <c r="FZ292" i="11" s="1"/>
  <c r="N332" i="1"/>
  <c r="G333" i="1"/>
  <c r="O332" i="1"/>
  <c r="BB331" i="1"/>
  <c r="BC331" i="1" s="1"/>
  <c r="BF331" i="1"/>
  <c r="BH331" i="1" s="1"/>
  <c r="BJ331" i="1" s="1"/>
  <c r="AH314" i="1"/>
  <c r="AE317" i="1"/>
  <c r="AF316" i="1"/>
  <c r="AS303" i="1"/>
  <c r="AC319" i="1"/>
  <c r="AI313" i="1"/>
  <c r="AJ312" i="1"/>
  <c r="AG315" i="1"/>
  <c r="AP306" i="1"/>
  <c r="Z322" i="1"/>
  <c r="AM309" i="1"/>
  <c r="AN308" i="1"/>
  <c r="AK311" i="1"/>
  <c r="AQ305" i="1"/>
  <c r="AA321" i="1"/>
  <c r="AR304" i="1"/>
  <c r="AB320" i="1"/>
  <c r="AO307" i="1"/>
  <c r="Y323" i="1"/>
  <c r="AL310" i="1"/>
  <c r="AD318" i="1"/>
  <c r="AT302" i="1"/>
  <c r="AV302" i="1" s="1"/>
  <c r="W325" i="1"/>
  <c r="X324" i="1"/>
  <c r="Q331" i="1"/>
  <c r="U327" i="1"/>
  <c r="V326" i="1"/>
  <c r="R330" i="1"/>
  <c r="S329" i="1"/>
  <c r="T328" i="1"/>
  <c r="AX301" i="1"/>
  <c r="AY301" i="1"/>
  <c r="AZ301" i="1" s="1"/>
  <c r="BL301" i="1" s="1"/>
  <c r="FB279" i="11"/>
  <c r="GM279" i="11" s="1"/>
  <c r="EI298" i="11"/>
  <c r="FT298" i="11" s="1"/>
  <c r="EE302" i="11"/>
  <c r="FP302" i="11" s="1"/>
  <c r="EX283" i="11"/>
  <c r="GI283" i="11" s="1"/>
  <c r="EJ297" i="11"/>
  <c r="FU297" i="11" s="1"/>
  <c r="FC278" i="11"/>
  <c r="GN278" i="11" s="1"/>
  <c r="FI272" i="11"/>
  <c r="FK272" i="11" s="1"/>
  <c r="EW284" i="11"/>
  <c r="GH284" i="11" s="1"/>
  <c r="FA280" i="11"/>
  <c r="GL280" i="11" s="1"/>
  <c r="EU286" i="11"/>
  <c r="GF286" i="11" s="1"/>
  <c r="EV285" i="11"/>
  <c r="GG285" i="11" s="1"/>
  <c r="FH273" i="11"/>
  <c r="GS273" i="11" s="1"/>
  <c r="GZ269" i="11"/>
  <c r="HH269" i="11"/>
  <c r="FT297" i="11"/>
  <c r="EF301" i="11"/>
  <c r="FQ301" i="11" s="1"/>
  <c r="ET287" i="11"/>
  <c r="GE287" i="11" s="1"/>
  <c r="FG274" i="11"/>
  <c r="GR274" i="11" s="1"/>
  <c r="EP291" i="11"/>
  <c r="GA291" i="11" s="1"/>
  <c r="FE276" i="11"/>
  <c r="GP276" i="11" s="1"/>
  <c r="FL270" i="11"/>
  <c r="FM270" i="11" s="1"/>
  <c r="EG300" i="11"/>
  <c r="EM294" i="11"/>
  <c r="FX294" i="11" s="1"/>
  <c r="ES288" i="11"/>
  <c r="GD288" i="11" s="1"/>
  <c r="EZ281" i="11"/>
  <c r="GK281" i="11" s="1"/>
  <c r="GY270" i="11"/>
  <c r="HI270" i="11" s="1"/>
  <c r="HJ270" i="11" s="1"/>
  <c r="GX270" i="11"/>
  <c r="GT271" i="11"/>
  <c r="GV271" i="11" s="1"/>
  <c r="GW271" i="11" s="1"/>
  <c r="FK271" i="11"/>
  <c r="EN293" i="11"/>
  <c r="FY293" i="11" s="1"/>
  <c r="EY282" i="11"/>
  <c r="GJ282" i="11" s="1"/>
  <c r="EQ290" i="11"/>
  <c r="GB290" i="11" s="1"/>
  <c r="FF275" i="11"/>
  <c r="GQ275" i="11" s="1"/>
  <c r="ER289" i="11"/>
  <c r="GC289" i="11" s="1"/>
  <c r="FN269" i="11"/>
  <c r="FV296" i="11"/>
  <c r="HF273" i="11"/>
  <c r="CD292" i="11"/>
  <c r="DJ292" i="11" s="1"/>
  <c r="CU275" i="11"/>
  <c r="EA275" i="11" s="1"/>
  <c r="AY282" i="11"/>
  <c r="AT287" i="11"/>
  <c r="CH288" i="11"/>
  <c r="DN288" i="11" s="1"/>
  <c r="CR278" i="11"/>
  <c r="DX278" i="11" s="1"/>
  <c r="AQ290" i="11"/>
  <c r="BT302" i="11"/>
  <c r="CZ302" i="11" s="1"/>
  <c r="AM294" i="11"/>
  <c r="BY297" i="11"/>
  <c r="DE297" i="11" s="1"/>
  <c r="CM283" i="11"/>
  <c r="DS283" i="11" s="1"/>
  <c r="AK296" i="11"/>
  <c r="BH273" i="11"/>
  <c r="AP291" i="11"/>
  <c r="AS288" i="11"/>
  <c r="BW299" i="11"/>
  <c r="DC299" i="11" s="1"/>
  <c r="AN293" i="11"/>
  <c r="CC293" i="11"/>
  <c r="DI293" i="11" s="1"/>
  <c r="CG289" i="11"/>
  <c r="DM289" i="11" s="1"/>
  <c r="CS277" i="11"/>
  <c r="DY277" i="11" s="1"/>
  <c r="AJ297" i="11"/>
  <c r="BD277" i="11"/>
  <c r="BS303" i="11"/>
  <c r="CY303" i="11" s="1"/>
  <c r="CE291" i="11"/>
  <c r="DK291" i="11" s="1"/>
  <c r="BU301" i="11"/>
  <c r="DA301" i="11" s="1"/>
  <c r="AW284" i="11"/>
  <c r="AE302" i="11"/>
  <c r="BZ296" i="11"/>
  <c r="DF296" i="11" s="1"/>
  <c r="EL296" i="11" s="1"/>
  <c r="FW296" i="11" s="1"/>
  <c r="BG274" i="11"/>
  <c r="AU286" i="11"/>
  <c r="CQ279" i="11"/>
  <c r="DW279" i="11" s="1"/>
  <c r="AF301" i="11"/>
  <c r="AL295" i="11"/>
  <c r="CO281" i="11"/>
  <c r="DU281" i="11" s="1"/>
  <c r="CI287" i="11"/>
  <c r="DO287" i="11" s="1"/>
  <c r="CT276" i="11"/>
  <c r="DZ276" i="11" s="1"/>
  <c r="AH299" i="11"/>
  <c r="AV285" i="11"/>
  <c r="BF275" i="11"/>
  <c r="CK285" i="11"/>
  <c r="DQ285" i="11" s="1"/>
  <c r="AZ281" i="11"/>
  <c r="AG300" i="11"/>
  <c r="AX283" i="11"/>
  <c r="AI298" i="11"/>
  <c r="CW273" i="11"/>
  <c r="EC273" i="11" s="1"/>
  <c r="FI273" i="11" s="1"/>
  <c r="AD303" i="11"/>
  <c r="BX298" i="11"/>
  <c r="DD298" i="11" s="1"/>
  <c r="AR289" i="11"/>
  <c r="CV274" i="11"/>
  <c r="EB274" i="11" s="1"/>
  <c r="CJ286" i="11"/>
  <c r="DP286" i="11" s="1"/>
  <c r="AO292" i="11"/>
  <c r="CA295" i="11"/>
  <c r="DG295" i="11" s="1"/>
  <c r="CN282" i="11"/>
  <c r="DT282" i="11" s="1"/>
  <c r="CP280" i="11"/>
  <c r="DV280" i="11" s="1"/>
  <c r="CL284" i="11"/>
  <c r="DR284" i="11" s="1"/>
  <c r="BA280" i="11"/>
  <c r="CF290" i="11"/>
  <c r="DL290" i="11" s="1"/>
  <c r="BE276" i="11"/>
  <c r="BC278" i="11"/>
  <c r="BV300" i="11"/>
  <c r="DB300" i="11" s="1"/>
  <c r="BB279" i="11"/>
  <c r="CB294" i="11"/>
  <c r="DH294" i="11" s="1"/>
  <c r="HL272" i="11"/>
  <c r="M334" i="11"/>
  <c r="HE333" i="11" s="1"/>
  <c r="G335" i="11"/>
  <c r="FH274" i="11" l="1"/>
  <c r="GS274" i="11" s="1"/>
  <c r="EU287" i="11"/>
  <c r="GF287" i="11" s="1"/>
  <c r="EV286" i="11"/>
  <c r="GG286" i="11" s="1"/>
  <c r="BF332" i="1"/>
  <c r="BH332" i="1" s="1"/>
  <c r="BJ332" i="1" s="1"/>
  <c r="BB332" i="1"/>
  <c r="BC332" i="1" s="1"/>
  <c r="AN309" i="1"/>
  <c r="AM310" i="1"/>
  <c r="AP307" i="1"/>
  <c r="Z323" i="1"/>
  <c r="AO308" i="1"/>
  <c r="Y324" i="1"/>
  <c r="AJ313" i="1"/>
  <c r="AQ306" i="1"/>
  <c r="AA322" i="1"/>
  <c r="AL311" i="1"/>
  <c r="AK312" i="1"/>
  <c r="AF317" i="1"/>
  <c r="AE318" i="1"/>
  <c r="AH315" i="1"/>
  <c r="AG316" i="1"/>
  <c r="AR305" i="1"/>
  <c r="AB321" i="1"/>
  <c r="AI314" i="1"/>
  <c r="AT303" i="1"/>
  <c r="AV303" i="1" s="1"/>
  <c r="AW303" i="1" s="1"/>
  <c r="AD319" i="1"/>
  <c r="AS304" i="1"/>
  <c r="AC320" i="1"/>
  <c r="Q332" i="1"/>
  <c r="R331" i="1"/>
  <c r="S330" i="1"/>
  <c r="T329" i="1"/>
  <c r="V327" i="1"/>
  <c r="X325" i="1"/>
  <c r="W326" i="1"/>
  <c r="U328" i="1"/>
  <c r="AW302" i="1"/>
  <c r="O333" i="1"/>
  <c r="G334" i="1"/>
  <c r="N333" i="1"/>
  <c r="EZ282" i="11"/>
  <c r="GK282" i="11" s="1"/>
  <c r="ER290" i="11"/>
  <c r="GC290" i="11" s="1"/>
  <c r="EG301" i="11"/>
  <c r="FR301" i="11" s="1"/>
  <c r="ET288" i="11"/>
  <c r="GE288" i="11" s="1"/>
  <c r="EH300" i="11"/>
  <c r="FS300" i="11" s="1"/>
  <c r="EW285" i="11"/>
  <c r="GH285" i="11" s="1"/>
  <c r="EX284" i="11"/>
  <c r="GI284" i="11" s="1"/>
  <c r="EJ298" i="11"/>
  <c r="FU298" i="11" s="1"/>
  <c r="GT272" i="11"/>
  <c r="GV272" i="11" s="1"/>
  <c r="GW272" i="11" s="1"/>
  <c r="GY272" i="11" s="1"/>
  <c r="HI272" i="11" s="1"/>
  <c r="HJ272" i="11" s="1"/>
  <c r="EP292" i="11"/>
  <c r="GA292" i="11" s="1"/>
  <c r="EQ291" i="11"/>
  <c r="GB291" i="11" s="1"/>
  <c r="FN270" i="11"/>
  <c r="GT273" i="11"/>
  <c r="GV273" i="11" s="1"/>
  <c r="GW273" i="11" s="1"/>
  <c r="FK273" i="11"/>
  <c r="GZ270" i="11"/>
  <c r="HH270" i="11"/>
  <c r="FC279" i="11"/>
  <c r="GN279" i="11" s="1"/>
  <c r="EE303" i="11"/>
  <c r="FP303" i="11" s="1"/>
  <c r="ES289" i="11"/>
  <c r="GD289" i="11" s="1"/>
  <c r="EY283" i="11"/>
  <c r="GJ283" i="11" s="1"/>
  <c r="FL271" i="11"/>
  <c r="FM271" i="11" s="1"/>
  <c r="FL272" i="11"/>
  <c r="FM272" i="11" s="1"/>
  <c r="EN294" i="11"/>
  <c r="FY294" i="11" s="1"/>
  <c r="FB280" i="11"/>
  <c r="GM280" i="11" s="1"/>
  <c r="FA281" i="11"/>
  <c r="GL281" i="11" s="1"/>
  <c r="EO293" i="11"/>
  <c r="FZ293" i="11" s="1"/>
  <c r="EK297" i="11"/>
  <c r="FV297" i="11" s="1"/>
  <c r="FD278" i="11"/>
  <c r="GO278" i="11" s="1"/>
  <c r="FG275" i="11"/>
  <c r="GR275" i="11" s="1"/>
  <c r="GY271" i="11"/>
  <c r="HI271" i="11" s="1"/>
  <c r="HJ271" i="11" s="1"/>
  <c r="GX271" i="11"/>
  <c r="EM295" i="11"/>
  <c r="FX295" i="11" s="1"/>
  <c r="FF276" i="11"/>
  <c r="GQ276" i="11" s="1"/>
  <c r="FE277" i="11"/>
  <c r="GP277" i="11" s="1"/>
  <c r="EI299" i="11"/>
  <c r="FT299" i="11" s="1"/>
  <c r="EF302" i="11"/>
  <c r="FR300" i="11"/>
  <c r="HK269" i="11"/>
  <c r="HF274" i="11"/>
  <c r="BU302" i="11"/>
  <c r="DA302" i="11" s="1"/>
  <c r="AH300" i="11"/>
  <c r="CC294" i="11"/>
  <c r="DI294" i="11" s="1"/>
  <c r="AS289" i="11"/>
  <c r="AN294" i="11"/>
  <c r="CW274" i="11"/>
  <c r="EC274" i="11" s="1"/>
  <c r="BB280" i="11"/>
  <c r="AW285" i="11"/>
  <c r="CM284" i="11"/>
  <c r="DS284" i="11" s="1"/>
  <c r="AV286" i="11"/>
  <c r="BG275" i="11"/>
  <c r="AQ291" i="11"/>
  <c r="CO282" i="11"/>
  <c r="DU282" i="11" s="1"/>
  <c r="CI288" i="11"/>
  <c r="DO288" i="11" s="1"/>
  <c r="AD304" i="11"/>
  <c r="AJ298" i="11"/>
  <c r="CK286" i="11"/>
  <c r="DQ286" i="11" s="1"/>
  <c r="CF291" i="11"/>
  <c r="DL291" i="11" s="1"/>
  <c r="AU287" i="11"/>
  <c r="CN283" i="11"/>
  <c r="DT283" i="11" s="1"/>
  <c r="AO293" i="11"/>
  <c r="CP281" i="11"/>
  <c r="DV281" i="11" s="1"/>
  <c r="BX299" i="11"/>
  <c r="DD299" i="11" s="1"/>
  <c r="BT303" i="11"/>
  <c r="CZ303" i="11" s="1"/>
  <c r="AK297" i="11"/>
  <c r="CS278" i="11"/>
  <c r="DY278" i="11" s="1"/>
  <c r="BV301" i="11"/>
  <c r="DB301" i="11" s="1"/>
  <c r="AP292" i="11"/>
  <c r="CV275" i="11"/>
  <c r="EB275" i="11" s="1"/>
  <c r="CL285" i="11"/>
  <c r="DR285" i="11" s="1"/>
  <c r="BW300" i="11"/>
  <c r="DC300" i="11" s="1"/>
  <c r="CB295" i="11"/>
  <c r="DH295" i="11" s="1"/>
  <c r="BC279" i="11"/>
  <c r="CH289" i="11"/>
  <c r="DN289" i="11" s="1"/>
  <c r="AF302" i="11"/>
  <c r="BA281" i="11"/>
  <c r="AE303" i="11"/>
  <c r="CU276" i="11"/>
  <c r="EA276" i="11" s="1"/>
  <c r="BE277" i="11"/>
  <c r="CD293" i="11"/>
  <c r="DJ293" i="11" s="1"/>
  <c r="CE292" i="11"/>
  <c r="DK292" i="11" s="1"/>
  <c r="AZ282" i="11"/>
  <c r="CQ280" i="11"/>
  <c r="DW280" i="11" s="1"/>
  <c r="CR279" i="11"/>
  <c r="DX279" i="11" s="1"/>
  <c r="AT288" i="11"/>
  <c r="CG290" i="11"/>
  <c r="DM290" i="11" s="1"/>
  <c r="BS304" i="11"/>
  <c r="CY304" i="11" s="1"/>
  <c r="EE304" i="11" s="1"/>
  <c r="AG301" i="11"/>
  <c r="AR290" i="11"/>
  <c r="AM295" i="11"/>
  <c r="AL296" i="11"/>
  <c r="BF276" i="11"/>
  <c r="BY298" i="11"/>
  <c r="DE298" i="11" s="1"/>
  <c r="AY283" i="11"/>
  <c r="AI299" i="11"/>
  <c r="AX284" i="11"/>
  <c r="BH274" i="11"/>
  <c r="BD278" i="11"/>
  <c r="CA296" i="11"/>
  <c r="DG296" i="11" s="1"/>
  <c r="EM296" i="11" s="1"/>
  <c r="FX296" i="11" s="1"/>
  <c r="CJ287" i="11"/>
  <c r="DP287" i="11" s="1"/>
  <c r="EV287" i="11" s="1"/>
  <c r="GG287" i="11" s="1"/>
  <c r="CT277" i="11"/>
  <c r="DZ277" i="11" s="1"/>
  <c r="BZ297" i="11"/>
  <c r="DF297" i="11" s="1"/>
  <c r="HL273" i="11"/>
  <c r="M335" i="11"/>
  <c r="HE334" i="11" s="1"/>
  <c r="G336" i="11"/>
  <c r="FC280" i="11" l="1"/>
  <c r="GN280" i="11" s="1"/>
  <c r="BB333" i="1"/>
  <c r="BC333" i="1" s="1"/>
  <c r="BF333" i="1"/>
  <c r="BH333" i="1" s="1"/>
  <c r="BJ333" i="1" s="1"/>
  <c r="U329" i="1"/>
  <c r="X326" i="1"/>
  <c r="AL312" i="1"/>
  <c r="AK313" i="1"/>
  <c r="AN310" i="1"/>
  <c r="AE319" i="1"/>
  <c r="AP308" i="1"/>
  <c r="Z324" i="1"/>
  <c r="AG317" i="1"/>
  <c r="AR306" i="1"/>
  <c r="AB322" i="1"/>
  <c r="AI315" i="1"/>
  <c r="AT304" i="1"/>
  <c r="AV304" i="1" s="1"/>
  <c r="AW304" i="1" s="1"/>
  <c r="AD320" i="1"/>
  <c r="AS305" i="1"/>
  <c r="AC321" i="1"/>
  <c r="AF318" i="1"/>
  <c r="AM311" i="1"/>
  <c r="AH316" i="1"/>
  <c r="AO309" i="1"/>
  <c r="Y325" i="1"/>
  <c r="AJ314" i="1"/>
  <c r="AQ307" i="1"/>
  <c r="AA323" i="1"/>
  <c r="W327" i="1"/>
  <c r="T330" i="1"/>
  <c r="R332" i="1"/>
  <c r="Q333" i="1"/>
  <c r="S331" i="1"/>
  <c r="V328" i="1"/>
  <c r="AY302" i="1"/>
  <c r="AZ302" i="1" s="1"/>
  <c r="BL302" i="1" s="1"/>
  <c r="AX302" i="1"/>
  <c r="O334" i="1"/>
  <c r="G335" i="1"/>
  <c r="N334" i="1"/>
  <c r="AX303" i="1"/>
  <c r="AY303" i="1"/>
  <c r="AZ303" i="1" s="1"/>
  <c r="BL303" i="1" s="1"/>
  <c r="GX272" i="11"/>
  <c r="GZ272" i="11" s="1"/>
  <c r="HK272" i="11" s="1"/>
  <c r="FN271" i="11"/>
  <c r="EL297" i="11"/>
  <c r="FW297" i="11" s="1"/>
  <c r="ES290" i="11"/>
  <c r="GD290" i="11" s="1"/>
  <c r="EP293" i="11"/>
  <c r="GA293" i="11" s="1"/>
  <c r="FD279" i="11"/>
  <c r="GO279" i="11" s="1"/>
  <c r="EO294" i="11"/>
  <c r="FZ294" i="11" s="1"/>
  <c r="EU288" i="11"/>
  <c r="GF288" i="11" s="1"/>
  <c r="FN272" i="11"/>
  <c r="FG276" i="11"/>
  <c r="GR276" i="11" s="1"/>
  <c r="EX285" i="11"/>
  <c r="GI285" i="11" s="1"/>
  <c r="FF277" i="11"/>
  <c r="GQ277" i="11" s="1"/>
  <c r="EK298" i="11"/>
  <c r="FV298" i="11" s="1"/>
  <c r="EQ292" i="11"/>
  <c r="GB292" i="11" s="1"/>
  <c r="FH275" i="11"/>
  <c r="GS275" i="11" s="1"/>
  <c r="ET289" i="11"/>
  <c r="GE289" i="11" s="1"/>
  <c r="FB281" i="11"/>
  <c r="GM281" i="11" s="1"/>
  <c r="ER291" i="11"/>
  <c r="GC291" i="11" s="1"/>
  <c r="FI274" i="11"/>
  <c r="FK274" i="11" s="1"/>
  <c r="HK270" i="11"/>
  <c r="EW286" i="11"/>
  <c r="GH286" i="11" s="1"/>
  <c r="FA282" i="11"/>
  <c r="GL282" i="11" s="1"/>
  <c r="EY284" i="11"/>
  <c r="GJ284" i="11" s="1"/>
  <c r="EG302" i="11"/>
  <c r="FR302" i="11" s="1"/>
  <c r="FL273" i="11"/>
  <c r="FM273" i="11" s="1"/>
  <c r="EN295" i="11"/>
  <c r="FY295" i="11" s="1"/>
  <c r="EF303" i="11"/>
  <c r="FQ303" i="11" s="1"/>
  <c r="EZ283" i="11"/>
  <c r="GK283" i="11" s="1"/>
  <c r="FQ302" i="11"/>
  <c r="GZ271" i="11"/>
  <c r="HH271" i="11"/>
  <c r="GY273" i="11"/>
  <c r="HI273" i="11" s="1"/>
  <c r="HJ273" i="11" s="1"/>
  <c r="GX273" i="11"/>
  <c r="FE278" i="11"/>
  <c r="GP278" i="11" s="1"/>
  <c r="EI300" i="11"/>
  <c r="EH301" i="11"/>
  <c r="EJ299" i="11"/>
  <c r="FU299" i="11" s="1"/>
  <c r="HF275" i="11"/>
  <c r="CE293" i="11"/>
  <c r="DK293" i="11" s="1"/>
  <c r="AF303" i="11"/>
  <c r="CR280" i="11"/>
  <c r="DX280" i="11" s="1"/>
  <c r="CD294" i="11"/>
  <c r="DJ294" i="11" s="1"/>
  <c r="AJ299" i="11"/>
  <c r="BU303" i="11"/>
  <c r="DA303" i="11" s="1"/>
  <c r="BH275" i="11"/>
  <c r="BB281" i="11"/>
  <c r="AZ283" i="11"/>
  <c r="AQ292" i="11"/>
  <c r="AM296" i="11"/>
  <c r="CH290" i="11"/>
  <c r="DN290" i="11" s="1"/>
  <c r="CO283" i="11"/>
  <c r="DU283" i="11" s="1"/>
  <c r="CW275" i="11"/>
  <c r="EC275" i="11" s="1"/>
  <c r="CU277" i="11"/>
  <c r="EA277" i="11" s="1"/>
  <c r="AV287" i="11"/>
  <c r="BV302" i="11"/>
  <c r="DB302" i="11" s="1"/>
  <c r="AI300" i="11"/>
  <c r="AT289" i="11"/>
  <c r="CV276" i="11"/>
  <c r="EB276" i="11" s="1"/>
  <c r="AR291" i="11"/>
  <c r="AN295" i="11"/>
  <c r="AE304" i="11"/>
  <c r="CB296" i="11"/>
  <c r="DH296" i="11" s="1"/>
  <c r="CC295" i="11"/>
  <c r="DI295" i="11" s="1"/>
  <c r="CT278" i="11"/>
  <c r="DZ278" i="11" s="1"/>
  <c r="AD305" i="11"/>
  <c r="CM285" i="11"/>
  <c r="DS285" i="11" s="1"/>
  <c r="BE278" i="11"/>
  <c r="AH301" i="11"/>
  <c r="CL286" i="11"/>
  <c r="DR286" i="11" s="1"/>
  <c r="CQ281" i="11"/>
  <c r="DW281" i="11" s="1"/>
  <c r="FC281" i="11" s="1"/>
  <c r="GN281" i="11" s="1"/>
  <c r="CG291" i="11"/>
  <c r="DM291" i="11" s="1"/>
  <c r="BT304" i="11"/>
  <c r="CZ304" i="11" s="1"/>
  <c r="BY299" i="11"/>
  <c r="DE299" i="11" s="1"/>
  <c r="BG276" i="11"/>
  <c r="BC280" i="11"/>
  <c r="BD279" i="11"/>
  <c r="CI289" i="11"/>
  <c r="DO289" i="11" s="1"/>
  <c r="AP293" i="11"/>
  <c r="AK298" i="11"/>
  <c r="CA297" i="11"/>
  <c r="DG297" i="11" s="1"/>
  <c r="AX285" i="11"/>
  <c r="BX300" i="11"/>
  <c r="DD300" i="11" s="1"/>
  <c r="BA282" i="11"/>
  <c r="AL297" i="11"/>
  <c r="BZ298" i="11"/>
  <c r="DF298" i="11" s="1"/>
  <c r="BS305" i="11"/>
  <c r="CY305" i="11" s="1"/>
  <c r="AO294" i="11"/>
  <c r="AY284" i="11"/>
  <c r="CN284" i="11"/>
  <c r="DT284" i="11" s="1"/>
  <c r="AW286" i="11"/>
  <c r="CP282" i="11"/>
  <c r="DV282" i="11" s="1"/>
  <c r="FB282" i="11" s="1"/>
  <c r="GM282" i="11" s="1"/>
  <c r="CF292" i="11"/>
  <c r="DL292" i="11" s="1"/>
  <c r="BF277" i="11"/>
  <c r="CK287" i="11"/>
  <c r="DQ287" i="11" s="1"/>
  <c r="EW287" i="11" s="1"/>
  <c r="GH287" i="11" s="1"/>
  <c r="CJ288" i="11"/>
  <c r="DP288" i="11" s="1"/>
  <c r="AU288" i="11"/>
  <c r="AS290" i="11"/>
  <c r="CS279" i="11"/>
  <c r="DY279" i="11" s="1"/>
  <c r="AG302" i="11"/>
  <c r="BW301" i="11"/>
  <c r="DC301" i="11" s="1"/>
  <c r="EI301" i="11" s="1"/>
  <c r="FP304" i="11"/>
  <c r="HL274" i="11"/>
  <c r="G337" i="11"/>
  <c r="M336" i="11"/>
  <c r="HE335" i="11" s="1"/>
  <c r="ES291" i="11" l="1"/>
  <c r="GD291" i="11" s="1"/>
  <c r="ER292" i="11"/>
  <c r="GC292" i="11" s="1"/>
  <c r="EU289" i="11"/>
  <c r="GF289" i="11" s="1"/>
  <c r="EG303" i="11"/>
  <c r="FR303" i="11" s="1"/>
  <c r="FA283" i="11"/>
  <c r="GL283" i="11" s="1"/>
  <c r="O335" i="1"/>
  <c r="G336" i="1"/>
  <c r="N335" i="1"/>
  <c r="BB334" i="1"/>
  <c r="BC334" i="1" s="1"/>
  <c r="BF334" i="1"/>
  <c r="BH334" i="1" s="1"/>
  <c r="BJ334" i="1" s="1"/>
  <c r="AH317" i="1"/>
  <c r="AQ308" i="1"/>
  <c r="AA324" i="1"/>
  <c r="AR307" i="1"/>
  <c r="AB323" i="1"/>
  <c r="AO310" i="1"/>
  <c r="Y326" i="1"/>
  <c r="AL313" i="1"/>
  <c r="AE320" i="1"/>
  <c r="AF319" i="1"/>
  <c r="AS306" i="1"/>
  <c r="AC322" i="1"/>
  <c r="AP309" i="1"/>
  <c r="Z325" i="1"/>
  <c r="AI316" i="1"/>
  <c r="AJ315" i="1"/>
  <c r="AG318" i="1"/>
  <c r="AT305" i="1"/>
  <c r="AV305" i="1" s="1"/>
  <c r="AW305" i="1" s="1"/>
  <c r="AD321" i="1"/>
  <c r="AM312" i="1"/>
  <c r="AN311" i="1"/>
  <c r="AK314" i="1"/>
  <c r="V329" i="1"/>
  <c r="R333" i="1"/>
  <c r="U330" i="1"/>
  <c r="X327" i="1"/>
  <c r="T331" i="1"/>
  <c r="Q334" i="1"/>
  <c r="W328" i="1"/>
  <c r="S332" i="1"/>
  <c r="AY304" i="1"/>
  <c r="AZ304" i="1" s="1"/>
  <c r="BL304" i="1" s="1"/>
  <c r="AX304" i="1"/>
  <c r="HH272" i="11"/>
  <c r="EE305" i="11"/>
  <c r="FP305" i="11" s="1"/>
  <c r="EN296" i="11"/>
  <c r="FY296" i="11" s="1"/>
  <c r="GT274" i="11"/>
  <c r="GV274" i="11" s="1"/>
  <c r="GW274" i="11" s="1"/>
  <c r="GX274" i="11" s="1"/>
  <c r="EL298" i="11"/>
  <c r="FW298" i="11" s="1"/>
  <c r="EK299" i="11"/>
  <c r="FV299" i="11" s="1"/>
  <c r="EF304" i="11"/>
  <c r="FQ304" i="11" s="1"/>
  <c r="FF278" i="11"/>
  <c r="GQ278" i="11" s="1"/>
  <c r="FI275" i="11"/>
  <c r="GT275" i="11" s="1"/>
  <c r="GV275" i="11" s="1"/>
  <c r="GW275" i="11" s="1"/>
  <c r="FN273" i="11"/>
  <c r="EM297" i="11"/>
  <c r="FX297" i="11" s="1"/>
  <c r="FE279" i="11"/>
  <c r="GP279" i="11" s="1"/>
  <c r="EZ284" i="11"/>
  <c r="GK284" i="11" s="1"/>
  <c r="EX286" i="11"/>
  <c r="GI286" i="11" s="1"/>
  <c r="FG277" i="11"/>
  <c r="GR277" i="11" s="1"/>
  <c r="FD280" i="11"/>
  <c r="GO280" i="11" s="1"/>
  <c r="FT300" i="11"/>
  <c r="EV288" i="11"/>
  <c r="GG288" i="11" s="1"/>
  <c r="EO295" i="11"/>
  <c r="FZ295" i="11" s="1"/>
  <c r="EH302" i="11"/>
  <c r="FS302" i="11" s="1"/>
  <c r="EQ293" i="11"/>
  <c r="GB293" i="11" s="1"/>
  <c r="HK271" i="11"/>
  <c r="FL274" i="11"/>
  <c r="FM274" i="11" s="1"/>
  <c r="EJ300" i="11"/>
  <c r="FU300" i="11" s="1"/>
  <c r="EY285" i="11"/>
  <c r="GJ285" i="11" s="1"/>
  <c r="FH276" i="11"/>
  <c r="GS276" i="11" s="1"/>
  <c r="ET290" i="11"/>
  <c r="GE290" i="11" s="1"/>
  <c r="EP294" i="11"/>
  <c r="GA294" i="11" s="1"/>
  <c r="FS301" i="11"/>
  <c r="GZ273" i="11"/>
  <c r="HH273" i="11"/>
  <c r="HF276" i="11"/>
  <c r="CJ289" i="11"/>
  <c r="DP289" i="11" s="1"/>
  <c r="CN285" i="11"/>
  <c r="DT285" i="11" s="1"/>
  <c r="AZ284" i="11"/>
  <c r="BF278" i="11"/>
  <c r="CL287" i="11"/>
  <c r="DR287" i="11" s="1"/>
  <c r="BV303" i="11"/>
  <c r="DB303" i="11" s="1"/>
  <c r="AU289" i="11"/>
  <c r="AS291" i="11"/>
  <c r="AR292" i="11"/>
  <c r="CR281" i="11"/>
  <c r="DX281" i="11" s="1"/>
  <c r="BA283" i="11"/>
  <c r="CA298" i="11"/>
  <c r="DG298" i="11" s="1"/>
  <c r="CG292" i="11"/>
  <c r="DM292" i="11" s="1"/>
  <c r="BX301" i="11"/>
  <c r="DD301" i="11" s="1"/>
  <c r="BH276" i="11"/>
  <c r="CM286" i="11"/>
  <c r="DS286" i="11" s="1"/>
  <c r="AH302" i="11"/>
  <c r="AK299" i="11"/>
  <c r="BG277" i="11"/>
  <c r="AL298" i="11"/>
  <c r="CF293" i="11"/>
  <c r="DL293" i="11" s="1"/>
  <c r="AE305" i="11"/>
  <c r="AY285" i="11"/>
  <c r="AI301" i="11"/>
  <c r="CV277" i="11"/>
  <c r="EB277" i="11" s="1"/>
  <c r="AG303" i="11"/>
  <c r="BD280" i="11"/>
  <c r="CU278" i="11"/>
  <c r="EA278" i="11" s="1"/>
  <c r="FG278" i="11" s="1"/>
  <c r="GR278" i="11" s="1"/>
  <c r="CW276" i="11"/>
  <c r="EC276" i="11" s="1"/>
  <c r="BU304" i="11"/>
  <c r="DA304" i="11" s="1"/>
  <c r="CP283" i="11"/>
  <c r="DV283" i="11" s="1"/>
  <c r="BB282" i="11"/>
  <c r="AN296" i="11"/>
  <c r="AW287" i="11"/>
  <c r="AM297" i="11"/>
  <c r="CT279" i="11"/>
  <c r="DZ279" i="11" s="1"/>
  <c r="CS280" i="11"/>
  <c r="DY280" i="11" s="1"/>
  <c r="AO295" i="11"/>
  <c r="CO284" i="11"/>
  <c r="DU284" i="11" s="1"/>
  <c r="CD295" i="11"/>
  <c r="DJ295" i="11" s="1"/>
  <c r="CB297" i="11"/>
  <c r="DH297" i="11" s="1"/>
  <c r="CE294" i="11"/>
  <c r="DK294" i="11" s="1"/>
  <c r="AT290" i="11"/>
  <c r="CK288" i="11"/>
  <c r="DQ288" i="11" s="1"/>
  <c r="CI290" i="11"/>
  <c r="DO290" i="11" s="1"/>
  <c r="BT305" i="11"/>
  <c r="CZ305" i="11" s="1"/>
  <c r="EF305" i="11" s="1"/>
  <c r="FQ305" i="11" s="1"/>
  <c r="AD306" i="11"/>
  <c r="BE279" i="11"/>
  <c r="AQ293" i="11"/>
  <c r="BZ299" i="11"/>
  <c r="DF299" i="11" s="1"/>
  <c r="EL299" i="11" s="1"/>
  <c r="FW299" i="11" s="1"/>
  <c r="BY300" i="11"/>
  <c r="DE300" i="11" s="1"/>
  <c r="AV288" i="11"/>
  <c r="AP294" i="11"/>
  <c r="CC296" i="11"/>
  <c r="DI296" i="11" s="1"/>
  <c r="CH291" i="11"/>
  <c r="DN291" i="11" s="1"/>
  <c r="BC281" i="11"/>
  <c r="BW302" i="11"/>
  <c r="DC302" i="11" s="1"/>
  <c r="EI302" i="11" s="1"/>
  <c r="FT302" i="11" s="1"/>
  <c r="BS306" i="11"/>
  <c r="CY306" i="11" s="1"/>
  <c r="AF304" i="11"/>
  <c r="AJ300" i="11"/>
  <c r="AX286" i="11"/>
  <c r="CQ282" i="11"/>
  <c r="DW282" i="11" s="1"/>
  <c r="FT301" i="11"/>
  <c r="HL275" i="11"/>
  <c r="G338" i="11"/>
  <c r="M337" i="11"/>
  <c r="HE336" i="11" s="1"/>
  <c r="FA284" i="11" l="1"/>
  <c r="GL284" i="11" s="1"/>
  <c r="ES292" i="11"/>
  <c r="GD292" i="11" s="1"/>
  <c r="FB283" i="11"/>
  <c r="GM283" i="11" s="1"/>
  <c r="GY274" i="11"/>
  <c r="HI274" i="11" s="1"/>
  <c r="HJ274" i="11" s="1"/>
  <c r="N336" i="1"/>
  <c r="G337" i="1"/>
  <c r="O336" i="1"/>
  <c r="AX305" i="1"/>
  <c r="AY305" i="1"/>
  <c r="AZ305" i="1" s="1"/>
  <c r="BL305" i="1" s="1"/>
  <c r="BB335" i="1"/>
  <c r="BC335" i="1" s="1"/>
  <c r="BF335" i="1"/>
  <c r="BH335" i="1" s="1"/>
  <c r="BJ335" i="1" s="1"/>
  <c r="AG319" i="1"/>
  <c r="AR308" i="1"/>
  <c r="AB324" i="1"/>
  <c r="AE321" i="1"/>
  <c r="AH318" i="1"/>
  <c r="AS307" i="1"/>
  <c r="AC323" i="1"/>
  <c r="AF320" i="1"/>
  <c r="AI317" i="1"/>
  <c r="AL314" i="1"/>
  <c r="AO311" i="1"/>
  <c r="Y327" i="1"/>
  <c r="AJ316" i="1"/>
  <c r="AM313" i="1"/>
  <c r="AP310" i="1"/>
  <c r="Z326" i="1"/>
  <c r="AK315" i="1"/>
  <c r="AN312" i="1"/>
  <c r="AQ309" i="1"/>
  <c r="AA325" i="1"/>
  <c r="AT306" i="1"/>
  <c r="AV306" i="1" s="1"/>
  <c r="AW306" i="1" s="1"/>
  <c r="AD322" i="1"/>
  <c r="S333" i="1"/>
  <c r="R334" i="1"/>
  <c r="W329" i="1"/>
  <c r="X328" i="1"/>
  <c r="T332" i="1"/>
  <c r="Q335" i="1"/>
  <c r="U331" i="1"/>
  <c r="V330" i="1"/>
  <c r="ET291" i="11"/>
  <c r="GE291" i="11" s="1"/>
  <c r="FC282" i="11"/>
  <c r="GN282" i="11" s="1"/>
  <c r="EN297" i="11"/>
  <c r="FY297" i="11" s="1"/>
  <c r="FE280" i="11"/>
  <c r="GP280" i="11" s="1"/>
  <c r="EU290" i="11"/>
  <c r="GF290" i="11" s="1"/>
  <c r="FI276" i="11"/>
  <c r="GT276" i="11" s="1"/>
  <c r="GV276" i="11" s="1"/>
  <c r="GW276" i="11" s="1"/>
  <c r="FK275" i="11"/>
  <c r="FL275" i="11" s="1"/>
  <c r="FM275" i="11" s="1"/>
  <c r="EE306" i="11"/>
  <c r="FP306" i="11" s="1"/>
  <c r="FH277" i="11"/>
  <c r="GS277" i="11" s="1"/>
  <c r="EV289" i="11"/>
  <c r="GG289" i="11" s="1"/>
  <c r="EX287" i="11"/>
  <c r="GI287" i="11" s="1"/>
  <c r="EP295" i="11"/>
  <c r="GA295" i="11" s="1"/>
  <c r="FN274" i="11"/>
  <c r="EK300" i="11"/>
  <c r="FV300" i="11" s="1"/>
  <c r="HK273" i="11"/>
  <c r="ER293" i="11"/>
  <c r="GC293" i="11" s="1"/>
  <c r="EO296" i="11"/>
  <c r="FZ296" i="11" s="1"/>
  <c r="EQ294" i="11"/>
  <c r="GB294" i="11" s="1"/>
  <c r="EG304" i="11"/>
  <c r="FR304" i="11" s="1"/>
  <c r="EJ301" i="11"/>
  <c r="FU301" i="11" s="1"/>
  <c r="FD281" i="11"/>
  <c r="GO281" i="11" s="1"/>
  <c r="EH303" i="11"/>
  <c r="EZ285" i="11"/>
  <c r="GK285" i="11" s="1"/>
  <c r="GZ274" i="11"/>
  <c r="HH274" i="11"/>
  <c r="EW288" i="11"/>
  <c r="GH288" i="11" s="1"/>
  <c r="FF279" i="11"/>
  <c r="GQ279" i="11" s="1"/>
  <c r="EY286" i="11"/>
  <c r="GJ286" i="11" s="1"/>
  <c r="EM298" i="11"/>
  <c r="FX298" i="11" s="1"/>
  <c r="GY275" i="11"/>
  <c r="HI275" i="11" s="1"/>
  <c r="HJ275" i="11" s="1"/>
  <c r="GX275" i="11"/>
  <c r="HF277" i="11"/>
  <c r="AG304" i="11"/>
  <c r="CI291" i="11"/>
  <c r="DO291" i="11" s="1"/>
  <c r="BF279" i="11"/>
  <c r="BW303" i="11"/>
  <c r="DC303" i="11" s="1"/>
  <c r="CM287" i="11"/>
  <c r="DS287" i="11" s="1"/>
  <c r="CS281" i="11"/>
  <c r="DY281" i="11" s="1"/>
  <c r="AZ285" i="11"/>
  <c r="CE295" i="11"/>
  <c r="DK295" i="11" s="1"/>
  <c r="BA284" i="11"/>
  <c r="AM298" i="11"/>
  <c r="CR282" i="11"/>
  <c r="DX282" i="11" s="1"/>
  <c r="AP295" i="11"/>
  <c r="BZ300" i="11"/>
  <c r="DF300" i="11" s="1"/>
  <c r="BS307" i="11"/>
  <c r="CY307" i="11" s="1"/>
  <c r="CP284" i="11"/>
  <c r="DV284" i="11" s="1"/>
  <c r="CF294" i="11"/>
  <c r="DL294" i="11" s="1"/>
  <c r="AE306" i="11"/>
  <c r="AX287" i="11"/>
  <c r="AI302" i="11"/>
  <c r="CG293" i="11"/>
  <c r="DM293" i="11" s="1"/>
  <c r="AD307" i="11"/>
  <c r="AV289" i="11"/>
  <c r="CJ290" i="11"/>
  <c r="DP290" i="11" s="1"/>
  <c r="CN286" i="11"/>
  <c r="DT286" i="11" s="1"/>
  <c r="BB283" i="11"/>
  <c r="BC282" i="11"/>
  <c r="BE280" i="11"/>
  <c r="CB298" i="11"/>
  <c r="DH298" i="11" s="1"/>
  <c r="CW277" i="11"/>
  <c r="EC277" i="11" s="1"/>
  <c r="BD281" i="11"/>
  <c r="AY286" i="11"/>
  <c r="AS292" i="11"/>
  <c r="CH292" i="11"/>
  <c r="DN292" i="11" s="1"/>
  <c r="BH277" i="11"/>
  <c r="BU305" i="11"/>
  <c r="DA305" i="11" s="1"/>
  <c r="AO296" i="11"/>
  <c r="AR293" i="11"/>
  <c r="AJ301" i="11"/>
  <c r="CV278" i="11"/>
  <c r="EB278" i="11" s="1"/>
  <c r="AU290" i="11"/>
  <c r="AK300" i="11"/>
  <c r="AW288" i="11"/>
  <c r="AN297" i="11"/>
  <c r="CL288" i="11"/>
  <c r="DR288" i="11" s="1"/>
  <c r="AQ294" i="11"/>
  <c r="BT306" i="11"/>
  <c r="CZ306" i="11" s="1"/>
  <c r="BG278" i="11"/>
  <c r="AF305" i="11"/>
  <c r="CD296" i="11"/>
  <c r="DJ296" i="11" s="1"/>
  <c r="CC297" i="11"/>
  <c r="DI297" i="11" s="1"/>
  <c r="BX302" i="11"/>
  <c r="DD302" i="11" s="1"/>
  <c r="EJ302" i="11" s="1"/>
  <c r="CQ283" i="11"/>
  <c r="DW283" i="11" s="1"/>
  <c r="CT280" i="11"/>
  <c r="DZ280" i="11" s="1"/>
  <c r="CK289" i="11"/>
  <c r="DQ289" i="11" s="1"/>
  <c r="EW289" i="11" s="1"/>
  <c r="GH289" i="11" s="1"/>
  <c r="CA299" i="11"/>
  <c r="DG299" i="11" s="1"/>
  <c r="AT291" i="11"/>
  <c r="CO285" i="11"/>
  <c r="DU285" i="11" s="1"/>
  <c r="AL299" i="11"/>
  <c r="BY301" i="11"/>
  <c r="DE301" i="11" s="1"/>
  <c r="BV304" i="11"/>
  <c r="DB304" i="11" s="1"/>
  <c r="CU279" i="11"/>
  <c r="EA279" i="11" s="1"/>
  <c r="AH303" i="11"/>
  <c r="HL276" i="11"/>
  <c r="M338" i="11"/>
  <c r="HE337" i="11" s="1"/>
  <c r="G339" i="11"/>
  <c r="FK276" i="11" l="1"/>
  <c r="EE307" i="11"/>
  <c r="BF336" i="1"/>
  <c r="BH336" i="1" s="1"/>
  <c r="BJ336" i="1" s="1"/>
  <c r="BB336" i="1"/>
  <c r="BC336" i="1" s="1"/>
  <c r="U332" i="1"/>
  <c r="AL315" i="1"/>
  <c r="AQ310" i="1"/>
  <c r="AA326" i="1"/>
  <c r="AJ317" i="1"/>
  <c r="AS308" i="1"/>
  <c r="AC324" i="1"/>
  <c r="AP311" i="1"/>
  <c r="Z327" i="1"/>
  <c r="AE322" i="1"/>
  <c r="AF321" i="1"/>
  <c r="AO312" i="1"/>
  <c r="Y328" i="1"/>
  <c r="AT307" i="1"/>
  <c r="AV307" i="1" s="1"/>
  <c r="AW307" i="1" s="1"/>
  <c r="AD323" i="1"/>
  <c r="AI318" i="1"/>
  <c r="AR309" i="1"/>
  <c r="AB325" i="1"/>
  <c r="AK316" i="1"/>
  <c r="AH319" i="1"/>
  <c r="AM314" i="1"/>
  <c r="AN313" i="1"/>
  <c r="AG320" i="1"/>
  <c r="T333" i="1"/>
  <c r="Q336" i="1"/>
  <c r="W330" i="1"/>
  <c r="R335" i="1"/>
  <c r="V331" i="1"/>
  <c r="S334" i="1"/>
  <c r="X329" i="1"/>
  <c r="AX306" i="1"/>
  <c r="AY306" i="1"/>
  <c r="AZ306" i="1" s="1"/>
  <c r="BL306" i="1" s="1"/>
  <c r="O337" i="1"/>
  <c r="G338" i="1"/>
  <c r="N337" i="1"/>
  <c r="EF306" i="11"/>
  <c r="FQ306" i="11" s="1"/>
  <c r="EH304" i="11"/>
  <c r="FS304" i="11" s="1"/>
  <c r="FC283" i="11"/>
  <c r="GN283" i="11" s="1"/>
  <c r="FA285" i="11"/>
  <c r="GL285" i="11" s="1"/>
  <c r="EO297" i="11"/>
  <c r="FZ297" i="11" s="1"/>
  <c r="FG279" i="11"/>
  <c r="GR279" i="11" s="1"/>
  <c r="FF280" i="11"/>
  <c r="GQ280" i="11" s="1"/>
  <c r="EZ286" i="11"/>
  <c r="GK286" i="11" s="1"/>
  <c r="EN298" i="11"/>
  <c r="FY298" i="11" s="1"/>
  <c r="ES293" i="11"/>
  <c r="GD293" i="11" s="1"/>
  <c r="ER294" i="11"/>
  <c r="GC294" i="11" s="1"/>
  <c r="EI303" i="11"/>
  <c r="FT303" i="11" s="1"/>
  <c r="EX288" i="11"/>
  <c r="GI288" i="11" s="1"/>
  <c r="EK301" i="11"/>
  <c r="FV301" i="11" s="1"/>
  <c r="FB284" i="11"/>
  <c r="GM284" i="11" s="1"/>
  <c r="HK274" i="11"/>
  <c r="EM299" i="11"/>
  <c r="FX299" i="11" s="1"/>
  <c r="FH278" i="11"/>
  <c r="GS278" i="11" s="1"/>
  <c r="EG305" i="11"/>
  <c r="FR305" i="11" s="1"/>
  <c r="EV290" i="11"/>
  <c r="GG290" i="11" s="1"/>
  <c r="FD282" i="11"/>
  <c r="GO282" i="11" s="1"/>
  <c r="FE281" i="11"/>
  <c r="GP281" i="11" s="1"/>
  <c r="EU291" i="11"/>
  <c r="GF291" i="11" s="1"/>
  <c r="FN275" i="11"/>
  <c r="FS303" i="11"/>
  <c r="FL276" i="11"/>
  <c r="FM276" i="11" s="1"/>
  <c r="EQ295" i="11"/>
  <c r="GB295" i="11" s="1"/>
  <c r="EP296" i="11"/>
  <c r="GA296" i="11" s="1"/>
  <c r="ET292" i="11"/>
  <c r="GE292" i="11" s="1"/>
  <c r="FI277" i="11"/>
  <c r="EL300" i="11"/>
  <c r="FW300" i="11" s="1"/>
  <c r="EY287" i="11"/>
  <c r="GJ287" i="11" s="1"/>
  <c r="GZ275" i="11"/>
  <c r="HH275" i="11"/>
  <c r="GY276" i="11"/>
  <c r="HI276" i="11" s="1"/>
  <c r="HJ276" i="11" s="1"/>
  <c r="GX276" i="11"/>
  <c r="FU302" i="11"/>
  <c r="HL277" i="11"/>
  <c r="FP307" i="11"/>
  <c r="HF278" i="11"/>
  <c r="BE281" i="11"/>
  <c r="CE296" i="11"/>
  <c r="DK296" i="11" s="1"/>
  <c r="CI292" i="11"/>
  <c r="DO292" i="11" s="1"/>
  <c r="AX288" i="11"/>
  <c r="AD308" i="11"/>
  <c r="BZ301" i="11"/>
  <c r="DF301" i="11" s="1"/>
  <c r="CU280" i="11"/>
  <c r="EA280" i="11" s="1"/>
  <c r="CV279" i="11"/>
  <c r="EB279" i="11" s="1"/>
  <c r="CT281" i="11"/>
  <c r="DZ281" i="11" s="1"/>
  <c r="FF281" i="11" s="1"/>
  <c r="GQ281" i="11" s="1"/>
  <c r="BG279" i="11"/>
  <c r="BY302" i="11"/>
  <c r="DE302" i="11" s="1"/>
  <c r="BS308" i="11"/>
  <c r="CY308" i="11" s="1"/>
  <c r="CP285" i="11"/>
  <c r="DV285" i="11" s="1"/>
  <c r="CL289" i="11"/>
  <c r="DR289" i="11" s="1"/>
  <c r="AM299" i="11"/>
  <c r="BF280" i="11"/>
  <c r="BD282" i="11"/>
  <c r="CH293" i="11"/>
  <c r="DN293" i="11" s="1"/>
  <c r="BU306" i="11"/>
  <c r="DA306" i="11" s="1"/>
  <c r="CS282" i="11"/>
  <c r="DY282" i="11" s="1"/>
  <c r="BB284" i="11"/>
  <c r="AG305" i="11"/>
  <c r="CO286" i="11"/>
  <c r="DU286" i="11" s="1"/>
  <c r="CR283" i="11"/>
  <c r="DX283" i="11" s="1"/>
  <c r="CD297" i="11"/>
  <c r="DJ297" i="11" s="1"/>
  <c r="CW278" i="11"/>
  <c r="EC278" i="11" s="1"/>
  <c r="AQ295" i="11"/>
  <c r="CK290" i="11"/>
  <c r="DQ290" i="11" s="1"/>
  <c r="AU291" i="11"/>
  <c r="BC283" i="11"/>
  <c r="AL300" i="11"/>
  <c r="AN298" i="11"/>
  <c r="AJ302" i="11"/>
  <c r="AO297" i="11"/>
  <c r="AW289" i="11"/>
  <c r="BW304" i="11"/>
  <c r="DC304" i="11" s="1"/>
  <c r="CB299" i="11"/>
  <c r="DH299" i="11" s="1"/>
  <c r="AZ286" i="11"/>
  <c r="AE307" i="11"/>
  <c r="BV305" i="11"/>
  <c r="DB305" i="11" s="1"/>
  <c r="CQ284" i="11"/>
  <c r="DW284" i="11" s="1"/>
  <c r="FC284" i="11" s="1"/>
  <c r="GN284" i="11" s="1"/>
  <c r="AH304" i="11"/>
  <c r="CG294" i="11"/>
  <c r="DM294" i="11" s="1"/>
  <c r="BT307" i="11"/>
  <c r="CZ307" i="11" s="1"/>
  <c r="AI303" i="11"/>
  <c r="CN287" i="11"/>
  <c r="DT287" i="11" s="1"/>
  <c r="AS293" i="11"/>
  <c r="CJ291" i="11"/>
  <c r="DP291" i="11" s="1"/>
  <c r="AY287" i="11"/>
  <c r="CF295" i="11"/>
  <c r="DL295" i="11" s="1"/>
  <c r="AV290" i="11"/>
  <c r="AK301" i="11"/>
  <c r="BX303" i="11"/>
  <c r="DD303" i="11" s="1"/>
  <c r="EJ303" i="11" s="1"/>
  <c r="FU303" i="11" s="1"/>
  <c r="CC298" i="11"/>
  <c r="DI298" i="11" s="1"/>
  <c r="CM288" i="11"/>
  <c r="DS288" i="11" s="1"/>
  <c r="AP296" i="11"/>
  <c r="BA285" i="11"/>
  <c r="AR294" i="11"/>
  <c r="CA300" i="11"/>
  <c r="DG300" i="11" s="1"/>
  <c r="BH278" i="11"/>
  <c r="AF306" i="11"/>
  <c r="AT292" i="11"/>
  <c r="M339" i="11"/>
  <c r="HE338" i="11" s="1"/>
  <c r="G340" i="11"/>
  <c r="EH305" i="11" l="1"/>
  <c r="FS305" i="11" s="1"/>
  <c r="EE308" i="11"/>
  <c r="FP308" i="11" s="1"/>
  <c r="EM300" i="11"/>
  <c r="FX300" i="11" s="1"/>
  <c r="EF307" i="11"/>
  <c r="FQ307" i="11" s="1"/>
  <c r="O338" i="1"/>
  <c r="G339" i="1"/>
  <c r="N338" i="1"/>
  <c r="AX307" i="1"/>
  <c r="AY307" i="1"/>
  <c r="AZ307" i="1" s="1"/>
  <c r="BL307" i="1" s="1"/>
  <c r="BB337" i="1"/>
  <c r="BC337" i="1" s="1"/>
  <c r="BF337" i="1"/>
  <c r="BH337" i="1" s="1"/>
  <c r="BJ337" i="1" s="1"/>
  <c r="AM315" i="1"/>
  <c r="AN314" i="1"/>
  <c r="AC325" i="1"/>
  <c r="AS309" i="1"/>
  <c r="Z328" i="1"/>
  <c r="AP312" i="1"/>
  <c r="AA327" i="1"/>
  <c r="AQ311" i="1"/>
  <c r="AJ318" i="1"/>
  <c r="AG321" i="1"/>
  <c r="AL316" i="1"/>
  <c r="AE323" i="1"/>
  <c r="AF322" i="1"/>
  <c r="AK317" i="1"/>
  <c r="AH320" i="1"/>
  <c r="AI319" i="1"/>
  <c r="AB326" i="1"/>
  <c r="AR310" i="1"/>
  <c r="Y329" i="1"/>
  <c r="AO313" i="1"/>
  <c r="AD324" i="1"/>
  <c r="AT308" i="1"/>
  <c r="AV308" i="1" s="1"/>
  <c r="AW308" i="1" s="1"/>
  <c r="X330" i="1"/>
  <c r="W331" i="1"/>
  <c r="V332" i="1"/>
  <c r="R336" i="1"/>
  <c r="T334" i="1"/>
  <c r="S335" i="1"/>
  <c r="U333" i="1"/>
  <c r="Q337" i="1"/>
  <c r="EN299" i="11"/>
  <c r="FY299" i="11" s="1"/>
  <c r="ER295" i="11"/>
  <c r="GC295" i="11" s="1"/>
  <c r="EY288" i="11"/>
  <c r="GJ288" i="11" s="1"/>
  <c r="EO298" i="11"/>
  <c r="FZ298" i="11" s="1"/>
  <c r="EP297" i="11"/>
  <c r="GA297" i="11" s="1"/>
  <c r="FD283" i="11"/>
  <c r="GO283" i="11" s="1"/>
  <c r="FH279" i="11"/>
  <c r="GS279" i="11" s="1"/>
  <c r="GT277" i="11"/>
  <c r="GV277" i="11" s="1"/>
  <c r="GW277" i="11" s="1"/>
  <c r="FK277" i="11"/>
  <c r="EZ287" i="11"/>
  <c r="GK287" i="11" s="1"/>
  <c r="FI278" i="11"/>
  <c r="ET293" i="11"/>
  <c r="GE293" i="11" s="1"/>
  <c r="EX289" i="11"/>
  <c r="GI289" i="11" s="1"/>
  <c r="EL301" i="11"/>
  <c r="FW301" i="11" s="1"/>
  <c r="EQ296" i="11"/>
  <c r="GB296" i="11" s="1"/>
  <c r="FB285" i="11"/>
  <c r="GM285" i="11" s="1"/>
  <c r="EV291" i="11"/>
  <c r="GG291" i="11" s="1"/>
  <c r="EI304" i="11"/>
  <c r="FT304" i="11" s="1"/>
  <c r="EW290" i="11"/>
  <c r="GH290" i="11" s="1"/>
  <c r="FE282" i="11"/>
  <c r="GP282" i="11" s="1"/>
  <c r="HK275" i="11"/>
  <c r="FN276" i="11"/>
  <c r="ES294" i="11"/>
  <c r="GD294" i="11" s="1"/>
  <c r="FA286" i="11"/>
  <c r="GL286" i="11" s="1"/>
  <c r="EG306" i="11"/>
  <c r="FR306" i="11" s="1"/>
  <c r="EK302" i="11"/>
  <c r="FV302" i="11" s="1"/>
  <c r="FG280" i="11"/>
  <c r="GR280" i="11" s="1"/>
  <c r="EU292" i="11"/>
  <c r="GF292" i="11" s="1"/>
  <c r="GZ276" i="11"/>
  <c r="HH276" i="11"/>
  <c r="HF279" i="11"/>
  <c r="BD283" i="11"/>
  <c r="AQ296" i="11"/>
  <c r="CR284" i="11"/>
  <c r="DX284" i="11" s="1"/>
  <c r="BA286" i="11"/>
  <c r="CH294" i="11"/>
  <c r="DN294" i="11" s="1"/>
  <c r="CS283" i="11"/>
  <c r="DY283" i="11" s="1"/>
  <c r="CB300" i="11"/>
  <c r="DH300" i="11" s="1"/>
  <c r="AE308" i="11"/>
  <c r="BT308" i="11"/>
  <c r="CZ308" i="11" s="1"/>
  <c r="AY288" i="11"/>
  <c r="AR295" i="11"/>
  <c r="AX289" i="11"/>
  <c r="BS309" i="11"/>
  <c r="CY309" i="11" s="1"/>
  <c r="CF296" i="11"/>
  <c r="DL296" i="11" s="1"/>
  <c r="CW279" i="11"/>
  <c r="EC279" i="11" s="1"/>
  <c r="BF281" i="11"/>
  <c r="CT282" i="11"/>
  <c r="DZ282" i="11" s="1"/>
  <c r="CC299" i="11"/>
  <c r="DI299" i="11" s="1"/>
  <c r="CU281" i="11"/>
  <c r="EA281" i="11" s="1"/>
  <c r="AG306" i="11"/>
  <c r="CG295" i="11"/>
  <c r="DM295" i="11" s="1"/>
  <c r="BC284" i="11"/>
  <c r="AW290" i="11"/>
  <c r="CI293" i="11"/>
  <c r="DO293" i="11" s="1"/>
  <c r="AI304" i="11"/>
  <c r="AM300" i="11"/>
  <c r="CQ285" i="11"/>
  <c r="DW285" i="11" s="1"/>
  <c r="CM289" i="11"/>
  <c r="DS289" i="11" s="1"/>
  <c r="EY289" i="11" s="1"/>
  <c r="GJ289" i="11" s="1"/>
  <c r="CD298" i="11"/>
  <c r="DJ298" i="11" s="1"/>
  <c r="CV280" i="11"/>
  <c r="EB280" i="11" s="1"/>
  <c r="AL301" i="11"/>
  <c r="BU307" i="11"/>
  <c r="DA307" i="11" s="1"/>
  <c r="CN288" i="11"/>
  <c r="DT288" i="11" s="1"/>
  <c r="CJ292" i="11"/>
  <c r="DP292" i="11" s="1"/>
  <c r="BY303" i="11"/>
  <c r="DE303" i="11" s="1"/>
  <c r="AD309" i="11"/>
  <c r="AJ303" i="11"/>
  <c r="AU292" i="11"/>
  <c r="CL290" i="11"/>
  <c r="DR290" i="11" s="1"/>
  <c r="EX290" i="11" s="1"/>
  <c r="GI290" i="11" s="1"/>
  <c r="CP286" i="11"/>
  <c r="DV286" i="11" s="1"/>
  <c r="FB286" i="11" s="1"/>
  <c r="GM286" i="11" s="1"/>
  <c r="BE282" i="11"/>
  <c r="AH305" i="11"/>
  <c r="BH279" i="11"/>
  <c r="BZ302" i="11"/>
  <c r="DF302" i="11" s="1"/>
  <c r="BW305" i="11"/>
  <c r="DC305" i="11" s="1"/>
  <c r="CE297" i="11"/>
  <c r="DK297" i="11" s="1"/>
  <c r="AT293" i="11"/>
  <c r="AV291" i="11"/>
  <c r="BB285" i="11"/>
  <c r="BG280" i="11"/>
  <c r="CA301" i="11"/>
  <c r="DG301" i="11" s="1"/>
  <c r="BX304" i="11"/>
  <c r="DD304" i="11" s="1"/>
  <c r="BV306" i="11"/>
  <c r="DB306" i="11" s="1"/>
  <c r="AO298" i="11"/>
  <c r="AF307" i="11"/>
  <c r="AN299" i="11"/>
  <c r="AP297" i="11"/>
  <c r="CO287" i="11"/>
  <c r="DU287" i="11" s="1"/>
  <c r="AK302" i="11"/>
  <c r="AS294" i="11"/>
  <c r="AZ287" i="11"/>
  <c r="CK291" i="11"/>
  <c r="DQ291" i="11" s="1"/>
  <c r="HL278" i="11"/>
  <c r="G341" i="11"/>
  <c r="M340" i="11"/>
  <c r="HE339" i="11" s="1"/>
  <c r="EF308" i="11" l="1"/>
  <c r="FQ308" i="11" s="1"/>
  <c r="EM301" i="11"/>
  <c r="FX301" i="11" s="1"/>
  <c r="ER296" i="11"/>
  <c r="GC296" i="11" s="1"/>
  <c r="EG307" i="11"/>
  <c r="FR307" i="11" s="1"/>
  <c r="EE309" i="11"/>
  <c r="BB338" i="1"/>
  <c r="BC338" i="1" s="1"/>
  <c r="BF338" i="1"/>
  <c r="BH338" i="1" s="1"/>
  <c r="BJ338" i="1" s="1"/>
  <c r="AL317" i="1"/>
  <c r="AI320" i="1"/>
  <c r="AF323" i="1"/>
  <c r="AS310" i="1"/>
  <c r="AC326" i="1"/>
  <c r="AH321" i="1"/>
  <c r="AE324" i="1"/>
  <c r="AB327" i="1"/>
  <c r="AO314" i="1"/>
  <c r="Y330" i="1"/>
  <c r="AJ319" i="1"/>
  <c r="AT309" i="1"/>
  <c r="AV309" i="1" s="1"/>
  <c r="AW309" i="1" s="1"/>
  <c r="AD325" i="1"/>
  <c r="AQ312" i="1"/>
  <c r="AA328" i="1"/>
  <c r="AK318" i="1"/>
  <c r="AP313" i="1"/>
  <c r="Z329" i="1"/>
  <c r="AM316" i="1"/>
  <c r="AG322" i="1"/>
  <c r="AN315" i="1"/>
  <c r="AR311" i="1"/>
  <c r="U334" i="1"/>
  <c r="R337" i="1"/>
  <c r="V333" i="1"/>
  <c r="Q338" i="1"/>
  <c r="W332" i="1"/>
  <c r="S336" i="1"/>
  <c r="X331" i="1"/>
  <c r="T335" i="1"/>
  <c r="AX308" i="1"/>
  <c r="AY308" i="1"/>
  <c r="AZ308" i="1" s="1"/>
  <c r="BL308" i="1" s="1"/>
  <c r="N339" i="1"/>
  <c r="G340" i="1"/>
  <c r="O339" i="1"/>
  <c r="EI305" i="11"/>
  <c r="FT305" i="11" s="1"/>
  <c r="EZ288" i="11"/>
  <c r="GK288" i="11" s="1"/>
  <c r="EH306" i="11"/>
  <c r="FS306" i="11" s="1"/>
  <c r="FG281" i="11"/>
  <c r="GR281" i="11" s="1"/>
  <c r="EN300" i="11"/>
  <c r="FY300" i="11" s="1"/>
  <c r="EK303" i="11"/>
  <c r="FV303" i="11" s="1"/>
  <c r="FC285" i="11"/>
  <c r="GN285" i="11" s="1"/>
  <c r="EW291" i="11"/>
  <c r="GH291" i="11" s="1"/>
  <c r="FE283" i="11"/>
  <c r="GP283" i="11" s="1"/>
  <c r="EJ304" i="11"/>
  <c r="FU304" i="11" s="1"/>
  <c r="FD284" i="11"/>
  <c r="GO284" i="11" s="1"/>
  <c r="FA287" i="11"/>
  <c r="GL287" i="11" s="1"/>
  <c r="EQ297" i="11"/>
  <c r="GB297" i="11" s="1"/>
  <c r="EV292" i="11"/>
  <c r="GG292" i="11" s="1"/>
  <c r="FH280" i="11"/>
  <c r="GS280" i="11" s="1"/>
  <c r="EO299" i="11"/>
  <c r="FZ299" i="11" s="1"/>
  <c r="GT278" i="11"/>
  <c r="GV278" i="11" s="1"/>
  <c r="GW278" i="11" s="1"/>
  <c r="FK278" i="11"/>
  <c r="EP298" i="11"/>
  <c r="GA298" i="11" s="1"/>
  <c r="ES295" i="11"/>
  <c r="GD295" i="11" s="1"/>
  <c r="FF282" i="11"/>
  <c r="GQ282" i="11" s="1"/>
  <c r="ET294" i="11"/>
  <c r="GE294" i="11" s="1"/>
  <c r="FL277" i="11"/>
  <c r="FM277" i="11" s="1"/>
  <c r="FI279" i="11"/>
  <c r="EL302" i="11"/>
  <c r="FW302" i="11" s="1"/>
  <c r="EU293" i="11"/>
  <c r="GF293" i="11" s="1"/>
  <c r="HK276" i="11"/>
  <c r="GY277" i="11"/>
  <c r="HI277" i="11" s="1"/>
  <c r="HJ277" i="11" s="1"/>
  <c r="GX277" i="11"/>
  <c r="HL279" i="11"/>
  <c r="FP309" i="11"/>
  <c r="HF280" i="11"/>
  <c r="CL291" i="11"/>
  <c r="DR291" i="11" s="1"/>
  <c r="BV307" i="11"/>
  <c r="DB307" i="11" s="1"/>
  <c r="AI305" i="11"/>
  <c r="AL302" i="11"/>
  <c r="BD284" i="11"/>
  <c r="AM301" i="11"/>
  <c r="AR296" i="11"/>
  <c r="CG296" i="11"/>
  <c r="DM296" i="11" s="1"/>
  <c r="CO288" i="11"/>
  <c r="DU288" i="11" s="1"/>
  <c r="CM290" i="11"/>
  <c r="DS290" i="11" s="1"/>
  <c r="AP298" i="11"/>
  <c r="CQ286" i="11"/>
  <c r="DW286" i="11" s="1"/>
  <c r="CJ293" i="11"/>
  <c r="DP293" i="11" s="1"/>
  <c r="CU282" i="11"/>
  <c r="EA282" i="11" s="1"/>
  <c r="AQ297" i="11"/>
  <c r="CA302" i="11"/>
  <c r="DG302" i="11" s="1"/>
  <c r="CC300" i="11"/>
  <c r="DI300" i="11" s="1"/>
  <c r="AH306" i="11"/>
  <c r="BH280" i="11"/>
  <c r="BU308" i="11"/>
  <c r="DA308" i="11" s="1"/>
  <c r="CP287" i="11"/>
  <c r="DV287" i="11" s="1"/>
  <c r="CI294" i="11"/>
  <c r="DO294" i="11" s="1"/>
  <c r="BS310" i="11"/>
  <c r="CY310" i="11" s="1"/>
  <c r="AY289" i="11"/>
  <c r="BF282" i="11"/>
  <c r="CW280" i="11"/>
  <c r="EC280" i="11" s="1"/>
  <c r="BC285" i="11"/>
  <c r="CK292" i="11"/>
  <c r="DQ292" i="11" s="1"/>
  <c r="AG307" i="11"/>
  <c r="BX305" i="11"/>
  <c r="DD305" i="11" s="1"/>
  <c r="CR285" i="11"/>
  <c r="DX285" i="11" s="1"/>
  <c r="AO299" i="11"/>
  <c r="BE283" i="11"/>
  <c r="AN300" i="11"/>
  <c r="BA287" i="11"/>
  <c r="BT309" i="11"/>
  <c r="CZ309" i="11" s="1"/>
  <c r="AK303" i="11"/>
  <c r="AW291" i="11"/>
  <c r="AV292" i="11"/>
  <c r="CE298" i="11"/>
  <c r="DK298" i="11" s="1"/>
  <c r="CT283" i="11"/>
  <c r="DZ283" i="11" s="1"/>
  <c r="FF283" i="11" s="1"/>
  <c r="GQ283" i="11" s="1"/>
  <c r="BZ303" i="11"/>
  <c r="DF303" i="11" s="1"/>
  <c r="CV281" i="11"/>
  <c r="EB281" i="11" s="1"/>
  <c r="AS295" i="11"/>
  <c r="AD310" i="11"/>
  <c r="CH295" i="11"/>
  <c r="DN295" i="11" s="1"/>
  <c r="AF308" i="11"/>
  <c r="AZ288" i="11"/>
  <c r="CS284" i="11"/>
  <c r="DY284" i="11" s="1"/>
  <c r="BY304" i="11"/>
  <c r="DE304" i="11" s="1"/>
  <c r="AX290" i="11"/>
  <c r="CN289" i="11"/>
  <c r="DT289" i="11" s="1"/>
  <c r="BB286" i="11"/>
  <c r="CD299" i="11"/>
  <c r="DJ299" i="11" s="1"/>
  <c r="AU293" i="11"/>
  <c r="CF297" i="11"/>
  <c r="DL297" i="11" s="1"/>
  <c r="BG281" i="11"/>
  <c r="AT294" i="11"/>
  <c r="BW306" i="11"/>
  <c r="DC306" i="11" s="1"/>
  <c r="AJ304" i="11"/>
  <c r="AE309" i="11"/>
  <c r="CB301" i="11"/>
  <c r="DH301" i="11" s="1"/>
  <c r="EN301" i="11" s="1"/>
  <c r="FY301" i="11" s="1"/>
  <c r="M341" i="11"/>
  <c r="HE340" i="11" s="1"/>
  <c r="G342" i="11"/>
  <c r="FE284" i="11" l="1"/>
  <c r="GP284" i="11" s="1"/>
  <c r="FD285" i="11"/>
  <c r="GO285" i="11" s="1"/>
  <c r="EM302" i="11"/>
  <c r="FX302" i="11" s="1"/>
  <c r="EZ289" i="11"/>
  <c r="GK289" i="11" s="1"/>
  <c r="EE310" i="11"/>
  <c r="EF309" i="11"/>
  <c r="FQ309" i="11" s="1"/>
  <c r="EG308" i="11"/>
  <c r="FR308" i="11" s="1"/>
  <c r="EH307" i="11"/>
  <c r="FS307" i="11" s="1"/>
  <c r="BB339" i="1"/>
  <c r="BC339" i="1" s="1"/>
  <c r="BF339" i="1"/>
  <c r="BH339" i="1" s="1"/>
  <c r="BJ339" i="1" s="1"/>
  <c r="AI321" i="1"/>
  <c r="AN316" i="1"/>
  <c r="AO315" i="1"/>
  <c r="Y331" i="1"/>
  <c r="AP314" i="1"/>
  <c r="Z330" i="1"/>
  <c r="AE325" i="1"/>
  <c r="AJ320" i="1"/>
  <c r="AK319" i="1"/>
  <c r="AL318" i="1"/>
  <c r="AQ313" i="1"/>
  <c r="AA329" i="1"/>
  <c r="AF324" i="1"/>
  <c r="AG323" i="1"/>
  <c r="AH322" i="1"/>
  <c r="AM317" i="1"/>
  <c r="AR312" i="1"/>
  <c r="AB328" i="1"/>
  <c r="AS311" i="1"/>
  <c r="AC327" i="1"/>
  <c r="AT310" i="1"/>
  <c r="AV310" i="1" s="1"/>
  <c r="AW310" i="1" s="1"/>
  <c r="AD326" i="1"/>
  <c r="T336" i="1"/>
  <c r="Q339" i="1"/>
  <c r="X332" i="1"/>
  <c r="U335" i="1"/>
  <c r="W333" i="1"/>
  <c r="S337" i="1"/>
  <c r="R338" i="1"/>
  <c r="V334" i="1"/>
  <c r="G341" i="1"/>
  <c r="O340" i="1"/>
  <c r="N340" i="1"/>
  <c r="AX309" i="1"/>
  <c r="AY309" i="1"/>
  <c r="AZ309" i="1" s="1"/>
  <c r="BL309" i="1" s="1"/>
  <c r="ER297" i="11"/>
  <c r="GC297" i="11" s="1"/>
  <c r="EQ298" i="11"/>
  <c r="GB298" i="11" s="1"/>
  <c r="ES296" i="11"/>
  <c r="GD296" i="11" s="1"/>
  <c r="EJ305" i="11"/>
  <c r="FU305" i="11" s="1"/>
  <c r="EL303" i="11"/>
  <c r="FW303" i="11" s="1"/>
  <c r="FI280" i="11"/>
  <c r="GT280" i="11" s="1"/>
  <c r="GV280" i="11" s="1"/>
  <c r="GW280" i="11" s="1"/>
  <c r="EW292" i="11"/>
  <c r="GH292" i="11" s="1"/>
  <c r="FG282" i="11"/>
  <c r="GR282" i="11" s="1"/>
  <c r="EP299" i="11"/>
  <c r="GA299" i="11" s="1"/>
  <c r="EK304" i="11"/>
  <c r="FV304" i="11" s="1"/>
  <c r="ET295" i="11"/>
  <c r="GE295" i="11" s="1"/>
  <c r="EY290" i="11"/>
  <c r="GJ290" i="11" s="1"/>
  <c r="EU294" i="11"/>
  <c r="GF294" i="11" s="1"/>
  <c r="FB287" i="11"/>
  <c r="GM287" i="11" s="1"/>
  <c r="EO300" i="11"/>
  <c r="FZ300" i="11" s="1"/>
  <c r="EV293" i="11"/>
  <c r="GG293" i="11" s="1"/>
  <c r="FA288" i="11"/>
  <c r="GL288" i="11" s="1"/>
  <c r="EX291" i="11"/>
  <c r="GI291" i="11" s="1"/>
  <c r="GT279" i="11"/>
  <c r="GV279" i="11" s="1"/>
  <c r="GW279" i="11" s="1"/>
  <c r="FK279" i="11"/>
  <c r="FL278" i="11"/>
  <c r="FM278" i="11" s="1"/>
  <c r="FC286" i="11"/>
  <c r="GN286" i="11" s="1"/>
  <c r="GZ277" i="11"/>
  <c r="HH277" i="11"/>
  <c r="GY278" i="11"/>
  <c r="HI278" i="11" s="1"/>
  <c r="HJ278" i="11" s="1"/>
  <c r="GX278" i="11"/>
  <c r="EI306" i="11"/>
  <c r="FT306" i="11" s="1"/>
  <c r="FH281" i="11"/>
  <c r="GS281" i="11" s="1"/>
  <c r="FN277" i="11"/>
  <c r="HF281" i="11"/>
  <c r="AG308" i="11"/>
  <c r="AE310" i="11"/>
  <c r="BY305" i="11"/>
  <c r="DE305" i="11" s="1"/>
  <c r="CT284" i="11"/>
  <c r="DZ284" i="11" s="1"/>
  <c r="BB287" i="11"/>
  <c r="AK304" i="11"/>
  <c r="CW281" i="11"/>
  <c r="EC281" i="11" s="1"/>
  <c r="AR297" i="11"/>
  <c r="CV282" i="11"/>
  <c r="EB282" i="11" s="1"/>
  <c r="AT295" i="11"/>
  <c r="CM291" i="11"/>
  <c r="DS291" i="11" s="1"/>
  <c r="CJ294" i="11"/>
  <c r="DP294" i="11" s="1"/>
  <c r="CO289" i="11"/>
  <c r="DU289" i="11" s="1"/>
  <c r="BS311" i="11"/>
  <c r="CY311" i="11" s="1"/>
  <c r="CN290" i="11"/>
  <c r="DT290" i="11" s="1"/>
  <c r="AS296" i="11"/>
  <c r="AP299" i="11"/>
  <c r="AF309" i="11"/>
  <c r="AI306" i="11"/>
  <c r="CH296" i="11"/>
  <c r="DN296" i="11" s="1"/>
  <c r="AO300" i="11"/>
  <c r="BD285" i="11"/>
  <c r="AV293" i="11"/>
  <c r="BF283" i="11"/>
  <c r="BU309" i="11"/>
  <c r="DA309" i="11" s="1"/>
  <c r="BV308" i="11"/>
  <c r="DB308" i="11" s="1"/>
  <c r="BZ304" i="11"/>
  <c r="DF304" i="11" s="1"/>
  <c r="CE299" i="11"/>
  <c r="DK299" i="11" s="1"/>
  <c r="AQ298" i="11"/>
  <c r="BT310" i="11"/>
  <c r="CZ310" i="11" s="1"/>
  <c r="CD300" i="11"/>
  <c r="DJ300" i="11" s="1"/>
  <c r="AX291" i="11"/>
  <c r="BC286" i="11"/>
  <c r="AW292" i="11"/>
  <c r="CP288" i="11"/>
  <c r="DV288" i="11" s="1"/>
  <c r="BE284" i="11"/>
  <c r="AL303" i="11"/>
  <c r="AU294" i="11"/>
  <c r="AZ289" i="11"/>
  <c r="BW307" i="11"/>
  <c r="DC307" i="11" s="1"/>
  <c r="CS285" i="11"/>
  <c r="DY285" i="11" s="1"/>
  <c r="CC301" i="11"/>
  <c r="DI301" i="11" s="1"/>
  <c r="AH307" i="11"/>
  <c r="CK293" i="11"/>
  <c r="DQ293" i="11" s="1"/>
  <c r="CL292" i="11"/>
  <c r="DR292" i="11" s="1"/>
  <c r="CI295" i="11"/>
  <c r="DO295" i="11" s="1"/>
  <c r="BH281" i="11"/>
  <c r="AN301" i="11"/>
  <c r="CF298" i="11"/>
  <c r="DL298" i="11" s="1"/>
  <c r="BX306" i="11"/>
  <c r="DD306" i="11" s="1"/>
  <c r="CR286" i="11"/>
  <c r="DX286" i="11" s="1"/>
  <c r="AD311" i="11"/>
  <c r="AJ305" i="11"/>
  <c r="CG297" i="11"/>
  <c r="DM297" i="11" s="1"/>
  <c r="CA303" i="11"/>
  <c r="DG303" i="11" s="1"/>
  <c r="CB302" i="11"/>
  <c r="DH302" i="11" s="1"/>
  <c r="AY290" i="11"/>
  <c r="BA288" i="11"/>
  <c r="BG282" i="11"/>
  <c r="CU283" i="11"/>
  <c r="EA283" i="11" s="1"/>
  <c r="CQ287" i="11"/>
  <c r="DW287" i="11" s="1"/>
  <c r="FC287" i="11" s="1"/>
  <c r="GN287" i="11" s="1"/>
  <c r="AM302" i="11"/>
  <c r="FP310" i="11"/>
  <c r="HL280" i="11"/>
  <c r="M342" i="11"/>
  <c r="HE341" i="11" s="1"/>
  <c r="G343" i="11"/>
  <c r="EH308" i="11" l="1"/>
  <c r="FS308" i="11" s="1"/>
  <c r="EU295" i="11"/>
  <c r="GF295" i="11" s="1"/>
  <c r="EF310" i="11"/>
  <c r="FQ310" i="11" s="1"/>
  <c r="FG283" i="11"/>
  <c r="GR283" i="11" s="1"/>
  <c r="ER298" i="11"/>
  <c r="GC298" i="11" s="1"/>
  <c r="FK280" i="11"/>
  <c r="FL280" i="11" s="1"/>
  <c r="FM280" i="11" s="1"/>
  <c r="EG309" i="11"/>
  <c r="FR309" i="11" s="1"/>
  <c r="EE311" i="11"/>
  <c r="FP311" i="11" s="1"/>
  <c r="ET296" i="11"/>
  <c r="GE296" i="11" s="1"/>
  <c r="EI307" i="11"/>
  <c r="FT307" i="11" s="1"/>
  <c r="G342" i="1"/>
  <c r="N341" i="1"/>
  <c r="O341" i="1"/>
  <c r="BB340" i="1"/>
  <c r="BC340" i="1" s="1"/>
  <c r="BF340" i="1"/>
  <c r="BH340" i="1" s="1"/>
  <c r="BJ340" i="1" s="1"/>
  <c r="AG324" i="1"/>
  <c r="AH323" i="1"/>
  <c r="AE326" i="1"/>
  <c r="AJ321" i="1"/>
  <c r="AK320" i="1"/>
  <c r="AL319" i="1"/>
  <c r="AI322" i="1"/>
  <c r="AN317" i="1"/>
  <c r="Y332" i="1"/>
  <c r="AO316" i="1"/>
  <c r="Z331" i="1"/>
  <c r="AP315" i="1"/>
  <c r="AM318" i="1"/>
  <c r="AB329" i="1"/>
  <c r="AR313" i="1"/>
  <c r="AC328" i="1"/>
  <c r="AS312" i="1"/>
  <c r="AD327" i="1"/>
  <c r="AT311" i="1"/>
  <c r="AV311" i="1" s="1"/>
  <c r="AA330" i="1"/>
  <c r="AQ314" i="1"/>
  <c r="AF325" i="1"/>
  <c r="T337" i="1"/>
  <c r="S338" i="1"/>
  <c r="X333" i="1"/>
  <c r="V335" i="1"/>
  <c r="U336" i="1"/>
  <c r="Q340" i="1"/>
  <c r="R339" i="1"/>
  <c r="W334" i="1"/>
  <c r="AX310" i="1"/>
  <c r="AY310" i="1"/>
  <c r="AZ310" i="1" s="1"/>
  <c r="BL310" i="1" s="1"/>
  <c r="EQ299" i="11"/>
  <c r="GB299" i="11" s="1"/>
  <c r="EJ306" i="11"/>
  <c r="FU306" i="11" s="1"/>
  <c r="EW293" i="11"/>
  <c r="GH293" i="11" s="1"/>
  <c r="FE285" i="11"/>
  <c r="GP285" i="11" s="1"/>
  <c r="EM303" i="11"/>
  <c r="FX303" i="11" s="1"/>
  <c r="FD286" i="11"/>
  <c r="GO286" i="11" s="1"/>
  <c r="EP300" i="11"/>
  <c r="GA300" i="11" s="1"/>
  <c r="EL304" i="11"/>
  <c r="FW304" i="11" s="1"/>
  <c r="EX292" i="11"/>
  <c r="GI292" i="11" s="1"/>
  <c r="EN302" i="11"/>
  <c r="FY302" i="11" s="1"/>
  <c r="EV294" i="11"/>
  <c r="GG294" i="11" s="1"/>
  <c r="GY279" i="11"/>
  <c r="HI279" i="11" s="1"/>
  <c r="HJ279" i="11" s="1"/>
  <c r="GX279" i="11"/>
  <c r="FB288" i="11"/>
  <c r="GM288" i="11" s="1"/>
  <c r="EZ290" i="11"/>
  <c r="GK290" i="11" s="1"/>
  <c r="EY291" i="11"/>
  <c r="GJ291" i="11" s="1"/>
  <c r="FI281" i="11"/>
  <c r="EK305" i="11"/>
  <c r="FV305" i="11" s="1"/>
  <c r="GY280" i="11"/>
  <c r="HI280" i="11" s="1"/>
  <c r="HJ280" i="11" s="1"/>
  <c r="GX280" i="11"/>
  <c r="HK277" i="11"/>
  <c r="FN278" i="11"/>
  <c r="ES297" i="11"/>
  <c r="GD297" i="11" s="1"/>
  <c r="EO301" i="11"/>
  <c r="FZ301" i="11" s="1"/>
  <c r="GZ278" i="11"/>
  <c r="HH278" i="11"/>
  <c r="FF284" i="11"/>
  <c r="GQ284" i="11" s="1"/>
  <c r="FA289" i="11"/>
  <c r="GL289" i="11" s="1"/>
  <c r="FH282" i="11"/>
  <c r="GS282" i="11" s="1"/>
  <c r="FL279" i="11"/>
  <c r="FM279" i="11" s="1"/>
  <c r="HF282" i="11"/>
  <c r="CV283" i="11"/>
  <c r="EB283" i="11" s="1"/>
  <c r="BE285" i="11"/>
  <c r="CA304" i="11"/>
  <c r="DG304" i="11" s="1"/>
  <c r="CM292" i="11"/>
  <c r="DS292" i="11" s="1"/>
  <c r="CS286" i="11"/>
  <c r="DY286" i="11" s="1"/>
  <c r="BY306" i="11"/>
  <c r="DE306" i="11" s="1"/>
  <c r="BX307" i="11"/>
  <c r="DD307" i="11" s="1"/>
  <c r="CB303" i="11"/>
  <c r="DH303" i="11" s="1"/>
  <c r="CG298" i="11"/>
  <c r="DM298" i="11" s="1"/>
  <c r="CH297" i="11"/>
  <c r="DN297" i="11" s="1"/>
  <c r="BT311" i="11"/>
  <c r="CZ311" i="11" s="1"/>
  <c r="CR287" i="11"/>
  <c r="DX287" i="11" s="1"/>
  <c r="AN302" i="11"/>
  <c r="AY291" i="11"/>
  <c r="CL293" i="11"/>
  <c r="DR293" i="11" s="1"/>
  <c r="CE300" i="11"/>
  <c r="DK300" i="11" s="1"/>
  <c r="CC302" i="11"/>
  <c r="DI302" i="11" s="1"/>
  <c r="CN291" i="11"/>
  <c r="DT291" i="11" s="1"/>
  <c r="AW293" i="11"/>
  <c r="AP300" i="11"/>
  <c r="CU284" i="11"/>
  <c r="EA284" i="11" s="1"/>
  <c r="AU295" i="11"/>
  <c r="CW282" i="11"/>
  <c r="EC282" i="11" s="1"/>
  <c r="AT296" i="11"/>
  <c r="BF284" i="11"/>
  <c r="BH282" i="11"/>
  <c r="AM303" i="11"/>
  <c r="CQ288" i="11"/>
  <c r="DW288" i="11" s="1"/>
  <c r="AV294" i="11"/>
  <c r="AZ290" i="11"/>
  <c r="AL304" i="11"/>
  <c r="AI307" i="11"/>
  <c r="CK294" i="11"/>
  <c r="DQ294" i="11" s="1"/>
  <c r="AK305" i="11"/>
  <c r="BD286" i="11"/>
  <c r="BB288" i="11"/>
  <c r="AD312" i="11"/>
  <c r="CO290" i="11"/>
  <c r="DU290" i="11" s="1"/>
  <c r="FA290" i="11" s="1"/>
  <c r="GL290" i="11" s="1"/>
  <c r="BV309" i="11"/>
  <c r="DB309" i="11" s="1"/>
  <c r="CJ295" i="11"/>
  <c r="DP295" i="11" s="1"/>
  <c r="AO301" i="11"/>
  <c r="BA289" i="11"/>
  <c r="AS297" i="11"/>
  <c r="AH308" i="11"/>
  <c r="BU310" i="11"/>
  <c r="DA310" i="11" s="1"/>
  <c r="AR298" i="11"/>
  <c r="CT285" i="11"/>
  <c r="DZ285" i="11" s="1"/>
  <c r="CP289" i="11"/>
  <c r="DV289" i="11" s="1"/>
  <c r="AF310" i="11"/>
  <c r="BG283" i="11"/>
  <c r="CF299" i="11"/>
  <c r="DL299" i="11" s="1"/>
  <c r="AJ306" i="11"/>
  <c r="AE311" i="11"/>
  <c r="BZ305" i="11"/>
  <c r="DF305" i="11" s="1"/>
  <c r="AQ299" i="11"/>
  <c r="AG309" i="11"/>
  <c r="BS312" i="11"/>
  <c r="CY312" i="11" s="1"/>
  <c r="AX292" i="11"/>
  <c r="BW308" i="11"/>
  <c r="DC308" i="11" s="1"/>
  <c r="BC287" i="11"/>
  <c r="CD301" i="11"/>
  <c r="DJ301" i="11" s="1"/>
  <c r="CI296" i="11"/>
  <c r="DO296" i="11" s="1"/>
  <c r="HL281" i="11"/>
  <c r="M343" i="11"/>
  <c r="HE342" i="11" s="1"/>
  <c r="G344" i="11"/>
  <c r="EP301" i="11" l="1"/>
  <c r="GA301" i="11" s="1"/>
  <c r="EG310" i="11"/>
  <c r="FR310" i="11" s="1"/>
  <c r="EL305" i="11"/>
  <c r="EI308" i="11"/>
  <c r="FT308" i="11" s="1"/>
  <c r="EO302" i="11"/>
  <c r="FZ302" i="11" s="1"/>
  <c r="EE312" i="11"/>
  <c r="FP312" i="11" s="1"/>
  <c r="EW294" i="11"/>
  <c r="GH294" i="11" s="1"/>
  <c r="EH309" i="11"/>
  <c r="FS309" i="11" s="1"/>
  <c r="EJ307" i="11"/>
  <c r="FU307" i="11" s="1"/>
  <c r="EF311" i="11"/>
  <c r="FQ311" i="11" s="1"/>
  <c r="EZ291" i="11"/>
  <c r="GK291" i="11" s="1"/>
  <c r="BB341" i="1"/>
  <c r="BC341" i="1" s="1"/>
  <c r="BF341" i="1"/>
  <c r="BH341" i="1" s="1"/>
  <c r="BJ341" i="1" s="1"/>
  <c r="AM319" i="1"/>
  <c r="AL320" i="1"/>
  <c r="AI323" i="1"/>
  <c r="Z332" i="1"/>
  <c r="AP316" i="1"/>
  <c r="AE327" i="1"/>
  <c r="AD328" i="1"/>
  <c r="AT312" i="1"/>
  <c r="AV312" i="1" s="1"/>
  <c r="AW312" i="1" s="1"/>
  <c r="AA331" i="1"/>
  <c r="AQ315" i="1"/>
  <c r="AH324" i="1"/>
  <c r="AN318" i="1"/>
  <c r="AG325" i="1"/>
  <c r="AR314" i="1"/>
  <c r="AB330" i="1"/>
  <c r="AS313" i="1"/>
  <c r="AC329" i="1"/>
  <c r="AF326" i="1"/>
  <c r="AO317" i="1"/>
  <c r="Y333" i="1"/>
  <c r="AJ322" i="1"/>
  <c r="AK321" i="1"/>
  <c r="S339" i="1"/>
  <c r="W335" i="1"/>
  <c r="R340" i="1"/>
  <c r="V336" i="1"/>
  <c r="Q341" i="1"/>
  <c r="T338" i="1"/>
  <c r="X334" i="1"/>
  <c r="U337" i="1"/>
  <c r="G343" i="1"/>
  <c r="N342" i="1"/>
  <c r="O342" i="1"/>
  <c r="AW311" i="1"/>
  <c r="EU296" i="11"/>
  <c r="GF296" i="11" s="1"/>
  <c r="ET297" i="11"/>
  <c r="GE297" i="11" s="1"/>
  <c r="EK306" i="11"/>
  <c r="FV306" i="11" s="1"/>
  <c r="ER299" i="11"/>
  <c r="GC299" i="11" s="1"/>
  <c r="FF285" i="11"/>
  <c r="GQ285" i="11" s="1"/>
  <c r="FI282" i="11"/>
  <c r="EX293" i="11"/>
  <c r="GI293" i="11" s="1"/>
  <c r="EM304" i="11"/>
  <c r="FX304" i="11" s="1"/>
  <c r="GZ280" i="11"/>
  <c r="HK280" i="11" s="1"/>
  <c r="HH280" i="11"/>
  <c r="GT281" i="11"/>
  <c r="GV281" i="11" s="1"/>
  <c r="GW281" i="11" s="1"/>
  <c r="FK281" i="11"/>
  <c r="GZ279" i="11"/>
  <c r="HH279" i="11"/>
  <c r="FG284" i="11"/>
  <c r="GR284" i="11" s="1"/>
  <c r="ES298" i="11"/>
  <c r="GD298" i="11" s="1"/>
  <c r="FE286" i="11"/>
  <c r="GP286" i="11" s="1"/>
  <c r="FH283" i="11"/>
  <c r="GS283" i="11" s="1"/>
  <c r="FN279" i="11"/>
  <c r="HK278" i="11"/>
  <c r="FB289" i="11"/>
  <c r="GM289" i="11" s="1"/>
  <c r="EV295" i="11"/>
  <c r="GG295" i="11" s="1"/>
  <c r="FC288" i="11"/>
  <c r="GN288" i="11" s="1"/>
  <c r="EQ300" i="11"/>
  <c r="GB300" i="11" s="1"/>
  <c r="FD287" i="11"/>
  <c r="GO287" i="11" s="1"/>
  <c r="EN303" i="11"/>
  <c r="FY303" i="11" s="1"/>
  <c r="EY292" i="11"/>
  <c r="GJ292" i="11" s="1"/>
  <c r="FN280" i="11"/>
  <c r="HF283" i="11"/>
  <c r="AQ300" i="11"/>
  <c r="BT312" i="11"/>
  <c r="CZ312" i="11" s="1"/>
  <c r="AO302" i="11"/>
  <c r="AX293" i="11"/>
  <c r="CP290" i="11"/>
  <c r="DV290" i="11" s="1"/>
  <c r="BH283" i="11"/>
  <c r="AU296" i="11"/>
  <c r="CO291" i="11"/>
  <c r="DU291" i="11" s="1"/>
  <c r="CW283" i="11"/>
  <c r="EC283" i="11" s="1"/>
  <c r="BX308" i="11"/>
  <c r="DD308" i="11" s="1"/>
  <c r="CG299" i="11"/>
  <c r="DM299" i="11" s="1"/>
  <c r="AG310" i="11"/>
  <c r="AE312" i="11"/>
  <c r="AJ307" i="11"/>
  <c r="BF285" i="11"/>
  <c r="BU311" i="11"/>
  <c r="DA311" i="11" s="1"/>
  <c r="BS313" i="11"/>
  <c r="CY313" i="11" s="1"/>
  <c r="CQ289" i="11"/>
  <c r="DW289" i="11" s="1"/>
  <c r="BB289" i="11"/>
  <c r="AW294" i="11"/>
  <c r="BZ306" i="11"/>
  <c r="DF306" i="11" s="1"/>
  <c r="AT297" i="11"/>
  <c r="BD287" i="11"/>
  <c r="AV295" i="11"/>
  <c r="CM293" i="11"/>
  <c r="DS293" i="11" s="1"/>
  <c r="AP301" i="11"/>
  <c r="BE286" i="11"/>
  <c r="CD302" i="11"/>
  <c r="DJ302" i="11" s="1"/>
  <c r="AL305" i="11"/>
  <c r="BV310" i="11"/>
  <c r="DB310" i="11" s="1"/>
  <c r="BY307" i="11"/>
  <c r="DE307" i="11" s="1"/>
  <c r="AY292" i="11"/>
  <c r="BC288" i="11"/>
  <c r="CF300" i="11"/>
  <c r="DL300" i="11" s="1"/>
  <c r="CA305" i="11"/>
  <c r="DG305" i="11" s="1"/>
  <c r="CU285" i="11"/>
  <c r="EA285" i="11" s="1"/>
  <c r="AZ291" i="11"/>
  <c r="CS287" i="11"/>
  <c r="DY287" i="11" s="1"/>
  <c r="AR299" i="11"/>
  <c r="AF311" i="11"/>
  <c r="CN292" i="11"/>
  <c r="DT292" i="11" s="1"/>
  <c r="CE301" i="11"/>
  <c r="DK301" i="11" s="1"/>
  <c r="EQ301" i="11" s="1"/>
  <c r="GB301" i="11" s="1"/>
  <c r="CJ296" i="11"/>
  <c r="DP296" i="11" s="1"/>
  <c r="CT286" i="11"/>
  <c r="DZ286" i="11" s="1"/>
  <c r="CB304" i="11"/>
  <c r="DH304" i="11" s="1"/>
  <c r="CH298" i="11"/>
  <c r="DN298" i="11" s="1"/>
  <c r="BA290" i="11"/>
  <c r="AI308" i="11"/>
  <c r="AS298" i="11"/>
  <c r="AD313" i="11"/>
  <c r="BW309" i="11"/>
  <c r="DC309" i="11" s="1"/>
  <c r="AK306" i="11"/>
  <c r="CV284" i="11"/>
  <c r="EB284" i="11" s="1"/>
  <c r="CC303" i="11"/>
  <c r="DI303" i="11" s="1"/>
  <c r="CL294" i="11"/>
  <c r="DR294" i="11" s="1"/>
  <c r="CI297" i="11"/>
  <c r="DO297" i="11" s="1"/>
  <c r="AH309" i="11"/>
  <c r="AM304" i="11"/>
  <c r="CK295" i="11"/>
  <c r="DQ295" i="11" s="1"/>
  <c r="AN303" i="11"/>
  <c r="CR288" i="11"/>
  <c r="DX288" i="11" s="1"/>
  <c r="BG284" i="11"/>
  <c r="FW305" i="11"/>
  <c r="HL282" i="11"/>
  <c r="G345" i="11"/>
  <c r="M344" i="11"/>
  <c r="HE343" i="11" s="1"/>
  <c r="EI309" i="11" l="1"/>
  <c r="FT309" i="11" s="1"/>
  <c r="EK307" i="11"/>
  <c r="FV307" i="11" s="1"/>
  <c r="EH310" i="11"/>
  <c r="FS310" i="11" s="1"/>
  <c r="EV296" i="11"/>
  <c r="GG296" i="11" s="1"/>
  <c r="FD288" i="11"/>
  <c r="GO288" i="11" s="1"/>
  <c r="EJ308" i="11"/>
  <c r="FU308" i="11" s="1"/>
  <c r="EF312" i="11"/>
  <c r="FQ312" i="11" s="1"/>
  <c r="EE313" i="11"/>
  <c r="FP313" i="11" s="1"/>
  <c r="EG311" i="11"/>
  <c r="FR311" i="11" s="1"/>
  <c r="BB342" i="1"/>
  <c r="BC342" i="1" s="1"/>
  <c r="BF342" i="1"/>
  <c r="BH342" i="1" s="1"/>
  <c r="BJ342" i="1" s="1"/>
  <c r="AP317" i="1"/>
  <c r="Z333" i="1"/>
  <c r="AM320" i="1"/>
  <c r="AJ323" i="1"/>
  <c r="AG326" i="1"/>
  <c r="AL321" i="1"/>
  <c r="AI324" i="1"/>
  <c r="AF327" i="1"/>
  <c r="AS314" i="1"/>
  <c r="AC330" i="1"/>
  <c r="AH325" i="1"/>
  <c r="AE328" i="1"/>
  <c r="AR315" i="1"/>
  <c r="AB331" i="1"/>
  <c r="AO318" i="1"/>
  <c r="Y334" i="1"/>
  <c r="AT313" i="1"/>
  <c r="AV313" i="1" s="1"/>
  <c r="AW313" i="1" s="1"/>
  <c r="AD329" i="1"/>
  <c r="AQ316" i="1"/>
  <c r="AA332" i="1"/>
  <c r="AN319" i="1"/>
  <c r="AK322" i="1"/>
  <c r="R341" i="1"/>
  <c r="W336" i="1"/>
  <c r="X335" i="1"/>
  <c r="Q342" i="1"/>
  <c r="U338" i="1"/>
  <c r="T339" i="1"/>
  <c r="V337" i="1"/>
  <c r="S340" i="1"/>
  <c r="G344" i="1"/>
  <c r="N343" i="1"/>
  <c r="O343" i="1"/>
  <c r="AY312" i="1"/>
  <c r="AZ312" i="1" s="1"/>
  <c r="BL312" i="1" s="1"/>
  <c r="AX312" i="1"/>
  <c r="AY311" i="1"/>
  <c r="AZ311" i="1" s="1"/>
  <c r="BL311" i="1" s="1"/>
  <c r="AX311" i="1"/>
  <c r="FF286" i="11"/>
  <c r="GQ286" i="11" s="1"/>
  <c r="FG285" i="11"/>
  <c r="GR285" i="11" s="1"/>
  <c r="EP302" i="11"/>
  <c r="GA302" i="11" s="1"/>
  <c r="FI283" i="11"/>
  <c r="GT283" i="11" s="1"/>
  <c r="GV283" i="11" s="1"/>
  <c r="GW283" i="11" s="1"/>
  <c r="EU297" i="11"/>
  <c r="GF297" i="11" s="1"/>
  <c r="FE287" i="11"/>
  <c r="GP287" i="11" s="1"/>
  <c r="ER300" i="11"/>
  <c r="GC300" i="11" s="1"/>
  <c r="FC289" i="11"/>
  <c r="GN289" i="11" s="1"/>
  <c r="FA291" i="11"/>
  <c r="GL291" i="11" s="1"/>
  <c r="FH284" i="11"/>
  <c r="GS284" i="11" s="1"/>
  <c r="EN304" i="11"/>
  <c r="FY304" i="11" s="1"/>
  <c r="EZ292" i="11"/>
  <c r="GK292" i="11" s="1"/>
  <c r="EY293" i="11"/>
  <c r="GJ293" i="11" s="1"/>
  <c r="EL306" i="11"/>
  <c r="FW306" i="11" s="1"/>
  <c r="FB290" i="11"/>
  <c r="GM290" i="11" s="1"/>
  <c r="GT282" i="11"/>
  <c r="GV282" i="11" s="1"/>
  <c r="GW282" i="11" s="1"/>
  <c r="FK282" i="11"/>
  <c r="HK279" i="11"/>
  <c r="EW295" i="11"/>
  <c r="GH295" i="11" s="1"/>
  <c r="EX294" i="11"/>
  <c r="GI294" i="11" s="1"/>
  <c r="EM305" i="11"/>
  <c r="FX305" i="11" s="1"/>
  <c r="ES299" i="11"/>
  <c r="GD299" i="11" s="1"/>
  <c r="FL281" i="11"/>
  <c r="FM281" i="11" s="1"/>
  <c r="EO303" i="11"/>
  <c r="FZ303" i="11" s="1"/>
  <c r="ET298" i="11"/>
  <c r="GE298" i="11" s="1"/>
  <c r="GY281" i="11"/>
  <c r="HI281" i="11" s="1"/>
  <c r="HJ281" i="11" s="1"/>
  <c r="GX281" i="11"/>
  <c r="HF284" i="11"/>
  <c r="AD314" i="11"/>
  <c r="AS299" i="11"/>
  <c r="CG300" i="11"/>
  <c r="DM300" i="11" s="1"/>
  <c r="BZ307" i="11"/>
  <c r="DF307" i="11" s="1"/>
  <c r="BF286" i="11"/>
  <c r="CM294" i="11"/>
  <c r="DS294" i="11" s="1"/>
  <c r="AL306" i="11"/>
  <c r="AJ308" i="11"/>
  <c r="CJ297" i="11"/>
  <c r="DP297" i="11" s="1"/>
  <c r="CB305" i="11"/>
  <c r="DH305" i="11" s="1"/>
  <c r="BT313" i="11"/>
  <c r="CZ313" i="11" s="1"/>
  <c r="CA306" i="11"/>
  <c r="DG306" i="11" s="1"/>
  <c r="BX309" i="11"/>
  <c r="DD309" i="11" s="1"/>
  <c r="BC289" i="11"/>
  <c r="AT298" i="11"/>
  <c r="CW284" i="11"/>
  <c r="EC284" i="11" s="1"/>
  <c r="CP291" i="11"/>
  <c r="DV291" i="11" s="1"/>
  <c r="AE313" i="11"/>
  <c r="AO303" i="11"/>
  <c r="BS314" i="11"/>
  <c r="CY314" i="11" s="1"/>
  <c r="BE287" i="11"/>
  <c r="CD303" i="11"/>
  <c r="DJ303" i="11" s="1"/>
  <c r="BB290" i="11"/>
  <c r="AP302" i="11"/>
  <c r="CS288" i="11"/>
  <c r="DY288" i="11" s="1"/>
  <c r="AH310" i="11"/>
  <c r="AQ301" i="11"/>
  <c r="CN293" i="11"/>
  <c r="DT293" i="11" s="1"/>
  <c r="CO292" i="11"/>
  <c r="DU292" i="11" s="1"/>
  <c r="AN304" i="11"/>
  <c r="CF301" i="11"/>
  <c r="DL301" i="11" s="1"/>
  <c r="AR300" i="11"/>
  <c r="BY308" i="11"/>
  <c r="DE308" i="11" s="1"/>
  <c r="AM305" i="11"/>
  <c r="CV285" i="11"/>
  <c r="EB285" i="11" s="1"/>
  <c r="CU286" i="11"/>
  <c r="EA286" i="11" s="1"/>
  <c r="CC304" i="11"/>
  <c r="DI304" i="11" s="1"/>
  <c r="CL295" i="11"/>
  <c r="DR295" i="11" s="1"/>
  <c r="CQ290" i="11"/>
  <c r="DW290" i="11" s="1"/>
  <c r="FC290" i="11" s="1"/>
  <c r="GN290" i="11" s="1"/>
  <c r="AZ292" i="11"/>
  <c r="AG311" i="11"/>
  <c r="BD288" i="11"/>
  <c r="BW310" i="11"/>
  <c r="DC310" i="11" s="1"/>
  <c r="BV311" i="11"/>
  <c r="DB311" i="11" s="1"/>
  <c r="AX294" i="11"/>
  <c r="CI298" i="11"/>
  <c r="DO298" i="11" s="1"/>
  <c r="BA291" i="11"/>
  <c r="AF312" i="11"/>
  <c r="CE302" i="11"/>
  <c r="DK302" i="11" s="1"/>
  <c r="CH299" i="11"/>
  <c r="DN299" i="11" s="1"/>
  <c r="ET299" i="11" s="1"/>
  <c r="GE299" i="11" s="1"/>
  <c r="AU297" i="11"/>
  <c r="BU312" i="11"/>
  <c r="DA312" i="11" s="1"/>
  <c r="CR289" i="11"/>
  <c r="DX289" i="11" s="1"/>
  <c r="AV296" i="11"/>
  <c r="AY293" i="11"/>
  <c r="BG285" i="11"/>
  <c r="AI309" i="11"/>
  <c r="BH284" i="11"/>
  <c r="CT287" i="11"/>
  <c r="DZ287" i="11" s="1"/>
  <c r="CK296" i="11"/>
  <c r="DQ296" i="11" s="1"/>
  <c r="AK307" i="11"/>
  <c r="AW295" i="11"/>
  <c r="HL283" i="11"/>
  <c r="G346" i="11"/>
  <c r="M345" i="11"/>
  <c r="HE344" i="11" s="1"/>
  <c r="EQ302" i="11" l="1"/>
  <c r="GB302" i="11" s="1"/>
  <c r="EK308" i="11"/>
  <c r="FV308" i="11" s="1"/>
  <c r="EE314" i="11"/>
  <c r="FP314" i="11" s="1"/>
  <c r="ER301" i="11"/>
  <c r="GC301" i="11" s="1"/>
  <c r="EG312" i="11"/>
  <c r="FR312" i="11" s="1"/>
  <c r="EI310" i="11"/>
  <c r="FT310" i="11" s="1"/>
  <c r="EF313" i="11"/>
  <c r="FQ313" i="11" s="1"/>
  <c r="FK283" i="11"/>
  <c r="FL283" i="11" s="1"/>
  <c r="FM283" i="11" s="1"/>
  <c r="EH311" i="11"/>
  <c r="FS311" i="11" s="1"/>
  <c r="EJ309" i="11"/>
  <c r="FU309" i="11" s="1"/>
  <c r="EL307" i="11"/>
  <c r="FW307" i="11" s="1"/>
  <c r="BB343" i="1"/>
  <c r="BC343" i="1" s="1"/>
  <c r="BF343" i="1"/>
  <c r="BH343" i="1" s="1"/>
  <c r="BJ343" i="1" s="1"/>
  <c r="AH326" i="1"/>
  <c r="AN320" i="1"/>
  <c r="AD330" i="1"/>
  <c r="AT314" i="1"/>
  <c r="AV314" i="1" s="1"/>
  <c r="AW314" i="1" s="1"/>
  <c r="AJ324" i="1"/>
  <c r="Z334" i="1"/>
  <c r="AP318" i="1"/>
  <c r="AF328" i="1"/>
  <c r="AL322" i="1"/>
  <c r="AB332" i="1"/>
  <c r="AR316" i="1"/>
  <c r="R342" i="1"/>
  <c r="T340" i="1"/>
  <c r="AO319" i="1"/>
  <c r="Y335" i="1"/>
  <c r="AQ317" i="1"/>
  <c r="AA333" i="1"/>
  <c r="AK323" i="1"/>
  <c r="AE329" i="1"/>
  <c r="Q343" i="1"/>
  <c r="U339" i="1"/>
  <c r="AG327" i="1"/>
  <c r="AI325" i="1"/>
  <c r="AS315" i="1"/>
  <c r="AC331" i="1"/>
  <c r="AM321" i="1"/>
  <c r="X336" i="1"/>
  <c r="S341" i="1"/>
  <c r="V338" i="1"/>
  <c r="W337" i="1"/>
  <c r="N344" i="1"/>
  <c r="G345" i="1"/>
  <c r="O344" i="1"/>
  <c r="AY313" i="1"/>
  <c r="AZ313" i="1" s="1"/>
  <c r="BL313" i="1" s="1"/>
  <c r="AX313" i="1"/>
  <c r="FF287" i="11"/>
  <c r="GQ287" i="11" s="1"/>
  <c r="FG286" i="11"/>
  <c r="GR286" i="11" s="1"/>
  <c r="EM306" i="11"/>
  <c r="FX306" i="11" s="1"/>
  <c r="EU298" i="11"/>
  <c r="GF298" i="11" s="1"/>
  <c r="EP303" i="11"/>
  <c r="GA303" i="11" s="1"/>
  <c r="EY294" i="11"/>
  <c r="GJ294" i="11" s="1"/>
  <c r="FD289" i="11"/>
  <c r="GO289" i="11" s="1"/>
  <c r="EO304" i="11"/>
  <c r="FZ304" i="11" s="1"/>
  <c r="FA292" i="11"/>
  <c r="GL292" i="11" s="1"/>
  <c r="FE288" i="11"/>
  <c r="GP288" i="11" s="1"/>
  <c r="FB291" i="11"/>
  <c r="GM291" i="11" s="1"/>
  <c r="EV297" i="11"/>
  <c r="GG297" i="11" s="1"/>
  <c r="FN281" i="11"/>
  <c r="EX295" i="11"/>
  <c r="GI295" i="11" s="1"/>
  <c r="EN305" i="11"/>
  <c r="FY305" i="11" s="1"/>
  <c r="GY282" i="11"/>
  <c r="HI282" i="11" s="1"/>
  <c r="HJ282" i="11" s="1"/>
  <c r="GX282" i="11"/>
  <c r="EW296" i="11"/>
  <c r="GH296" i="11" s="1"/>
  <c r="EZ293" i="11"/>
  <c r="GK293" i="11" s="1"/>
  <c r="FI284" i="11"/>
  <c r="FK284" i="11" s="1"/>
  <c r="FL284" i="11" s="1"/>
  <c r="FM284" i="11" s="1"/>
  <c r="FH285" i="11"/>
  <c r="GS285" i="11" s="1"/>
  <c r="ES300" i="11"/>
  <c r="GD300" i="11" s="1"/>
  <c r="GZ281" i="11"/>
  <c r="HH281" i="11"/>
  <c r="FL282" i="11"/>
  <c r="FM282" i="11" s="1"/>
  <c r="GY283" i="11"/>
  <c r="HI283" i="11" s="1"/>
  <c r="HJ283" i="11" s="1"/>
  <c r="GX283" i="11"/>
  <c r="HL284" i="11"/>
  <c r="HF285" i="11"/>
  <c r="CT288" i="11"/>
  <c r="DZ288" i="11" s="1"/>
  <c r="BW311" i="11"/>
  <c r="DC311" i="11" s="1"/>
  <c r="AQ302" i="11"/>
  <c r="CH300" i="11"/>
  <c r="DN300" i="11" s="1"/>
  <c r="BG286" i="11"/>
  <c r="BD289" i="11"/>
  <c r="CF302" i="11"/>
  <c r="DL302" i="11" s="1"/>
  <c r="CA307" i="11"/>
  <c r="DG307" i="11" s="1"/>
  <c r="CV286" i="11"/>
  <c r="EB286" i="11" s="1"/>
  <c r="AK308" i="11"/>
  <c r="CM295" i="11"/>
  <c r="DS295" i="11" s="1"/>
  <c r="BX310" i="11"/>
  <c r="DD310" i="11" s="1"/>
  <c r="AR301" i="11"/>
  <c r="AX295" i="11"/>
  <c r="AT299" i="11"/>
  <c r="AO304" i="11"/>
  <c r="BY309" i="11"/>
  <c r="DE309" i="11" s="1"/>
  <c r="CG301" i="11"/>
  <c r="DM301" i="11" s="1"/>
  <c r="AI310" i="11"/>
  <c r="BE288" i="11"/>
  <c r="AP303" i="11"/>
  <c r="CK297" i="11"/>
  <c r="DQ297" i="11" s="1"/>
  <c r="CE303" i="11"/>
  <c r="DK303" i="11" s="1"/>
  <c r="BZ308" i="11"/>
  <c r="DF308" i="11" s="1"/>
  <c r="BA292" i="11"/>
  <c r="BC290" i="11"/>
  <c r="CJ298" i="11"/>
  <c r="DP298" i="11" s="1"/>
  <c r="AE314" i="11"/>
  <c r="AF313" i="11"/>
  <c r="CP292" i="11"/>
  <c r="DV292" i="11" s="1"/>
  <c r="AH311" i="11"/>
  <c r="CB306" i="11"/>
  <c r="DH306" i="11" s="1"/>
  <c r="BF287" i="11"/>
  <c r="AV297" i="11"/>
  <c r="BU313" i="11"/>
  <c r="DA313" i="11" s="1"/>
  <c r="BT314" i="11"/>
  <c r="CZ314" i="11" s="1"/>
  <c r="EF314" i="11" s="1"/>
  <c r="FQ314" i="11" s="1"/>
  <c r="BH285" i="11"/>
  <c r="AZ293" i="11"/>
  <c r="CW285" i="11"/>
  <c r="EC285" i="11" s="1"/>
  <c r="AS300" i="11"/>
  <c r="CD304" i="11"/>
  <c r="DJ304" i="11" s="1"/>
  <c r="CI299" i="11"/>
  <c r="DO299" i="11" s="1"/>
  <c r="AD315" i="11"/>
  <c r="CO293" i="11"/>
  <c r="DU293" i="11" s="1"/>
  <c r="CU287" i="11"/>
  <c r="EA287" i="11" s="1"/>
  <c r="AU298" i="11"/>
  <c r="BB291" i="11"/>
  <c r="AM306" i="11"/>
  <c r="CS289" i="11"/>
  <c r="DY289" i="11" s="1"/>
  <c r="AY294" i="11"/>
  <c r="CL296" i="11"/>
  <c r="DR296" i="11" s="1"/>
  <c r="AJ309" i="11"/>
  <c r="AL307" i="11"/>
  <c r="AG312" i="11"/>
  <c r="CN294" i="11"/>
  <c r="DT294" i="11" s="1"/>
  <c r="AW296" i="11"/>
  <c r="BV312" i="11"/>
  <c r="DB312" i="11" s="1"/>
  <c r="AN305" i="11"/>
  <c r="CQ291" i="11"/>
  <c r="DW291" i="11" s="1"/>
  <c r="CC305" i="11"/>
  <c r="DI305" i="11" s="1"/>
  <c r="CR290" i="11"/>
  <c r="DX290" i="11" s="1"/>
  <c r="BS315" i="11"/>
  <c r="CY315" i="11" s="1"/>
  <c r="G347" i="11"/>
  <c r="M346" i="11"/>
  <c r="HE345" i="11" s="1"/>
  <c r="EE315" i="11" l="1"/>
  <c r="EL308" i="11"/>
  <c r="FW308" i="11" s="1"/>
  <c r="FD290" i="11"/>
  <c r="GO290" i="11" s="1"/>
  <c r="FH286" i="11"/>
  <c r="GS286" i="11" s="1"/>
  <c r="EJ310" i="11"/>
  <c r="FE289" i="11"/>
  <c r="GP289" i="11" s="1"/>
  <c r="EH312" i="11"/>
  <c r="FS312" i="11" s="1"/>
  <c r="FG287" i="11"/>
  <c r="GR287" i="11" s="1"/>
  <c r="FC291" i="11"/>
  <c r="GN291" i="11" s="1"/>
  <c r="EG313" i="11"/>
  <c r="EI311" i="11"/>
  <c r="FT311" i="11" s="1"/>
  <c r="EK309" i="11"/>
  <c r="FV309" i="11" s="1"/>
  <c r="EM307" i="11"/>
  <c r="FX307" i="11" s="1"/>
  <c r="O345" i="1"/>
  <c r="G346" i="1"/>
  <c r="N345" i="1"/>
  <c r="BF344" i="1"/>
  <c r="BH344" i="1" s="1"/>
  <c r="BJ344" i="1" s="1"/>
  <c r="BB344" i="1"/>
  <c r="BC344" i="1" s="1"/>
  <c r="AJ325" i="1"/>
  <c r="AE330" i="1"/>
  <c r="Z335" i="1"/>
  <c r="AP319" i="1"/>
  <c r="AC332" i="1"/>
  <c r="AS316" i="1"/>
  <c r="AF329" i="1"/>
  <c r="AI326" i="1"/>
  <c r="AD331" i="1"/>
  <c r="AT315" i="1"/>
  <c r="AV315" i="1" s="1"/>
  <c r="AW315" i="1" s="1"/>
  <c r="Y336" i="1"/>
  <c r="AO320" i="1"/>
  <c r="AB333" i="1"/>
  <c r="AR317" i="1"/>
  <c r="AM322" i="1"/>
  <c r="AH327" i="1"/>
  <c r="AK324" i="1"/>
  <c r="AN321" i="1"/>
  <c r="AA334" i="1"/>
  <c r="AQ318" i="1"/>
  <c r="AL323" i="1"/>
  <c r="AG328" i="1"/>
  <c r="T341" i="1"/>
  <c r="S342" i="1"/>
  <c r="W338" i="1"/>
  <c r="U340" i="1"/>
  <c r="V339" i="1"/>
  <c r="Q344" i="1"/>
  <c r="X337" i="1"/>
  <c r="R343" i="1"/>
  <c r="AX314" i="1"/>
  <c r="AY314" i="1"/>
  <c r="AZ314" i="1" s="1"/>
  <c r="BL314" i="1" s="1"/>
  <c r="EZ294" i="11"/>
  <c r="GK294" i="11" s="1"/>
  <c r="FB292" i="11"/>
  <c r="GM292" i="11" s="1"/>
  <c r="ES301" i="11"/>
  <c r="GD301" i="11" s="1"/>
  <c r="GT284" i="11"/>
  <c r="GV284" i="11" s="1"/>
  <c r="GW284" i="11" s="1"/>
  <c r="GY284" i="11" s="1"/>
  <c r="HI284" i="11" s="1"/>
  <c r="HJ284" i="11" s="1"/>
  <c r="ER302" i="11"/>
  <c r="GC302" i="11" s="1"/>
  <c r="FI285" i="11"/>
  <c r="FK285" i="11" s="1"/>
  <c r="FL285" i="11" s="1"/>
  <c r="FM285" i="11" s="1"/>
  <c r="EO305" i="11"/>
  <c r="FZ305" i="11" s="1"/>
  <c r="FA293" i="11"/>
  <c r="GL293" i="11" s="1"/>
  <c r="EQ303" i="11"/>
  <c r="GB303" i="11" s="1"/>
  <c r="FN282" i="11"/>
  <c r="EX296" i="11"/>
  <c r="GI296" i="11" s="1"/>
  <c r="EV298" i="11"/>
  <c r="GG298" i="11" s="1"/>
  <c r="EY295" i="11"/>
  <c r="GJ295" i="11" s="1"/>
  <c r="FN283" i="11"/>
  <c r="EP304" i="11"/>
  <c r="GA304" i="11" s="1"/>
  <c r="FR313" i="11"/>
  <c r="EN306" i="11"/>
  <c r="FY306" i="11" s="1"/>
  <c r="ET300" i="11"/>
  <c r="GE300" i="11" s="1"/>
  <c r="FN284" i="11"/>
  <c r="GZ282" i="11"/>
  <c r="HH282" i="11"/>
  <c r="EU299" i="11"/>
  <c r="GF299" i="11" s="1"/>
  <c r="EW297" i="11"/>
  <c r="GH297" i="11" s="1"/>
  <c r="GZ283" i="11"/>
  <c r="HK283" i="11" s="1"/>
  <c r="HH283" i="11"/>
  <c r="FF288" i="11"/>
  <c r="GQ288" i="11" s="1"/>
  <c r="HK281" i="11"/>
  <c r="HF286" i="11"/>
  <c r="CP293" i="11"/>
  <c r="DV293" i="11" s="1"/>
  <c r="AF314" i="11"/>
  <c r="CH301" i="11"/>
  <c r="DN301" i="11" s="1"/>
  <c r="CG302" i="11"/>
  <c r="DM302" i="11" s="1"/>
  <c r="AE315" i="11"/>
  <c r="BD290" i="11"/>
  <c r="AQ303" i="11"/>
  <c r="BV313" i="11"/>
  <c r="DB313" i="11" s="1"/>
  <c r="CR291" i="11"/>
  <c r="DX291" i="11" s="1"/>
  <c r="AJ310" i="11"/>
  <c r="AV298" i="11"/>
  <c r="BT315" i="11"/>
  <c r="CZ315" i="11" s="1"/>
  <c r="CM296" i="11"/>
  <c r="DS296" i="11" s="1"/>
  <c r="AS301" i="11"/>
  <c r="CD305" i="11"/>
  <c r="DJ305" i="11" s="1"/>
  <c r="AM307" i="11"/>
  <c r="AK309" i="11"/>
  <c r="CK298" i="11"/>
  <c r="DQ298" i="11" s="1"/>
  <c r="AD316" i="11"/>
  <c r="CE304" i="11"/>
  <c r="DK304" i="11" s="1"/>
  <c r="AG313" i="11"/>
  <c r="AL308" i="11"/>
  <c r="BZ309" i="11"/>
  <c r="DF309" i="11" s="1"/>
  <c r="BS316" i="11"/>
  <c r="CY316" i="11" s="1"/>
  <c r="AR302" i="11"/>
  <c r="BY310" i="11"/>
  <c r="DE310" i="11" s="1"/>
  <c r="EK310" i="11" s="1"/>
  <c r="FV310" i="11" s="1"/>
  <c r="AP304" i="11"/>
  <c r="AO305" i="11"/>
  <c r="AH312" i="11"/>
  <c r="CO294" i="11"/>
  <c r="DU294" i="11" s="1"/>
  <c r="CI300" i="11"/>
  <c r="DO300" i="11" s="1"/>
  <c r="AW297" i="11"/>
  <c r="CN295" i="11"/>
  <c r="DT295" i="11" s="1"/>
  <c r="CT289" i="11"/>
  <c r="DZ289" i="11" s="1"/>
  <c r="CC306" i="11"/>
  <c r="DI306" i="11" s="1"/>
  <c r="CB307" i="11"/>
  <c r="DH307" i="11" s="1"/>
  <c r="EN307" i="11" s="1"/>
  <c r="FY307" i="11" s="1"/>
  <c r="AT300" i="11"/>
  <c r="BX311" i="11"/>
  <c r="DD311" i="11" s="1"/>
  <c r="AI311" i="11"/>
  <c r="CL297" i="11"/>
  <c r="DR297" i="11" s="1"/>
  <c r="EX297" i="11" s="1"/>
  <c r="GI297" i="11" s="1"/>
  <c r="AU299" i="11"/>
  <c r="BA293" i="11"/>
  <c r="CW286" i="11"/>
  <c r="EC286" i="11" s="1"/>
  <c r="CQ292" i="11"/>
  <c r="DW292" i="11" s="1"/>
  <c r="BB292" i="11"/>
  <c r="BG287" i="11"/>
  <c r="AX296" i="11"/>
  <c r="CJ299" i="11"/>
  <c r="DP299" i="11" s="1"/>
  <c r="CU288" i="11"/>
  <c r="EA288" i="11" s="1"/>
  <c r="CV287" i="11"/>
  <c r="EB287" i="11" s="1"/>
  <c r="AN306" i="11"/>
  <c r="AY295" i="11"/>
  <c r="BH286" i="11"/>
  <c r="CS290" i="11"/>
  <c r="DY290" i="11" s="1"/>
  <c r="FE290" i="11" s="1"/>
  <c r="GP290" i="11" s="1"/>
  <c r="BW312" i="11"/>
  <c r="DC312" i="11" s="1"/>
  <c r="CF303" i="11"/>
  <c r="DL303" i="11" s="1"/>
  <c r="BU314" i="11"/>
  <c r="DA314" i="11" s="1"/>
  <c r="CA308" i="11"/>
  <c r="DG308" i="11" s="1"/>
  <c r="BF288" i="11"/>
  <c r="BE289" i="11"/>
  <c r="AZ294" i="11"/>
  <c r="BC291" i="11"/>
  <c r="FP315" i="11"/>
  <c r="FU310" i="11"/>
  <c r="HL285" i="11"/>
  <c r="M347" i="11"/>
  <c r="HE346" i="11" s="1"/>
  <c r="G348" i="11"/>
  <c r="GX284" i="11" l="1"/>
  <c r="EE316" i="11"/>
  <c r="GT285" i="11"/>
  <c r="GV285" i="11" s="1"/>
  <c r="GW285" i="11" s="1"/>
  <c r="GY285" i="11" s="1"/>
  <c r="HI285" i="11" s="1"/>
  <c r="HJ285" i="11" s="1"/>
  <c r="EI312" i="11"/>
  <c r="FT312" i="11" s="1"/>
  <c r="EJ311" i="11"/>
  <c r="FU311" i="11" s="1"/>
  <c r="EF315" i="11"/>
  <c r="FQ315" i="11" s="1"/>
  <c r="EG314" i="11"/>
  <c r="FR314" i="11" s="1"/>
  <c r="EM308" i="11"/>
  <c r="FX308" i="11" s="1"/>
  <c r="EH313" i="11"/>
  <c r="FS313" i="11" s="1"/>
  <c r="EL309" i="11"/>
  <c r="FW309" i="11" s="1"/>
  <c r="FH287" i="11"/>
  <c r="GS287" i="11" s="1"/>
  <c r="AX315" i="1"/>
  <c r="AY315" i="1"/>
  <c r="AZ315" i="1" s="1"/>
  <c r="BL315" i="1" s="1"/>
  <c r="BB345" i="1"/>
  <c r="BC345" i="1" s="1"/>
  <c r="BF345" i="1"/>
  <c r="BH345" i="1" s="1"/>
  <c r="BJ345" i="1" s="1"/>
  <c r="AI327" i="1"/>
  <c r="AL324" i="1"/>
  <c r="AS317" i="1"/>
  <c r="AC333" i="1"/>
  <c r="AR318" i="1"/>
  <c r="AB334" i="1"/>
  <c r="AM323" i="1"/>
  <c r="AH328" i="1"/>
  <c r="AO321" i="1"/>
  <c r="Y337" i="1"/>
  <c r="AN322" i="1"/>
  <c r="AQ319" i="1"/>
  <c r="AA335" i="1"/>
  <c r="AT316" i="1"/>
  <c r="AV316" i="1" s="1"/>
  <c r="AW316" i="1" s="1"/>
  <c r="AD332" i="1"/>
  <c r="AK325" i="1"/>
  <c r="AJ326" i="1"/>
  <c r="AE331" i="1"/>
  <c r="AP320" i="1"/>
  <c r="Z336" i="1"/>
  <c r="AG329" i="1"/>
  <c r="AF330" i="1"/>
  <c r="Q345" i="1"/>
  <c r="U341" i="1"/>
  <c r="V340" i="1"/>
  <c r="S343" i="1"/>
  <c r="X338" i="1"/>
  <c r="T342" i="1"/>
  <c r="W339" i="1"/>
  <c r="R344" i="1"/>
  <c r="O346" i="1"/>
  <c r="G347" i="1"/>
  <c r="N346" i="1"/>
  <c r="EV299" i="11"/>
  <c r="GG299" i="11" s="1"/>
  <c r="FI286" i="11"/>
  <c r="FK286" i="11" s="1"/>
  <c r="FL286" i="11" s="1"/>
  <c r="FM286" i="11" s="1"/>
  <c r="EU300" i="11"/>
  <c r="GF300" i="11" s="1"/>
  <c r="FN285" i="11"/>
  <c r="EW298" i="11"/>
  <c r="GH298" i="11" s="1"/>
  <c r="ER303" i="11"/>
  <c r="GC303" i="11" s="1"/>
  <c r="FC292" i="11"/>
  <c r="GN292" i="11" s="1"/>
  <c r="EQ304" i="11"/>
  <c r="GB304" i="11" s="1"/>
  <c r="ES302" i="11"/>
  <c r="GD302" i="11" s="1"/>
  <c r="EO306" i="11"/>
  <c r="FZ306" i="11" s="1"/>
  <c r="EP305" i="11"/>
  <c r="GA305" i="11" s="1"/>
  <c r="ET301" i="11"/>
  <c r="GE301" i="11" s="1"/>
  <c r="FF289" i="11"/>
  <c r="GQ289" i="11" s="1"/>
  <c r="FA294" i="11"/>
  <c r="GL294" i="11" s="1"/>
  <c r="GZ284" i="11"/>
  <c r="HH284" i="11"/>
  <c r="HK282" i="11"/>
  <c r="FG288" i="11"/>
  <c r="GR288" i="11" s="1"/>
  <c r="EZ295" i="11"/>
  <c r="GK295" i="11" s="1"/>
  <c r="EY296" i="11"/>
  <c r="GJ296" i="11" s="1"/>
  <c r="FD291" i="11"/>
  <c r="GO291" i="11" s="1"/>
  <c r="FB293" i="11"/>
  <c r="GM293" i="11" s="1"/>
  <c r="HF287" i="11"/>
  <c r="CL298" i="11"/>
  <c r="DR298" i="11" s="1"/>
  <c r="BT316" i="11"/>
  <c r="CZ316" i="11" s="1"/>
  <c r="AN307" i="11"/>
  <c r="CT290" i="11"/>
  <c r="DZ290" i="11" s="1"/>
  <c r="BE290" i="11"/>
  <c r="CN296" i="11"/>
  <c r="DT296" i="11" s="1"/>
  <c r="BU315" i="11"/>
  <c r="DA315" i="11" s="1"/>
  <c r="BF289" i="11"/>
  <c r="AZ295" i="11"/>
  <c r="AS302" i="11"/>
  <c r="BA294" i="11"/>
  <c r="CV288" i="11"/>
  <c r="EB288" i="11" s="1"/>
  <c r="AW298" i="11"/>
  <c r="CK299" i="11"/>
  <c r="DQ299" i="11" s="1"/>
  <c r="CS291" i="11"/>
  <c r="DY291" i="11" s="1"/>
  <c r="AI312" i="11"/>
  <c r="BW313" i="11"/>
  <c r="DC313" i="11" s="1"/>
  <c r="BG288" i="11"/>
  <c r="AH313" i="11"/>
  <c r="AR303" i="11"/>
  <c r="BD291" i="11"/>
  <c r="CF304" i="11"/>
  <c r="DL304" i="11" s="1"/>
  <c r="CE305" i="11"/>
  <c r="DK305" i="11" s="1"/>
  <c r="AX297" i="11"/>
  <c r="CI301" i="11"/>
  <c r="DO301" i="11" s="1"/>
  <c r="CA309" i="11"/>
  <c r="DG309" i="11" s="1"/>
  <c r="CD306" i="11"/>
  <c r="DJ306" i="11" s="1"/>
  <c r="BX312" i="11"/>
  <c r="DD312" i="11" s="1"/>
  <c r="CO295" i="11"/>
  <c r="DU295" i="11" s="1"/>
  <c r="AY296" i="11"/>
  <c r="CP294" i="11"/>
  <c r="DV294" i="11" s="1"/>
  <c r="CU289" i="11"/>
  <c r="EA289" i="11" s="1"/>
  <c r="FG289" i="11" s="1"/>
  <c r="GR289" i="11" s="1"/>
  <c r="AL309" i="11"/>
  <c r="CQ293" i="11"/>
  <c r="DW293" i="11" s="1"/>
  <c r="CG303" i="11"/>
  <c r="DM303" i="11" s="1"/>
  <c r="BH287" i="11"/>
  <c r="CC307" i="11"/>
  <c r="DI307" i="11" s="1"/>
  <c r="BY311" i="11"/>
  <c r="DE311" i="11" s="1"/>
  <c r="BS317" i="11"/>
  <c r="CY317" i="11" s="1"/>
  <c r="AT301" i="11"/>
  <c r="CB308" i="11"/>
  <c r="DH308" i="11" s="1"/>
  <c r="BB293" i="11"/>
  <c r="AQ304" i="11"/>
  <c r="CH302" i="11"/>
  <c r="DN302" i="11" s="1"/>
  <c r="CW287" i="11"/>
  <c r="EC287" i="11" s="1"/>
  <c r="AF315" i="11"/>
  <c r="AU300" i="11"/>
  <c r="BZ310" i="11"/>
  <c r="DF310" i="11" s="1"/>
  <c r="AE316" i="11"/>
  <c r="AO306" i="11"/>
  <c r="CR292" i="11"/>
  <c r="DX292" i="11" s="1"/>
  <c r="AG314" i="11"/>
  <c r="AM308" i="11"/>
  <c r="AV299" i="11"/>
  <c r="AK310" i="11"/>
  <c r="BV314" i="11"/>
  <c r="DB314" i="11" s="1"/>
  <c r="CM297" i="11"/>
  <c r="DS297" i="11" s="1"/>
  <c r="AP305" i="11"/>
  <c r="AJ311" i="11"/>
  <c r="BC292" i="11"/>
  <c r="CJ300" i="11"/>
  <c r="DP300" i="11" s="1"/>
  <c r="AD317" i="11"/>
  <c r="FP316" i="11"/>
  <c r="HL286" i="11"/>
  <c r="M348" i="11"/>
  <c r="HE347" i="11" s="1"/>
  <c r="G349" i="11"/>
  <c r="GX285" i="11" l="1"/>
  <c r="GZ285" i="11" s="1"/>
  <c r="GT286" i="11"/>
  <c r="GV286" i="11" s="1"/>
  <c r="GW286" i="11" s="1"/>
  <c r="GX286" i="11" s="1"/>
  <c r="EY297" i="11"/>
  <c r="GJ297" i="11" s="1"/>
  <c r="ES303" i="11"/>
  <c r="GD303" i="11" s="1"/>
  <c r="EH314" i="11"/>
  <c r="FS314" i="11" s="1"/>
  <c r="FI287" i="11"/>
  <c r="FK287" i="11" s="1"/>
  <c r="FL287" i="11" s="1"/>
  <c r="FM287" i="11" s="1"/>
  <c r="EO307" i="11"/>
  <c r="FZ307" i="11" s="1"/>
  <c r="FB294" i="11"/>
  <c r="GM294" i="11" s="1"/>
  <c r="EN308" i="11"/>
  <c r="FY308" i="11" s="1"/>
  <c r="EJ312" i="11"/>
  <c r="FU312" i="11" s="1"/>
  <c r="EK311" i="11"/>
  <c r="FV311" i="11" s="1"/>
  <c r="FA295" i="11"/>
  <c r="GL295" i="11" s="1"/>
  <c r="EM309" i="11"/>
  <c r="FX309" i="11" s="1"/>
  <c r="EF316" i="11"/>
  <c r="FQ316" i="11" s="1"/>
  <c r="EI313" i="11"/>
  <c r="FT313" i="11" s="1"/>
  <c r="EL310" i="11"/>
  <c r="FW310" i="11" s="1"/>
  <c r="EE317" i="11"/>
  <c r="FP317" i="11" s="1"/>
  <c r="EG315" i="11"/>
  <c r="FR315" i="11" s="1"/>
  <c r="N347" i="1"/>
  <c r="G348" i="1"/>
  <c r="O347" i="1"/>
  <c r="AX316" i="1"/>
  <c r="AY316" i="1"/>
  <c r="AZ316" i="1" s="1"/>
  <c r="BL316" i="1" s="1"/>
  <c r="BB346" i="1"/>
  <c r="BC346" i="1" s="1"/>
  <c r="BF346" i="1"/>
  <c r="BH346" i="1" s="1"/>
  <c r="BJ346" i="1" s="1"/>
  <c r="AQ320" i="1"/>
  <c r="AA336" i="1"/>
  <c r="AP321" i="1"/>
  <c r="Z337" i="1"/>
  <c r="AS318" i="1"/>
  <c r="AC334" i="1"/>
  <c r="AR319" i="1"/>
  <c r="AB335" i="1"/>
  <c r="AE332" i="1"/>
  <c r="AT317" i="1"/>
  <c r="AV317" i="1" s="1"/>
  <c r="AW317" i="1" s="1"/>
  <c r="AD333" i="1"/>
  <c r="AG330" i="1"/>
  <c r="AF331" i="1"/>
  <c r="AI328" i="1"/>
  <c r="AH329" i="1"/>
  <c r="AK326" i="1"/>
  <c r="AJ327" i="1"/>
  <c r="AM324" i="1"/>
  <c r="AL325" i="1"/>
  <c r="AO322" i="1"/>
  <c r="Y338" i="1"/>
  <c r="AN323" i="1"/>
  <c r="R345" i="1"/>
  <c r="Q346" i="1"/>
  <c r="T343" i="1"/>
  <c r="S344" i="1"/>
  <c r="V341" i="1"/>
  <c r="X339" i="1"/>
  <c r="U342" i="1"/>
  <c r="W340" i="1"/>
  <c r="ET302" i="11"/>
  <c r="GE302" i="11" s="1"/>
  <c r="FF290" i="11"/>
  <c r="GQ290" i="11" s="1"/>
  <c r="FD292" i="11"/>
  <c r="GO292" i="11" s="1"/>
  <c r="EP306" i="11"/>
  <c r="GA306" i="11" s="1"/>
  <c r="EQ305" i="11"/>
  <c r="GB305" i="11" s="1"/>
  <c r="FE291" i="11"/>
  <c r="GP291" i="11" s="1"/>
  <c r="EV300" i="11"/>
  <c r="GG300" i="11" s="1"/>
  <c r="EU301" i="11"/>
  <c r="GF301" i="11" s="1"/>
  <c r="EX298" i="11"/>
  <c r="GI298" i="11" s="1"/>
  <c r="FH288" i="11"/>
  <c r="GS288" i="11" s="1"/>
  <c r="HK284" i="11"/>
  <c r="FN286" i="11"/>
  <c r="HH285" i="11"/>
  <c r="FC293" i="11"/>
  <c r="GN293" i="11" s="1"/>
  <c r="ER304" i="11"/>
  <c r="GC304" i="11" s="1"/>
  <c r="EW299" i="11"/>
  <c r="GH299" i="11" s="1"/>
  <c r="EZ296" i="11"/>
  <c r="GK296" i="11" s="1"/>
  <c r="HF288" i="11"/>
  <c r="CC308" i="11"/>
  <c r="DI308" i="11" s="1"/>
  <c r="AI313" i="11"/>
  <c r="CF305" i="11"/>
  <c r="DL305" i="11" s="1"/>
  <c r="CS292" i="11"/>
  <c r="DY292" i="11" s="1"/>
  <c r="CT291" i="11"/>
  <c r="DZ291" i="11" s="1"/>
  <c r="BD292" i="11"/>
  <c r="BV315" i="11"/>
  <c r="DB315" i="11" s="1"/>
  <c r="AK311" i="11"/>
  <c r="AL310" i="11"/>
  <c r="BH288" i="11"/>
  <c r="CK300" i="11"/>
  <c r="DQ300" i="11" s="1"/>
  <c r="AY297" i="11"/>
  <c r="AE317" i="11"/>
  <c r="BW314" i="11"/>
  <c r="DC314" i="11" s="1"/>
  <c r="AO307" i="11"/>
  <c r="CR293" i="11"/>
  <c r="DX293" i="11" s="1"/>
  <c r="BZ311" i="11"/>
  <c r="DF311" i="11" s="1"/>
  <c r="AR304" i="11"/>
  <c r="BA295" i="11"/>
  <c r="AT302" i="11"/>
  <c r="CU290" i="11"/>
  <c r="EA290" i="11" s="1"/>
  <c r="CW288" i="11"/>
  <c r="EC288" i="11" s="1"/>
  <c r="CJ301" i="11"/>
  <c r="DP301" i="11" s="1"/>
  <c r="BG289" i="11"/>
  <c r="BU316" i="11"/>
  <c r="DA316" i="11" s="1"/>
  <c r="CG304" i="11"/>
  <c r="DM304" i="11" s="1"/>
  <c r="ES304" i="11" s="1"/>
  <c r="GD304" i="11" s="1"/>
  <c r="AS303" i="11"/>
  <c r="AV300" i="11"/>
  <c r="BY312" i="11"/>
  <c r="DE312" i="11" s="1"/>
  <c r="AN308" i="11"/>
  <c r="CE306" i="11"/>
  <c r="DK306" i="11" s="1"/>
  <c r="CQ294" i="11"/>
  <c r="DW294" i="11" s="1"/>
  <c r="AP306" i="11"/>
  <c r="AD318" i="11"/>
  <c r="BS318" i="11"/>
  <c r="CY318" i="11" s="1"/>
  <c r="CB309" i="11"/>
  <c r="DH309" i="11" s="1"/>
  <c r="AW299" i="11"/>
  <c r="CV289" i="11"/>
  <c r="EB289" i="11" s="1"/>
  <c r="CH303" i="11"/>
  <c r="DN303" i="11" s="1"/>
  <c r="AU301" i="11"/>
  <c r="CI302" i="11"/>
  <c r="DO302" i="11" s="1"/>
  <c r="CO296" i="11"/>
  <c r="DU296" i="11" s="1"/>
  <c r="AG315" i="11"/>
  <c r="AX298" i="11"/>
  <c r="CP295" i="11"/>
  <c r="DV295" i="11" s="1"/>
  <c r="BC293" i="11"/>
  <c r="AM309" i="11"/>
  <c r="CN297" i="11"/>
  <c r="DT297" i="11" s="1"/>
  <c r="CL299" i="11"/>
  <c r="DR299" i="11" s="1"/>
  <c r="CM298" i="11"/>
  <c r="DS298" i="11" s="1"/>
  <c r="BB294" i="11"/>
  <c r="AQ305" i="11"/>
  <c r="BT317" i="11"/>
  <c r="CZ317" i="11" s="1"/>
  <c r="EF317" i="11" s="1"/>
  <c r="FQ317" i="11" s="1"/>
  <c r="AF316" i="11"/>
  <c r="BX313" i="11"/>
  <c r="DD313" i="11" s="1"/>
  <c r="AZ296" i="11"/>
  <c r="AH314" i="11"/>
  <c r="BF290" i="11"/>
  <c r="AJ312" i="11"/>
  <c r="CA310" i="11"/>
  <c r="DG310" i="11" s="1"/>
  <c r="CD307" i="11"/>
  <c r="DJ307" i="11" s="1"/>
  <c r="BE291" i="11"/>
  <c r="HL287" i="11"/>
  <c r="M349" i="11"/>
  <c r="HE348" i="11" s="1"/>
  <c r="G350" i="11"/>
  <c r="GY286" i="11" l="1"/>
  <c r="HI286" i="11" s="1"/>
  <c r="HJ286" i="11" s="1"/>
  <c r="GT287" i="11"/>
  <c r="GV287" i="11" s="1"/>
  <c r="GW287" i="11" s="1"/>
  <c r="GX287" i="11" s="1"/>
  <c r="EM310" i="11"/>
  <c r="FX310" i="11" s="1"/>
  <c r="EX299" i="11"/>
  <c r="GI299" i="11" s="1"/>
  <c r="EP307" i="11"/>
  <c r="GA307" i="11" s="1"/>
  <c r="EJ313" i="11"/>
  <c r="FU313" i="11" s="1"/>
  <c r="FI288" i="11"/>
  <c r="FK288" i="11" s="1"/>
  <c r="FL288" i="11" s="1"/>
  <c r="FM288" i="11" s="1"/>
  <c r="EE318" i="11"/>
  <c r="FP318" i="11" s="1"/>
  <c r="EL311" i="11"/>
  <c r="FW311" i="11" s="1"/>
  <c r="EU302" i="11"/>
  <c r="GF302" i="11" s="1"/>
  <c r="EZ297" i="11"/>
  <c r="GK297" i="11" s="1"/>
  <c r="EI314" i="11"/>
  <c r="FT314" i="11" s="1"/>
  <c r="EK312" i="11"/>
  <c r="FV312" i="11" s="1"/>
  <c r="EN309" i="11"/>
  <c r="FY309" i="11" s="1"/>
  <c r="EG316" i="11"/>
  <c r="FR316" i="11" s="1"/>
  <c r="EO308" i="11"/>
  <c r="FZ308" i="11" s="1"/>
  <c r="ET303" i="11"/>
  <c r="GE303" i="11" s="1"/>
  <c r="EH315" i="11"/>
  <c r="FS315" i="11" s="1"/>
  <c r="BB347" i="1"/>
  <c r="BC347" i="1" s="1"/>
  <c r="BF347" i="1"/>
  <c r="BH347" i="1" s="1"/>
  <c r="BJ347" i="1" s="1"/>
  <c r="AD334" i="1"/>
  <c r="AT318" i="1"/>
  <c r="AV318" i="1" s="1"/>
  <c r="AW318" i="1" s="1"/>
  <c r="AC335" i="1"/>
  <c r="AS319" i="1"/>
  <c r="AF332" i="1"/>
  <c r="AA337" i="1"/>
  <c r="AQ321" i="1"/>
  <c r="AH330" i="1"/>
  <c r="Y339" i="1"/>
  <c r="AO323" i="1"/>
  <c r="AB336" i="1"/>
  <c r="AR320" i="1"/>
  <c r="AM325" i="1"/>
  <c r="AL326" i="1"/>
  <c r="AK327" i="1"/>
  <c r="AN324" i="1"/>
  <c r="AI329" i="1"/>
  <c r="R346" i="1"/>
  <c r="Z338" i="1"/>
  <c r="AP322" i="1"/>
  <c r="AG331" i="1"/>
  <c r="AJ328" i="1"/>
  <c r="AE333" i="1"/>
  <c r="S345" i="1"/>
  <c r="W341" i="1"/>
  <c r="T344" i="1"/>
  <c r="Q347" i="1"/>
  <c r="U343" i="1"/>
  <c r="V342" i="1"/>
  <c r="X340" i="1"/>
  <c r="AY317" i="1"/>
  <c r="AZ317" i="1" s="1"/>
  <c r="BL317" i="1" s="1"/>
  <c r="AX317" i="1"/>
  <c r="N348" i="1"/>
  <c r="G349" i="1"/>
  <c r="O348" i="1"/>
  <c r="EQ306" i="11"/>
  <c r="GB306" i="11" s="1"/>
  <c r="EY298" i="11"/>
  <c r="GJ298" i="11" s="1"/>
  <c r="FH289" i="11"/>
  <c r="GS289" i="11" s="1"/>
  <c r="FN287" i="11"/>
  <c r="EV301" i="11"/>
  <c r="GG301" i="11" s="1"/>
  <c r="EW300" i="11"/>
  <c r="GH300" i="11" s="1"/>
  <c r="ER305" i="11"/>
  <c r="GC305" i="11" s="1"/>
  <c r="FA296" i="11"/>
  <c r="GL296" i="11" s="1"/>
  <c r="GZ286" i="11"/>
  <c r="HH286" i="11"/>
  <c r="FB295" i="11"/>
  <c r="GM295" i="11" s="1"/>
  <c r="FG290" i="11"/>
  <c r="GR290" i="11" s="1"/>
  <c r="FF291" i="11"/>
  <c r="GQ291" i="11" s="1"/>
  <c r="HK285" i="11"/>
  <c r="GY287" i="11"/>
  <c r="HI287" i="11" s="1"/>
  <c r="HJ287" i="11" s="1"/>
  <c r="FC294" i="11"/>
  <c r="GN294" i="11" s="1"/>
  <c r="FD293" i="11"/>
  <c r="GO293" i="11" s="1"/>
  <c r="FE292" i="11"/>
  <c r="GP292" i="11" s="1"/>
  <c r="HF289" i="11"/>
  <c r="CA311" i="11"/>
  <c r="DG311" i="11" s="1"/>
  <c r="AR305" i="11"/>
  <c r="BY313" i="11"/>
  <c r="DE313" i="11" s="1"/>
  <c r="CD308" i="11"/>
  <c r="DJ308" i="11" s="1"/>
  <c r="BD293" i="11"/>
  <c r="BH289" i="11"/>
  <c r="CV290" i="11"/>
  <c r="EB290" i="11" s="1"/>
  <c r="BB295" i="11"/>
  <c r="BT318" i="11"/>
  <c r="CZ318" i="11" s="1"/>
  <c r="AQ306" i="11"/>
  <c r="BA296" i="11"/>
  <c r="BC294" i="11"/>
  <c r="BZ312" i="11"/>
  <c r="DF312" i="11" s="1"/>
  <c r="AV301" i="11"/>
  <c r="BF291" i="11"/>
  <c r="CQ295" i="11"/>
  <c r="DW295" i="11" s="1"/>
  <c r="FC295" i="11" s="1"/>
  <c r="GN295" i="11" s="1"/>
  <c r="CU291" i="11"/>
  <c r="EA291" i="11" s="1"/>
  <c r="AW300" i="11"/>
  <c r="AY298" i="11"/>
  <c r="CR294" i="11"/>
  <c r="DX294" i="11" s="1"/>
  <c r="FD294" i="11" s="1"/>
  <c r="GO294" i="11" s="1"/>
  <c r="AN309" i="11"/>
  <c r="CK301" i="11"/>
  <c r="DQ301" i="11" s="1"/>
  <c r="EW301" i="11" s="1"/>
  <c r="GH301" i="11" s="1"/>
  <c r="CL300" i="11"/>
  <c r="DR300" i="11" s="1"/>
  <c r="BS319" i="11"/>
  <c r="CY319" i="11" s="1"/>
  <c r="BG290" i="11"/>
  <c r="AF317" i="11"/>
  <c r="AO308" i="11"/>
  <c r="CJ302" i="11"/>
  <c r="DP302" i="11" s="1"/>
  <c r="CT292" i="11"/>
  <c r="DZ292" i="11" s="1"/>
  <c r="CB310" i="11"/>
  <c r="DH310" i="11" s="1"/>
  <c r="AG316" i="11"/>
  <c r="CO297" i="11"/>
  <c r="DU297" i="11" s="1"/>
  <c r="BU317" i="11"/>
  <c r="DA317" i="11" s="1"/>
  <c r="BV316" i="11"/>
  <c r="DB316" i="11" s="1"/>
  <c r="CH304" i="11"/>
  <c r="DN304" i="11" s="1"/>
  <c r="CM299" i="11"/>
  <c r="DS299" i="11" s="1"/>
  <c r="AM310" i="11"/>
  <c r="BX314" i="11"/>
  <c r="DD314" i="11" s="1"/>
  <c r="CC309" i="11"/>
  <c r="DI309" i="11" s="1"/>
  <c r="AU302" i="11"/>
  <c r="CE307" i="11"/>
  <c r="DK307" i="11" s="1"/>
  <c r="AI314" i="11"/>
  <c r="CG305" i="11"/>
  <c r="DM305" i="11" s="1"/>
  <c r="AH315" i="11"/>
  <c r="CF306" i="11"/>
  <c r="DL306" i="11" s="1"/>
  <c r="CI303" i="11"/>
  <c r="DO303" i="11" s="1"/>
  <c r="AP307" i="11"/>
  <c r="BE292" i="11"/>
  <c r="AT303" i="11"/>
  <c r="AS304" i="11"/>
  <c r="AK312" i="11"/>
  <c r="CW289" i="11"/>
  <c r="EC289" i="11" s="1"/>
  <c r="AX299" i="11"/>
  <c r="CN298" i="11"/>
  <c r="DT298" i="11" s="1"/>
  <c r="AJ313" i="11"/>
  <c r="AL311" i="11"/>
  <c r="AD319" i="11"/>
  <c r="CP296" i="11"/>
  <c r="DV296" i="11" s="1"/>
  <c r="BW315" i="11"/>
  <c r="DC315" i="11" s="1"/>
  <c r="AE318" i="11"/>
  <c r="AZ297" i="11"/>
  <c r="CS293" i="11"/>
  <c r="DY293" i="11" s="1"/>
  <c r="HL288" i="11"/>
  <c r="M350" i="11"/>
  <c r="HE349" i="11" s="1"/>
  <c r="G351" i="11"/>
  <c r="GT288" i="11" l="1"/>
  <c r="GV288" i="11" s="1"/>
  <c r="GW288" i="11" s="1"/>
  <c r="GX288" i="11" s="1"/>
  <c r="EI315" i="11"/>
  <c r="FT315" i="11" s="1"/>
  <c r="EO309" i="11"/>
  <c r="FZ309" i="11" s="1"/>
  <c r="FE293" i="11"/>
  <c r="GP293" i="11" s="1"/>
  <c r="EN310" i="11"/>
  <c r="FY310" i="11" s="1"/>
  <c r="EQ307" i="11"/>
  <c r="GB307" i="11" s="1"/>
  <c r="EH316" i="11"/>
  <c r="FS316" i="11" s="1"/>
  <c r="EG317" i="11"/>
  <c r="FR317" i="11" s="1"/>
  <c r="EP308" i="11"/>
  <c r="GA308" i="11" s="1"/>
  <c r="EK313" i="11"/>
  <c r="FV313" i="11" s="1"/>
  <c r="EF318" i="11"/>
  <c r="FQ318" i="11" s="1"/>
  <c r="EM311" i="11"/>
  <c r="FX311" i="11" s="1"/>
  <c r="EE319" i="11"/>
  <c r="FP319" i="11" s="1"/>
  <c r="EJ314" i="11"/>
  <c r="EL312" i="11"/>
  <c r="FW312" i="11" s="1"/>
  <c r="G350" i="1"/>
  <c r="N349" i="1"/>
  <c r="O349" i="1"/>
  <c r="AY318" i="1"/>
  <c r="AZ318" i="1" s="1"/>
  <c r="BL318" i="1" s="1"/>
  <c r="AX318" i="1"/>
  <c r="BB348" i="1"/>
  <c r="BC348" i="1" s="1"/>
  <c r="BF348" i="1"/>
  <c r="BH348" i="1" s="1"/>
  <c r="BJ348" i="1" s="1"/>
  <c r="AF333" i="1"/>
  <c r="AM326" i="1"/>
  <c r="AB337" i="1"/>
  <c r="AR321" i="1"/>
  <c r="AA338" i="1"/>
  <c r="AQ322" i="1"/>
  <c r="AN325" i="1"/>
  <c r="AE334" i="1"/>
  <c r="AJ329" i="1"/>
  <c r="AI330" i="1"/>
  <c r="AK328" i="1"/>
  <c r="AT319" i="1"/>
  <c r="AV319" i="1" s="1"/>
  <c r="AW319" i="1" s="1"/>
  <c r="AD335" i="1"/>
  <c r="AG332" i="1"/>
  <c r="AH331" i="1"/>
  <c r="AS320" i="1"/>
  <c r="AC336" i="1"/>
  <c r="AL327" i="1"/>
  <c r="AO324" i="1"/>
  <c r="Y340" i="1"/>
  <c r="AP323" i="1"/>
  <c r="Z339" i="1"/>
  <c r="T345" i="1"/>
  <c r="V343" i="1"/>
  <c r="X341" i="1"/>
  <c r="U344" i="1"/>
  <c r="S346" i="1"/>
  <c r="Q348" i="1"/>
  <c r="W342" i="1"/>
  <c r="R347" i="1"/>
  <c r="FB296" i="11"/>
  <c r="GM296" i="11" s="1"/>
  <c r="EZ298" i="11"/>
  <c r="GK298" i="11" s="1"/>
  <c r="EU303" i="11"/>
  <c r="GF303" i="11" s="1"/>
  <c r="FI289" i="11"/>
  <c r="FK289" i="11" s="1"/>
  <c r="EY299" i="11"/>
  <c r="GJ299" i="11" s="1"/>
  <c r="FA297" i="11"/>
  <c r="GL297" i="11" s="1"/>
  <c r="EV302" i="11"/>
  <c r="GG302" i="11" s="1"/>
  <c r="FN288" i="11"/>
  <c r="ES305" i="11"/>
  <c r="GD305" i="11" s="1"/>
  <c r="ET304" i="11"/>
  <c r="GE304" i="11" s="1"/>
  <c r="EX300" i="11"/>
  <c r="GI300" i="11" s="1"/>
  <c r="FH290" i="11"/>
  <c r="GS290" i="11" s="1"/>
  <c r="GY288" i="11"/>
  <c r="HI288" i="11" s="1"/>
  <c r="HJ288" i="11" s="1"/>
  <c r="GZ287" i="11"/>
  <c r="HH287" i="11"/>
  <c r="ER306" i="11"/>
  <c r="GC306" i="11" s="1"/>
  <c r="FF292" i="11"/>
  <c r="GQ292" i="11" s="1"/>
  <c r="FG291" i="11"/>
  <c r="GR291" i="11" s="1"/>
  <c r="HK286" i="11"/>
  <c r="HL289" i="11"/>
  <c r="FU314" i="11"/>
  <c r="HF290" i="11"/>
  <c r="BU318" i="11"/>
  <c r="DA318" i="11" s="1"/>
  <c r="AD320" i="11"/>
  <c r="BY314" i="11"/>
  <c r="DE314" i="11" s="1"/>
  <c r="AQ307" i="11"/>
  <c r="BZ313" i="11"/>
  <c r="DF313" i="11" s="1"/>
  <c r="AN310" i="11"/>
  <c r="AG317" i="11"/>
  <c r="AU303" i="11"/>
  <c r="CA312" i="11"/>
  <c r="DG312" i="11" s="1"/>
  <c r="AI315" i="11"/>
  <c r="BE293" i="11"/>
  <c r="BV317" i="11"/>
  <c r="DB317" i="11" s="1"/>
  <c r="CF307" i="11"/>
  <c r="DL307" i="11" s="1"/>
  <c r="CW290" i="11"/>
  <c r="EC290" i="11" s="1"/>
  <c r="CG306" i="11"/>
  <c r="DM306" i="11" s="1"/>
  <c r="CN299" i="11"/>
  <c r="DT299" i="11" s="1"/>
  <c r="CR295" i="11"/>
  <c r="DX295" i="11" s="1"/>
  <c r="BD294" i="11"/>
  <c r="BH290" i="11"/>
  <c r="CK302" i="11"/>
  <c r="DQ302" i="11" s="1"/>
  <c r="AY299" i="11"/>
  <c r="CU292" i="11"/>
  <c r="EA292" i="11" s="1"/>
  <c r="CQ296" i="11"/>
  <c r="DW296" i="11" s="1"/>
  <c r="BB296" i="11"/>
  <c r="AL312" i="11"/>
  <c r="BT319" i="11"/>
  <c r="CZ319" i="11" s="1"/>
  <c r="CD309" i="11"/>
  <c r="DJ309" i="11" s="1"/>
  <c r="CS294" i="11"/>
  <c r="DY294" i="11" s="1"/>
  <c r="BA297" i="11"/>
  <c r="AM311" i="11"/>
  <c r="CI304" i="11"/>
  <c r="DO304" i="11" s="1"/>
  <c r="AT304" i="11"/>
  <c r="CJ303" i="11"/>
  <c r="DP303" i="11" s="1"/>
  <c r="AF318" i="11"/>
  <c r="CL301" i="11"/>
  <c r="DR301" i="11" s="1"/>
  <c r="CT293" i="11"/>
  <c r="DZ293" i="11" s="1"/>
  <c r="BG291" i="11"/>
  <c r="CV291" i="11"/>
  <c r="EB291" i="11" s="1"/>
  <c r="AJ314" i="11"/>
  <c r="AW301" i="11"/>
  <c r="BW316" i="11"/>
  <c r="DC316" i="11" s="1"/>
  <c r="CC310" i="11"/>
  <c r="DI310" i="11" s="1"/>
  <c r="AZ298" i="11"/>
  <c r="AE319" i="11"/>
  <c r="CB311" i="11"/>
  <c r="DH311" i="11" s="1"/>
  <c r="BX315" i="11"/>
  <c r="DD315" i="11" s="1"/>
  <c r="AH316" i="11"/>
  <c r="CM300" i="11"/>
  <c r="DS300" i="11" s="1"/>
  <c r="AO309" i="11"/>
  <c r="AP308" i="11"/>
  <c r="AV302" i="11"/>
  <c r="BS320" i="11"/>
  <c r="CY320" i="11" s="1"/>
  <c r="AS305" i="11"/>
  <c r="AR306" i="11"/>
  <c r="CE308" i="11"/>
  <c r="DK308" i="11" s="1"/>
  <c r="CO298" i="11"/>
  <c r="DU298" i="11" s="1"/>
  <c r="CH305" i="11"/>
  <c r="DN305" i="11" s="1"/>
  <c r="AX300" i="11"/>
  <c r="CP297" i="11"/>
  <c r="DV297" i="11" s="1"/>
  <c r="AK313" i="11"/>
  <c r="BF292" i="11"/>
  <c r="BC295" i="11"/>
  <c r="G352" i="11"/>
  <c r="M351" i="11"/>
  <c r="HE350" i="11" s="1"/>
  <c r="EN311" i="11" l="1"/>
  <c r="FY311" i="11" s="1"/>
  <c r="EO310" i="11"/>
  <c r="FZ310" i="11" s="1"/>
  <c r="EH317" i="11"/>
  <c r="FS317" i="11" s="1"/>
  <c r="EQ308" i="11"/>
  <c r="GB308" i="11" s="1"/>
  <c r="EJ315" i="11"/>
  <c r="EE320" i="11"/>
  <c r="FP320" i="11" s="1"/>
  <c r="EI316" i="11"/>
  <c r="FT316" i="11" s="1"/>
  <c r="ET305" i="11"/>
  <c r="GE305" i="11" s="1"/>
  <c r="ER307" i="11"/>
  <c r="GC307" i="11" s="1"/>
  <c r="FL289" i="11"/>
  <c r="FM289" i="11" s="1"/>
  <c r="EL313" i="11"/>
  <c r="FW313" i="11" s="1"/>
  <c r="EP309" i="11"/>
  <c r="GA309" i="11" s="1"/>
  <c r="EK314" i="11"/>
  <c r="FV314" i="11" s="1"/>
  <c r="EF319" i="11"/>
  <c r="FQ319" i="11" s="1"/>
  <c r="EM312" i="11"/>
  <c r="FX312" i="11" s="1"/>
  <c r="EG318" i="11"/>
  <c r="FR318" i="11" s="1"/>
  <c r="BB349" i="1"/>
  <c r="BC349" i="1" s="1"/>
  <c r="BF349" i="1"/>
  <c r="BH349" i="1" s="1"/>
  <c r="BJ349" i="1" s="1"/>
  <c r="AL328" i="1"/>
  <c r="AP324" i="1"/>
  <c r="Z340" i="1"/>
  <c r="AT320" i="1"/>
  <c r="AV320" i="1" s="1"/>
  <c r="AW320" i="1" s="1"/>
  <c r="AD336" i="1"/>
  <c r="AH332" i="1"/>
  <c r="AF334" i="1"/>
  <c r="T346" i="1"/>
  <c r="AJ330" i="1"/>
  <c r="AN326" i="1"/>
  <c r="AB338" i="1"/>
  <c r="AR322" i="1"/>
  <c r="X342" i="1"/>
  <c r="AE335" i="1"/>
  <c r="AS321" i="1"/>
  <c r="AC337" i="1"/>
  <c r="AI331" i="1"/>
  <c r="AG333" i="1"/>
  <c r="S347" i="1"/>
  <c r="AM327" i="1"/>
  <c r="AK329" i="1"/>
  <c r="AQ323" i="1"/>
  <c r="AA339" i="1"/>
  <c r="AO325" i="1"/>
  <c r="Y341" i="1"/>
  <c r="V344" i="1"/>
  <c r="U345" i="1"/>
  <c r="R348" i="1"/>
  <c r="W343" i="1"/>
  <c r="Q349" i="1"/>
  <c r="O350" i="1"/>
  <c r="G351" i="1"/>
  <c r="N350" i="1"/>
  <c r="AX319" i="1"/>
  <c r="AY319" i="1"/>
  <c r="AZ319" i="1" s="1"/>
  <c r="BL319" i="1" s="1"/>
  <c r="EV303" i="11"/>
  <c r="GG303" i="11" s="1"/>
  <c r="GT289" i="11"/>
  <c r="GV289" i="11" s="1"/>
  <c r="GW289" i="11" s="1"/>
  <c r="GX289" i="11" s="1"/>
  <c r="FB297" i="11"/>
  <c r="GM297" i="11" s="1"/>
  <c r="EX301" i="11"/>
  <c r="GI301" i="11" s="1"/>
  <c r="EU304" i="11"/>
  <c r="GF304" i="11" s="1"/>
  <c r="FC296" i="11"/>
  <c r="GN296" i="11" s="1"/>
  <c r="ES306" i="11"/>
  <c r="GD306" i="11" s="1"/>
  <c r="FE294" i="11"/>
  <c r="GP294" i="11" s="1"/>
  <c r="HK287" i="11"/>
  <c r="FA298" i="11"/>
  <c r="GL298" i="11" s="1"/>
  <c r="EY300" i="11"/>
  <c r="GJ300" i="11" s="1"/>
  <c r="FF293" i="11"/>
  <c r="GQ293" i="11" s="1"/>
  <c r="EW302" i="11"/>
  <c r="GH302" i="11" s="1"/>
  <c r="EZ299" i="11"/>
  <c r="GK299" i="11" s="1"/>
  <c r="FH291" i="11"/>
  <c r="GS291" i="11" s="1"/>
  <c r="FG292" i="11"/>
  <c r="GR292" i="11" s="1"/>
  <c r="FI290" i="11"/>
  <c r="FK290" i="11" s="1"/>
  <c r="GZ288" i="11"/>
  <c r="HH288" i="11"/>
  <c r="FD295" i="11"/>
  <c r="GO295" i="11" s="1"/>
  <c r="HF291" i="11"/>
  <c r="CU293" i="11"/>
  <c r="EA293" i="11" s="1"/>
  <c r="AY300" i="11"/>
  <c r="BB297" i="11"/>
  <c r="CM301" i="11"/>
  <c r="DS301" i="11" s="1"/>
  <c r="AK314" i="11"/>
  <c r="AE320" i="11"/>
  <c r="BU319" i="11"/>
  <c r="DA319" i="11" s="1"/>
  <c r="AJ315" i="11"/>
  <c r="BY315" i="11"/>
  <c r="DE315" i="11" s="1"/>
  <c r="BA298" i="11"/>
  <c r="AF319" i="11"/>
  <c r="BV318" i="11"/>
  <c r="DB318" i="11" s="1"/>
  <c r="CT294" i="11"/>
  <c r="DZ294" i="11" s="1"/>
  <c r="CQ297" i="11"/>
  <c r="DW297" i="11" s="1"/>
  <c r="CN300" i="11"/>
  <c r="DT300" i="11" s="1"/>
  <c r="AZ299" i="11"/>
  <c r="BZ314" i="11"/>
  <c r="DF314" i="11" s="1"/>
  <c r="CO299" i="11"/>
  <c r="DU299" i="11" s="1"/>
  <c r="BW317" i="11"/>
  <c r="DC317" i="11" s="1"/>
  <c r="CG307" i="11"/>
  <c r="DM307" i="11" s="1"/>
  <c r="BG292" i="11"/>
  <c r="CC311" i="11"/>
  <c r="DI311" i="11" s="1"/>
  <c r="CD310" i="11"/>
  <c r="DJ310" i="11" s="1"/>
  <c r="AP309" i="11"/>
  <c r="AH317" i="11"/>
  <c r="CH306" i="11"/>
  <c r="DN306" i="11" s="1"/>
  <c r="CR296" i="11"/>
  <c r="DX296" i="11" s="1"/>
  <c r="CI305" i="11"/>
  <c r="DO305" i="11" s="1"/>
  <c r="AU304" i="11"/>
  <c r="CF308" i="11"/>
  <c r="DL308" i="11" s="1"/>
  <c r="AQ308" i="11"/>
  <c r="AL313" i="11"/>
  <c r="CL302" i="11"/>
  <c r="DR302" i="11" s="1"/>
  <c r="AG318" i="11"/>
  <c r="AM312" i="11"/>
  <c r="BE294" i="11"/>
  <c r="AW302" i="11"/>
  <c r="BH291" i="11"/>
  <c r="AD321" i="11"/>
  <c r="CA313" i="11"/>
  <c r="DG313" i="11" s="1"/>
  <c r="EM313" i="11" s="1"/>
  <c r="FX313" i="11" s="1"/>
  <c r="CB312" i="11"/>
  <c r="DH312" i="11" s="1"/>
  <c r="BF293" i="11"/>
  <c r="AT305" i="11"/>
  <c r="CE309" i="11"/>
  <c r="DK309" i="11" s="1"/>
  <c r="CW291" i="11"/>
  <c r="EC291" i="11" s="1"/>
  <c r="CV292" i="11"/>
  <c r="EB292" i="11" s="1"/>
  <c r="CK303" i="11"/>
  <c r="DQ303" i="11" s="1"/>
  <c r="AV303" i="11"/>
  <c r="CS295" i="11"/>
  <c r="DY295" i="11" s="1"/>
  <c r="BS321" i="11"/>
  <c r="CY321" i="11" s="1"/>
  <c r="AO310" i="11"/>
  <c r="CJ304" i="11"/>
  <c r="DP304" i="11" s="1"/>
  <c r="BX316" i="11"/>
  <c r="DD316" i="11" s="1"/>
  <c r="AN311" i="11"/>
  <c r="AX301" i="11"/>
  <c r="BT320" i="11"/>
  <c r="CZ320" i="11" s="1"/>
  <c r="BD295" i="11"/>
  <c r="BC296" i="11"/>
  <c r="AR307" i="11"/>
  <c r="AS306" i="11"/>
  <c r="AI316" i="11"/>
  <c r="CP298" i="11"/>
  <c r="DV298" i="11" s="1"/>
  <c r="HL290" i="11"/>
  <c r="FU315" i="11"/>
  <c r="G353" i="11"/>
  <c r="M352" i="11"/>
  <c r="HE351" i="11" s="1"/>
  <c r="EL314" i="11" l="1"/>
  <c r="FW314" i="11" s="1"/>
  <c r="EF320" i="11"/>
  <c r="FQ320" i="11" s="1"/>
  <c r="FN289" i="11"/>
  <c r="EN312" i="11"/>
  <c r="FY312" i="11" s="1"/>
  <c r="ER308" i="11"/>
  <c r="GC308" i="11" s="1"/>
  <c r="EQ309" i="11"/>
  <c r="GB309" i="11" s="1"/>
  <c r="EK315" i="11"/>
  <c r="FV315" i="11" s="1"/>
  <c r="FB298" i="11"/>
  <c r="GM298" i="11" s="1"/>
  <c r="GY289" i="11"/>
  <c r="HI289" i="11" s="1"/>
  <c r="HJ289" i="11" s="1"/>
  <c r="EJ316" i="11"/>
  <c r="FU316" i="11" s="1"/>
  <c r="ES307" i="11"/>
  <c r="GD307" i="11" s="1"/>
  <c r="EH318" i="11"/>
  <c r="EI317" i="11"/>
  <c r="FT317" i="11" s="1"/>
  <c r="EP310" i="11"/>
  <c r="GA310" i="11" s="1"/>
  <c r="EG319" i="11"/>
  <c r="FR319" i="11" s="1"/>
  <c r="EO311" i="11"/>
  <c r="FZ311" i="11" s="1"/>
  <c r="O351" i="1"/>
  <c r="N351" i="1"/>
  <c r="G352" i="1"/>
  <c r="AX320" i="1"/>
  <c r="AY320" i="1"/>
  <c r="AZ320" i="1" s="1"/>
  <c r="BL320" i="1" s="1"/>
  <c r="BB350" i="1"/>
  <c r="BC350" i="1" s="1"/>
  <c r="BF350" i="1"/>
  <c r="BH350" i="1" s="1"/>
  <c r="BJ350" i="1" s="1"/>
  <c r="AQ324" i="1"/>
  <c r="AA340" i="1"/>
  <c r="AM328" i="1"/>
  <c r="AI332" i="1"/>
  <c r="AE336" i="1"/>
  <c r="AK330" i="1"/>
  <c r="Y342" i="1"/>
  <c r="AO326" i="1"/>
  <c r="AB339" i="1"/>
  <c r="AR323" i="1"/>
  <c r="AL329" i="1"/>
  <c r="AF335" i="1"/>
  <c r="AH333" i="1"/>
  <c r="AC338" i="1"/>
  <c r="AS322" i="1"/>
  <c r="AG334" i="1"/>
  <c r="T347" i="1"/>
  <c r="AJ331" i="1"/>
  <c r="AD337" i="1"/>
  <c r="AT321" i="1"/>
  <c r="AV321" i="1" s="1"/>
  <c r="AW321" i="1" s="1"/>
  <c r="AN327" i="1"/>
  <c r="Z341" i="1"/>
  <c r="AP325" i="1"/>
  <c r="X343" i="1"/>
  <c r="W344" i="1"/>
  <c r="U346" i="1"/>
  <c r="V345" i="1"/>
  <c r="S348" i="1"/>
  <c r="Q350" i="1"/>
  <c r="R349" i="1"/>
  <c r="FC297" i="11"/>
  <c r="GN297" i="11" s="1"/>
  <c r="EE321" i="11"/>
  <c r="FP321" i="11" s="1"/>
  <c r="FI291" i="11"/>
  <c r="FK291" i="11" s="1"/>
  <c r="FL291" i="11" s="1"/>
  <c r="FM291" i="11" s="1"/>
  <c r="EZ300" i="11"/>
  <c r="GK300" i="11" s="1"/>
  <c r="FF294" i="11"/>
  <c r="GQ294" i="11" s="1"/>
  <c r="FG293" i="11"/>
  <c r="GR293" i="11" s="1"/>
  <c r="FE295" i="11"/>
  <c r="GP295" i="11" s="1"/>
  <c r="EX302" i="11"/>
  <c r="GI302" i="11" s="1"/>
  <c r="EV304" i="11"/>
  <c r="GG304" i="11" s="1"/>
  <c r="EU305" i="11"/>
  <c r="GF305" i="11" s="1"/>
  <c r="FS318" i="11"/>
  <c r="EY301" i="11"/>
  <c r="GJ301" i="11" s="1"/>
  <c r="GZ289" i="11"/>
  <c r="HH289" i="11"/>
  <c r="GT290" i="11"/>
  <c r="GV290" i="11" s="1"/>
  <c r="GW290" i="11" s="1"/>
  <c r="EW303" i="11"/>
  <c r="GH303" i="11" s="1"/>
  <c r="FD296" i="11"/>
  <c r="GO296" i="11" s="1"/>
  <c r="FL290" i="11"/>
  <c r="FM290" i="11" s="1"/>
  <c r="FH292" i="11"/>
  <c r="GS292" i="11" s="1"/>
  <c r="ET306" i="11"/>
  <c r="GE306" i="11" s="1"/>
  <c r="FA299" i="11"/>
  <c r="GL299" i="11" s="1"/>
  <c r="HK288" i="11"/>
  <c r="HL291" i="11"/>
  <c r="HF292" i="11"/>
  <c r="CG308" i="11"/>
  <c r="DM308" i="11" s="1"/>
  <c r="CP299" i="11"/>
  <c r="DV299" i="11" s="1"/>
  <c r="AS307" i="11"/>
  <c r="CQ298" i="11"/>
  <c r="DW298" i="11" s="1"/>
  <c r="CW292" i="11"/>
  <c r="EC292" i="11" s="1"/>
  <c r="BU320" i="11"/>
  <c r="DA320" i="11" s="1"/>
  <c r="BF294" i="11"/>
  <c r="AY301" i="11"/>
  <c r="AN312" i="11"/>
  <c r="AJ316" i="11"/>
  <c r="CB313" i="11"/>
  <c r="DH313" i="11" s="1"/>
  <c r="BH292" i="11"/>
  <c r="AM313" i="11"/>
  <c r="BG293" i="11"/>
  <c r="BY316" i="11"/>
  <c r="DE316" i="11" s="1"/>
  <c r="CT295" i="11"/>
  <c r="DZ295" i="11" s="1"/>
  <c r="BE295" i="11"/>
  <c r="AX302" i="11"/>
  <c r="BX317" i="11"/>
  <c r="DD317" i="11" s="1"/>
  <c r="CK304" i="11"/>
  <c r="DQ304" i="11" s="1"/>
  <c r="AR308" i="11"/>
  <c r="AI317" i="11"/>
  <c r="BW318" i="11"/>
  <c r="DC318" i="11" s="1"/>
  <c r="AP310" i="11"/>
  <c r="CE310" i="11"/>
  <c r="DK310" i="11" s="1"/>
  <c r="AZ300" i="11"/>
  <c r="CM302" i="11"/>
  <c r="DS302" i="11" s="1"/>
  <c r="AQ309" i="11"/>
  <c r="AO311" i="11"/>
  <c r="CI306" i="11"/>
  <c r="DO306" i="11" s="1"/>
  <c r="AF320" i="11"/>
  <c r="BS322" i="11"/>
  <c r="CY322" i="11" s="1"/>
  <c r="AE321" i="11"/>
  <c r="AU305" i="11"/>
  <c r="CL303" i="11"/>
  <c r="DR303" i="11" s="1"/>
  <c r="CD311" i="11"/>
  <c r="DJ311" i="11" s="1"/>
  <c r="AG319" i="11"/>
  <c r="CR297" i="11"/>
  <c r="DX297" i="11" s="1"/>
  <c r="AL314" i="11"/>
  <c r="BB298" i="11"/>
  <c r="BD296" i="11"/>
  <c r="BV319" i="11"/>
  <c r="DB319" i="11" s="1"/>
  <c r="BZ315" i="11"/>
  <c r="DF315" i="11" s="1"/>
  <c r="BA299" i="11"/>
  <c r="AK315" i="11"/>
  <c r="CH307" i="11"/>
  <c r="DN307" i="11" s="1"/>
  <c r="AT306" i="11"/>
  <c r="CO300" i="11"/>
  <c r="DU300" i="11" s="1"/>
  <c r="AD322" i="11"/>
  <c r="CJ305" i="11"/>
  <c r="DP305" i="11" s="1"/>
  <c r="EV305" i="11" s="1"/>
  <c r="GG305" i="11" s="1"/>
  <c r="CV293" i="11"/>
  <c r="EB293" i="11" s="1"/>
  <c r="CA314" i="11"/>
  <c r="DG314" i="11" s="1"/>
  <c r="AV304" i="11"/>
  <c r="CS296" i="11"/>
  <c r="DY296" i="11" s="1"/>
  <c r="BT321" i="11"/>
  <c r="CZ321" i="11" s="1"/>
  <c r="AW303" i="11"/>
  <c r="AH318" i="11"/>
  <c r="BC297" i="11"/>
  <c r="CF309" i="11"/>
  <c r="DL309" i="11" s="1"/>
  <c r="CC312" i="11"/>
  <c r="DI312" i="11" s="1"/>
  <c r="CU294" i="11"/>
  <c r="EA294" i="11" s="1"/>
  <c r="CN301" i="11"/>
  <c r="DT301" i="11" s="1"/>
  <c r="G354" i="11"/>
  <c r="M353" i="11"/>
  <c r="HE352" i="11" s="1"/>
  <c r="EO312" i="11" l="1"/>
  <c r="FZ312" i="11" s="1"/>
  <c r="EM314" i="11"/>
  <c r="FX314" i="11" s="1"/>
  <c r="ET307" i="11"/>
  <c r="GE307" i="11" s="1"/>
  <c r="ER309" i="11"/>
  <c r="GC309" i="11" s="1"/>
  <c r="EK316" i="11"/>
  <c r="FV316" i="11" s="1"/>
  <c r="EJ317" i="11"/>
  <c r="FU317" i="11" s="1"/>
  <c r="EP311" i="11"/>
  <c r="GA311" i="11" s="1"/>
  <c r="EL315" i="11"/>
  <c r="EN313" i="11"/>
  <c r="FY313" i="11" s="1"/>
  <c r="EH319" i="11"/>
  <c r="FS319" i="11" s="1"/>
  <c r="EQ310" i="11"/>
  <c r="GB310" i="11" s="1"/>
  <c r="ES308" i="11"/>
  <c r="GD308" i="11" s="1"/>
  <c r="EI318" i="11"/>
  <c r="EG320" i="11"/>
  <c r="FR320" i="11" s="1"/>
  <c r="AX321" i="1"/>
  <c r="AY321" i="1"/>
  <c r="AZ321" i="1" s="1"/>
  <c r="BL321" i="1" s="1"/>
  <c r="G353" i="1"/>
  <c r="N352" i="1"/>
  <c r="O352" i="1"/>
  <c r="BB351" i="1"/>
  <c r="BC351" i="1" s="1"/>
  <c r="BF351" i="1"/>
  <c r="BH351" i="1" s="1"/>
  <c r="BJ351" i="1" s="1"/>
  <c r="AO327" i="1"/>
  <c r="Y343" i="1"/>
  <c r="AS323" i="1"/>
  <c r="AC339" i="1"/>
  <c r="AG335" i="1"/>
  <c r="AK331" i="1"/>
  <c r="AB340" i="1"/>
  <c r="AR324" i="1"/>
  <c r="Z342" i="1"/>
  <c r="AP326" i="1"/>
  <c r="AI333" i="1"/>
  <c r="AM329" i="1"/>
  <c r="AF336" i="1"/>
  <c r="AL330" i="1"/>
  <c r="AJ332" i="1"/>
  <c r="AH334" i="1"/>
  <c r="AA341" i="1"/>
  <c r="AQ325" i="1"/>
  <c r="X344" i="1"/>
  <c r="AE337" i="1"/>
  <c r="AN328" i="1"/>
  <c r="AD338" i="1"/>
  <c r="AT322" i="1"/>
  <c r="AV322" i="1" s="1"/>
  <c r="AW322" i="1" s="1"/>
  <c r="V346" i="1"/>
  <c r="U347" i="1"/>
  <c r="R350" i="1"/>
  <c r="T348" i="1"/>
  <c r="W345" i="1"/>
  <c r="S349" i="1"/>
  <c r="Q351" i="1"/>
  <c r="FE296" i="11"/>
  <c r="GP296" i="11" s="1"/>
  <c r="GT291" i="11"/>
  <c r="GV291" i="11" s="1"/>
  <c r="GW291" i="11" s="1"/>
  <c r="GX291" i="11" s="1"/>
  <c r="FG294" i="11"/>
  <c r="GR294" i="11" s="1"/>
  <c r="EZ301" i="11"/>
  <c r="GK301" i="11" s="1"/>
  <c r="EU306" i="11"/>
  <c r="GF306" i="11" s="1"/>
  <c r="FB299" i="11"/>
  <c r="GM299" i="11" s="1"/>
  <c r="EF321" i="11"/>
  <c r="FQ321" i="11" s="1"/>
  <c r="FF295" i="11"/>
  <c r="GQ295" i="11" s="1"/>
  <c r="FD297" i="11"/>
  <c r="GO297" i="11" s="1"/>
  <c r="FA300" i="11"/>
  <c r="GL300" i="11" s="1"/>
  <c r="EE322" i="11"/>
  <c r="FP322" i="11" s="1"/>
  <c r="EW304" i="11"/>
  <c r="GH304" i="11" s="1"/>
  <c r="FC298" i="11"/>
  <c r="GN298" i="11" s="1"/>
  <c r="GY290" i="11"/>
  <c r="HI290" i="11" s="1"/>
  <c r="HJ290" i="11" s="1"/>
  <c r="GX290" i="11"/>
  <c r="FH293" i="11"/>
  <c r="GS293" i="11" s="1"/>
  <c r="EX303" i="11"/>
  <c r="GI303" i="11" s="1"/>
  <c r="EY302" i="11"/>
  <c r="GJ302" i="11" s="1"/>
  <c r="FN291" i="11"/>
  <c r="FN290" i="11"/>
  <c r="FI292" i="11"/>
  <c r="FK292" i="11" s="1"/>
  <c r="FL292" i="11" s="1"/>
  <c r="FM292" i="11" s="1"/>
  <c r="GY291" i="11"/>
  <c r="HI291" i="11" s="1"/>
  <c r="HJ291" i="11" s="1"/>
  <c r="HK289" i="11"/>
  <c r="HL292" i="11"/>
  <c r="FW315" i="11"/>
  <c r="FT318" i="11"/>
  <c r="HF293" i="11"/>
  <c r="AK316" i="11"/>
  <c r="BH293" i="11"/>
  <c r="CI307" i="11"/>
  <c r="DO307" i="11" s="1"/>
  <c r="AN313" i="11"/>
  <c r="AW304" i="11"/>
  <c r="CJ306" i="11"/>
  <c r="DP306" i="11" s="1"/>
  <c r="CW293" i="11"/>
  <c r="EC293" i="11" s="1"/>
  <c r="BE296" i="11"/>
  <c r="BC298" i="11"/>
  <c r="AM314" i="11"/>
  <c r="AO312" i="11"/>
  <c r="CC313" i="11"/>
  <c r="DI313" i="11" s="1"/>
  <c r="EO313" i="11" s="1"/>
  <c r="FZ313" i="11" s="1"/>
  <c r="BB299" i="11"/>
  <c r="BX318" i="11"/>
  <c r="DD318" i="11" s="1"/>
  <c r="BG294" i="11"/>
  <c r="CH308" i="11"/>
  <c r="DN308" i="11" s="1"/>
  <c r="CS297" i="11"/>
  <c r="DY297" i="11" s="1"/>
  <c r="CN302" i="11"/>
  <c r="DT302" i="11" s="1"/>
  <c r="AR309" i="11"/>
  <c r="BD297" i="11"/>
  <c r="AV305" i="11"/>
  <c r="AJ317" i="11"/>
  <c r="AL315" i="11"/>
  <c r="CT296" i="11"/>
  <c r="DZ296" i="11" s="1"/>
  <c r="FF296" i="11" s="1"/>
  <c r="GQ296" i="11" s="1"/>
  <c r="CA315" i="11"/>
  <c r="DG315" i="11" s="1"/>
  <c r="AH319" i="11"/>
  <c r="BZ316" i="11"/>
  <c r="DF316" i="11" s="1"/>
  <c r="EL316" i="11" s="1"/>
  <c r="FW316" i="11" s="1"/>
  <c r="AQ310" i="11"/>
  <c r="AS308" i="11"/>
  <c r="AY302" i="11"/>
  <c r="CK305" i="11"/>
  <c r="DQ305" i="11" s="1"/>
  <c r="CE311" i="11"/>
  <c r="DK311" i="11" s="1"/>
  <c r="AZ301" i="11"/>
  <c r="CR298" i="11"/>
  <c r="DX298" i="11" s="1"/>
  <c r="AT307" i="11"/>
  <c r="BW319" i="11"/>
  <c r="DC319" i="11" s="1"/>
  <c r="CM303" i="11"/>
  <c r="DS303" i="11" s="1"/>
  <c r="AI318" i="11"/>
  <c r="CF310" i="11"/>
  <c r="DL310" i="11" s="1"/>
  <c r="AD323" i="11"/>
  <c r="AP311" i="11"/>
  <c r="AF321" i="11"/>
  <c r="CO301" i="11"/>
  <c r="DU301" i="11" s="1"/>
  <c r="BS323" i="11"/>
  <c r="CY323" i="11" s="1"/>
  <c r="AU306" i="11"/>
  <c r="CU295" i="11"/>
  <c r="EA295" i="11" s="1"/>
  <c r="AX303" i="11"/>
  <c r="AE322" i="11"/>
  <c r="CG309" i="11"/>
  <c r="DM309" i="11" s="1"/>
  <c r="CP300" i="11"/>
  <c r="DV300" i="11" s="1"/>
  <c r="CD312" i="11"/>
  <c r="DJ312" i="11" s="1"/>
  <c r="EP312" i="11" s="1"/>
  <c r="GA312" i="11" s="1"/>
  <c r="CV294" i="11"/>
  <c r="EB294" i="11" s="1"/>
  <c r="CL304" i="11"/>
  <c r="DR304" i="11" s="1"/>
  <c r="EX304" i="11" s="1"/>
  <c r="GI304" i="11" s="1"/>
  <c r="BA300" i="11"/>
  <c r="BT322" i="11"/>
  <c r="CZ322" i="11" s="1"/>
  <c r="CQ299" i="11"/>
  <c r="DW299" i="11" s="1"/>
  <c r="BU321" i="11"/>
  <c r="DA321" i="11" s="1"/>
  <c r="AG320" i="11"/>
  <c r="BF295" i="11"/>
  <c r="BV320" i="11"/>
  <c r="DB320" i="11" s="1"/>
  <c r="BY317" i="11"/>
  <c r="DE317" i="11" s="1"/>
  <c r="CB314" i="11"/>
  <c r="DH314" i="11" s="1"/>
  <c r="G355" i="11"/>
  <c r="M354" i="11"/>
  <c r="HE353" i="11" s="1"/>
  <c r="EK317" i="11" l="1"/>
  <c r="EN314" i="11"/>
  <c r="FY314" i="11" s="1"/>
  <c r="EH320" i="11"/>
  <c r="FS320" i="11" s="1"/>
  <c r="EI319" i="11"/>
  <c r="FT319" i="11" s="1"/>
  <c r="ER310" i="11"/>
  <c r="GC310" i="11" s="1"/>
  <c r="ES309" i="11"/>
  <c r="GD309" i="11" s="1"/>
  <c r="EQ311" i="11"/>
  <c r="GB311" i="11" s="1"/>
  <c r="ET308" i="11"/>
  <c r="GE308" i="11" s="1"/>
  <c r="EJ318" i="11"/>
  <c r="FU318" i="11" s="1"/>
  <c r="EE323" i="11"/>
  <c r="FP323" i="11" s="1"/>
  <c r="EU307" i="11"/>
  <c r="GF307" i="11" s="1"/>
  <c r="EM315" i="11"/>
  <c r="FX315" i="11" s="1"/>
  <c r="BB352" i="1"/>
  <c r="BC352" i="1" s="1"/>
  <c r="BF352" i="1"/>
  <c r="BH352" i="1" s="1"/>
  <c r="BJ352" i="1" s="1"/>
  <c r="AJ333" i="1"/>
  <c r="AG336" i="1"/>
  <c r="AT323" i="1"/>
  <c r="AV323" i="1" s="1"/>
  <c r="AW323" i="1" s="1"/>
  <c r="AD339" i="1"/>
  <c r="AE338" i="1"/>
  <c r="AF337" i="1"/>
  <c r="AK332" i="1"/>
  <c r="AP327" i="1"/>
  <c r="Z343" i="1"/>
  <c r="AQ326" i="1"/>
  <c r="AA342" i="1"/>
  <c r="AR325" i="1"/>
  <c r="AB341" i="1"/>
  <c r="AO328" i="1"/>
  <c r="Y344" i="1"/>
  <c r="AL331" i="1"/>
  <c r="AM330" i="1"/>
  <c r="AN329" i="1"/>
  <c r="AS324" i="1"/>
  <c r="AC340" i="1"/>
  <c r="AH335" i="1"/>
  <c r="AI334" i="1"/>
  <c r="W346" i="1"/>
  <c r="V347" i="1"/>
  <c r="T349" i="1"/>
  <c r="X345" i="1"/>
  <c r="U348" i="1"/>
  <c r="Q352" i="1"/>
  <c r="R351" i="1"/>
  <c r="S350" i="1"/>
  <c r="O353" i="1"/>
  <c r="N353" i="1"/>
  <c r="G354" i="1"/>
  <c r="AX322" i="1"/>
  <c r="AY322" i="1"/>
  <c r="AZ322" i="1" s="1"/>
  <c r="BL322" i="1" s="1"/>
  <c r="FH294" i="11"/>
  <c r="GS294" i="11" s="1"/>
  <c r="FD298" i="11"/>
  <c r="GO298" i="11" s="1"/>
  <c r="FE297" i="11"/>
  <c r="GP297" i="11" s="1"/>
  <c r="EG321" i="11"/>
  <c r="FR321" i="11" s="1"/>
  <c r="EF322" i="11"/>
  <c r="FQ322" i="11" s="1"/>
  <c r="FA301" i="11"/>
  <c r="GL301" i="11" s="1"/>
  <c r="EW305" i="11"/>
  <c r="GH305" i="11" s="1"/>
  <c r="FI293" i="11"/>
  <c r="FK293" i="11" s="1"/>
  <c r="FL293" i="11" s="1"/>
  <c r="FM293" i="11" s="1"/>
  <c r="FC299" i="11"/>
  <c r="GN299" i="11" s="1"/>
  <c r="GT292" i="11"/>
  <c r="GV292" i="11" s="1"/>
  <c r="GW292" i="11" s="1"/>
  <c r="GY292" i="11" s="1"/>
  <c r="HI292" i="11" s="1"/>
  <c r="HJ292" i="11" s="1"/>
  <c r="FN292" i="11"/>
  <c r="FB300" i="11"/>
  <c r="GM300" i="11" s="1"/>
  <c r="FG295" i="11"/>
  <c r="GR295" i="11" s="1"/>
  <c r="EZ302" i="11"/>
  <c r="GK302" i="11" s="1"/>
  <c r="EV306" i="11"/>
  <c r="GG306" i="11" s="1"/>
  <c r="EY303" i="11"/>
  <c r="GJ303" i="11" s="1"/>
  <c r="GZ291" i="11"/>
  <c r="HK291" i="11" s="1"/>
  <c r="HH291" i="11"/>
  <c r="GZ290" i="11"/>
  <c r="HH290" i="11"/>
  <c r="HF294" i="11"/>
  <c r="AH320" i="11"/>
  <c r="CF311" i="11"/>
  <c r="DL311" i="11" s="1"/>
  <c r="AG321" i="11"/>
  <c r="BX319" i="11"/>
  <c r="DD319" i="11" s="1"/>
  <c r="BA301" i="11"/>
  <c r="CP301" i="11"/>
  <c r="DV301" i="11" s="1"/>
  <c r="AJ318" i="11"/>
  <c r="AI319" i="11"/>
  <c r="AN314" i="11"/>
  <c r="CV295" i="11"/>
  <c r="EB295" i="11" s="1"/>
  <c r="CG310" i="11"/>
  <c r="DM310" i="11" s="1"/>
  <c r="BC299" i="11"/>
  <c r="CC314" i="11"/>
  <c r="DI314" i="11" s="1"/>
  <c r="CM304" i="11"/>
  <c r="DS304" i="11" s="1"/>
  <c r="CO302" i="11"/>
  <c r="DU302" i="11" s="1"/>
  <c r="AE323" i="11"/>
  <c r="AT308" i="11"/>
  <c r="CQ300" i="11"/>
  <c r="DW300" i="11" s="1"/>
  <c r="AV306" i="11"/>
  <c r="CA316" i="11"/>
  <c r="DG316" i="11" s="1"/>
  <c r="BZ317" i="11"/>
  <c r="DF317" i="11" s="1"/>
  <c r="AL316" i="11"/>
  <c r="CJ307" i="11"/>
  <c r="DP307" i="11" s="1"/>
  <c r="CH309" i="11"/>
  <c r="DN309" i="11" s="1"/>
  <c r="BS324" i="11"/>
  <c r="CY324" i="11" s="1"/>
  <c r="AK317" i="11"/>
  <c r="AU307" i="11"/>
  <c r="CW294" i="11"/>
  <c r="EC294" i="11" s="1"/>
  <c r="AS309" i="11"/>
  <c r="BG295" i="11"/>
  <c r="BW320" i="11"/>
  <c r="DC320" i="11" s="1"/>
  <c r="CU296" i="11"/>
  <c r="EA296" i="11" s="1"/>
  <c r="AF322" i="11"/>
  <c r="CI308" i="11"/>
  <c r="DO308" i="11" s="1"/>
  <c r="EU308" i="11" s="1"/>
  <c r="GF308" i="11" s="1"/>
  <c r="CL305" i="11"/>
  <c r="DR305" i="11" s="1"/>
  <c r="AO313" i="11"/>
  <c r="BD298" i="11"/>
  <c r="CD313" i="11"/>
  <c r="DJ313" i="11" s="1"/>
  <c r="CR299" i="11"/>
  <c r="DX299" i="11" s="1"/>
  <c r="BV321" i="11"/>
  <c r="DB321" i="11" s="1"/>
  <c r="BU322" i="11"/>
  <c r="DA322" i="11" s="1"/>
  <c r="EG322" i="11" s="1"/>
  <c r="FR322" i="11" s="1"/>
  <c r="AZ302" i="11"/>
  <c r="AX304" i="11"/>
  <c r="AQ311" i="11"/>
  <c r="CS298" i="11"/>
  <c r="DY298" i="11" s="1"/>
  <c r="FE298" i="11" s="1"/>
  <c r="GP298" i="11" s="1"/>
  <c r="CB315" i="11"/>
  <c r="DH315" i="11" s="1"/>
  <c r="AW305" i="11"/>
  <c r="BF296" i="11"/>
  <c r="AR310" i="11"/>
  <c r="BY318" i="11"/>
  <c r="DE318" i="11" s="1"/>
  <c r="EK318" i="11" s="1"/>
  <c r="FV318" i="11" s="1"/>
  <c r="BT323" i="11"/>
  <c r="CZ323" i="11" s="1"/>
  <c r="BE297" i="11"/>
  <c r="CE312" i="11"/>
  <c r="DK312" i="11" s="1"/>
  <c r="AM315" i="11"/>
  <c r="CN303" i="11"/>
  <c r="DT303" i="11" s="1"/>
  <c r="AP312" i="11"/>
  <c r="CT297" i="11"/>
  <c r="DZ297" i="11" s="1"/>
  <c r="CK306" i="11"/>
  <c r="DQ306" i="11" s="1"/>
  <c r="AY303" i="11"/>
  <c r="AD324" i="11"/>
  <c r="BB300" i="11"/>
  <c r="BH294" i="11"/>
  <c r="FV317" i="11"/>
  <c r="HL293" i="11"/>
  <c r="G356" i="11"/>
  <c r="M355" i="11"/>
  <c r="HE354" i="11" s="1"/>
  <c r="EM316" i="11" l="1"/>
  <c r="FX316" i="11" s="1"/>
  <c r="ET309" i="11"/>
  <c r="GE309" i="11" s="1"/>
  <c r="EI320" i="11"/>
  <c r="FT320" i="11" s="1"/>
  <c r="ER311" i="11"/>
  <c r="GC311" i="11" s="1"/>
  <c r="EV307" i="11"/>
  <c r="GG307" i="11" s="1"/>
  <c r="EN315" i="11"/>
  <c r="FY315" i="11" s="1"/>
  <c r="EP313" i="11"/>
  <c r="GA313" i="11" s="1"/>
  <c r="EQ312" i="11"/>
  <c r="GB312" i="11" s="1"/>
  <c r="EL317" i="11"/>
  <c r="FW317" i="11" s="1"/>
  <c r="EO314" i="11"/>
  <c r="FZ314" i="11" s="1"/>
  <c r="EJ319" i="11"/>
  <c r="FU319" i="11" s="1"/>
  <c r="ES310" i="11"/>
  <c r="GD310" i="11" s="1"/>
  <c r="AY323" i="1"/>
  <c r="AZ323" i="1" s="1"/>
  <c r="BL323" i="1" s="1"/>
  <c r="AX323" i="1"/>
  <c r="N354" i="1"/>
  <c r="O354" i="1"/>
  <c r="G355" i="1"/>
  <c r="BB353" i="1"/>
  <c r="BC353" i="1" s="1"/>
  <c r="BF353" i="1"/>
  <c r="BH353" i="1" s="1"/>
  <c r="BJ353" i="1" s="1"/>
  <c r="AB342" i="1"/>
  <c r="AR326" i="1"/>
  <c r="AA343" i="1"/>
  <c r="AQ327" i="1"/>
  <c r="Z344" i="1"/>
  <c r="AP328" i="1"/>
  <c r="AC341" i="1"/>
  <c r="AS325" i="1"/>
  <c r="AN330" i="1"/>
  <c r="AM331" i="1"/>
  <c r="AD340" i="1"/>
  <c r="AT324" i="1"/>
  <c r="AV324" i="1" s="1"/>
  <c r="AW324" i="1" s="1"/>
  <c r="Y345" i="1"/>
  <c r="AO329" i="1"/>
  <c r="AJ334" i="1"/>
  <c r="AI335" i="1"/>
  <c r="AH336" i="1"/>
  <c r="AK333" i="1"/>
  <c r="AF338" i="1"/>
  <c r="AE339" i="1"/>
  <c r="AL332" i="1"/>
  <c r="AG337" i="1"/>
  <c r="V348" i="1"/>
  <c r="S351" i="1"/>
  <c r="X346" i="1"/>
  <c r="U349" i="1"/>
  <c r="R352" i="1"/>
  <c r="T350" i="1"/>
  <c r="Q353" i="1"/>
  <c r="W347" i="1"/>
  <c r="EW306" i="11"/>
  <c r="GH306" i="11" s="1"/>
  <c r="EH321" i="11"/>
  <c r="FS321" i="11" s="1"/>
  <c r="GT293" i="11"/>
  <c r="GV293" i="11" s="1"/>
  <c r="GW293" i="11" s="1"/>
  <c r="GX293" i="11" s="1"/>
  <c r="EF323" i="11"/>
  <c r="FQ323" i="11" s="1"/>
  <c r="FD299" i="11"/>
  <c r="GO299" i="11" s="1"/>
  <c r="FF297" i="11"/>
  <c r="GQ297" i="11" s="1"/>
  <c r="EE324" i="11"/>
  <c r="FP324" i="11" s="1"/>
  <c r="GX292" i="11"/>
  <c r="FG296" i="11"/>
  <c r="GR296" i="11" s="1"/>
  <c r="FI294" i="11"/>
  <c r="FK294" i="11" s="1"/>
  <c r="FL294" i="11" s="1"/>
  <c r="FM294" i="11" s="1"/>
  <c r="EZ303" i="11"/>
  <c r="GK303" i="11" s="1"/>
  <c r="EX305" i="11"/>
  <c r="GI305" i="11" s="1"/>
  <c r="FA302" i="11"/>
  <c r="GL302" i="11" s="1"/>
  <c r="HK290" i="11"/>
  <c r="FN293" i="11"/>
  <c r="FC300" i="11"/>
  <c r="GN300" i="11" s="1"/>
  <c r="EY304" i="11"/>
  <c r="GJ304" i="11" s="1"/>
  <c r="FH295" i="11"/>
  <c r="GS295" i="11" s="1"/>
  <c r="FB301" i="11"/>
  <c r="GM301" i="11" s="1"/>
  <c r="HF295" i="11"/>
  <c r="CB316" i="11"/>
  <c r="DH316" i="11" s="1"/>
  <c r="CF312" i="11"/>
  <c r="DL312" i="11" s="1"/>
  <c r="BV322" i="11"/>
  <c r="DB322" i="11" s="1"/>
  <c r="BH295" i="11"/>
  <c r="CA317" i="11"/>
  <c r="DG317" i="11" s="1"/>
  <c r="AG322" i="11"/>
  <c r="AD325" i="11"/>
  <c r="BE298" i="11"/>
  <c r="CI309" i="11"/>
  <c r="DO309" i="11" s="1"/>
  <c r="CS299" i="11"/>
  <c r="DY299" i="11" s="1"/>
  <c r="BZ318" i="11"/>
  <c r="DF318" i="11" s="1"/>
  <c r="AH321" i="11"/>
  <c r="CG311" i="11"/>
  <c r="DM311" i="11" s="1"/>
  <c r="BD299" i="11"/>
  <c r="AT309" i="11"/>
  <c r="CD314" i="11"/>
  <c r="DJ314" i="11" s="1"/>
  <c r="AQ312" i="11"/>
  <c r="AW306" i="11"/>
  <c r="AU308" i="11"/>
  <c r="AS310" i="11"/>
  <c r="CK307" i="11"/>
  <c r="DQ307" i="11" s="1"/>
  <c r="BC300" i="11"/>
  <c r="AR311" i="11"/>
  <c r="CJ308" i="11"/>
  <c r="DP308" i="11" s="1"/>
  <c r="AX305" i="11"/>
  <c r="CL306" i="11"/>
  <c r="DR306" i="11" s="1"/>
  <c r="EX306" i="11" s="1"/>
  <c r="GI306" i="11" s="1"/>
  <c r="CE313" i="11"/>
  <c r="DK313" i="11" s="1"/>
  <c r="AM316" i="11"/>
  <c r="BB301" i="11"/>
  <c r="AY304" i="11"/>
  <c r="AE324" i="11"/>
  <c r="CV296" i="11"/>
  <c r="EB296" i="11" s="1"/>
  <c r="AJ319" i="11"/>
  <c r="AO314" i="11"/>
  <c r="CN304" i="11"/>
  <c r="DT304" i="11" s="1"/>
  <c r="AZ303" i="11"/>
  <c r="CM305" i="11"/>
  <c r="DS305" i="11" s="1"/>
  <c r="BX320" i="11"/>
  <c r="DD320" i="11" s="1"/>
  <c r="CC315" i="11"/>
  <c r="DI315" i="11" s="1"/>
  <c r="AK318" i="11"/>
  <c r="AV307" i="11"/>
  <c r="BS325" i="11"/>
  <c r="CY325" i="11" s="1"/>
  <c r="AF323" i="11"/>
  <c r="BT324" i="11"/>
  <c r="CZ324" i="11" s="1"/>
  <c r="CR300" i="11"/>
  <c r="DX300" i="11" s="1"/>
  <c r="CT298" i="11"/>
  <c r="DZ298" i="11" s="1"/>
  <c r="CU297" i="11"/>
  <c r="EA297" i="11" s="1"/>
  <c r="CH310" i="11"/>
  <c r="DN310" i="11" s="1"/>
  <c r="AP313" i="11"/>
  <c r="CO303" i="11"/>
  <c r="DU303" i="11" s="1"/>
  <c r="BA302" i="11"/>
  <c r="BG296" i="11"/>
  <c r="BF297" i="11"/>
  <c r="CP302" i="11"/>
  <c r="DV302" i="11" s="1"/>
  <c r="BW321" i="11"/>
  <c r="DC321" i="11" s="1"/>
  <c r="CW295" i="11"/>
  <c r="EC295" i="11" s="1"/>
  <c r="BY319" i="11"/>
  <c r="DE319" i="11" s="1"/>
  <c r="EK319" i="11" s="1"/>
  <c r="AL317" i="11"/>
  <c r="AI320" i="11"/>
  <c r="CQ301" i="11"/>
  <c r="DW301" i="11" s="1"/>
  <c r="BU323" i="11"/>
  <c r="DA323" i="11" s="1"/>
  <c r="AN315" i="11"/>
  <c r="HL294" i="11"/>
  <c r="M356" i="11"/>
  <c r="HE355" i="11" s="1"/>
  <c r="G357" i="11"/>
  <c r="GT294" i="11" l="1"/>
  <c r="GV294" i="11" s="1"/>
  <c r="GW294" i="11" s="1"/>
  <c r="EV308" i="11"/>
  <c r="GG308" i="11" s="1"/>
  <c r="EO315" i="11"/>
  <c r="FZ315" i="11" s="1"/>
  <c r="ET310" i="11"/>
  <c r="GE310" i="11" s="1"/>
  <c r="FI295" i="11"/>
  <c r="FK295" i="11" s="1"/>
  <c r="FL295" i="11" s="1"/>
  <c r="FM295" i="11" s="1"/>
  <c r="EJ320" i="11"/>
  <c r="FU320" i="11" s="1"/>
  <c r="EY305" i="11"/>
  <c r="GJ305" i="11" s="1"/>
  <c r="FD300" i="11"/>
  <c r="GO300" i="11" s="1"/>
  <c r="EW307" i="11"/>
  <c r="GH307" i="11" s="1"/>
  <c r="ES311" i="11"/>
  <c r="GD311" i="11" s="1"/>
  <c r="EM317" i="11"/>
  <c r="FX317" i="11" s="1"/>
  <c r="EQ313" i="11"/>
  <c r="GB313" i="11" s="1"/>
  <c r="EL318" i="11"/>
  <c r="FW318" i="11" s="1"/>
  <c r="ER312" i="11"/>
  <c r="GC312" i="11" s="1"/>
  <c r="EU309" i="11"/>
  <c r="GF309" i="11" s="1"/>
  <c r="EN316" i="11"/>
  <c r="FY316" i="11" s="1"/>
  <c r="EP314" i="11"/>
  <c r="GA314" i="11" s="1"/>
  <c r="BB354" i="1"/>
  <c r="BC354" i="1" s="1"/>
  <c r="BF354" i="1"/>
  <c r="BH354" i="1" s="1"/>
  <c r="BJ354" i="1" s="1"/>
  <c r="W348" i="1"/>
  <c r="AT325" i="1"/>
  <c r="AV325" i="1" s="1"/>
  <c r="AW325" i="1" s="1"/>
  <c r="AD341" i="1"/>
  <c r="AI336" i="1"/>
  <c r="AN331" i="1"/>
  <c r="AK334" i="1"/>
  <c r="AH337" i="1"/>
  <c r="AM332" i="1"/>
  <c r="AR327" i="1"/>
  <c r="AB343" i="1"/>
  <c r="AG338" i="1"/>
  <c r="AL333" i="1"/>
  <c r="AQ328" i="1"/>
  <c r="AA344" i="1"/>
  <c r="AF339" i="1"/>
  <c r="AS326" i="1"/>
  <c r="AC342" i="1"/>
  <c r="AP329" i="1"/>
  <c r="Z345" i="1"/>
  <c r="AE340" i="1"/>
  <c r="AJ335" i="1"/>
  <c r="AO330" i="1"/>
  <c r="Y346" i="1"/>
  <c r="V349" i="1"/>
  <c r="T351" i="1"/>
  <c r="S352" i="1"/>
  <c r="U350" i="1"/>
  <c r="R353" i="1"/>
  <c r="X347" i="1"/>
  <c r="Q354" i="1"/>
  <c r="AX324" i="1"/>
  <c r="AY324" i="1"/>
  <c r="AZ324" i="1" s="1"/>
  <c r="BL324" i="1" s="1"/>
  <c r="O355" i="1"/>
  <c r="N355" i="1"/>
  <c r="G356" i="1"/>
  <c r="EZ304" i="11"/>
  <c r="GK304" i="11" s="1"/>
  <c r="GY293" i="11"/>
  <c r="HI293" i="11" s="1"/>
  <c r="HJ293" i="11" s="1"/>
  <c r="FC301" i="11"/>
  <c r="GN301" i="11" s="1"/>
  <c r="EE325" i="11"/>
  <c r="FP325" i="11" s="1"/>
  <c r="HH292" i="11"/>
  <c r="EF324" i="11"/>
  <c r="FQ324" i="11" s="1"/>
  <c r="FA303" i="11"/>
  <c r="GL303" i="11" s="1"/>
  <c r="EG323" i="11"/>
  <c r="FR323" i="11" s="1"/>
  <c r="GZ292" i="11"/>
  <c r="EI321" i="11"/>
  <c r="FT321" i="11" s="1"/>
  <c r="FB302" i="11"/>
  <c r="GM302" i="11" s="1"/>
  <c r="FF298" i="11"/>
  <c r="GQ298" i="11" s="1"/>
  <c r="FE299" i="11"/>
  <c r="GP299" i="11" s="1"/>
  <c r="GZ293" i="11"/>
  <c r="HH293" i="11"/>
  <c r="FN294" i="11"/>
  <c r="FH296" i="11"/>
  <c r="GS296" i="11" s="1"/>
  <c r="GY294" i="11"/>
  <c r="HI294" i="11" s="1"/>
  <c r="HJ294" i="11" s="1"/>
  <c r="GX294" i="11"/>
  <c r="FG297" i="11"/>
  <c r="GR297" i="11" s="1"/>
  <c r="EH322" i="11"/>
  <c r="HF296" i="11"/>
  <c r="BF298" i="11"/>
  <c r="BS326" i="11"/>
  <c r="CY326" i="11" s="1"/>
  <c r="BT325" i="11"/>
  <c r="CZ325" i="11" s="1"/>
  <c r="CT299" i="11"/>
  <c r="DZ299" i="11" s="1"/>
  <c r="BB302" i="11"/>
  <c r="BH296" i="11"/>
  <c r="AV308" i="11"/>
  <c r="AH322" i="11"/>
  <c r="CO304" i="11"/>
  <c r="DU304" i="11" s="1"/>
  <c r="BZ319" i="11"/>
  <c r="DF319" i="11" s="1"/>
  <c r="BW322" i="11"/>
  <c r="DC322" i="11" s="1"/>
  <c r="BD300" i="11"/>
  <c r="CW296" i="11"/>
  <c r="EC296" i="11" s="1"/>
  <c r="CQ302" i="11"/>
  <c r="DW302" i="11" s="1"/>
  <c r="AF324" i="11"/>
  <c r="AZ304" i="11"/>
  <c r="AG323" i="11"/>
  <c r="AI321" i="11"/>
  <c r="AL318" i="11"/>
  <c r="AD326" i="11"/>
  <c r="AN316" i="11"/>
  <c r="BA303" i="11"/>
  <c r="CL307" i="11"/>
  <c r="DR307" i="11" s="1"/>
  <c r="AY305" i="11"/>
  <c r="AM317" i="11"/>
  <c r="AK319" i="11"/>
  <c r="CV297" i="11"/>
  <c r="EB297" i="11" s="1"/>
  <c r="CB317" i="11"/>
  <c r="DH317" i="11" s="1"/>
  <c r="AT310" i="11"/>
  <c r="CD315" i="11"/>
  <c r="DJ315" i="11" s="1"/>
  <c r="CI310" i="11"/>
  <c r="DO310" i="11" s="1"/>
  <c r="CR301" i="11"/>
  <c r="DX301" i="11" s="1"/>
  <c r="BC301" i="11"/>
  <c r="CC316" i="11"/>
  <c r="DI316" i="11" s="1"/>
  <c r="BV323" i="11"/>
  <c r="DB323" i="11" s="1"/>
  <c r="BX321" i="11"/>
  <c r="DD321" i="11" s="1"/>
  <c r="BG297" i="11"/>
  <c r="AJ320" i="11"/>
  <c r="CF313" i="11"/>
  <c r="DL313" i="11" s="1"/>
  <c r="AU309" i="11"/>
  <c r="CP303" i="11"/>
  <c r="DV303" i="11" s="1"/>
  <c r="AO315" i="11"/>
  <c r="AE325" i="11"/>
  <c r="AS311" i="11"/>
  <c r="CK308" i="11"/>
  <c r="DQ308" i="11" s="1"/>
  <c r="EW308" i="11" s="1"/>
  <c r="GH308" i="11" s="1"/>
  <c r="AP314" i="11"/>
  <c r="CJ309" i="11"/>
  <c r="DP309" i="11" s="1"/>
  <c r="BU324" i="11"/>
  <c r="DA324" i="11" s="1"/>
  <c r="CN305" i="11"/>
  <c r="DT305" i="11" s="1"/>
  <c r="EZ305" i="11" s="1"/>
  <c r="GK305" i="11" s="1"/>
  <c r="BE299" i="11"/>
  <c r="AR312" i="11"/>
  <c r="CA318" i="11"/>
  <c r="DG318" i="11" s="1"/>
  <c r="AW307" i="11"/>
  <c r="CH311" i="11"/>
  <c r="DN311" i="11" s="1"/>
  <c r="AQ313" i="11"/>
  <c r="AX306" i="11"/>
  <c r="CM306" i="11"/>
  <c r="DS306" i="11" s="1"/>
  <c r="CU298" i="11"/>
  <c r="EA298" i="11" s="1"/>
  <c r="CS300" i="11"/>
  <c r="DY300" i="11" s="1"/>
  <c r="CE314" i="11"/>
  <c r="DK314" i="11" s="1"/>
  <c r="EQ314" i="11" s="1"/>
  <c r="GB314" i="11" s="1"/>
  <c r="CG312" i="11"/>
  <c r="DM312" i="11" s="1"/>
  <c r="BY320" i="11"/>
  <c r="DE320" i="11" s="1"/>
  <c r="EK320" i="11" s="1"/>
  <c r="FV320" i="11" s="1"/>
  <c r="GT295" i="11"/>
  <c r="GV295" i="11" s="1"/>
  <c r="GW295" i="11" s="1"/>
  <c r="HL295" i="11"/>
  <c r="FV319" i="11"/>
  <c r="G358" i="11"/>
  <c r="M357" i="11"/>
  <c r="HE356" i="11" s="1"/>
  <c r="EM318" i="11" l="1"/>
  <c r="FX318" i="11" s="1"/>
  <c r="ES312" i="11"/>
  <c r="GD312" i="11" s="1"/>
  <c r="FE300" i="11"/>
  <c r="GP300" i="11" s="1"/>
  <c r="EO316" i="11"/>
  <c r="FZ316" i="11" s="1"/>
  <c r="EL319" i="11"/>
  <c r="FW319" i="11" s="1"/>
  <c r="EV309" i="11"/>
  <c r="GG309" i="11" s="1"/>
  <c r="ER313" i="11"/>
  <c r="GC313" i="11" s="1"/>
  <c r="EU310" i="11"/>
  <c r="GF310" i="11" s="1"/>
  <c r="EX307" i="11"/>
  <c r="GI307" i="11" s="1"/>
  <c r="ET311" i="11"/>
  <c r="GE311" i="11" s="1"/>
  <c r="EP315" i="11"/>
  <c r="GA315" i="11" s="1"/>
  <c r="EN317" i="11"/>
  <c r="FY317" i="11" s="1"/>
  <c r="N356" i="1"/>
  <c r="O356" i="1"/>
  <c r="G357" i="1"/>
  <c r="BB355" i="1"/>
  <c r="BC355" i="1" s="1"/>
  <c r="BF355" i="1"/>
  <c r="BH355" i="1" s="1"/>
  <c r="BJ355" i="1" s="1"/>
  <c r="AR328" i="1"/>
  <c r="AT326" i="1"/>
  <c r="AV326" i="1" s="1"/>
  <c r="AW326" i="1" s="1"/>
  <c r="AA345" i="1"/>
  <c r="AN332" i="1"/>
  <c r="AS327" i="1"/>
  <c r="AC343" i="1"/>
  <c r="AH338" i="1"/>
  <c r="AE341" i="1"/>
  <c r="AJ336" i="1"/>
  <c r="AO331" i="1"/>
  <c r="Y347" i="1"/>
  <c r="AL334" i="1"/>
  <c r="AI337" i="1"/>
  <c r="AF340" i="1"/>
  <c r="AK335" i="1"/>
  <c r="AP330" i="1"/>
  <c r="Z346" i="1"/>
  <c r="AM333" i="1"/>
  <c r="AB344" i="1"/>
  <c r="AG339" i="1"/>
  <c r="AD342" i="1"/>
  <c r="AQ329" i="1"/>
  <c r="R354" i="1"/>
  <c r="Q355" i="1"/>
  <c r="W349" i="1"/>
  <c r="T352" i="1"/>
  <c r="S353" i="1"/>
  <c r="V350" i="1"/>
  <c r="U351" i="1"/>
  <c r="X348" i="1"/>
  <c r="AX325" i="1"/>
  <c r="AY325" i="1"/>
  <c r="AZ325" i="1" s="1"/>
  <c r="BL325" i="1" s="1"/>
  <c r="FG298" i="11"/>
  <c r="GR298" i="11" s="1"/>
  <c r="FC302" i="11"/>
  <c r="GN302" i="11" s="1"/>
  <c r="EH323" i="11"/>
  <c r="FS323" i="11" s="1"/>
  <c r="HK292" i="11"/>
  <c r="EI322" i="11"/>
  <c r="FT322" i="11" s="1"/>
  <c r="EE326" i="11"/>
  <c r="FP326" i="11" s="1"/>
  <c r="EG324" i="11"/>
  <c r="FR324" i="11" s="1"/>
  <c r="FD301" i="11"/>
  <c r="GO301" i="11" s="1"/>
  <c r="EJ321" i="11"/>
  <c r="FU321" i="11" s="1"/>
  <c r="FF299" i="11"/>
  <c r="GQ299" i="11" s="1"/>
  <c r="GY295" i="11"/>
  <c r="HI295" i="11" s="1"/>
  <c r="HJ295" i="11" s="1"/>
  <c r="GX295" i="11"/>
  <c r="FH297" i="11"/>
  <c r="GS297" i="11" s="1"/>
  <c r="EF325" i="11"/>
  <c r="GZ294" i="11"/>
  <c r="HH294" i="11"/>
  <c r="FN295" i="11"/>
  <c r="HK293" i="11"/>
  <c r="EY306" i="11"/>
  <c r="GJ306" i="11" s="1"/>
  <c r="FB303" i="11"/>
  <c r="GM303" i="11" s="1"/>
  <c r="FI296" i="11"/>
  <c r="FK296" i="11" s="1"/>
  <c r="FL296" i="11" s="1"/>
  <c r="FM296" i="11" s="1"/>
  <c r="FA304" i="11"/>
  <c r="GL304" i="11" s="1"/>
  <c r="FS322" i="11"/>
  <c r="HF297" i="11"/>
  <c r="BS327" i="11"/>
  <c r="CY327" i="11" s="1"/>
  <c r="AW308" i="11"/>
  <c r="AE326" i="11"/>
  <c r="BE300" i="11"/>
  <c r="AP315" i="11"/>
  <c r="CE315" i="11"/>
  <c r="DK315" i="11" s="1"/>
  <c r="CO305" i="11"/>
  <c r="DU305" i="11" s="1"/>
  <c r="CL308" i="11"/>
  <c r="DR308" i="11" s="1"/>
  <c r="CG313" i="11"/>
  <c r="DM313" i="11" s="1"/>
  <c r="BG298" i="11"/>
  <c r="AS312" i="11"/>
  <c r="AG324" i="11"/>
  <c r="BB303" i="11"/>
  <c r="BH297" i="11"/>
  <c r="AY306" i="11"/>
  <c r="BY321" i="11"/>
  <c r="DE321" i="11" s="1"/>
  <c r="AU310" i="11"/>
  <c r="CW297" i="11"/>
  <c r="EC297" i="11" s="1"/>
  <c r="BC302" i="11"/>
  <c r="CQ303" i="11"/>
  <c r="DW303" i="11" s="1"/>
  <c r="AQ314" i="11"/>
  <c r="BD301" i="11"/>
  <c r="AJ321" i="11"/>
  <c r="CA319" i="11"/>
  <c r="DG319" i="11" s="1"/>
  <c r="CH312" i="11"/>
  <c r="DN312" i="11" s="1"/>
  <c r="AH323" i="11"/>
  <c r="CK309" i="11"/>
  <c r="DQ309" i="11" s="1"/>
  <c r="CM307" i="11"/>
  <c r="DS307" i="11" s="1"/>
  <c r="AN317" i="11"/>
  <c r="CJ310" i="11"/>
  <c r="DP310" i="11" s="1"/>
  <c r="AI322" i="11"/>
  <c r="AL319" i="11"/>
  <c r="BZ320" i="11"/>
  <c r="DF320" i="11" s="1"/>
  <c r="BF299" i="11"/>
  <c r="AR313" i="11"/>
  <c r="AK320" i="11"/>
  <c r="CR302" i="11"/>
  <c r="DX302" i="11" s="1"/>
  <c r="AF325" i="11"/>
  <c r="AO316" i="11"/>
  <c r="CD316" i="11"/>
  <c r="DJ316" i="11" s="1"/>
  <c r="CF314" i="11"/>
  <c r="DL314" i="11" s="1"/>
  <c r="AV309" i="11"/>
  <c r="CC317" i="11"/>
  <c r="DI317" i="11" s="1"/>
  <c r="CI311" i="11"/>
  <c r="DO311" i="11" s="1"/>
  <c r="CB318" i="11"/>
  <c r="DH318" i="11" s="1"/>
  <c r="BA304" i="11"/>
  <c r="AT311" i="11"/>
  <c r="BT326" i="11"/>
  <c r="CZ326" i="11" s="1"/>
  <c r="CP304" i="11"/>
  <c r="DV304" i="11" s="1"/>
  <c r="CU299" i="11"/>
  <c r="EA299" i="11" s="1"/>
  <c r="FG299" i="11" s="1"/>
  <c r="GR299" i="11" s="1"/>
  <c r="CN306" i="11"/>
  <c r="DT306" i="11" s="1"/>
  <c r="BU325" i="11"/>
  <c r="DA325" i="11" s="1"/>
  <c r="BW323" i="11"/>
  <c r="DC323" i="11" s="1"/>
  <c r="CT300" i="11"/>
  <c r="DZ300" i="11" s="1"/>
  <c r="AX307" i="11"/>
  <c r="CS301" i="11"/>
  <c r="DY301" i="11" s="1"/>
  <c r="AD327" i="11"/>
  <c r="CV298" i="11"/>
  <c r="EB298" i="11" s="1"/>
  <c r="FH298" i="11" s="1"/>
  <c r="GS298" i="11" s="1"/>
  <c r="AZ305" i="11"/>
  <c r="BV324" i="11"/>
  <c r="DB324" i="11" s="1"/>
  <c r="EH324" i="11" s="1"/>
  <c r="BX322" i="11"/>
  <c r="DD322" i="11" s="1"/>
  <c r="AM318" i="11"/>
  <c r="HL296" i="11"/>
  <c r="M358" i="11"/>
  <c r="HE357" i="11" s="1"/>
  <c r="G359" i="11"/>
  <c r="ET312" i="11" l="1"/>
  <c r="GE312" i="11" s="1"/>
  <c r="EO317" i="11"/>
  <c r="FZ317" i="11" s="1"/>
  <c r="FI297" i="11"/>
  <c r="FK297" i="11" s="1"/>
  <c r="FL297" i="11" s="1"/>
  <c r="FM297" i="11" s="1"/>
  <c r="ER314" i="11"/>
  <c r="GC314" i="11" s="1"/>
  <c r="EU311" i="11"/>
  <c r="GF311" i="11" s="1"/>
  <c r="EZ306" i="11"/>
  <c r="GK306" i="11" s="1"/>
  <c r="EP316" i="11"/>
  <c r="GA316" i="11" s="1"/>
  <c r="EV310" i="11"/>
  <c r="GG310" i="11" s="1"/>
  <c r="EY307" i="11"/>
  <c r="GJ307" i="11" s="1"/>
  <c r="EL320" i="11"/>
  <c r="FW320" i="11" s="1"/>
  <c r="EM319" i="11"/>
  <c r="FX319" i="11" s="1"/>
  <c r="EX308" i="11"/>
  <c r="GI308" i="11" s="1"/>
  <c r="ES313" i="11"/>
  <c r="GD313" i="11" s="1"/>
  <c r="EQ315" i="11"/>
  <c r="GB315" i="11" s="1"/>
  <c r="EN318" i="11"/>
  <c r="FY318" i="11" s="1"/>
  <c r="EW309" i="11"/>
  <c r="GH309" i="11" s="1"/>
  <c r="AY326" i="1"/>
  <c r="AZ326" i="1" s="1"/>
  <c r="BL326" i="1" s="1"/>
  <c r="AX326" i="1"/>
  <c r="O357" i="1"/>
  <c r="G358" i="1"/>
  <c r="N357" i="1"/>
  <c r="BB356" i="1"/>
  <c r="BC356" i="1" s="1"/>
  <c r="BF356" i="1"/>
  <c r="BH356" i="1" s="1"/>
  <c r="BJ356" i="1" s="1"/>
  <c r="V351" i="1"/>
  <c r="Y348" i="1"/>
  <c r="AN333" i="1"/>
  <c r="AK336" i="1"/>
  <c r="AD343" i="1"/>
  <c r="AT327" i="1"/>
  <c r="AV327" i="1" s="1"/>
  <c r="AW327" i="1" s="1"/>
  <c r="AA346" i="1"/>
  <c r="AQ330" i="1"/>
  <c r="AJ337" i="1"/>
  <c r="AG340" i="1"/>
  <c r="Z347" i="1"/>
  <c r="AP331" i="1"/>
  <c r="AE342" i="1"/>
  <c r="AF341" i="1"/>
  <c r="AC344" i="1"/>
  <c r="AS328" i="1"/>
  <c r="AL335" i="1"/>
  <c r="AI338" i="1"/>
  <c r="AB345" i="1"/>
  <c r="AR329" i="1"/>
  <c r="AO332" i="1"/>
  <c r="AH339" i="1"/>
  <c r="AM334" i="1"/>
  <c r="S354" i="1"/>
  <c r="W350" i="1"/>
  <c r="X349" i="1"/>
  <c r="U352" i="1"/>
  <c r="R355" i="1"/>
  <c r="Q356" i="1"/>
  <c r="T353" i="1"/>
  <c r="GT296" i="11"/>
  <c r="GV296" i="11" s="1"/>
  <c r="GW296" i="11" s="1"/>
  <c r="GY296" i="11" s="1"/>
  <c r="HI296" i="11" s="1"/>
  <c r="HJ296" i="11" s="1"/>
  <c r="EJ322" i="11"/>
  <c r="FU322" i="11" s="1"/>
  <c r="EF326" i="11"/>
  <c r="FQ326" i="11" s="1"/>
  <c r="FC303" i="11"/>
  <c r="GN303" i="11" s="1"/>
  <c r="FF300" i="11"/>
  <c r="GQ300" i="11" s="1"/>
  <c r="FD302" i="11"/>
  <c r="GO302" i="11" s="1"/>
  <c r="FE301" i="11"/>
  <c r="GP301" i="11" s="1"/>
  <c r="EG325" i="11"/>
  <c r="FR325" i="11" s="1"/>
  <c r="EK321" i="11"/>
  <c r="FV321" i="11" s="1"/>
  <c r="GZ295" i="11"/>
  <c r="HH295" i="11"/>
  <c r="FQ325" i="11"/>
  <c r="FA305" i="11"/>
  <c r="GL305" i="11" s="1"/>
  <c r="HK294" i="11"/>
  <c r="FN296" i="11"/>
  <c r="EI323" i="11"/>
  <c r="FB304" i="11"/>
  <c r="GM304" i="11" s="1"/>
  <c r="EE327" i="11"/>
  <c r="FP327" i="11" s="1"/>
  <c r="HF298" i="11"/>
  <c r="BA305" i="11"/>
  <c r="CU300" i="11"/>
  <c r="EA300" i="11" s="1"/>
  <c r="AM319" i="11"/>
  <c r="CK310" i="11"/>
  <c r="DQ310" i="11" s="1"/>
  <c r="BX323" i="11"/>
  <c r="DD323" i="11" s="1"/>
  <c r="AV310" i="11"/>
  <c r="AY307" i="11"/>
  <c r="CQ304" i="11"/>
  <c r="DW304" i="11" s="1"/>
  <c r="CM308" i="11"/>
  <c r="DS308" i="11" s="1"/>
  <c r="CC318" i="11"/>
  <c r="DI318" i="11" s="1"/>
  <c r="AD328" i="11"/>
  <c r="CJ311" i="11"/>
  <c r="DP311" i="11" s="1"/>
  <c r="CV299" i="11"/>
  <c r="EB299" i="11" s="1"/>
  <c r="AQ315" i="11"/>
  <c r="AF326" i="11"/>
  <c r="CT301" i="11"/>
  <c r="DZ301" i="11" s="1"/>
  <c r="AG325" i="11"/>
  <c r="CO306" i="11"/>
  <c r="DU306" i="11" s="1"/>
  <c r="AU311" i="11"/>
  <c r="AK321" i="11"/>
  <c r="BV325" i="11"/>
  <c r="DB325" i="11" s="1"/>
  <c r="CE316" i="11"/>
  <c r="DK316" i="11" s="1"/>
  <c r="AH324" i="11"/>
  <c r="BZ321" i="11"/>
  <c r="DF321" i="11" s="1"/>
  <c r="BW324" i="11"/>
  <c r="DC324" i="11" s="1"/>
  <c r="AR314" i="11"/>
  <c r="AN318" i="11"/>
  <c r="BT327" i="11"/>
  <c r="CZ327" i="11" s="1"/>
  <c r="CS302" i="11"/>
  <c r="DY302" i="11" s="1"/>
  <c r="BC303" i="11"/>
  <c r="BU326" i="11"/>
  <c r="DA326" i="11" s="1"/>
  <c r="AE327" i="11"/>
  <c r="BB304" i="11"/>
  <c r="CR303" i="11"/>
  <c r="DX303" i="11" s="1"/>
  <c r="BD302" i="11"/>
  <c r="BG299" i="11"/>
  <c r="CL309" i="11"/>
  <c r="DR309" i="11" s="1"/>
  <c r="BY322" i="11"/>
  <c r="DE322" i="11" s="1"/>
  <c r="AI323" i="11"/>
  <c r="CB319" i="11"/>
  <c r="DH319" i="11" s="1"/>
  <c r="CP305" i="11"/>
  <c r="DV305" i="11" s="1"/>
  <c r="FB305" i="11" s="1"/>
  <c r="GM305" i="11" s="1"/>
  <c r="AL320" i="11"/>
  <c r="AO317" i="11"/>
  <c r="AX308" i="11"/>
  <c r="AZ306" i="11"/>
  <c r="CA320" i="11"/>
  <c r="DG320" i="11" s="1"/>
  <c r="CG314" i="11"/>
  <c r="DM314" i="11" s="1"/>
  <c r="AP316" i="11"/>
  <c r="AJ322" i="11"/>
  <c r="CW298" i="11"/>
  <c r="EC298" i="11" s="1"/>
  <c r="BH298" i="11"/>
  <c r="BE301" i="11"/>
  <c r="BS328" i="11"/>
  <c r="CY328" i="11" s="1"/>
  <c r="BF300" i="11"/>
  <c r="AS313" i="11"/>
  <c r="CD317" i="11"/>
  <c r="DJ317" i="11" s="1"/>
  <c r="CI312" i="11"/>
  <c r="DO312" i="11" s="1"/>
  <c r="CN307" i="11"/>
  <c r="DT307" i="11" s="1"/>
  <c r="AT312" i="11"/>
  <c r="AW309" i="11"/>
  <c r="CF315" i="11"/>
  <c r="DL315" i="11" s="1"/>
  <c r="CH313" i="11"/>
  <c r="DN313" i="11" s="1"/>
  <c r="FS324" i="11"/>
  <c r="HL297" i="11"/>
  <c r="G360" i="11"/>
  <c r="M359" i="11"/>
  <c r="HE358" i="11" s="1"/>
  <c r="GT297" i="11" l="1"/>
  <c r="GV297" i="11" s="1"/>
  <c r="GW297" i="11" s="1"/>
  <c r="EG326" i="11"/>
  <c r="FR326" i="11" s="1"/>
  <c r="EZ307" i="11"/>
  <c r="GK307" i="11" s="1"/>
  <c r="ER315" i="11"/>
  <c r="GC315" i="11" s="1"/>
  <c r="EW310" i="11"/>
  <c r="GH310" i="11" s="1"/>
  <c r="FD303" i="11"/>
  <c r="GO303" i="11" s="1"/>
  <c r="EP317" i="11"/>
  <c r="GA317" i="11" s="1"/>
  <c r="EN319" i="11"/>
  <c r="FY319" i="11" s="1"/>
  <c r="EU312" i="11"/>
  <c r="GF312" i="11" s="1"/>
  <c r="ES314" i="11"/>
  <c r="GD314" i="11" s="1"/>
  <c r="EL321" i="11"/>
  <c r="ET313" i="11"/>
  <c r="GE313" i="11" s="1"/>
  <c r="EY308" i="11"/>
  <c r="GJ308" i="11" s="1"/>
  <c r="EO318" i="11"/>
  <c r="FZ318" i="11" s="1"/>
  <c r="EM320" i="11"/>
  <c r="FX320" i="11" s="1"/>
  <c r="EQ316" i="11"/>
  <c r="GB316" i="11" s="1"/>
  <c r="EX309" i="11"/>
  <c r="GI309" i="11" s="1"/>
  <c r="EH325" i="11"/>
  <c r="FS325" i="11" s="1"/>
  <c r="EV311" i="11"/>
  <c r="GG311" i="11" s="1"/>
  <c r="O358" i="1"/>
  <c r="G359" i="1"/>
  <c r="N358" i="1"/>
  <c r="AX327" i="1"/>
  <c r="AY327" i="1"/>
  <c r="AZ327" i="1" s="1"/>
  <c r="BL327" i="1" s="1"/>
  <c r="BB357" i="1"/>
  <c r="BC357" i="1" s="1"/>
  <c r="BF357" i="1"/>
  <c r="BH357" i="1" s="1"/>
  <c r="BJ357" i="1" s="1"/>
  <c r="AL336" i="1"/>
  <c r="AI339" i="1"/>
  <c r="AN334" i="1"/>
  <c r="AS329" i="1"/>
  <c r="AC345" i="1"/>
  <c r="AP332" i="1"/>
  <c r="Z348" i="1"/>
  <c r="AE343" i="1"/>
  <c r="AJ338" i="1"/>
  <c r="AO333" i="1"/>
  <c r="AT328" i="1"/>
  <c r="AV328" i="1" s="1"/>
  <c r="AW328" i="1" s="1"/>
  <c r="AG341" i="1"/>
  <c r="AQ331" i="1"/>
  <c r="AA347" i="1"/>
  <c r="AF342" i="1"/>
  <c r="AK337" i="1"/>
  <c r="AH340" i="1"/>
  <c r="AM335" i="1"/>
  <c r="AR330" i="1"/>
  <c r="AB346" i="1"/>
  <c r="Y349" i="1"/>
  <c r="AD344" i="1"/>
  <c r="T354" i="1"/>
  <c r="V352" i="1"/>
  <c r="S355" i="1"/>
  <c r="W351" i="1"/>
  <c r="R356" i="1"/>
  <c r="U353" i="1"/>
  <c r="X350" i="1"/>
  <c r="Q357" i="1"/>
  <c r="GX296" i="11"/>
  <c r="GZ296" i="11" s="1"/>
  <c r="FI298" i="11"/>
  <c r="FK298" i="11" s="1"/>
  <c r="FL298" i="11" s="1"/>
  <c r="FM298" i="11" s="1"/>
  <c r="EE328" i="11"/>
  <c r="FP328" i="11" s="1"/>
  <c r="EI324" i="11"/>
  <c r="FT324" i="11" s="1"/>
  <c r="EF327" i="11"/>
  <c r="FQ327" i="11" s="1"/>
  <c r="FC304" i="11"/>
  <c r="GN304" i="11" s="1"/>
  <c r="HK295" i="11"/>
  <c r="GY297" i="11"/>
  <c r="HI297" i="11" s="1"/>
  <c r="HJ297" i="11" s="1"/>
  <c r="GX297" i="11"/>
  <c r="FT323" i="11"/>
  <c r="FF301" i="11"/>
  <c r="GQ301" i="11" s="1"/>
  <c r="EK322" i="11"/>
  <c r="FV322" i="11" s="1"/>
  <c r="FA306" i="11"/>
  <c r="GL306" i="11" s="1"/>
  <c r="FG300" i="11"/>
  <c r="GR300" i="11" s="1"/>
  <c r="FE302" i="11"/>
  <c r="GP302" i="11" s="1"/>
  <c r="FH299" i="11"/>
  <c r="GS299" i="11" s="1"/>
  <c r="EJ323" i="11"/>
  <c r="FU323" i="11" s="1"/>
  <c r="FN297" i="11"/>
  <c r="FW321" i="11"/>
  <c r="HL298" i="11"/>
  <c r="HF299" i="11"/>
  <c r="CJ312" i="11"/>
  <c r="DP312" i="11" s="1"/>
  <c r="AG326" i="11"/>
  <c r="CR304" i="11"/>
  <c r="DX304" i="11" s="1"/>
  <c r="AL321" i="11"/>
  <c r="CV300" i="11"/>
  <c r="EB300" i="11" s="1"/>
  <c r="AX309" i="11"/>
  <c r="BW325" i="11"/>
  <c r="DC325" i="11" s="1"/>
  <c r="CD318" i="11"/>
  <c r="DJ318" i="11" s="1"/>
  <c r="CT302" i="11"/>
  <c r="DZ302" i="11" s="1"/>
  <c r="AU312" i="11"/>
  <c r="BS329" i="11"/>
  <c r="CY329" i="11" s="1"/>
  <c r="AR315" i="11"/>
  <c r="AM320" i="11"/>
  <c r="AS314" i="11"/>
  <c r="BG300" i="11"/>
  <c r="BF301" i="11"/>
  <c r="AQ316" i="11"/>
  <c r="AV311" i="11"/>
  <c r="BB305" i="11"/>
  <c r="AZ307" i="11"/>
  <c r="CN308" i="11"/>
  <c r="DT308" i="11" s="1"/>
  <c r="CQ305" i="11"/>
  <c r="DW305" i="11" s="1"/>
  <c r="CE317" i="11"/>
  <c r="DK317" i="11" s="1"/>
  <c r="AY308" i="11"/>
  <c r="AJ323" i="11"/>
  <c r="BU327" i="11"/>
  <c r="DA327" i="11" s="1"/>
  <c r="AH325" i="11"/>
  <c r="CW299" i="11"/>
  <c r="EC299" i="11" s="1"/>
  <c r="BT328" i="11"/>
  <c r="CZ328" i="11" s="1"/>
  <c r="AK322" i="11"/>
  <c r="AO318" i="11"/>
  <c r="CB320" i="11"/>
  <c r="DH320" i="11" s="1"/>
  <c r="CL310" i="11"/>
  <c r="DR310" i="11" s="1"/>
  <c r="AD329" i="11"/>
  <c r="BC304" i="11"/>
  <c r="BE302" i="11"/>
  <c r="CS303" i="11"/>
  <c r="DY303" i="11" s="1"/>
  <c r="CK311" i="11"/>
  <c r="DQ311" i="11" s="1"/>
  <c r="EW311" i="11" s="1"/>
  <c r="GH311" i="11" s="1"/>
  <c r="AE328" i="11"/>
  <c r="AP317" i="11"/>
  <c r="CI313" i="11"/>
  <c r="DO313" i="11" s="1"/>
  <c r="BZ322" i="11"/>
  <c r="DF322" i="11" s="1"/>
  <c r="AW310" i="11"/>
  <c r="BH299" i="11"/>
  <c r="CM309" i="11"/>
  <c r="DS309" i="11" s="1"/>
  <c r="CP306" i="11"/>
  <c r="DV306" i="11" s="1"/>
  <c r="AN319" i="11"/>
  <c r="AF327" i="11"/>
  <c r="CC319" i="11"/>
  <c r="DI319" i="11" s="1"/>
  <c r="EO319" i="11" s="1"/>
  <c r="FZ319" i="11" s="1"/>
  <c r="CU301" i="11"/>
  <c r="EA301" i="11" s="1"/>
  <c r="CA321" i="11"/>
  <c r="DG321" i="11" s="1"/>
  <c r="BD303" i="11"/>
  <c r="CG315" i="11"/>
  <c r="DM315" i="11" s="1"/>
  <c r="AI324" i="11"/>
  <c r="BX324" i="11"/>
  <c r="DD324" i="11" s="1"/>
  <c r="CO307" i="11"/>
  <c r="DU307" i="11" s="1"/>
  <c r="BV326" i="11"/>
  <c r="DB326" i="11" s="1"/>
  <c r="AT313" i="11"/>
  <c r="CF316" i="11"/>
  <c r="DL316" i="11" s="1"/>
  <c r="ER316" i="11" s="1"/>
  <c r="GC316" i="11" s="1"/>
  <c r="BA306" i="11"/>
  <c r="BY323" i="11"/>
  <c r="DE323" i="11" s="1"/>
  <c r="EK323" i="11" s="1"/>
  <c r="FV323" i="11" s="1"/>
  <c r="CH314" i="11"/>
  <c r="DN314" i="11" s="1"/>
  <c r="ET314" i="11" s="1"/>
  <c r="GE314" i="11" s="1"/>
  <c r="G361" i="11"/>
  <c r="M360" i="11"/>
  <c r="HE359" i="11" s="1"/>
  <c r="EN320" i="11" l="1"/>
  <c r="FY320" i="11" s="1"/>
  <c r="FA307" i="11"/>
  <c r="GL307" i="11" s="1"/>
  <c r="ES315" i="11"/>
  <c r="GD315" i="11" s="1"/>
  <c r="EP318" i="11"/>
  <c r="GA318" i="11" s="1"/>
  <c r="EQ317" i="11"/>
  <c r="GB317" i="11" s="1"/>
  <c r="EY309" i="11"/>
  <c r="GJ309" i="11" s="1"/>
  <c r="EZ308" i="11"/>
  <c r="GK308" i="11" s="1"/>
  <c r="EL322" i="11"/>
  <c r="FW322" i="11" s="1"/>
  <c r="EU313" i="11"/>
  <c r="GF313" i="11" s="1"/>
  <c r="EX310" i="11"/>
  <c r="GI310" i="11" s="1"/>
  <c r="EV312" i="11"/>
  <c r="GG312" i="11" s="1"/>
  <c r="AX328" i="1"/>
  <c r="AY328" i="1"/>
  <c r="AZ328" i="1" s="1"/>
  <c r="BL328" i="1" s="1"/>
  <c r="BF358" i="1"/>
  <c r="BH358" i="1" s="1"/>
  <c r="BJ358" i="1" s="1"/>
  <c r="BB358" i="1"/>
  <c r="BC358" i="1" s="1"/>
  <c r="AM336" i="1"/>
  <c r="AG342" i="1"/>
  <c r="AI340" i="1"/>
  <c r="AK338" i="1"/>
  <c r="AC346" i="1"/>
  <c r="AE344" i="1"/>
  <c r="Y350" i="1"/>
  <c r="AO334" i="1"/>
  <c r="AA348" i="1"/>
  <c r="AQ332" i="1"/>
  <c r="AS330" i="1"/>
  <c r="AF343" i="1"/>
  <c r="AH341" i="1"/>
  <c r="AR331" i="1"/>
  <c r="AB347" i="1"/>
  <c r="AT329" i="1"/>
  <c r="AV329" i="1" s="1"/>
  <c r="AD345" i="1"/>
  <c r="AN335" i="1"/>
  <c r="AP333" i="1"/>
  <c r="Z349" i="1"/>
  <c r="AJ339" i="1"/>
  <c r="AL337" i="1"/>
  <c r="V353" i="1"/>
  <c r="R357" i="1"/>
  <c r="T355" i="1"/>
  <c r="U354" i="1"/>
  <c r="W352" i="1"/>
  <c r="Q358" i="1"/>
  <c r="S356" i="1"/>
  <c r="X351" i="1"/>
  <c r="GT298" i="11"/>
  <c r="GV298" i="11" s="1"/>
  <c r="GW298" i="11" s="1"/>
  <c r="GY298" i="11" s="1"/>
  <c r="HI298" i="11" s="1"/>
  <c r="HJ298" i="11" s="1"/>
  <c r="O359" i="1"/>
  <c r="G360" i="1"/>
  <c r="N359" i="1"/>
  <c r="HH296" i="11"/>
  <c r="EH326" i="11"/>
  <c r="FS326" i="11" s="1"/>
  <c r="EM321" i="11"/>
  <c r="FX321" i="11" s="1"/>
  <c r="FG301" i="11"/>
  <c r="GR301" i="11" s="1"/>
  <c r="FE303" i="11"/>
  <c r="GP303" i="11" s="1"/>
  <c r="EF328" i="11"/>
  <c r="FQ328" i="11" s="1"/>
  <c r="FF302" i="11"/>
  <c r="GQ302" i="11" s="1"/>
  <c r="FH300" i="11"/>
  <c r="GS300" i="11" s="1"/>
  <c r="FB306" i="11"/>
  <c r="GM306" i="11" s="1"/>
  <c r="EG327" i="11"/>
  <c r="FR327" i="11" s="1"/>
  <c r="FC305" i="11"/>
  <c r="GN305" i="11" s="1"/>
  <c r="FI299" i="11"/>
  <c r="FK299" i="11" s="1"/>
  <c r="FL299" i="11" s="1"/>
  <c r="FM299" i="11" s="1"/>
  <c r="GZ297" i="11"/>
  <c r="HH297" i="11"/>
  <c r="HK296" i="11"/>
  <c r="FN298" i="11"/>
  <c r="EJ324" i="11"/>
  <c r="FU324" i="11" s="1"/>
  <c r="EE329" i="11"/>
  <c r="FP329" i="11" s="1"/>
  <c r="EI325" i="11"/>
  <c r="FD304" i="11"/>
  <c r="GO304" i="11" s="1"/>
  <c r="HL299" i="11"/>
  <c r="HF300" i="11"/>
  <c r="BT329" i="11"/>
  <c r="CZ329" i="11" s="1"/>
  <c r="AF328" i="11"/>
  <c r="CH315" i="11"/>
  <c r="DN315" i="11" s="1"/>
  <c r="AO319" i="11"/>
  <c r="CE318" i="11"/>
  <c r="DK318" i="11" s="1"/>
  <c r="CV301" i="11"/>
  <c r="EB301" i="11" s="1"/>
  <c r="CS304" i="11"/>
  <c r="DY304" i="11" s="1"/>
  <c r="AV312" i="11"/>
  <c r="CA322" i="11"/>
  <c r="DG322" i="11" s="1"/>
  <c r="BV327" i="11"/>
  <c r="DB327" i="11" s="1"/>
  <c r="CQ306" i="11"/>
  <c r="DW306" i="11" s="1"/>
  <c r="AT314" i="11"/>
  <c r="AP318" i="11"/>
  <c r="BX325" i="11"/>
  <c r="DD325" i="11" s="1"/>
  <c r="AR316" i="11"/>
  <c r="BC305" i="11"/>
  <c r="AN320" i="11"/>
  <c r="CP307" i="11"/>
  <c r="DV307" i="11" s="1"/>
  <c r="BZ323" i="11"/>
  <c r="DF323" i="11" s="1"/>
  <c r="BF302" i="11"/>
  <c r="CN309" i="11"/>
  <c r="DT309" i="11" s="1"/>
  <c r="AY309" i="11"/>
  <c r="BD304" i="11"/>
  <c r="BY324" i="11"/>
  <c r="DE324" i="11" s="1"/>
  <c r="AJ324" i="11"/>
  <c r="CI314" i="11"/>
  <c r="DO314" i="11" s="1"/>
  <c r="BE303" i="11"/>
  <c r="CO308" i="11"/>
  <c r="DU308" i="11" s="1"/>
  <c r="AM321" i="11"/>
  <c r="CB321" i="11"/>
  <c r="DH321" i="11" s="1"/>
  <c r="CJ313" i="11"/>
  <c r="DP313" i="11" s="1"/>
  <c r="BG301" i="11"/>
  <c r="CT303" i="11"/>
  <c r="DZ303" i="11" s="1"/>
  <c r="AU313" i="11"/>
  <c r="AW311" i="11"/>
  <c r="AQ317" i="11"/>
  <c r="AS315" i="11"/>
  <c r="CW300" i="11"/>
  <c r="EC300" i="11" s="1"/>
  <c r="BS330" i="11"/>
  <c r="CY330" i="11" s="1"/>
  <c r="AK323" i="11"/>
  <c r="BH300" i="11"/>
  <c r="CU302" i="11"/>
  <c r="EA302" i="11" s="1"/>
  <c r="AD330" i="11"/>
  <c r="AL322" i="11"/>
  <c r="AH326" i="11"/>
  <c r="CM310" i="11"/>
  <c r="DS310" i="11" s="1"/>
  <c r="BA307" i="11"/>
  <c r="CF317" i="11"/>
  <c r="DL317" i="11" s="1"/>
  <c r="AZ308" i="11"/>
  <c r="CG316" i="11"/>
  <c r="DM316" i="11" s="1"/>
  <c r="CD319" i="11"/>
  <c r="DJ319" i="11" s="1"/>
  <c r="EP319" i="11" s="1"/>
  <c r="GA319" i="11" s="1"/>
  <c r="AG327" i="11"/>
  <c r="AX310" i="11"/>
  <c r="AI325" i="11"/>
  <c r="CL311" i="11"/>
  <c r="DR311" i="11" s="1"/>
  <c r="CC320" i="11"/>
  <c r="DI320" i="11" s="1"/>
  <c r="CK312" i="11"/>
  <c r="DQ312" i="11" s="1"/>
  <c r="BU328" i="11"/>
  <c r="DA328" i="11" s="1"/>
  <c r="EG328" i="11" s="1"/>
  <c r="CR305" i="11"/>
  <c r="DX305" i="11" s="1"/>
  <c r="BB306" i="11"/>
  <c r="AE329" i="11"/>
  <c r="BW326" i="11"/>
  <c r="DC326" i="11" s="1"/>
  <c r="G362" i="11"/>
  <c r="M361" i="11"/>
  <c r="HE360" i="11" s="1"/>
  <c r="ES316" i="11" l="1"/>
  <c r="GD316" i="11" s="1"/>
  <c r="EU314" i="11"/>
  <c r="GF314" i="11" s="1"/>
  <c r="EY310" i="11"/>
  <c r="GJ310" i="11" s="1"/>
  <c r="ER317" i="11"/>
  <c r="GC317" i="11" s="1"/>
  <c r="EX311" i="11"/>
  <c r="GI311" i="11" s="1"/>
  <c r="GX298" i="11"/>
  <c r="HH298" i="11" s="1"/>
  <c r="EO320" i="11"/>
  <c r="FZ320" i="11" s="1"/>
  <c r="FB307" i="11"/>
  <c r="GM307" i="11" s="1"/>
  <c r="EW312" i="11"/>
  <c r="GH312" i="11" s="1"/>
  <c r="EV313" i="11"/>
  <c r="GG313" i="11" s="1"/>
  <c r="EZ309" i="11"/>
  <c r="GK309" i="11" s="1"/>
  <c r="EQ318" i="11"/>
  <c r="GB318" i="11" s="1"/>
  <c r="FA308" i="11"/>
  <c r="GL308" i="11" s="1"/>
  <c r="ET315" i="11"/>
  <c r="GE315" i="11" s="1"/>
  <c r="BB359" i="1"/>
  <c r="BC359" i="1" s="1"/>
  <c r="BF359" i="1"/>
  <c r="BH359" i="1" s="1"/>
  <c r="BJ359" i="1" s="1"/>
  <c r="AD346" i="1"/>
  <c r="AA349" i="1"/>
  <c r="AQ333" i="1"/>
  <c r="AN336" i="1"/>
  <c r="AG343" i="1"/>
  <c r="AE345" i="1"/>
  <c r="AB348" i="1"/>
  <c r="AR332" i="1"/>
  <c r="AC347" i="1"/>
  <c r="AS331" i="1"/>
  <c r="Z350" i="1"/>
  <c r="X352" i="1"/>
  <c r="AT330" i="1"/>
  <c r="AV330" i="1" s="1"/>
  <c r="AW330" i="1" s="1"/>
  <c r="AI341" i="1"/>
  <c r="AF344" i="1"/>
  <c r="Y351" i="1"/>
  <c r="AO335" i="1"/>
  <c r="AH342" i="1"/>
  <c r="AL338" i="1"/>
  <c r="AM337" i="1"/>
  <c r="AJ340" i="1"/>
  <c r="AK339" i="1"/>
  <c r="AP334" i="1"/>
  <c r="S357" i="1"/>
  <c r="R358" i="1"/>
  <c r="Q359" i="1"/>
  <c r="W353" i="1"/>
  <c r="U355" i="1"/>
  <c r="T356" i="1"/>
  <c r="V354" i="1"/>
  <c r="N360" i="1"/>
  <c r="G361" i="1"/>
  <c r="O360" i="1"/>
  <c r="AW329" i="1"/>
  <c r="FF303" i="11"/>
  <c r="GQ303" i="11" s="1"/>
  <c r="EK324" i="11"/>
  <c r="FV324" i="11" s="1"/>
  <c r="FD305" i="11"/>
  <c r="GO305" i="11" s="1"/>
  <c r="GT299" i="11"/>
  <c r="GV299" i="11" s="1"/>
  <c r="GW299" i="11" s="1"/>
  <c r="GX299" i="11" s="1"/>
  <c r="EI326" i="11"/>
  <c r="FT326" i="11" s="1"/>
  <c r="FG302" i="11"/>
  <c r="GR302" i="11" s="1"/>
  <c r="FI300" i="11"/>
  <c r="FK300" i="11" s="1"/>
  <c r="FL300" i="11" s="1"/>
  <c r="FM300" i="11" s="1"/>
  <c r="EN321" i="11"/>
  <c r="FY321" i="11" s="1"/>
  <c r="EJ325" i="11"/>
  <c r="FU325" i="11" s="1"/>
  <c r="EH327" i="11"/>
  <c r="FS327" i="11" s="1"/>
  <c r="FH301" i="11"/>
  <c r="GS301" i="11" s="1"/>
  <c r="HK297" i="11"/>
  <c r="EM322" i="11"/>
  <c r="FX322" i="11" s="1"/>
  <c r="EF329" i="11"/>
  <c r="FQ329" i="11" s="1"/>
  <c r="FN299" i="11"/>
  <c r="GZ298" i="11"/>
  <c r="EE330" i="11"/>
  <c r="FP330" i="11" s="1"/>
  <c r="EL323" i="11"/>
  <c r="FW323" i="11" s="1"/>
  <c r="FC306" i="11"/>
  <c r="GN306" i="11" s="1"/>
  <c r="FE304" i="11"/>
  <c r="GP304" i="11" s="1"/>
  <c r="FT325" i="11"/>
  <c r="HF301" i="11"/>
  <c r="CU303" i="11"/>
  <c r="EA303" i="11" s="1"/>
  <c r="AR317" i="11"/>
  <c r="CN310" i="11"/>
  <c r="DT310" i="11" s="1"/>
  <c r="CB322" i="11"/>
  <c r="DH322" i="11" s="1"/>
  <c r="AT315" i="11"/>
  <c r="AD331" i="11"/>
  <c r="AY310" i="11"/>
  <c r="AI326" i="11"/>
  <c r="AX311" i="11"/>
  <c r="BS331" i="11"/>
  <c r="CY331" i="11" s="1"/>
  <c r="EE331" i="11" s="1"/>
  <c r="CL312" i="11"/>
  <c r="DR312" i="11" s="1"/>
  <c r="CF318" i="11"/>
  <c r="DL318" i="11" s="1"/>
  <c r="CD320" i="11"/>
  <c r="DJ320" i="11" s="1"/>
  <c r="BY325" i="11"/>
  <c r="DE325" i="11" s="1"/>
  <c r="CO309" i="11"/>
  <c r="DU309" i="11" s="1"/>
  <c r="CM311" i="11"/>
  <c r="DS311" i="11" s="1"/>
  <c r="AW312" i="11"/>
  <c r="AL323" i="11"/>
  <c r="CE319" i="11"/>
  <c r="DK319" i="11" s="1"/>
  <c r="BF303" i="11"/>
  <c r="AN321" i="11"/>
  <c r="CH316" i="11"/>
  <c r="DN316" i="11" s="1"/>
  <c r="BA308" i="11"/>
  <c r="CI315" i="11"/>
  <c r="DO315" i="11" s="1"/>
  <c r="AG328" i="11"/>
  <c r="CJ314" i="11"/>
  <c r="DP314" i="11" s="1"/>
  <c r="BH301" i="11"/>
  <c r="AS316" i="11"/>
  <c r="AQ318" i="11"/>
  <c r="AV313" i="11"/>
  <c r="CQ307" i="11"/>
  <c r="DW307" i="11" s="1"/>
  <c r="BW327" i="11"/>
  <c r="DC327" i="11" s="1"/>
  <c r="BC306" i="11"/>
  <c r="BE304" i="11"/>
  <c r="CW301" i="11"/>
  <c r="EC301" i="11" s="1"/>
  <c r="FI301" i="11" s="1"/>
  <c r="CP308" i="11"/>
  <c r="DV308" i="11" s="1"/>
  <c r="CV302" i="11"/>
  <c r="EB302" i="11" s="1"/>
  <c r="AH327" i="11"/>
  <c r="CR306" i="11"/>
  <c r="DX306" i="11" s="1"/>
  <c r="BU329" i="11"/>
  <c r="DA329" i="11" s="1"/>
  <c r="BD305" i="11"/>
  <c r="CC321" i="11"/>
  <c r="DI321" i="11" s="1"/>
  <c r="BZ324" i="11"/>
  <c r="DF324" i="11" s="1"/>
  <c r="CG317" i="11"/>
  <c r="DM317" i="11" s="1"/>
  <c r="BX326" i="11"/>
  <c r="DD326" i="11" s="1"/>
  <c r="AZ309" i="11"/>
  <c r="BG302" i="11"/>
  <c r="CS305" i="11"/>
  <c r="DY305" i="11" s="1"/>
  <c r="AK324" i="11"/>
  <c r="CK313" i="11"/>
  <c r="DQ313" i="11" s="1"/>
  <c r="EW313" i="11" s="1"/>
  <c r="GH313" i="11" s="1"/>
  <c r="BT330" i="11"/>
  <c r="CZ330" i="11" s="1"/>
  <c r="AJ325" i="11"/>
  <c r="AM322" i="11"/>
  <c r="AF329" i="11"/>
  <c r="BB307" i="11"/>
  <c r="AU314" i="11"/>
  <c r="BV328" i="11"/>
  <c r="DB328" i="11" s="1"/>
  <c r="AP319" i="11"/>
  <c r="AE330" i="11"/>
  <c r="AO320" i="11"/>
  <c r="CA323" i="11"/>
  <c r="DG323" i="11" s="1"/>
  <c r="CT304" i="11"/>
  <c r="DZ304" i="11" s="1"/>
  <c r="FR328" i="11"/>
  <c r="HL300" i="11"/>
  <c r="M362" i="11"/>
  <c r="HE361" i="11" s="1"/>
  <c r="G363" i="11"/>
  <c r="FB308" i="11" l="1"/>
  <c r="GM308" i="11" s="1"/>
  <c r="EZ310" i="11"/>
  <c r="GK310" i="11" s="1"/>
  <c r="EO321" i="11"/>
  <c r="FZ321" i="11" s="1"/>
  <c r="EU315" i="11"/>
  <c r="GF315" i="11" s="1"/>
  <c r="ES317" i="11"/>
  <c r="GD317" i="11" s="1"/>
  <c r="ER318" i="11"/>
  <c r="GC318" i="11" s="1"/>
  <c r="GY299" i="11"/>
  <c r="HI299" i="11" s="1"/>
  <c r="HJ299" i="11" s="1"/>
  <c r="EY311" i="11"/>
  <c r="GJ311" i="11" s="1"/>
  <c r="EQ319" i="11"/>
  <c r="GB319" i="11" s="1"/>
  <c r="EX312" i="11"/>
  <c r="GI312" i="11" s="1"/>
  <c r="EP320" i="11"/>
  <c r="GA320" i="11" s="1"/>
  <c r="EV314" i="11"/>
  <c r="GG314" i="11" s="1"/>
  <c r="FC307" i="11"/>
  <c r="GN307" i="11" s="1"/>
  <c r="FA309" i="11"/>
  <c r="GL309" i="11" s="1"/>
  <c r="FF304" i="11"/>
  <c r="GQ304" i="11" s="1"/>
  <c r="ET316" i="11"/>
  <c r="GE316" i="11" s="1"/>
  <c r="BB360" i="1"/>
  <c r="BC360" i="1" s="1"/>
  <c r="BF360" i="1"/>
  <c r="BH360" i="1" s="1"/>
  <c r="BJ360" i="1" s="1"/>
  <c r="AD347" i="1"/>
  <c r="AK340" i="1"/>
  <c r="Y352" i="1"/>
  <c r="AO336" i="1"/>
  <c r="AB349" i="1"/>
  <c r="AT331" i="1"/>
  <c r="AV331" i="1" s="1"/>
  <c r="AW331" i="1" s="1"/>
  <c r="AC348" i="1"/>
  <c r="AS332" i="1"/>
  <c r="AJ341" i="1"/>
  <c r="AL339" i="1"/>
  <c r="AG344" i="1"/>
  <c r="AR333" i="1"/>
  <c r="AN337" i="1"/>
  <c r="AQ334" i="1"/>
  <c r="AA350" i="1"/>
  <c r="AP335" i="1"/>
  <c r="AM338" i="1"/>
  <c r="AH343" i="1"/>
  <c r="AI342" i="1"/>
  <c r="Z351" i="1"/>
  <c r="AF345" i="1"/>
  <c r="AE346" i="1"/>
  <c r="S358" i="1"/>
  <c r="U356" i="1"/>
  <c r="V355" i="1"/>
  <c r="W354" i="1"/>
  <c r="T357" i="1"/>
  <c r="R359" i="1"/>
  <c r="X353" i="1"/>
  <c r="Q360" i="1"/>
  <c r="AX330" i="1"/>
  <c r="AY330" i="1"/>
  <c r="AZ330" i="1" s="1"/>
  <c r="BL330" i="1" s="1"/>
  <c r="AX329" i="1"/>
  <c r="AY329" i="1"/>
  <c r="AZ329" i="1" s="1"/>
  <c r="BL329" i="1" s="1"/>
  <c r="G362" i="1"/>
  <c r="N361" i="1"/>
  <c r="O361" i="1"/>
  <c r="GT300" i="11"/>
  <c r="GV300" i="11" s="1"/>
  <c r="GW300" i="11" s="1"/>
  <c r="GX300" i="11" s="1"/>
  <c r="EL324" i="11"/>
  <c r="FW324" i="11" s="1"/>
  <c r="FD306" i="11"/>
  <c r="GO306" i="11" s="1"/>
  <c r="EH328" i="11"/>
  <c r="FS328" i="11" s="1"/>
  <c r="FE305" i="11"/>
  <c r="GP305" i="11" s="1"/>
  <c r="EK325" i="11"/>
  <c r="FV325" i="11" s="1"/>
  <c r="EJ326" i="11"/>
  <c r="FU326" i="11" s="1"/>
  <c r="FN300" i="11"/>
  <c r="EM323" i="11"/>
  <c r="FX323" i="11" s="1"/>
  <c r="FH302" i="11"/>
  <c r="GS302" i="11" s="1"/>
  <c r="FG303" i="11"/>
  <c r="GR303" i="11" s="1"/>
  <c r="EG329" i="11"/>
  <c r="EI327" i="11"/>
  <c r="EN322" i="11"/>
  <c r="FY322" i="11" s="1"/>
  <c r="GZ299" i="11"/>
  <c r="HH299" i="11"/>
  <c r="GY300" i="11"/>
  <c r="HI300" i="11" s="1"/>
  <c r="HJ300" i="11" s="1"/>
  <c r="EF330" i="11"/>
  <c r="FQ330" i="11" s="1"/>
  <c r="FK301" i="11"/>
  <c r="FL301" i="11" s="1"/>
  <c r="FM301" i="11" s="1"/>
  <c r="HK298" i="11"/>
  <c r="HF302" i="11"/>
  <c r="CN311" i="11"/>
  <c r="DT311" i="11" s="1"/>
  <c r="BY326" i="11"/>
  <c r="DE326" i="11" s="1"/>
  <c r="BG303" i="11"/>
  <c r="CF319" i="11"/>
  <c r="DL319" i="11" s="1"/>
  <c r="AX312" i="11"/>
  <c r="CS306" i="11"/>
  <c r="DY306" i="11" s="1"/>
  <c r="BH302" i="11"/>
  <c r="CE320" i="11"/>
  <c r="DK320" i="11" s="1"/>
  <c r="AL324" i="11"/>
  <c r="AU315" i="11"/>
  <c r="AP320" i="11"/>
  <c r="BF304" i="11"/>
  <c r="CR307" i="11"/>
  <c r="DX307" i="11" s="1"/>
  <c r="AD332" i="11"/>
  <c r="CC322" i="11"/>
  <c r="DI322" i="11" s="1"/>
  <c r="CG318" i="11"/>
  <c r="DM318" i="11" s="1"/>
  <c r="AS317" i="11"/>
  <c r="CT305" i="11"/>
  <c r="DZ305" i="11" s="1"/>
  <c r="BC307" i="11"/>
  <c r="AT316" i="11"/>
  <c r="AE331" i="11"/>
  <c r="AM323" i="11"/>
  <c r="AG329" i="11"/>
  <c r="BZ325" i="11"/>
  <c r="DF325" i="11" s="1"/>
  <c r="CP309" i="11"/>
  <c r="DV309" i="11" s="1"/>
  <c r="CI316" i="11"/>
  <c r="DO316" i="11" s="1"/>
  <c r="BT331" i="11"/>
  <c r="CZ331" i="11" s="1"/>
  <c r="BW328" i="11"/>
  <c r="DC328" i="11" s="1"/>
  <c r="CA324" i="11"/>
  <c r="DG324" i="11" s="1"/>
  <c r="BE305" i="11"/>
  <c r="BX327" i="11"/>
  <c r="DD327" i="11" s="1"/>
  <c r="AI327" i="11"/>
  <c r="BS332" i="11"/>
  <c r="CY332" i="11" s="1"/>
  <c r="BD306" i="11"/>
  <c r="CO310" i="11"/>
  <c r="DU310" i="11" s="1"/>
  <c r="CJ315" i="11"/>
  <c r="DP315" i="11" s="1"/>
  <c r="EV315" i="11" s="1"/>
  <c r="GG315" i="11" s="1"/>
  <c r="AW313" i="11"/>
  <c r="AN322" i="11"/>
  <c r="AK325" i="11"/>
  <c r="CH317" i="11"/>
  <c r="DN317" i="11" s="1"/>
  <c r="ET317" i="11" s="1"/>
  <c r="GE317" i="11" s="1"/>
  <c r="CV303" i="11"/>
  <c r="EB303" i="11" s="1"/>
  <c r="FH303" i="11" s="1"/>
  <c r="GS303" i="11" s="1"/>
  <c r="CL313" i="11"/>
  <c r="DR313" i="11" s="1"/>
  <c r="EX313" i="11" s="1"/>
  <c r="GI313" i="11" s="1"/>
  <c r="BB308" i="11"/>
  <c r="CU304" i="11"/>
  <c r="EA304" i="11" s="1"/>
  <c r="FG304" i="11" s="1"/>
  <c r="GR304" i="11" s="1"/>
  <c r="CD321" i="11"/>
  <c r="DJ321" i="11" s="1"/>
  <c r="CK314" i="11"/>
  <c r="DQ314" i="11" s="1"/>
  <c r="AY311" i="11"/>
  <c r="BA309" i="11"/>
  <c r="BV329" i="11"/>
  <c r="DB329" i="11" s="1"/>
  <c r="AZ310" i="11"/>
  <c r="AF330" i="11"/>
  <c r="CW302" i="11"/>
  <c r="EC302" i="11" s="1"/>
  <c r="FI302" i="11" s="1"/>
  <c r="CB323" i="11"/>
  <c r="DH323" i="11" s="1"/>
  <c r="AH328" i="11"/>
  <c r="CM312" i="11"/>
  <c r="DS312" i="11" s="1"/>
  <c r="EY312" i="11" s="1"/>
  <c r="GJ312" i="11" s="1"/>
  <c r="AR318" i="11"/>
  <c r="AJ326" i="11"/>
  <c r="CQ308" i="11"/>
  <c r="DW308" i="11" s="1"/>
  <c r="FC308" i="11" s="1"/>
  <c r="GN308" i="11" s="1"/>
  <c r="AQ319" i="11"/>
  <c r="BU330" i="11"/>
  <c r="DA330" i="11" s="1"/>
  <c r="EG330" i="11" s="1"/>
  <c r="FR330" i="11" s="1"/>
  <c r="AV314" i="11"/>
  <c r="AO321" i="11"/>
  <c r="HL301" i="11"/>
  <c r="GT301" i="11"/>
  <c r="GV301" i="11" s="1"/>
  <c r="GW301" i="11" s="1"/>
  <c r="FP331" i="11"/>
  <c r="M363" i="11"/>
  <c r="HE362" i="11" s="1"/>
  <c r="G364" i="11"/>
  <c r="FK302" i="11" l="1"/>
  <c r="EH329" i="11"/>
  <c r="FS329" i="11" s="1"/>
  <c r="ER319" i="11"/>
  <c r="GC319" i="11" s="1"/>
  <c r="EM324" i="11"/>
  <c r="FX324" i="11" s="1"/>
  <c r="EW314" i="11"/>
  <c r="GH314" i="11" s="1"/>
  <c r="FD307" i="11"/>
  <c r="GO307" i="11" s="1"/>
  <c r="FA310" i="11"/>
  <c r="GL310" i="11" s="1"/>
  <c r="EU316" i="11"/>
  <c r="GF316" i="11" s="1"/>
  <c r="FB309" i="11"/>
  <c r="GM309" i="11" s="1"/>
  <c r="EZ311" i="11"/>
  <c r="GK311" i="11" s="1"/>
  <c r="ES318" i="11"/>
  <c r="GD318" i="11" s="1"/>
  <c r="EQ320" i="11"/>
  <c r="GB320" i="11" s="1"/>
  <c r="BB361" i="1"/>
  <c r="BC361" i="1" s="1"/>
  <c r="BF361" i="1"/>
  <c r="BH361" i="1" s="1"/>
  <c r="BJ361" i="1" s="1"/>
  <c r="AS333" i="1"/>
  <c r="AC349" i="1"/>
  <c r="AN338" i="1"/>
  <c r="AQ335" i="1"/>
  <c r="AA351" i="1"/>
  <c r="AP336" i="1"/>
  <c r="Z352" i="1"/>
  <c r="AG345" i="1"/>
  <c r="AJ342" i="1"/>
  <c r="AE347" i="1"/>
  <c r="AT332" i="1"/>
  <c r="AV332" i="1" s="1"/>
  <c r="AW332" i="1" s="1"/>
  <c r="AD348" i="1"/>
  <c r="AK341" i="1"/>
  <c r="AF346" i="1"/>
  <c r="AI343" i="1"/>
  <c r="AH344" i="1"/>
  <c r="AO337" i="1"/>
  <c r="Y353" i="1"/>
  <c r="AR334" i="1"/>
  <c r="AB350" i="1"/>
  <c r="AM339" i="1"/>
  <c r="AL340" i="1"/>
  <c r="W355" i="1"/>
  <c r="S359" i="1"/>
  <c r="Q361" i="1"/>
  <c r="T358" i="1"/>
  <c r="R360" i="1"/>
  <c r="U357" i="1"/>
  <c r="V356" i="1"/>
  <c r="X354" i="1"/>
  <c r="O362" i="1"/>
  <c r="G363" i="1"/>
  <c r="N362" i="1"/>
  <c r="AY331" i="1"/>
  <c r="AZ331" i="1" s="1"/>
  <c r="BL331" i="1" s="1"/>
  <c r="AX331" i="1"/>
  <c r="EF331" i="11"/>
  <c r="FQ331" i="11" s="1"/>
  <c r="EE332" i="11"/>
  <c r="EN323" i="11"/>
  <c r="FY323" i="11" s="1"/>
  <c r="GY301" i="11"/>
  <c r="HI301" i="11" s="1"/>
  <c r="HJ301" i="11" s="1"/>
  <c r="GX301" i="11"/>
  <c r="FF305" i="11"/>
  <c r="GQ305" i="11" s="1"/>
  <c r="FE306" i="11"/>
  <c r="GP306" i="11" s="1"/>
  <c r="EK326" i="11"/>
  <c r="FV326" i="11" s="1"/>
  <c r="EP321" i="11"/>
  <c r="GA321" i="11" s="1"/>
  <c r="FN301" i="11"/>
  <c r="FT327" i="11"/>
  <c r="EI328" i="11"/>
  <c r="FT328" i="11" s="1"/>
  <c r="EL325" i="11"/>
  <c r="FW325" i="11" s="1"/>
  <c r="FR329" i="11"/>
  <c r="EJ327" i="11"/>
  <c r="FU327" i="11" s="1"/>
  <c r="EO322" i="11"/>
  <c r="FZ322" i="11" s="1"/>
  <c r="GZ300" i="11"/>
  <c r="HH300" i="11"/>
  <c r="HK299" i="11"/>
  <c r="GT302" i="11"/>
  <c r="GV302" i="11" s="1"/>
  <c r="GW302" i="11" s="1"/>
  <c r="FL302" i="11"/>
  <c r="FM302" i="11" s="1"/>
  <c r="HL302" i="11"/>
  <c r="HF303" i="11"/>
  <c r="AD333" i="11"/>
  <c r="CN312" i="11"/>
  <c r="DT312" i="11" s="1"/>
  <c r="AJ327" i="11"/>
  <c r="AE332" i="11"/>
  <c r="CE321" i="11"/>
  <c r="DK321" i="11" s="1"/>
  <c r="CF320" i="11"/>
  <c r="DL320" i="11" s="1"/>
  <c r="AX313" i="11"/>
  <c r="BA310" i="11"/>
  <c r="CB324" i="11"/>
  <c r="DH324" i="11" s="1"/>
  <c r="AI328" i="11"/>
  <c r="CM313" i="11"/>
  <c r="DS313" i="11" s="1"/>
  <c r="CI317" i="11"/>
  <c r="DO317" i="11" s="1"/>
  <c r="BH303" i="11"/>
  <c r="BG304" i="11"/>
  <c r="CD322" i="11"/>
  <c r="DJ322" i="11" s="1"/>
  <c r="CQ309" i="11"/>
  <c r="DW309" i="11" s="1"/>
  <c r="CV304" i="11"/>
  <c r="EB304" i="11" s="1"/>
  <c r="BE306" i="11"/>
  <c r="AN323" i="11"/>
  <c r="AQ320" i="11"/>
  <c r="AH329" i="11"/>
  <c r="CS307" i="11"/>
  <c r="DY307" i="11" s="1"/>
  <c r="AW314" i="11"/>
  <c r="BT332" i="11"/>
  <c r="CZ332" i="11" s="1"/>
  <c r="EF332" i="11" s="1"/>
  <c r="FQ332" i="11" s="1"/>
  <c r="CJ316" i="11"/>
  <c r="DP316" i="11" s="1"/>
  <c r="BB309" i="11"/>
  <c r="CT306" i="11"/>
  <c r="DZ306" i="11" s="1"/>
  <c r="AG330" i="11"/>
  <c r="CK315" i="11"/>
  <c r="DQ315" i="11" s="1"/>
  <c r="AP321" i="11"/>
  <c r="CR308" i="11"/>
  <c r="DX308" i="11" s="1"/>
  <c r="CW303" i="11"/>
  <c r="EC303" i="11" s="1"/>
  <c r="BV330" i="11"/>
  <c r="DB330" i="11" s="1"/>
  <c r="CP310" i="11"/>
  <c r="DV310" i="11" s="1"/>
  <c r="BF305" i="11"/>
  <c r="AR319" i="11"/>
  <c r="AT317" i="11"/>
  <c r="CC323" i="11"/>
  <c r="DI323" i="11" s="1"/>
  <c r="BY327" i="11"/>
  <c r="DE327" i="11" s="1"/>
  <c r="EK327" i="11" s="1"/>
  <c r="FV327" i="11" s="1"/>
  <c r="AO322" i="11"/>
  <c r="BZ326" i="11"/>
  <c r="DF326" i="11" s="1"/>
  <c r="AZ311" i="11"/>
  <c r="AF331" i="11"/>
  <c r="AY312" i="11"/>
  <c r="BD307" i="11"/>
  <c r="CA325" i="11"/>
  <c r="DG325" i="11" s="1"/>
  <c r="BS333" i="11"/>
  <c r="CY333" i="11" s="1"/>
  <c r="CH318" i="11"/>
  <c r="DN318" i="11" s="1"/>
  <c r="AL325" i="11"/>
  <c r="AS318" i="11"/>
  <c r="AK326" i="11"/>
  <c r="BW329" i="11"/>
  <c r="DC329" i="11" s="1"/>
  <c r="AV315" i="11"/>
  <c r="AU316" i="11"/>
  <c r="CL314" i="11"/>
  <c r="DR314" i="11" s="1"/>
  <c r="EX314" i="11" s="1"/>
  <c r="GI314" i="11" s="1"/>
  <c r="CU305" i="11"/>
  <c r="EA305" i="11" s="1"/>
  <c r="AM324" i="11"/>
  <c r="BC308" i="11"/>
  <c r="BU331" i="11"/>
  <c r="DA331" i="11" s="1"/>
  <c r="EG331" i="11" s="1"/>
  <c r="FR331" i="11" s="1"/>
  <c r="CG319" i="11"/>
  <c r="DM319" i="11" s="1"/>
  <c r="ES319" i="11" s="1"/>
  <c r="GD319" i="11" s="1"/>
  <c r="CO311" i="11"/>
  <c r="DU311" i="11" s="1"/>
  <c r="BX328" i="11"/>
  <c r="DD328" i="11" s="1"/>
  <c r="FP332" i="11"/>
  <c r="G365" i="11"/>
  <c r="M364" i="11"/>
  <c r="HE363" i="11" s="1"/>
  <c r="FI303" i="11" l="1"/>
  <c r="FK303" i="11" s="1"/>
  <c r="FL303" i="11" s="1"/>
  <c r="FM303" i="11" s="1"/>
  <c r="EE333" i="11"/>
  <c r="FP333" i="11" s="1"/>
  <c r="EI329" i="11"/>
  <c r="FT329" i="11" s="1"/>
  <c r="EV316" i="11"/>
  <c r="GG316" i="11" s="1"/>
  <c r="EY313" i="11"/>
  <c r="GJ313" i="11" s="1"/>
  <c r="FB310" i="11"/>
  <c r="GM310" i="11" s="1"/>
  <c r="EZ312" i="11"/>
  <c r="GK312" i="11" s="1"/>
  <c r="EU317" i="11"/>
  <c r="GF317" i="11" s="1"/>
  <c r="FC309" i="11"/>
  <c r="GN309" i="11" s="1"/>
  <c r="ET318" i="11"/>
  <c r="GE318" i="11" s="1"/>
  <c r="FD308" i="11"/>
  <c r="GO308" i="11" s="1"/>
  <c r="EJ328" i="11"/>
  <c r="FU328" i="11" s="1"/>
  <c r="FE307" i="11"/>
  <c r="GP307" i="11" s="1"/>
  <c r="ER320" i="11"/>
  <c r="GC320" i="11" s="1"/>
  <c r="FA311" i="11"/>
  <c r="GL311" i="11" s="1"/>
  <c r="EW315" i="11"/>
  <c r="GH315" i="11" s="1"/>
  <c r="N363" i="1"/>
  <c r="G364" i="1"/>
  <c r="O363" i="1"/>
  <c r="BF362" i="1"/>
  <c r="BH362" i="1" s="1"/>
  <c r="BJ362" i="1" s="1"/>
  <c r="BB362" i="1"/>
  <c r="BC362" i="1" s="1"/>
  <c r="AJ343" i="1"/>
  <c r="Z353" i="1"/>
  <c r="AP337" i="1"/>
  <c r="AN339" i="1"/>
  <c r="AL341" i="1"/>
  <c r="AB351" i="1"/>
  <c r="AR335" i="1"/>
  <c r="AH345" i="1"/>
  <c r="AF347" i="1"/>
  <c r="AD349" i="1"/>
  <c r="AT333" i="1"/>
  <c r="AV333" i="1" s="1"/>
  <c r="V357" i="1"/>
  <c r="W356" i="1"/>
  <c r="AS334" i="1"/>
  <c r="AC350" i="1"/>
  <c r="AI344" i="1"/>
  <c r="AO338" i="1"/>
  <c r="Y354" i="1"/>
  <c r="AM340" i="1"/>
  <c r="R361" i="1"/>
  <c r="U358" i="1"/>
  <c r="AK342" i="1"/>
  <c r="AQ336" i="1"/>
  <c r="AA352" i="1"/>
  <c r="AG346" i="1"/>
  <c r="AE348" i="1"/>
  <c r="S360" i="1"/>
  <c r="X355" i="1"/>
  <c r="T359" i="1"/>
  <c r="Q362" i="1"/>
  <c r="AY332" i="1"/>
  <c r="AZ332" i="1" s="1"/>
  <c r="BL332" i="1" s="1"/>
  <c r="AX332" i="1"/>
  <c r="EM325" i="11"/>
  <c r="FX325" i="11" s="1"/>
  <c r="EH330" i="11"/>
  <c r="FS330" i="11" s="1"/>
  <c r="FH304" i="11"/>
  <c r="GS304" i="11" s="1"/>
  <c r="FF306" i="11"/>
  <c r="GQ306" i="11" s="1"/>
  <c r="EP322" i="11"/>
  <c r="GA322" i="11" s="1"/>
  <c r="GZ301" i="11"/>
  <c r="HH301" i="11"/>
  <c r="EL326" i="11"/>
  <c r="FW326" i="11" s="1"/>
  <c r="EN324" i="11"/>
  <c r="FY324" i="11" s="1"/>
  <c r="EQ321" i="11"/>
  <c r="GB321" i="11" s="1"/>
  <c r="FN302" i="11"/>
  <c r="FG305" i="11"/>
  <c r="GR305" i="11" s="1"/>
  <c r="GY302" i="11"/>
  <c r="HI302" i="11" s="1"/>
  <c r="HJ302" i="11" s="1"/>
  <c r="GX302" i="11"/>
  <c r="HK300" i="11"/>
  <c r="EO323" i="11"/>
  <c r="FZ323" i="11" s="1"/>
  <c r="HL303" i="11"/>
  <c r="HF304" i="11"/>
  <c r="AO323" i="11"/>
  <c r="AF332" i="11"/>
  <c r="BY328" i="11"/>
  <c r="DE328" i="11" s="1"/>
  <c r="CH319" i="11"/>
  <c r="DN319" i="11" s="1"/>
  <c r="AT318" i="11"/>
  <c r="AW315" i="11"/>
  <c r="AQ321" i="11"/>
  <c r="CS308" i="11"/>
  <c r="DY308" i="11" s="1"/>
  <c r="AG331" i="11"/>
  <c r="AR320" i="11"/>
  <c r="CL315" i="11"/>
  <c r="DR315" i="11" s="1"/>
  <c r="CE322" i="11"/>
  <c r="DK322" i="11" s="1"/>
  <c r="CM314" i="11"/>
  <c r="DS314" i="11" s="1"/>
  <c r="AK327" i="11"/>
  <c r="CD323" i="11"/>
  <c r="DJ323" i="11" s="1"/>
  <c r="AY313" i="11"/>
  <c r="AL326" i="11"/>
  <c r="CJ317" i="11"/>
  <c r="DP317" i="11" s="1"/>
  <c r="BX329" i="11"/>
  <c r="DD329" i="11" s="1"/>
  <c r="CQ310" i="11"/>
  <c r="DW310" i="11" s="1"/>
  <c r="CA326" i="11"/>
  <c r="DG326" i="11" s="1"/>
  <c r="CC324" i="11"/>
  <c r="DI324" i="11" s="1"/>
  <c r="CR309" i="11"/>
  <c r="DX309" i="11" s="1"/>
  <c r="BW330" i="11"/>
  <c r="DC330" i="11" s="1"/>
  <c r="CT307" i="11"/>
  <c r="DZ307" i="11" s="1"/>
  <c r="AX314" i="11"/>
  <c r="AS319" i="11"/>
  <c r="BZ327" i="11"/>
  <c r="DF327" i="11" s="1"/>
  <c r="AD334" i="11"/>
  <c r="BG305" i="11"/>
  <c r="BD308" i="11"/>
  <c r="BA311" i="11"/>
  <c r="CU306" i="11"/>
  <c r="EA306" i="11" s="1"/>
  <c r="AJ328" i="11"/>
  <c r="AI329" i="11"/>
  <c r="BS334" i="11"/>
  <c r="CY334" i="11" s="1"/>
  <c r="CV305" i="11"/>
  <c r="EB305" i="11" s="1"/>
  <c r="AE333" i="11"/>
  <c r="BT333" i="11"/>
  <c r="CZ333" i="11" s="1"/>
  <c r="AU317" i="11"/>
  <c r="BV331" i="11"/>
  <c r="DB331" i="11" s="1"/>
  <c r="EH331" i="11" s="1"/>
  <c r="FS331" i="11" s="1"/>
  <c r="BH304" i="11"/>
  <c r="CK316" i="11"/>
  <c r="DQ316" i="11" s="1"/>
  <c r="AM325" i="11"/>
  <c r="AP322" i="11"/>
  <c r="CP311" i="11"/>
  <c r="DV311" i="11" s="1"/>
  <c r="AH330" i="11"/>
  <c r="BF306" i="11"/>
  <c r="BB310" i="11"/>
  <c r="CG320" i="11"/>
  <c r="DM320" i="11" s="1"/>
  <c r="ES320" i="11" s="1"/>
  <c r="GD320" i="11" s="1"/>
  <c r="BE307" i="11"/>
  <c r="CB325" i="11"/>
  <c r="DH325" i="11" s="1"/>
  <c r="EN325" i="11" s="1"/>
  <c r="FY325" i="11" s="1"/>
  <c r="CI318" i="11"/>
  <c r="DO318" i="11" s="1"/>
  <c r="EU318" i="11" s="1"/>
  <c r="GF318" i="11" s="1"/>
  <c r="CO312" i="11"/>
  <c r="DU312" i="11" s="1"/>
  <c r="CF321" i="11"/>
  <c r="DL321" i="11" s="1"/>
  <c r="ER321" i="11" s="1"/>
  <c r="GC321" i="11" s="1"/>
  <c r="AN324" i="11"/>
  <c r="CN313" i="11"/>
  <c r="DT313" i="11" s="1"/>
  <c r="AZ312" i="11"/>
  <c r="CW304" i="11"/>
  <c r="EC304" i="11" s="1"/>
  <c r="BC309" i="11"/>
  <c r="AV316" i="11"/>
  <c r="BU332" i="11"/>
  <c r="DA332" i="11" s="1"/>
  <c r="EG332" i="11" s="1"/>
  <c r="FR332" i="11" s="1"/>
  <c r="G366" i="11"/>
  <c r="M365" i="11"/>
  <c r="HE364" i="11" s="1"/>
  <c r="GT303" i="11" l="1"/>
  <c r="GV303" i="11" s="1"/>
  <c r="GW303" i="11" s="1"/>
  <c r="GY303" i="11" s="1"/>
  <c r="HI303" i="11" s="1"/>
  <c r="HJ303" i="11" s="1"/>
  <c r="FA312" i="11"/>
  <c r="GL312" i="11" s="1"/>
  <c r="EZ313" i="11"/>
  <c r="GK313" i="11" s="1"/>
  <c r="FB311" i="11"/>
  <c r="GM311" i="11" s="1"/>
  <c r="EY314" i="11"/>
  <c r="GJ314" i="11" s="1"/>
  <c r="FC310" i="11"/>
  <c r="GN310" i="11" s="1"/>
  <c r="ET319" i="11"/>
  <c r="GE319" i="11" s="1"/>
  <c r="EM326" i="11"/>
  <c r="FX326" i="11" s="1"/>
  <c r="EW316" i="11"/>
  <c r="GH316" i="11" s="1"/>
  <c r="EX315" i="11"/>
  <c r="GI315" i="11" s="1"/>
  <c r="EV317" i="11"/>
  <c r="GG317" i="11" s="1"/>
  <c r="FF307" i="11"/>
  <c r="GQ307" i="11" s="1"/>
  <c r="FE308" i="11"/>
  <c r="GP308" i="11" s="1"/>
  <c r="FD309" i="11"/>
  <c r="GO309" i="11" s="1"/>
  <c r="AW333" i="1"/>
  <c r="BB363" i="1"/>
  <c r="BC363" i="1" s="1"/>
  <c r="BF363" i="1"/>
  <c r="BH363" i="1" s="1"/>
  <c r="BJ363" i="1" s="1"/>
  <c r="Y355" i="1"/>
  <c r="AO339" i="1"/>
  <c r="AL342" i="1"/>
  <c r="AE349" i="1"/>
  <c r="AJ344" i="1"/>
  <c r="AK343" i="1"/>
  <c r="AH346" i="1"/>
  <c r="AA353" i="1"/>
  <c r="AQ337" i="1"/>
  <c r="AF348" i="1"/>
  <c r="AG347" i="1"/>
  <c r="AD350" i="1"/>
  <c r="AT334" i="1"/>
  <c r="AV334" i="1" s="1"/>
  <c r="AW334" i="1" s="1"/>
  <c r="AM341" i="1"/>
  <c r="AB352" i="1"/>
  <c r="AR336" i="1"/>
  <c r="V358" i="1"/>
  <c r="AC351" i="1"/>
  <c r="AS335" i="1"/>
  <c r="Z354" i="1"/>
  <c r="AP338" i="1"/>
  <c r="AI345" i="1"/>
  <c r="AN340" i="1"/>
  <c r="X356" i="1"/>
  <c r="U359" i="1"/>
  <c r="Q363" i="1"/>
  <c r="W357" i="1"/>
  <c r="R362" i="1"/>
  <c r="T360" i="1"/>
  <c r="S361" i="1"/>
  <c r="N364" i="1"/>
  <c r="G365" i="1"/>
  <c r="O364" i="1"/>
  <c r="FI304" i="11"/>
  <c r="FK304" i="11" s="1"/>
  <c r="FL304" i="11" s="1"/>
  <c r="FM304" i="11" s="1"/>
  <c r="FH305" i="11"/>
  <c r="GS305" i="11" s="1"/>
  <c r="EL327" i="11"/>
  <c r="FW327" i="11" s="1"/>
  <c r="EF333" i="11"/>
  <c r="FQ333" i="11" s="1"/>
  <c r="EE334" i="11"/>
  <c r="FP334" i="11" s="1"/>
  <c r="EI330" i="11"/>
  <c r="FT330" i="11" s="1"/>
  <c r="EQ322" i="11"/>
  <c r="GB322" i="11" s="1"/>
  <c r="EP323" i="11"/>
  <c r="GA323" i="11" s="1"/>
  <c r="EJ329" i="11"/>
  <c r="EK328" i="11"/>
  <c r="FV328" i="11" s="1"/>
  <c r="EO324" i="11"/>
  <c r="FZ324" i="11" s="1"/>
  <c r="FN303" i="11"/>
  <c r="GZ302" i="11"/>
  <c r="HH302" i="11"/>
  <c r="FG306" i="11"/>
  <c r="GR306" i="11" s="1"/>
  <c r="HK301" i="11"/>
  <c r="HL304" i="11"/>
  <c r="HF305" i="11"/>
  <c r="BG306" i="11"/>
  <c r="CL316" i="11"/>
  <c r="DR316" i="11" s="1"/>
  <c r="CE323" i="11"/>
  <c r="DK323" i="11" s="1"/>
  <c r="CQ311" i="11"/>
  <c r="DW311" i="11" s="1"/>
  <c r="BC310" i="11"/>
  <c r="AE334" i="11"/>
  <c r="BY329" i="11"/>
  <c r="DE329" i="11" s="1"/>
  <c r="CO313" i="11"/>
  <c r="DU313" i="11" s="1"/>
  <c r="AY314" i="11"/>
  <c r="CK317" i="11"/>
  <c r="DQ317" i="11" s="1"/>
  <c r="CJ318" i="11"/>
  <c r="DP318" i="11" s="1"/>
  <c r="AG332" i="11"/>
  <c r="CR310" i="11"/>
  <c r="DX310" i="11" s="1"/>
  <c r="FD310" i="11" s="1"/>
  <c r="GO310" i="11" s="1"/>
  <c r="CW305" i="11"/>
  <c r="EC305" i="11" s="1"/>
  <c r="AW316" i="11"/>
  <c r="AI330" i="11"/>
  <c r="BT334" i="11"/>
  <c r="CZ334" i="11" s="1"/>
  <c r="AS320" i="11"/>
  <c r="BH305" i="11"/>
  <c r="BA312" i="11"/>
  <c r="CM315" i="11"/>
  <c r="DS315" i="11" s="1"/>
  <c r="AZ313" i="11"/>
  <c r="AP323" i="11"/>
  <c r="CV306" i="11"/>
  <c r="EB306" i="11" s="1"/>
  <c r="AK328" i="11"/>
  <c r="CP312" i="11"/>
  <c r="DV312" i="11" s="1"/>
  <c r="BX330" i="11"/>
  <c r="DD330" i="11" s="1"/>
  <c r="BE308" i="11"/>
  <c r="AT319" i="11"/>
  <c r="CA327" i="11"/>
  <c r="DG327" i="11" s="1"/>
  <c r="AH331" i="11"/>
  <c r="BB311" i="11"/>
  <c r="AX315" i="11"/>
  <c r="AL327" i="11"/>
  <c r="CU307" i="11"/>
  <c r="EA307" i="11" s="1"/>
  <c r="AU318" i="11"/>
  <c r="BD309" i="11"/>
  <c r="CF322" i="11"/>
  <c r="DL322" i="11" s="1"/>
  <c r="AJ329" i="11"/>
  <c r="AV317" i="11"/>
  <c r="BU333" i="11"/>
  <c r="DA333" i="11" s="1"/>
  <c r="BZ328" i="11"/>
  <c r="DF328" i="11" s="1"/>
  <c r="AN325" i="11"/>
  <c r="CD324" i="11"/>
  <c r="DJ324" i="11" s="1"/>
  <c r="CG321" i="11"/>
  <c r="DM321" i="11" s="1"/>
  <c r="CT308" i="11"/>
  <c r="DZ308" i="11" s="1"/>
  <c r="CB326" i="11"/>
  <c r="DH326" i="11" s="1"/>
  <c r="BW331" i="11"/>
  <c r="DC331" i="11" s="1"/>
  <c r="CC325" i="11"/>
  <c r="DI325" i="11" s="1"/>
  <c r="AD335" i="11"/>
  <c r="AM326" i="11"/>
  <c r="BF307" i="11"/>
  <c r="AF333" i="11"/>
  <c r="CS309" i="11"/>
  <c r="DY309" i="11" s="1"/>
  <c r="BS335" i="11"/>
  <c r="CY335" i="11" s="1"/>
  <c r="AQ322" i="11"/>
  <c r="BV332" i="11"/>
  <c r="DB332" i="11" s="1"/>
  <c r="CH320" i="11"/>
  <c r="DN320" i="11" s="1"/>
  <c r="ET320" i="11" s="1"/>
  <c r="GE320" i="11" s="1"/>
  <c r="AR321" i="11"/>
  <c r="CI319" i="11"/>
  <c r="DO319" i="11" s="1"/>
  <c r="AO324" i="11"/>
  <c r="CN314" i="11"/>
  <c r="DT314" i="11" s="1"/>
  <c r="G367" i="11"/>
  <c r="M366" i="11"/>
  <c r="HE365" i="11" s="1"/>
  <c r="GX303" i="11" l="1"/>
  <c r="HH303" i="11" s="1"/>
  <c r="EU319" i="11"/>
  <c r="GF319" i="11" s="1"/>
  <c r="FE309" i="11"/>
  <c r="GP309" i="11" s="1"/>
  <c r="EZ314" i="11"/>
  <c r="GK314" i="11" s="1"/>
  <c r="FF308" i="11"/>
  <c r="GQ308" i="11" s="1"/>
  <c r="FA313" i="11"/>
  <c r="GL313" i="11" s="1"/>
  <c r="EY315" i="11"/>
  <c r="GJ315" i="11" s="1"/>
  <c r="FC311" i="11"/>
  <c r="GN311" i="11" s="1"/>
  <c r="FG307" i="11"/>
  <c r="GR307" i="11" s="1"/>
  <c r="EV318" i="11"/>
  <c r="GG318" i="11" s="1"/>
  <c r="FB312" i="11"/>
  <c r="GM312" i="11" s="1"/>
  <c r="EW317" i="11"/>
  <c r="GH317" i="11" s="1"/>
  <c r="EX316" i="11"/>
  <c r="GI316" i="11" s="1"/>
  <c r="O365" i="1"/>
  <c r="G366" i="1"/>
  <c r="N365" i="1"/>
  <c r="AY334" i="1"/>
  <c r="AZ334" i="1" s="1"/>
  <c r="BL334" i="1" s="1"/>
  <c r="AX334" i="1"/>
  <c r="AY333" i="1"/>
  <c r="AZ333" i="1" s="1"/>
  <c r="BL333" i="1" s="1"/>
  <c r="AX333" i="1"/>
  <c r="BB364" i="1"/>
  <c r="BC364" i="1" s="1"/>
  <c r="BF364" i="1"/>
  <c r="BH364" i="1" s="1"/>
  <c r="BJ364" i="1" s="1"/>
  <c r="AE350" i="1"/>
  <c r="AF349" i="1"/>
  <c r="AO340" i="1"/>
  <c r="Y356" i="1"/>
  <c r="AP339" i="1"/>
  <c r="Z355" i="1"/>
  <c r="AI346" i="1"/>
  <c r="AR337" i="1"/>
  <c r="AB353" i="1"/>
  <c r="AK344" i="1"/>
  <c r="AT335" i="1"/>
  <c r="AV335" i="1" s="1"/>
  <c r="AW335" i="1" s="1"/>
  <c r="AD351" i="1"/>
  <c r="AM342" i="1"/>
  <c r="AN341" i="1"/>
  <c r="AG348" i="1"/>
  <c r="AH347" i="1"/>
  <c r="AQ338" i="1"/>
  <c r="AA354" i="1"/>
  <c r="AJ345" i="1"/>
  <c r="AS336" i="1"/>
  <c r="AC352" i="1"/>
  <c r="AL343" i="1"/>
  <c r="X357" i="1"/>
  <c r="U360" i="1"/>
  <c r="T361" i="1"/>
  <c r="Q364" i="1"/>
  <c r="W358" i="1"/>
  <c r="S362" i="1"/>
  <c r="V359" i="1"/>
  <c r="R363" i="1"/>
  <c r="EF334" i="11"/>
  <c r="FQ334" i="11" s="1"/>
  <c r="GT304" i="11"/>
  <c r="GV304" i="11" s="1"/>
  <c r="GW304" i="11" s="1"/>
  <c r="GY304" i="11" s="1"/>
  <c r="HI304" i="11" s="1"/>
  <c r="HJ304" i="11" s="1"/>
  <c r="EE335" i="11"/>
  <c r="FP335" i="11" s="1"/>
  <c r="EH332" i="11"/>
  <c r="FS332" i="11" s="1"/>
  <c r="EJ330" i="11"/>
  <c r="FU330" i="11" s="1"/>
  <c r="EL328" i="11"/>
  <c r="FW328" i="11" s="1"/>
  <c r="FH306" i="11"/>
  <c r="GS306" i="11" s="1"/>
  <c r="EI331" i="11"/>
  <c r="FT331" i="11" s="1"/>
  <c r="EO325" i="11"/>
  <c r="FZ325" i="11" s="1"/>
  <c r="ES321" i="11"/>
  <c r="GD321" i="11" s="1"/>
  <c r="EG333" i="11"/>
  <c r="FU329" i="11"/>
  <c r="EP324" i="11"/>
  <c r="GA324" i="11" s="1"/>
  <c r="EN326" i="11"/>
  <c r="FY326" i="11" s="1"/>
  <c r="EK329" i="11"/>
  <c r="FV329" i="11" s="1"/>
  <c r="EQ323" i="11"/>
  <c r="GB323" i="11" s="1"/>
  <c r="GZ303" i="11"/>
  <c r="HK302" i="11"/>
  <c r="FN304" i="11"/>
  <c r="ER322" i="11"/>
  <c r="GC322" i="11" s="1"/>
  <c r="EM327" i="11"/>
  <c r="FX327" i="11" s="1"/>
  <c r="FI305" i="11"/>
  <c r="FK305" i="11" s="1"/>
  <c r="FL305" i="11" s="1"/>
  <c r="FM305" i="11" s="1"/>
  <c r="HF306" i="11"/>
  <c r="BV333" i="11"/>
  <c r="DB333" i="11" s="1"/>
  <c r="BD310" i="11"/>
  <c r="BA313" i="11"/>
  <c r="AE335" i="11"/>
  <c r="CV307" i="11"/>
  <c r="EB307" i="11" s="1"/>
  <c r="BB312" i="11"/>
  <c r="AV318" i="11"/>
  <c r="CG322" i="11"/>
  <c r="DM322" i="11" s="1"/>
  <c r="BH306" i="11"/>
  <c r="CS310" i="11"/>
  <c r="DY310" i="11" s="1"/>
  <c r="FE310" i="11" s="1"/>
  <c r="GP310" i="11" s="1"/>
  <c r="CU308" i="11"/>
  <c r="EA308" i="11" s="1"/>
  <c r="BS336" i="11"/>
  <c r="CY336" i="11" s="1"/>
  <c r="AI331" i="11"/>
  <c r="CI320" i="11"/>
  <c r="DO320" i="11" s="1"/>
  <c r="BC311" i="11"/>
  <c r="CC326" i="11"/>
  <c r="DI326" i="11" s="1"/>
  <c r="CH321" i="11"/>
  <c r="DN321" i="11" s="1"/>
  <c r="CB327" i="11"/>
  <c r="DH327" i="11" s="1"/>
  <c r="CA328" i="11"/>
  <c r="DG328" i="11" s="1"/>
  <c r="CJ319" i="11"/>
  <c r="DP319" i="11" s="1"/>
  <c r="CP313" i="11"/>
  <c r="DV313" i="11" s="1"/>
  <c r="BX331" i="11"/>
  <c r="DD331" i="11" s="1"/>
  <c r="AH332" i="11"/>
  <c r="CD325" i="11"/>
  <c r="DJ325" i="11" s="1"/>
  <c r="AY315" i="11"/>
  <c r="AS321" i="11"/>
  <c r="BU334" i="11"/>
  <c r="DA334" i="11" s="1"/>
  <c r="AQ323" i="11"/>
  <c r="AD336" i="11"/>
  <c r="AN326" i="11"/>
  <c r="BZ329" i="11"/>
  <c r="DF329" i="11" s="1"/>
  <c r="CL317" i="11"/>
  <c r="DR317" i="11" s="1"/>
  <c r="BE309" i="11"/>
  <c r="CW306" i="11"/>
  <c r="EC306" i="11" s="1"/>
  <c r="AL328" i="11"/>
  <c r="CO314" i="11"/>
  <c r="DU314" i="11" s="1"/>
  <c r="AK329" i="11"/>
  <c r="BY330" i="11"/>
  <c r="DE330" i="11" s="1"/>
  <c r="CK318" i="11"/>
  <c r="DQ318" i="11" s="1"/>
  <c r="EW318" i="11" s="1"/>
  <c r="GH318" i="11" s="1"/>
  <c r="AO325" i="11"/>
  <c r="AJ330" i="11"/>
  <c r="AM327" i="11"/>
  <c r="CT309" i="11"/>
  <c r="DZ309" i="11" s="1"/>
  <c r="FF309" i="11" s="1"/>
  <c r="GQ309" i="11" s="1"/>
  <c r="AX316" i="11"/>
  <c r="BW332" i="11"/>
  <c r="DC332" i="11" s="1"/>
  <c r="BG307" i="11"/>
  <c r="BF308" i="11"/>
  <c r="CM316" i="11"/>
  <c r="DS316" i="11" s="1"/>
  <c r="AG333" i="11"/>
  <c r="AF334" i="11"/>
  <c r="CQ312" i="11"/>
  <c r="DW312" i="11" s="1"/>
  <c r="AZ314" i="11"/>
  <c r="AP324" i="11"/>
  <c r="CF323" i="11"/>
  <c r="DL323" i="11" s="1"/>
  <c r="AU319" i="11"/>
  <c r="CN315" i="11"/>
  <c r="DT315" i="11" s="1"/>
  <c r="AR322" i="11"/>
  <c r="CR311" i="11"/>
  <c r="DX311" i="11" s="1"/>
  <c r="AT320" i="11"/>
  <c r="AW317" i="11"/>
  <c r="BT335" i="11"/>
  <c r="CZ335" i="11" s="1"/>
  <c r="CE324" i="11"/>
  <c r="DK324" i="11" s="1"/>
  <c r="HL305" i="11"/>
  <c r="G368" i="11"/>
  <c r="M367" i="11"/>
  <c r="HE366" i="11" s="1"/>
  <c r="EZ315" i="11" l="1"/>
  <c r="GK315" i="11" s="1"/>
  <c r="EY316" i="11"/>
  <c r="GJ316" i="11" s="1"/>
  <c r="FC312" i="11"/>
  <c r="GN312" i="11" s="1"/>
  <c r="FB313" i="11"/>
  <c r="GM313" i="11" s="1"/>
  <c r="EX317" i="11"/>
  <c r="GI317" i="11" s="1"/>
  <c r="EU320" i="11"/>
  <c r="GF320" i="11" s="1"/>
  <c r="FH307" i="11"/>
  <c r="GS307" i="11" s="1"/>
  <c r="FA314" i="11"/>
  <c r="GL314" i="11" s="1"/>
  <c r="EV319" i="11"/>
  <c r="GG319" i="11" s="1"/>
  <c r="FG308" i="11"/>
  <c r="GR308" i="11" s="1"/>
  <c r="FD311" i="11"/>
  <c r="GO311" i="11" s="1"/>
  <c r="GX304" i="11"/>
  <c r="HH304" i="11" s="1"/>
  <c r="AY335" i="1"/>
  <c r="AZ335" i="1" s="1"/>
  <c r="BL335" i="1" s="1"/>
  <c r="AX335" i="1"/>
  <c r="BB365" i="1"/>
  <c r="BC365" i="1" s="1"/>
  <c r="BF365" i="1"/>
  <c r="BH365" i="1" s="1"/>
  <c r="BJ365" i="1" s="1"/>
  <c r="AP340" i="1"/>
  <c r="Z356" i="1"/>
  <c r="AS337" i="1"/>
  <c r="AC353" i="1"/>
  <c r="AJ346" i="1"/>
  <c r="AI347" i="1"/>
  <c r="AL344" i="1"/>
  <c r="AG349" i="1"/>
  <c r="AF350" i="1"/>
  <c r="AM343" i="1"/>
  <c r="AH348" i="1"/>
  <c r="AK345" i="1"/>
  <c r="AR338" i="1"/>
  <c r="AB354" i="1"/>
  <c r="AQ339" i="1"/>
  <c r="AA355" i="1"/>
  <c r="AT336" i="1"/>
  <c r="AV336" i="1" s="1"/>
  <c r="AW336" i="1" s="1"/>
  <c r="AD352" i="1"/>
  <c r="AO341" i="1"/>
  <c r="Y357" i="1"/>
  <c r="AN342" i="1"/>
  <c r="AE351" i="1"/>
  <c r="W359" i="1"/>
  <c r="X358" i="1"/>
  <c r="S363" i="1"/>
  <c r="R364" i="1"/>
  <c r="Q365" i="1"/>
  <c r="V360" i="1"/>
  <c r="T362" i="1"/>
  <c r="U361" i="1"/>
  <c r="O366" i="1"/>
  <c r="G367" i="1"/>
  <c r="N366" i="1"/>
  <c r="EF335" i="11"/>
  <c r="FQ335" i="11" s="1"/>
  <c r="ER323" i="11"/>
  <c r="GC323" i="11" s="1"/>
  <c r="EQ324" i="11"/>
  <c r="GB324" i="11" s="1"/>
  <c r="FI306" i="11"/>
  <c r="FK306" i="11" s="1"/>
  <c r="FL306" i="11" s="1"/>
  <c r="FM306" i="11" s="1"/>
  <c r="EJ331" i="11"/>
  <c r="FU331" i="11" s="1"/>
  <c r="EK330" i="11"/>
  <c r="FV330" i="11" s="1"/>
  <c r="GT305" i="11"/>
  <c r="GV305" i="11" s="1"/>
  <c r="GW305" i="11" s="1"/>
  <c r="GX305" i="11" s="1"/>
  <c r="EI332" i="11"/>
  <c r="FT332" i="11" s="1"/>
  <c r="EN327" i="11"/>
  <c r="FY327" i="11" s="1"/>
  <c r="ET321" i="11"/>
  <c r="GE321" i="11" s="1"/>
  <c r="EH333" i="11"/>
  <c r="FS333" i="11" s="1"/>
  <c r="EP325" i="11"/>
  <c r="GA325" i="11" s="1"/>
  <c r="EO326" i="11"/>
  <c r="FZ326" i="11" s="1"/>
  <c r="EE336" i="11"/>
  <c r="ES322" i="11"/>
  <c r="GD322" i="11" s="1"/>
  <c r="FN305" i="11"/>
  <c r="FR333" i="11"/>
  <c r="HK303" i="11"/>
  <c r="EL329" i="11"/>
  <c r="FW329" i="11" s="1"/>
  <c r="EG334" i="11"/>
  <c r="EM328" i="11"/>
  <c r="FX328" i="11" s="1"/>
  <c r="HF307" i="11"/>
  <c r="AE336" i="11"/>
  <c r="CO315" i="11"/>
  <c r="DU315" i="11" s="1"/>
  <c r="AR323" i="11"/>
  <c r="AG334" i="11"/>
  <c r="AQ324" i="11"/>
  <c r="AZ315" i="11"/>
  <c r="AV319" i="11"/>
  <c r="CL318" i="11"/>
  <c r="DR318" i="11" s="1"/>
  <c r="BS337" i="11"/>
  <c r="CY337" i="11" s="1"/>
  <c r="CE325" i="11"/>
  <c r="DK325" i="11" s="1"/>
  <c r="CT310" i="11"/>
  <c r="DZ310" i="11" s="1"/>
  <c r="AI332" i="11"/>
  <c r="AP325" i="11"/>
  <c r="BD311" i="11"/>
  <c r="CM317" i="11"/>
  <c r="DS317" i="11" s="1"/>
  <c r="AJ331" i="11"/>
  <c r="BZ330" i="11"/>
  <c r="DF330" i="11" s="1"/>
  <c r="CK319" i="11"/>
  <c r="DQ319" i="11" s="1"/>
  <c r="CF324" i="11"/>
  <c r="DL324" i="11" s="1"/>
  <c r="AU320" i="11"/>
  <c r="CU309" i="11"/>
  <c r="EA309" i="11" s="1"/>
  <c r="AY316" i="11"/>
  <c r="CW307" i="11"/>
  <c r="EC307" i="11" s="1"/>
  <c r="AT321" i="11"/>
  <c r="BE310" i="11"/>
  <c r="CB328" i="11"/>
  <c r="DH328" i="11" s="1"/>
  <c r="AL329" i="11"/>
  <c r="AM328" i="11"/>
  <c r="AK330" i="11"/>
  <c r="CC327" i="11"/>
  <c r="DI327" i="11" s="1"/>
  <c r="CI321" i="11"/>
  <c r="DO321" i="11" s="1"/>
  <c r="AX317" i="11"/>
  <c r="BG308" i="11"/>
  <c r="BA314" i="11"/>
  <c r="CH322" i="11"/>
  <c r="DN322" i="11" s="1"/>
  <c r="AS322" i="11"/>
  <c r="BW333" i="11"/>
  <c r="DC333" i="11" s="1"/>
  <c r="BU335" i="11"/>
  <c r="DA335" i="11" s="1"/>
  <c r="BC312" i="11"/>
  <c r="CG323" i="11"/>
  <c r="DM323" i="11" s="1"/>
  <c r="AO326" i="11"/>
  <c r="CS311" i="11"/>
  <c r="DY311" i="11" s="1"/>
  <c r="CA329" i="11"/>
  <c r="DG329" i="11" s="1"/>
  <c r="EM329" i="11" s="1"/>
  <c r="FX329" i="11" s="1"/>
  <c r="AF335" i="11"/>
  <c r="CD326" i="11"/>
  <c r="DJ326" i="11" s="1"/>
  <c r="BF309" i="11"/>
  <c r="CQ313" i="11"/>
  <c r="DW313" i="11" s="1"/>
  <c r="BB313" i="11"/>
  <c r="CN316" i="11"/>
  <c r="DT316" i="11" s="1"/>
  <c r="BH307" i="11"/>
  <c r="AD337" i="11"/>
  <c r="BV334" i="11"/>
  <c r="DB334" i="11" s="1"/>
  <c r="EH334" i="11" s="1"/>
  <c r="FS334" i="11" s="1"/>
  <c r="CR312" i="11"/>
  <c r="DX312" i="11" s="1"/>
  <c r="FD312" i="11" s="1"/>
  <c r="GO312" i="11" s="1"/>
  <c r="CJ320" i="11"/>
  <c r="DP320" i="11" s="1"/>
  <c r="EV320" i="11" s="1"/>
  <c r="GG320" i="11" s="1"/>
  <c r="AH333" i="11"/>
  <c r="AW318" i="11"/>
  <c r="BT336" i="11"/>
  <c r="CZ336" i="11" s="1"/>
  <c r="EF336" i="11" s="1"/>
  <c r="FQ336" i="11" s="1"/>
  <c r="BY331" i="11"/>
  <c r="DE331" i="11" s="1"/>
  <c r="CV308" i="11"/>
  <c r="EB308" i="11" s="1"/>
  <c r="CP314" i="11"/>
  <c r="DV314" i="11" s="1"/>
  <c r="FB314" i="11" s="1"/>
  <c r="GM314" i="11" s="1"/>
  <c r="BX332" i="11"/>
  <c r="DD332" i="11" s="1"/>
  <c r="EJ332" i="11" s="1"/>
  <c r="FU332" i="11" s="1"/>
  <c r="AN327" i="11"/>
  <c r="HL306" i="11"/>
  <c r="M368" i="11"/>
  <c r="HE367" i="11" s="1"/>
  <c r="G369" i="11"/>
  <c r="GZ304" i="11" l="1"/>
  <c r="EW319" i="11"/>
  <c r="GH319" i="11" s="1"/>
  <c r="EK331" i="11"/>
  <c r="FV331" i="11" s="1"/>
  <c r="EZ316" i="11"/>
  <c r="GK316" i="11" s="1"/>
  <c r="FE311" i="11"/>
  <c r="GP311" i="11" s="1"/>
  <c r="FA315" i="11"/>
  <c r="GL315" i="11" s="1"/>
  <c r="FH308" i="11"/>
  <c r="GS308" i="11" s="1"/>
  <c r="FF310" i="11"/>
  <c r="GQ310" i="11" s="1"/>
  <c r="EX318" i="11"/>
  <c r="GI318" i="11" s="1"/>
  <c r="FC313" i="11"/>
  <c r="GN313" i="11" s="1"/>
  <c r="FI307" i="11"/>
  <c r="FK307" i="11" s="1"/>
  <c r="FL307" i="11" s="1"/>
  <c r="FM307" i="11" s="1"/>
  <c r="EY317" i="11"/>
  <c r="GJ317" i="11" s="1"/>
  <c r="EP326" i="11"/>
  <c r="GA326" i="11" s="1"/>
  <c r="FG309" i="11"/>
  <c r="GR309" i="11" s="1"/>
  <c r="GT306" i="11"/>
  <c r="GV306" i="11" s="1"/>
  <c r="GW306" i="11" s="1"/>
  <c r="GY306" i="11" s="1"/>
  <c r="HI306" i="11" s="1"/>
  <c r="HJ306" i="11" s="1"/>
  <c r="O367" i="1"/>
  <c r="G368" i="1"/>
  <c r="N367" i="1"/>
  <c r="BB366" i="1"/>
  <c r="BC366" i="1" s="1"/>
  <c r="BF366" i="1"/>
  <c r="BH366" i="1" s="1"/>
  <c r="BJ366" i="1" s="1"/>
  <c r="AC354" i="1"/>
  <c r="AS338" i="1"/>
  <c r="Z357" i="1"/>
  <c r="AP341" i="1"/>
  <c r="AM344" i="1"/>
  <c r="AJ347" i="1"/>
  <c r="AG350" i="1"/>
  <c r="AL345" i="1"/>
  <c r="AA356" i="1"/>
  <c r="AQ340" i="1"/>
  <c r="AF351" i="1"/>
  <c r="V361" i="1"/>
  <c r="AK346" i="1"/>
  <c r="AH349" i="1"/>
  <c r="AE352" i="1"/>
  <c r="AB355" i="1"/>
  <c r="AR339" i="1"/>
  <c r="Y358" i="1"/>
  <c r="AO342" i="1"/>
  <c r="AD353" i="1"/>
  <c r="AT337" i="1"/>
  <c r="AV337" i="1" s="1"/>
  <c r="AW337" i="1" s="1"/>
  <c r="AI348" i="1"/>
  <c r="AN343" i="1"/>
  <c r="R365" i="1"/>
  <c r="W360" i="1"/>
  <c r="U362" i="1"/>
  <c r="Q366" i="1"/>
  <c r="T363" i="1"/>
  <c r="S364" i="1"/>
  <c r="X359" i="1"/>
  <c r="AX336" i="1"/>
  <c r="AY336" i="1"/>
  <c r="AZ336" i="1" s="1"/>
  <c r="BL336" i="1" s="1"/>
  <c r="EU321" i="11"/>
  <c r="GF321" i="11" s="1"/>
  <c r="ES323" i="11"/>
  <c r="GD323" i="11" s="1"/>
  <c r="GY305" i="11"/>
  <c r="HI305" i="11" s="1"/>
  <c r="HJ305" i="11" s="1"/>
  <c r="ET322" i="11"/>
  <c r="GE322" i="11" s="1"/>
  <c r="EG335" i="11"/>
  <c r="FR335" i="11" s="1"/>
  <c r="EN328" i="11"/>
  <c r="FY328" i="11" s="1"/>
  <c r="EQ325" i="11"/>
  <c r="GB325" i="11" s="1"/>
  <c r="ER324" i="11"/>
  <c r="GC324" i="11" s="1"/>
  <c r="EO327" i="11"/>
  <c r="FZ327" i="11" s="1"/>
  <c r="EI333" i="11"/>
  <c r="EL330" i="11"/>
  <c r="FW330" i="11" s="1"/>
  <c r="EE337" i="11"/>
  <c r="FP337" i="11" s="1"/>
  <c r="FN306" i="11"/>
  <c r="HK304" i="11"/>
  <c r="FP336" i="11"/>
  <c r="FR334" i="11"/>
  <c r="GZ305" i="11"/>
  <c r="HH305" i="11"/>
  <c r="HF308" i="11"/>
  <c r="AK331" i="11"/>
  <c r="AM329" i="11"/>
  <c r="BY332" i="11"/>
  <c r="DE332" i="11" s="1"/>
  <c r="AR324" i="11"/>
  <c r="AN328" i="11"/>
  <c r="AP326" i="11"/>
  <c r="CN317" i="11"/>
  <c r="DT317" i="11" s="1"/>
  <c r="AO327" i="11"/>
  <c r="CV309" i="11"/>
  <c r="EB309" i="11" s="1"/>
  <c r="CO316" i="11"/>
  <c r="DU316" i="11" s="1"/>
  <c r="CG324" i="11"/>
  <c r="DM324" i="11" s="1"/>
  <c r="BD312" i="11"/>
  <c r="BX333" i="11"/>
  <c r="DD333" i="11" s="1"/>
  <c r="AX318" i="11"/>
  <c r="BG309" i="11"/>
  <c r="CQ314" i="11"/>
  <c r="DW314" i="11" s="1"/>
  <c r="BW334" i="11"/>
  <c r="DC334" i="11" s="1"/>
  <c r="CF325" i="11"/>
  <c r="DL325" i="11" s="1"/>
  <c r="CU310" i="11"/>
  <c r="EA310" i="11" s="1"/>
  <c r="CL319" i="11"/>
  <c r="DR319" i="11" s="1"/>
  <c r="BV335" i="11"/>
  <c r="DB335" i="11" s="1"/>
  <c r="AG335" i="11"/>
  <c r="AH334" i="11"/>
  <c r="BS338" i="11"/>
  <c r="CY338" i="11" s="1"/>
  <c r="AS323" i="11"/>
  <c r="CP315" i="11"/>
  <c r="DV315" i="11" s="1"/>
  <c r="BT337" i="11"/>
  <c r="CZ337" i="11" s="1"/>
  <c r="BU336" i="11"/>
  <c r="DA336" i="11" s="1"/>
  <c r="AI333" i="11"/>
  <c r="CR313" i="11"/>
  <c r="DX313" i="11" s="1"/>
  <c r="BE311" i="11"/>
  <c r="AE337" i="11"/>
  <c r="AT322" i="11"/>
  <c r="BZ331" i="11"/>
  <c r="DF331" i="11" s="1"/>
  <c r="AU321" i="11"/>
  <c r="CE326" i="11"/>
  <c r="DK326" i="11" s="1"/>
  <c r="CS312" i="11"/>
  <c r="DY312" i="11" s="1"/>
  <c r="BB314" i="11"/>
  <c r="BH308" i="11"/>
  <c r="AL330" i="11"/>
  <c r="CK320" i="11"/>
  <c r="DQ320" i="11" s="1"/>
  <c r="BF310" i="11"/>
  <c r="CM318" i="11"/>
  <c r="DS318" i="11" s="1"/>
  <c r="AD338" i="11"/>
  <c r="CB329" i="11"/>
  <c r="DH329" i="11" s="1"/>
  <c r="BA315" i="11"/>
  <c r="BC313" i="11"/>
  <c r="CW308" i="11"/>
  <c r="EC308" i="11" s="1"/>
  <c r="CC328" i="11"/>
  <c r="DI328" i="11" s="1"/>
  <c r="EO328" i="11" s="1"/>
  <c r="FZ328" i="11" s="1"/>
  <c r="AY317" i="11"/>
  <c r="AW319" i="11"/>
  <c r="AJ332" i="11"/>
  <c r="CD327" i="11"/>
  <c r="DJ327" i="11" s="1"/>
  <c r="CI322" i="11"/>
  <c r="DO322" i="11" s="1"/>
  <c r="AQ325" i="11"/>
  <c r="CJ321" i="11"/>
  <c r="DP321" i="11" s="1"/>
  <c r="AV320" i="11"/>
  <c r="AF336" i="11"/>
  <c r="CH323" i="11"/>
  <c r="DN323" i="11" s="1"/>
  <c r="CA330" i="11"/>
  <c r="DG330" i="11" s="1"/>
  <c r="AZ316" i="11"/>
  <c r="CT311" i="11"/>
  <c r="DZ311" i="11" s="1"/>
  <c r="HL307" i="11"/>
  <c r="G370" i="11"/>
  <c r="M369" i="11"/>
  <c r="HE368" i="11" s="1"/>
  <c r="GX306" i="11" l="1"/>
  <c r="HH306" i="11" s="1"/>
  <c r="GT307" i="11"/>
  <c r="GV307" i="11" s="1"/>
  <c r="GW307" i="11" s="1"/>
  <c r="GY307" i="11" s="1"/>
  <c r="HI307" i="11" s="1"/>
  <c r="HJ307" i="11" s="1"/>
  <c r="FE312" i="11"/>
  <c r="GP312" i="11" s="1"/>
  <c r="FI308" i="11"/>
  <c r="FK308" i="11" s="1"/>
  <c r="FL308" i="11" s="1"/>
  <c r="FM308" i="11" s="1"/>
  <c r="EP327" i="11"/>
  <c r="GA327" i="11" s="1"/>
  <c r="FF311" i="11"/>
  <c r="GQ311" i="11" s="1"/>
  <c r="EM330" i="11"/>
  <c r="FX330" i="11" s="1"/>
  <c r="EY318" i="11"/>
  <c r="GJ318" i="11" s="1"/>
  <c r="FH309" i="11"/>
  <c r="GS309" i="11" s="1"/>
  <c r="FG310" i="11"/>
  <c r="GR310" i="11" s="1"/>
  <c r="ES324" i="11"/>
  <c r="GD324" i="11" s="1"/>
  <c r="EX319" i="11"/>
  <c r="GI319" i="11" s="1"/>
  <c r="FB315" i="11"/>
  <c r="GM315" i="11" s="1"/>
  <c r="FA316" i="11"/>
  <c r="GL316" i="11" s="1"/>
  <c r="EW320" i="11"/>
  <c r="GH320" i="11" s="1"/>
  <c r="FC314" i="11"/>
  <c r="GN314" i="11" s="1"/>
  <c r="EV321" i="11"/>
  <c r="GG321" i="11" s="1"/>
  <c r="EZ317" i="11"/>
  <c r="GK317" i="11" s="1"/>
  <c r="FD313" i="11"/>
  <c r="GO313" i="11" s="1"/>
  <c r="AY337" i="1"/>
  <c r="AZ337" i="1" s="1"/>
  <c r="BL337" i="1" s="1"/>
  <c r="AX337" i="1"/>
  <c r="BB367" i="1"/>
  <c r="BC367" i="1" s="1"/>
  <c r="BF367" i="1"/>
  <c r="BH367" i="1" s="1"/>
  <c r="BJ367" i="1" s="1"/>
  <c r="AS339" i="1"/>
  <c r="AC355" i="1"/>
  <c r="AF352" i="1"/>
  <c r="AM345" i="1"/>
  <c r="AH350" i="1"/>
  <c r="AO343" i="1"/>
  <c r="Y359" i="1"/>
  <c r="AR340" i="1"/>
  <c r="AB356" i="1"/>
  <c r="AQ341" i="1"/>
  <c r="AA357" i="1"/>
  <c r="AT338" i="1"/>
  <c r="AV338" i="1" s="1"/>
  <c r="AD354" i="1"/>
  <c r="AK347" i="1"/>
  <c r="AN344" i="1"/>
  <c r="AE353" i="1"/>
  <c r="AP342" i="1"/>
  <c r="Z358" i="1"/>
  <c r="AG351" i="1"/>
  <c r="AJ348" i="1"/>
  <c r="AI349" i="1"/>
  <c r="AL346" i="1"/>
  <c r="U363" i="1"/>
  <c r="T364" i="1"/>
  <c r="W361" i="1"/>
  <c r="Q367" i="1"/>
  <c r="V362" i="1"/>
  <c r="S365" i="1"/>
  <c r="R366" i="1"/>
  <c r="X360" i="1"/>
  <c r="N368" i="1"/>
  <c r="G369" i="1"/>
  <c r="O368" i="1"/>
  <c r="EN329" i="11"/>
  <c r="FY329" i="11" s="1"/>
  <c r="EQ326" i="11"/>
  <c r="GB326" i="11" s="1"/>
  <c r="EF337" i="11"/>
  <c r="FQ337" i="11" s="1"/>
  <c r="EH335" i="11"/>
  <c r="FS335" i="11" s="1"/>
  <c r="EI334" i="11"/>
  <c r="FT334" i="11" s="1"/>
  <c r="HK305" i="11"/>
  <c r="EU322" i="11"/>
  <c r="GF322" i="11" s="1"/>
  <c r="EL331" i="11"/>
  <c r="FW331" i="11" s="1"/>
  <c r="ER325" i="11"/>
  <c r="GC325" i="11" s="1"/>
  <c r="EG336" i="11"/>
  <c r="EE338" i="11"/>
  <c r="FP338" i="11" s="1"/>
  <c r="EJ333" i="11"/>
  <c r="FU333" i="11" s="1"/>
  <c r="FT333" i="11"/>
  <c r="ET323" i="11"/>
  <c r="GE323" i="11" s="1"/>
  <c r="EK332" i="11"/>
  <c r="FV332" i="11" s="1"/>
  <c r="FN307" i="11"/>
  <c r="GZ306" i="11"/>
  <c r="HF309" i="11"/>
  <c r="AD339" i="11"/>
  <c r="BE312" i="11"/>
  <c r="AH335" i="11"/>
  <c r="AF337" i="11"/>
  <c r="AU322" i="11"/>
  <c r="CT312" i="11"/>
  <c r="DZ312" i="11" s="1"/>
  <c r="CP316" i="11"/>
  <c r="DV316" i="11" s="1"/>
  <c r="BV336" i="11"/>
  <c r="DB336" i="11" s="1"/>
  <c r="BY333" i="11"/>
  <c r="DE333" i="11" s="1"/>
  <c r="CQ315" i="11"/>
  <c r="DW315" i="11" s="1"/>
  <c r="CG325" i="11"/>
  <c r="DM325" i="11" s="1"/>
  <c r="BC314" i="11"/>
  <c r="BB315" i="11"/>
  <c r="CO317" i="11"/>
  <c r="DU317" i="11" s="1"/>
  <c r="AM330" i="11"/>
  <c r="BA316" i="11"/>
  <c r="AT323" i="11"/>
  <c r="AW320" i="11"/>
  <c r="AP327" i="11"/>
  <c r="CD328" i="11"/>
  <c r="DJ328" i="11" s="1"/>
  <c r="CV310" i="11"/>
  <c r="EB310" i="11" s="1"/>
  <c r="CM319" i="11"/>
  <c r="DS319" i="11" s="1"/>
  <c r="AE338" i="11"/>
  <c r="AG336" i="11"/>
  <c r="CL320" i="11"/>
  <c r="DR320" i="11" s="1"/>
  <c r="CI323" i="11"/>
  <c r="DO323" i="11" s="1"/>
  <c r="AR325" i="11"/>
  <c r="CR314" i="11"/>
  <c r="DX314" i="11" s="1"/>
  <c r="FD314" i="11" s="1"/>
  <c r="GO314" i="11" s="1"/>
  <c r="CN318" i="11"/>
  <c r="DT318" i="11" s="1"/>
  <c r="AV321" i="11"/>
  <c r="AQ326" i="11"/>
  <c r="BW335" i="11"/>
  <c r="DC335" i="11" s="1"/>
  <c r="AO328" i="11"/>
  <c r="AL331" i="11"/>
  <c r="BS339" i="11"/>
  <c r="CY339" i="11" s="1"/>
  <c r="EE339" i="11" s="1"/>
  <c r="BD313" i="11"/>
  <c r="BF311" i="11"/>
  <c r="CJ322" i="11"/>
  <c r="DP322" i="11" s="1"/>
  <c r="EV322" i="11" s="1"/>
  <c r="GG322" i="11" s="1"/>
  <c r="BG310" i="11"/>
  <c r="BU337" i="11"/>
  <c r="DA337" i="11" s="1"/>
  <c r="AY318" i="11"/>
  <c r="CE327" i="11"/>
  <c r="DK327" i="11" s="1"/>
  <c r="CS313" i="11"/>
  <c r="DY313" i="11" s="1"/>
  <c r="AI334" i="11"/>
  <c r="BT338" i="11"/>
  <c r="CZ338" i="11" s="1"/>
  <c r="AK332" i="11"/>
  <c r="AJ333" i="11"/>
  <c r="CB330" i="11"/>
  <c r="DH330" i="11" s="1"/>
  <c r="EN330" i="11" s="1"/>
  <c r="FY330" i="11" s="1"/>
  <c r="BH309" i="11"/>
  <c r="AS324" i="11"/>
  <c r="CC329" i="11"/>
  <c r="DI329" i="11" s="1"/>
  <c r="CA331" i="11"/>
  <c r="DG331" i="11" s="1"/>
  <c r="CU311" i="11"/>
  <c r="EA311" i="11" s="1"/>
  <c r="FG311" i="11" s="1"/>
  <c r="GR311" i="11" s="1"/>
  <c r="BZ332" i="11"/>
  <c r="DF332" i="11" s="1"/>
  <c r="EL332" i="11" s="1"/>
  <c r="FW332" i="11" s="1"/>
  <c r="AN329" i="11"/>
  <c r="CH324" i="11"/>
  <c r="DN324" i="11" s="1"/>
  <c r="CF326" i="11"/>
  <c r="DL326" i="11" s="1"/>
  <c r="CK321" i="11"/>
  <c r="DQ321" i="11" s="1"/>
  <c r="EW321" i="11" s="1"/>
  <c r="GH321" i="11" s="1"/>
  <c r="CW309" i="11"/>
  <c r="EC309" i="11" s="1"/>
  <c r="FI309" i="11" s="1"/>
  <c r="AZ317" i="11"/>
  <c r="AX319" i="11"/>
  <c r="BX334" i="11"/>
  <c r="DD334" i="11" s="1"/>
  <c r="HL308" i="11"/>
  <c r="G371" i="11"/>
  <c r="M370" i="11"/>
  <c r="HE369" i="11" s="1"/>
  <c r="GT308" i="11" l="1"/>
  <c r="GV308" i="11" s="1"/>
  <c r="GW308" i="11" s="1"/>
  <c r="GY308" i="11" s="1"/>
  <c r="HI308" i="11" s="1"/>
  <c r="HJ308" i="11" s="1"/>
  <c r="GX307" i="11"/>
  <c r="GZ307" i="11" s="1"/>
  <c r="FK309" i="11"/>
  <c r="FL309" i="11" s="1"/>
  <c r="FM309" i="11" s="1"/>
  <c r="EG337" i="11"/>
  <c r="FR337" i="11" s="1"/>
  <c r="FE313" i="11"/>
  <c r="GP313" i="11" s="1"/>
  <c r="EI335" i="11"/>
  <c r="FT335" i="11" s="1"/>
  <c r="FH310" i="11"/>
  <c r="GS310" i="11" s="1"/>
  <c r="FC315" i="11"/>
  <c r="GN315" i="11" s="1"/>
  <c r="EX320" i="11"/>
  <c r="GI320" i="11" s="1"/>
  <c r="FB316" i="11"/>
  <c r="GM316" i="11" s="1"/>
  <c r="EY319" i="11"/>
  <c r="GJ319" i="11" s="1"/>
  <c r="FA317" i="11"/>
  <c r="GL317" i="11" s="1"/>
  <c r="FF312" i="11"/>
  <c r="GQ312" i="11" s="1"/>
  <c r="EZ318" i="11"/>
  <c r="GK318" i="11" s="1"/>
  <c r="BF368" i="1"/>
  <c r="BH368" i="1" s="1"/>
  <c r="BB368" i="1"/>
  <c r="BC368" i="1" s="1"/>
  <c r="BC7" i="1" s="1"/>
  <c r="AN345" i="1"/>
  <c r="AI350" i="1"/>
  <c r="Y360" i="1"/>
  <c r="AO344" i="1"/>
  <c r="AM346" i="1"/>
  <c r="AK348" i="1"/>
  <c r="AH351" i="1"/>
  <c r="AL347" i="1"/>
  <c r="AR341" i="1"/>
  <c r="AA358" i="1"/>
  <c r="AQ342" i="1"/>
  <c r="AG352" i="1"/>
  <c r="AE354" i="1"/>
  <c r="AC356" i="1"/>
  <c r="AS340" i="1"/>
  <c r="AF353" i="1"/>
  <c r="Z359" i="1"/>
  <c r="AP343" i="1"/>
  <c r="AJ349" i="1"/>
  <c r="AD355" i="1"/>
  <c r="AT339" i="1"/>
  <c r="AV339" i="1" s="1"/>
  <c r="AW339" i="1" s="1"/>
  <c r="S366" i="1"/>
  <c r="V363" i="1"/>
  <c r="AB357" i="1"/>
  <c r="W362" i="1"/>
  <c r="U364" i="1"/>
  <c r="Q368" i="1"/>
  <c r="R367" i="1"/>
  <c r="X361" i="1"/>
  <c r="T365" i="1"/>
  <c r="AW338" i="1"/>
  <c r="G370" i="1"/>
  <c r="N369" i="1"/>
  <c r="O369" i="1"/>
  <c r="EM331" i="11"/>
  <c r="FX331" i="11" s="1"/>
  <c r="ET324" i="11"/>
  <c r="GE324" i="11" s="1"/>
  <c r="EU323" i="11"/>
  <c r="GF323" i="11" s="1"/>
  <c r="EQ327" i="11"/>
  <c r="GB327" i="11" s="1"/>
  <c r="ER326" i="11"/>
  <c r="GC326" i="11" s="1"/>
  <c r="EF338" i="11"/>
  <c r="FQ338" i="11" s="1"/>
  <c r="EP328" i="11"/>
  <c r="GA328" i="11" s="1"/>
  <c r="FN308" i="11"/>
  <c r="EH336" i="11"/>
  <c r="FS336" i="11" s="1"/>
  <c r="EJ334" i="11"/>
  <c r="FU334" i="11" s="1"/>
  <c r="EK333" i="11"/>
  <c r="FR336" i="11"/>
  <c r="EO329" i="11"/>
  <c r="FZ329" i="11" s="1"/>
  <c r="ES325" i="11"/>
  <c r="GD325" i="11" s="1"/>
  <c r="HK306" i="11"/>
  <c r="GT309" i="11"/>
  <c r="GV309" i="11" s="1"/>
  <c r="GW309" i="11" s="1"/>
  <c r="FP339" i="11"/>
  <c r="HF310" i="11"/>
  <c r="BX335" i="11"/>
  <c r="DD335" i="11" s="1"/>
  <c r="AE339" i="11"/>
  <c r="AL332" i="11"/>
  <c r="CS314" i="11"/>
  <c r="DY314" i="11" s="1"/>
  <c r="AN330" i="11"/>
  <c r="CV311" i="11"/>
  <c r="EB311" i="11" s="1"/>
  <c r="AZ318" i="11"/>
  <c r="CC330" i="11"/>
  <c r="DI330" i="11" s="1"/>
  <c r="CM320" i="11"/>
  <c r="DS320" i="11" s="1"/>
  <c r="BF312" i="11"/>
  <c r="AP328" i="11"/>
  <c r="CG326" i="11"/>
  <c r="DM326" i="11" s="1"/>
  <c r="BE313" i="11"/>
  <c r="BZ333" i="11"/>
  <c r="DF333" i="11" s="1"/>
  <c r="CO318" i="11"/>
  <c r="DU318" i="11" s="1"/>
  <c r="FA318" i="11" s="1"/>
  <c r="GL318" i="11" s="1"/>
  <c r="AJ334" i="11"/>
  <c r="CE328" i="11"/>
  <c r="DK328" i="11" s="1"/>
  <c r="AW321" i="11"/>
  <c r="AT324" i="11"/>
  <c r="BT339" i="11"/>
  <c r="CZ339" i="11" s="1"/>
  <c r="CN319" i="11"/>
  <c r="DT319" i="11" s="1"/>
  <c r="CW310" i="11"/>
  <c r="EC310" i="11" s="1"/>
  <c r="CL321" i="11"/>
  <c r="DR321" i="11" s="1"/>
  <c r="CJ323" i="11"/>
  <c r="DP323" i="11" s="1"/>
  <c r="AK333" i="11"/>
  <c r="AI335" i="11"/>
  <c r="BH310" i="11"/>
  <c r="BY334" i="11"/>
  <c r="DE334" i="11" s="1"/>
  <c r="EK334" i="11" s="1"/>
  <c r="FV334" i="11" s="1"/>
  <c r="CA332" i="11"/>
  <c r="DG332" i="11" s="1"/>
  <c r="CD329" i="11"/>
  <c r="DJ329" i="11" s="1"/>
  <c r="CF327" i="11"/>
  <c r="DL327" i="11" s="1"/>
  <c r="BG311" i="11"/>
  <c r="BW336" i="11"/>
  <c r="DC336" i="11" s="1"/>
  <c r="AD340" i="11"/>
  <c r="CB331" i="11"/>
  <c r="DH331" i="11" s="1"/>
  <c r="BD314" i="11"/>
  <c r="AO329" i="11"/>
  <c r="AU323" i="11"/>
  <c r="AX320" i="11"/>
  <c r="AV322" i="11"/>
  <c r="BA317" i="11"/>
  <c r="AH336" i="11"/>
  <c r="CP317" i="11"/>
  <c r="DV317" i="11" s="1"/>
  <c r="BU338" i="11"/>
  <c r="DA338" i="11" s="1"/>
  <c r="AQ327" i="11"/>
  <c r="CT313" i="11"/>
  <c r="DZ313" i="11" s="1"/>
  <c r="AM331" i="11"/>
  <c r="AR326" i="11"/>
  <c r="AG337" i="11"/>
  <c r="CI324" i="11"/>
  <c r="DO324" i="11" s="1"/>
  <c r="AY319" i="11"/>
  <c r="CK322" i="11"/>
  <c r="DQ322" i="11" s="1"/>
  <c r="CQ316" i="11"/>
  <c r="DW316" i="11" s="1"/>
  <c r="BB316" i="11"/>
  <c r="BC315" i="11"/>
  <c r="BS340" i="11"/>
  <c r="CY340" i="11" s="1"/>
  <c r="AS325" i="11"/>
  <c r="CR315" i="11"/>
  <c r="DX315" i="11" s="1"/>
  <c r="AF338" i="11"/>
  <c r="CH325" i="11"/>
  <c r="DN325" i="11" s="1"/>
  <c r="CU312" i="11"/>
  <c r="EA312" i="11" s="1"/>
  <c r="BV337" i="11"/>
  <c r="DB337" i="11" s="1"/>
  <c r="HL309" i="11"/>
  <c r="M371" i="11"/>
  <c r="HE370" i="11" s="1"/>
  <c r="G372" i="11"/>
  <c r="GX308" i="11" l="1"/>
  <c r="GZ308" i="11" s="1"/>
  <c r="HH307" i="11"/>
  <c r="FD315" i="11"/>
  <c r="GO315" i="11" s="1"/>
  <c r="EW322" i="11"/>
  <c r="GH322" i="11" s="1"/>
  <c r="FC316" i="11"/>
  <c r="GN316" i="11" s="1"/>
  <c r="EU324" i="11"/>
  <c r="GF324" i="11" s="1"/>
  <c r="EQ328" i="11"/>
  <c r="GB328" i="11" s="1"/>
  <c r="FG312" i="11"/>
  <c r="GR312" i="11" s="1"/>
  <c r="EM332" i="11"/>
  <c r="FX332" i="11" s="1"/>
  <c r="FB317" i="11"/>
  <c r="GM317" i="11" s="1"/>
  <c r="EZ319" i="11"/>
  <c r="GK319" i="11" s="1"/>
  <c r="FF313" i="11"/>
  <c r="GQ313" i="11" s="1"/>
  <c r="FI310" i="11"/>
  <c r="FK310" i="11" s="1"/>
  <c r="FL310" i="11" s="1"/>
  <c r="FM310" i="11" s="1"/>
  <c r="FH311" i="11"/>
  <c r="GS311" i="11" s="1"/>
  <c r="FE314" i="11"/>
  <c r="GP314" i="11" s="1"/>
  <c r="EY320" i="11"/>
  <c r="GJ320" i="11" s="1"/>
  <c r="AX338" i="1"/>
  <c r="AY338" i="1"/>
  <c r="AZ338" i="1" s="1"/>
  <c r="BL338" i="1" s="1"/>
  <c r="BB369" i="1"/>
  <c r="BC369" i="1" s="1"/>
  <c r="BF369" i="1"/>
  <c r="BH369" i="1" s="1"/>
  <c r="BJ369" i="1" s="1"/>
  <c r="AC357" i="1"/>
  <c r="AS341" i="1"/>
  <c r="AF354" i="1"/>
  <c r="AI351" i="1"/>
  <c r="AL348" i="1"/>
  <c r="AB358" i="1"/>
  <c r="AR342" i="1"/>
  <c r="AM347" i="1"/>
  <c r="AH352" i="1"/>
  <c r="R368" i="1"/>
  <c r="AK349" i="1"/>
  <c r="AN346" i="1"/>
  <c r="AA359" i="1"/>
  <c r="AQ343" i="1"/>
  <c r="AD356" i="1"/>
  <c r="AT340" i="1"/>
  <c r="AV340" i="1" s="1"/>
  <c r="AW340" i="1" s="1"/>
  <c r="AJ350" i="1"/>
  <c r="AE355" i="1"/>
  <c r="Z360" i="1"/>
  <c r="AP344" i="1"/>
  <c r="AO345" i="1"/>
  <c r="Y361" i="1"/>
  <c r="AG353" i="1"/>
  <c r="U365" i="1"/>
  <c r="S367" i="1"/>
  <c r="V364" i="1"/>
  <c r="T366" i="1"/>
  <c r="Q369" i="1"/>
  <c r="W363" i="1"/>
  <c r="X362" i="1"/>
  <c r="O370" i="1"/>
  <c r="N370" i="1"/>
  <c r="G371" i="1"/>
  <c r="AY339" i="1"/>
  <c r="AZ339" i="1" s="1"/>
  <c r="BL339" i="1" s="1"/>
  <c r="AX339" i="1"/>
  <c r="BJ368" i="1"/>
  <c r="BJ7" i="1" s="1"/>
  <c r="L3" i="1" s="1"/>
  <c r="BH7" i="1"/>
  <c r="EH337" i="11"/>
  <c r="FS337" i="11" s="1"/>
  <c r="EO330" i="11"/>
  <c r="FZ330" i="11" s="1"/>
  <c r="EG338" i="11"/>
  <c r="FR338" i="11" s="1"/>
  <c r="ET325" i="11"/>
  <c r="GE325" i="11" s="1"/>
  <c r="EX321" i="11"/>
  <c r="GI321" i="11" s="1"/>
  <c r="FN309" i="11"/>
  <c r="EE340" i="11"/>
  <c r="FP340" i="11" s="1"/>
  <c r="EV323" i="11"/>
  <c r="GG323" i="11" s="1"/>
  <c r="EF339" i="11"/>
  <c r="FQ339" i="11" s="1"/>
  <c r="EN331" i="11"/>
  <c r="FY331" i="11" s="1"/>
  <c r="ER327" i="11"/>
  <c r="GC327" i="11" s="1"/>
  <c r="FV333" i="11"/>
  <c r="EP329" i="11"/>
  <c r="GA329" i="11" s="1"/>
  <c r="EL333" i="11"/>
  <c r="FW333" i="11" s="1"/>
  <c r="GY309" i="11"/>
  <c r="HI309" i="11" s="1"/>
  <c r="HJ309" i="11" s="1"/>
  <c r="GX309" i="11"/>
  <c r="HK307" i="11"/>
  <c r="ES326" i="11"/>
  <c r="GD326" i="11" s="1"/>
  <c r="EI336" i="11"/>
  <c r="EJ335" i="11"/>
  <c r="FU335" i="11" s="1"/>
  <c r="HF311" i="11"/>
  <c r="BC316" i="11"/>
  <c r="AM332" i="11"/>
  <c r="AI336" i="11"/>
  <c r="BW337" i="11"/>
  <c r="DC337" i="11" s="1"/>
  <c r="CH326" i="11"/>
  <c r="DN326" i="11" s="1"/>
  <c r="CF328" i="11"/>
  <c r="DL328" i="11" s="1"/>
  <c r="AT325" i="11"/>
  <c r="AZ319" i="11"/>
  <c r="BZ334" i="11"/>
  <c r="DF334" i="11" s="1"/>
  <c r="AW322" i="11"/>
  <c r="CW311" i="11"/>
  <c r="EC311" i="11" s="1"/>
  <c r="AE340" i="11"/>
  <c r="BV338" i="11"/>
  <c r="DB338" i="11" s="1"/>
  <c r="BS341" i="11"/>
  <c r="CY341" i="11" s="1"/>
  <c r="BG312" i="11"/>
  <c r="CK323" i="11"/>
  <c r="DQ323" i="11" s="1"/>
  <c r="BF313" i="11"/>
  <c r="BY335" i="11"/>
  <c r="DE335" i="11" s="1"/>
  <c r="CA333" i="11"/>
  <c r="DG333" i="11" s="1"/>
  <c r="BT340" i="11"/>
  <c r="CZ340" i="11" s="1"/>
  <c r="EF340" i="11" s="1"/>
  <c r="FQ340" i="11" s="1"/>
  <c r="AO330" i="11"/>
  <c r="AU324" i="11"/>
  <c r="BE314" i="11"/>
  <c r="AS326" i="11"/>
  <c r="CG327" i="11"/>
  <c r="DM327" i="11" s="1"/>
  <c r="CD330" i="11"/>
  <c r="DJ330" i="11" s="1"/>
  <c r="BB317" i="11"/>
  <c r="AY320" i="11"/>
  <c r="BU339" i="11"/>
  <c r="DA339" i="11" s="1"/>
  <c r="AN331" i="11"/>
  <c r="AH337" i="11"/>
  <c r="AV323" i="11"/>
  <c r="AG338" i="11"/>
  <c r="CN320" i="11"/>
  <c r="DT320" i="11" s="1"/>
  <c r="AF339" i="11"/>
  <c r="CE329" i="11"/>
  <c r="DK329" i="11" s="1"/>
  <c r="AX321" i="11"/>
  <c r="AR327" i="11"/>
  <c r="CR316" i="11"/>
  <c r="DX316" i="11" s="1"/>
  <c r="CO319" i="11"/>
  <c r="DU319" i="11" s="1"/>
  <c r="FA319" i="11" s="1"/>
  <c r="GL319" i="11" s="1"/>
  <c r="CT314" i="11"/>
  <c r="DZ314" i="11" s="1"/>
  <c r="FF314" i="11" s="1"/>
  <c r="GQ314" i="11" s="1"/>
  <c r="CP318" i="11"/>
  <c r="DV318" i="11" s="1"/>
  <c r="CL322" i="11"/>
  <c r="DR322" i="11" s="1"/>
  <c r="AL333" i="11"/>
  <c r="CI325" i="11"/>
  <c r="DO325" i="11" s="1"/>
  <c r="CS315" i="11"/>
  <c r="DY315" i="11" s="1"/>
  <c r="CM321" i="11"/>
  <c r="DS321" i="11" s="1"/>
  <c r="CV312" i="11"/>
  <c r="EB312" i="11" s="1"/>
  <c r="FH312" i="11" s="1"/>
  <c r="GS312" i="11" s="1"/>
  <c r="BA318" i="11"/>
  <c r="BX336" i="11"/>
  <c r="DD336" i="11" s="1"/>
  <c r="AK334" i="11"/>
  <c r="AJ335" i="11"/>
  <c r="CC331" i="11"/>
  <c r="DI331" i="11" s="1"/>
  <c r="BH311" i="11"/>
  <c r="AP329" i="11"/>
  <c r="CU313" i="11"/>
  <c r="EA313" i="11" s="1"/>
  <c r="BD315" i="11"/>
  <c r="CJ324" i="11"/>
  <c r="DP324" i="11" s="1"/>
  <c r="EV324" i="11" s="1"/>
  <c r="GG324" i="11" s="1"/>
  <c r="CB332" i="11"/>
  <c r="DH332" i="11" s="1"/>
  <c r="CQ317" i="11"/>
  <c r="DW317" i="11" s="1"/>
  <c r="AQ328" i="11"/>
  <c r="AD341" i="11"/>
  <c r="HL310" i="11"/>
  <c r="M372" i="11"/>
  <c r="HE371" i="11" s="1"/>
  <c r="G373" i="11"/>
  <c r="HH308" i="11" l="1"/>
  <c r="FC317" i="11"/>
  <c r="GN317" i="11" s="1"/>
  <c r="EZ320" i="11"/>
  <c r="GK320" i="11" s="1"/>
  <c r="EP330" i="11"/>
  <c r="GA330" i="11" s="1"/>
  <c r="GT310" i="11"/>
  <c r="GV310" i="11" s="1"/>
  <c r="GW310" i="11" s="1"/>
  <c r="GX310" i="11" s="1"/>
  <c r="FD316" i="11"/>
  <c r="GO316" i="11" s="1"/>
  <c r="FG313" i="11"/>
  <c r="GR313" i="11" s="1"/>
  <c r="FB318" i="11"/>
  <c r="GM318" i="11" s="1"/>
  <c r="FI311" i="11"/>
  <c r="FK311" i="11" s="1"/>
  <c r="FL311" i="11" s="1"/>
  <c r="FM311" i="11" s="1"/>
  <c r="FE315" i="11"/>
  <c r="GP315" i="11" s="1"/>
  <c r="O371" i="1"/>
  <c r="N371" i="1"/>
  <c r="G372" i="1"/>
  <c r="AP345" i="1"/>
  <c r="Z361" i="1"/>
  <c r="AE356" i="1"/>
  <c r="AJ351" i="1"/>
  <c r="AO346" i="1"/>
  <c r="Y362" i="1"/>
  <c r="AL349" i="1"/>
  <c r="AQ344" i="1"/>
  <c r="AA360" i="1"/>
  <c r="AF355" i="1"/>
  <c r="AK350" i="1"/>
  <c r="AH353" i="1"/>
  <c r="AM348" i="1"/>
  <c r="AR343" i="1"/>
  <c r="AB359" i="1"/>
  <c r="AG354" i="1"/>
  <c r="AT341" i="1"/>
  <c r="AV341" i="1" s="1"/>
  <c r="AW341" i="1" s="1"/>
  <c r="AD357" i="1"/>
  <c r="AI352" i="1"/>
  <c r="AN347" i="1"/>
  <c r="AS342" i="1"/>
  <c r="AC358" i="1"/>
  <c r="S368" i="1"/>
  <c r="R369" i="1"/>
  <c r="U366" i="1"/>
  <c r="Q370" i="1"/>
  <c r="X363" i="1"/>
  <c r="T367" i="1"/>
  <c r="W364" i="1"/>
  <c r="V365" i="1"/>
  <c r="AY340" i="1"/>
  <c r="AZ340" i="1" s="1"/>
  <c r="BL340" i="1" s="1"/>
  <c r="AX340" i="1"/>
  <c r="EO331" i="11"/>
  <c r="FZ331" i="11" s="1"/>
  <c r="EN332" i="11"/>
  <c r="FY332" i="11" s="1"/>
  <c r="EY321" i="11"/>
  <c r="GJ321" i="11" s="1"/>
  <c r="EX322" i="11"/>
  <c r="GI322" i="11" s="1"/>
  <c r="EM333" i="11"/>
  <c r="FX333" i="11" s="1"/>
  <c r="EJ336" i="11"/>
  <c r="FU336" i="11" s="1"/>
  <c r="EK335" i="11"/>
  <c r="FV335" i="11" s="1"/>
  <c r="EE341" i="11"/>
  <c r="FP341" i="11" s="1"/>
  <c r="ER328" i="11"/>
  <c r="GC328" i="11" s="1"/>
  <c r="EU325" i="11"/>
  <c r="GF325" i="11" s="1"/>
  <c r="EG339" i="11"/>
  <c r="ES327" i="11"/>
  <c r="GD327" i="11" s="1"/>
  <c r="EH338" i="11"/>
  <c r="EL334" i="11"/>
  <c r="FW334" i="11" s="1"/>
  <c r="ET326" i="11"/>
  <c r="GE326" i="11" s="1"/>
  <c r="FN310" i="11"/>
  <c r="HK308" i="11"/>
  <c r="EQ329" i="11"/>
  <c r="GB329" i="11" s="1"/>
  <c r="EW323" i="11"/>
  <c r="GH323" i="11" s="1"/>
  <c r="EI337" i="11"/>
  <c r="FT336" i="11"/>
  <c r="GZ309" i="11"/>
  <c r="HH309" i="11"/>
  <c r="HF312" i="11"/>
  <c r="BF314" i="11"/>
  <c r="CO320" i="11"/>
  <c r="DU320" i="11" s="1"/>
  <c r="CE330" i="11"/>
  <c r="DK330" i="11" s="1"/>
  <c r="CM322" i="11"/>
  <c r="DS322" i="11" s="1"/>
  <c r="AW323" i="11"/>
  <c r="BU340" i="11"/>
  <c r="DA340" i="11" s="1"/>
  <c r="BG313" i="11"/>
  <c r="BV339" i="11"/>
  <c r="DB339" i="11" s="1"/>
  <c r="AS327" i="11"/>
  <c r="AL334" i="11"/>
  <c r="AN332" i="11"/>
  <c r="AX322" i="11"/>
  <c r="CN321" i="11"/>
  <c r="DT321" i="11" s="1"/>
  <c r="CJ325" i="11"/>
  <c r="DP325" i="11" s="1"/>
  <c r="CI326" i="11"/>
  <c r="DO326" i="11" s="1"/>
  <c r="CG328" i="11"/>
  <c r="DM328" i="11" s="1"/>
  <c r="CC332" i="11"/>
  <c r="DI332" i="11" s="1"/>
  <c r="CL323" i="11"/>
  <c r="DR323" i="11" s="1"/>
  <c r="AE341" i="11"/>
  <c r="BD316" i="11"/>
  <c r="BC317" i="11"/>
  <c r="AI337" i="11"/>
  <c r="AQ329" i="11"/>
  <c r="CH327" i="11"/>
  <c r="DN327" i="11" s="1"/>
  <c r="BS342" i="11"/>
  <c r="CY342" i="11" s="1"/>
  <c r="BX337" i="11"/>
  <c r="DD337" i="11" s="1"/>
  <c r="CF329" i="11"/>
  <c r="DL329" i="11" s="1"/>
  <c r="AD342" i="11"/>
  <c r="AP330" i="11"/>
  <c r="CS316" i="11"/>
  <c r="DY316" i="11" s="1"/>
  <c r="CK324" i="11"/>
  <c r="DQ324" i="11" s="1"/>
  <c r="CQ318" i="11"/>
  <c r="DW318" i="11" s="1"/>
  <c r="BB318" i="11"/>
  <c r="BT341" i="11"/>
  <c r="CZ341" i="11" s="1"/>
  <c r="AY321" i="11"/>
  <c r="AR328" i="11"/>
  <c r="BW338" i="11"/>
  <c r="DC338" i="11" s="1"/>
  <c r="AU325" i="11"/>
  <c r="AK335" i="11"/>
  <c r="AH338" i="11"/>
  <c r="CR317" i="11"/>
  <c r="DX317" i="11" s="1"/>
  <c r="FD317" i="11" s="1"/>
  <c r="GO317" i="11" s="1"/>
  <c r="AO331" i="11"/>
  <c r="BA319" i="11"/>
  <c r="CV313" i="11"/>
  <c r="EB313" i="11" s="1"/>
  <c r="CP319" i="11"/>
  <c r="DV319" i="11" s="1"/>
  <c r="BE315" i="11"/>
  <c r="AM333" i="11"/>
  <c r="AZ320" i="11"/>
  <c r="CW312" i="11"/>
  <c r="EC312" i="11" s="1"/>
  <c r="AT326" i="11"/>
  <c r="CT315" i="11"/>
  <c r="DZ315" i="11" s="1"/>
  <c r="CD331" i="11"/>
  <c r="DJ331" i="11" s="1"/>
  <c r="CU314" i="11"/>
  <c r="EA314" i="11" s="1"/>
  <c r="FG314" i="11" s="1"/>
  <c r="GR314" i="11" s="1"/>
  <c r="AG339" i="11"/>
  <c r="CA334" i="11"/>
  <c r="DG334" i="11" s="1"/>
  <c r="AJ336" i="11"/>
  <c r="BH312" i="11"/>
  <c r="CB333" i="11"/>
  <c r="DH333" i="11" s="1"/>
  <c r="BY336" i="11"/>
  <c r="DE336" i="11" s="1"/>
  <c r="AF340" i="11"/>
  <c r="AV324" i="11"/>
  <c r="BZ335" i="11"/>
  <c r="DF335" i="11" s="1"/>
  <c r="HL311" i="11"/>
  <c r="G374" i="11"/>
  <c r="M373" i="11"/>
  <c r="HE372" i="11" s="1"/>
  <c r="GY310" i="11" l="1"/>
  <c r="HI310" i="11" s="1"/>
  <c r="HJ310" i="11" s="1"/>
  <c r="FH313" i="11"/>
  <c r="GS313" i="11" s="1"/>
  <c r="GT311" i="11"/>
  <c r="GV311" i="11" s="1"/>
  <c r="GW311" i="11" s="1"/>
  <c r="GY311" i="11" s="1"/>
  <c r="HI311" i="11" s="1"/>
  <c r="HJ311" i="11" s="1"/>
  <c r="EF341" i="11"/>
  <c r="FQ341" i="11" s="1"/>
  <c r="FF315" i="11"/>
  <c r="GQ315" i="11" s="1"/>
  <c r="EJ337" i="11"/>
  <c r="FU337" i="11" s="1"/>
  <c r="FC318" i="11"/>
  <c r="GN318" i="11" s="1"/>
  <c r="FI312" i="11"/>
  <c r="FK312" i="11" s="1"/>
  <c r="FL312" i="11" s="1"/>
  <c r="FM312" i="11" s="1"/>
  <c r="FE316" i="11"/>
  <c r="GP316" i="11" s="1"/>
  <c r="FB319" i="11"/>
  <c r="GM319" i="11" s="1"/>
  <c r="FA320" i="11"/>
  <c r="GL320" i="11" s="1"/>
  <c r="AX341" i="1"/>
  <c r="AY341" i="1"/>
  <c r="AZ341" i="1" s="1"/>
  <c r="BL341" i="1" s="1"/>
  <c r="N372" i="1"/>
  <c r="G373" i="1"/>
  <c r="O372" i="1"/>
  <c r="AL350" i="1"/>
  <c r="AE357" i="1"/>
  <c r="AR344" i="1"/>
  <c r="AB360" i="1"/>
  <c r="AO347" i="1"/>
  <c r="Y363" i="1"/>
  <c r="AP346" i="1"/>
  <c r="Z362" i="1"/>
  <c r="AQ345" i="1"/>
  <c r="AA361" i="1"/>
  <c r="AN348" i="1"/>
  <c r="AK351" i="1"/>
  <c r="AT342" i="1"/>
  <c r="AV342" i="1" s="1"/>
  <c r="AW342" i="1" s="1"/>
  <c r="AD358" i="1"/>
  <c r="AM349" i="1"/>
  <c r="AJ352" i="1"/>
  <c r="AG355" i="1"/>
  <c r="AH354" i="1"/>
  <c r="AI353" i="1"/>
  <c r="AF356" i="1"/>
  <c r="AS343" i="1"/>
  <c r="AC359" i="1"/>
  <c r="X364" i="1"/>
  <c r="V366" i="1"/>
  <c r="S369" i="1"/>
  <c r="Q371" i="1"/>
  <c r="W365" i="1"/>
  <c r="U367" i="1"/>
  <c r="T368" i="1"/>
  <c r="R370" i="1"/>
  <c r="ER329" i="11"/>
  <c r="GC329" i="11" s="1"/>
  <c r="EL335" i="11"/>
  <c r="FW335" i="11" s="1"/>
  <c r="EN333" i="11"/>
  <c r="FY333" i="11" s="1"/>
  <c r="EO332" i="11"/>
  <c r="FZ332" i="11" s="1"/>
  <c r="EP331" i="11"/>
  <c r="GA331" i="11" s="1"/>
  <c r="EM334" i="11"/>
  <c r="FX334" i="11" s="1"/>
  <c r="EI338" i="11"/>
  <c r="FT338" i="11" s="1"/>
  <c r="EE342" i="11"/>
  <c r="FP342" i="11" s="1"/>
  <c r="EZ321" i="11"/>
  <c r="GK321" i="11" s="1"/>
  <c r="FN311" i="11"/>
  <c r="EK336" i="11"/>
  <c r="FV336" i="11" s="1"/>
  <c r="EX323" i="11"/>
  <c r="GI323" i="11" s="1"/>
  <c r="EV325" i="11"/>
  <c r="GG325" i="11" s="1"/>
  <c r="EG340" i="11"/>
  <c r="ET327" i="11"/>
  <c r="GE327" i="11" s="1"/>
  <c r="ES328" i="11"/>
  <c r="GD328" i="11" s="1"/>
  <c r="EH339" i="11"/>
  <c r="FS339" i="11" s="1"/>
  <c r="EY322" i="11"/>
  <c r="GJ322" i="11" s="1"/>
  <c r="FT337" i="11"/>
  <c r="GZ310" i="11"/>
  <c r="HH310" i="11"/>
  <c r="FS338" i="11"/>
  <c r="EW324" i="11"/>
  <c r="GH324" i="11" s="1"/>
  <c r="EU326" i="11"/>
  <c r="GF326" i="11" s="1"/>
  <c r="EQ330" i="11"/>
  <c r="GB330" i="11" s="1"/>
  <c r="HK309" i="11"/>
  <c r="FR339" i="11"/>
  <c r="HL312" i="11"/>
  <c r="HF313" i="11"/>
  <c r="CS317" i="11"/>
  <c r="DY317" i="11" s="1"/>
  <c r="AR329" i="11"/>
  <c r="BH313" i="11"/>
  <c r="AX323" i="11"/>
  <c r="AG340" i="11"/>
  <c r="BU341" i="11"/>
  <c r="DA341" i="11" s="1"/>
  <c r="BV340" i="11"/>
  <c r="DB340" i="11" s="1"/>
  <c r="BW339" i="11"/>
  <c r="DC339" i="11" s="1"/>
  <c r="CO321" i="11"/>
  <c r="DU321" i="11" s="1"/>
  <c r="CJ326" i="11"/>
  <c r="DP326" i="11" s="1"/>
  <c r="CL324" i="11"/>
  <c r="DR324" i="11" s="1"/>
  <c r="BB319" i="11"/>
  <c r="CR318" i="11"/>
  <c r="DX318" i="11" s="1"/>
  <c r="CC333" i="11"/>
  <c r="DI333" i="11" s="1"/>
  <c r="CI327" i="11"/>
  <c r="DO327" i="11" s="1"/>
  <c r="BX338" i="11"/>
  <c r="DD338" i="11" s="1"/>
  <c r="AS328" i="11"/>
  <c r="CB334" i="11"/>
  <c r="DH334" i="11" s="1"/>
  <c r="BA320" i="11"/>
  <c r="BE316" i="11"/>
  <c r="AF341" i="11"/>
  <c r="CN322" i="11"/>
  <c r="DT322" i="11" s="1"/>
  <c r="CP320" i="11"/>
  <c r="DV320" i="11" s="1"/>
  <c r="FB320" i="11" s="1"/>
  <c r="GM320" i="11" s="1"/>
  <c r="AM334" i="11"/>
  <c r="BS343" i="11"/>
  <c r="CY343" i="11" s="1"/>
  <c r="AU326" i="11"/>
  <c r="AP331" i="11"/>
  <c r="AV325" i="11"/>
  <c r="BT342" i="11"/>
  <c r="CZ342" i="11" s="1"/>
  <c r="CK325" i="11"/>
  <c r="DQ325" i="11" s="1"/>
  <c r="BC318" i="11"/>
  <c r="AT327" i="11"/>
  <c r="CW313" i="11"/>
  <c r="EC313" i="11" s="1"/>
  <c r="FI313" i="11" s="1"/>
  <c r="AW324" i="11"/>
  <c r="BD317" i="11"/>
  <c r="AO332" i="11"/>
  <c r="CU315" i="11"/>
  <c r="EA315" i="11" s="1"/>
  <c r="CF330" i="11"/>
  <c r="DL330" i="11" s="1"/>
  <c r="AI338" i="11"/>
  <c r="AJ337" i="11"/>
  <c r="AD343" i="11"/>
  <c r="AK336" i="11"/>
  <c r="AL335" i="11"/>
  <c r="CA335" i="11"/>
  <c r="DG335" i="11" s="1"/>
  <c r="AN333" i="11"/>
  <c r="CE331" i="11"/>
  <c r="DK331" i="11" s="1"/>
  <c r="CQ319" i="11"/>
  <c r="DW319" i="11" s="1"/>
  <c r="AZ321" i="11"/>
  <c r="AH339" i="11"/>
  <c r="AE342" i="11"/>
  <c r="CD332" i="11"/>
  <c r="DJ332" i="11" s="1"/>
  <c r="CM323" i="11"/>
  <c r="DS323" i="11" s="1"/>
  <c r="EY323" i="11" s="1"/>
  <c r="GJ323" i="11" s="1"/>
  <c r="BY337" i="11"/>
  <c r="DE337" i="11" s="1"/>
  <c r="BG314" i="11"/>
  <c r="AQ330" i="11"/>
  <c r="CV314" i="11"/>
  <c r="EB314" i="11" s="1"/>
  <c r="CG329" i="11"/>
  <c r="DM329" i="11" s="1"/>
  <c r="CT316" i="11"/>
  <c r="DZ316" i="11" s="1"/>
  <c r="BZ336" i="11"/>
  <c r="DF336" i="11" s="1"/>
  <c r="CH328" i="11"/>
  <c r="DN328" i="11" s="1"/>
  <c r="AY322" i="11"/>
  <c r="BF315" i="11"/>
  <c r="M374" i="11"/>
  <c r="HE373" i="11" s="1"/>
  <c r="G375" i="11"/>
  <c r="GT312" i="11" l="1"/>
  <c r="GV312" i="11" s="1"/>
  <c r="GW312" i="11" s="1"/>
  <c r="GY312" i="11" s="1"/>
  <c r="HI312" i="11" s="1"/>
  <c r="HJ312" i="11" s="1"/>
  <c r="FK313" i="11"/>
  <c r="GX311" i="11"/>
  <c r="GZ311" i="11" s="1"/>
  <c r="FC319" i="11"/>
  <c r="GN319" i="11" s="1"/>
  <c r="FF316" i="11"/>
  <c r="GQ316" i="11" s="1"/>
  <c r="FH314" i="11"/>
  <c r="GS314" i="11" s="1"/>
  <c r="FE317" i="11"/>
  <c r="GP317" i="11" s="1"/>
  <c r="FG315" i="11"/>
  <c r="GR315" i="11" s="1"/>
  <c r="FD318" i="11"/>
  <c r="GO318" i="11" s="1"/>
  <c r="AB361" i="1"/>
  <c r="AR345" i="1"/>
  <c r="AM350" i="1"/>
  <c r="AH355" i="1"/>
  <c r="AC360" i="1"/>
  <c r="AS344" i="1"/>
  <c r="AN349" i="1"/>
  <c r="AI354" i="1"/>
  <c r="AD359" i="1"/>
  <c r="AT343" i="1"/>
  <c r="AV343" i="1" s="1"/>
  <c r="AG356" i="1"/>
  <c r="AJ353" i="1"/>
  <c r="AE358" i="1"/>
  <c r="Z363" i="1"/>
  <c r="AP347" i="1"/>
  <c r="AK352" i="1"/>
  <c r="AF357" i="1"/>
  <c r="AA362" i="1"/>
  <c r="AQ346" i="1"/>
  <c r="AL351" i="1"/>
  <c r="Y364" i="1"/>
  <c r="AO348" i="1"/>
  <c r="Q372" i="1"/>
  <c r="R371" i="1"/>
  <c r="U368" i="1"/>
  <c r="X365" i="1"/>
  <c r="W366" i="1"/>
  <c r="S370" i="1"/>
  <c r="T369" i="1"/>
  <c r="V367" i="1"/>
  <c r="AX342" i="1"/>
  <c r="AY342" i="1"/>
  <c r="AZ342" i="1" s="1"/>
  <c r="BL342" i="1" s="1"/>
  <c r="G374" i="1"/>
  <c r="N373" i="1"/>
  <c r="O373" i="1"/>
  <c r="EK337" i="11"/>
  <c r="FV337" i="11" s="1"/>
  <c r="EW325" i="11"/>
  <c r="GH325" i="11" s="1"/>
  <c r="EP332" i="11"/>
  <c r="GA332" i="11" s="1"/>
  <c r="ES329" i="11"/>
  <c r="GD329" i="11" s="1"/>
  <c r="EL336" i="11"/>
  <c r="FW336" i="11" s="1"/>
  <c r="EU327" i="11"/>
  <c r="GF327" i="11" s="1"/>
  <c r="EX324" i="11"/>
  <c r="GI324" i="11" s="1"/>
  <c r="EH340" i="11"/>
  <c r="FS340" i="11" s="1"/>
  <c r="ET328" i="11"/>
  <c r="GE328" i="11" s="1"/>
  <c r="EM335" i="11"/>
  <c r="FX335" i="11" s="1"/>
  <c r="EJ338" i="11"/>
  <c r="EI339" i="11"/>
  <c r="FR340" i="11"/>
  <c r="EQ331" i="11"/>
  <c r="GB331" i="11" s="1"/>
  <c r="ER330" i="11"/>
  <c r="GC330" i="11" s="1"/>
  <c r="EZ322" i="11"/>
  <c r="GK322" i="11" s="1"/>
  <c r="EN334" i="11"/>
  <c r="FY334" i="11" s="1"/>
  <c r="EO333" i="11"/>
  <c r="FZ333" i="11" s="1"/>
  <c r="EV326" i="11"/>
  <c r="GG326" i="11" s="1"/>
  <c r="EG341" i="11"/>
  <c r="HK310" i="11"/>
  <c r="EF342" i="11"/>
  <c r="EE343" i="11"/>
  <c r="FP343" i="11" s="1"/>
  <c r="FA321" i="11"/>
  <c r="GL321" i="11" s="1"/>
  <c r="FN312" i="11"/>
  <c r="HL313" i="11"/>
  <c r="HF314" i="11"/>
  <c r="CI328" i="11"/>
  <c r="DO328" i="11" s="1"/>
  <c r="BE317" i="11"/>
  <c r="AP332" i="11"/>
  <c r="CM324" i="11"/>
  <c r="DS324" i="11" s="1"/>
  <c r="AW325" i="11"/>
  <c r="CU316" i="11"/>
  <c r="EA316" i="11" s="1"/>
  <c r="BF316" i="11"/>
  <c r="AL336" i="11"/>
  <c r="BW340" i="11"/>
  <c r="DC340" i="11" s="1"/>
  <c r="AG341" i="11"/>
  <c r="CW314" i="11"/>
  <c r="EC314" i="11" s="1"/>
  <c r="CC334" i="11"/>
  <c r="DI334" i="11" s="1"/>
  <c r="AI339" i="11"/>
  <c r="AR330" i="11"/>
  <c r="AX324" i="11"/>
  <c r="CV315" i="11"/>
  <c r="EB315" i="11" s="1"/>
  <c r="AF342" i="11"/>
  <c r="BC319" i="11"/>
  <c r="BY338" i="11"/>
  <c r="DE338" i="11" s="1"/>
  <c r="BS344" i="11"/>
  <c r="CY344" i="11" s="1"/>
  <c r="AD344" i="11"/>
  <c r="BD318" i="11"/>
  <c r="AS329" i="11"/>
  <c r="CN323" i="11"/>
  <c r="DT323" i="11" s="1"/>
  <c r="AU327" i="11"/>
  <c r="CF331" i="11"/>
  <c r="DL331" i="11" s="1"/>
  <c r="BX339" i="11"/>
  <c r="DD339" i="11" s="1"/>
  <c r="CG330" i="11"/>
  <c r="DM330" i="11" s="1"/>
  <c r="AH340" i="11"/>
  <c r="AN334" i="11"/>
  <c r="AO333" i="11"/>
  <c r="CO322" i="11"/>
  <c r="DU322" i="11" s="1"/>
  <c r="CH329" i="11"/>
  <c r="DN329" i="11" s="1"/>
  <c r="AT328" i="11"/>
  <c r="BA321" i="11"/>
  <c r="BU342" i="11"/>
  <c r="DA342" i="11" s="1"/>
  <c r="BB320" i="11"/>
  <c r="AE343" i="11"/>
  <c r="CK326" i="11"/>
  <c r="DQ326" i="11" s="1"/>
  <c r="AZ322" i="11"/>
  <c r="CJ327" i="11"/>
  <c r="DP327" i="11" s="1"/>
  <c r="EV327" i="11" s="1"/>
  <c r="GG327" i="11" s="1"/>
  <c r="AQ331" i="11"/>
  <c r="AJ338" i="11"/>
  <c r="AM335" i="11"/>
  <c r="CL325" i="11"/>
  <c r="DR325" i="11" s="1"/>
  <c r="EX325" i="11" s="1"/>
  <c r="GI325" i="11" s="1"/>
  <c r="CA336" i="11"/>
  <c r="DG336" i="11" s="1"/>
  <c r="BZ337" i="11"/>
  <c r="DF337" i="11" s="1"/>
  <c r="AV326" i="11"/>
  <c r="CP321" i="11"/>
  <c r="DV321" i="11" s="1"/>
  <c r="CQ320" i="11"/>
  <c r="DW320" i="11" s="1"/>
  <c r="CT317" i="11"/>
  <c r="DZ317" i="11" s="1"/>
  <c r="CD333" i="11"/>
  <c r="DJ333" i="11" s="1"/>
  <c r="CR319" i="11"/>
  <c r="DX319" i="11" s="1"/>
  <c r="CS318" i="11"/>
  <c r="DY318" i="11" s="1"/>
  <c r="FE318" i="11" s="1"/>
  <c r="GP318" i="11" s="1"/>
  <c r="BH314" i="11"/>
  <c r="BV341" i="11"/>
  <c r="DB341" i="11" s="1"/>
  <c r="BG315" i="11"/>
  <c r="BT343" i="11"/>
  <c r="CZ343" i="11" s="1"/>
  <c r="EF343" i="11" s="1"/>
  <c r="FQ343" i="11" s="1"/>
  <c r="CE332" i="11"/>
  <c r="DK332" i="11" s="1"/>
  <c r="EQ332" i="11" s="1"/>
  <c r="GB332" i="11" s="1"/>
  <c r="CB335" i="11"/>
  <c r="DH335" i="11" s="1"/>
  <c r="EN335" i="11" s="1"/>
  <c r="FY335" i="11" s="1"/>
  <c r="AK337" i="11"/>
  <c r="AY323" i="11"/>
  <c r="GT313" i="11"/>
  <c r="GV313" i="11" s="1"/>
  <c r="GW313" i="11" s="1"/>
  <c r="FL313" i="11"/>
  <c r="FM313" i="11" s="1"/>
  <c r="M375" i="11"/>
  <c r="HE374" i="11" s="1"/>
  <c r="G376" i="11"/>
  <c r="GX312" i="11" l="1"/>
  <c r="GZ312" i="11" s="1"/>
  <c r="HH311" i="11"/>
  <c r="EG342" i="11"/>
  <c r="FR342" i="11" s="1"/>
  <c r="FD319" i="11"/>
  <c r="GO319" i="11" s="1"/>
  <c r="FF317" i="11"/>
  <c r="GQ317" i="11" s="1"/>
  <c r="EJ339" i="11"/>
  <c r="FU339" i="11" s="1"/>
  <c r="FI314" i="11"/>
  <c r="FK314" i="11" s="1"/>
  <c r="FL314" i="11" s="1"/>
  <c r="FM314" i="11" s="1"/>
  <c r="FC320" i="11"/>
  <c r="GN320" i="11" s="1"/>
  <c r="FH315" i="11"/>
  <c r="GS315" i="11" s="1"/>
  <c r="FG316" i="11"/>
  <c r="GR316" i="11" s="1"/>
  <c r="AS345" i="1"/>
  <c r="AC361" i="1"/>
  <c r="AT344" i="1"/>
  <c r="AV344" i="1" s="1"/>
  <c r="AW344" i="1" s="1"/>
  <c r="AD360" i="1"/>
  <c r="AQ347" i="1"/>
  <c r="AA363" i="1"/>
  <c r="AN350" i="1"/>
  <c r="T370" i="1"/>
  <c r="AG357" i="1"/>
  <c r="AP348" i="1"/>
  <c r="Z364" i="1"/>
  <c r="AM351" i="1"/>
  <c r="AJ354" i="1"/>
  <c r="AK353" i="1"/>
  <c r="AL352" i="1"/>
  <c r="AI355" i="1"/>
  <c r="AF358" i="1"/>
  <c r="AO349" i="1"/>
  <c r="Y365" i="1"/>
  <c r="AH356" i="1"/>
  <c r="AE359" i="1"/>
  <c r="AR346" i="1"/>
  <c r="AB362" i="1"/>
  <c r="Q373" i="1"/>
  <c r="S371" i="1"/>
  <c r="R372" i="1"/>
  <c r="X366" i="1"/>
  <c r="V368" i="1"/>
  <c r="W367" i="1"/>
  <c r="U369" i="1"/>
  <c r="O374" i="1"/>
  <c r="N374" i="1"/>
  <c r="G375" i="1"/>
  <c r="AW343" i="1"/>
  <c r="EM336" i="11"/>
  <c r="FX336" i="11" s="1"/>
  <c r="FB321" i="11"/>
  <c r="GM321" i="11" s="1"/>
  <c r="EH341" i="11"/>
  <c r="FS341" i="11" s="1"/>
  <c r="EP333" i="11"/>
  <c r="GA333" i="11" s="1"/>
  <c r="ES330" i="11"/>
  <c r="GD330" i="11" s="1"/>
  <c r="EE344" i="11"/>
  <c r="FP344" i="11" s="1"/>
  <c r="ET329" i="11"/>
  <c r="GE329" i="11" s="1"/>
  <c r="GY313" i="11"/>
  <c r="HI313" i="11" s="1"/>
  <c r="HJ313" i="11" s="1"/>
  <c r="GX313" i="11"/>
  <c r="EL337" i="11"/>
  <c r="FW337" i="11" s="1"/>
  <c r="EW326" i="11"/>
  <c r="GH326" i="11" s="1"/>
  <c r="EK338" i="11"/>
  <c r="FV338" i="11" s="1"/>
  <c r="ER331" i="11"/>
  <c r="GC331" i="11" s="1"/>
  <c r="FQ342" i="11"/>
  <c r="FT339" i="11"/>
  <c r="EI340" i="11"/>
  <c r="EU328" i="11"/>
  <c r="GF328" i="11" s="1"/>
  <c r="FN313" i="11"/>
  <c r="FR341" i="11"/>
  <c r="HK311" i="11"/>
  <c r="FU338" i="11"/>
  <c r="FA322" i="11"/>
  <c r="GL322" i="11" s="1"/>
  <c r="EZ323" i="11"/>
  <c r="GK323" i="11" s="1"/>
  <c r="EO334" i="11"/>
  <c r="FZ334" i="11" s="1"/>
  <c r="EY324" i="11"/>
  <c r="GJ324" i="11" s="1"/>
  <c r="HL314" i="11"/>
  <c r="HF315" i="11"/>
  <c r="CE333" i="11"/>
  <c r="DK333" i="11" s="1"/>
  <c r="CW315" i="11"/>
  <c r="EC315" i="11" s="1"/>
  <c r="CU317" i="11"/>
  <c r="EA317" i="11" s="1"/>
  <c r="BD319" i="11"/>
  <c r="AE344" i="11"/>
  <c r="AK338" i="11"/>
  <c r="AM336" i="11"/>
  <c r="CC335" i="11"/>
  <c r="DI335" i="11" s="1"/>
  <c r="BF317" i="11"/>
  <c r="AS330" i="11"/>
  <c r="CA337" i="11"/>
  <c r="DG337" i="11" s="1"/>
  <c r="AH341" i="11"/>
  <c r="AL337" i="11"/>
  <c r="BC320" i="11"/>
  <c r="BU343" i="11"/>
  <c r="DA343" i="11" s="1"/>
  <c r="CQ321" i="11"/>
  <c r="DW321" i="11" s="1"/>
  <c r="CG331" i="11"/>
  <c r="DM331" i="11" s="1"/>
  <c r="CO323" i="11"/>
  <c r="DU323" i="11" s="1"/>
  <c r="BY339" i="11"/>
  <c r="DE339" i="11" s="1"/>
  <c r="CM325" i="11"/>
  <c r="DS325" i="11" s="1"/>
  <c r="AF343" i="11"/>
  <c r="BG316" i="11"/>
  <c r="CS319" i="11"/>
  <c r="DY319" i="11" s="1"/>
  <c r="AV327" i="11"/>
  <c r="CL326" i="11"/>
  <c r="DR326" i="11" s="1"/>
  <c r="BZ338" i="11"/>
  <c r="DF338" i="11" s="1"/>
  <c r="BV342" i="11"/>
  <c r="DB342" i="11" s="1"/>
  <c r="AQ332" i="11"/>
  <c r="CR320" i="11"/>
  <c r="DX320" i="11" s="1"/>
  <c r="BT344" i="11"/>
  <c r="CZ344" i="11" s="1"/>
  <c r="BW341" i="11"/>
  <c r="DC341" i="11" s="1"/>
  <c r="CB336" i="11"/>
  <c r="DH336" i="11" s="1"/>
  <c r="CP322" i="11"/>
  <c r="DV322" i="11" s="1"/>
  <c r="AW326" i="11"/>
  <c r="BS345" i="11"/>
  <c r="CY345" i="11" s="1"/>
  <c r="BE318" i="11"/>
  <c r="CI329" i="11"/>
  <c r="DO329" i="11" s="1"/>
  <c r="CJ328" i="11"/>
  <c r="DP328" i="11" s="1"/>
  <c r="CN324" i="11"/>
  <c r="DT324" i="11" s="1"/>
  <c r="AT329" i="11"/>
  <c r="AG342" i="11"/>
  <c r="CT318" i="11"/>
  <c r="DZ318" i="11" s="1"/>
  <c r="AY324" i="11"/>
  <c r="AI340" i="11"/>
  <c r="AD345" i="11"/>
  <c r="BA322" i="11"/>
  <c r="AU328" i="11"/>
  <c r="AX325" i="11"/>
  <c r="BB321" i="11"/>
  <c r="CF332" i="11"/>
  <c r="DL332" i="11" s="1"/>
  <c r="CD334" i="11"/>
  <c r="DJ334" i="11" s="1"/>
  <c r="CH330" i="11"/>
  <c r="DN330" i="11" s="1"/>
  <c r="AZ323" i="11"/>
  <c r="AN335" i="11"/>
  <c r="BX340" i="11"/>
  <c r="DD340" i="11" s="1"/>
  <c r="CV316" i="11"/>
  <c r="EB316" i="11" s="1"/>
  <c r="AR331" i="11"/>
  <c r="AJ339" i="11"/>
  <c r="BH315" i="11"/>
  <c r="AO334" i="11"/>
  <c r="CK327" i="11"/>
  <c r="DQ327" i="11" s="1"/>
  <c r="AP333" i="11"/>
  <c r="G377" i="11"/>
  <c r="M376" i="11"/>
  <c r="HE375" i="11" s="1"/>
  <c r="HH312" i="11" l="1"/>
  <c r="GT314" i="11"/>
  <c r="GV314" i="11" s="1"/>
  <c r="GW314" i="11" s="1"/>
  <c r="GX314" i="11" s="1"/>
  <c r="FF318" i="11"/>
  <c r="GQ318" i="11" s="1"/>
  <c r="FE319" i="11"/>
  <c r="GP319" i="11" s="1"/>
  <c r="FD320" i="11"/>
  <c r="GO320" i="11" s="1"/>
  <c r="EL338" i="11"/>
  <c r="FW338" i="11" s="1"/>
  <c r="FH316" i="11"/>
  <c r="GS316" i="11" s="1"/>
  <c r="FG317" i="11"/>
  <c r="GR317" i="11" s="1"/>
  <c r="FI315" i="11"/>
  <c r="FK315" i="11" s="1"/>
  <c r="FL315" i="11" s="1"/>
  <c r="FM315" i="11" s="1"/>
  <c r="AY343" i="1"/>
  <c r="AZ343" i="1" s="1"/>
  <c r="BL343" i="1" s="1"/>
  <c r="AX343" i="1"/>
  <c r="O375" i="1"/>
  <c r="N375" i="1"/>
  <c r="G376" i="1"/>
  <c r="AK354" i="1"/>
  <c r="AH357" i="1"/>
  <c r="AI356" i="1"/>
  <c r="AB363" i="1"/>
  <c r="AR347" i="1"/>
  <c r="AG358" i="1"/>
  <c r="AL353" i="1"/>
  <c r="AM352" i="1"/>
  <c r="AF359" i="1"/>
  <c r="AC362" i="1"/>
  <c r="AS346" i="1"/>
  <c r="Z365" i="1"/>
  <c r="AP349" i="1"/>
  <c r="AA364" i="1"/>
  <c r="AQ348" i="1"/>
  <c r="AJ355" i="1"/>
  <c r="Y366" i="1"/>
  <c r="AO350" i="1"/>
  <c r="AD361" i="1"/>
  <c r="AT345" i="1"/>
  <c r="AV345" i="1" s="1"/>
  <c r="AW345" i="1" s="1"/>
  <c r="AE360" i="1"/>
  <c r="AN351" i="1"/>
  <c r="T371" i="1"/>
  <c r="U370" i="1"/>
  <c r="X367" i="1"/>
  <c r="Q374" i="1"/>
  <c r="W368" i="1"/>
  <c r="R373" i="1"/>
  <c r="S372" i="1"/>
  <c r="V369" i="1"/>
  <c r="AY344" i="1"/>
  <c r="AZ344" i="1" s="1"/>
  <c r="BL344" i="1" s="1"/>
  <c r="AX344" i="1"/>
  <c r="ET330" i="11"/>
  <c r="GE330" i="11" s="1"/>
  <c r="EN336" i="11"/>
  <c r="FY336" i="11" s="1"/>
  <c r="EP334" i="11"/>
  <c r="GA334" i="11" s="1"/>
  <c r="ER332" i="11"/>
  <c r="GC332" i="11" s="1"/>
  <c r="EW327" i="11"/>
  <c r="GH327" i="11" s="1"/>
  <c r="EU329" i="11"/>
  <c r="GF329" i="11" s="1"/>
  <c r="FB322" i="11"/>
  <c r="GM322" i="11" s="1"/>
  <c r="EX326" i="11"/>
  <c r="GI326" i="11" s="1"/>
  <c r="EQ333" i="11"/>
  <c r="GB333" i="11" s="1"/>
  <c r="EJ340" i="11"/>
  <c r="FU340" i="11" s="1"/>
  <c r="EI341" i="11"/>
  <c r="FT341" i="11" s="1"/>
  <c r="GY314" i="11"/>
  <c r="HI314" i="11" s="1"/>
  <c r="HJ314" i="11" s="1"/>
  <c r="EY325" i="11"/>
  <c r="GJ325" i="11" s="1"/>
  <c r="FC321" i="11"/>
  <c r="GN321" i="11" s="1"/>
  <c r="EO335" i="11"/>
  <c r="FZ335" i="11" s="1"/>
  <c r="EZ324" i="11"/>
  <c r="GK324" i="11" s="1"/>
  <c r="EE345" i="11"/>
  <c r="EH342" i="11"/>
  <c r="EK339" i="11"/>
  <c r="FV339" i="11" s="1"/>
  <c r="EG343" i="11"/>
  <c r="EM337" i="11"/>
  <c r="FX337" i="11" s="1"/>
  <c r="HK312" i="11"/>
  <c r="FN314" i="11"/>
  <c r="GZ313" i="11"/>
  <c r="HH313" i="11"/>
  <c r="ES331" i="11"/>
  <c r="GD331" i="11" s="1"/>
  <c r="EV328" i="11"/>
  <c r="GG328" i="11" s="1"/>
  <c r="EF344" i="11"/>
  <c r="FA323" i="11"/>
  <c r="GL323" i="11" s="1"/>
  <c r="FT340" i="11"/>
  <c r="HL315" i="11"/>
  <c r="HF316" i="11"/>
  <c r="CV317" i="11"/>
  <c r="EB317" i="11" s="1"/>
  <c r="AV328" i="11"/>
  <c r="AD346" i="11"/>
  <c r="BV343" i="11"/>
  <c r="DB343" i="11" s="1"/>
  <c r="CB337" i="11"/>
  <c r="DH337" i="11" s="1"/>
  <c r="AL338" i="11"/>
  <c r="BS346" i="11"/>
  <c r="CY346" i="11" s="1"/>
  <c r="BF318" i="11"/>
  <c r="BT345" i="11"/>
  <c r="CZ345" i="11" s="1"/>
  <c r="AH342" i="11"/>
  <c r="AM337" i="11"/>
  <c r="CM326" i="11"/>
  <c r="DS326" i="11" s="1"/>
  <c r="BZ339" i="11"/>
  <c r="DF339" i="11" s="1"/>
  <c r="AK339" i="11"/>
  <c r="CW316" i="11"/>
  <c r="EC316" i="11" s="1"/>
  <c r="BA323" i="11"/>
  <c r="AQ333" i="11"/>
  <c r="AU329" i="11"/>
  <c r="CP323" i="11"/>
  <c r="DV323" i="11" s="1"/>
  <c r="BY340" i="11"/>
  <c r="DE340" i="11" s="1"/>
  <c r="AG343" i="11"/>
  <c r="BH316" i="11"/>
  <c r="AW327" i="11"/>
  <c r="BX341" i="11"/>
  <c r="DD341" i="11" s="1"/>
  <c r="AJ340" i="11"/>
  <c r="AR332" i="11"/>
  <c r="CI330" i="11"/>
  <c r="DO330" i="11" s="1"/>
  <c r="CC336" i="11"/>
  <c r="DI336" i="11" s="1"/>
  <c r="AE345" i="11"/>
  <c r="BC321" i="11"/>
  <c r="BU344" i="11"/>
  <c r="DA344" i="11" s="1"/>
  <c r="CG332" i="11"/>
  <c r="DM332" i="11" s="1"/>
  <c r="BB322" i="11"/>
  <c r="CD335" i="11"/>
  <c r="DJ335" i="11" s="1"/>
  <c r="BE319" i="11"/>
  <c r="CS320" i="11"/>
  <c r="DY320" i="11" s="1"/>
  <c r="CF333" i="11"/>
  <c r="DL333" i="11" s="1"/>
  <c r="ER333" i="11" s="1"/>
  <c r="GC333" i="11" s="1"/>
  <c r="CJ329" i="11"/>
  <c r="DP329" i="11" s="1"/>
  <c r="CO324" i="11"/>
  <c r="DU324" i="11" s="1"/>
  <c r="CK328" i="11"/>
  <c r="DQ328" i="11" s="1"/>
  <c r="AP334" i="11"/>
  <c r="CQ322" i="11"/>
  <c r="DW322" i="11" s="1"/>
  <c r="AN336" i="11"/>
  <c r="CL327" i="11"/>
  <c r="DR327" i="11" s="1"/>
  <c r="CN325" i="11"/>
  <c r="DT325" i="11" s="1"/>
  <c r="AZ324" i="11"/>
  <c r="AO335" i="11"/>
  <c r="CR321" i="11"/>
  <c r="DX321" i="11" s="1"/>
  <c r="AF344" i="11"/>
  <c r="AX326" i="11"/>
  <c r="BG317" i="11"/>
  <c r="AI341" i="11"/>
  <c r="AT330" i="11"/>
  <c r="CU318" i="11"/>
  <c r="EA318" i="11" s="1"/>
  <c r="CA338" i="11"/>
  <c r="DG338" i="11" s="1"/>
  <c r="AY325" i="11"/>
  <c r="CE334" i="11"/>
  <c r="DK334" i="11" s="1"/>
  <c r="EQ334" i="11" s="1"/>
  <c r="GB334" i="11" s="1"/>
  <c r="CT319" i="11"/>
  <c r="DZ319" i="11" s="1"/>
  <c r="AS331" i="11"/>
  <c r="BW342" i="11"/>
  <c r="DC342" i="11" s="1"/>
  <c r="CH331" i="11"/>
  <c r="DN331" i="11" s="1"/>
  <c r="BD320" i="11"/>
  <c r="M377" i="11"/>
  <c r="HE376" i="11" s="1"/>
  <c r="G378" i="11"/>
  <c r="FF319" i="11" l="1"/>
  <c r="GQ319" i="11" s="1"/>
  <c r="GT315" i="11"/>
  <c r="GV315" i="11" s="1"/>
  <c r="GW315" i="11" s="1"/>
  <c r="GY315" i="11" s="1"/>
  <c r="HI315" i="11" s="1"/>
  <c r="HJ315" i="11" s="1"/>
  <c r="FE320" i="11"/>
  <c r="GP320" i="11" s="1"/>
  <c r="FG318" i="11"/>
  <c r="GR318" i="11" s="1"/>
  <c r="EV329" i="11"/>
  <c r="GG329" i="11" s="1"/>
  <c r="FI316" i="11"/>
  <c r="FK316" i="11" s="1"/>
  <c r="FL316" i="11" s="1"/>
  <c r="FM316" i="11" s="1"/>
  <c r="EE346" i="11"/>
  <c r="FP346" i="11" s="1"/>
  <c r="FH317" i="11"/>
  <c r="GS317" i="11" s="1"/>
  <c r="AX345" i="1"/>
  <c r="AY345" i="1"/>
  <c r="AZ345" i="1" s="1"/>
  <c r="BL345" i="1" s="1"/>
  <c r="O376" i="1"/>
  <c r="G377" i="1"/>
  <c r="N376" i="1"/>
  <c r="AJ356" i="1"/>
  <c r="AI357" i="1"/>
  <c r="AL354" i="1"/>
  <c r="AS347" i="1"/>
  <c r="AC363" i="1"/>
  <c r="R374" i="1"/>
  <c r="AF360" i="1"/>
  <c r="AM353" i="1"/>
  <c r="AH358" i="1"/>
  <c r="AO351" i="1"/>
  <c r="Y367" i="1"/>
  <c r="AR348" i="1"/>
  <c r="AB364" i="1"/>
  <c r="AQ349" i="1"/>
  <c r="AA365" i="1"/>
  <c r="AT346" i="1"/>
  <c r="AV346" i="1" s="1"/>
  <c r="AW346" i="1" s="1"/>
  <c r="AD362" i="1"/>
  <c r="AK355" i="1"/>
  <c r="AN352" i="1"/>
  <c r="AE361" i="1"/>
  <c r="AP350" i="1"/>
  <c r="Z366" i="1"/>
  <c r="AG359" i="1"/>
  <c r="S373" i="1"/>
  <c r="W369" i="1"/>
  <c r="Q375" i="1"/>
  <c r="V370" i="1"/>
  <c r="X368" i="1"/>
  <c r="U371" i="1"/>
  <c r="T372" i="1"/>
  <c r="FC322" i="11"/>
  <c r="GN322" i="11" s="1"/>
  <c r="ET331" i="11"/>
  <c r="GE331" i="11" s="1"/>
  <c r="EX327" i="11"/>
  <c r="GI327" i="11" s="1"/>
  <c r="FB323" i="11"/>
  <c r="GM323" i="11" s="1"/>
  <c r="EP335" i="11"/>
  <c r="GA335" i="11" s="1"/>
  <c r="EM338" i="11"/>
  <c r="FX338" i="11" s="1"/>
  <c r="FA324" i="11"/>
  <c r="GL324" i="11" s="1"/>
  <c r="EG344" i="11"/>
  <c r="FR344" i="11" s="1"/>
  <c r="EU330" i="11"/>
  <c r="GF330" i="11" s="1"/>
  <c r="FN315" i="11"/>
  <c r="FS342" i="11"/>
  <c r="EZ325" i="11"/>
  <c r="GK325" i="11" s="1"/>
  <c r="EL339" i="11"/>
  <c r="FW339" i="11" s="1"/>
  <c r="EF345" i="11"/>
  <c r="FQ345" i="11" s="1"/>
  <c r="EN337" i="11"/>
  <c r="FY337" i="11" s="1"/>
  <c r="FQ344" i="11"/>
  <c r="HK313" i="11"/>
  <c r="FR343" i="11"/>
  <c r="GZ314" i="11"/>
  <c r="HH314" i="11"/>
  <c r="EI342" i="11"/>
  <c r="FT342" i="11" s="1"/>
  <c r="FD321" i="11"/>
  <c r="GO321" i="11" s="1"/>
  <c r="EW328" i="11"/>
  <c r="GH328" i="11" s="1"/>
  <c r="ES332" i="11"/>
  <c r="GD332" i="11" s="1"/>
  <c r="EO336" i="11"/>
  <c r="FZ336" i="11" s="1"/>
  <c r="EJ341" i="11"/>
  <c r="EK340" i="11"/>
  <c r="FV340" i="11" s="1"/>
  <c r="EY326" i="11"/>
  <c r="GJ326" i="11" s="1"/>
  <c r="EH343" i="11"/>
  <c r="FS343" i="11" s="1"/>
  <c r="FP345" i="11"/>
  <c r="HL316" i="11"/>
  <c r="HF317" i="11"/>
  <c r="CH332" i="11"/>
  <c r="DN332" i="11" s="1"/>
  <c r="CJ330" i="11"/>
  <c r="DP330" i="11" s="1"/>
  <c r="AU330" i="11"/>
  <c r="AI342" i="11"/>
  <c r="BT346" i="11"/>
  <c r="CZ346" i="11" s="1"/>
  <c r="CV318" i="11"/>
  <c r="EB318" i="11" s="1"/>
  <c r="BW343" i="11"/>
  <c r="DC343" i="11" s="1"/>
  <c r="CQ323" i="11"/>
  <c r="DW323" i="11" s="1"/>
  <c r="BD321" i="11"/>
  <c r="BC322" i="11"/>
  <c r="BY341" i="11"/>
  <c r="DE341" i="11" s="1"/>
  <c r="CF334" i="11"/>
  <c r="DL334" i="11" s="1"/>
  <c r="AE346" i="11"/>
  <c r="BA324" i="11"/>
  <c r="CD336" i="11"/>
  <c r="DJ336" i="11" s="1"/>
  <c r="BE320" i="11"/>
  <c r="AO336" i="11"/>
  <c r="AP335" i="11"/>
  <c r="CM327" i="11"/>
  <c r="DS327" i="11" s="1"/>
  <c r="CP324" i="11"/>
  <c r="DV324" i="11" s="1"/>
  <c r="AK340" i="11"/>
  <c r="BU345" i="11"/>
  <c r="DA345" i="11" s="1"/>
  <c r="CG333" i="11"/>
  <c r="DM333" i="11" s="1"/>
  <c r="CI331" i="11"/>
  <c r="DO331" i="11" s="1"/>
  <c r="AV329" i="11"/>
  <c r="AQ334" i="11"/>
  <c r="BZ340" i="11"/>
  <c r="DF340" i="11" s="1"/>
  <c r="AJ341" i="11"/>
  <c r="AF345" i="11"/>
  <c r="BH317" i="11"/>
  <c r="CK329" i="11"/>
  <c r="DQ329" i="11" s="1"/>
  <c r="BF319" i="11"/>
  <c r="AT331" i="11"/>
  <c r="CB338" i="11"/>
  <c r="DH338" i="11" s="1"/>
  <c r="BB323" i="11"/>
  <c r="BG318" i="11"/>
  <c r="AD347" i="11"/>
  <c r="CU319" i="11"/>
  <c r="EA319" i="11" s="1"/>
  <c r="FG319" i="11" s="1"/>
  <c r="GR319" i="11" s="1"/>
  <c r="BX342" i="11"/>
  <c r="DD342" i="11" s="1"/>
  <c r="CS321" i="11"/>
  <c r="DY321" i="11" s="1"/>
  <c r="BS347" i="11"/>
  <c r="CY347" i="11" s="1"/>
  <c r="AW328" i="11"/>
  <c r="AG344" i="11"/>
  <c r="CR322" i="11"/>
  <c r="DX322" i="11" s="1"/>
  <c r="AR333" i="11"/>
  <c r="CL328" i="11"/>
  <c r="DR328" i="11" s="1"/>
  <c r="AS332" i="11"/>
  <c r="AX327" i="11"/>
  <c r="BV344" i="11"/>
  <c r="DB344" i="11" s="1"/>
  <c r="CT320" i="11"/>
  <c r="DZ320" i="11" s="1"/>
  <c r="FF320" i="11" s="1"/>
  <c r="GQ320" i="11" s="1"/>
  <c r="AL339" i="11"/>
  <c r="CC337" i="11"/>
  <c r="DI337" i="11" s="1"/>
  <c r="AN337" i="11"/>
  <c r="CO325" i="11"/>
  <c r="DU325" i="11" s="1"/>
  <c r="CN326" i="11"/>
  <c r="DT326" i="11" s="1"/>
  <c r="AZ325" i="11"/>
  <c r="CW317" i="11"/>
  <c r="EC317" i="11" s="1"/>
  <c r="AM338" i="11"/>
  <c r="AH343" i="11"/>
  <c r="CA339" i="11"/>
  <c r="DG339" i="11" s="1"/>
  <c r="AY326" i="11"/>
  <c r="CE335" i="11"/>
  <c r="DK335" i="11" s="1"/>
  <c r="M378" i="11"/>
  <c r="HE377" i="11" s="1"/>
  <c r="G379" i="11"/>
  <c r="GT316" i="11" l="1"/>
  <c r="GV316" i="11" s="1"/>
  <c r="GW316" i="11" s="1"/>
  <c r="GX316" i="11" s="1"/>
  <c r="GX315" i="11"/>
  <c r="HH315" i="11" s="1"/>
  <c r="EQ335" i="11"/>
  <c r="GB335" i="11" s="1"/>
  <c r="EX328" i="11"/>
  <c r="GI328" i="11" s="1"/>
  <c r="FI317" i="11"/>
  <c r="FK317" i="11" s="1"/>
  <c r="FH318" i="11"/>
  <c r="GS318" i="11" s="1"/>
  <c r="G378" i="1"/>
  <c r="N377" i="1"/>
  <c r="O377" i="1"/>
  <c r="AX346" i="1"/>
  <c r="AY346" i="1"/>
  <c r="AZ346" i="1" s="1"/>
  <c r="BL346" i="1" s="1"/>
  <c r="AN353" i="1"/>
  <c r="AE362" i="1"/>
  <c r="AH359" i="1"/>
  <c r="AG360" i="1"/>
  <c r="AJ357" i="1"/>
  <c r="AI358" i="1"/>
  <c r="AL355" i="1"/>
  <c r="AK356" i="1"/>
  <c r="AF361" i="1"/>
  <c r="AM354" i="1"/>
  <c r="Z367" i="1"/>
  <c r="AP351" i="1"/>
  <c r="Y368" i="1"/>
  <c r="AO352" i="1"/>
  <c r="AB365" i="1"/>
  <c r="AR349" i="1"/>
  <c r="AA366" i="1"/>
  <c r="AQ350" i="1"/>
  <c r="AD363" i="1"/>
  <c r="AT347" i="1"/>
  <c r="AV347" i="1" s="1"/>
  <c r="AW347" i="1" s="1"/>
  <c r="AC364" i="1"/>
  <c r="AS348" i="1"/>
  <c r="W370" i="1"/>
  <c r="Q376" i="1"/>
  <c r="X369" i="1"/>
  <c r="R375" i="1"/>
  <c r="V371" i="1"/>
  <c r="U372" i="1"/>
  <c r="S374" i="1"/>
  <c r="T373" i="1"/>
  <c r="EE347" i="11"/>
  <c r="FP347" i="11" s="1"/>
  <c r="FD322" i="11"/>
  <c r="GO322" i="11" s="1"/>
  <c r="FB324" i="11"/>
  <c r="GM324" i="11" s="1"/>
  <c r="FE321" i="11"/>
  <c r="GP321" i="11" s="1"/>
  <c r="EW329" i="11"/>
  <c r="GH329" i="11" s="1"/>
  <c r="EL340" i="11"/>
  <c r="FW340" i="11" s="1"/>
  <c r="EO337" i="11"/>
  <c r="FZ337" i="11" s="1"/>
  <c r="EZ326" i="11"/>
  <c r="GK326" i="11" s="1"/>
  <c r="ES333" i="11"/>
  <c r="GD333" i="11" s="1"/>
  <c r="EP336" i="11"/>
  <c r="GA336" i="11" s="1"/>
  <c r="FA325" i="11"/>
  <c r="GL325" i="11" s="1"/>
  <c r="EJ342" i="11"/>
  <c r="FU342" i="11" s="1"/>
  <c r="EY327" i="11"/>
  <c r="GJ327" i="11" s="1"/>
  <c r="EK341" i="11"/>
  <c r="FV341" i="11" s="1"/>
  <c r="EM339" i="11"/>
  <c r="FX339" i="11" s="1"/>
  <c r="EU331" i="11"/>
  <c r="GF331" i="11" s="1"/>
  <c r="ER334" i="11"/>
  <c r="GC334" i="11" s="1"/>
  <c r="FC323" i="11"/>
  <c r="GN323" i="11" s="1"/>
  <c r="FN316" i="11"/>
  <c r="EN338" i="11"/>
  <c r="FY338" i="11" s="1"/>
  <c r="EG345" i="11"/>
  <c r="FR345" i="11" s="1"/>
  <c r="EV330" i="11"/>
  <c r="GG330" i="11" s="1"/>
  <c r="HK314" i="11"/>
  <c r="GY316" i="11"/>
  <c r="HI316" i="11" s="1"/>
  <c r="HJ316" i="11" s="1"/>
  <c r="EI343" i="11"/>
  <c r="FT343" i="11" s="1"/>
  <c r="EH344" i="11"/>
  <c r="EF346" i="11"/>
  <c r="ET332" i="11"/>
  <c r="GE332" i="11" s="1"/>
  <c r="FU341" i="11"/>
  <c r="FL317" i="11"/>
  <c r="FM317" i="11" s="1"/>
  <c r="HL317" i="11"/>
  <c r="HF318" i="11"/>
  <c r="AU331" i="11"/>
  <c r="AS333" i="11"/>
  <c r="CK330" i="11"/>
  <c r="DQ330" i="11" s="1"/>
  <c r="CS322" i="11"/>
  <c r="DY322" i="11" s="1"/>
  <c r="BZ341" i="11"/>
  <c r="DF341" i="11" s="1"/>
  <c r="CJ331" i="11"/>
  <c r="DP331" i="11" s="1"/>
  <c r="AP336" i="11"/>
  <c r="AN338" i="11"/>
  <c r="CL329" i="11"/>
  <c r="DR329" i="11" s="1"/>
  <c r="AJ342" i="11"/>
  <c r="CV319" i="11"/>
  <c r="EB319" i="11" s="1"/>
  <c r="BG319" i="11"/>
  <c r="CT321" i="11"/>
  <c r="DZ321" i="11" s="1"/>
  <c r="BF320" i="11"/>
  <c r="BH318" i="11"/>
  <c r="BA325" i="11"/>
  <c r="AZ326" i="11"/>
  <c r="CN327" i="11"/>
  <c r="DT327" i="11" s="1"/>
  <c r="CF335" i="11"/>
  <c r="DL335" i="11" s="1"/>
  <c r="BE321" i="11"/>
  <c r="BV345" i="11"/>
  <c r="DB345" i="11" s="1"/>
  <c r="CW318" i="11"/>
  <c r="EC318" i="11" s="1"/>
  <c r="CR323" i="11"/>
  <c r="DX323" i="11" s="1"/>
  <c r="CC338" i="11"/>
  <c r="DI338" i="11" s="1"/>
  <c r="EO338" i="11" s="1"/>
  <c r="FZ338" i="11" s="1"/>
  <c r="CD337" i="11"/>
  <c r="DJ337" i="11" s="1"/>
  <c r="AW329" i="11"/>
  <c r="AK341" i="11"/>
  <c r="AG345" i="11"/>
  <c r="CP325" i="11"/>
  <c r="DV325" i="11" s="1"/>
  <c r="CH333" i="11"/>
  <c r="DN333" i="11" s="1"/>
  <c r="ET333" i="11" s="1"/>
  <c r="GE333" i="11" s="1"/>
  <c r="CI332" i="11"/>
  <c r="DO332" i="11" s="1"/>
  <c r="CU320" i="11"/>
  <c r="EA320" i="11" s="1"/>
  <c r="AX328" i="11"/>
  <c r="CB339" i="11"/>
  <c r="DH339" i="11" s="1"/>
  <c r="BU346" i="11"/>
  <c r="DA346" i="11" s="1"/>
  <c r="AQ335" i="11"/>
  <c r="AR334" i="11"/>
  <c r="AE347" i="11"/>
  <c r="AF346" i="11"/>
  <c r="AI343" i="11"/>
  <c r="AV330" i="11"/>
  <c r="CE336" i="11"/>
  <c r="DK336" i="11" s="1"/>
  <c r="BD322" i="11"/>
  <c r="AD348" i="11"/>
  <c r="BS348" i="11"/>
  <c r="CY348" i="11" s="1"/>
  <c r="BW344" i="11"/>
  <c r="DC344" i="11" s="1"/>
  <c r="BC323" i="11"/>
  <c r="BY342" i="11"/>
  <c r="DE342" i="11" s="1"/>
  <c r="AM339" i="11"/>
  <c r="AH344" i="11"/>
  <c r="AY327" i="11"/>
  <c r="BT347" i="11"/>
  <c r="CZ347" i="11" s="1"/>
  <c r="CO326" i="11"/>
  <c r="DU326" i="11" s="1"/>
  <c r="FA326" i="11" s="1"/>
  <c r="GL326" i="11" s="1"/>
  <c r="CA340" i="11"/>
  <c r="DG340" i="11" s="1"/>
  <c r="BX343" i="11"/>
  <c r="DD343" i="11" s="1"/>
  <c r="AL340" i="11"/>
  <c r="BB324" i="11"/>
  <c r="AT332" i="11"/>
  <c r="CG334" i="11"/>
  <c r="DM334" i="11" s="1"/>
  <c r="CM328" i="11"/>
  <c r="DS328" i="11" s="1"/>
  <c r="AO337" i="11"/>
  <c r="CQ324" i="11"/>
  <c r="DW324" i="11" s="1"/>
  <c r="G380" i="11"/>
  <c r="M379" i="11"/>
  <c r="HE378" i="11" s="1"/>
  <c r="GT317" i="11" l="1"/>
  <c r="GV317" i="11" s="1"/>
  <c r="GW317" i="11" s="1"/>
  <c r="GY317" i="11" s="1"/>
  <c r="HI317" i="11" s="1"/>
  <c r="HJ317" i="11" s="1"/>
  <c r="GZ315" i="11"/>
  <c r="HK315" i="11" s="1"/>
  <c r="FG320" i="11"/>
  <c r="GR320" i="11" s="1"/>
  <c r="FH319" i="11"/>
  <c r="GS319" i="11" s="1"/>
  <c r="FI318" i="11"/>
  <c r="FK318" i="11" s="1"/>
  <c r="FL318" i="11" s="1"/>
  <c r="FM318" i="11" s="1"/>
  <c r="AX347" i="1"/>
  <c r="AY347" i="1"/>
  <c r="AZ347" i="1" s="1"/>
  <c r="BL347" i="1" s="1"/>
  <c r="AN354" i="1"/>
  <c r="AK357" i="1"/>
  <c r="AL356" i="1"/>
  <c r="AQ351" i="1"/>
  <c r="AA367" i="1"/>
  <c r="AJ358" i="1"/>
  <c r="AO353" i="1"/>
  <c r="Y369" i="1"/>
  <c r="AP352" i="1"/>
  <c r="Z368" i="1"/>
  <c r="AM355" i="1"/>
  <c r="Q377" i="1"/>
  <c r="AF362" i="1"/>
  <c r="AS349" i="1"/>
  <c r="AC365" i="1"/>
  <c r="AT348" i="1"/>
  <c r="AV348" i="1" s="1"/>
  <c r="AW348" i="1" s="1"/>
  <c r="AD364" i="1"/>
  <c r="AI359" i="1"/>
  <c r="AR350" i="1"/>
  <c r="AB366" i="1"/>
  <c r="AG361" i="1"/>
  <c r="AH360" i="1"/>
  <c r="AE363" i="1"/>
  <c r="T374" i="1"/>
  <c r="R376" i="1"/>
  <c r="V372" i="1"/>
  <c r="U373" i="1"/>
  <c r="S375" i="1"/>
  <c r="X370" i="1"/>
  <c r="W371" i="1"/>
  <c r="G379" i="1"/>
  <c r="N378" i="1"/>
  <c r="O378" i="1"/>
  <c r="FC324" i="11"/>
  <c r="GN324" i="11" s="1"/>
  <c r="EV331" i="11"/>
  <c r="GG331" i="11" s="1"/>
  <c r="ES334" i="11"/>
  <c r="GD334" i="11" s="1"/>
  <c r="FN317" i="11"/>
  <c r="EY328" i="11"/>
  <c r="GJ328" i="11" s="1"/>
  <c r="EF347" i="11"/>
  <c r="FQ347" i="11" s="1"/>
  <c r="EK342" i="11"/>
  <c r="FV342" i="11" s="1"/>
  <c r="FE322" i="11"/>
  <c r="GP322" i="11" s="1"/>
  <c r="EQ336" i="11"/>
  <c r="GB336" i="11" s="1"/>
  <c r="GZ316" i="11"/>
  <c r="HH316" i="11"/>
  <c r="EJ343" i="11"/>
  <c r="EG346" i="11"/>
  <c r="FR346" i="11" s="1"/>
  <c r="EU332" i="11"/>
  <c r="GF332" i="11" s="1"/>
  <c r="FD323" i="11"/>
  <c r="GO323" i="11" s="1"/>
  <c r="ER335" i="11"/>
  <c r="GC335" i="11" s="1"/>
  <c r="EW330" i="11"/>
  <c r="GH330" i="11" s="1"/>
  <c r="FQ346" i="11"/>
  <c r="EM340" i="11"/>
  <c r="FX340" i="11" s="1"/>
  <c r="EI344" i="11"/>
  <c r="FT344" i="11" s="1"/>
  <c r="EN339" i="11"/>
  <c r="FY339" i="11" s="1"/>
  <c r="EZ327" i="11"/>
  <c r="GK327" i="11" s="1"/>
  <c r="EE348" i="11"/>
  <c r="FP348" i="11" s="1"/>
  <c r="FB325" i="11"/>
  <c r="GM325" i="11" s="1"/>
  <c r="EP337" i="11"/>
  <c r="GA337" i="11" s="1"/>
  <c r="EH345" i="11"/>
  <c r="FF321" i="11"/>
  <c r="GQ321" i="11" s="1"/>
  <c r="EX329" i="11"/>
  <c r="GI329" i="11" s="1"/>
  <c r="EL341" i="11"/>
  <c r="FW341" i="11" s="1"/>
  <c r="FS344" i="11"/>
  <c r="HF319" i="11"/>
  <c r="AI344" i="11"/>
  <c r="CV320" i="11"/>
  <c r="EB320" i="11" s="1"/>
  <c r="AK342" i="11"/>
  <c r="BB325" i="11"/>
  <c r="AR335" i="11"/>
  <c r="BZ342" i="11"/>
  <c r="DF342" i="11" s="1"/>
  <c r="CC339" i="11"/>
  <c r="DI339" i="11" s="1"/>
  <c r="AS334" i="11"/>
  <c r="BD323" i="11"/>
  <c r="BW345" i="11"/>
  <c r="DC345" i="11" s="1"/>
  <c r="AL341" i="11"/>
  <c r="BX344" i="11"/>
  <c r="DD344" i="11" s="1"/>
  <c r="AY328" i="11"/>
  <c r="CJ332" i="11"/>
  <c r="DP332" i="11" s="1"/>
  <c r="BU347" i="11"/>
  <c r="DA347" i="11" s="1"/>
  <c r="CS323" i="11"/>
  <c r="DY323" i="11" s="1"/>
  <c r="CF336" i="11"/>
  <c r="DL336" i="11" s="1"/>
  <c r="BF321" i="11"/>
  <c r="AE348" i="11"/>
  <c r="AQ336" i="11"/>
  <c r="AG346" i="11"/>
  <c r="CK331" i="11"/>
  <c r="DQ331" i="11" s="1"/>
  <c r="AT333" i="11"/>
  <c r="AP337" i="11"/>
  <c r="BA326" i="11"/>
  <c r="CQ325" i="11"/>
  <c r="DW325" i="11" s="1"/>
  <c r="AU332" i="11"/>
  <c r="AJ343" i="11"/>
  <c r="CE337" i="11"/>
  <c r="DK337" i="11" s="1"/>
  <c r="AO338" i="11"/>
  <c r="CL330" i="11"/>
  <c r="DR330" i="11" s="1"/>
  <c r="CT322" i="11"/>
  <c r="DZ322" i="11" s="1"/>
  <c r="CU321" i="11"/>
  <c r="EA321" i="11" s="1"/>
  <c r="CN328" i="11"/>
  <c r="DT328" i="11" s="1"/>
  <c r="AH345" i="11"/>
  <c r="BT348" i="11"/>
  <c r="CZ348" i="11" s="1"/>
  <c r="CB340" i="11"/>
  <c r="DH340" i="11" s="1"/>
  <c r="BH319" i="11"/>
  <c r="BE322" i="11"/>
  <c r="AW330" i="11"/>
  <c r="AX329" i="11"/>
  <c r="CA341" i="11"/>
  <c r="DG341" i="11" s="1"/>
  <c r="BC324" i="11"/>
  <c r="AD349" i="11"/>
  <c r="BG320" i="11"/>
  <c r="CR324" i="11"/>
  <c r="DX324" i="11" s="1"/>
  <c r="CM329" i="11"/>
  <c r="DS329" i="11" s="1"/>
  <c r="CG335" i="11"/>
  <c r="DM335" i="11" s="1"/>
  <c r="CP326" i="11"/>
  <c r="DV326" i="11" s="1"/>
  <c r="FB326" i="11" s="1"/>
  <c r="GM326" i="11" s="1"/>
  <c r="BY343" i="11"/>
  <c r="DE343" i="11" s="1"/>
  <c r="AM340" i="11"/>
  <c r="BV346" i="11"/>
  <c r="DB346" i="11" s="1"/>
  <c r="BS349" i="11"/>
  <c r="CY349" i="11" s="1"/>
  <c r="AN339" i="11"/>
  <c r="AZ327" i="11"/>
  <c r="AF347" i="11"/>
  <c r="CH334" i="11"/>
  <c r="DN334" i="11" s="1"/>
  <c r="CW319" i="11"/>
  <c r="EC319" i="11" s="1"/>
  <c r="CD338" i="11"/>
  <c r="DJ338" i="11" s="1"/>
  <c r="CO327" i="11"/>
  <c r="DU327" i="11" s="1"/>
  <c r="AV331" i="11"/>
  <c r="CI333" i="11"/>
  <c r="DO333" i="11" s="1"/>
  <c r="HL318" i="11"/>
  <c r="G381" i="11"/>
  <c r="M380" i="11"/>
  <c r="HE379" i="11" s="1"/>
  <c r="GX317" i="11" l="1"/>
  <c r="GZ317" i="11" s="1"/>
  <c r="GT318" i="11"/>
  <c r="GV318" i="11" s="1"/>
  <c r="GW318" i="11" s="1"/>
  <c r="GX318" i="11" s="1"/>
  <c r="EF348" i="11"/>
  <c r="FQ348" i="11" s="1"/>
  <c r="EM341" i="11"/>
  <c r="FX341" i="11" s="1"/>
  <c r="FI319" i="11"/>
  <c r="FK319" i="11" s="1"/>
  <c r="FL319" i="11" s="1"/>
  <c r="FM319" i="11" s="1"/>
  <c r="EU333" i="11"/>
  <c r="GF333" i="11" s="1"/>
  <c r="FH320" i="11"/>
  <c r="GS320" i="11" s="1"/>
  <c r="AO354" i="1"/>
  <c r="Y370" i="1"/>
  <c r="AJ359" i="1"/>
  <c r="AI360" i="1"/>
  <c r="AP353" i="1"/>
  <c r="Z369" i="1"/>
  <c r="AS350" i="1"/>
  <c r="AC366" i="1"/>
  <c r="AN355" i="1"/>
  <c r="AM356" i="1"/>
  <c r="AT349" i="1"/>
  <c r="AV349" i="1" s="1"/>
  <c r="AW349" i="1" s="1"/>
  <c r="AD365" i="1"/>
  <c r="AG362" i="1"/>
  <c r="AR351" i="1"/>
  <c r="AB367" i="1"/>
  <c r="AQ352" i="1"/>
  <c r="AA368" i="1"/>
  <c r="AH361" i="1"/>
  <c r="AK358" i="1"/>
  <c r="AF363" i="1"/>
  <c r="AE364" i="1"/>
  <c r="AL357" i="1"/>
  <c r="T375" i="1"/>
  <c r="V373" i="1"/>
  <c r="S376" i="1"/>
  <c r="X371" i="1"/>
  <c r="W372" i="1"/>
  <c r="U374" i="1"/>
  <c r="Q378" i="1"/>
  <c r="R377" i="1"/>
  <c r="G380" i="1"/>
  <c r="O379" i="1"/>
  <c r="N379" i="1"/>
  <c r="AX348" i="1"/>
  <c r="AY348" i="1"/>
  <c r="AZ348" i="1" s="1"/>
  <c r="BL348" i="1" s="1"/>
  <c r="EK343" i="11"/>
  <c r="FV343" i="11" s="1"/>
  <c r="ET334" i="11"/>
  <c r="GE334" i="11" s="1"/>
  <c r="EE349" i="11"/>
  <c r="FP349" i="11" s="1"/>
  <c r="EQ337" i="11"/>
  <c r="GB337" i="11" s="1"/>
  <c r="FC325" i="11"/>
  <c r="GN325" i="11" s="1"/>
  <c r="EN340" i="11"/>
  <c r="FY340" i="11" s="1"/>
  <c r="ER336" i="11"/>
  <c r="GC336" i="11" s="1"/>
  <c r="EP338" i="11"/>
  <c r="GA338" i="11" s="1"/>
  <c r="EX330" i="11"/>
  <c r="GI330" i="11" s="1"/>
  <c r="FG321" i="11"/>
  <c r="GR321" i="11" s="1"/>
  <c r="FA327" i="11"/>
  <c r="GL327" i="11" s="1"/>
  <c r="EH346" i="11"/>
  <c r="FS346" i="11" s="1"/>
  <c r="ES335" i="11"/>
  <c r="GD335" i="11" s="1"/>
  <c r="FF322" i="11"/>
  <c r="GQ322" i="11" s="1"/>
  <c r="FE323" i="11"/>
  <c r="GP323" i="11" s="1"/>
  <c r="EJ344" i="11"/>
  <c r="FU343" i="11"/>
  <c r="EG347" i="11"/>
  <c r="EO339" i="11"/>
  <c r="FZ339" i="11" s="1"/>
  <c r="FN318" i="11"/>
  <c r="EY329" i="11"/>
  <c r="GJ329" i="11" s="1"/>
  <c r="FD324" i="11"/>
  <c r="GO324" i="11" s="1"/>
  <c r="EZ328" i="11"/>
  <c r="GK328" i="11" s="1"/>
  <c r="EW331" i="11"/>
  <c r="GH331" i="11" s="1"/>
  <c r="EV332" i="11"/>
  <c r="GG332" i="11" s="1"/>
  <c r="EI345" i="11"/>
  <c r="FT345" i="11" s="1"/>
  <c r="EL342" i="11"/>
  <c r="FW342" i="11" s="1"/>
  <c r="GY318" i="11"/>
  <c r="HI318" i="11" s="1"/>
  <c r="HJ318" i="11" s="1"/>
  <c r="FS345" i="11"/>
  <c r="HK316" i="11"/>
  <c r="HF320" i="11"/>
  <c r="CW320" i="11"/>
  <c r="EC320" i="11" s="1"/>
  <c r="AM341" i="11"/>
  <c r="AO339" i="11"/>
  <c r="CD339" i="11"/>
  <c r="DJ339" i="11" s="1"/>
  <c r="AI345" i="11"/>
  <c r="AU333" i="11"/>
  <c r="CV321" i="11"/>
  <c r="EB321" i="11" s="1"/>
  <c r="AL342" i="11"/>
  <c r="AN340" i="11"/>
  <c r="CA342" i="11"/>
  <c r="DG342" i="11" s="1"/>
  <c r="BD324" i="11"/>
  <c r="CE338" i="11"/>
  <c r="DK338" i="11" s="1"/>
  <c r="CC340" i="11"/>
  <c r="DI340" i="11" s="1"/>
  <c r="EO340" i="11" s="1"/>
  <c r="FZ340" i="11" s="1"/>
  <c r="AD350" i="11"/>
  <c r="CK332" i="11"/>
  <c r="DQ332" i="11" s="1"/>
  <c r="CL331" i="11"/>
  <c r="DR331" i="11" s="1"/>
  <c r="BB326" i="11"/>
  <c r="AE349" i="11"/>
  <c r="CM330" i="11"/>
  <c r="DS330" i="11" s="1"/>
  <c r="BG321" i="11"/>
  <c r="AJ344" i="11"/>
  <c r="CO328" i="11"/>
  <c r="DU328" i="11" s="1"/>
  <c r="CF337" i="11"/>
  <c r="DL337" i="11" s="1"/>
  <c r="CT323" i="11"/>
  <c r="DZ323" i="11" s="1"/>
  <c r="AH346" i="11"/>
  <c r="AW331" i="11"/>
  <c r="BS350" i="11"/>
  <c r="CY350" i="11" s="1"/>
  <c r="CQ326" i="11"/>
  <c r="DW326" i="11" s="1"/>
  <c r="CP327" i="11"/>
  <c r="DV327" i="11" s="1"/>
  <c r="BE323" i="11"/>
  <c r="AT334" i="11"/>
  <c r="AR336" i="11"/>
  <c r="AG347" i="11"/>
  <c r="AS335" i="11"/>
  <c r="AY329" i="11"/>
  <c r="BZ343" i="11"/>
  <c r="DF343" i="11" s="1"/>
  <c r="CU322" i="11"/>
  <c r="EA322" i="11" s="1"/>
  <c r="BT349" i="11"/>
  <c r="CZ349" i="11" s="1"/>
  <c r="EF349" i="11" s="1"/>
  <c r="FQ349" i="11" s="1"/>
  <c r="BH320" i="11"/>
  <c r="CN329" i="11"/>
  <c r="DT329" i="11" s="1"/>
  <c r="CH335" i="11"/>
  <c r="DN335" i="11" s="1"/>
  <c r="BF322" i="11"/>
  <c r="BA327" i="11"/>
  <c r="AQ337" i="11"/>
  <c r="AV332" i="11"/>
  <c r="AF348" i="11"/>
  <c r="AK343" i="11"/>
  <c r="BW346" i="11"/>
  <c r="DC346" i="11" s="1"/>
  <c r="BV347" i="11"/>
  <c r="DB347" i="11" s="1"/>
  <c r="EH347" i="11" s="1"/>
  <c r="FS347" i="11" s="1"/>
  <c r="BX345" i="11"/>
  <c r="DD345" i="11" s="1"/>
  <c r="BC325" i="11"/>
  <c r="AX330" i="11"/>
  <c r="AZ328" i="11"/>
  <c r="BY344" i="11"/>
  <c r="DE344" i="11" s="1"/>
  <c r="BU348" i="11"/>
  <c r="DA348" i="11" s="1"/>
  <c r="AP338" i="11"/>
  <c r="CS324" i="11"/>
  <c r="DY324" i="11" s="1"/>
  <c r="CB341" i="11"/>
  <c r="DH341" i="11" s="1"/>
  <c r="EN341" i="11" s="1"/>
  <c r="FY341" i="11" s="1"/>
  <c r="CR325" i="11"/>
  <c r="DX325" i="11" s="1"/>
  <c r="FD325" i="11" s="1"/>
  <c r="GO325" i="11" s="1"/>
  <c r="CG336" i="11"/>
  <c r="DM336" i="11" s="1"/>
  <c r="ES336" i="11" s="1"/>
  <c r="GD336" i="11" s="1"/>
  <c r="CI334" i="11"/>
  <c r="DO334" i="11" s="1"/>
  <c r="CJ333" i="11"/>
  <c r="DP333" i="11" s="1"/>
  <c r="EV333" i="11" s="1"/>
  <c r="GG333" i="11" s="1"/>
  <c r="HL319" i="11"/>
  <c r="G382" i="11"/>
  <c r="M381" i="11"/>
  <c r="HE380" i="11" s="1"/>
  <c r="HH317" i="11" l="1"/>
  <c r="GT319" i="11"/>
  <c r="GV319" i="11" s="1"/>
  <c r="GW319" i="11" s="1"/>
  <c r="GY319" i="11" s="1"/>
  <c r="HI319" i="11" s="1"/>
  <c r="HJ319" i="11" s="1"/>
  <c r="FI320" i="11"/>
  <c r="FK320" i="11" s="1"/>
  <c r="FL320" i="11" s="1"/>
  <c r="FM320" i="11" s="1"/>
  <c r="AI361" i="1"/>
  <c r="AJ360" i="1"/>
  <c r="AG363" i="1"/>
  <c r="AD366" i="1"/>
  <c r="AT350" i="1"/>
  <c r="AV350" i="1" s="1"/>
  <c r="AW350" i="1" s="1"/>
  <c r="AM357" i="1"/>
  <c r="AN356" i="1"/>
  <c r="AK359" i="1"/>
  <c r="AH362" i="1"/>
  <c r="AA369" i="1"/>
  <c r="AQ353" i="1"/>
  <c r="AB368" i="1"/>
  <c r="AR352" i="1"/>
  <c r="Y371" i="1"/>
  <c r="AO355" i="1"/>
  <c r="AL358" i="1"/>
  <c r="AE365" i="1"/>
  <c r="AF364" i="1"/>
  <c r="R378" i="1"/>
  <c r="AC367" i="1"/>
  <c r="AS351" i="1"/>
  <c r="Z370" i="1"/>
  <c r="AP354" i="1"/>
  <c r="T376" i="1"/>
  <c r="S377" i="1"/>
  <c r="Q379" i="1"/>
  <c r="V374" i="1"/>
  <c r="U375" i="1"/>
  <c r="X372" i="1"/>
  <c r="W373" i="1"/>
  <c r="AX349" i="1"/>
  <c r="AY349" i="1"/>
  <c r="AZ349" i="1" s="1"/>
  <c r="BL349" i="1" s="1"/>
  <c r="G381" i="1"/>
  <c r="N380" i="1"/>
  <c r="O380" i="1"/>
  <c r="EI346" i="11"/>
  <c r="FT346" i="11" s="1"/>
  <c r="EK344" i="11"/>
  <c r="FV344" i="11" s="1"/>
  <c r="EJ345" i="11"/>
  <c r="FU345" i="11" s="1"/>
  <c r="FC326" i="11"/>
  <c r="GN326" i="11" s="1"/>
  <c r="EG348" i="11"/>
  <c r="FR348" i="11" s="1"/>
  <c r="EE350" i="11"/>
  <c r="FP350" i="11" s="1"/>
  <c r="ET335" i="11"/>
  <c r="GE335" i="11" s="1"/>
  <c r="ER337" i="11"/>
  <c r="GC337" i="11" s="1"/>
  <c r="EY330" i="11"/>
  <c r="GJ330" i="11" s="1"/>
  <c r="EW332" i="11"/>
  <c r="GH332" i="11" s="1"/>
  <c r="FH321" i="11"/>
  <c r="GS321" i="11" s="1"/>
  <c r="EM342" i="11"/>
  <c r="FX342" i="11" s="1"/>
  <c r="FN319" i="11"/>
  <c r="GZ318" i="11"/>
  <c r="HH318" i="11"/>
  <c r="FU344" i="11"/>
  <c r="EU334" i="11"/>
  <c r="GF334" i="11" s="1"/>
  <c r="FE324" i="11"/>
  <c r="GP324" i="11" s="1"/>
  <c r="FG322" i="11"/>
  <c r="GR322" i="11" s="1"/>
  <c r="FB327" i="11"/>
  <c r="GM327" i="11" s="1"/>
  <c r="EZ329" i="11"/>
  <c r="GK329" i="11" s="1"/>
  <c r="EL343" i="11"/>
  <c r="FW343" i="11" s="1"/>
  <c r="FF323" i="11"/>
  <c r="GQ323" i="11" s="1"/>
  <c r="EX331" i="11"/>
  <c r="GI331" i="11" s="1"/>
  <c r="EQ338" i="11"/>
  <c r="GB338" i="11" s="1"/>
  <c r="EP339" i="11"/>
  <c r="GA339" i="11" s="1"/>
  <c r="HK317" i="11"/>
  <c r="FA328" i="11"/>
  <c r="GL328" i="11" s="1"/>
  <c r="FR347" i="11"/>
  <c r="HF321" i="11"/>
  <c r="CW321" i="11"/>
  <c r="EC321" i="11" s="1"/>
  <c r="BZ344" i="11"/>
  <c r="DF344" i="11" s="1"/>
  <c r="CP328" i="11"/>
  <c r="DV328" i="11" s="1"/>
  <c r="CJ334" i="11"/>
  <c r="DP334" i="11" s="1"/>
  <c r="CD340" i="11"/>
  <c r="DJ340" i="11" s="1"/>
  <c r="BB327" i="11"/>
  <c r="AE350" i="11"/>
  <c r="AL343" i="11"/>
  <c r="BY345" i="11"/>
  <c r="DE345" i="11" s="1"/>
  <c r="CF338" i="11"/>
  <c r="DL338" i="11" s="1"/>
  <c r="CE339" i="11"/>
  <c r="DK339" i="11" s="1"/>
  <c r="CA343" i="11"/>
  <c r="DG343" i="11" s="1"/>
  <c r="CH336" i="11"/>
  <c r="DN336" i="11" s="1"/>
  <c r="AK344" i="11"/>
  <c r="AX331" i="11"/>
  <c r="BT350" i="11"/>
  <c r="CZ350" i="11" s="1"/>
  <c r="CN330" i="11"/>
  <c r="DT330" i="11" s="1"/>
  <c r="AO340" i="11"/>
  <c r="CC341" i="11"/>
  <c r="DI341" i="11" s="1"/>
  <c r="CB342" i="11"/>
  <c r="DH342" i="11" s="1"/>
  <c r="CV322" i="11"/>
  <c r="EB322" i="11" s="1"/>
  <c r="CU323" i="11"/>
  <c r="EA323" i="11" s="1"/>
  <c r="CS325" i="11"/>
  <c r="DY325" i="11" s="1"/>
  <c r="BW347" i="11"/>
  <c r="DC347" i="11" s="1"/>
  <c r="CQ327" i="11"/>
  <c r="DW327" i="11" s="1"/>
  <c r="AM342" i="11"/>
  <c r="CR326" i="11"/>
  <c r="DX326" i="11" s="1"/>
  <c r="BC326" i="11"/>
  <c r="CK333" i="11"/>
  <c r="DQ333" i="11" s="1"/>
  <c r="AG348" i="11"/>
  <c r="BH321" i="11"/>
  <c r="AW332" i="11"/>
  <c r="AU334" i="11"/>
  <c r="AQ338" i="11"/>
  <c r="BG322" i="11"/>
  <c r="AZ329" i="11"/>
  <c r="BF323" i="11"/>
  <c r="CM331" i="11"/>
  <c r="DS331" i="11" s="1"/>
  <c r="AP339" i="11"/>
  <c r="CO329" i="11"/>
  <c r="DU329" i="11" s="1"/>
  <c r="AJ345" i="11"/>
  <c r="BD325" i="11"/>
  <c r="CI335" i="11"/>
  <c r="DO335" i="11" s="1"/>
  <c r="CL332" i="11"/>
  <c r="DR332" i="11" s="1"/>
  <c r="AH347" i="11"/>
  <c r="AI346" i="11"/>
  <c r="BV348" i="11"/>
  <c r="DB348" i="11" s="1"/>
  <c r="CT324" i="11"/>
  <c r="DZ324" i="11" s="1"/>
  <c r="AD351" i="11"/>
  <c r="AT335" i="11"/>
  <c r="BE324" i="11"/>
  <c r="AV333" i="11"/>
  <c r="AY330" i="11"/>
  <c r="BS351" i="11"/>
  <c r="CY351" i="11" s="1"/>
  <c r="BA328" i="11"/>
  <c r="AS336" i="11"/>
  <c r="AF349" i="11"/>
  <c r="CG337" i="11"/>
  <c r="DM337" i="11" s="1"/>
  <c r="AR337" i="11"/>
  <c r="BU349" i="11"/>
  <c r="DA349" i="11" s="1"/>
  <c r="BX346" i="11"/>
  <c r="DD346" i="11" s="1"/>
  <c r="AN341" i="11"/>
  <c r="HL320" i="11"/>
  <c r="M382" i="11"/>
  <c r="HE381" i="11" s="1"/>
  <c r="G383" i="11"/>
  <c r="GX319" i="11" l="1"/>
  <c r="GT320" i="11"/>
  <c r="GV320" i="11" s="1"/>
  <c r="GW320" i="11" s="1"/>
  <c r="GX320" i="11" s="1"/>
  <c r="FA329" i="11"/>
  <c r="GL329" i="11" s="1"/>
  <c r="EX332" i="11"/>
  <c r="GI332" i="11" s="1"/>
  <c r="EM343" i="11"/>
  <c r="FX343" i="11" s="1"/>
  <c r="AM358" i="1"/>
  <c r="AJ361" i="1"/>
  <c r="AA370" i="1"/>
  <c r="AQ354" i="1"/>
  <c r="AN357" i="1"/>
  <c r="AE366" i="1"/>
  <c r="AB369" i="1"/>
  <c r="AR353" i="1"/>
  <c r="AI362" i="1"/>
  <c r="AF365" i="1"/>
  <c r="AL359" i="1"/>
  <c r="AO356" i="1"/>
  <c r="Y372" i="1"/>
  <c r="AH363" i="1"/>
  <c r="AS352" i="1"/>
  <c r="AC368" i="1"/>
  <c r="W374" i="1"/>
  <c r="AT351" i="1"/>
  <c r="AV351" i="1" s="1"/>
  <c r="AW351" i="1" s="1"/>
  <c r="AD367" i="1"/>
  <c r="AG364" i="1"/>
  <c r="AP355" i="1"/>
  <c r="Z371" i="1"/>
  <c r="AK360" i="1"/>
  <c r="V375" i="1"/>
  <c r="R379" i="1"/>
  <c r="S378" i="1"/>
  <c r="Q380" i="1"/>
  <c r="T377" i="1"/>
  <c r="U376" i="1"/>
  <c r="X373" i="1"/>
  <c r="G382" i="1"/>
  <c r="N381" i="1"/>
  <c r="O381" i="1"/>
  <c r="AY350" i="1"/>
  <c r="AZ350" i="1" s="1"/>
  <c r="BL350" i="1" s="1"/>
  <c r="AX350" i="1"/>
  <c r="EH348" i="11"/>
  <c r="FS348" i="11" s="1"/>
  <c r="FC327" i="11"/>
  <c r="GN327" i="11" s="1"/>
  <c r="FF324" i="11"/>
  <c r="GQ324" i="11" s="1"/>
  <c r="EF350" i="11"/>
  <c r="FQ350" i="11" s="1"/>
  <c r="EY331" i="11"/>
  <c r="GJ331" i="11" s="1"/>
  <c r="EN342" i="11"/>
  <c r="FY342" i="11" s="1"/>
  <c r="EJ346" i="11"/>
  <c r="FU346" i="11" s="1"/>
  <c r="EW333" i="11"/>
  <c r="GH333" i="11" s="1"/>
  <c r="FH322" i="11"/>
  <c r="GS322" i="11" s="1"/>
  <c r="ET336" i="11"/>
  <c r="GE336" i="11" s="1"/>
  <c r="EP340" i="11"/>
  <c r="GA340" i="11" s="1"/>
  <c r="FI321" i="11"/>
  <c r="FK321" i="11" s="1"/>
  <c r="FL321" i="11" s="1"/>
  <c r="FM321" i="11" s="1"/>
  <c r="EU335" i="11"/>
  <c r="GF335" i="11" s="1"/>
  <c r="EZ330" i="11"/>
  <c r="GK330" i="11" s="1"/>
  <c r="EI347" i="11"/>
  <c r="EV334" i="11"/>
  <c r="GG334" i="11" s="1"/>
  <c r="GZ319" i="11"/>
  <c r="HH319" i="11"/>
  <c r="FD326" i="11"/>
  <c r="GO326" i="11" s="1"/>
  <c r="FE325" i="11"/>
  <c r="GP325" i="11" s="1"/>
  <c r="EO341" i="11"/>
  <c r="FZ341" i="11" s="1"/>
  <c r="EQ339" i="11"/>
  <c r="GB339" i="11" s="1"/>
  <c r="FB328" i="11"/>
  <c r="GM328" i="11" s="1"/>
  <c r="EK345" i="11"/>
  <c r="FV345" i="11" s="1"/>
  <c r="EG349" i="11"/>
  <c r="GY320" i="11"/>
  <c r="HI320" i="11" s="1"/>
  <c r="HJ320" i="11" s="1"/>
  <c r="ES337" i="11"/>
  <c r="GD337" i="11" s="1"/>
  <c r="EE351" i="11"/>
  <c r="FP351" i="11" s="1"/>
  <c r="FG323" i="11"/>
  <c r="GR323" i="11" s="1"/>
  <c r="ER338" i="11"/>
  <c r="GC338" i="11" s="1"/>
  <c r="EL344" i="11"/>
  <c r="FW344" i="11" s="1"/>
  <c r="FN320" i="11"/>
  <c r="HK318" i="11"/>
  <c r="HL321" i="11"/>
  <c r="HF322" i="11"/>
  <c r="CS326" i="11"/>
  <c r="DY326" i="11" s="1"/>
  <c r="CL333" i="11"/>
  <c r="DR333" i="11" s="1"/>
  <c r="CV323" i="11"/>
  <c r="EB323" i="11" s="1"/>
  <c r="CP329" i="11"/>
  <c r="DV329" i="11" s="1"/>
  <c r="AP340" i="11"/>
  <c r="AL344" i="11"/>
  <c r="BS352" i="11"/>
  <c r="CY352" i="11" s="1"/>
  <c r="BX347" i="11"/>
  <c r="DD347" i="11" s="1"/>
  <c r="AF350" i="11"/>
  <c r="AU335" i="11"/>
  <c r="BW348" i="11"/>
  <c r="DC348" i="11" s="1"/>
  <c r="CG338" i="11"/>
  <c r="DM338" i="11" s="1"/>
  <c r="CF339" i="11"/>
  <c r="DL339" i="11" s="1"/>
  <c r="AH348" i="11"/>
  <c r="BU350" i="11"/>
  <c r="DA350" i="11" s="1"/>
  <c r="CB343" i="11"/>
  <c r="DH343" i="11" s="1"/>
  <c r="BH322" i="11"/>
  <c r="BZ345" i="11"/>
  <c r="DF345" i="11" s="1"/>
  <c r="AM343" i="11"/>
  <c r="BT351" i="11"/>
  <c r="CZ351" i="11" s="1"/>
  <c r="AS337" i="11"/>
  <c r="AI347" i="11"/>
  <c r="CM332" i="11"/>
  <c r="DS332" i="11" s="1"/>
  <c r="AO341" i="11"/>
  <c r="CW322" i="11"/>
  <c r="EC322" i="11" s="1"/>
  <c r="FI322" i="11" s="1"/>
  <c r="CT325" i="11"/>
  <c r="DZ325" i="11" s="1"/>
  <c r="AG349" i="11"/>
  <c r="AD352" i="11"/>
  <c r="CJ335" i="11"/>
  <c r="DP335" i="11" s="1"/>
  <c r="AN342" i="11"/>
  <c r="AE351" i="11"/>
  <c r="AT336" i="11"/>
  <c r="CR327" i="11"/>
  <c r="DX327" i="11" s="1"/>
  <c r="BA329" i="11"/>
  <c r="CA344" i="11"/>
  <c r="DG344" i="11" s="1"/>
  <c r="CU324" i="11"/>
  <c r="EA324" i="11" s="1"/>
  <c r="CD341" i="11"/>
  <c r="DJ341" i="11" s="1"/>
  <c r="AX332" i="11"/>
  <c r="CC342" i="11"/>
  <c r="DI342" i="11" s="1"/>
  <c r="AQ339" i="11"/>
  <c r="CH337" i="11"/>
  <c r="DN337" i="11" s="1"/>
  <c r="ET337" i="11" s="1"/>
  <c r="GE337" i="11" s="1"/>
  <c r="AK345" i="11"/>
  <c r="CE340" i="11"/>
  <c r="DK340" i="11" s="1"/>
  <c r="EQ340" i="11" s="1"/>
  <c r="GB340" i="11" s="1"/>
  <c r="CI336" i="11"/>
  <c r="DO336" i="11" s="1"/>
  <c r="EU336" i="11" s="1"/>
  <c r="GF336" i="11" s="1"/>
  <c r="BB328" i="11"/>
  <c r="CK334" i="11"/>
  <c r="DQ334" i="11" s="1"/>
  <c r="CO330" i="11"/>
  <c r="DU330" i="11" s="1"/>
  <c r="AY331" i="11"/>
  <c r="AW333" i="11"/>
  <c r="AZ330" i="11"/>
  <c r="CN331" i="11"/>
  <c r="DT331" i="11" s="1"/>
  <c r="BE325" i="11"/>
  <c r="AJ346" i="11"/>
  <c r="BG323" i="11"/>
  <c r="AV334" i="11"/>
  <c r="BV349" i="11"/>
  <c r="DB349" i="11" s="1"/>
  <c r="CQ328" i="11"/>
  <c r="DW328" i="11" s="1"/>
  <c r="AR338" i="11"/>
  <c r="BC327" i="11"/>
  <c r="BF324" i="11"/>
  <c r="BY346" i="11"/>
  <c r="DE346" i="11" s="1"/>
  <c r="EK346" i="11" s="1"/>
  <c r="FV346" i="11" s="1"/>
  <c r="BD326" i="11"/>
  <c r="G384" i="11"/>
  <c r="M383" i="11"/>
  <c r="HE382" i="11" s="1"/>
  <c r="EV335" i="11" l="1"/>
  <c r="GG335" i="11" s="1"/>
  <c r="EM344" i="11"/>
  <c r="FX344" i="11" s="1"/>
  <c r="EO342" i="11"/>
  <c r="FZ342" i="11" s="1"/>
  <c r="FC328" i="11"/>
  <c r="GN328" i="11" s="1"/>
  <c r="AI363" i="1"/>
  <c r="AG365" i="1"/>
  <c r="AE367" i="1"/>
  <c r="AC369" i="1"/>
  <c r="AS353" i="1"/>
  <c r="AA371" i="1"/>
  <c r="AQ355" i="1"/>
  <c r="Y373" i="1"/>
  <c r="AO357" i="1"/>
  <c r="AM359" i="1"/>
  <c r="AK361" i="1"/>
  <c r="AB370" i="1"/>
  <c r="AR354" i="1"/>
  <c r="Z372" i="1"/>
  <c r="AP356" i="1"/>
  <c r="T378" i="1"/>
  <c r="AF366" i="1"/>
  <c r="AL360" i="1"/>
  <c r="Q381" i="1"/>
  <c r="AN358" i="1"/>
  <c r="AD368" i="1"/>
  <c r="AJ362" i="1"/>
  <c r="AH364" i="1"/>
  <c r="V376" i="1"/>
  <c r="AT352" i="1"/>
  <c r="AV352" i="1" s="1"/>
  <c r="AW352" i="1" s="1"/>
  <c r="W375" i="1"/>
  <c r="S379" i="1"/>
  <c r="X374" i="1"/>
  <c r="R380" i="1"/>
  <c r="U377" i="1"/>
  <c r="O382" i="1"/>
  <c r="N382" i="1"/>
  <c r="G383" i="1"/>
  <c r="AX351" i="1"/>
  <c r="AY351" i="1"/>
  <c r="AZ351" i="1" s="1"/>
  <c r="BL351" i="1" s="1"/>
  <c r="EG350" i="11"/>
  <c r="FR350" i="11" s="1"/>
  <c r="FA330" i="11"/>
  <c r="GL330" i="11" s="1"/>
  <c r="EI348" i="11"/>
  <c r="FT348" i="11" s="1"/>
  <c r="EH349" i="11"/>
  <c r="FS349" i="11" s="1"/>
  <c r="EF351" i="11"/>
  <c r="FQ351" i="11" s="1"/>
  <c r="EN343" i="11"/>
  <c r="FY343" i="11" s="1"/>
  <c r="ES338" i="11"/>
  <c r="GD338" i="11" s="1"/>
  <c r="EJ347" i="11"/>
  <c r="FU347" i="11" s="1"/>
  <c r="FB329" i="11"/>
  <c r="GM329" i="11" s="1"/>
  <c r="FK322" i="11"/>
  <c r="FL322" i="11" s="1"/>
  <c r="FM322" i="11" s="1"/>
  <c r="GT321" i="11"/>
  <c r="GV321" i="11" s="1"/>
  <c r="GW321" i="11" s="1"/>
  <c r="GY321" i="11" s="1"/>
  <c r="HI321" i="11" s="1"/>
  <c r="HJ321" i="11" s="1"/>
  <c r="EZ331" i="11"/>
  <c r="GK331" i="11" s="1"/>
  <c r="EY332" i="11"/>
  <c r="GJ332" i="11" s="1"/>
  <c r="EE352" i="11"/>
  <c r="FP352" i="11" s="1"/>
  <c r="FH323" i="11"/>
  <c r="GS323" i="11" s="1"/>
  <c r="GZ320" i="11"/>
  <c r="HH320" i="11"/>
  <c r="EW334" i="11"/>
  <c r="GH334" i="11" s="1"/>
  <c r="FF325" i="11"/>
  <c r="GQ325" i="11" s="1"/>
  <c r="EL345" i="11"/>
  <c r="FW345" i="11" s="1"/>
  <c r="EX333" i="11"/>
  <c r="GI333" i="11" s="1"/>
  <c r="FR349" i="11"/>
  <c r="FN321" i="11"/>
  <c r="FT347" i="11"/>
  <c r="FG324" i="11"/>
  <c r="GR324" i="11" s="1"/>
  <c r="HK319" i="11"/>
  <c r="EP341" i="11"/>
  <c r="GA341" i="11" s="1"/>
  <c r="FD327" i="11"/>
  <c r="GO327" i="11" s="1"/>
  <c r="ER339" i="11"/>
  <c r="GC339" i="11" s="1"/>
  <c r="FE326" i="11"/>
  <c r="GP326" i="11" s="1"/>
  <c r="HF323" i="11"/>
  <c r="AD353" i="11"/>
  <c r="CG339" i="11"/>
  <c r="DM339" i="11" s="1"/>
  <c r="CM333" i="11"/>
  <c r="DS333" i="11" s="1"/>
  <c r="AS338" i="11"/>
  <c r="CD342" i="11"/>
  <c r="DJ342" i="11" s="1"/>
  <c r="AQ340" i="11"/>
  <c r="BD327" i="11"/>
  <c r="AI348" i="11"/>
  <c r="CV324" i="11"/>
  <c r="EB324" i="11" s="1"/>
  <c r="AZ331" i="11"/>
  <c r="AY332" i="11"/>
  <c r="AE352" i="11"/>
  <c r="CI337" i="11"/>
  <c r="DO337" i="11" s="1"/>
  <c r="BZ346" i="11"/>
  <c r="DF346" i="11" s="1"/>
  <c r="CR328" i="11"/>
  <c r="DX328" i="11" s="1"/>
  <c r="CA345" i="11"/>
  <c r="DG345" i="11" s="1"/>
  <c r="AF351" i="11"/>
  <c r="CT326" i="11"/>
  <c r="DZ326" i="11" s="1"/>
  <c r="AU336" i="11"/>
  <c r="AX333" i="11"/>
  <c r="CQ329" i="11"/>
  <c r="DW329" i="11" s="1"/>
  <c r="CB344" i="11"/>
  <c r="DH344" i="11" s="1"/>
  <c r="AN343" i="11"/>
  <c r="BW349" i="11"/>
  <c r="DC349" i="11" s="1"/>
  <c r="AG350" i="11"/>
  <c r="CO331" i="11"/>
  <c r="DU331" i="11" s="1"/>
  <c r="FA331" i="11" s="1"/>
  <c r="GL331" i="11" s="1"/>
  <c r="AJ347" i="11"/>
  <c r="CL334" i="11"/>
  <c r="DR334" i="11" s="1"/>
  <c r="AH349" i="11"/>
  <c r="BA330" i="11"/>
  <c r="CS327" i="11"/>
  <c r="DY327" i="11" s="1"/>
  <c r="FE327" i="11" s="1"/>
  <c r="GP327" i="11" s="1"/>
  <c r="BX348" i="11"/>
  <c r="DD348" i="11" s="1"/>
  <c r="EJ348" i="11" s="1"/>
  <c r="FU348" i="11" s="1"/>
  <c r="BT352" i="11"/>
  <c r="CZ352" i="11" s="1"/>
  <c r="CU325" i="11"/>
  <c r="EA325" i="11" s="1"/>
  <c r="BE326" i="11"/>
  <c r="CJ336" i="11"/>
  <c r="DP336" i="11" s="1"/>
  <c r="CF340" i="11"/>
  <c r="DL340" i="11" s="1"/>
  <c r="CN332" i="11"/>
  <c r="DT332" i="11" s="1"/>
  <c r="CC343" i="11"/>
  <c r="DI343" i="11" s="1"/>
  <c r="EO343" i="11" s="1"/>
  <c r="FZ343" i="11" s="1"/>
  <c r="AR339" i="11"/>
  <c r="CH338" i="11"/>
  <c r="DN338" i="11" s="1"/>
  <c r="AO342" i="11"/>
  <c r="AV335" i="11"/>
  <c r="AM344" i="11"/>
  <c r="AP341" i="11"/>
  <c r="BC328" i="11"/>
  <c r="BU351" i="11"/>
  <c r="DA351" i="11" s="1"/>
  <c r="AW334" i="11"/>
  <c r="CK335" i="11"/>
  <c r="DQ335" i="11" s="1"/>
  <c r="BV350" i="11"/>
  <c r="DB350" i="11" s="1"/>
  <c r="CP330" i="11"/>
  <c r="DV330" i="11" s="1"/>
  <c r="BB329" i="11"/>
  <c r="CW323" i="11"/>
  <c r="EC323" i="11" s="1"/>
  <c r="AK346" i="11"/>
  <c r="BS353" i="11"/>
  <c r="CY353" i="11" s="1"/>
  <c r="BY347" i="11"/>
  <c r="DE347" i="11" s="1"/>
  <c r="BF325" i="11"/>
  <c r="BH323" i="11"/>
  <c r="BG324" i="11"/>
  <c r="AT337" i="11"/>
  <c r="CE341" i="11"/>
  <c r="DK341" i="11" s="1"/>
  <c r="EQ341" i="11" s="1"/>
  <c r="GB341" i="11" s="1"/>
  <c r="AL345" i="11"/>
  <c r="GT322" i="11"/>
  <c r="GV322" i="11" s="1"/>
  <c r="GW322" i="11" s="1"/>
  <c r="HL322" i="11"/>
  <c r="M384" i="11"/>
  <c r="HE383" i="11" s="1"/>
  <c r="G385" i="11"/>
  <c r="FB330" i="11" l="1"/>
  <c r="GM330" i="11" s="1"/>
  <c r="ER340" i="11"/>
  <c r="GC340" i="11" s="1"/>
  <c r="EH350" i="11"/>
  <c r="FS350" i="11" s="1"/>
  <c r="EE353" i="11"/>
  <c r="FP353" i="11" s="1"/>
  <c r="EG351" i="11"/>
  <c r="FR351" i="11" s="1"/>
  <c r="O383" i="1"/>
  <c r="N383" i="1"/>
  <c r="G384" i="1"/>
  <c r="X375" i="1"/>
  <c r="AE368" i="1"/>
  <c r="AI364" i="1"/>
  <c r="AM360" i="1"/>
  <c r="AQ356" i="1"/>
  <c r="AA372" i="1"/>
  <c r="AK362" i="1"/>
  <c r="AG366" i="1"/>
  <c r="AC370" i="1"/>
  <c r="AS354" i="1"/>
  <c r="Y374" i="1"/>
  <c r="AO358" i="1"/>
  <c r="AR355" i="1"/>
  <c r="AB371" i="1"/>
  <c r="AT353" i="1"/>
  <c r="AV353" i="1" s="1"/>
  <c r="AW353" i="1" s="1"/>
  <c r="AD369" i="1"/>
  <c r="AF367" i="1"/>
  <c r="AH365" i="1"/>
  <c r="V377" i="1"/>
  <c r="AP357" i="1"/>
  <c r="Q382" i="1"/>
  <c r="U378" i="1"/>
  <c r="AJ363" i="1"/>
  <c r="AL361" i="1"/>
  <c r="AN359" i="1"/>
  <c r="Z373" i="1"/>
  <c r="T379" i="1"/>
  <c r="W376" i="1"/>
  <c r="S380" i="1"/>
  <c r="R381" i="1"/>
  <c r="AY352" i="1"/>
  <c r="AZ352" i="1" s="1"/>
  <c r="BL352" i="1" s="1"/>
  <c r="AX352" i="1"/>
  <c r="GX321" i="11"/>
  <c r="HH321" i="11" s="1"/>
  <c r="EK347" i="11"/>
  <c r="FV347" i="11" s="1"/>
  <c r="EV336" i="11"/>
  <c r="GG336" i="11" s="1"/>
  <c r="EZ332" i="11"/>
  <c r="GK332" i="11" s="1"/>
  <c r="EW335" i="11"/>
  <c r="GH335" i="11" s="1"/>
  <c r="ET338" i="11"/>
  <c r="GE338" i="11" s="1"/>
  <c r="EF352" i="11"/>
  <c r="FQ352" i="11" s="1"/>
  <c r="FD328" i="11"/>
  <c r="GO328" i="11" s="1"/>
  <c r="EY333" i="11"/>
  <c r="GJ333" i="11" s="1"/>
  <c r="FG325" i="11"/>
  <c r="GR325" i="11" s="1"/>
  <c r="EN344" i="11"/>
  <c r="FY344" i="11" s="1"/>
  <c r="FF326" i="11"/>
  <c r="GQ326" i="11" s="1"/>
  <c r="EL346" i="11"/>
  <c r="FW346" i="11" s="1"/>
  <c r="ES339" i="11"/>
  <c r="GD339" i="11" s="1"/>
  <c r="FI323" i="11"/>
  <c r="FC329" i="11"/>
  <c r="GN329" i="11" s="1"/>
  <c r="EU337" i="11"/>
  <c r="GF337" i="11" s="1"/>
  <c r="FH324" i="11"/>
  <c r="GS324" i="11" s="1"/>
  <c r="EP342" i="11"/>
  <c r="GA342" i="11" s="1"/>
  <c r="GY322" i="11"/>
  <c r="HI322" i="11" s="1"/>
  <c r="HJ322" i="11" s="1"/>
  <c r="GX322" i="11"/>
  <c r="EX334" i="11"/>
  <c r="GI334" i="11" s="1"/>
  <c r="EI349" i="11"/>
  <c r="EM345" i="11"/>
  <c r="FX345" i="11" s="1"/>
  <c r="FN322" i="11"/>
  <c r="HK320" i="11"/>
  <c r="HF324" i="11"/>
  <c r="AS339" i="11"/>
  <c r="BW350" i="11"/>
  <c r="DC350" i="11" s="1"/>
  <c r="AP342" i="11"/>
  <c r="AX334" i="11"/>
  <c r="CJ337" i="11"/>
  <c r="DP337" i="11" s="1"/>
  <c r="BZ347" i="11"/>
  <c r="DF347" i="11" s="1"/>
  <c r="BH324" i="11"/>
  <c r="AH350" i="11"/>
  <c r="AD354" i="11"/>
  <c r="CW324" i="11"/>
  <c r="EC324" i="11" s="1"/>
  <c r="CV325" i="11"/>
  <c r="EB325" i="11" s="1"/>
  <c r="CL335" i="11"/>
  <c r="DR335" i="11" s="1"/>
  <c r="AZ332" i="11"/>
  <c r="CU326" i="11"/>
  <c r="EA326" i="11" s="1"/>
  <c r="CG340" i="11"/>
  <c r="DM340" i="11" s="1"/>
  <c r="AR340" i="11"/>
  <c r="AO343" i="11"/>
  <c r="BA331" i="11"/>
  <c r="AQ341" i="11"/>
  <c r="AJ348" i="11"/>
  <c r="CR329" i="11"/>
  <c r="DX329" i="11" s="1"/>
  <c r="BS354" i="11"/>
  <c r="CY354" i="11" s="1"/>
  <c r="AF352" i="11"/>
  <c r="BF326" i="11"/>
  <c r="CP331" i="11"/>
  <c r="DV331" i="11" s="1"/>
  <c r="CQ330" i="11"/>
  <c r="DW330" i="11" s="1"/>
  <c r="AW335" i="11"/>
  <c r="BE327" i="11"/>
  <c r="AM345" i="11"/>
  <c r="AE353" i="11"/>
  <c r="AY333" i="11"/>
  <c r="CK336" i="11"/>
  <c r="DQ336" i="11" s="1"/>
  <c r="CN333" i="11"/>
  <c r="DT333" i="11" s="1"/>
  <c r="CB345" i="11"/>
  <c r="DH345" i="11" s="1"/>
  <c r="AL346" i="11"/>
  <c r="BU352" i="11"/>
  <c r="DA352" i="11" s="1"/>
  <c r="CD343" i="11"/>
  <c r="DJ343" i="11" s="1"/>
  <c r="EP343" i="11" s="1"/>
  <c r="GA343" i="11" s="1"/>
  <c r="AV336" i="11"/>
  <c r="AU337" i="11"/>
  <c r="BT353" i="11"/>
  <c r="CZ353" i="11" s="1"/>
  <c r="BC329" i="11"/>
  <c r="BG325" i="11"/>
  <c r="BV351" i="11"/>
  <c r="DB351" i="11" s="1"/>
  <c r="CC344" i="11"/>
  <c r="DI344" i="11" s="1"/>
  <c r="CH339" i="11"/>
  <c r="DN339" i="11" s="1"/>
  <c r="ET339" i="11" s="1"/>
  <c r="GE339" i="11" s="1"/>
  <c r="CT327" i="11"/>
  <c r="DZ327" i="11" s="1"/>
  <c r="AK347" i="11"/>
  <c r="CM334" i="11"/>
  <c r="DS334" i="11" s="1"/>
  <c r="EY334" i="11" s="1"/>
  <c r="GJ334" i="11" s="1"/>
  <c r="CA346" i="11"/>
  <c r="DG346" i="11" s="1"/>
  <c r="BD328" i="11"/>
  <c r="CF341" i="11"/>
  <c r="DL341" i="11" s="1"/>
  <c r="ER341" i="11" s="1"/>
  <c r="GC341" i="11" s="1"/>
  <c r="AT338" i="11"/>
  <c r="CS328" i="11"/>
  <c r="DY328" i="11" s="1"/>
  <c r="BX349" i="11"/>
  <c r="DD349" i="11" s="1"/>
  <c r="CI338" i="11"/>
  <c r="DO338" i="11" s="1"/>
  <c r="AI349" i="11"/>
  <c r="CE342" i="11"/>
  <c r="DK342" i="11" s="1"/>
  <c r="BY348" i="11"/>
  <c r="DE348" i="11" s="1"/>
  <c r="BB330" i="11"/>
  <c r="AG351" i="11"/>
  <c r="CO332" i="11"/>
  <c r="DU332" i="11" s="1"/>
  <c r="FA332" i="11" s="1"/>
  <c r="GL332" i="11" s="1"/>
  <c r="AN344" i="11"/>
  <c r="HL323" i="11"/>
  <c r="G386" i="11"/>
  <c r="M385" i="11"/>
  <c r="HE384" i="11" s="1"/>
  <c r="EG352" i="11" l="1"/>
  <c r="FR352" i="11" s="1"/>
  <c r="EQ342" i="11"/>
  <c r="GB342" i="11" s="1"/>
  <c r="GZ321" i="11"/>
  <c r="HK321" i="11" s="1"/>
  <c r="AX353" i="1"/>
  <c r="AY353" i="1"/>
  <c r="AZ353" i="1" s="1"/>
  <c r="BL353" i="1" s="1"/>
  <c r="N384" i="1"/>
  <c r="G385" i="1"/>
  <c r="O384" i="1"/>
  <c r="AO359" i="1"/>
  <c r="Y375" i="1"/>
  <c r="AT354" i="1"/>
  <c r="AV354" i="1" s="1"/>
  <c r="AW354" i="1" s="1"/>
  <c r="AD370" i="1"/>
  <c r="AQ357" i="1"/>
  <c r="AA373" i="1"/>
  <c r="AR356" i="1"/>
  <c r="AB372" i="1"/>
  <c r="AG367" i="1"/>
  <c r="AL362" i="1"/>
  <c r="X376" i="1"/>
  <c r="AI365" i="1"/>
  <c r="AJ364" i="1"/>
  <c r="AE369" i="1"/>
  <c r="AP358" i="1"/>
  <c r="AS355" i="1"/>
  <c r="R382" i="1"/>
  <c r="T380" i="1"/>
  <c r="AF368" i="1"/>
  <c r="AM361" i="1"/>
  <c r="Z374" i="1"/>
  <c r="AK363" i="1"/>
  <c r="AN360" i="1"/>
  <c r="AH366" i="1"/>
  <c r="AC371" i="1"/>
  <c r="Q383" i="1"/>
  <c r="S381" i="1"/>
  <c r="W377" i="1"/>
  <c r="V378" i="1"/>
  <c r="U379" i="1"/>
  <c r="EF353" i="11"/>
  <c r="FQ353" i="11" s="1"/>
  <c r="EN345" i="11"/>
  <c r="FY345" i="11" s="1"/>
  <c r="EE354" i="11"/>
  <c r="FP354" i="11" s="1"/>
  <c r="EJ349" i="11"/>
  <c r="FU349" i="11" s="1"/>
  <c r="EM346" i="11"/>
  <c r="FX346" i="11" s="1"/>
  <c r="EZ333" i="11"/>
  <c r="GK333" i="11" s="1"/>
  <c r="FB331" i="11"/>
  <c r="GM331" i="11" s="1"/>
  <c r="EU338" i="11"/>
  <c r="GF338" i="11" s="1"/>
  <c r="ES340" i="11"/>
  <c r="GD340" i="11" s="1"/>
  <c r="EK348" i="11"/>
  <c r="FV348" i="11" s="1"/>
  <c r="FF327" i="11"/>
  <c r="GQ327" i="11" s="1"/>
  <c r="FI324" i="11"/>
  <c r="GT324" i="11" s="1"/>
  <c r="GV324" i="11" s="1"/>
  <c r="GW324" i="11" s="1"/>
  <c r="EO344" i="11"/>
  <c r="FZ344" i="11" s="1"/>
  <c r="EW336" i="11"/>
  <c r="GH336" i="11" s="1"/>
  <c r="EX335" i="11"/>
  <c r="GI335" i="11" s="1"/>
  <c r="FT349" i="11"/>
  <c r="EH351" i="11"/>
  <c r="FH325" i="11"/>
  <c r="GS325" i="11" s="1"/>
  <c r="FC330" i="11"/>
  <c r="GN330" i="11" s="1"/>
  <c r="FG326" i="11"/>
  <c r="GR326" i="11" s="1"/>
  <c r="EL347" i="11"/>
  <c r="FW347" i="11" s="1"/>
  <c r="EI350" i="11"/>
  <c r="GZ322" i="11"/>
  <c r="HH322" i="11"/>
  <c r="FE328" i="11"/>
  <c r="GP328" i="11" s="1"/>
  <c r="FD329" i="11"/>
  <c r="GO329" i="11" s="1"/>
  <c r="EV337" i="11"/>
  <c r="GG337" i="11" s="1"/>
  <c r="GT323" i="11"/>
  <c r="GV323" i="11" s="1"/>
  <c r="GW323" i="11" s="1"/>
  <c r="FK323" i="11"/>
  <c r="HF325" i="11"/>
  <c r="AH351" i="11"/>
  <c r="BZ348" i="11"/>
  <c r="DF348" i="11" s="1"/>
  <c r="CO333" i="11"/>
  <c r="DU333" i="11" s="1"/>
  <c r="BD329" i="11"/>
  <c r="AS340" i="11"/>
  <c r="CV326" i="11"/>
  <c r="EB326" i="11" s="1"/>
  <c r="BC330" i="11"/>
  <c r="BA332" i="11"/>
  <c r="CP332" i="11"/>
  <c r="DV332" i="11" s="1"/>
  <c r="CG341" i="11"/>
  <c r="DM341" i="11" s="1"/>
  <c r="CN334" i="11"/>
  <c r="DT334" i="11" s="1"/>
  <c r="CL336" i="11"/>
  <c r="DR336" i="11" s="1"/>
  <c r="BW351" i="11"/>
  <c r="DC351" i="11" s="1"/>
  <c r="EI351" i="11" s="1"/>
  <c r="FT351" i="11" s="1"/>
  <c r="AG352" i="11"/>
  <c r="CF342" i="11"/>
  <c r="DL342" i="11" s="1"/>
  <c r="AL347" i="11"/>
  <c r="BE328" i="11"/>
  <c r="BY349" i="11"/>
  <c r="DE349" i="11" s="1"/>
  <c r="CI339" i="11"/>
  <c r="DO339" i="11" s="1"/>
  <c r="AZ333" i="11"/>
  <c r="AY334" i="11"/>
  <c r="AF353" i="11"/>
  <c r="CU327" i="11"/>
  <c r="EA327" i="11" s="1"/>
  <c r="BX350" i="11"/>
  <c r="DD350" i="11" s="1"/>
  <c r="AR341" i="11"/>
  <c r="CJ338" i="11"/>
  <c r="DP338" i="11" s="1"/>
  <c r="BT354" i="11"/>
  <c r="CZ354" i="11" s="1"/>
  <c r="BU353" i="11"/>
  <c r="DA353" i="11" s="1"/>
  <c r="CE343" i="11"/>
  <c r="DK343" i="11" s="1"/>
  <c r="AE354" i="11"/>
  <c r="CC345" i="11"/>
  <c r="DI345" i="11" s="1"/>
  <c r="AI350" i="11"/>
  <c r="AW336" i="11"/>
  <c r="AN345" i="11"/>
  <c r="CW325" i="11"/>
  <c r="EC325" i="11" s="1"/>
  <c r="CB346" i="11"/>
  <c r="DH346" i="11" s="1"/>
  <c r="BH325" i="11"/>
  <c r="CT328" i="11"/>
  <c r="DZ328" i="11" s="1"/>
  <c r="CK337" i="11"/>
  <c r="DQ337" i="11" s="1"/>
  <c r="AD355" i="11"/>
  <c r="CA347" i="11"/>
  <c r="DG347" i="11" s="1"/>
  <c r="CS329" i="11"/>
  <c r="DY329" i="11" s="1"/>
  <c r="CD344" i="11"/>
  <c r="DJ344" i="11" s="1"/>
  <c r="AT339" i="11"/>
  <c r="BG326" i="11"/>
  <c r="BF327" i="11"/>
  <c r="AP343" i="11"/>
  <c r="CR330" i="11"/>
  <c r="DX330" i="11" s="1"/>
  <c r="AM346" i="11"/>
  <c r="CM335" i="11"/>
  <c r="DS335" i="11" s="1"/>
  <c r="AK348" i="11"/>
  <c r="AQ342" i="11"/>
  <c r="BV352" i="11"/>
  <c r="DB352" i="11" s="1"/>
  <c r="EH352" i="11" s="1"/>
  <c r="FS352" i="11" s="1"/>
  <c r="BB331" i="11"/>
  <c r="BS355" i="11"/>
  <c r="CY355" i="11" s="1"/>
  <c r="AJ349" i="11"/>
  <c r="AV337" i="11"/>
  <c r="AO344" i="11"/>
  <c r="CQ331" i="11"/>
  <c r="DW331" i="11" s="1"/>
  <c r="AX335" i="11"/>
  <c r="AU338" i="11"/>
  <c r="CH340" i="11"/>
  <c r="DN340" i="11" s="1"/>
  <c r="HL324" i="11"/>
  <c r="M386" i="11"/>
  <c r="HE385" i="11" s="1"/>
  <c r="G387" i="11"/>
  <c r="FC331" i="11" l="1"/>
  <c r="GN331" i="11" s="1"/>
  <c r="AX354" i="1"/>
  <c r="AY354" i="1"/>
  <c r="AZ354" i="1" s="1"/>
  <c r="BL354" i="1" s="1"/>
  <c r="G386" i="1"/>
  <c r="N385" i="1"/>
  <c r="O385" i="1"/>
  <c r="AK364" i="1"/>
  <c r="AJ365" i="1"/>
  <c r="AA374" i="1"/>
  <c r="AQ358" i="1"/>
  <c r="AL363" i="1"/>
  <c r="AC372" i="1"/>
  <c r="AS356" i="1"/>
  <c r="AB373" i="1"/>
  <c r="AR357" i="1"/>
  <c r="AI366" i="1"/>
  <c r="AD371" i="1"/>
  <c r="AT355" i="1"/>
  <c r="AV355" i="1" s="1"/>
  <c r="AW355" i="1" s="1"/>
  <c r="AP359" i="1"/>
  <c r="AE370" i="1"/>
  <c r="AF369" i="1"/>
  <c r="Y376" i="1"/>
  <c r="W378" i="1"/>
  <c r="Z375" i="1"/>
  <c r="AO360" i="1"/>
  <c r="AH367" i="1"/>
  <c r="AM362" i="1"/>
  <c r="AN361" i="1"/>
  <c r="AG368" i="1"/>
  <c r="U380" i="1"/>
  <c r="Q384" i="1"/>
  <c r="V379" i="1"/>
  <c r="R383" i="1"/>
  <c r="X377" i="1"/>
  <c r="T381" i="1"/>
  <c r="S382" i="1"/>
  <c r="FD330" i="11"/>
  <c r="GO330" i="11" s="1"/>
  <c r="EG353" i="11"/>
  <c r="FR353" i="11" s="1"/>
  <c r="FK324" i="11"/>
  <c r="FL324" i="11" s="1"/>
  <c r="FM324" i="11" s="1"/>
  <c r="FE329" i="11"/>
  <c r="GP329" i="11" s="1"/>
  <c r="EM347" i="11"/>
  <c r="FX347" i="11" s="1"/>
  <c r="FB332" i="11"/>
  <c r="GM332" i="11" s="1"/>
  <c r="EE355" i="11"/>
  <c r="FP355" i="11" s="1"/>
  <c r="EO345" i="11"/>
  <c r="FZ345" i="11" s="1"/>
  <c r="EF354" i="11"/>
  <c r="FQ354" i="11" s="1"/>
  <c r="ET340" i="11"/>
  <c r="GE340" i="11" s="1"/>
  <c r="FF328" i="11"/>
  <c r="GQ328" i="11" s="1"/>
  <c r="FI325" i="11"/>
  <c r="FK325" i="11" s="1"/>
  <c r="EY335" i="11"/>
  <c r="GJ335" i="11" s="1"/>
  <c r="EV338" i="11"/>
  <c r="GG338" i="11" s="1"/>
  <c r="EK349" i="11"/>
  <c r="FV349" i="11" s="1"/>
  <c r="ES341" i="11"/>
  <c r="GD341" i="11" s="1"/>
  <c r="FH326" i="11"/>
  <c r="GS326" i="11" s="1"/>
  <c r="EL348" i="11"/>
  <c r="FW348" i="11" s="1"/>
  <c r="FT350" i="11"/>
  <c r="EQ343" i="11"/>
  <c r="GB343" i="11" s="1"/>
  <c r="FL323" i="11"/>
  <c r="FM323" i="11" s="1"/>
  <c r="FS351" i="11"/>
  <c r="EN346" i="11"/>
  <c r="FY346" i="11" s="1"/>
  <c r="EJ350" i="11"/>
  <c r="FU350" i="11" s="1"/>
  <c r="EX336" i="11"/>
  <c r="GI336" i="11" s="1"/>
  <c r="GY323" i="11"/>
  <c r="HI323" i="11" s="1"/>
  <c r="HJ323" i="11" s="1"/>
  <c r="GX323" i="11"/>
  <c r="EP344" i="11"/>
  <c r="GA344" i="11" s="1"/>
  <c r="EW337" i="11"/>
  <c r="GH337" i="11" s="1"/>
  <c r="FG327" i="11"/>
  <c r="GR327" i="11" s="1"/>
  <c r="EU339" i="11"/>
  <c r="GF339" i="11" s="1"/>
  <c r="ER342" i="11"/>
  <c r="GC342" i="11" s="1"/>
  <c r="EZ334" i="11"/>
  <c r="GK334" i="11" s="1"/>
  <c r="FA333" i="11"/>
  <c r="GL333" i="11" s="1"/>
  <c r="HK322" i="11"/>
  <c r="GY324" i="11"/>
  <c r="HI324" i="11" s="1"/>
  <c r="HJ324" i="11" s="1"/>
  <c r="GX324" i="11"/>
  <c r="HF326" i="11"/>
  <c r="AI351" i="11"/>
  <c r="CB347" i="11"/>
  <c r="DH347" i="11" s="1"/>
  <c r="CN335" i="11"/>
  <c r="DT335" i="11" s="1"/>
  <c r="AM347" i="11"/>
  <c r="CU328" i="11"/>
  <c r="EA328" i="11" s="1"/>
  <c r="BG327" i="11"/>
  <c r="CC346" i="11"/>
  <c r="DI346" i="11" s="1"/>
  <c r="CF343" i="11"/>
  <c r="DL343" i="11" s="1"/>
  <c r="AN346" i="11"/>
  <c r="CR331" i="11"/>
  <c r="DX331" i="11" s="1"/>
  <c r="AV338" i="11"/>
  <c r="CQ332" i="11"/>
  <c r="DW332" i="11" s="1"/>
  <c r="BH326" i="11"/>
  <c r="CP333" i="11"/>
  <c r="DV333" i="11" s="1"/>
  <c r="AP344" i="11"/>
  <c r="AR342" i="11"/>
  <c r="AO345" i="11"/>
  <c r="BX351" i="11"/>
  <c r="DD351" i="11" s="1"/>
  <c r="EJ351" i="11" s="1"/>
  <c r="FU351" i="11" s="1"/>
  <c r="AS341" i="11"/>
  <c r="AG353" i="11"/>
  <c r="CT329" i="11"/>
  <c r="DZ329" i="11" s="1"/>
  <c r="CL337" i="11"/>
  <c r="DR337" i="11" s="1"/>
  <c r="CM336" i="11"/>
  <c r="DS336" i="11" s="1"/>
  <c r="BY350" i="11"/>
  <c r="DE350" i="11" s="1"/>
  <c r="AJ350" i="11"/>
  <c r="BW352" i="11"/>
  <c r="DC352" i="11" s="1"/>
  <c r="BA333" i="11"/>
  <c r="BE329" i="11"/>
  <c r="AH352" i="11"/>
  <c r="CD345" i="11"/>
  <c r="DJ345" i="11" s="1"/>
  <c r="EP345" i="11" s="1"/>
  <c r="GA345" i="11" s="1"/>
  <c r="AK349" i="11"/>
  <c r="BV353" i="11"/>
  <c r="DB353" i="11" s="1"/>
  <c r="EH353" i="11" s="1"/>
  <c r="FS353" i="11" s="1"/>
  <c r="CE344" i="11"/>
  <c r="DK344" i="11" s="1"/>
  <c r="AE355" i="11"/>
  <c r="BF328" i="11"/>
  <c r="BS356" i="11"/>
  <c r="CY356" i="11" s="1"/>
  <c r="AT340" i="11"/>
  <c r="CG342" i="11"/>
  <c r="DM342" i="11" s="1"/>
  <c r="BT355" i="11"/>
  <c r="CZ355" i="11" s="1"/>
  <c r="CK338" i="11"/>
  <c r="DQ338" i="11" s="1"/>
  <c r="AL348" i="11"/>
  <c r="BU354" i="11"/>
  <c r="DA354" i="11" s="1"/>
  <c r="AZ334" i="11"/>
  <c r="CW326" i="11"/>
  <c r="EC326" i="11" s="1"/>
  <c r="AQ343" i="11"/>
  <c r="CV327" i="11"/>
  <c r="EB327" i="11" s="1"/>
  <c r="FH327" i="11" s="1"/>
  <c r="GS327" i="11" s="1"/>
  <c r="CJ339" i="11"/>
  <c r="DP339" i="11" s="1"/>
  <c r="AF354" i="11"/>
  <c r="CI340" i="11"/>
  <c r="DO340" i="11" s="1"/>
  <c r="EU340" i="11" s="1"/>
  <c r="GF340" i="11" s="1"/>
  <c r="AY335" i="11"/>
  <c r="CA348" i="11"/>
  <c r="DG348" i="11" s="1"/>
  <c r="AU339" i="11"/>
  <c r="BB332" i="11"/>
  <c r="BZ349" i="11"/>
  <c r="DF349" i="11" s="1"/>
  <c r="AX336" i="11"/>
  <c r="BC331" i="11"/>
  <c r="CH341" i="11"/>
  <c r="DN341" i="11" s="1"/>
  <c r="AD356" i="11"/>
  <c r="CS330" i="11"/>
  <c r="DY330" i="11" s="1"/>
  <c r="AW337" i="11"/>
  <c r="CO334" i="11"/>
  <c r="DU334" i="11" s="1"/>
  <c r="BD330" i="11"/>
  <c r="HL325" i="11"/>
  <c r="G388" i="11"/>
  <c r="M387" i="11"/>
  <c r="HE386" i="11" s="1"/>
  <c r="FI326" i="11" l="1"/>
  <c r="AX355" i="1"/>
  <c r="AY355" i="1"/>
  <c r="AZ355" i="1" s="1"/>
  <c r="BL355" i="1" s="1"/>
  <c r="AM363" i="1"/>
  <c r="AN362" i="1"/>
  <c r="AA375" i="1"/>
  <c r="AQ359" i="1"/>
  <c r="AJ366" i="1"/>
  <c r="AE371" i="1"/>
  <c r="AF370" i="1"/>
  <c r="AI367" i="1"/>
  <c r="AB374" i="1"/>
  <c r="AR358" i="1"/>
  <c r="AL364" i="1"/>
  <c r="AO361" i="1"/>
  <c r="AH368" i="1"/>
  <c r="AK365" i="1"/>
  <c r="W379" i="1"/>
  <c r="AD372" i="1"/>
  <c r="Z376" i="1"/>
  <c r="AC373" i="1"/>
  <c r="Y377" i="1"/>
  <c r="X378" i="1"/>
  <c r="AT356" i="1"/>
  <c r="AV356" i="1" s="1"/>
  <c r="AW356" i="1" s="1"/>
  <c r="AG369" i="1"/>
  <c r="AP360" i="1"/>
  <c r="AS357" i="1"/>
  <c r="T382" i="1"/>
  <c r="R384" i="1"/>
  <c r="S383" i="1"/>
  <c r="Q385" i="1"/>
  <c r="V380" i="1"/>
  <c r="U381" i="1"/>
  <c r="N386" i="1"/>
  <c r="O386" i="1"/>
  <c r="G387" i="1"/>
  <c r="GT325" i="11"/>
  <c r="GV325" i="11" s="1"/>
  <c r="GW325" i="11" s="1"/>
  <c r="GY325" i="11" s="1"/>
  <c r="HI325" i="11" s="1"/>
  <c r="HJ325" i="11" s="1"/>
  <c r="FA334" i="11"/>
  <c r="GL334" i="11" s="1"/>
  <c r="ET341" i="11"/>
  <c r="GE341" i="11" s="1"/>
  <c r="EQ344" i="11"/>
  <c r="GB344" i="11" s="1"/>
  <c r="EL349" i="11"/>
  <c r="FW349" i="11" s="1"/>
  <c r="EW338" i="11"/>
  <c r="GH338" i="11" s="1"/>
  <c r="FN323" i="11"/>
  <c r="EE356" i="11"/>
  <c r="FP356" i="11" s="1"/>
  <c r="EK350" i="11"/>
  <c r="FV350" i="11" s="1"/>
  <c r="FC332" i="11"/>
  <c r="GN332" i="11" s="1"/>
  <c r="ER343" i="11"/>
  <c r="GC343" i="11" s="1"/>
  <c r="EG354" i="11"/>
  <c r="ES342" i="11"/>
  <c r="GD342" i="11" s="1"/>
  <c r="EI352" i="11"/>
  <c r="EX337" i="11"/>
  <c r="GI337" i="11" s="1"/>
  <c r="FB333" i="11"/>
  <c r="GM333" i="11" s="1"/>
  <c r="FD331" i="11"/>
  <c r="GO331" i="11" s="1"/>
  <c r="EN347" i="11"/>
  <c r="FY347" i="11" s="1"/>
  <c r="GZ324" i="11"/>
  <c r="HK324" i="11" s="1"/>
  <c r="HH324" i="11"/>
  <c r="FL325" i="11"/>
  <c r="FM325" i="11" s="1"/>
  <c r="GZ323" i="11"/>
  <c r="HH323" i="11"/>
  <c r="FF329" i="11"/>
  <c r="GQ329" i="11" s="1"/>
  <c r="FG328" i="11"/>
  <c r="GR328" i="11" s="1"/>
  <c r="GT326" i="11"/>
  <c r="GV326" i="11" s="1"/>
  <c r="GW326" i="11" s="1"/>
  <c r="FK326" i="11"/>
  <c r="FE330" i="11"/>
  <c r="GP330" i="11" s="1"/>
  <c r="EM348" i="11"/>
  <c r="FX348" i="11" s="1"/>
  <c r="EV339" i="11"/>
  <c r="GG339" i="11" s="1"/>
  <c r="EF355" i="11"/>
  <c r="EY336" i="11"/>
  <c r="GJ336" i="11" s="1"/>
  <c r="EO346" i="11"/>
  <c r="FZ346" i="11" s="1"/>
  <c r="EZ335" i="11"/>
  <c r="GK335" i="11" s="1"/>
  <c r="FN324" i="11"/>
  <c r="HF327" i="11"/>
  <c r="AL349" i="11"/>
  <c r="AF355" i="11"/>
  <c r="CO335" i="11"/>
  <c r="DU335" i="11" s="1"/>
  <c r="AP345" i="11"/>
  <c r="CU329" i="11"/>
  <c r="EA329" i="11" s="1"/>
  <c r="AZ335" i="11"/>
  <c r="BT356" i="11"/>
  <c r="CZ356" i="11" s="1"/>
  <c r="AD357" i="11"/>
  <c r="CK339" i="11"/>
  <c r="DQ339" i="11" s="1"/>
  <c r="AY336" i="11"/>
  <c r="AX337" i="11"/>
  <c r="CH342" i="11"/>
  <c r="DN342" i="11" s="1"/>
  <c r="BU355" i="11"/>
  <c r="DA355" i="11" s="1"/>
  <c r="CS331" i="11"/>
  <c r="DY331" i="11" s="1"/>
  <c r="CV328" i="11"/>
  <c r="EB328" i="11" s="1"/>
  <c r="BD331" i="11"/>
  <c r="BF329" i="11"/>
  <c r="AJ351" i="11"/>
  <c r="CF344" i="11"/>
  <c r="DL344" i="11" s="1"/>
  <c r="AT341" i="11"/>
  <c r="AG354" i="11"/>
  <c r="AK350" i="11"/>
  <c r="AM348" i="11"/>
  <c r="AH353" i="11"/>
  <c r="AE356" i="11"/>
  <c r="CT330" i="11"/>
  <c r="DZ330" i="11" s="1"/>
  <c r="BZ350" i="11"/>
  <c r="DF350" i="11" s="1"/>
  <c r="BH327" i="11"/>
  <c r="CN336" i="11"/>
  <c r="DT336" i="11" s="1"/>
  <c r="CL338" i="11"/>
  <c r="DR338" i="11" s="1"/>
  <c r="AW338" i="11"/>
  <c r="BV354" i="11"/>
  <c r="DB354" i="11" s="1"/>
  <c r="BY351" i="11"/>
  <c r="DE351" i="11" s="1"/>
  <c r="BC332" i="11"/>
  <c r="CI341" i="11"/>
  <c r="DO341" i="11" s="1"/>
  <c r="BB333" i="11"/>
  <c r="CG343" i="11"/>
  <c r="DM343" i="11" s="1"/>
  <c r="CA349" i="11"/>
  <c r="DG349" i="11" s="1"/>
  <c r="CR332" i="11"/>
  <c r="DX332" i="11" s="1"/>
  <c r="CW327" i="11"/>
  <c r="EC327" i="11" s="1"/>
  <c r="BE330" i="11"/>
  <c r="CB348" i="11"/>
  <c r="DH348" i="11" s="1"/>
  <c r="AV339" i="11"/>
  <c r="CM337" i="11"/>
  <c r="DS337" i="11" s="1"/>
  <c r="AU340" i="11"/>
  <c r="AR343" i="11"/>
  <c r="AQ344" i="11"/>
  <c r="BG328" i="11"/>
  <c r="CP334" i="11"/>
  <c r="DV334" i="11" s="1"/>
  <c r="CD346" i="11"/>
  <c r="DJ346" i="11" s="1"/>
  <c r="AO346" i="11"/>
  <c r="CE345" i="11"/>
  <c r="DK345" i="11" s="1"/>
  <c r="EQ345" i="11" s="1"/>
  <c r="GB345" i="11" s="1"/>
  <c r="BS357" i="11"/>
  <c r="CY357" i="11" s="1"/>
  <c r="EE357" i="11" s="1"/>
  <c r="CJ340" i="11"/>
  <c r="DP340" i="11" s="1"/>
  <c r="CC347" i="11"/>
  <c r="DI347" i="11" s="1"/>
  <c r="AN347" i="11"/>
  <c r="BX352" i="11"/>
  <c r="DD352" i="11" s="1"/>
  <c r="AI352" i="11"/>
  <c r="BA334" i="11"/>
  <c r="BW353" i="11"/>
  <c r="DC353" i="11" s="1"/>
  <c r="EI353" i="11" s="1"/>
  <c r="FT353" i="11" s="1"/>
  <c r="CQ333" i="11"/>
  <c r="DW333" i="11" s="1"/>
  <c r="FC333" i="11" s="1"/>
  <c r="GN333" i="11" s="1"/>
  <c r="AS342" i="11"/>
  <c r="HL326" i="11"/>
  <c r="G389" i="11"/>
  <c r="M388" i="11"/>
  <c r="HE387" i="11" s="1"/>
  <c r="GX325" i="11" l="1"/>
  <c r="GZ325" i="11" s="1"/>
  <c r="EM349" i="11"/>
  <c r="FX349" i="11" s="1"/>
  <c r="FI327" i="11"/>
  <c r="FK327" i="11" s="1"/>
  <c r="N387" i="1"/>
  <c r="O387" i="1"/>
  <c r="G388" i="1"/>
  <c r="AH369" i="1"/>
  <c r="AI368" i="1"/>
  <c r="AD373" i="1"/>
  <c r="AT357" i="1"/>
  <c r="AV357" i="1" s="1"/>
  <c r="AE372" i="1"/>
  <c r="Z377" i="1"/>
  <c r="AP361" i="1"/>
  <c r="AA376" i="1"/>
  <c r="AQ360" i="1"/>
  <c r="AL365" i="1"/>
  <c r="AM364" i="1"/>
  <c r="AS358" i="1"/>
  <c r="AC374" i="1"/>
  <c r="AR359" i="1"/>
  <c r="AB375" i="1"/>
  <c r="AO362" i="1"/>
  <c r="Y378" i="1"/>
  <c r="AN363" i="1"/>
  <c r="U382" i="1"/>
  <c r="AK366" i="1"/>
  <c r="AJ367" i="1"/>
  <c r="AG370" i="1"/>
  <c r="AF371" i="1"/>
  <c r="Q386" i="1"/>
  <c r="X379" i="1"/>
  <c r="S384" i="1"/>
  <c r="V381" i="1"/>
  <c r="R385" i="1"/>
  <c r="T383" i="1"/>
  <c r="W380" i="1"/>
  <c r="AX356" i="1"/>
  <c r="AY356" i="1"/>
  <c r="AZ356" i="1" s="1"/>
  <c r="BL356" i="1" s="1"/>
  <c r="FE331" i="11"/>
  <c r="GP331" i="11" s="1"/>
  <c r="EV340" i="11"/>
  <c r="GG340" i="11" s="1"/>
  <c r="EP346" i="11"/>
  <c r="GA346" i="11" s="1"/>
  <c r="EN348" i="11"/>
  <c r="FY348" i="11" s="1"/>
  <c r="EX338" i="11"/>
  <c r="GI338" i="11" s="1"/>
  <c r="EY337" i="11"/>
  <c r="GJ337" i="11" s="1"/>
  <c r="FF330" i="11"/>
  <c r="GQ330" i="11" s="1"/>
  <c r="FN325" i="11"/>
  <c r="EO347" i="11"/>
  <c r="FZ347" i="11" s="1"/>
  <c r="EU341" i="11"/>
  <c r="GF341" i="11" s="1"/>
  <c r="EH354" i="11"/>
  <c r="FS354" i="11" s="1"/>
  <c r="FR354" i="11"/>
  <c r="ET342" i="11"/>
  <c r="GE342" i="11" s="1"/>
  <c r="FT352" i="11"/>
  <c r="FD332" i="11"/>
  <c r="GO332" i="11" s="1"/>
  <c r="EL350" i="11"/>
  <c r="FW350" i="11" s="1"/>
  <c r="ER344" i="11"/>
  <c r="GC344" i="11" s="1"/>
  <c r="FH328" i="11"/>
  <c r="GS328" i="11" s="1"/>
  <c r="EF356" i="11"/>
  <c r="FA335" i="11"/>
  <c r="GL335" i="11" s="1"/>
  <c r="FQ355" i="11"/>
  <c r="FL326" i="11"/>
  <c r="FM326" i="11" s="1"/>
  <c r="EJ352" i="11"/>
  <c r="FU352" i="11" s="1"/>
  <c r="FB334" i="11"/>
  <c r="GM334" i="11" s="1"/>
  <c r="ES343" i="11"/>
  <c r="GD343" i="11" s="1"/>
  <c r="EK351" i="11"/>
  <c r="FV351" i="11" s="1"/>
  <c r="EZ336" i="11"/>
  <c r="GK336" i="11" s="1"/>
  <c r="EG355" i="11"/>
  <c r="FR355" i="11" s="1"/>
  <c r="EW339" i="11"/>
  <c r="GH339" i="11" s="1"/>
  <c r="FG329" i="11"/>
  <c r="GR329" i="11" s="1"/>
  <c r="GY326" i="11"/>
  <c r="HI326" i="11" s="1"/>
  <c r="HJ326" i="11" s="1"/>
  <c r="GX326" i="11"/>
  <c r="HK323" i="11"/>
  <c r="HL327" i="11"/>
  <c r="FP357" i="11"/>
  <c r="HF328" i="11"/>
  <c r="CT331" i="11"/>
  <c r="DZ331" i="11" s="1"/>
  <c r="CW328" i="11"/>
  <c r="EC328" i="11" s="1"/>
  <c r="CK340" i="11"/>
  <c r="DQ340" i="11" s="1"/>
  <c r="AD358" i="11"/>
  <c r="AF356" i="11"/>
  <c r="BZ351" i="11"/>
  <c r="DF351" i="11" s="1"/>
  <c r="CH343" i="11"/>
  <c r="DN343" i="11" s="1"/>
  <c r="BE331" i="11"/>
  <c r="AU341" i="11"/>
  <c r="AR344" i="11"/>
  <c r="BC333" i="11"/>
  <c r="BW354" i="11"/>
  <c r="DC354" i="11" s="1"/>
  <c r="AQ345" i="11"/>
  <c r="AW339" i="11"/>
  <c r="BS358" i="11"/>
  <c r="CY358" i="11" s="1"/>
  <c r="CV329" i="11"/>
  <c r="EB329" i="11" s="1"/>
  <c r="AI353" i="11"/>
  <c r="AM349" i="11"/>
  <c r="AG355" i="11"/>
  <c r="CL339" i="11"/>
  <c r="DR339" i="11" s="1"/>
  <c r="CQ334" i="11"/>
  <c r="DW334" i="11" s="1"/>
  <c r="BA335" i="11"/>
  <c r="CF345" i="11"/>
  <c r="DL345" i="11" s="1"/>
  <c r="AX338" i="11"/>
  <c r="BB334" i="11"/>
  <c r="AP346" i="11"/>
  <c r="BF330" i="11"/>
  <c r="AS343" i="11"/>
  <c r="BX353" i="11"/>
  <c r="DD353" i="11" s="1"/>
  <c r="EJ353" i="11" s="1"/>
  <c r="FU353" i="11" s="1"/>
  <c r="AV340" i="11"/>
  <c r="CA350" i="11"/>
  <c r="DG350" i="11" s="1"/>
  <c r="CN337" i="11"/>
  <c r="DT337" i="11" s="1"/>
  <c r="CM338" i="11"/>
  <c r="DS338" i="11" s="1"/>
  <c r="CI342" i="11"/>
  <c r="DO342" i="11" s="1"/>
  <c r="CE346" i="11"/>
  <c r="DK346" i="11" s="1"/>
  <c r="BH328" i="11"/>
  <c r="CG344" i="11"/>
  <c r="DM344" i="11" s="1"/>
  <c r="CJ341" i="11"/>
  <c r="DP341" i="11" s="1"/>
  <c r="CP335" i="11"/>
  <c r="DV335" i="11" s="1"/>
  <c r="AE357" i="11"/>
  <c r="AH354" i="11"/>
  <c r="AJ352" i="11"/>
  <c r="CO336" i="11"/>
  <c r="DU336" i="11" s="1"/>
  <c r="AY337" i="11"/>
  <c r="BU356" i="11"/>
  <c r="DA356" i="11" s="1"/>
  <c r="EG356" i="11" s="1"/>
  <c r="FR356" i="11" s="1"/>
  <c r="CD347" i="11"/>
  <c r="DJ347" i="11" s="1"/>
  <c r="AO347" i="11"/>
  <c r="CB349" i="11"/>
  <c r="DH349" i="11" s="1"/>
  <c r="CS332" i="11"/>
  <c r="DY332" i="11" s="1"/>
  <c r="BG329" i="11"/>
  <c r="AZ336" i="11"/>
  <c r="BY352" i="11"/>
  <c r="DE352" i="11" s="1"/>
  <c r="AK351" i="11"/>
  <c r="CR333" i="11"/>
  <c r="DX333" i="11" s="1"/>
  <c r="BT357" i="11"/>
  <c r="CZ357" i="11" s="1"/>
  <c r="AT342" i="11"/>
  <c r="BV355" i="11"/>
  <c r="DB355" i="11" s="1"/>
  <c r="AN348" i="11"/>
  <c r="AL350" i="11"/>
  <c r="CU330" i="11"/>
  <c r="EA330" i="11" s="1"/>
  <c r="CC348" i="11"/>
  <c r="DI348" i="11" s="1"/>
  <c r="BD332" i="11"/>
  <c r="M389" i="11"/>
  <c r="HE388" i="11" s="1"/>
  <c r="G390" i="11"/>
  <c r="HH325" i="11" l="1"/>
  <c r="GT327" i="11"/>
  <c r="GV327" i="11" s="1"/>
  <c r="GW327" i="11" s="1"/>
  <c r="O388" i="1"/>
  <c r="G389" i="1"/>
  <c r="N388" i="1"/>
  <c r="AW357" i="1"/>
  <c r="AR360" i="1"/>
  <c r="AB376" i="1"/>
  <c r="AN364" i="1"/>
  <c r="AJ368" i="1"/>
  <c r="AF372" i="1"/>
  <c r="AT358" i="1"/>
  <c r="AV358" i="1" s="1"/>
  <c r="AW358" i="1" s="1"/>
  <c r="AP362" i="1"/>
  <c r="AG371" i="1"/>
  <c r="AC375" i="1"/>
  <c r="AS359" i="1"/>
  <c r="AH370" i="1"/>
  <c r="AL366" i="1"/>
  <c r="Y379" i="1"/>
  <c r="AO363" i="1"/>
  <c r="V382" i="1"/>
  <c r="AD374" i="1"/>
  <c r="AK367" i="1"/>
  <c r="Z378" i="1"/>
  <c r="T384" i="1"/>
  <c r="AI369" i="1"/>
  <c r="AM365" i="1"/>
  <c r="AQ361" i="1"/>
  <c r="AA377" i="1"/>
  <c r="AE373" i="1"/>
  <c r="R386" i="1"/>
  <c r="S385" i="1"/>
  <c r="W381" i="1"/>
  <c r="Q387" i="1"/>
  <c r="U383" i="1"/>
  <c r="X380" i="1"/>
  <c r="ER345" i="11"/>
  <c r="GC345" i="11" s="1"/>
  <c r="EV341" i="11"/>
  <c r="GG341" i="11" s="1"/>
  <c r="EY338" i="11"/>
  <c r="GJ338" i="11" s="1"/>
  <c r="EF357" i="11"/>
  <c r="FQ357" i="11" s="1"/>
  <c r="EE358" i="11"/>
  <c r="FP358" i="11" s="1"/>
  <c r="EO348" i="11"/>
  <c r="FZ348" i="11" s="1"/>
  <c r="ES344" i="11"/>
  <c r="GD344" i="11" s="1"/>
  <c r="EN349" i="11"/>
  <c r="FY349" i="11" s="1"/>
  <c r="EX339" i="11"/>
  <c r="GI339" i="11" s="1"/>
  <c r="FB335" i="11"/>
  <c r="GM335" i="11" s="1"/>
  <c r="EQ346" i="11"/>
  <c r="GB346" i="11" s="1"/>
  <c r="EH355" i="11"/>
  <c r="FS355" i="11" s="1"/>
  <c r="FG330" i="11"/>
  <c r="GR330" i="11" s="1"/>
  <c r="EK352" i="11"/>
  <c r="FV352" i="11" s="1"/>
  <c r="FD333" i="11"/>
  <c r="GO333" i="11" s="1"/>
  <c r="FE332" i="11"/>
  <c r="GP332" i="11" s="1"/>
  <c r="FA336" i="11"/>
  <c r="GL336" i="11" s="1"/>
  <c r="EM350" i="11"/>
  <c r="FX350" i="11" s="1"/>
  <c r="ET343" i="11"/>
  <c r="GE343" i="11" s="1"/>
  <c r="EW340" i="11"/>
  <c r="GH340" i="11" s="1"/>
  <c r="EP347" i="11"/>
  <c r="GA347" i="11" s="1"/>
  <c r="EU342" i="11"/>
  <c r="GF342" i="11" s="1"/>
  <c r="EL351" i="11"/>
  <c r="FW351" i="11" s="1"/>
  <c r="FI328" i="11"/>
  <c r="FC334" i="11"/>
  <c r="GN334" i="11" s="1"/>
  <c r="FF331" i="11"/>
  <c r="GQ331" i="11" s="1"/>
  <c r="GZ326" i="11"/>
  <c r="HH326" i="11"/>
  <c r="FN326" i="11"/>
  <c r="FQ356" i="11"/>
  <c r="FL327" i="11"/>
  <c r="FM327" i="11" s="1"/>
  <c r="EZ337" i="11"/>
  <c r="GK337" i="11" s="1"/>
  <c r="FH329" i="11"/>
  <c r="GS329" i="11" s="1"/>
  <c r="EI354" i="11"/>
  <c r="GY327" i="11"/>
  <c r="HI327" i="11" s="1"/>
  <c r="HJ327" i="11" s="1"/>
  <c r="GX327" i="11"/>
  <c r="HK325" i="11"/>
  <c r="HL328" i="11"/>
  <c r="HF329" i="11"/>
  <c r="AY338" i="11"/>
  <c r="BZ352" i="11"/>
  <c r="DF352" i="11" s="1"/>
  <c r="CK341" i="11"/>
  <c r="DQ341" i="11" s="1"/>
  <c r="CV330" i="11"/>
  <c r="EB330" i="11" s="1"/>
  <c r="AS344" i="11"/>
  <c r="AJ353" i="11"/>
  <c r="BA336" i="11"/>
  <c r="AZ337" i="11"/>
  <c r="AK352" i="11"/>
  <c r="AD359" i="11"/>
  <c r="CJ342" i="11"/>
  <c r="DP342" i="11" s="1"/>
  <c r="AV341" i="11"/>
  <c r="AH355" i="11"/>
  <c r="CL340" i="11"/>
  <c r="DR340" i="11" s="1"/>
  <c r="CG345" i="11"/>
  <c r="DM345" i="11" s="1"/>
  <c r="AQ346" i="11"/>
  <c r="CH344" i="11"/>
  <c r="DN344" i="11" s="1"/>
  <c r="ET344" i="11" s="1"/>
  <c r="GE344" i="11" s="1"/>
  <c r="BS359" i="11"/>
  <c r="CY359" i="11" s="1"/>
  <c r="EE359" i="11" s="1"/>
  <c r="AU342" i="11"/>
  <c r="BT358" i="11"/>
  <c r="CZ358" i="11" s="1"/>
  <c r="CB350" i="11"/>
  <c r="DH350" i="11" s="1"/>
  <c r="AF357" i="11"/>
  <c r="AP347" i="11"/>
  <c r="BD333" i="11"/>
  <c r="BV356" i="11"/>
  <c r="DB356" i="11" s="1"/>
  <c r="AR345" i="11"/>
  <c r="CI343" i="11"/>
  <c r="DO343" i="11" s="1"/>
  <c r="CA351" i="11"/>
  <c r="DG351" i="11" s="1"/>
  <c r="CD348" i="11"/>
  <c r="DJ348" i="11" s="1"/>
  <c r="AE358" i="11"/>
  <c r="AX339" i="11"/>
  <c r="BY353" i="11"/>
  <c r="DE353" i="11" s="1"/>
  <c r="CC349" i="11"/>
  <c r="DI349" i="11" s="1"/>
  <c r="BF331" i="11"/>
  <c r="CN338" i="11"/>
  <c r="DT338" i="11" s="1"/>
  <c r="CF346" i="11"/>
  <c r="DL346" i="11" s="1"/>
  <c r="ER346" i="11" s="1"/>
  <c r="GC346" i="11" s="1"/>
  <c r="CT332" i="11"/>
  <c r="DZ332" i="11" s="1"/>
  <c r="AT343" i="11"/>
  <c r="AO348" i="11"/>
  <c r="CE347" i="11"/>
  <c r="DK347" i="11" s="1"/>
  <c r="BE332" i="11"/>
  <c r="CP336" i="11"/>
  <c r="DV336" i="11" s="1"/>
  <c r="CU331" i="11"/>
  <c r="EA331" i="11" s="1"/>
  <c r="CW329" i="11"/>
  <c r="EC329" i="11" s="1"/>
  <c r="AL351" i="11"/>
  <c r="CS333" i="11"/>
  <c r="DY333" i="11" s="1"/>
  <c r="FE333" i="11" s="1"/>
  <c r="GP333" i="11" s="1"/>
  <c r="AM350" i="11"/>
  <c r="BW355" i="11"/>
  <c r="DC355" i="11" s="1"/>
  <c r="CQ335" i="11"/>
  <c r="DW335" i="11" s="1"/>
  <c r="BC334" i="11"/>
  <c r="CR334" i="11"/>
  <c r="DX334" i="11" s="1"/>
  <c r="BH329" i="11"/>
  <c r="AW340" i="11"/>
  <c r="AI354" i="11"/>
  <c r="BG330" i="11"/>
  <c r="CO337" i="11"/>
  <c r="DU337" i="11" s="1"/>
  <c r="FA337" i="11" s="1"/>
  <c r="GL337" i="11" s="1"/>
  <c r="AG356" i="11"/>
  <c r="AN349" i="11"/>
  <c r="BB335" i="11"/>
  <c r="CM339" i="11"/>
  <c r="DS339" i="11" s="1"/>
  <c r="BU357" i="11"/>
  <c r="DA357" i="11" s="1"/>
  <c r="BX354" i="11"/>
  <c r="DD354" i="11" s="1"/>
  <c r="EJ354" i="11" s="1"/>
  <c r="FU354" i="11" s="1"/>
  <c r="M390" i="11"/>
  <c r="HE389" i="11" s="1"/>
  <c r="G391" i="11"/>
  <c r="AY357" i="1" l="1"/>
  <c r="AZ357" i="1" s="1"/>
  <c r="BL357" i="1" s="1"/>
  <c r="AX357" i="1"/>
  <c r="O389" i="1"/>
  <c r="N389" i="1"/>
  <c r="G390" i="1"/>
  <c r="AX358" i="1"/>
  <c r="AY358" i="1"/>
  <c r="AZ358" i="1" s="1"/>
  <c r="BL358" i="1" s="1"/>
  <c r="AQ362" i="1"/>
  <c r="AA378" i="1"/>
  <c r="AE374" i="1"/>
  <c r="AI370" i="1"/>
  <c r="AM366" i="1"/>
  <c r="AJ369" i="1"/>
  <c r="Z379" i="1"/>
  <c r="AP363" i="1"/>
  <c r="AK368" i="1"/>
  <c r="Y380" i="1"/>
  <c r="AO364" i="1"/>
  <c r="AF373" i="1"/>
  <c r="AD375" i="1"/>
  <c r="AT359" i="1"/>
  <c r="AV359" i="1" s="1"/>
  <c r="AW359" i="1" s="1"/>
  <c r="AB377" i="1"/>
  <c r="AR361" i="1"/>
  <c r="AH371" i="1"/>
  <c r="AC376" i="1"/>
  <c r="AS360" i="1"/>
  <c r="AG372" i="1"/>
  <c r="AN365" i="1"/>
  <c r="AL367" i="1"/>
  <c r="X381" i="1"/>
  <c r="W382" i="1"/>
  <c r="Q388" i="1"/>
  <c r="T385" i="1"/>
  <c r="S386" i="1"/>
  <c r="U384" i="1"/>
  <c r="R387" i="1"/>
  <c r="V383" i="1"/>
  <c r="FB336" i="11"/>
  <c r="GM336" i="11" s="1"/>
  <c r="EZ338" i="11"/>
  <c r="GK338" i="11" s="1"/>
  <c r="FG331" i="11"/>
  <c r="GR331" i="11" s="1"/>
  <c r="EG357" i="11"/>
  <c r="FR357" i="11" s="1"/>
  <c r="EY339" i="11"/>
  <c r="GJ339" i="11" s="1"/>
  <c r="EI355" i="11"/>
  <c r="FT355" i="11" s="1"/>
  <c r="EQ347" i="11"/>
  <c r="GB347" i="11" s="1"/>
  <c r="EK353" i="11"/>
  <c r="FV353" i="11" s="1"/>
  <c r="FI329" i="11"/>
  <c r="EM351" i="11"/>
  <c r="FX351" i="11" s="1"/>
  <c r="EF358" i="11"/>
  <c r="FH330" i="11"/>
  <c r="GS330" i="11" s="1"/>
  <c r="HK326" i="11"/>
  <c r="FD334" i="11"/>
  <c r="GO334" i="11" s="1"/>
  <c r="EU343" i="11"/>
  <c r="GF343" i="11" s="1"/>
  <c r="ES345" i="11"/>
  <c r="GD345" i="11" s="1"/>
  <c r="EV342" i="11"/>
  <c r="GG342" i="11" s="1"/>
  <c r="EW341" i="11"/>
  <c r="GH341" i="11" s="1"/>
  <c r="EX340" i="11"/>
  <c r="GI340" i="11" s="1"/>
  <c r="EL352" i="11"/>
  <c r="FW352" i="11" s="1"/>
  <c r="FC335" i="11"/>
  <c r="GN335" i="11" s="1"/>
  <c r="FF332" i="11"/>
  <c r="GQ332" i="11" s="1"/>
  <c r="EO349" i="11"/>
  <c r="FZ349" i="11" s="1"/>
  <c r="EP348" i="11"/>
  <c r="GA348" i="11" s="1"/>
  <c r="EH356" i="11"/>
  <c r="EN350" i="11"/>
  <c r="FY350" i="11" s="1"/>
  <c r="GZ327" i="11"/>
  <c r="HH327" i="11"/>
  <c r="FT354" i="11"/>
  <c r="FN327" i="11"/>
  <c r="GT328" i="11"/>
  <c r="GV328" i="11" s="1"/>
  <c r="GW328" i="11" s="1"/>
  <c r="FK328" i="11"/>
  <c r="HL329" i="11"/>
  <c r="HF330" i="11"/>
  <c r="BU358" i="11"/>
  <c r="DA358" i="11" s="1"/>
  <c r="CA352" i="11"/>
  <c r="DG352" i="11" s="1"/>
  <c r="AV342" i="11"/>
  <c r="BY354" i="11"/>
  <c r="DE354" i="11" s="1"/>
  <c r="AK353" i="11"/>
  <c r="BZ353" i="11"/>
  <c r="DF353" i="11" s="1"/>
  <c r="BF332" i="11"/>
  <c r="BE333" i="11"/>
  <c r="CL341" i="11"/>
  <c r="DR341" i="11" s="1"/>
  <c r="BV357" i="11"/>
  <c r="DB357" i="11" s="1"/>
  <c r="CG346" i="11"/>
  <c r="DM346" i="11" s="1"/>
  <c r="AG357" i="11"/>
  <c r="BX355" i="11"/>
  <c r="DD355" i="11" s="1"/>
  <c r="CU332" i="11"/>
  <c r="EA332" i="11" s="1"/>
  <c r="CO338" i="11"/>
  <c r="DU338" i="11" s="1"/>
  <c r="CJ343" i="11"/>
  <c r="DP343" i="11" s="1"/>
  <c r="AI355" i="11"/>
  <c r="AP348" i="11"/>
  <c r="CP337" i="11"/>
  <c r="DV337" i="11" s="1"/>
  <c r="CB351" i="11"/>
  <c r="DH351" i="11" s="1"/>
  <c r="AF358" i="11"/>
  <c r="CV331" i="11"/>
  <c r="EB331" i="11" s="1"/>
  <c r="BS360" i="11"/>
  <c r="CY360" i="11" s="1"/>
  <c r="AO349" i="11"/>
  <c r="AH356" i="11"/>
  <c r="CD349" i="11"/>
  <c r="DJ349" i="11" s="1"/>
  <c r="CH345" i="11"/>
  <c r="DN345" i="11" s="1"/>
  <c r="BC335" i="11"/>
  <c r="CN339" i="11"/>
  <c r="DT339" i="11" s="1"/>
  <c r="AE359" i="11"/>
  <c r="AT344" i="11"/>
  <c r="CC350" i="11"/>
  <c r="DI350" i="11" s="1"/>
  <c r="CM340" i="11"/>
  <c r="DS340" i="11" s="1"/>
  <c r="BD334" i="11"/>
  <c r="AD360" i="11"/>
  <c r="AN350" i="11"/>
  <c r="BH330" i="11"/>
  <c r="BA337" i="11"/>
  <c r="BT359" i="11"/>
  <c r="CZ359" i="11" s="1"/>
  <c r="BW356" i="11"/>
  <c r="DC356" i="11" s="1"/>
  <c r="AW341" i="11"/>
  <c r="CW330" i="11"/>
  <c r="EC330" i="11" s="1"/>
  <c r="AU343" i="11"/>
  <c r="AM351" i="11"/>
  <c r="BB336" i="11"/>
  <c r="CR335" i="11"/>
  <c r="DX335" i="11" s="1"/>
  <c r="BG331" i="11"/>
  <c r="AQ347" i="11"/>
  <c r="AZ338" i="11"/>
  <c r="CQ336" i="11"/>
  <c r="DW336" i="11" s="1"/>
  <c r="CE348" i="11"/>
  <c r="DK348" i="11" s="1"/>
  <c r="AL352" i="11"/>
  <c r="AY339" i="11"/>
  <c r="AS345" i="11"/>
  <c r="AJ354" i="11"/>
  <c r="AX340" i="11"/>
  <c r="CS334" i="11"/>
  <c r="DY334" i="11" s="1"/>
  <c r="CF347" i="11"/>
  <c r="DL347" i="11" s="1"/>
  <c r="CK342" i="11"/>
  <c r="DQ342" i="11" s="1"/>
  <c r="EW342" i="11" s="1"/>
  <c r="GH342" i="11" s="1"/>
  <c r="AR346" i="11"/>
  <c r="CT333" i="11"/>
  <c r="DZ333" i="11" s="1"/>
  <c r="FF333" i="11" s="1"/>
  <c r="GQ333" i="11" s="1"/>
  <c r="CI344" i="11"/>
  <c r="DO344" i="11" s="1"/>
  <c r="FP359" i="11"/>
  <c r="G392" i="11"/>
  <c r="M391" i="11"/>
  <c r="HE390" i="11" s="1"/>
  <c r="EI356" i="11" l="1"/>
  <c r="FT356" i="11" s="1"/>
  <c r="G391" i="1"/>
  <c r="O390" i="1"/>
  <c r="N390" i="1"/>
  <c r="AI371" i="1"/>
  <c r="AQ363" i="1"/>
  <c r="AA379" i="1"/>
  <c r="AE375" i="1"/>
  <c r="AK369" i="1"/>
  <c r="AG373" i="1"/>
  <c r="AM367" i="1"/>
  <c r="AC377" i="1"/>
  <c r="AS361" i="1"/>
  <c r="Y381" i="1"/>
  <c r="AO365" i="1"/>
  <c r="S387" i="1"/>
  <c r="AN366" i="1"/>
  <c r="AP364" i="1"/>
  <c r="Z380" i="1"/>
  <c r="AR362" i="1"/>
  <c r="AB378" i="1"/>
  <c r="AT360" i="1"/>
  <c r="AV360" i="1" s="1"/>
  <c r="AD376" i="1"/>
  <c r="Q389" i="1"/>
  <c r="X382" i="1"/>
  <c r="AF374" i="1"/>
  <c r="AH372" i="1"/>
  <c r="AJ370" i="1"/>
  <c r="AL368" i="1"/>
  <c r="T386" i="1"/>
  <c r="W383" i="1"/>
  <c r="U385" i="1"/>
  <c r="V384" i="1"/>
  <c r="R388" i="1"/>
  <c r="AX359" i="1"/>
  <c r="AY359" i="1"/>
  <c r="AZ359" i="1" s="1"/>
  <c r="BL359" i="1" s="1"/>
  <c r="ER347" i="11"/>
  <c r="GC347" i="11" s="1"/>
  <c r="FC336" i="11"/>
  <c r="GN336" i="11" s="1"/>
  <c r="FD335" i="11"/>
  <c r="GO335" i="11" s="1"/>
  <c r="FI330" i="11"/>
  <c r="FK330" i="11" s="1"/>
  <c r="EQ348" i="11"/>
  <c r="GB348" i="11" s="1"/>
  <c r="EF359" i="11"/>
  <c r="FQ359" i="11" s="1"/>
  <c r="FE334" i="11"/>
  <c r="GP334" i="11" s="1"/>
  <c r="EP349" i="11"/>
  <c r="GA349" i="11" s="1"/>
  <c r="EH357" i="11"/>
  <c r="FS357" i="11" s="1"/>
  <c r="ET345" i="11"/>
  <c r="GE345" i="11" s="1"/>
  <c r="FB337" i="11"/>
  <c r="GM337" i="11" s="1"/>
  <c r="FA338" i="11"/>
  <c r="GL338" i="11" s="1"/>
  <c r="ES346" i="11"/>
  <c r="GD346" i="11" s="1"/>
  <c r="EE360" i="11"/>
  <c r="FP360" i="11" s="1"/>
  <c r="EU344" i="11"/>
  <c r="GF344" i="11" s="1"/>
  <c r="EO350" i="11"/>
  <c r="FZ350" i="11" s="1"/>
  <c r="EN351" i="11"/>
  <c r="FY351" i="11" s="1"/>
  <c r="EV343" i="11"/>
  <c r="GG343" i="11" s="1"/>
  <c r="EK354" i="11"/>
  <c r="FV354" i="11" s="1"/>
  <c r="FL328" i="11"/>
  <c r="FM328" i="11" s="1"/>
  <c r="FS356" i="11"/>
  <c r="GY328" i="11"/>
  <c r="HI328" i="11" s="1"/>
  <c r="HJ328" i="11" s="1"/>
  <c r="GX328" i="11"/>
  <c r="FH331" i="11"/>
  <c r="GS331" i="11" s="1"/>
  <c r="FG332" i="11"/>
  <c r="GR332" i="11" s="1"/>
  <c r="EL353" i="11"/>
  <c r="FW353" i="11" s="1"/>
  <c r="EM352" i="11"/>
  <c r="FX352" i="11" s="1"/>
  <c r="HK327" i="11"/>
  <c r="FQ358" i="11"/>
  <c r="EY340" i="11"/>
  <c r="GJ340" i="11" s="1"/>
  <c r="EZ339" i="11"/>
  <c r="GK339" i="11" s="1"/>
  <c r="EJ355" i="11"/>
  <c r="FU355" i="11" s="1"/>
  <c r="EX341" i="11"/>
  <c r="GI341" i="11" s="1"/>
  <c r="EG358" i="11"/>
  <c r="FR358" i="11" s="1"/>
  <c r="GT329" i="11"/>
  <c r="GV329" i="11" s="1"/>
  <c r="GW329" i="11" s="1"/>
  <c r="FK329" i="11"/>
  <c r="HL330" i="11"/>
  <c r="HF331" i="11"/>
  <c r="CI345" i="11"/>
  <c r="DO345" i="11" s="1"/>
  <c r="AP349" i="11"/>
  <c r="AK354" i="11"/>
  <c r="CR336" i="11"/>
  <c r="DX336" i="11" s="1"/>
  <c r="AW342" i="11"/>
  <c r="AI356" i="11"/>
  <c r="AF359" i="11"/>
  <c r="CU333" i="11"/>
  <c r="EA333" i="11" s="1"/>
  <c r="AR347" i="11"/>
  <c r="AG358" i="11"/>
  <c r="AM352" i="11"/>
  <c r="BW357" i="11"/>
  <c r="DC357" i="11" s="1"/>
  <c r="AS346" i="11"/>
  <c r="CT334" i="11"/>
  <c r="DZ334" i="11" s="1"/>
  <c r="CK343" i="11"/>
  <c r="DQ343" i="11" s="1"/>
  <c r="CF348" i="11"/>
  <c r="DL348" i="11" s="1"/>
  <c r="AO350" i="11"/>
  <c r="CM341" i="11"/>
  <c r="DS341" i="11" s="1"/>
  <c r="AL353" i="11"/>
  <c r="CJ344" i="11"/>
  <c r="DP344" i="11" s="1"/>
  <c r="BU359" i="11"/>
  <c r="DA359" i="11" s="1"/>
  <c r="AY340" i="11"/>
  <c r="CS335" i="11"/>
  <c r="DY335" i="11" s="1"/>
  <c r="BG332" i="11"/>
  <c r="BF333" i="11"/>
  <c r="CN340" i="11"/>
  <c r="DT340" i="11" s="1"/>
  <c r="BE334" i="11"/>
  <c r="CB352" i="11"/>
  <c r="DH352" i="11" s="1"/>
  <c r="BB337" i="11"/>
  <c r="CV332" i="11"/>
  <c r="EB332" i="11" s="1"/>
  <c r="BA338" i="11"/>
  <c r="BS361" i="11"/>
  <c r="CY361" i="11" s="1"/>
  <c r="AN351" i="11"/>
  <c r="BX356" i="11"/>
  <c r="DD356" i="11" s="1"/>
  <c r="AT345" i="11"/>
  <c r="AQ348" i="11"/>
  <c r="BD335" i="11"/>
  <c r="AH357" i="11"/>
  <c r="AD361" i="11"/>
  <c r="CH346" i="11"/>
  <c r="DN346" i="11" s="1"/>
  <c r="BH331" i="11"/>
  <c r="BY355" i="11"/>
  <c r="DE355" i="11" s="1"/>
  <c r="BC336" i="11"/>
  <c r="CG347" i="11"/>
  <c r="DM347" i="11" s="1"/>
  <c r="CW331" i="11"/>
  <c r="EC331" i="11" s="1"/>
  <c r="FI331" i="11" s="1"/>
  <c r="AV343" i="11"/>
  <c r="CL342" i="11"/>
  <c r="DR342" i="11" s="1"/>
  <c r="AU344" i="11"/>
  <c r="BZ354" i="11"/>
  <c r="DF354" i="11" s="1"/>
  <c r="CQ337" i="11"/>
  <c r="DW337" i="11" s="1"/>
  <c r="BV358" i="11"/>
  <c r="DB358" i="11" s="1"/>
  <c r="CA353" i="11"/>
  <c r="DG353" i="11" s="1"/>
  <c r="CE349" i="11"/>
  <c r="DK349" i="11" s="1"/>
  <c r="CD350" i="11"/>
  <c r="DJ350" i="11" s="1"/>
  <c r="CP338" i="11"/>
  <c r="DV338" i="11" s="1"/>
  <c r="FB338" i="11" s="1"/>
  <c r="GM338" i="11" s="1"/>
  <c r="AZ339" i="11"/>
  <c r="AE360" i="11"/>
  <c r="AJ355" i="11"/>
  <c r="AX341" i="11"/>
  <c r="BT360" i="11"/>
  <c r="CZ360" i="11" s="1"/>
  <c r="CO339" i="11"/>
  <c r="DU339" i="11" s="1"/>
  <c r="CC351" i="11"/>
  <c r="DI351" i="11" s="1"/>
  <c r="M392" i="11"/>
  <c r="HE391" i="11" s="1"/>
  <c r="G393" i="11"/>
  <c r="EQ349" i="11" l="1"/>
  <c r="GB349" i="11" s="1"/>
  <c r="EH358" i="11"/>
  <c r="FS358" i="11" s="1"/>
  <c r="EJ356" i="11"/>
  <c r="FU356" i="11" s="1"/>
  <c r="EZ340" i="11"/>
  <c r="GK340" i="11" s="1"/>
  <c r="GT330" i="11"/>
  <c r="GV330" i="11" s="1"/>
  <c r="GW330" i="11" s="1"/>
  <c r="AM368" i="1"/>
  <c r="Z381" i="1"/>
  <c r="AP365" i="1"/>
  <c r="AC378" i="1"/>
  <c r="AS362" i="1"/>
  <c r="AF375" i="1"/>
  <c r="AA380" i="1"/>
  <c r="AQ364" i="1"/>
  <c r="AL369" i="1"/>
  <c r="AG374" i="1"/>
  <c r="AB379" i="1"/>
  <c r="AR363" i="1"/>
  <c r="AE376" i="1"/>
  <c r="AH373" i="1"/>
  <c r="AK370" i="1"/>
  <c r="AN367" i="1"/>
  <c r="AI372" i="1"/>
  <c r="AD377" i="1"/>
  <c r="AT361" i="1"/>
  <c r="AV361" i="1" s="1"/>
  <c r="AW361" i="1" s="1"/>
  <c r="Y382" i="1"/>
  <c r="AO366" i="1"/>
  <c r="AJ371" i="1"/>
  <c r="S388" i="1"/>
  <c r="T387" i="1"/>
  <c r="V385" i="1"/>
  <c r="Q390" i="1"/>
  <c r="X383" i="1"/>
  <c r="W384" i="1"/>
  <c r="U386" i="1"/>
  <c r="R389" i="1"/>
  <c r="AW360" i="1"/>
  <c r="O391" i="1"/>
  <c r="N391" i="1"/>
  <c r="G392" i="1"/>
  <c r="FA339" i="11"/>
  <c r="GL339" i="11" s="1"/>
  <c r="FH332" i="11"/>
  <c r="GS332" i="11" s="1"/>
  <c r="EL354" i="11"/>
  <c r="FW354" i="11" s="1"/>
  <c r="EM353" i="11"/>
  <c r="FX353" i="11" s="1"/>
  <c r="EN352" i="11"/>
  <c r="FY352" i="11" s="1"/>
  <c r="EG359" i="11"/>
  <c r="FR359" i="11" s="1"/>
  <c r="EU345" i="11"/>
  <c r="GF345" i="11" s="1"/>
  <c r="GT331" i="11"/>
  <c r="GV331" i="11" s="1"/>
  <c r="GW331" i="11" s="1"/>
  <c r="FK331" i="11"/>
  <c r="EF360" i="11"/>
  <c r="FQ360" i="11" s="1"/>
  <c r="ES347" i="11"/>
  <c r="GD347" i="11" s="1"/>
  <c r="ET346" i="11"/>
  <c r="GE346" i="11" s="1"/>
  <c r="EE361" i="11"/>
  <c r="FP361" i="11" s="1"/>
  <c r="EV344" i="11"/>
  <c r="GG344" i="11" s="1"/>
  <c r="ER348" i="11"/>
  <c r="GC348" i="11" s="1"/>
  <c r="EI357" i="11"/>
  <c r="FG333" i="11"/>
  <c r="GR333" i="11" s="1"/>
  <c r="FD336" i="11"/>
  <c r="GO336" i="11" s="1"/>
  <c r="FL330" i="11"/>
  <c r="FM330" i="11" s="1"/>
  <c r="FN328" i="11"/>
  <c r="EX342" i="11"/>
  <c r="GI342" i="11" s="1"/>
  <c r="FE335" i="11"/>
  <c r="GP335" i="11" s="1"/>
  <c r="EW343" i="11"/>
  <c r="GH343" i="11" s="1"/>
  <c r="GY330" i="11"/>
  <c r="HI330" i="11" s="1"/>
  <c r="HJ330" i="11" s="1"/>
  <c r="GX330" i="11"/>
  <c r="GY329" i="11"/>
  <c r="HI329" i="11" s="1"/>
  <c r="HJ329" i="11" s="1"/>
  <c r="GX329" i="11"/>
  <c r="EO351" i="11"/>
  <c r="FZ351" i="11" s="1"/>
  <c r="EP350" i="11"/>
  <c r="GA350" i="11" s="1"/>
  <c r="FC337" i="11"/>
  <c r="GN337" i="11" s="1"/>
  <c r="EK355" i="11"/>
  <c r="FV355" i="11" s="1"/>
  <c r="EY341" i="11"/>
  <c r="GJ341" i="11" s="1"/>
  <c r="FF334" i="11"/>
  <c r="GQ334" i="11" s="1"/>
  <c r="FL329" i="11"/>
  <c r="FM329" i="11" s="1"/>
  <c r="GZ328" i="11"/>
  <c r="HH328" i="11"/>
  <c r="HL331" i="11"/>
  <c r="HF332" i="11"/>
  <c r="AU345" i="11"/>
  <c r="AI357" i="11"/>
  <c r="CA354" i="11"/>
  <c r="DG354" i="11" s="1"/>
  <c r="AG359" i="11"/>
  <c r="AD362" i="11"/>
  <c r="CV333" i="11"/>
  <c r="EB333" i="11" s="1"/>
  <c r="BF334" i="11"/>
  <c r="AX342" i="11"/>
  <c r="BH332" i="11"/>
  <c r="CR337" i="11"/>
  <c r="DX337" i="11" s="1"/>
  <c r="CP339" i="11"/>
  <c r="DV339" i="11" s="1"/>
  <c r="AE361" i="11"/>
  <c r="BZ355" i="11"/>
  <c r="DF355" i="11" s="1"/>
  <c r="CD351" i="11"/>
  <c r="DJ351" i="11" s="1"/>
  <c r="AN352" i="11"/>
  <c r="AP350" i="11"/>
  <c r="CU334" i="11"/>
  <c r="EA334" i="11" s="1"/>
  <c r="CH347" i="11"/>
  <c r="DN347" i="11" s="1"/>
  <c r="BG333" i="11"/>
  <c r="BW358" i="11"/>
  <c r="DC358" i="11" s="1"/>
  <c r="CW332" i="11"/>
  <c r="EC332" i="11" s="1"/>
  <c r="FI332" i="11" s="1"/>
  <c r="AR348" i="11"/>
  <c r="AV344" i="11"/>
  <c r="CO340" i="11"/>
  <c r="DU340" i="11" s="1"/>
  <c r="BE335" i="11"/>
  <c r="BD336" i="11"/>
  <c r="CE350" i="11"/>
  <c r="DK350" i="11" s="1"/>
  <c r="AM353" i="11"/>
  <c r="CI346" i="11"/>
  <c r="DO346" i="11" s="1"/>
  <c r="CB353" i="11"/>
  <c r="DH353" i="11" s="1"/>
  <c r="AH358" i="11"/>
  <c r="BU360" i="11"/>
  <c r="DA360" i="11" s="1"/>
  <c r="AZ340" i="11"/>
  <c r="AF360" i="11"/>
  <c r="CK344" i="11"/>
  <c r="DQ344" i="11" s="1"/>
  <c r="EW344" i="11" s="1"/>
  <c r="GH344" i="11" s="1"/>
  <c r="BX357" i="11"/>
  <c r="DD357" i="11" s="1"/>
  <c r="BC337" i="11"/>
  <c r="AY341" i="11"/>
  <c r="BV359" i="11"/>
  <c r="DB359" i="11" s="1"/>
  <c r="CN341" i="11"/>
  <c r="DT341" i="11" s="1"/>
  <c r="AJ356" i="11"/>
  <c r="CC352" i="11"/>
  <c r="DI352" i="11" s="1"/>
  <c r="CG348" i="11"/>
  <c r="DM348" i="11" s="1"/>
  <c r="CT335" i="11"/>
  <c r="DZ335" i="11" s="1"/>
  <c r="AL354" i="11"/>
  <c r="BB338" i="11"/>
  <c r="BA339" i="11"/>
  <c r="CL343" i="11"/>
  <c r="DR343" i="11" s="1"/>
  <c r="BT361" i="11"/>
  <c r="CZ361" i="11" s="1"/>
  <c r="AS347" i="11"/>
  <c r="CJ345" i="11"/>
  <c r="DP345" i="11" s="1"/>
  <c r="AK355" i="11"/>
  <c r="AW343" i="11"/>
  <c r="AQ349" i="11"/>
  <c r="BY356" i="11"/>
  <c r="DE356" i="11" s="1"/>
  <c r="BS362" i="11"/>
  <c r="CY362" i="11" s="1"/>
  <c r="AT346" i="11"/>
  <c r="CM342" i="11"/>
  <c r="DS342" i="11" s="1"/>
  <c r="CS336" i="11"/>
  <c r="DY336" i="11" s="1"/>
  <c r="CF349" i="11"/>
  <c r="DL349" i="11" s="1"/>
  <c r="CQ338" i="11"/>
  <c r="DW338" i="11" s="1"/>
  <c r="AO351" i="11"/>
  <c r="M393" i="11"/>
  <c r="HE392" i="11" s="1"/>
  <c r="G394" i="11"/>
  <c r="AX361" i="1" l="1"/>
  <c r="AY361" i="1"/>
  <c r="AZ361" i="1" s="1"/>
  <c r="BL361" i="1" s="1"/>
  <c r="O392" i="1"/>
  <c r="N392" i="1"/>
  <c r="G393" i="1"/>
  <c r="R390" i="1"/>
  <c r="AF376" i="1"/>
  <c r="AI373" i="1"/>
  <c r="AL370" i="1"/>
  <c r="AO367" i="1"/>
  <c r="Y383" i="1"/>
  <c r="AR364" i="1"/>
  <c r="AB380" i="1"/>
  <c r="AM369" i="1"/>
  <c r="AH374" i="1"/>
  <c r="AS363" i="1"/>
  <c r="AC379" i="1"/>
  <c r="AN368" i="1"/>
  <c r="AQ365" i="1"/>
  <c r="AA381" i="1"/>
  <c r="AT362" i="1"/>
  <c r="AV362" i="1" s="1"/>
  <c r="AW362" i="1" s="1"/>
  <c r="AD378" i="1"/>
  <c r="AG375" i="1"/>
  <c r="AJ372" i="1"/>
  <c r="AE377" i="1"/>
  <c r="AP366" i="1"/>
  <c r="Z382" i="1"/>
  <c r="AK371" i="1"/>
  <c r="V386" i="1"/>
  <c r="U387" i="1"/>
  <c r="T388" i="1"/>
  <c r="W385" i="1"/>
  <c r="X384" i="1"/>
  <c r="Q391" i="1"/>
  <c r="S389" i="1"/>
  <c r="AY360" i="1"/>
  <c r="AZ360" i="1" s="1"/>
  <c r="BL360" i="1" s="1"/>
  <c r="AX360" i="1"/>
  <c r="EO352" i="11"/>
  <c r="FZ352" i="11" s="1"/>
  <c r="FG334" i="11"/>
  <c r="GR334" i="11" s="1"/>
  <c r="EH359" i="11"/>
  <c r="FS359" i="11" s="1"/>
  <c r="EQ350" i="11"/>
  <c r="GB350" i="11" s="1"/>
  <c r="EY342" i="11"/>
  <c r="GJ342" i="11" s="1"/>
  <c r="EF361" i="11"/>
  <c r="FQ361" i="11" s="1"/>
  <c r="EE362" i="11"/>
  <c r="EV345" i="11"/>
  <c r="GG345" i="11" s="1"/>
  <c r="EN353" i="11"/>
  <c r="FY353" i="11" s="1"/>
  <c r="FD337" i="11"/>
  <c r="GO337" i="11" s="1"/>
  <c r="FH333" i="11"/>
  <c r="GS333" i="11" s="1"/>
  <c r="FN329" i="11"/>
  <c r="EX343" i="11"/>
  <c r="GI343" i="11" s="1"/>
  <c r="FF335" i="11"/>
  <c r="GQ335" i="11" s="1"/>
  <c r="EK356" i="11"/>
  <c r="FV356" i="11" s="1"/>
  <c r="EP351" i="11"/>
  <c r="GA351" i="11" s="1"/>
  <c r="FE336" i="11"/>
  <c r="GP336" i="11" s="1"/>
  <c r="ES348" i="11"/>
  <c r="GD348" i="11" s="1"/>
  <c r="FB339" i="11"/>
  <c r="GM339" i="11" s="1"/>
  <c r="EM354" i="11"/>
  <c r="FX354" i="11" s="1"/>
  <c r="GZ329" i="11"/>
  <c r="HH329" i="11"/>
  <c r="FN330" i="11"/>
  <c r="ET347" i="11"/>
  <c r="GE347" i="11" s="1"/>
  <c r="FC338" i="11"/>
  <c r="GN338" i="11" s="1"/>
  <c r="EU346" i="11"/>
  <c r="GF346" i="11" s="1"/>
  <c r="GT332" i="11"/>
  <c r="GV332" i="11" s="1"/>
  <c r="GW332" i="11" s="1"/>
  <c r="FK332" i="11"/>
  <c r="EL355" i="11"/>
  <c r="FW355" i="11" s="1"/>
  <c r="FL331" i="11"/>
  <c r="FM331" i="11" s="1"/>
  <c r="ER349" i="11"/>
  <c r="GC349" i="11" s="1"/>
  <c r="EZ341" i="11"/>
  <c r="GK341" i="11" s="1"/>
  <c r="EJ357" i="11"/>
  <c r="FU357" i="11" s="1"/>
  <c r="EG360" i="11"/>
  <c r="FA340" i="11"/>
  <c r="GL340" i="11" s="1"/>
  <c r="EI358" i="11"/>
  <c r="HK328" i="11"/>
  <c r="GZ330" i="11"/>
  <c r="HK330" i="11" s="1"/>
  <c r="HH330" i="11"/>
  <c r="FT357" i="11"/>
  <c r="GY331" i="11"/>
  <c r="HI331" i="11" s="1"/>
  <c r="HJ331" i="11" s="1"/>
  <c r="GX331" i="11"/>
  <c r="HL332" i="11"/>
  <c r="HF333" i="11"/>
  <c r="AO352" i="11"/>
  <c r="CJ346" i="11"/>
  <c r="DP346" i="11" s="1"/>
  <c r="CE351" i="11"/>
  <c r="DK351" i="11" s="1"/>
  <c r="AH359" i="11"/>
  <c r="AR349" i="11"/>
  <c r="AY342" i="11"/>
  <c r="BY357" i="11"/>
  <c r="DE357" i="11" s="1"/>
  <c r="AI358" i="11"/>
  <c r="AM354" i="11"/>
  <c r="CU335" i="11"/>
  <c r="EA335" i="11" s="1"/>
  <c r="CC353" i="11"/>
  <c r="DI353" i="11" s="1"/>
  <c r="AT347" i="11"/>
  <c r="CQ339" i="11"/>
  <c r="DW339" i="11" s="1"/>
  <c r="CF350" i="11"/>
  <c r="DL350" i="11" s="1"/>
  <c r="AG360" i="11"/>
  <c r="AW344" i="11"/>
  <c r="BV360" i="11"/>
  <c r="DB360" i="11" s="1"/>
  <c r="AZ341" i="11"/>
  <c r="AX343" i="11"/>
  <c r="BS363" i="11"/>
  <c r="CY363" i="11" s="1"/>
  <c r="CK345" i="11"/>
  <c r="DQ345" i="11" s="1"/>
  <c r="CV334" i="11"/>
  <c r="EB334" i="11" s="1"/>
  <c r="BF335" i="11"/>
  <c r="BH333" i="11"/>
  <c r="CW333" i="11"/>
  <c r="EC333" i="11" s="1"/>
  <c r="CB354" i="11"/>
  <c r="DH354" i="11" s="1"/>
  <c r="BX358" i="11"/>
  <c r="DD358" i="11" s="1"/>
  <c r="AU346" i="11"/>
  <c r="AK356" i="11"/>
  <c r="AE362" i="11"/>
  <c r="BD337" i="11"/>
  <c r="AJ357" i="11"/>
  <c r="BT362" i="11"/>
  <c r="CZ362" i="11" s="1"/>
  <c r="CS337" i="11"/>
  <c r="DY337" i="11" s="1"/>
  <c r="AF361" i="11"/>
  <c r="AV345" i="11"/>
  <c r="CI347" i="11"/>
  <c r="DO347" i="11" s="1"/>
  <c r="EU347" i="11" s="1"/>
  <c r="GF347" i="11" s="1"/>
  <c r="BC338" i="11"/>
  <c r="CD352" i="11"/>
  <c r="DJ352" i="11" s="1"/>
  <c r="CA355" i="11"/>
  <c r="DG355" i="11" s="1"/>
  <c r="BU361" i="11"/>
  <c r="DA361" i="11" s="1"/>
  <c r="BZ356" i="11"/>
  <c r="DF356" i="11" s="1"/>
  <c r="AL355" i="11"/>
  <c r="AD363" i="11"/>
  <c r="BG334" i="11"/>
  <c r="BW359" i="11"/>
  <c r="DC359" i="11" s="1"/>
  <c r="CL344" i="11"/>
  <c r="DR344" i="11" s="1"/>
  <c r="EX344" i="11" s="1"/>
  <c r="GI344" i="11" s="1"/>
  <c r="CN342" i="11"/>
  <c r="DT342" i="11" s="1"/>
  <c r="EZ342" i="11" s="1"/>
  <c r="GK342" i="11" s="1"/>
  <c r="AN353" i="11"/>
  <c r="BA340" i="11"/>
  <c r="BB339" i="11"/>
  <c r="CM343" i="11"/>
  <c r="DS343" i="11" s="1"/>
  <c r="CO341" i="11"/>
  <c r="DU341" i="11" s="1"/>
  <c r="FA341" i="11" s="1"/>
  <c r="GL341" i="11" s="1"/>
  <c r="CT336" i="11"/>
  <c r="DZ336" i="11" s="1"/>
  <c r="CG349" i="11"/>
  <c r="DM349" i="11" s="1"/>
  <c r="CP340" i="11"/>
  <c r="DV340" i="11" s="1"/>
  <c r="BE336" i="11"/>
  <c r="CR338" i="11"/>
  <c r="DX338" i="11" s="1"/>
  <c r="FD338" i="11" s="1"/>
  <c r="GO338" i="11" s="1"/>
  <c r="AQ350" i="11"/>
  <c r="CH348" i="11"/>
  <c r="DN348" i="11" s="1"/>
  <c r="AS348" i="11"/>
  <c r="AP351" i="11"/>
  <c r="FP362" i="11"/>
  <c r="G395" i="11"/>
  <c r="M394" i="11"/>
  <c r="HE393" i="11" s="1"/>
  <c r="EJ358" i="11" l="1"/>
  <c r="FU358" i="11" s="1"/>
  <c r="AY362" i="1"/>
  <c r="AZ362" i="1" s="1"/>
  <c r="BL362" i="1" s="1"/>
  <c r="AX362" i="1"/>
  <c r="O393" i="1"/>
  <c r="G394" i="1"/>
  <c r="N393" i="1"/>
  <c r="AH375" i="1"/>
  <c r="AM370" i="1"/>
  <c r="AJ373" i="1"/>
  <c r="Y384" i="1"/>
  <c r="AO368" i="1"/>
  <c r="AL371" i="1"/>
  <c r="AI374" i="1"/>
  <c r="AN369" i="1"/>
  <c r="AC380" i="1"/>
  <c r="AS364" i="1"/>
  <c r="Z383" i="1"/>
  <c r="AP367" i="1"/>
  <c r="AE378" i="1"/>
  <c r="AB381" i="1"/>
  <c r="AR365" i="1"/>
  <c r="AG376" i="1"/>
  <c r="AD379" i="1"/>
  <c r="AT363" i="1"/>
  <c r="AV363" i="1" s="1"/>
  <c r="AW363" i="1" s="1"/>
  <c r="AA382" i="1"/>
  <c r="AQ366" i="1"/>
  <c r="AF377" i="1"/>
  <c r="AK372" i="1"/>
  <c r="V387" i="1"/>
  <c r="T389" i="1"/>
  <c r="U388" i="1"/>
  <c r="Q392" i="1"/>
  <c r="W386" i="1"/>
  <c r="R391" i="1"/>
  <c r="S390" i="1"/>
  <c r="X385" i="1"/>
  <c r="FB340" i="11"/>
  <c r="GM340" i="11" s="1"/>
  <c r="EY343" i="11"/>
  <c r="GJ343" i="11" s="1"/>
  <c r="EG361" i="11"/>
  <c r="FR361" i="11" s="1"/>
  <c r="EF362" i="11"/>
  <c r="FQ362" i="11" s="1"/>
  <c r="FI333" i="11"/>
  <c r="FK333" i="11" s="1"/>
  <c r="EH360" i="11"/>
  <c r="FS360" i="11" s="1"/>
  <c r="EW345" i="11"/>
  <c r="GH345" i="11" s="1"/>
  <c r="FC339" i="11"/>
  <c r="GN339" i="11" s="1"/>
  <c r="EI359" i="11"/>
  <c r="FT359" i="11" s="1"/>
  <c r="EM355" i="11"/>
  <c r="FX355" i="11" s="1"/>
  <c r="EE363" i="11"/>
  <c r="FR360" i="11"/>
  <c r="GZ331" i="11"/>
  <c r="HH331" i="11"/>
  <c r="GY332" i="11"/>
  <c r="HI332" i="11" s="1"/>
  <c r="HJ332" i="11" s="1"/>
  <c r="GX332" i="11"/>
  <c r="ES349" i="11"/>
  <c r="GD349" i="11" s="1"/>
  <c r="EP352" i="11"/>
  <c r="GA352" i="11" s="1"/>
  <c r="EO353" i="11"/>
  <c r="FZ353" i="11" s="1"/>
  <c r="EK357" i="11"/>
  <c r="FV357" i="11" s="1"/>
  <c r="EQ351" i="11"/>
  <c r="GB351" i="11" s="1"/>
  <c r="HK329" i="11"/>
  <c r="ET348" i="11"/>
  <c r="GE348" i="11" s="1"/>
  <c r="FF336" i="11"/>
  <c r="GQ336" i="11" s="1"/>
  <c r="EL356" i="11"/>
  <c r="FW356" i="11" s="1"/>
  <c r="FE337" i="11"/>
  <c r="GP337" i="11" s="1"/>
  <c r="EN354" i="11"/>
  <c r="FY354" i="11" s="1"/>
  <c r="FH334" i="11"/>
  <c r="GS334" i="11" s="1"/>
  <c r="ER350" i="11"/>
  <c r="GC350" i="11" s="1"/>
  <c r="FG335" i="11"/>
  <c r="GR335" i="11" s="1"/>
  <c r="EV346" i="11"/>
  <c r="GG346" i="11" s="1"/>
  <c r="FT358" i="11"/>
  <c r="FN331" i="11"/>
  <c r="FL332" i="11"/>
  <c r="FM332" i="11" s="1"/>
  <c r="HL333" i="11"/>
  <c r="HF334" i="11"/>
  <c r="CJ347" i="11"/>
  <c r="DP347" i="11" s="1"/>
  <c r="CE352" i="11"/>
  <c r="DK352" i="11" s="1"/>
  <c r="CI348" i="11"/>
  <c r="DO348" i="11" s="1"/>
  <c r="CW334" i="11"/>
  <c r="EC334" i="11" s="1"/>
  <c r="CR339" i="11"/>
  <c r="DX339" i="11" s="1"/>
  <c r="BS364" i="11"/>
  <c r="CY364" i="11" s="1"/>
  <c r="AG361" i="11"/>
  <c r="BB340" i="11"/>
  <c r="AL356" i="11"/>
  <c r="AX344" i="11"/>
  <c r="BU362" i="11"/>
  <c r="DA362" i="11" s="1"/>
  <c r="BE337" i="11"/>
  <c r="AZ342" i="11"/>
  <c r="AS349" i="11"/>
  <c r="CU336" i="11"/>
  <c r="EA336" i="11" s="1"/>
  <c r="AK357" i="11"/>
  <c r="CV335" i="11"/>
  <c r="EB335" i="11" s="1"/>
  <c r="AD364" i="11"/>
  <c r="BY358" i="11"/>
  <c r="DE358" i="11" s="1"/>
  <c r="AO353" i="11"/>
  <c r="AN354" i="11"/>
  <c r="CF351" i="11"/>
  <c r="DL351" i="11" s="1"/>
  <c r="CA356" i="11"/>
  <c r="DG356" i="11" s="1"/>
  <c r="CL345" i="11"/>
  <c r="DR345" i="11" s="1"/>
  <c r="BF336" i="11"/>
  <c r="CD353" i="11"/>
  <c r="DJ353" i="11" s="1"/>
  <c r="CK346" i="11"/>
  <c r="DQ346" i="11" s="1"/>
  <c r="BW360" i="11"/>
  <c r="DC360" i="11" s="1"/>
  <c r="CP341" i="11"/>
  <c r="DV341" i="11" s="1"/>
  <c r="CM344" i="11"/>
  <c r="DS344" i="11" s="1"/>
  <c r="EY344" i="11" s="1"/>
  <c r="GJ344" i="11" s="1"/>
  <c r="BC339" i="11"/>
  <c r="AE363" i="11"/>
  <c r="CT337" i="11"/>
  <c r="DZ337" i="11" s="1"/>
  <c r="BA341" i="11"/>
  <c r="AR350" i="11"/>
  <c r="BG335" i="11"/>
  <c r="CO342" i="11"/>
  <c r="DU342" i="11" s="1"/>
  <c r="FA342" i="11" s="1"/>
  <c r="GL342" i="11" s="1"/>
  <c r="AT348" i="11"/>
  <c r="BT363" i="11"/>
  <c r="CZ363" i="11" s="1"/>
  <c r="BV361" i="11"/>
  <c r="DB361" i="11" s="1"/>
  <c r="AF362" i="11"/>
  <c r="CQ340" i="11"/>
  <c r="DW340" i="11" s="1"/>
  <c r="AQ351" i="11"/>
  <c r="AJ358" i="11"/>
  <c r="CC354" i="11"/>
  <c r="DI354" i="11" s="1"/>
  <c r="EO354" i="11" s="1"/>
  <c r="FZ354" i="11" s="1"/>
  <c r="CN343" i="11"/>
  <c r="DT343" i="11" s="1"/>
  <c r="AM355" i="11"/>
  <c r="AP352" i="11"/>
  <c r="AV346" i="11"/>
  <c r="BZ357" i="11"/>
  <c r="DF357" i="11" s="1"/>
  <c r="AI359" i="11"/>
  <c r="AW345" i="11"/>
  <c r="AH360" i="11"/>
  <c r="CS338" i="11"/>
  <c r="DY338" i="11" s="1"/>
  <c r="CG350" i="11"/>
  <c r="DM350" i="11" s="1"/>
  <c r="CB355" i="11"/>
  <c r="DH355" i="11" s="1"/>
  <c r="BX359" i="11"/>
  <c r="DD359" i="11" s="1"/>
  <c r="AY343" i="11"/>
  <c r="BH334" i="11"/>
  <c r="AU347" i="11"/>
  <c r="BD338" i="11"/>
  <c r="CH349" i="11"/>
  <c r="DN349" i="11" s="1"/>
  <c r="ET349" i="11" s="1"/>
  <c r="GE349" i="11" s="1"/>
  <c r="M395" i="11"/>
  <c r="HE394" i="11" s="1"/>
  <c r="G396" i="11"/>
  <c r="ES350" i="11" l="1"/>
  <c r="GD350" i="11" s="1"/>
  <c r="GT333" i="11"/>
  <c r="GV333" i="11" s="1"/>
  <c r="GW333" i="11" s="1"/>
  <c r="GY333" i="11" s="1"/>
  <c r="HI333" i="11" s="1"/>
  <c r="HJ333" i="11" s="1"/>
  <c r="AX363" i="1"/>
  <c r="AY363" i="1"/>
  <c r="AZ363" i="1" s="1"/>
  <c r="BL363" i="1" s="1"/>
  <c r="G395" i="1"/>
  <c r="O394" i="1"/>
  <c r="N394" i="1"/>
  <c r="AE379" i="1"/>
  <c r="AJ374" i="1"/>
  <c r="AK373" i="1"/>
  <c r="AL372" i="1"/>
  <c r="AQ367" i="1"/>
  <c r="AA383" i="1"/>
  <c r="AF378" i="1"/>
  <c r="AO369" i="1"/>
  <c r="Y385" i="1"/>
  <c r="AP368" i="1"/>
  <c r="Z384" i="1"/>
  <c r="AM371" i="1"/>
  <c r="AR366" i="1"/>
  <c r="AB382" i="1"/>
  <c r="AS365" i="1"/>
  <c r="AC381" i="1"/>
  <c r="AT364" i="1"/>
  <c r="AV364" i="1" s="1"/>
  <c r="AW364" i="1" s="1"/>
  <c r="AD380" i="1"/>
  <c r="T390" i="1"/>
  <c r="AI375" i="1"/>
  <c r="AN370" i="1"/>
  <c r="AG377" i="1"/>
  <c r="AH376" i="1"/>
  <c r="R392" i="1"/>
  <c r="S391" i="1"/>
  <c r="Q393" i="1"/>
  <c r="X386" i="1"/>
  <c r="W387" i="1"/>
  <c r="U389" i="1"/>
  <c r="V388" i="1"/>
  <c r="FF337" i="11"/>
  <c r="GQ337" i="11" s="1"/>
  <c r="EN355" i="11"/>
  <c r="FY355" i="11" s="1"/>
  <c r="EH361" i="11"/>
  <c r="FS361" i="11" s="1"/>
  <c r="EJ359" i="11"/>
  <c r="FU359" i="11" s="1"/>
  <c r="EF363" i="11"/>
  <c r="FQ363" i="11" s="1"/>
  <c r="FE338" i="11"/>
  <c r="GP338" i="11" s="1"/>
  <c r="EL357" i="11"/>
  <c r="FW357" i="11" s="1"/>
  <c r="FC340" i="11"/>
  <c r="GN340" i="11" s="1"/>
  <c r="EP353" i="11"/>
  <c r="GA353" i="11" s="1"/>
  <c r="ER351" i="11"/>
  <c r="GC351" i="11" s="1"/>
  <c r="EQ352" i="11"/>
  <c r="GB352" i="11" s="1"/>
  <c r="EM356" i="11"/>
  <c r="FX356" i="11" s="1"/>
  <c r="EZ343" i="11"/>
  <c r="GK343" i="11" s="1"/>
  <c r="EE364" i="11"/>
  <c r="FP364" i="11" s="1"/>
  <c r="FB341" i="11"/>
  <c r="GM341" i="11" s="1"/>
  <c r="FH335" i="11"/>
  <c r="GS335" i="11" s="1"/>
  <c r="FD339" i="11"/>
  <c r="GO339" i="11" s="1"/>
  <c r="EV347" i="11"/>
  <c r="GG347" i="11" s="1"/>
  <c r="FN332" i="11"/>
  <c r="GZ332" i="11"/>
  <c r="HH332" i="11"/>
  <c r="FL333" i="11"/>
  <c r="FM333" i="11" s="1"/>
  <c r="EI360" i="11"/>
  <c r="EX345" i="11"/>
  <c r="GI345" i="11" s="1"/>
  <c r="FI334" i="11"/>
  <c r="FP363" i="11"/>
  <c r="EW346" i="11"/>
  <c r="GH346" i="11" s="1"/>
  <c r="EK358" i="11"/>
  <c r="FV358" i="11" s="1"/>
  <c r="FG336" i="11"/>
  <c r="GR336" i="11" s="1"/>
  <c r="EG362" i="11"/>
  <c r="EU348" i="11"/>
  <c r="GF348" i="11" s="1"/>
  <c r="HK331" i="11"/>
  <c r="HF335" i="11"/>
  <c r="AX345" i="11"/>
  <c r="AM356" i="11"/>
  <c r="BW361" i="11"/>
  <c r="DC361" i="11" s="1"/>
  <c r="AG362" i="11"/>
  <c r="CK347" i="11"/>
  <c r="DQ347" i="11" s="1"/>
  <c r="CW335" i="11"/>
  <c r="EC335" i="11" s="1"/>
  <c r="AO354" i="11"/>
  <c r="AH361" i="11"/>
  <c r="BF337" i="11"/>
  <c r="BG336" i="11"/>
  <c r="CB356" i="11"/>
  <c r="DH356" i="11" s="1"/>
  <c r="CN344" i="11"/>
  <c r="DT344" i="11" s="1"/>
  <c r="AR351" i="11"/>
  <c r="AN355" i="11"/>
  <c r="AW346" i="11"/>
  <c r="CS339" i="11"/>
  <c r="DY339" i="11" s="1"/>
  <c r="AE364" i="11"/>
  <c r="BC340" i="11"/>
  <c r="BE338" i="11"/>
  <c r="BS365" i="11"/>
  <c r="CY365" i="11" s="1"/>
  <c r="AZ343" i="11"/>
  <c r="BD339" i="11"/>
  <c r="BA342" i="11"/>
  <c r="AJ359" i="11"/>
  <c r="AF363" i="11"/>
  <c r="CT338" i="11"/>
  <c r="DZ338" i="11" s="1"/>
  <c r="CM345" i="11"/>
  <c r="DS345" i="11" s="1"/>
  <c r="CI349" i="11"/>
  <c r="DO349" i="11" s="1"/>
  <c r="AD365" i="11"/>
  <c r="AU348" i="11"/>
  <c r="CU337" i="11"/>
  <c r="EA337" i="11" s="1"/>
  <c r="CL346" i="11"/>
  <c r="DR346" i="11" s="1"/>
  <c r="CH350" i="11"/>
  <c r="DN350" i="11" s="1"/>
  <c r="BT364" i="11"/>
  <c r="CZ364" i="11" s="1"/>
  <c r="AY344" i="11"/>
  <c r="CP342" i="11"/>
  <c r="DV342" i="11" s="1"/>
  <c r="CV336" i="11"/>
  <c r="EB336" i="11" s="1"/>
  <c r="BB341" i="11"/>
  <c r="AQ352" i="11"/>
  <c r="BZ358" i="11"/>
  <c r="DF358" i="11" s="1"/>
  <c r="CQ341" i="11"/>
  <c r="DW341" i="11" s="1"/>
  <c r="AK358" i="11"/>
  <c r="CO343" i="11"/>
  <c r="DU343" i="11" s="1"/>
  <c r="AT349" i="11"/>
  <c r="BY359" i="11"/>
  <c r="DE359" i="11" s="1"/>
  <c r="AI360" i="11"/>
  <c r="CR340" i="11"/>
  <c r="DX340" i="11" s="1"/>
  <c r="AP353" i="11"/>
  <c r="BV362" i="11"/>
  <c r="DB362" i="11" s="1"/>
  <c r="CD354" i="11"/>
  <c r="DJ354" i="11" s="1"/>
  <c r="AS350" i="11"/>
  <c r="AV347" i="11"/>
  <c r="BX360" i="11"/>
  <c r="DD360" i="11" s="1"/>
  <c r="AL357" i="11"/>
  <c r="CJ348" i="11"/>
  <c r="DP348" i="11" s="1"/>
  <c r="BH335" i="11"/>
  <c r="CF352" i="11"/>
  <c r="DL352" i="11" s="1"/>
  <c r="BU363" i="11"/>
  <c r="DA363" i="11" s="1"/>
  <c r="CC355" i="11"/>
  <c r="DI355" i="11" s="1"/>
  <c r="CA357" i="11"/>
  <c r="DG357" i="11" s="1"/>
  <c r="CE353" i="11"/>
  <c r="DK353" i="11" s="1"/>
  <c r="CG351" i="11"/>
  <c r="DM351" i="11" s="1"/>
  <c r="HL334" i="11"/>
  <c r="M396" i="11"/>
  <c r="HE395" i="11" s="1"/>
  <c r="G397" i="11"/>
  <c r="GX333" i="11" l="1"/>
  <c r="EO355" i="11"/>
  <c r="FZ355" i="11" s="1"/>
  <c r="AY364" i="1"/>
  <c r="AZ364" i="1" s="1"/>
  <c r="BL364" i="1" s="1"/>
  <c r="AX364" i="1"/>
  <c r="AO370" i="1"/>
  <c r="Y386" i="1"/>
  <c r="AF379" i="1"/>
  <c r="AI376" i="1"/>
  <c r="AL373" i="1"/>
  <c r="AS366" i="1"/>
  <c r="AC382" i="1"/>
  <c r="AR367" i="1"/>
  <c r="AB383" i="1"/>
  <c r="AE380" i="1"/>
  <c r="AP369" i="1"/>
  <c r="Z385" i="1"/>
  <c r="AG378" i="1"/>
  <c r="AN371" i="1"/>
  <c r="AQ368" i="1"/>
  <c r="AA384" i="1"/>
  <c r="AT365" i="1"/>
  <c r="AV365" i="1" s="1"/>
  <c r="AW365" i="1" s="1"/>
  <c r="AD381" i="1"/>
  <c r="AK374" i="1"/>
  <c r="AJ375" i="1"/>
  <c r="AM372" i="1"/>
  <c r="AH377" i="1"/>
  <c r="U390" i="1"/>
  <c r="V389" i="1"/>
  <c r="W388" i="1"/>
  <c r="Q394" i="1"/>
  <c r="S392" i="1"/>
  <c r="X387" i="1"/>
  <c r="R393" i="1"/>
  <c r="T391" i="1"/>
  <c r="N395" i="1"/>
  <c r="O395" i="1"/>
  <c r="G396" i="1"/>
  <c r="EM357" i="11"/>
  <c r="FX357" i="11" s="1"/>
  <c r="ES351" i="11"/>
  <c r="GD351" i="11" s="1"/>
  <c r="EG363" i="11"/>
  <c r="FR363" i="11" s="1"/>
  <c r="EF364" i="11"/>
  <c r="FQ364" i="11" s="1"/>
  <c r="FA343" i="11"/>
  <c r="GL343" i="11" s="1"/>
  <c r="FG337" i="11"/>
  <c r="GR337" i="11" s="1"/>
  <c r="EY345" i="11"/>
  <c r="GJ345" i="11" s="1"/>
  <c r="EL358" i="11"/>
  <c r="FW358" i="11" s="1"/>
  <c r="EQ353" i="11"/>
  <c r="GB353" i="11" s="1"/>
  <c r="EJ360" i="11"/>
  <c r="FU360" i="11" s="1"/>
  <c r="EH362" i="11"/>
  <c r="FS362" i="11" s="1"/>
  <c r="EK359" i="11"/>
  <c r="FV359" i="11" s="1"/>
  <c r="FC341" i="11"/>
  <c r="GN341" i="11" s="1"/>
  <c r="FH336" i="11"/>
  <c r="GS336" i="11" s="1"/>
  <c r="EV348" i="11"/>
  <c r="GG348" i="11" s="1"/>
  <c r="FD340" i="11"/>
  <c r="GO340" i="11" s="1"/>
  <c r="EN356" i="11"/>
  <c r="FY356" i="11" s="1"/>
  <c r="EI361" i="11"/>
  <c r="FT361" i="11" s="1"/>
  <c r="ER352" i="11"/>
  <c r="GC352" i="11" s="1"/>
  <c r="ET350" i="11"/>
  <c r="GE350" i="11" s="1"/>
  <c r="EW347" i="11"/>
  <c r="GH347" i="11" s="1"/>
  <c r="FN333" i="11"/>
  <c r="HK332" i="11"/>
  <c r="FB342" i="11"/>
  <c r="GM342" i="11" s="1"/>
  <c r="EX346" i="11"/>
  <c r="GI346" i="11" s="1"/>
  <c r="EU349" i="11"/>
  <c r="GF349" i="11" s="1"/>
  <c r="EE365" i="11"/>
  <c r="FP365" i="11" s="1"/>
  <c r="FE339" i="11"/>
  <c r="GP339" i="11" s="1"/>
  <c r="EZ344" i="11"/>
  <c r="GK344" i="11" s="1"/>
  <c r="FR362" i="11"/>
  <c r="FT360" i="11"/>
  <c r="EP354" i="11"/>
  <c r="GA354" i="11" s="1"/>
  <c r="FF338" i="11"/>
  <c r="GQ338" i="11" s="1"/>
  <c r="FI335" i="11"/>
  <c r="GT334" i="11"/>
  <c r="GV334" i="11" s="1"/>
  <c r="GW334" i="11" s="1"/>
  <c r="FK334" i="11"/>
  <c r="GZ333" i="11"/>
  <c r="HH333" i="11"/>
  <c r="HF336" i="11"/>
  <c r="AZ344" i="11"/>
  <c r="AW347" i="11"/>
  <c r="BB342" i="11"/>
  <c r="BA343" i="11"/>
  <c r="CN345" i="11"/>
  <c r="DT345" i="11" s="1"/>
  <c r="CS340" i="11"/>
  <c r="DY340" i="11" s="1"/>
  <c r="CE354" i="11"/>
  <c r="DK354" i="11" s="1"/>
  <c r="CO344" i="11"/>
  <c r="DU344" i="11" s="1"/>
  <c r="CT339" i="11"/>
  <c r="DZ339" i="11" s="1"/>
  <c r="AM357" i="11"/>
  <c r="CK348" i="11"/>
  <c r="DQ348" i="11" s="1"/>
  <c r="AG363" i="11"/>
  <c r="AF364" i="11"/>
  <c r="CQ342" i="11"/>
  <c r="DW342" i="11" s="1"/>
  <c r="AX346" i="11"/>
  <c r="AR352" i="11"/>
  <c r="CH351" i="11"/>
  <c r="DN351" i="11" s="1"/>
  <c r="CU338" i="11"/>
  <c r="EA338" i="11" s="1"/>
  <c r="CA358" i="11"/>
  <c r="DG358" i="11" s="1"/>
  <c r="CI350" i="11"/>
  <c r="DO350" i="11" s="1"/>
  <c r="CR341" i="11"/>
  <c r="DX341" i="11" s="1"/>
  <c r="BT365" i="11"/>
  <c r="CZ365" i="11" s="1"/>
  <c r="AV348" i="11"/>
  <c r="BC341" i="11"/>
  <c r="AJ360" i="11"/>
  <c r="BZ359" i="11"/>
  <c r="DF359" i="11" s="1"/>
  <c r="AK359" i="11"/>
  <c r="BS366" i="11"/>
  <c r="CY366" i="11" s="1"/>
  <c r="CG352" i="11"/>
  <c r="DM352" i="11" s="1"/>
  <c r="AI361" i="11"/>
  <c r="AE365" i="11"/>
  <c r="CC356" i="11"/>
  <c r="DI356" i="11" s="1"/>
  <c r="AH362" i="11"/>
  <c r="CP343" i="11"/>
  <c r="DV343" i="11" s="1"/>
  <c r="CL347" i="11"/>
  <c r="DR347" i="11" s="1"/>
  <c r="AT350" i="11"/>
  <c r="CB357" i="11"/>
  <c r="DH357" i="11" s="1"/>
  <c r="CF353" i="11"/>
  <c r="DL353" i="11" s="1"/>
  <c r="BG337" i="11"/>
  <c r="BD340" i="11"/>
  <c r="CV337" i="11"/>
  <c r="EB337" i="11" s="1"/>
  <c r="AS351" i="11"/>
  <c r="CD355" i="11"/>
  <c r="DJ355" i="11" s="1"/>
  <c r="BW362" i="11"/>
  <c r="DC362" i="11" s="1"/>
  <c r="AL358" i="11"/>
  <c r="BX361" i="11"/>
  <c r="DD361" i="11" s="1"/>
  <c r="EJ361" i="11" s="1"/>
  <c r="FU361" i="11" s="1"/>
  <c r="CM346" i="11"/>
  <c r="DS346" i="11" s="1"/>
  <c r="EY346" i="11" s="1"/>
  <c r="GJ346" i="11" s="1"/>
  <c r="CW336" i="11"/>
  <c r="EC336" i="11" s="1"/>
  <c r="AY345" i="11"/>
  <c r="BH336" i="11"/>
  <c r="BU364" i="11"/>
  <c r="DA364" i="11" s="1"/>
  <c r="BE339" i="11"/>
  <c r="AO355" i="11"/>
  <c r="AN356" i="11"/>
  <c r="BF338" i="11"/>
  <c r="AD366" i="11"/>
  <c r="AU349" i="11"/>
  <c r="CJ349" i="11"/>
  <c r="DP349" i="11" s="1"/>
  <c r="BY360" i="11"/>
  <c r="DE360" i="11" s="1"/>
  <c r="AP354" i="11"/>
  <c r="AQ353" i="11"/>
  <c r="BV363" i="11"/>
  <c r="DB363" i="11" s="1"/>
  <c r="HL335" i="11"/>
  <c r="G398" i="11"/>
  <c r="M397" i="11"/>
  <c r="HE396" i="11" s="1"/>
  <c r="FC342" i="11" l="1"/>
  <c r="GN342" i="11" s="1"/>
  <c r="G397" i="1"/>
  <c r="N396" i="1"/>
  <c r="O396" i="1"/>
  <c r="AY365" i="1"/>
  <c r="AZ365" i="1" s="1"/>
  <c r="BL365" i="1" s="1"/>
  <c r="AX365" i="1"/>
  <c r="AE381" i="1"/>
  <c r="AL374" i="1"/>
  <c r="AK375" i="1"/>
  <c r="AB384" i="1"/>
  <c r="AR368" i="1"/>
  <c r="AA385" i="1"/>
  <c r="AQ369" i="1"/>
  <c r="Z386" i="1"/>
  <c r="AP370" i="1"/>
  <c r="Y387" i="1"/>
  <c r="AO371" i="1"/>
  <c r="AN372" i="1"/>
  <c r="AM373" i="1"/>
  <c r="AD382" i="1"/>
  <c r="AT366" i="1"/>
  <c r="AV366" i="1" s="1"/>
  <c r="AW366" i="1" s="1"/>
  <c r="AC383" i="1"/>
  <c r="AS367" i="1"/>
  <c r="AJ376" i="1"/>
  <c r="AI377" i="1"/>
  <c r="AH378" i="1"/>
  <c r="AG379" i="1"/>
  <c r="AF380" i="1"/>
  <c r="X388" i="1"/>
  <c r="V390" i="1"/>
  <c r="W389" i="1"/>
  <c r="R394" i="1"/>
  <c r="S393" i="1"/>
  <c r="Q395" i="1"/>
  <c r="T392" i="1"/>
  <c r="U391" i="1"/>
  <c r="FH337" i="11"/>
  <c r="GS337" i="11" s="1"/>
  <c r="ES352" i="11"/>
  <c r="GD352" i="11" s="1"/>
  <c r="EX347" i="11"/>
  <c r="GI347" i="11" s="1"/>
  <c r="EN357" i="11"/>
  <c r="FY357" i="11" s="1"/>
  <c r="EI362" i="11"/>
  <c r="FT362" i="11" s="1"/>
  <c r="EG364" i="11"/>
  <c r="FR364" i="11" s="1"/>
  <c r="FA344" i="11"/>
  <c r="GL344" i="11" s="1"/>
  <c r="EK360" i="11"/>
  <c r="FV360" i="11" s="1"/>
  <c r="EH363" i="11"/>
  <c r="FS363" i="11" s="1"/>
  <c r="EV349" i="11"/>
  <c r="GG349" i="11" s="1"/>
  <c r="FB343" i="11"/>
  <c r="GM343" i="11" s="1"/>
  <c r="ER353" i="11"/>
  <c r="GC353" i="11" s="1"/>
  <c r="EL359" i="11"/>
  <c r="FW359" i="11" s="1"/>
  <c r="EF365" i="11"/>
  <c r="FQ365" i="11" s="1"/>
  <c r="FG338" i="11"/>
  <c r="GR338" i="11" s="1"/>
  <c r="FE340" i="11"/>
  <c r="GP340" i="11" s="1"/>
  <c r="GT335" i="11"/>
  <c r="GV335" i="11" s="1"/>
  <c r="GW335" i="11" s="1"/>
  <c r="FK335" i="11"/>
  <c r="FD341" i="11"/>
  <c r="GO341" i="11" s="1"/>
  <c r="ET351" i="11"/>
  <c r="GE351" i="11" s="1"/>
  <c r="FF339" i="11"/>
  <c r="GQ339" i="11" s="1"/>
  <c r="EZ345" i="11"/>
  <c r="GK345" i="11" s="1"/>
  <c r="HK333" i="11"/>
  <c r="FI336" i="11"/>
  <c r="EO356" i="11"/>
  <c r="FZ356" i="11" s="1"/>
  <c r="EE366" i="11"/>
  <c r="EU350" i="11"/>
  <c r="GF350" i="11" s="1"/>
  <c r="FL334" i="11"/>
  <c r="FM334" i="11" s="1"/>
  <c r="EP355" i="11"/>
  <c r="GA355" i="11" s="1"/>
  <c r="EM358" i="11"/>
  <c r="FX358" i="11" s="1"/>
  <c r="EW348" i="11"/>
  <c r="GH348" i="11" s="1"/>
  <c r="EQ354" i="11"/>
  <c r="GB354" i="11" s="1"/>
  <c r="GY334" i="11"/>
  <c r="HI334" i="11" s="1"/>
  <c r="HJ334" i="11" s="1"/>
  <c r="GX334" i="11"/>
  <c r="HL336" i="11"/>
  <c r="HF337" i="11"/>
  <c r="CP344" i="11"/>
  <c r="DV344" i="11" s="1"/>
  <c r="CU339" i="11"/>
  <c r="EA339" i="11" s="1"/>
  <c r="CS341" i="11"/>
  <c r="DY341" i="11" s="1"/>
  <c r="CH352" i="11"/>
  <c r="DN352" i="11" s="1"/>
  <c r="BT366" i="11"/>
  <c r="CZ366" i="11" s="1"/>
  <c r="CD356" i="11"/>
  <c r="DJ356" i="11" s="1"/>
  <c r="BZ360" i="11"/>
  <c r="DF360" i="11" s="1"/>
  <c r="CK349" i="11"/>
  <c r="DQ349" i="11" s="1"/>
  <c r="CI351" i="11"/>
  <c r="DO351" i="11" s="1"/>
  <c r="AX347" i="11"/>
  <c r="BY361" i="11"/>
  <c r="DE361" i="11" s="1"/>
  <c r="AK360" i="11"/>
  <c r="CB358" i="11"/>
  <c r="DH358" i="11" s="1"/>
  <c r="AY346" i="11"/>
  <c r="CT340" i="11"/>
  <c r="DZ340" i="11" s="1"/>
  <c r="CV338" i="11"/>
  <c r="EB338" i="11" s="1"/>
  <c r="CM347" i="11"/>
  <c r="DS347" i="11" s="1"/>
  <c r="CG353" i="11"/>
  <c r="DM353" i="11" s="1"/>
  <c r="BX362" i="11"/>
  <c r="DD362" i="11" s="1"/>
  <c r="AM358" i="11"/>
  <c r="AW348" i="11"/>
  <c r="BD341" i="11"/>
  <c r="BF339" i="11"/>
  <c r="AH363" i="11"/>
  <c r="CL348" i="11"/>
  <c r="DR348" i="11" s="1"/>
  <c r="EX348" i="11" s="1"/>
  <c r="GI348" i="11" s="1"/>
  <c r="AR353" i="11"/>
  <c r="CJ350" i="11"/>
  <c r="DP350" i="11" s="1"/>
  <c r="CR342" i="11"/>
  <c r="DX342" i="11" s="1"/>
  <c r="AL359" i="11"/>
  <c r="AF365" i="11"/>
  <c r="AT351" i="11"/>
  <c r="BE340" i="11"/>
  <c r="CO345" i="11"/>
  <c r="DU345" i="11" s="1"/>
  <c r="AQ354" i="11"/>
  <c r="BS367" i="11"/>
  <c r="CY367" i="11" s="1"/>
  <c r="CN346" i="11"/>
  <c r="DT346" i="11" s="1"/>
  <c r="AN357" i="11"/>
  <c r="AJ361" i="11"/>
  <c r="BA344" i="11"/>
  <c r="AD367" i="11"/>
  <c r="BU365" i="11"/>
  <c r="DA365" i="11" s="1"/>
  <c r="AV349" i="11"/>
  <c r="BG338" i="11"/>
  <c r="CQ343" i="11"/>
  <c r="DW343" i="11" s="1"/>
  <c r="CE355" i="11"/>
  <c r="DK355" i="11" s="1"/>
  <c r="AE366" i="11"/>
  <c r="BV364" i="11"/>
  <c r="DB364" i="11" s="1"/>
  <c r="CF354" i="11"/>
  <c r="DL354" i="11" s="1"/>
  <c r="AZ345" i="11"/>
  <c r="AP355" i="11"/>
  <c r="BC342" i="11"/>
  <c r="CW337" i="11"/>
  <c r="EC337" i="11" s="1"/>
  <c r="CC357" i="11"/>
  <c r="DI357" i="11" s="1"/>
  <c r="EO357" i="11" s="1"/>
  <c r="FZ357" i="11" s="1"/>
  <c r="BB343" i="11"/>
  <c r="BH337" i="11"/>
  <c r="AG364" i="11"/>
  <c r="AI362" i="11"/>
  <c r="CA359" i="11"/>
  <c r="DG359" i="11" s="1"/>
  <c r="AS352" i="11"/>
  <c r="AU350" i="11"/>
  <c r="BW363" i="11"/>
  <c r="DC363" i="11" s="1"/>
  <c r="AO356" i="11"/>
  <c r="M398" i="11"/>
  <c r="HE397" i="11" s="1"/>
  <c r="G399" i="11"/>
  <c r="AX366" i="1" l="1"/>
  <c r="AY366" i="1"/>
  <c r="AZ366" i="1" s="1"/>
  <c r="BL366" i="1" s="1"/>
  <c r="AN373" i="1"/>
  <c r="AA386" i="1"/>
  <c r="AQ370" i="1"/>
  <c r="AJ377" i="1"/>
  <c r="AM374" i="1"/>
  <c r="AF381" i="1"/>
  <c r="AI378" i="1"/>
  <c r="AB385" i="1"/>
  <c r="AR369" i="1"/>
  <c r="AE382" i="1"/>
  <c r="AS368" i="1"/>
  <c r="AC384" i="1"/>
  <c r="AT367" i="1"/>
  <c r="AV367" i="1" s="1"/>
  <c r="AW367" i="1" s="1"/>
  <c r="AD383" i="1"/>
  <c r="AO372" i="1"/>
  <c r="Y388" i="1"/>
  <c r="AH379" i="1"/>
  <c r="AK376" i="1"/>
  <c r="AL375" i="1"/>
  <c r="AG380" i="1"/>
  <c r="AP371" i="1"/>
  <c r="Z387" i="1"/>
  <c r="R395" i="1"/>
  <c r="Q396" i="1"/>
  <c r="S394" i="1"/>
  <c r="U392" i="1"/>
  <c r="X389" i="1"/>
  <c r="V391" i="1"/>
  <c r="W390" i="1"/>
  <c r="T393" i="1"/>
  <c r="O397" i="1"/>
  <c r="G398" i="1"/>
  <c r="N397" i="1"/>
  <c r="ER354" i="11"/>
  <c r="GC354" i="11" s="1"/>
  <c r="EZ346" i="11"/>
  <c r="GK346" i="11" s="1"/>
  <c r="EG365" i="11"/>
  <c r="FR365" i="11" s="1"/>
  <c r="EY347" i="11"/>
  <c r="GJ347" i="11" s="1"/>
  <c r="EQ355" i="11"/>
  <c r="GB355" i="11" s="1"/>
  <c r="EI363" i="11"/>
  <c r="FT363" i="11" s="1"/>
  <c r="EN358" i="11"/>
  <c r="FY358" i="11" s="1"/>
  <c r="EU351" i="11"/>
  <c r="GF351" i="11" s="1"/>
  <c r="EF366" i="11"/>
  <c r="FQ366" i="11" s="1"/>
  <c r="FB344" i="11"/>
  <c r="GM344" i="11" s="1"/>
  <c r="FN334" i="11"/>
  <c r="EE367" i="11"/>
  <c r="FP367" i="11" s="1"/>
  <c r="FA345" i="11"/>
  <c r="GL345" i="11" s="1"/>
  <c r="EM359" i="11"/>
  <c r="FX359" i="11" s="1"/>
  <c r="ES353" i="11"/>
  <c r="GD353" i="11" s="1"/>
  <c r="EP356" i="11"/>
  <c r="GA356" i="11" s="1"/>
  <c r="FG339" i="11"/>
  <c r="GR339" i="11" s="1"/>
  <c r="GZ334" i="11"/>
  <c r="HH334" i="11"/>
  <c r="FI337" i="11"/>
  <c r="FC343" i="11"/>
  <c r="GN343" i="11" s="1"/>
  <c r="FD342" i="11"/>
  <c r="GO342" i="11" s="1"/>
  <c r="FH338" i="11"/>
  <c r="GS338" i="11" s="1"/>
  <c r="EW349" i="11"/>
  <c r="GH349" i="11" s="1"/>
  <c r="ET352" i="11"/>
  <c r="GE352" i="11" s="1"/>
  <c r="FL335" i="11"/>
  <c r="FM335" i="11" s="1"/>
  <c r="FP366" i="11"/>
  <c r="EH364" i="11"/>
  <c r="EV350" i="11"/>
  <c r="GG350" i="11" s="1"/>
  <c r="EJ362" i="11"/>
  <c r="FU362" i="11" s="1"/>
  <c r="FF340" i="11"/>
  <c r="GQ340" i="11" s="1"/>
  <c r="EK361" i="11"/>
  <c r="FV361" i="11" s="1"/>
  <c r="EL360" i="11"/>
  <c r="FW360" i="11" s="1"/>
  <c r="FE341" i="11"/>
  <c r="GP341" i="11" s="1"/>
  <c r="GT336" i="11"/>
  <c r="GV336" i="11" s="1"/>
  <c r="GW336" i="11" s="1"/>
  <c r="FK336" i="11"/>
  <c r="GY335" i="11"/>
  <c r="HI335" i="11" s="1"/>
  <c r="HJ335" i="11" s="1"/>
  <c r="GX335" i="11"/>
  <c r="HL337" i="11"/>
  <c r="HF338" i="11"/>
  <c r="BT367" i="11"/>
  <c r="CZ367" i="11" s="1"/>
  <c r="AU351" i="11"/>
  <c r="AD368" i="11"/>
  <c r="AE367" i="11"/>
  <c r="CE356" i="11"/>
  <c r="DK356" i="11" s="1"/>
  <c r="AR354" i="11"/>
  <c r="AV350" i="11"/>
  <c r="CB359" i="11"/>
  <c r="DH359" i="11" s="1"/>
  <c r="CI352" i="11"/>
  <c r="DO352" i="11" s="1"/>
  <c r="AY347" i="11"/>
  <c r="BU366" i="11"/>
  <c r="DA366" i="11" s="1"/>
  <c r="BB344" i="11"/>
  <c r="AZ346" i="11"/>
  <c r="CF355" i="11"/>
  <c r="DL355" i="11" s="1"/>
  <c r="CL349" i="11"/>
  <c r="DR349" i="11" s="1"/>
  <c r="CH353" i="11"/>
  <c r="DN353" i="11" s="1"/>
  <c r="BD342" i="11"/>
  <c r="CR343" i="11"/>
  <c r="DX343" i="11" s="1"/>
  <c r="CM348" i="11"/>
  <c r="DS348" i="11" s="1"/>
  <c r="CJ351" i="11"/>
  <c r="DP351" i="11" s="1"/>
  <c r="BZ361" i="11"/>
  <c r="DF361" i="11" s="1"/>
  <c r="AM359" i="11"/>
  <c r="CS342" i="11"/>
  <c r="DY342" i="11" s="1"/>
  <c r="CP345" i="11"/>
  <c r="DV345" i="11" s="1"/>
  <c r="AX348" i="11"/>
  <c r="BA345" i="11"/>
  <c r="CG354" i="11"/>
  <c r="DM354" i="11" s="1"/>
  <c r="AQ355" i="11"/>
  <c r="AW349" i="11"/>
  <c r="AG365" i="11"/>
  <c r="BV365" i="11"/>
  <c r="DB365" i="11" s="1"/>
  <c r="BC343" i="11"/>
  <c r="BX363" i="11"/>
  <c r="DD363" i="11" s="1"/>
  <c r="AN358" i="11"/>
  <c r="CD357" i="11"/>
  <c r="DJ357" i="11" s="1"/>
  <c r="BG339" i="11"/>
  <c r="AI363" i="11"/>
  <c r="CT341" i="11"/>
  <c r="DZ341" i="11" s="1"/>
  <c r="CC358" i="11"/>
  <c r="DI358" i="11" s="1"/>
  <c r="CK350" i="11"/>
  <c r="DQ350" i="11" s="1"/>
  <c r="AO357" i="11"/>
  <c r="BS368" i="11"/>
  <c r="CY368" i="11" s="1"/>
  <c r="CQ344" i="11"/>
  <c r="DW344" i="11" s="1"/>
  <c r="BF340" i="11"/>
  <c r="CW338" i="11"/>
  <c r="EC338" i="11" s="1"/>
  <c r="AH364" i="11"/>
  <c r="CA360" i="11"/>
  <c r="DG360" i="11" s="1"/>
  <c r="CV339" i="11"/>
  <c r="EB339" i="11" s="1"/>
  <c r="FH339" i="11" s="1"/>
  <c r="GS339" i="11" s="1"/>
  <c r="BH338" i="11"/>
  <c r="CN347" i="11"/>
  <c r="DT347" i="11" s="1"/>
  <c r="EZ347" i="11" s="1"/>
  <c r="GK347" i="11" s="1"/>
  <c r="AK361" i="11"/>
  <c r="AL360" i="11"/>
  <c r="AJ362" i="11"/>
  <c r="BW364" i="11"/>
  <c r="DC364" i="11" s="1"/>
  <c r="EI364" i="11" s="1"/>
  <c r="BE341" i="11"/>
  <c r="AS353" i="11"/>
  <c r="AT352" i="11"/>
  <c r="CU340" i="11"/>
  <c r="EA340" i="11" s="1"/>
  <c r="BY362" i="11"/>
  <c r="DE362" i="11" s="1"/>
  <c r="AP356" i="11"/>
  <c r="CO346" i="11"/>
  <c r="DU346" i="11" s="1"/>
  <c r="FA346" i="11" s="1"/>
  <c r="GL346" i="11" s="1"/>
  <c r="AF366" i="11"/>
  <c r="G400" i="11"/>
  <c r="M399" i="11"/>
  <c r="HE398" i="11" s="1"/>
  <c r="AP372" i="1" l="1"/>
  <c r="AL376" i="1"/>
  <c r="AH380" i="1"/>
  <c r="AT368" i="1"/>
  <c r="AV368" i="1" s="1"/>
  <c r="AW368" i="1" s="1"/>
  <c r="AD384" i="1"/>
  <c r="AJ378" i="1"/>
  <c r="AN374" i="1"/>
  <c r="AB386" i="1"/>
  <c r="AR370" i="1"/>
  <c r="AF382" i="1"/>
  <c r="AK377" i="1"/>
  <c r="AE383" i="1"/>
  <c r="AG381" i="1"/>
  <c r="AQ371" i="1"/>
  <c r="AA387" i="1"/>
  <c r="AS369" i="1"/>
  <c r="AC385" i="1"/>
  <c r="Z388" i="1"/>
  <c r="AM375" i="1"/>
  <c r="AO373" i="1"/>
  <c r="Y389" i="1"/>
  <c r="AI379" i="1"/>
  <c r="T394" i="1"/>
  <c r="X390" i="1"/>
  <c r="U393" i="1"/>
  <c r="Q397" i="1"/>
  <c r="V392" i="1"/>
  <c r="R396" i="1"/>
  <c r="W391" i="1"/>
  <c r="S395" i="1"/>
  <c r="AX367" i="1"/>
  <c r="AY367" i="1"/>
  <c r="AZ367" i="1" s="1"/>
  <c r="BL367" i="1" s="1"/>
  <c r="N398" i="1"/>
  <c r="G399" i="1"/>
  <c r="O398" i="1"/>
  <c r="FC344" i="11"/>
  <c r="GN344" i="11" s="1"/>
  <c r="FG340" i="11"/>
  <c r="GR340" i="11" s="1"/>
  <c r="FB345" i="11"/>
  <c r="GM345" i="11" s="1"/>
  <c r="EV351" i="11"/>
  <c r="GG351" i="11" s="1"/>
  <c r="EK362" i="11"/>
  <c r="FV362" i="11" s="1"/>
  <c r="EM360" i="11"/>
  <c r="FX360" i="11" s="1"/>
  <c r="EO358" i="11"/>
  <c r="FZ358" i="11" s="1"/>
  <c r="EP357" i="11"/>
  <c r="GA357" i="11" s="1"/>
  <c r="EH365" i="11"/>
  <c r="FS365" i="11" s="1"/>
  <c r="ES354" i="11"/>
  <c r="GD354" i="11" s="1"/>
  <c r="FE342" i="11"/>
  <c r="GP342" i="11" s="1"/>
  <c r="EY348" i="11"/>
  <c r="GJ348" i="11" s="1"/>
  <c r="EX349" i="11"/>
  <c r="GI349" i="11" s="1"/>
  <c r="EG366" i="11"/>
  <c r="FR366" i="11" s="1"/>
  <c r="GZ335" i="11"/>
  <c r="HH335" i="11"/>
  <c r="EW350" i="11"/>
  <c r="GH350" i="11" s="1"/>
  <c r="ET353" i="11"/>
  <c r="GE353" i="11" s="1"/>
  <c r="EN359" i="11"/>
  <c r="FY359" i="11" s="1"/>
  <c r="GY336" i="11"/>
  <c r="HI336" i="11" s="1"/>
  <c r="HJ336" i="11" s="1"/>
  <c r="GX336" i="11"/>
  <c r="FS364" i="11"/>
  <c r="FN335" i="11"/>
  <c r="EE368" i="11"/>
  <c r="FP368" i="11" s="1"/>
  <c r="FF341" i="11"/>
  <c r="GQ341" i="11" s="1"/>
  <c r="FD343" i="11"/>
  <c r="GO343" i="11" s="1"/>
  <c r="ER355" i="11"/>
  <c r="GC355" i="11" s="1"/>
  <c r="HK334" i="11"/>
  <c r="FI338" i="11"/>
  <c r="EJ363" i="11"/>
  <c r="EL361" i="11"/>
  <c r="FW361" i="11" s="1"/>
  <c r="EU352" i="11"/>
  <c r="GF352" i="11" s="1"/>
  <c r="EQ356" i="11"/>
  <c r="GB356" i="11" s="1"/>
  <c r="EF367" i="11"/>
  <c r="FL336" i="11"/>
  <c r="FM336" i="11" s="1"/>
  <c r="GT337" i="11"/>
  <c r="GV337" i="11" s="1"/>
  <c r="GW337" i="11" s="1"/>
  <c r="FK337" i="11"/>
  <c r="HL338" i="11"/>
  <c r="HF339" i="11"/>
  <c r="AL361" i="11"/>
  <c r="AV351" i="11"/>
  <c r="AD369" i="11"/>
  <c r="AT353" i="11"/>
  <c r="BS369" i="11"/>
  <c r="CY369" i="11" s="1"/>
  <c r="AU352" i="11"/>
  <c r="CA361" i="11"/>
  <c r="DG361" i="11" s="1"/>
  <c r="BE342" i="11"/>
  <c r="AS354" i="11"/>
  <c r="CK351" i="11"/>
  <c r="DQ351" i="11" s="1"/>
  <c r="EW351" i="11" s="1"/>
  <c r="GH351" i="11" s="1"/>
  <c r="CU341" i="11"/>
  <c r="EA341" i="11" s="1"/>
  <c r="CW339" i="11"/>
  <c r="EC339" i="11" s="1"/>
  <c r="CL350" i="11"/>
  <c r="DR350" i="11" s="1"/>
  <c r="BZ362" i="11"/>
  <c r="DF362" i="11" s="1"/>
  <c r="AH365" i="11"/>
  <c r="CP346" i="11"/>
  <c r="DV346" i="11" s="1"/>
  <c r="BC344" i="11"/>
  <c r="BB345" i="11"/>
  <c r="CB360" i="11"/>
  <c r="DH360" i="11" s="1"/>
  <c r="AQ356" i="11"/>
  <c r="CT342" i="11"/>
  <c r="DZ342" i="11" s="1"/>
  <c r="CG355" i="11"/>
  <c r="DM355" i="11" s="1"/>
  <c r="BY363" i="11"/>
  <c r="DE363" i="11" s="1"/>
  <c r="CV340" i="11"/>
  <c r="EB340" i="11" s="1"/>
  <c r="AI364" i="11"/>
  <c r="AN359" i="11"/>
  <c r="BU367" i="11"/>
  <c r="DA367" i="11" s="1"/>
  <c r="BG340" i="11"/>
  <c r="AK362" i="11"/>
  <c r="BW365" i="11"/>
  <c r="DC365" i="11" s="1"/>
  <c r="CD358" i="11"/>
  <c r="DJ358" i="11" s="1"/>
  <c r="CI353" i="11"/>
  <c r="DO353" i="11" s="1"/>
  <c r="CS343" i="11"/>
  <c r="DY343" i="11" s="1"/>
  <c r="CC359" i="11"/>
  <c r="DI359" i="11" s="1"/>
  <c r="EO359" i="11" s="1"/>
  <c r="FZ359" i="11" s="1"/>
  <c r="AR355" i="11"/>
  <c r="AG366" i="11"/>
  <c r="AE368" i="11"/>
  <c r="AM360" i="11"/>
  <c r="CN348" i="11"/>
  <c r="DT348" i="11" s="1"/>
  <c r="CE357" i="11"/>
  <c r="DK357" i="11" s="1"/>
  <c r="AF367" i="11"/>
  <c r="BD343" i="11"/>
  <c r="BA346" i="11"/>
  <c r="AZ347" i="11"/>
  <c r="AJ363" i="11"/>
  <c r="AY348" i="11"/>
  <c r="CR344" i="11"/>
  <c r="DX344" i="11" s="1"/>
  <c r="CQ345" i="11"/>
  <c r="DW345" i="11" s="1"/>
  <c r="BT368" i="11"/>
  <c r="CZ368" i="11" s="1"/>
  <c r="AP357" i="11"/>
  <c r="AX349" i="11"/>
  <c r="CO347" i="11"/>
  <c r="DU347" i="11" s="1"/>
  <c r="FA347" i="11" s="1"/>
  <c r="GL347" i="11" s="1"/>
  <c r="BF341" i="11"/>
  <c r="AO358" i="11"/>
  <c r="BH339" i="11"/>
  <c r="CH354" i="11"/>
  <c r="DN354" i="11" s="1"/>
  <c r="BV366" i="11"/>
  <c r="DB366" i="11" s="1"/>
  <c r="CF356" i="11"/>
  <c r="DL356" i="11" s="1"/>
  <c r="CJ352" i="11"/>
  <c r="DP352" i="11" s="1"/>
  <c r="BX364" i="11"/>
  <c r="DD364" i="11" s="1"/>
  <c r="AW350" i="11"/>
  <c r="CM349" i="11"/>
  <c r="DS349" i="11" s="1"/>
  <c r="FT364" i="11"/>
  <c r="G401" i="11"/>
  <c r="M400" i="11"/>
  <c r="EF368" i="11" l="1"/>
  <c r="FQ368" i="11" s="1"/>
  <c r="FC345" i="11"/>
  <c r="GN345" i="11" s="1"/>
  <c r="EU353" i="11"/>
  <c r="GF353" i="11" s="1"/>
  <c r="EI365" i="11"/>
  <c r="FT365" i="11" s="1"/>
  <c r="EV352" i="11"/>
  <c r="GG352" i="11" s="1"/>
  <c r="AD385" i="1"/>
  <c r="AT369" i="1"/>
  <c r="AV369" i="1" s="1"/>
  <c r="AN375" i="1"/>
  <c r="Z389" i="1"/>
  <c r="AP373" i="1"/>
  <c r="AB387" i="1"/>
  <c r="AR371" i="1"/>
  <c r="AL377" i="1"/>
  <c r="AF383" i="1"/>
  <c r="X391" i="1"/>
  <c r="AH381" i="1"/>
  <c r="AJ379" i="1"/>
  <c r="R397" i="1"/>
  <c r="AE384" i="1"/>
  <c r="AO374" i="1"/>
  <c r="Y390" i="1"/>
  <c r="AQ372" i="1"/>
  <c r="AA388" i="1"/>
  <c r="AK378" i="1"/>
  <c r="W392" i="1"/>
  <c r="AM376" i="1"/>
  <c r="AG382" i="1"/>
  <c r="AI380" i="1"/>
  <c r="AS370" i="1"/>
  <c r="AC386" i="1"/>
  <c r="U394" i="1"/>
  <c r="T395" i="1"/>
  <c r="S396" i="1"/>
  <c r="Q398" i="1"/>
  <c r="V393" i="1"/>
  <c r="AY368" i="1"/>
  <c r="AZ368" i="1" s="1"/>
  <c r="BL368" i="1" s="1"/>
  <c r="AX368" i="1"/>
  <c r="AT398" i="1"/>
  <c r="N399" i="1"/>
  <c r="O399" i="1"/>
  <c r="AS398" i="1"/>
  <c r="AT395" i="1"/>
  <c r="AS395" i="1"/>
  <c r="AT394" i="1"/>
  <c r="AS397" i="1"/>
  <c r="AR397" i="1"/>
  <c r="AR396" i="1"/>
  <c r="AR398" i="1"/>
  <c r="AS399" i="1"/>
  <c r="EE369" i="11"/>
  <c r="FP369" i="11" s="1"/>
  <c r="EY349" i="11"/>
  <c r="GJ349" i="11" s="1"/>
  <c r="EH366" i="11"/>
  <c r="FS366" i="11" s="1"/>
  <c r="FF342" i="11"/>
  <c r="GQ342" i="11" s="1"/>
  <c r="FE343" i="11"/>
  <c r="GP343" i="11" s="1"/>
  <c r="ER356" i="11"/>
  <c r="GC356" i="11" s="1"/>
  <c r="FN336" i="11"/>
  <c r="EJ364" i="11"/>
  <c r="FU364" i="11" s="1"/>
  <c r="ET354" i="11"/>
  <c r="GE354" i="11" s="1"/>
  <c r="EQ357" i="11"/>
  <c r="GB357" i="11" s="1"/>
  <c r="FH340" i="11"/>
  <c r="GS340" i="11" s="1"/>
  <c r="FB346" i="11"/>
  <c r="GM346" i="11" s="1"/>
  <c r="FI339" i="11"/>
  <c r="FL337" i="11"/>
  <c r="FM337" i="11" s="1"/>
  <c r="FQ367" i="11"/>
  <c r="FU363" i="11"/>
  <c r="FD344" i="11"/>
  <c r="GO344" i="11" s="1"/>
  <c r="EZ348" i="11"/>
  <c r="GK348" i="11" s="1"/>
  <c r="EP358" i="11"/>
  <c r="GA358" i="11" s="1"/>
  <c r="EG367" i="11"/>
  <c r="FR367" i="11" s="1"/>
  <c r="EK363" i="11"/>
  <c r="FV363" i="11" s="1"/>
  <c r="EN360" i="11"/>
  <c r="FY360" i="11" s="1"/>
  <c r="FG341" i="11"/>
  <c r="GR341" i="11" s="1"/>
  <c r="EM361" i="11"/>
  <c r="FX361" i="11" s="1"/>
  <c r="GY337" i="11"/>
  <c r="HI337" i="11" s="1"/>
  <c r="HJ337" i="11" s="1"/>
  <c r="GX337" i="11"/>
  <c r="GT338" i="11"/>
  <c r="GV338" i="11" s="1"/>
  <c r="GW338" i="11" s="1"/>
  <c r="FK338" i="11"/>
  <c r="HK335" i="11"/>
  <c r="EX350" i="11"/>
  <c r="GI350" i="11" s="1"/>
  <c r="ES355" i="11"/>
  <c r="GD355" i="11" s="1"/>
  <c r="EL362" i="11"/>
  <c r="FW362" i="11" s="1"/>
  <c r="GZ336" i="11"/>
  <c r="HH336" i="11"/>
  <c r="HL339" i="11"/>
  <c r="HF340" i="11"/>
  <c r="BS370" i="11"/>
  <c r="CY370" i="11" s="1"/>
  <c r="CM350" i="11"/>
  <c r="DS350" i="11" s="1"/>
  <c r="CT343" i="11"/>
  <c r="DZ343" i="11" s="1"/>
  <c r="AF368" i="11"/>
  <c r="BX365" i="11"/>
  <c r="DD365" i="11" s="1"/>
  <c r="CK352" i="11"/>
  <c r="DQ352" i="11" s="1"/>
  <c r="AR356" i="11"/>
  <c r="BU368" i="11"/>
  <c r="DA368" i="11" s="1"/>
  <c r="CS344" i="11"/>
  <c r="DY344" i="11" s="1"/>
  <c r="CU342" i="11"/>
  <c r="EA342" i="11" s="1"/>
  <c r="BH340" i="11"/>
  <c r="CW340" i="11"/>
  <c r="EC340" i="11" s="1"/>
  <c r="CE358" i="11"/>
  <c r="DK358" i="11" s="1"/>
  <c r="BY364" i="11"/>
  <c r="DE364" i="11" s="1"/>
  <c r="CV341" i="11"/>
  <c r="EB341" i="11" s="1"/>
  <c r="CL351" i="11"/>
  <c r="DR351" i="11" s="1"/>
  <c r="AV352" i="11"/>
  <c r="AK363" i="11"/>
  <c r="CJ353" i="11"/>
  <c r="DP353" i="11" s="1"/>
  <c r="AD370" i="11"/>
  <c r="BC345" i="11"/>
  <c r="CC360" i="11"/>
  <c r="DI360" i="11" s="1"/>
  <c r="CG356" i="11"/>
  <c r="DM356" i="11" s="1"/>
  <c r="ES356" i="11" s="1"/>
  <c r="GD356" i="11" s="1"/>
  <c r="AS355" i="11"/>
  <c r="AY349" i="11"/>
  <c r="AL362" i="11"/>
  <c r="AT354" i="11"/>
  <c r="BF342" i="11"/>
  <c r="CN349" i="11"/>
  <c r="DT349" i="11" s="1"/>
  <c r="BD344" i="11"/>
  <c r="CA362" i="11"/>
  <c r="DG362" i="11" s="1"/>
  <c r="AQ357" i="11"/>
  <c r="AH366" i="11"/>
  <c r="AP358" i="11"/>
  <c r="AZ348" i="11"/>
  <c r="CI354" i="11"/>
  <c r="DO354" i="11" s="1"/>
  <c r="AG367" i="11"/>
  <c r="CR345" i="11"/>
  <c r="DX345" i="11" s="1"/>
  <c r="AN360" i="11"/>
  <c r="CD359" i="11"/>
  <c r="DJ359" i="11" s="1"/>
  <c r="CO348" i="11"/>
  <c r="DU348" i="11" s="1"/>
  <c r="AO359" i="11"/>
  <c r="AE369" i="11"/>
  <c r="CQ346" i="11"/>
  <c r="DW346" i="11" s="1"/>
  <c r="CH355" i="11"/>
  <c r="DN355" i="11" s="1"/>
  <c r="AJ364" i="11"/>
  <c r="BV367" i="11"/>
  <c r="DB367" i="11" s="1"/>
  <c r="AM361" i="11"/>
  <c r="BB346" i="11"/>
  <c r="BW366" i="11"/>
  <c r="DC366" i="11" s="1"/>
  <c r="BZ363" i="11"/>
  <c r="DF363" i="11" s="1"/>
  <c r="BE343" i="11"/>
  <c r="CP347" i="11"/>
  <c r="DV347" i="11" s="1"/>
  <c r="CB361" i="11"/>
  <c r="DH361" i="11" s="1"/>
  <c r="BG341" i="11"/>
  <c r="AI365" i="11"/>
  <c r="CF357" i="11"/>
  <c r="DL357" i="11" s="1"/>
  <c r="BA347" i="11"/>
  <c r="AX350" i="11"/>
  <c r="BT369" i="11"/>
  <c r="CZ369" i="11" s="1"/>
  <c r="AW351" i="11"/>
  <c r="AU353" i="11"/>
  <c r="G402" i="11"/>
  <c r="M401" i="11"/>
  <c r="EZ349" i="11" l="1"/>
  <c r="GK349" i="11" s="1"/>
  <c r="EG368" i="11"/>
  <c r="FR368" i="11" s="1"/>
  <c r="AN376" i="1"/>
  <c r="Y391" i="1"/>
  <c r="AO375" i="1"/>
  <c r="AH382" i="1"/>
  <c r="AE385" i="1"/>
  <c r="AJ380" i="1"/>
  <c r="AK379" i="1"/>
  <c r="AL378" i="1"/>
  <c r="AI381" i="1"/>
  <c r="AF384" i="1"/>
  <c r="AG383" i="1"/>
  <c r="Z390" i="1"/>
  <c r="AP374" i="1"/>
  <c r="AM377" i="1"/>
  <c r="AB388" i="1"/>
  <c r="AR372" i="1"/>
  <c r="AC387" i="1"/>
  <c r="AS371" i="1"/>
  <c r="AD386" i="1"/>
  <c r="AT370" i="1"/>
  <c r="AA389" i="1"/>
  <c r="AQ373" i="1"/>
  <c r="AA390" i="1"/>
  <c r="AQ374" i="1"/>
  <c r="AJ381" i="1"/>
  <c r="T396" i="1"/>
  <c r="AM378" i="1"/>
  <c r="AN377" i="1"/>
  <c r="AI382" i="1"/>
  <c r="S397" i="1"/>
  <c r="AB389" i="1"/>
  <c r="AR373" i="1"/>
  <c r="AE386" i="1"/>
  <c r="Q399" i="1"/>
  <c r="AF385" i="1"/>
  <c r="W393" i="1"/>
  <c r="U395" i="1"/>
  <c r="AP375" i="1"/>
  <c r="Z391" i="1"/>
  <c r="V394" i="1"/>
  <c r="AS372" i="1"/>
  <c r="AC388" i="1"/>
  <c r="AL379" i="1"/>
  <c r="AG384" i="1"/>
  <c r="R398" i="1"/>
  <c r="AH383" i="1"/>
  <c r="X392" i="1"/>
  <c r="AK380" i="1"/>
  <c r="AT371" i="1"/>
  <c r="AD387" i="1"/>
  <c r="AO376" i="1"/>
  <c r="Y392" i="1"/>
  <c r="AP376" i="1"/>
  <c r="Z392" i="1"/>
  <c r="AK381" i="1"/>
  <c r="AA392" i="1"/>
  <c r="AQ376" i="1"/>
  <c r="AN378" i="1"/>
  <c r="AI383" i="1"/>
  <c r="AG386" i="1"/>
  <c r="T397" i="1"/>
  <c r="V397" i="1"/>
  <c r="AT372" i="1"/>
  <c r="AD388" i="1"/>
  <c r="AO377" i="1"/>
  <c r="Y393" i="1"/>
  <c r="AE388" i="1"/>
  <c r="X393" i="1"/>
  <c r="AJ382" i="1"/>
  <c r="AE387" i="1"/>
  <c r="AK382" i="1"/>
  <c r="AH384" i="1"/>
  <c r="AS373" i="1"/>
  <c r="AC389" i="1"/>
  <c r="AI384" i="1"/>
  <c r="U396" i="1"/>
  <c r="AF386" i="1"/>
  <c r="AQ375" i="1"/>
  <c r="AA391" i="1"/>
  <c r="Y394" i="1"/>
  <c r="AO378" i="1"/>
  <c r="W394" i="1"/>
  <c r="AL380" i="1"/>
  <c r="AG385" i="1"/>
  <c r="AM380" i="1"/>
  <c r="AR374" i="1"/>
  <c r="AB390" i="1"/>
  <c r="AM379" i="1"/>
  <c r="AC390" i="1"/>
  <c r="AS374" i="1"/>
  <c r="AR375" i="1"/>
  <c r="AB391" i="1"/>
  <c r="V395" i="1"/>
  <c r="AL381" i="1"/>
  <c r="R399" i="1"/>
  <c r="AF387" i="1"/>
  <c r="AP377" i="1"/>
  <c r="Z393" i="1"/>
  <c r="AJ383" i="1"/>
  <c r="AT373" i="1"/>
  <c r="AD389" i="1"/>
  <c r="S398" i="1"/>
  <c r="AN379" i="1"/>
  <c r="AH385" i="1"/>
  <c r="T398" i="1"/>
  <c r="AH386" i="1"/>
  <c r="U397" i="1"/>
  <c r="AM381" i="1"/>
  <c r="AF388" i="1"/>
  <c r="S399" i="1"/>
  <c r="AK383" i="1"/>
  <c r="AL382" i="1"/>
  <c r="AI385" i="1"/>
  <c r="AR376" i="1"/>
  <c r="AB392" i="1"/>
  <c r="V396" i="1"/>
  <c r="AG387" i="1"/>
  <c r="W396" i="1"/>
  <c r="T399" i="1"/>
  <c r="AP378" i="1"/>
  <c r="Z394" i="1"/>
  <c r="W395" i="1"/>
  <c r="AE389" i="1"/>
  <c r="AN380" i="1"/>
  <c r="AS375" i="1"/>
  <c r="AC391" i="1"/>
  <c r="AT374" i="1"/>
  <c r="AD390" i="1"/>
  <c r="AQ377" i="1"/>
  <c r="AA393" i="1"/>
  <c r="X394" i="1"/>
  <c r="AJ384" i="1"/>
  <c r="X395" i="1"/>
  <c r="AO379" i="1"/>
  <c r="Y395" i="1"/>
  <c r="U398" i="1"/>
  <c r="AP379" i="1"/>
  <c r="Z395" i="1"/>
  <c r="AG388" i="1"/>
  <c r="U399" i="1"/>
  <c r="AF389" i="1"/>
  <c r="AQ378" i="1"/>
  <c r="AA394" i="1"/>
  <c r="AT375" i="1"/>
  <c r="AD391" i="1"/>
  <c r="X396" i="1"/>
  <c r="AK384" i="1"/>
  <c r="V398" i="1"/>
  <c r="AJ385" i="1"/>
  <c r="W397" i="1"/>
  <c r="AE390" i="1"/>
  <c r="AH387" i="1"/>
  <c r="AO380" i="1"/>
  <c r="Y396" i="1"/>
  <c r="AN381" i="1"/>
  <c r="AI386" i="1"/>
  <c r="AL383" i="1"/>
  <c r="AS376" i="1"/>
  <c r="AC392" i="1"/>
  <c r="AR377" i="1"/>
  <c r="AB393" i="1"/>
  <c r="AM382" i="1"/>
  <c r="AI387" i="1"/>
  <c r="AP380" i="1"/>
  <c r="Z396" i="1"/>
  <c r="AS377" i="1"/>
  <c r="AC393" i="1"/>
  <c r="AF390" i="1"/>
  <c r="AE391" i="1"/>
  <c r="AT376" i="1"/>
  <c r="AD392" i="1"/>
  <c r="AG389" i="1"/>
  <c r="AR378" i="1"/>
  <c r="AB394" i="1"/>
  <c r="AK386" i="1"/>
  <c r="W398" i="1"/>
  <c r="AF391" i="1"/>
  <c r="Y398" i="1"/>
  <c r="AO382" i="1"/>
  <c r="AJ387" i="1"/>
  <c r="Y397" i="1"/>
  <c r="AS378" i="1"/>
  <c r="AN383" i="1"/>
  <c r="AG390" i="1"/>
  <c r="AR379" i="1"/>
  <c r="AQ379" i="1"/>
  <c r="AA395" i="1"/>
  <c r="AH388" i="1"/>
  <c r="AK385" i="1"/>
  <c r="AN382" i="1"/>
  <c r="AM383" i="1"/>
  <c r="AL384" i="1"/>
  <c r="AO381" i="1"/>
  <c r="AJ386" i="1"/>
  <c r="AC394" i="1"/>
  <c r="AB395" i="1"/>
  <c r="AL385" i="1"/>
  <c r="AQ380" i="1"/>
  <c r="AA396" i="1"/>
  <c r="X397" i="1"/>
  <c r="AH389" i="1"/>
  <c r="V399" i="1"/>
  <c r="AE392" i="1"/>
  <c r="AK387" i="1"/>
  <c r="W399" i="1"/>
  <c r="AM385" i="1"/>
  <c r="AB396" i="1"/>
  <c r="AR380" i="1"/>
  <c r="AS379" i="1"/>
  <c r="AT378" i="1"/>
  <c r="AM386" i="1"/>
  <c r="AK388" i="1"/>
  <c r="Y399" i="1"/>
  <c r="AO383" i="1"/>
  <c r="AH390" i="1"/>
  <c r="AA397" i="1"/>
  <c r="AQ381" i="1"/>
  <c r="AN384" i="1"/>
  <c r="AT377" i="1"/>
  <c r="AD393" i="1"/>
  <c r="AI388" i="1"/>
  <c r="AP381" i="1"/>
  <c r="Z397" i="1"/>
  <c r="AM384" i="1"/>
  <c r="AL386" i="1"/>
  <c r="AE393" i="1"/>
  <c r="X398" i="1"/>
  <c r="AJ388" i="1"/>
  <c r="AD394" i="1"/>
  <c r="AE394" i="1"/>
  <c r="AS380" i="1"/>
  <c r="AC396" i="1"/>
  <c r="AG391" i="1"/>
  <c r="Z398" i="1"/>
  <c r="AP382" i="1"/>
  <c r="AI389" i="1"/>
  <c r="AF392" i="1"/>
  <c r="AC395" i="1"/>
  <c r="AI390" i="1"/>
  <c r="X399" i="1"/>
  <c r="AQ382" i="1"/>
  <c r="AD395" i="1"/>
  <c r="AT379" i="1"/>
  <c r="AJ389" i="1"/>
  <c r="AF393" i="1"/>
  <c r="AA398" i="1"/>
  <c r="AO384" i="1"/>
  <c r="AG392" i="1"/>
  <c r="AL387" i="1"/>
  <c r="AB397" i="1"/>
  <c r="AR381" i="1"/>
  <c r="AP383" i="1"/>
  <c r="AN385" i="1"/>
  <c r="Z399" i="1"/>
  <c r="AO385" i="1"/>
  <c r="AL388" i="1"/>
  <c r="AC397" i="1"/>
  <c r="AS381" i="1"/>
  <c r="AP384" i="1"/>
  <c r="AH391" i="1"/>
  <c r="AG393" i="1"/>
  <c r="AD396" i="1"/>
  <c r="AT380" i="1"/>
  <c r="AK389" i="1"/>
  <c r="AH392" i="1"/>
  <c r="AN386" i="1"/>
  <c r="AJ390" i="1"/>
  <c r="AF394" i="1"/>
  <c r="AR382" i="1"/>
  <c r="AQ383" i="1"/>
  <c r="AE395" i="1"/>
  <c r="AI391" i="1"/>
  <c r="AM387" i="1"/>
  <c r="AB398" i="1"/>
  <c r="AA399" i="1"/>
  <c r="AM388" i="1"/>
  <c r="AR383" i="1"/>
  <c r="AB399" i="1"/>
  <c r="AG394" i="1"/>
  <c r="AH393" i="1"/>
  <c r="AI392" i="1"/>
  <c r="AF395" i="1"/>
  <c r="AK390" i="1"/>
  <c r="AT381" i="1"/>
  <c r="AD397" i="1"/>
  <c r="AE396" i="1"/>
  <c r="AJ391" i="1"/>
  <c r="AO386" i="1"/>
  <c r="AP385" i="1"/>
  <c r="AQ384" i="1"/>
  <c r="AN387" i="1"/>
  <c r="AS382" i="1"/>
  <c r="AC398" i="1"/>
  <c r="AL389" i="1"/>
  <c r="AT382" i="1"/>
  <c r="AD398" i="1"/>
  <c r="AE397" i="1"/>
  <c r="AJ392" i="1"/>
  <c r="AK391" i="1"/>
  <c r="AP386" i="1"/>
  <c r="AQ385" i="1"/>
  <c r="AF396" i="1"/>
  <c r="AG395" i="1"/>
  <c r="AL390" i="1"/>
  <c r="AM389" i="1"/>
  <c r="AR384" i="1"/>
  <c r="AS383" i="1"/>
  <c r="AC399" i="1"/>
  <c r="AH394" i="1"/>
  <c r="AI393" i="1"/>
  <c r="AN388" i="1"/>
  <c r="AO387" i="1"/>
  <c r="AM391" i="1"/>
  <c r="AE399" i="1"/>
  <c r="AH398" i="1"/>
  <c r="AI395" i="1"/>
  <c r="AL392" i="1"/>
  <c r="AE398" i="1"/>
  <c r="AJ393" i="1"/>
  <c r="AG396" i="1"/>
  <c r="AD399" i="1"/>
  <c r="AT383" i="1"/>
  <c r="AG397" i="1"/>
  <c r="AF398" i="1"/>
  <c r="AP388" i="1"/>
  <c r="AQ386" i="1"/>
  <c r="AN389" i="1"/>
  <c r="AS384" i="1"/>
  <c r="AP387" i="1"/>
  <c r="AK393" i="1"/>
  <c r="AJ394" i="1"/>
  <c r="AQ387" i="1"/>
  <c r="AT384" i="1"/>
  <c r="AM390" i="1"/>
  <c r="AR385" i="1"/>
  <c r="AO388" i="1"/>
  <c r="AL391" i="1"/>
  <c r="AO389" i="1"/>
  <c r="AN390" i="1"/>
  <c r="AH396" i="1"/>
  <c r="AI394" i="1"/>
  <c r="AF397" i="1"/>
  <c r="AK392" i="1"/>
  <c r="AH395" i="1"/>
  <c r="AS385" i="1"/>
  <c r="AR386" i="1"/>
  <c r="AP390" i="1"/>
  <c r="AF399" i="1"/>
  <c r="AM393" i="1"/>
  <c r="AJ396" i="1"/>
  <c r="AK394" i="1"/>
  <c r="AL393" i="1"/>
  <c r="AO391" i="1"/>
  <c r="AL394" i="1"/>
  <c r="AI396" i="1"/>
  <c r="AJ395" i="1"/>
  <c r="AQ389" i="1"/>
  <c r="AN392" i="1"/>
  <c r="AG398" i="1"/>
  <c r="AH397" i="1"/>
  <c r="AS387" i="1"/>
  <c r="AI399" i="1"/>
  <c r="AM392" i="1"/>
  <c r="AN391" i="1"/>
  <c r="AR388" i="1"/>
  <c r="AS386" i="1"/>
  <c r="AT385" i="1"/>
  <c r="AG399" i="1"/>
  <c r="AT386" i="1"/>
  <c r="AQ388" i="1"/>
  <c r="AR387" i="1"/>
  <c r="AI397" i="1"/>
  <c r="AO390" i="1"/>
  <c r="AP389" i="1"/>
  <c r="AK395" i="1"/>
  <c r="AI398" i="1"/>
  <c r="AJ397" i="1"/>
  <c r="AK396" i="1"/>
  <c r="AH399" i="1"/>
  <c r="AN393" i="1"/>
  <c r="AO392" i="1"/>
  <c r="AL395" i="1"/>
  <c r="AQ390" i="1"/>
  <c r="AR389" i="1"/>
  <c r="AS388" i="1"/>
  <c r="AP391" i="1"/>
  <c r="AM394" i="1"/>
  <c r="AT387" i="1"/>
  <c r="AT389" i="1"/>
  <c r="AP393" i="1"/>
  <c r="AM398" i="1"/>
  <c r="AL397" i="1"/>
  <c r="AQ392" i="1"/>
  <c r="AM396" i="1"/>
  <c r="AP392" i="1"/>
  <c r="AK397" i="1"/>
  <c r="AO394" i="1"/>
  <c r="AT388" i="1"/>
  <c r="AJ398" i="1"/>
  <c r="AO393" i="1"/>
  <c r="AK398" i="1"/>
  <c r="AJ399" i="1"/>
  <c r="AM395" i="1"/>
  <c r="AN394" i="1"/>
  <c r="AS389" i="1"/>
  <c r="AN395" i="1"/>
  <c r="AL396" i="1"/>
  <c r="AQ391" i="1"/>
  <c r="AR390" i="1"/>
  <c r="AS390" i="1"/>
  <c r="AR391" i="1"/>
  <c r="AQ394" i="1"/>
  <c r="AO396" i="1"/>
  <c r="AK399" i="1"/>
  <c r="AT391" i="1"/>
  <c r="AR392" i="1"/>
  <c r="AN397" i="1"/>
  <c r="AS392" i="1"/>
  <c r="AT390" i="1"/>
  <c r="AP395" i="1"/>
  <c r="AQ393" i="1"/>
  <c r="AP394" i="1"/>
  <c r="AS391" i="1"/>
  <c r="AL399" i="1"/>
  <c r="AM397" i="1"/>
  <c r="AL398" i="1"/>
  <c r="AO395" i="1"/>
  <c r="AN396" i="1"/>
  <c r="AR393" i="1"/>
  <c r="AQ398" i="1"/>
  <c r="AS394" i="1"/>
  <c r="AP396" i="1"/>
  <c r="AQ395" i="1"/>
  <c r="AT393" i="1"/>
  <c r="AO398" i="1"/>
  <c r="AT392" i="1"/>
  <c r="AN398" i="1"/>
  <c r="AR395" i="1"/>
  <c r="AS393" i="1"/>
  <c r="AR394" i="1"/>
  <c r="AQ396" i="1"/>
  <c r="AN399" i="1"/>
  <c r="AO397" i="1"/>
  <c r="AM399" i="1"/>
  <c r="AP397" i="1"/>
  <c r="AR399" i="1"/>
  <c r="AT397" i="1"/>
  <c r="AS396" i="1"/>
  <c r="AQ397" i="1"/>
  <c r="AP398" i="1"/>
  <c r="AP399" i="1"/>
  <c r="AT396" i="1"/>
  <c r="AQ399" i="1"/>
  <c r="AO399" i="1"/>
  <c r="AW369" i="1"/>
  <c r="AV7" i="1"/>
  <c r="H3" i="1" s="1"/>
  <c r="AT399" i="1"/>
  <c r="EI366" i="11"/>
  <c r="FT366" i="11" s="1"/>
  <c r="FD345" i="11"/>
  <c r="GO345" i="11" s="1"/>
  <c r="EH367" i="11"/>
  <c r="FS367" i="11" s="1"/>
  <c r="EL363" i="11"/>
  <c r="FW363" i="11" s="1"/>
  <c r="EM362" i="11"/>
  <c r="FX362" i="11" s="1"/>
  <c r="EN361" i="11"/>
  <c r="FY361" i="11" s="1"/>
  <c r="ER357" i="11"/>
  <c r="GC357" i="11" s="1"/>
  <c r="ET355" i="11"/>
  <c r="GE355" i="11" s="1"/>
  <c r="FA348" i="11"/>
  <c r="GL348" i="11" s="1"/>
  <c r="EF369" i="11"/>
  <c r="FQ369" i="11" s="1"/>
  <c r="EU354" i="11"/>
  <c r="GF354" i="11" s="1"/>
  <c r="EO360" i="11"/>
  <c r="FZ360" i="11" s="1"/>
  <c r="EK364" i="11"/>
  <c r="FG342" i="11"/>
  <c r="GR342" i="11" s="1"/>
  <c r="EW352" i="11"/>
  <c r="GH352" i="11" s="1"/>
  <c r="EY350" i="11"/>
  <c r="GJ350" i="11" s="1"/>
  <c r="GY338" i="11"/>
  <c r="HI338" i="11" s="1"/>
  <c r="HJ338" i="11" s="1"/>
  <c r="GX338" i="11"/>
  <c r="FN337" i="11"/>
  <c r="FB347" i="11"/>
  <c r="GM347" i="11" s="1"/>
  <c r="EQ358" i="11"/>
  <c r="GB358" i="11" s="1"/>
  <c r="FE344" i="11"/>
  <c r="GP344" i="11" s="1"/>
  <c r="EJ365" i="11"/>
  <c r="EE370" i="11"/>
  <c r="FP370" i="11" s="1"/>
  <c r="HK336" i="11"/>
  <c r="GZ337" i="11"/>
  <c r="HH337" i="11"/>
  <c r="GT339" i="11"/>
  <c r="GV339" i="11" s="1"/>
  <c r="GW339" i="11" s="1"/>
  <c r="FK339" i="11"/>
  <c r="FC346" i="11"/>
  <c r="GN346" i="11" s="1"/>
  <c r="EP359" i="11"/>
  <c r="GA359" i="11" s="1"/>
  <c r="EX351" i="11"/>
  <c r="GI351" i="11" s="1"/>
  <c r="FI340" i="11"/>
  <c r="EV353" i="11"/>
  <c r="GG353" i="11" s="1"/>
  <c r="FH341" i="11"/>
  <c r="GS341" i="11" s="1"/>
  <c r="FF343" i="11"/>
  <c r="GQ343" i="11" s="1"/>
  <c r="FL338" i="11"/>
  <c r="FN338" i="11" s="1"/>
  <c r="HF341" i="11"/>
  <c r="BU369" i="11"/>
  <c r="DA369" i="11" s="1"/>
  <c r="BS371" i="11"/>
  <c r="CY371" i="11" s="1"/>
  <c r="AQ358" i="11"/>
  <c r="CA363" i="11"/>
  <c r="DG363" i="11" s="1"/>
  <c r="CH356" i="11"/>
  <c r="DN356" i="11" s="1"/>
  <c r="BH341" i="11"/>
  <c r="AV353" i="11"/>
  <c r="AK364" i="11"/>
  <c r="AR357" i="11"/>
  <c r="AG368" i="11"/>
  <c r="BX366" i="11"/>
  <c r="DD366" i="11" s="1"/>
  <c r="AI366" i="11"/>
  <c r="AM362" i="11"/>
  <c r="CJ354" i="11"/>
  <c r="DP354" i="11" s="1"/>
  <c r="CU343" i="11"/>
  <c r="EA343" i="11" s="1"/>
  <c r="AS356" i="11"/>
  <c r="CQ347" i="11"/>
  <c r="DW347" i="11" s="1"/>
  <c r="CD360" i="11"/>
  <c r="DJ360" i="11" s="1"/>
  <c r="BE344" i="11"/>
  <c r="AY350" i="11"/>
  <c r="AJ365" i="11"/>
  <c r="AZ349" i="11"/>
  <c r="BD345" i="11"/>
  <c r="CG357" i="11"/>
  <c r="DM357" i="11" s="1"/>
  <c r="CI355" i="11"/>
  <c r="DO355" i="11" s="1"/>
  <c r="AH367" i="11"/>
  <c r="AX351" i="11"/>
  <c r="AW352" i="11"/>
  <c r="CB362" i="11"/>
  <c r="DH362" i="11" s="1"/>
  <c r="EN362" i="11" s="1"/>
  <c r="FY362" i="11" s="1"/>
  <c r="CO349" i="11"/>
  <c r="DU349" i="11" s="1"/>
  <c r="FA349" i="11" s="1"/>
  <c r="GL349" i="11" s="1"/>
  <c r="AP359" i="11"/>
  <c r="CF358" i="11"/>
  <c r="DL358" i="11" s="1"/>
  <c r="BV368" i="11"/>
  <c r="DB368" i="11" s="1"/>
  <c r="AF369" i="11"/>
  <c r="BW367" i="11"/>
  <c r="DC367" i="11" s="1"/>
  <c r="AL363" i="11"/>
  <c r="CE359" i="11"/>
  <c r="DK359" i="11" s="1"/>
  <c r="AN361" i="11"/>
  <c r="CS345" i="11"/>
  <c r="DY345" i="11" s="1"/>
  <c r="FE345" i="11" s="1"/>
  <c r="GP345" i="11" s="1"/>
  <c r="AT355" i="11"/>
  <c r="AO360" i="11"/>
  <c r="CC361" i="11"/>
  <c r="DI361" i="11" s="1"/>
  <c r="BB347" i="11"/>
  <c r="CV342" i="11"/>
  <c r="EB342" i="11" s="1"/>
  <c r="CT344" i="11"/>
  <c r="DZ344" i="11" s="1"/>
  <c r="CW341" i="11"/>
  <c r="EC341" i="11" s="1"/>
  <c r="FI341" i="11" s="1"/>
  <c r="BF343" i="11"/>
  <c r="AD371" i="11"/>
  <c r="AE370" i="11"/>
  <c r="CK353" i="11"/>
  <c r="DQ353" i="11" s="1"/>
  <c r="CL352" i="11"/>
  <c r="DR352" i="11" s="1"/>
  <c r="BY365" i="11"/>
  <c r="DE365" i="11" s="1"/>
  <c r="CR346" i="11"/>
  <c r="DX346" i="11" s="1"/>
  <c r="CN350" i="11"/>
  <c r="DT350" i="11" s="1"/>
  <c r="BC346" i="11"/>
  <c r="BZ364" i="11"/>
  <c r="DF364" i="11" s="1"/>
  <c r="EL364" i="11" s="1"/>
  <c r="FW364" i="11" s="1"/>
  <c r="CP348" i="11"/>
  <c r="DV348" i="11" s="1"/>
  <c r="BT370" i="11"/>
  <c r="CZ370" i="11" s="1"/>
  <c r="BG342" i="11"/>
  <c r="AU354" i="11"/>
  <c r="CM351" i="11"/>
  <c r="DS351" i="11" s="1"/>
  <c r="BA348" i="11"/>
  <c r="FV364" i="11"/>
  <c r="HL340" i="11"/>
  <c r="M402" i="11"/>
  <c r="G403" i="11"/>
  <c r="EH368" i="11" l="1"/>
  <c r="FS368" i="11" s="1"/>
  <c r="EO361" i="11"/>
  <c r="FZ361" i="11" s="1"/>
  <c r="AY369" i="1"/>
  <c r="AZ369" i="1" s="1"/>
  <c r="AX369" i="1"/>
  <c r="EI367" i="11"/>
  <c r="FT367" i="11" s="1"/>
  <c r="EW353" i="11"/>
  <c r="GH353" i="11" s="1"/>
  <c r="FD346" i="11"/>
  <c r="GO346" i="11" s="1"/>
  <c r="FF344" i="11"/>
  <c r="GQ344" i="11" s="1"/>
  <c r="EQ359" i="11"/>
  <c r="GB359" i="11" s="1"/>
  <c r="EY351" i="11"/>
  <c r="GJ351" i="11" s="1"/>
  <c r="ER358" i="11"/>
  <c r="GC358" i="11" s="1"/>
  <c r="EX352" i="11"/>
  <c r="GI352" i="11" s="1"/>
  <c r="EK365" i="11"/>
  <c r="FV365" i="11" s="1"/>
  <c r="ES357" i="11"/>
  <c r="GD357" i="11" s="1"/>
  <c r="EF370" i="11"/>
  <c r="FQ370" i="11" s="1"/>
  <c r="EZ350" i="11"/>
  <c r="GK350" i="11" s="1"/>
  <c r="FH342" i="11"/>
  <c r="GS342" i="11" s="1"/>
  <c r="EM363" i="11"/>
  <c r="FX363" i="11" s="1"/>
  <c r="GT340" i="11"/>
  <c r="GV340" i="11" s="1"/>
  <c r="GW340" i="11" s="1"/>
  <c r="FK340" i="11"/>
  <c r="FL339" i="11"/>
  <c r="FM339" i="11" s="1"/>
  <c r="HK337" i="11"/>
  <c r="GZ338" i="11"/>
  <c r="HH338" i="11"/>
  <c r="FG343" i="11"/>
  <c r="GR343" i="11" s="1"/>
  <c r="EJ366" i="11"/>
  <c r="FU366" i="11" s="1"/>
  <c r="GY339" i="11"/>
  <c r="HI339" i="11" s="1"/>
  <c r="HJ339" i="11" s="1"/>
  <c r="GX339" i="11"/>
  <c r="GT341" i="11"/>
  <c r="GV341" i="11" s="1"/>
  <c r="GW341" i="11" s="1"/>
  <c r="GX341" i="11" s="1"/>
  <c r="GZ341" i="11" s="1"/>
  <c r="HK341" i="11" s="1"/>
  <c r="FK341" i="11"/>
  <c r="EP360" i="11"/>
  <c r="GA360" i="11" s="1"/>
  <c r="EV354" i="11"/>
  <c r="GG354" i="11" s="1"/>
  <c r="EE371" i="11"/>
  <c r="FB348" i="11"/>
  <c r="GM348" i="11" s="1"/>
  <c r="EU355" i="11"/>
  <c r="GF355" i="11" s="1"/>
  <c r="FC347" i="11"/>
  <c r="GN347" i="11" s="1"/>
  <c r="ET356" i="11"/>
  <c r="GE356" i="11" s="1"/>
  <c r="EG369" i="11"/>
  <c r="FM338" i="11"/>
  <c r="FU365" i="11"/>
  <c r="HF342" i="11"/>
  <c r="AJ366" i="11"/>
  <c r="AE371" i="11"/>
  <c r="BA349" i="11"/>
  <c r="CK354" i="11"/>
  <c r="DQ354" i="11" s="1"/>
  <c r="AX352" i="11"/>
  <c r="CB363" i="11"/>
  <c r="DH363" i="11" s="1"/>
  <c r="BX367" i="11"/>
  <c r="DD367" i="11" s="1"/>
  <c r="BG343" i="11"/>
  <c r="BZ365" i="11"/>
  <c r="DF365" i="11" s="1"/>
  <c r="CT345" i="11"/>
  <c r="DZ345" i="11" s="1"/>
  <c r="AO361" i="11"/>
  <c r="AL364" i="11"/>
  <c r="AK365" i="11"/>
  <c r="AW353" i="11"/>
  <c r="BS372" i="11"/>
  <c r="CY372" i="11" s="1"/>
  <c r="AM363" i="11"/>
  <c r="CQ348" i="11"/>
  <c r="DW348" i="11" s="1"/>
  <c r="AR358" i="11"/>
  <c r="BU370" i="11"/>
  <c r="DA370" i="11" s="1"/>
  <c r="CM352" i="11"/>
  <c r="DS352" i="11" s="1"/>
  <c r="CU344" i="11"/>
  <c r="EA344" i="11" s="1"/>
  <c r="AV354" i="11"/>
  <c r="CH357" i="11"/>
  <c r="DN357" i="11" s="1"/>
  <c r="AI367" i="11"/>
  <c r="CL353" i="11"/>
  <c r="DR353" i="11" s="1"/>
  <c r="BY366" i="11"/>
  <c r="DE366" i="11" s="1"/>
  <c r="CR347" i="11"/>
  <c r="DX347" i="11" s="1"/>
  <c r="CF359" i="11"/>
  <c r="DL359" i="11" s="1"/>
  <c r="CO350" i="11"/>
  <c r="DU350" i="11" s="1"/>
  <c r="CC362" i="11"/>
  <c r="DI362" i="11" s="1"/>
  <c r="AZ350" i="11"/>
  <c r="BH342" i="11"/>
  <c r="AQ359" i="11"/>
  <c r="AN362" i="11"/>
  <c r="AD372" i="11"/>
  <c r="AY351" i="11"/>
  <c r="CI356" i="11"/>
  <c r="DO356" i="11" s="1"/>
  <c r="CP349" i="11"/>
  <c r="DV349" i="11" s="1"/>
  <c r="AU355" i="11"/>
  <c r="CG358" i="11"/>
  <c r="DM358" i="11" s="1"/>
  <c r="CS346" i="11"/>
  <c r="DY346" i="11" s="1"/>
  <c r="CN351" i="11"/>
  <c r="DT351" i="11" s="1"/>
  <c r="BD346" i="11"/>
  <c r="AS357" i="11"/>
  <c r="AG369" i="11"/>
  <c r="BW368" i="11"/>
  <c r="DC368" i="11" s="1"/>
  <c r="BC347" i="11"/>
  <c r="CA364" i="11"/>
  <c r="DG364" i="11" s="1"/>
  <c r="EM364" i="11" s="1"/>
  <c r="FX364" i="11" s="1"/>
  <c r="BT371" i="11"/>
  <c r="CZ371" i="11" s="1"/>
  <c r="AH368" i="11"/>
  <c r="BV369" i="11"/>
  <c r="DB369" i="11" s="1"/>
  <c r="CW342" i="11"/>
  <c r="EC342" i="11" s="1"/>
  <c r="FI342" i="11" s="1"/>
  <c r="BF344" i="11"/>
  <c r="CV343" i="11"/>
  <c r="EB343" i="11" s="1"/>
  <c r="CD361" i="11"/>
  <c r="DJ361" i="11" s="1"/>
  <c r="EP361" i="11" s="1"/>
  <c r="GA361" i="11" s="1"/>
  <c r="BE345" i="11"/>
  <c r="AT356" i="11"/>
  <c r="AP360" i="11"/>
  <c r="CJ355" i="11"/>
  <c r="DP355" i="11" s="1"/>
  <c r="BB348" i="11"/>
  <c r="CE360" i="11"/>
  <c r="DK360" i="11" s="1"/>
  <c r="AF370" i="11"/>
  <c r="HL341" i="11"/>
  <c r="G404" i="11"/>
  <c r="M403" i="11"/>
  <c r="EV355" i="11" l="1"/>
  <c r="GG355" i="11" s="1"/>
  <c r="AZ7" i="1"/>
  <c r="BL369" i="1"/>
  <c r="ES358" i="11"/>
  <c r="GD358" i="11" s="1"/>
  <c r="EF371" i="11"/>
  <c r="FQ371" i="11" s="1"/>
  <c r="HH341" i="11"/>
  <c r="EX353" i="11"/>
  <c r="GI353" i="11" s="1"/>
  <c r="FB349" i="11"/>
  <c r="GM349" i="11" s="1"/>
  <c r="GY341" i="11"/>
  <c r="HI341" i="11" s="1"/>
  <c r="HJ341" i="11" s="1"/>
  <c r="EQ360" i="11"/>
  <c r="GB360" i="11" s="1"/>
  <c r="EH369" i="11"/>
  <c r="FS369" i="11" s="1"/>
  <c r="ER359" i="11"/>
  <c r="GC359" i="11" s="1"/>
  <c r="EY352" i="11"/>
  <c r="GJ352" i="11" s="1"/>
  <c r="FH343" i="11"/>
  <c r="GS343" i="11" s="1"/>
  <c r="EK366" i="11"/>
  <c r="FV366" i="11" s="1"/>
  <c r="FE346" i="11"/>
  <c r="GP346" i="11" s="1"/>
  <c r="EU356" i="11"/>
  <c r="GF356" i="11" s="1"/>
  <c r="FA350" i="11"/>
  <c r="GL350" i="11" s="1"/>
  <c r="FG344" i="11"/>
  <c r="GR344" i="11" s="1"/>
  <c r="FC348" i="11"/>
  <c r="GN348" i="11" s="1"/>
  <c r="EL365" i="11"/>
  <c r="FW365" i="11" s="1"/>
  <c r="HK338" i="11"/>
  <c r="FL340" i="11"/>
  <c r="FN340" i="11" s="1"/>
  <c r="GT342" i="11"/>
  <c r="GV342" i="11" s="1"/>
  <c r="GW342" i="11" s="1"/>
  <c r="FK342" i="11"/>
  <c r="EW354" i="11"/>
  <c r="GH354" i="11" s="1"/>
  <c r="FL341" i="11"/>
  <c r="FM341" i="11" s="1"/>
  <c r="GY340" i="11"/>
  <c r="HI340" i="11" s="1"/>
  <c r="HJ340" i="11" s="1"/>
  <c r="GX340" i="11"/>
  <c r="FD347" i="11"/>
  <c r="GO347" i="11" s="1"/>
  <c r="ET357" i="11"/>
  <c r="GE357" i="11" s="1"/>
  <c r="EG370" i="11"/>
  <c r="EE372" i="11"/>
  <c r="FP372" i="11" s="1"/>
  <c r="EJ367" i="11"/>
  <c r="FU367" i="11" s="1"/>
  <c r="EI368" i="11"/>
  <c r="FT368" i="11" s="1"/>
  <c r="EZ351" i="11"/>
  <c r="GK351" i="11" s="1"/>
  <c r="EO362" i="11"/>
  <c r="FZ362" i="11" s="1"/>
  <c r="FF345" i="11"/>
  <c r="GQ345" i="11" s="1"/>
  <c r="EN363" i="11"/>
  <c r="FY363" i="11" s="1"/>
  <c r="FP371" i="11"/>
  <c r="FR369" i="11"/>
  <c r="GZ339" i="11"/>
  <c r="HH339" i="11"/>
  <c r="FN339" i="11"/>
  <c r="HF343" i="11"/>
  <c r="BY367" i="11"/>
  <c r="DE367" i="11" s="1"/>
  <c r="BS373" i="11"/>
  <c r="CY373" i="11" s="1"/>
  <c r="BA350" i="11"/>
  <c r="BC348" i="11"/>
  <c r="CB364" i="11"/>
  <c r="DH364" i="11" s="1"/>
  <c r="AT357" i="11"/>
  <c r="CG359" i="11"/>
  <c r="DM359" i="11" s="1"/>
  <c r="BD347" i="11"/>
  <c r="AW354" i="11"/>
  <c r="CL354" i="11"/>
  <c r="DR354" i="11" s="1"/>
  <c r="CJ356" i="11"/>
  <c r="DP356" i="11" s="1"/>
  <c r="AH369" i="11"/>
  <c r="CE361" i="11"/>
  <c r="DK361" i="11" s="1"/>
  <c r="AG370" i="11"/>
  <c r="CS347" i="11"/>
  <c r="DY347" i="11" s="1"/>
  <c r="CP350" i="11"/>
  <c r="DV350" i="11" s="1"/>
  <c r="CI357" i="11"/>
  <c r="DO357" i="11" s="1"/>
  <c r="CV344" i="11"/>
  <c r="EB344" i="11" s="1"/>
  <c r="AZ351" i="11"/>
  <c r="CF360" i="11"/>
  <c r="DL360" i="11" s="1"/>
  <c r="BF345" i="11"/>
  <c r="AU356" i="11"/>
  <c r="CT346" i="11"/>
  <c r="DZ346" i="11" s="1"/>
  <c r="AN363" i="11"/>
  <c r="BE346" i="11"/>
  <c r="CU345" i="11"/>
  <c r="EA345" i="11" s="1"/>
  <c r="AJ367" i="11"/>
  <c r="AY352" i="11"/>
  <c r="BG344" i="11"/>
  <c r="CC363" i="11"/>
  <c r="DI363" i="11" s="1"/>
  <c r="CD362" i="11"/>
  <c r="DJ362" i="11" s="1"/>
  <c r="BV370" i="11"/>
  <c r="DB370" i="11" s="1"/>
  <c r="AP361" i="11"/>
  <c r="CO351" i="11"/>
  <c r="DU351" i="11" s="1"/>
  <c r="AF371" i="11"/>
  <c r="BZ366" i="11"/>
  <c r="DF366" i="11" s="1"/>
  <c r="BX368" i="11"/>
  <c r="DD368" i="11" s="1"/>
  <c r="CA365" i="11"/>
  <c r="DG365" i="11" s="1"/>
  <c r="AE372" i="11"/>
  <c r="CN352" i="11"/>
  <c r="DT352" i="11" s="1"/>
  <c r="EZ352" i="11" s="1"/>
  <c r="GK352" i="11" s="1"/>
  <c r="BW369" i="11"/>
  <c r="DC369" i="11" s="1"/>
  <c r="BT372" i="11"/>
  <c r="CZ372" i="11" s="1"/>
  <c r="AK366" i="11"/>
  <c r="AM364" i="11"/>
  <c r="CM353" i="11"/>
  <c r="DS353" i="11" s="1"/>
  <c r="CQ349" i="11"/>
  <c r="DW349" i="11" s="1"/>
  <c r="AL365" i="11"/>
  <c r="BH343" i="11"/>
  <c r="AS358" i="11"/>
  <c r="CK355" i="11"/>
  <c r="DQ355" i="11" s="1"/>
  <c r="AI368" i="11"/>
  <c r="BB349" i="11"/>
  <c r="AO362" i="11"/>
  <c r="AQ360" i="11"/>
  <c r="BU371" i="11"/>
  <c r="DA371" i="11" s="1"/>
  <c r="CW343" i="11"/>
  <c r="EC343" i="11" s="1"/>
  <c r="FI343" i="11" s="1"/>
  <c r="AX353" i="11"/>
  <c r="AR359" i="11"/>
  <c r="CR348" i="11"/>
  <c r="DX348" i="11" s="1"/>
  <c r="AV355" i="11"/>
  <c r="CH358" i="11"/>
  <c r="DN358" i="11" s="1"/>
  <c r="AD373" i="11"/>
  <c r="HL342" i="11"/>
  <c r="M404" i="11"/>
  <c r="G405" i="11"/>
  <c r="ET358" i="11" l="1"/>
  <c r="GE358" i="11" s="1"/>
  <c r="EG371" i="11"/>
  <c r="FR371" i="11" s="1"/>
  <c r="BL7" i="1"/>
  <c r="N3" i="1" s="1"/>
  <c r="J3" i="1"/>
  <c r="FB350" i="11"/>
  <c r="GM350" i="11" s="1"/>
  <c r="EF372" i="11"/>
  <c r="FQ372" i="11" s="1"/>
  <c r="FA351" i="11"/>
  <c r="GL351" i="11" s="1"/>
  <c r="EI369" i="11"/>
  <c r="FT369" i="11" s="1"/>
  <c r="EU357" i="11"/>
  <c r="GF357" i="11" s="1"/>
  <c r="EH370" i="11"/>
  <c r="FS370" i="11" s="1"/>
  <c r="FD348" i="11"/>
  <c r="GO348" i="11" s="1"/>
  <c r="FF346" i="11"/>
  <c r="GQ346" i="11" s="1"/>
  <c r="FE347" i="11"/>
  <c r="GP347" i="11" s="1"/>
  <c r="FC349" i="11"/>
  <c r="GN349" i="11" s="1"/>
  <c r="EO363" i="11"/>
  <c r="FZ363" i="11" s="1"/>
  <c r="FG345" i="11"/>
  <c r="GR345" i="11" s="1"/>
  <c r="EX354" i="11"/>
  <c r="GI354" i="11" s="1"/>
  <c r="GT343" i="11"/>
  <c r="GV343" i="11" s="1"/>
  <c r="GW343" i="11" s="1"/>
  <c r="FK343" i="11"/>
  <c r="EL366" i="11"/>
  <c r="FW366" i="11" s="1"/>
  <c r="ER360" i="11"/>
  <c r="GC360" i="11" s="1"/>
  <c r="GZ340" i="11"/>
  <c r="HH340" i="11"/>
  <c r="EP362" i="11"/>
  <c r="GA362" i="11" s="1"/>
  <c r="EV356" i="11"/>
  <c r="GG356" i="11" s="1"/>
  <c r="ES359" i="11"/>
  <c r="GD359" i="11" s="1"/>
  <c r="HK339" i="11"/>
  <c r="FR370" i="11"/>
  <c r="FL342" i="11"/>
  <c r="FM342" i="11" s="1"/>
  <c r="EW355" i="11"/>
  <c r="GH355" i="11" s="1"/>
  <c r="EM365" i="11"/>
  <c r="FX365" i="11" s="1"/>
  <c r="FH344" i="11"/>
  <c r="GS344" i="11" s="1"/>
  <c r="EE373" i="11"/>
  <c r="FP373" i="11" s="1"/>
  <c r="GY342" i="11"/>
  <c r="HI342" i="11" s="1"/>
  <c r="HJ342" i="11" s="1"/>
  <c r="GX342" i="11"/>
  <c r="EY353" i="11"/>
  <c r="GJ353" i="11" s="1"/>
  <c r="EJ368" i="11"/>
  <c r="FU368" i="11" s="1"/>
  <c r="EQ361" i="11"/>
  <c r="GB361" i="11" s="1"/>
  <c r="EN364" i="11"/>
  <c r="FY364" i="11" s="1"/>
  <c r="EK367" i="11"/>
  <c r="FV367" i="11" s="1"/>
  <c r="FN341" i="11"/>
  <c r="FM340" i="11"/>
  <c r="HL343" i="11"/>
  <c r="HF344" i="11"/>
  <c r="BA351" i="11"/>
  <c r="CO352" i="11"/>
  <c r="DU352" i="11" s="1"/>
  <c r="BV371" i="11"/>
  <c r="DB371" i="11" s="1"/>
  <c r="AW355" i="11"/>
  <c r="CB365" i="11"/>
  <c r="DH365" i="11" s="1"/>
  <c r="CV345" i="11"/>
  <c r="EB345" i="11" s="1"/>
  <c r="AM365" i="11"/>
  <c r="BS374" i="11"/>
  <c r="CY374" i="11" s="1"/>
  <c r="CR349" i="11"/>
  <c r="DX349" i="11" s="1"/>
  <c r="CU346" i="11"/>
  <c r="EA346" i="11" s="1"/>
  <c r="CC364" i="11"/>
  <c r="DI364" i="11" s="1"/>
  <c r="AI369" i="11"/>
  <c r="AK367" i="11"/>
  <c r="CW344" i="11"/>
  <c r="EC344" i="11" s="1"/>
  <c r="CH359" i="11"/>
  <c r="DN359" i="11" s="1"/>
  <c r="AS359" i="11"/>
  <c r="AG371" i="11"/>
  <c r="AP362" i="11"/>
  <c r="BB350" i="11"/>
  <c r="CA366" i="11"/>
  <c r="DG366" i="11" s="1"/>
  <c r="BY368" i="11"/>
  <c r="DE368" i="11" s="1"/>
  <c r="AO363" i="11"/>
  <c r="CG360" i="11"/>
  <c r="DM360" i="11" s="1"/>
  <c r="BU372" i="11"/>
  <c r="DA372" i="11" s="1"/>
  <c r="AQ361" i="11"/>
  <c r="CE362" i="11"/>
  <c r="DK362" i="11" s="1"/>
  <c r="EQ362" i="11" s="1"/>
  <c r="GB362" i="11" s="1"/>
  <c r="BC349" i="11"/>
  <c r="CT347" i="11"/>
  <c r="DZ347" i="11" s="1"/>
  <c r="AL366" i="11"/>
  <c r="BX369" i="11"/>
  <c r="DD369" i="11" s="1"/>
  <c r="BD348" i="11"/>
  <c r="AY353" i="11"/>
  <c r="AD374" i="11"/>
  <c r="AV356" i="11"/>
  <c r="CP351" i="11"/>
  <c r="DV351" i="11" s="1"/>
  <c r="CN353" i="11"/>
  <c r="DT353" i="11" s="1"/>
  <c r="EZ353" i="11" s="1"/>
  <c r="GK353" i="11" s="1"/>
  <c r="CM354" i="11"/>
  <c r="DS354" i="11" s="1"/>
  <c r="CS348" i="11"/>
  <c r="DY348" i="11" s="1"/>
  <c r="AU357" i="11"/>
  <c r="AZ352" i="11"/>
  <c r="CQ350" i="11"/>
  <c r="DW350" i="11" s="1"/>
  <c r="AT358" i="11"/>
  <c r="CL355" i="11"/>
  <c r="DR355" i="11" s="1"/>
  <c r="CF361" i="11"/>
  <c r="DL361" i="11" s="1"/>
  <c r="CI358" i="11"/>
  <c r="DO358" i="11" s="1"/>
  <c r="BT373" i="11"/>
  <c r="CZ373" i="11" s="1"/>
  <c r="AH370" i="11"/>
  <c r="AN364" i="11"/>
  <c r="BE347" i="11"/>
  <c r="AJ368" i="11"/>
  <c r="AX354" i="11"/>
  <c r="AF372" i="11"/>
  <c r="BZ367" i="11"/>
  <c r="DF367" i="11" s="1"/>
  <c r="EL367" i="11" s="1"/>
  <c r="FW367" i="11" s="1"/>
  <c r="CK356" i="11"/>
  <c r="DQ356" i="11" s="1"/>
  <c r="BW370" i="11"/>
  <c r="DC370" i="11" s="1"/>
  <c r="EI370" i="11" s="1"/>
  <c r="FT370" i="11" s="1"/>
  <c r="AR360" i="11"/>
  <c r="BG345" i="11"/>
  <c r="CJ357" i="11"/>
  <c r="DP357" i="11" s="1"/>
  <c r="BH344" i="11"/>
  <c r="BF346" i="11"/>
  <c r="CD363" i="11"/>
  <c r="DJ363" i="11" s="1"/>
  <c r="AE373" i="11"/>
  <c r="M405" i="11"/>
  <c r="G406" i="11"/>
  <c r="EP363" i="11" l="1"/>
  <c r="GA363" i="11" s="1"/>
  <c r="EW356" i="11"/>
  <c r="GH356" i="11" s="1"/>
  <c r="EU358" i="11"/>
  <c r="GF358" i="11" s="1"/>
  <c r="EV357" i="11"/>
  <c r="GG357" i="11" s="1"/>
  <c r="FE348" i="11"/>
  <c r="GP348" i="11" s="1"/>
  <c r="FC350" i="11"/>
  <c r="GN350" i="11" s="1"/>
  <c r="ER361" i="11"/>
  <c r="GC361" i="11" s="1"/>
  <c r="FF347" i="11"/>
  <c r="GQ347" i="11" s="1"/>
  <c r="FN342" i="11"/>
  <c r="EX355" i="11"/>
  <c r="GI355" i="11" s="1"/>
  <c r="FB351" i="11"/>
  <c r="GM351" i="11" s="1"/>
  <c r="EM366" i="11"/>
  <c r="FX366" i="11" s="1"/>
  <c r="EY354" i="11"/>
  <c r="GJ354" i="11" s="1"/>
  <c r="EK368" i="11"/>
  <c r="FV368" i="11" s="1"/>
  <c r="FD349" i="11"/>
  <c r="GO349" i="11" s="1"/>
  <c r="EN365" i="11"/>
  <c r="FY365" i="11" s="1"/>
  <c r="EG372" i="11"/>
  <c r="EE374" i="11"/>
  <c r="FP374" i="11" s="1"/>
  <c r="GZ342" i="11"/>
  <c r="HH342" i="11"/>
  <c r="ES360" i="11"/>
  <c r="GD360" i="11" s="1"/>
  <c r="ET359" i="11"/>
  <c r="GE359" i="11" s="1"/>
  <c r="EO364" i="11"/>
  <c r="FZ364" i="11" s="1"/>
  <c r="EH371" i="11"/>
  <c r="HK340" i="11"/>
  <c r="FL343" i="11"/>
  <c r="FN343" i="11" s="1"/>
  <c r="EF373" i="11"/>
  <c r="FQ373" i="11" s="1"/>
  <c r="EJ369" i="11"/>
  <c r="FU369" i="11" s="1"/>
  <c r="FI344" i="11"/>
  <c r="FG346" i="11"/>
  <c r="GR346" i="11" s="1"/>
  <c r="FH345" i="11"/>
  <c r="GS345" i="11" s="1"/>
  <c r="FA352" i="11"/>
  <c r="GL352" i="11" s="1"/>
  <c r="GY343" i="11"/>
  <c r="HI343" i="11" s="1"/>
  <c r="HJ343" i="11" s="1"/>
  <c r="GX343" i="11"/>
  <c r="HF345" i="11"/>
  <c r="BC350" i="11"/>
  <c r="AY354" i="11"/>
  <c r="BH345" i="11"/>
  <c r="CE363" i="11"/>
  <c r="DK363" i="11" s="1"/>
  <c r="CG361" i="11"/>
  <c r="DM361" i="11" s="1"/>
  <c r="BD349" i="11"/>
  <c r="CP352" i="11"/>
  <c r="DV352" i="11" s="1"/>
  <c r="AI370" i="11"/>
  <c r="BF347" i="11"/>
  <c r="AJ369" i="11"/>
  <c r="CJ358" i="11"/>
  <c r="DP358" i="11" s="1"/>
  <c r="CU347" i="11"/>
  <c r="EA347" i="11" s="1"/>
  <c r="AH371" i="11"/>
  <c r="BS375" i="11"/>
  <c r="CY375" i="11" s="1"/>
  <c r="CC365" i="11"/>
  <c r="DI365" i="11" s="1"/>
  <c r="CD364" i="11"/>
  <c r="DJ364" i="11" s="1"/>
  <c r="AD375" i="11"/>
  <c r="CL356" i="11"/>
  <c r="DR356" i="11" s="1"/>
  <c r="CH360" i="11"/>
  <c r="DN360" i="11" s="1"/>
  <c r="CF362" i="11"/>
  <c r="DL362" i="11" s="1"/>
  <c r="AF373" i="11"/>
  <c r="AR361" i="11"/>
  <c r="AK368" i="11"/>
  <c r="CM355" i="11"/>
  <c r="DS355" i="11" s="1"/>
  <c r="BZ368" i="11"/>
  <c r="DF368" i="11" s="1"/>
  <c r="AO364" i="11"/>
  <c r="BY369" i="11"/>
  <c r="DE369" i="11" s="1"/>
  <c r="AW356" i="11"/>
  <c r="BE348" i="11"/>
  <c r="BV372" i="11"/>
  <c r="DB372" i="11" s="1"/>
  <c r="AT359" i="11"/>
  <c r="BG346" i="11"/>
  <c r="CK357" i="11"/>
  <c r="DQ357" i="11" s="1"/>
  <c r="AV357" i="11"/>
  <c r="AL367" i="11"/>
  <c r="AZ353" i="11"/>
  <c r="BX370" i="11"/>
  <c r="DD370" i="11" s="1"/>
  <c r="CR350" i="11"/>
  <c r="DX350" i="11" s="1"/>
  <c r="CV346" i="11"/>
  <c r="EB346" i="11" s="1"/>
  <c r="BT374" i="11"/>
  <c r="CZ374" i="11" s="1"/>
  <c r="AG372" i="11"/>
  <c r="CT348" i="11"/>
  <c r="DZ348" i="11" s="1"/>
  <c r="CN354" i="11"/>
  <c r="DT354" i="11" s="1"/>
  <c r="BU373" i="11"/>
  <c r="DA373" i="11" s="1"/>
  <c r="CO353" i="11"/>
  <c r="DU353" i="11" s="1"/>
  <c r="CW345" i="11"/>
  <c r="EC345" i="11" s="1"/>
  <c r="AM366" i="11"/>
  <c r="AS360" i="11"/>
  <c r="AU358" i="11"/>
  <c r="AP363" i="11"/>
  <c r="AE374" i="11"/>
  <c r="BA352" i="11"/>
  <c r="CQ351" i="11"/>
  <c r="DW351" i="11" s="1"/>
  <c r="CI359" i="11"/>
  <c r="DO359" i="11" s="1"/>
  <c r="CB366" i="11"/>
  <c r="DH366" i="11" s="1"/>
  <c r="EN366" i="11" s="1"/>
  <c r="FY366" i="11" s="1"/>
  <c r="CA367" i="11"/>
  <c r="DG367" i="11" s="1"/>
  <c r="BB351" i="11"/>
  <c r="AQ362" i="11"/>
  <c r="CS349" i="11"/>
  <c r="DY349" i="11" s="1"/>
  <c r="BW371" i="11"/>
  <c r="DC371" i="11" s="1"/>
  <c r="AN365" i="11"/>
  <c r="AX355" i="11"/>
  <c r="HL344" i="11"/>
  <c r="G407" i="11"/>
  <c r="M406" i="11"/>
  <c r="EM367" i="11" l="1"/>
  <c r="FX367" i="11" s="1"/>
  <c r="FI345" i="11"/>
  <c r="FK345" i="11" s="1"/>
  <c r="FD350" i="11"/>
  <c r="GO350" i="11" s="1"/>
  <c r="EU359" i="11"/>
  <c r="GF359" i="11" s="1"/>
  <c r="FF348" i="11"/>
  <c r="GQ348" i="11" s="1"/>
  <c r="EI371" i="11"/>
  <c r="FT371" i="11" s="1"/>
  <c r="EG373" i="11"/>
  <c r="FR373" i="11" s="1"/>
  <c r="EF374" i="11"/>
  <c r="FQ374" i="11" s="1"/>
  <c r="EY355" i="11"/>
  <c r="GJ355" i="11" s="1"/>
  <c r="ER362" i="11"/>
  <c r="GC362" i="11" s="1"/>
  <c r="EP364" i="11"/>
  <c r="GA364" i="11" s="1"/>
  <c r="FG347" i="11"/>
  <c r="GR347" i="11" s="1"/>
  <c r="EQ363" i="11"/>
  <c r="GB363" i="11" s="1"/>
  <c r="FE349" i="11"/>
  <c r="GP349" i="11" s="1"/>
  <c r="EZ354" i="11"/>
  <c r="GK354" i="11" s="1"/>
  <c r="EK369" i="11"/>
  <c r="FV369" i="11" s="1"/>
  <c r="FC351" i="11"/>
  <c r="GN351" i="11" s="1"/>
  <c r="FA353" i="11"/>
  <c r="GL353" i="11" s="1"/>
  <c r="EJ370" i="11"/>
  <c r="EW357" i="11"/>
  <c r="GH357" i="11" s="1"/>
  <c r="EL368" i="11"/>
  <c r="FW368" i="11" s="1"/>
  <c r="ES361" i="11"/>
  <c r="GD361" i="11" s="1"/>
  <c r="FM343" i="11"/>
  <c r="GT344" i="11"/>
  <c r="GV344" i="11" s="1"/>
  <c r="GW344" i="11" s="1"/>
  <c r="FK344" i="11"/>
  <c r="FH346" i="11"/>
  <c r="GS346" i="11" s="1"/>
  <c r="ET360" i="11"/>
  <c r="GE360" i="11" s="1"/>
  <c r="EO365" i="11"/>
  <c r="FZ365" i="11" s="1"/>
  <c r="EV358" i="11"/>
  <c r="GG358" i="11" s="1"/>
  <c r="FB352" i="11"/>
  <c r="GM352" i="11" s="1"/>
  <c r="HK342" i="11"/>
  <c r="EH372" i="11"/>
  <c r="FS372" i="11" s="1"/>
  <c r="EX356" i="11"/>
  <c r="GI356" i="11" s="1"/>
  <c r="EE375" i="11"/>
  <c r="FP375" i="11" s="1"/>
  <c r="GZ343" i="11"/>
  <c r="HH343" i="11"/>
  <c r="FS371" i="11"/>
  <c r="FR372" i="11"/>
  <c r="HF346" i="11"/>
  <c r="CJ359" i="11"/>
  <c r="DP359" i="11" s="1"/>
  <c r="BD350" i="11"/>
  <c r="AJ370" i="11"/>
  <c r="BE349" i="11"/>
  <c r="AE375" i="11"/>
  <c r="BA353" i="11"/>
  <c r="AI371" i="11"/>
  <c r="CL357" i="11"/>
  <c r="DR357" i="11" s="1"/>
  <c r="AR362" i="11"/>
  <c r="CI360" i="11"/>
  <c r="DO360" i="11" s="1"/>
  <c r="BU374" i="11"/>
  <c r="DA374" i="11" s="1"/>
  <c r="CD365" i="11"/>
  <c r="DJ365" i="11" s="1"/>
  <c r="AV358" i="11"/>
  <c r="AD376" i="11"/>
  <c r="BS376" i="11"/>
  <c r="CY376" i="11" s="1"/>
  <c r="AS361" i="11"/>
  <c r="CU348" i="11"/>
  <c r="EA348" i="11" s="1"/>
  <c r="BG347" i="11"/>
  <c r="AU359" i="11"/>
  <c r="CQ352" i="11"/>
  <c r="DW352" i="11" s="1"/>
  <c r="AL368" i="11"/>
  <c r="CP353" i="11"/>
  <c r="DV353" i="11" s="1"/>
  <c r="FB353" i="11" s="1"/>
  <c r="GM353" i="11" s="1"/>
  <c r="BT375" i="11"/>
  <c r="CZ375" i="11" s="1"/>
  <c r="AF374" i="11"/>
  <c r="CG362" i="11"/>
  <c r="DM362" i="11" s="1"/>
  <c r="ES362" i="11" s="1"/>
  <c r="GD362" i="11" s="1"/>
  <c r="CC366" i="11"/>
  <c r="DI366" i="11" s="1"/>
  <c r="CK358" i="11"/>
  <c r="DQ358" i="11" s="1"/>
  <c r="BC351" i="11"/>
  <c r="AK369" i="11"/>
  <c r="CS350" i="11"/>
  <c r="DY350" i="11" s="1"/>
  <c r="BY370" i="11"/>
  <c r="DE370" i="11" s="1"/>
  <c r="EK370" i="11" s="1"/>
  <c r="FV370" i="11" s="1"/>
  <c r="AO365" i="11"/>
  <c r="CE364" i="11"/>
  <c r="DK364" i="11" s="1"/>
  <c r="AQ363" i="11"/>
  <c r="BX371" i="11"/>
  <c r="DD371" i="11" s="1"/>
  <c r="EJ371" i="11" s="1"/>
  <c r="FU371" i="11" s="1"/>
  <c r="AM367" i="11"/>
  <c r="AN366" i="11"/>
  <c r="AZ354" i="11"/>
  <c r="CV347" i="11"/>
  <c r="EB347" i="11" s="1"/>
  <c r="BW372" i="11"/>
  <c r="DC372" i="11" s="1"/>
  <c r="CN355" i="11"/>
  <c r="DT355" i="11" s="1"/>
  <c r="CA368" i="11"/>
  <c r="DG368" i="11" s="1"/>
  <c r="AH372" i="11"/>
  <c r="AG373" i="11"/>
  <c r="CB367" i="11"/>
  <c r="DH367" i="11" s="1"/>
  <c r="AW357" i="11"/>
  <c r="AT360" i="11"/>
  <c r="BV373" i="11"/>
  <c r="DB373" i="11" s="1"/>
  <c r="CT349" i="11"/>
  <c r="DZ349" i="11" s="1"/>
  <c r="CH361" i="11"/>
  <c r="DN361" i="11" s="1"/>
  <c r="CO354" i="11"/>
  <c r="DU354" i="11" s="1"/>
  <c r="CF363" i="11"/>
  <c r="DL363" i="11" s="1"/>
  <c r="CM356" i="11"/>
  <c r="DS356" i="11" s="1"/>
  <c r="AP364" i="11"/>
  <c r="BZ369" i="11"/>
  <c r="DF369" i="11" s="1"/>
  <c r="CW346" i="11"/>
  <c r="EC346" i="11" s="1"/>
  <c r="AX356" i="11"/>
  <c r="CR351" i="11"/>
  <c r="DX351" i="11" s="1"/>
  <c r="BF348" i="11"/>
  <c r="AY355" i="11"/>
  <c r="BB352" i="11"/>
  <c r="BH346" i="11"/>
  <c r="HL345" i="11"/>
  <c r="G408" i="11"/>
  <c r="M407" i="11"/>
  <c r="GT345" i="11" l="1"/>
  <c r="GV345" i="11" s="1"/>
  <c r="GW345" i="11" s="1"/>
  <c r="GX345" i="11" s="1"/>
  <c r="EH373" i="11"/>
  <c r="FS373" i="11" s="1"/>
  <c r="FE350" i="11"/>
  <c r="GP350" i="11" s="1"/>
  <c r="FA354" i="11"/>
  <c r="GL354" i="11" s="1"/>
  <c r="FH347" i="11"/>
  <c r="GS347" i="11" s="1"/>
  <c r="ER363" i="11"/>
  <c r="GC363" i="11" s="1"/>
  <c r="EE376" i="11"/>
  <c r="FP376" i="11" s="1"/>
  <c r="FD351" i="11"/>
  <c r="GO351" i="11" s="1"/>
  <c r="ET361" i="11"/>
  <c r="GE361" i="11" s="1"/>
  <c r="FF349" i="11"/>
  <c r="GQ349" i="11" s="1"/>
  <c r="EN367" i="11"/>
  <c r="FY367" i="11" s="1"/>
  <c r="EZ355" i="11"/>
  <c r="GK355" i="11" s="1"/>
  <c r="EQ364" i="11"/>
  <c r="GB364" i="11" s="1"/>
  <c r="FG348" i="11"/>
  <c r="GR348" i="11" s="1"/>
  <c r="EV359" i="11"/>
  <c r="GG359" i="11" s="1"/>
  <c r="EY356" i="11"/>
  <c r="GJ356" i="11" s="1"/>
  <c r="FI346" i="11"/>
  <c r="EI372" i="11"/>
  <c r="FT372" i="11" s="1"/>
  <c r="FC352" i="11"/>
  <c r="GN352" i="11" s="1"/>
  <c r="EP365" i="11"/>
  <c r="GA365" i="11" s="1"/>
  <c r="EX357" i="11"/>
  <c r="GI357" i="11" s="1"/>
  <c r="HK343" i="11"/>
  <c r="FL345" i="11"/>
  <c r="FM345" i="11" s="1"/>
  <c r="FU370" i="11"/>
  <c r="EL369" i="11"/>
  <c r="FW369" i="11" s="1"/>
  <c r="EW358" i="11"/>
  <c r="GH358" i="11" s="1"/>
  <c r="EF375" i="11"/>
  <c r="FQ375" i="11" s="1"/>
  <c r="EG374" i="11"/>
  <c r="GY345" i="11"/>
  <c r="HI345" i="11" s="1"/>
  <c r="HJ345" i="11" s="1"/>
  <c r="FL344" i="11"/>
  <c r="FN344" i="11" s="1"/>
  <c r="EM368" i="11"/>
  <c r="FX368" i="11" s="1"/>
  <c r="EO366" i="11"/>
  <c r="FZ366" i="11" s="1"/>
  <c r="EU360" i="11"/>
  <c r="GF360" i="11" s="1"/>
  <c r="GX344" i="11"/>
  <c r="GY344" i="11"/>
  <c r="HI344" i="11" s="1"/>
  <c r="HJ344" i="11" s="1"/>
  <c r="HF347" i="11"/>
  <c r="AY356" i="11"/>
  <c r="CS351" i="11"/>
  <c r="DY351" i="11" s="1"/>
  <c r="CT350" i="11"/>
  <c r="DZ350" i="11" s="1"/>
  <c r="BU375" i="11"/>
  <c r="DA375" i="11" s="1"/>
  <c r="AO366" i="11"/>
  <c r="CA369" i="11"/>
  <c r="DG369" i="11" s="1"/>
  <c r="CP354" i="11"/>
  <c r="DV354" i="11" s="1"/>
  <c r="CN356" i="11"/>
  <c r="DT356" i="11" s="1"/>
  <c r="AS362" i="11"/>
  <c r="CD366" i="11"/>
  <c r="DJ366" i="11" s="1"/>
  <c r="AU360" i="11"/>
  <c r="AG374" i="11"/>
  <c r="AP365" i="11"/>
  <c r="BV374" i="11"/>
  <c r="DB374" i="11" s="1"/>
  <c r="CR352" i="11"/>
  <c r="DX352" i="11" s="1"/>
  <c r="AN367" i="11"/>
  <c r="CJ360" i="11"/>
  <c r="DP360" i="11" s="1"/>
  <c r="BZ370" i="11"/>
  <c r="DF370" i="11" s="1"/>
  <c r="CC367" i="11"/>
  <c r="DI367" i="11" s="1"/>
  <c r="AD377" i="11"/>
  <c r="AX357" i="11"/>
  <c r="CE365" i="11"/>
  <c r="DK365" i="11" s="1"/>
  <c r="CO355" i="11"/>
  <c r="DU355" i="11" s="1"/>
  <c r="CU349" i="11"/>
  <c r="EA349" i="11" s="1"/>
  <c r="CW347" i="11"/>
  <c r="EC347" i="11" s="1"/>
  <c r="AH373" i="11"/>
  <c r="CH362" i="11"/>
  <c r="DN362" i="11" s="1"/>
  <c r="BD351" i="11"/>
  <c r="BW373" i="11"/>
  <c r="DC373" i="11" s="1"/>
  <c r="BT376" i="11"/>
  <c r="CZ376" i="11" s="1"/>
  <c r="AL369" i="11"/>
  <c r="BB353" i="11"/>
  <c r="BC352" i="11"/>
  <c r="AJ371" i="11"/>
  <c r="AQ364" i="11"/>
  <c r="CL358" i="11"/>
  <c r="DR358" i="11" s="1"/>
  <c r="CV348" i="11"/>
  <c r="EB348" i="11" s="1"/>
  <c r="CF364" i="11"/>
  <c r="DL364" i="11" s="1"/>
  <c r="CM357" i="11"/>
  <c r="DS357" i="11" s="1"/>
  <c r="CQ353" i="11"/>
  <c r="DW353" i="11" s="1"/>
  <c r="FC353" i="11" s="1"/>
  <c r="GN353" i="11" s="1"/>
  <c r="BE350" i="11"/>
  <c r="AI372" i="11"/>
  <c r="BG348" i="11"/>
  <c r="BS377" i="11"/>
  <c r="CY377" i="11" s="1"/>
  <c r="EE377" i="11" s="1"/>
  <c r="AZ355" i="11"/>
  <c r="CK359" i="11"/>
  <c r="DQ359" i="11" s="1"/>
  <c r="AW358" i="11"/>
  <c r="AE376" i="11"/>
  <c r="AK370" i="11"/>
  <c r="BX372" i="11"/>
  <c r="DD372" i="11" s="1"/>
  <c r="EJ372" i="11" s="1"/>
  <c r="FU372" i="11" s="1"/>
  <c r="BF349" i="11"/>
  <c r="BY371" i="11"/>
  <c r="DE371" i="11" s="1"/>
  <c r="CB368" i="11"/>
  <c r="DH368" i="11" s="1"/>
  <c r="AF375" i="11"/>
  <c r="AT361" i="11"/>
  <c r="BH347" i="11"/>
  <c r="AV359" i="11"/>
  <c r="BA354" i="11"/>
  <c r="AM368" i="11"/>
  <c r="AR363" i="11"/>
  <c r="CI361" i="11"/>
  <c r="DO361" i="11" s="1"/>
  <c r="CG363" i="11"/>
  <c r="DM363" i="11" s="1"/>
  <c r="HL346" i="11"/>
  <c r="M408" i="11"/>
  <c r="G409" i="11"/>
  <c r="EU361" i="11" l="1"/>
  <c r="GF361" i="11" s="1"/>
  <c r="EK371" i="11"/>
  <c r="FV371" i="11" s="1"/>
  <c r="ER364" i="11"/>
  <c r="GC364" i="11" s="1"/>
  <c r="EV360" i="11"/>
  <c r="GG360" i="11" s="1"/>
  <c r="EI373" i="11"/>
  <c r="FT373" i="11" s="1"/>
  <c r="EY357" i="11"/>
  <c r="GJ357" i="11" s="1"/>
  <c r="ET362" i="11"/>
  <c r="GE362" i="11" s="1"/>
  <c r="EZ356" i="11"/>
  <c r="GK356" i="11" s="1"/>
  <c r="ES363" i="11"/>
  <c r="GD363" i="11" s="1"/>
  <c r="EQ365" i="11"/>
  <c r="GB365" i="11" s="1"/>
  <c r="EH374" i="11"/>
  <c r="FS374" i="11" s="1"/>
  <c r="EP366" i="11"/>
  <c r="GA366" i="11" s="1"/>
  <c r="EX358" i="11"/>
  <c r="GI358" i="11" s="1"/>
  <c r="FG349" i="11"/>
  <c r="GR349" i="11" s="1"/>
  <c r="EG375" i="11"/>
  <c r="GZ344" i="11"/>
  <c r="HH344" i="11"/>
  <c r="FA355" i="11"/>
  <c r="GL355" i="11" s="1"/>
  <c r="EO367" i="11"/>
  <c r="FZ367" i="11" s="1"/>
  <c r="FD352" i="11"/>
  <c r="GO352" i="11" s="1"/>
  <c r="FB354" i="11"/>
  <c r="GM354" i="11" s="1"/>
  <c r="FF350" i="11"/>
  <c r="GQ350" i="11" s="1"/>
  <c r="FM344" i="11"/>
  <c r="EW359" i="11"/>
  <c r="GH359" i="11" s="1"/>
  <c r="EF376" i="11"/>
  <c r="EL370" i="11"/>
  <c r="FW370" i="11" s="1"/>
  <c r="EM369" i="11"/>
  <c r="FX369" i="11" s="1"/>
  <c r="FE351" i="11"/>
  <c r="GP351" i="11" s="1"/>
  <c r="GT346" i="11"/>
  <c r="GV346" i="11" s="1"/>
  <c r="GW346" i="11" s="1"/>
  <c r="FK346" i="11"/>
  <c r="EN368" i="11"/>
  <c r="FY368" i="11" s="1"/>
  <c r="FH348" i="11"/>
  <c r="GS348" i="11" s="1"/>
  <c r="FI347" i="11"/>
  <c r="GZ345" i="11"/>
  <c r="HK345" i="11" s="1"/>
  <c r="HH345" i="11"/>
  <c r="FR374" i="11"/>
  <c r="FN345" i="11"/>
  <c r="HF348" i="11"/>
  <c r="CD367" i="11"/>
  <c r="DJ367" i="11" s="1"/>
  <c r="AK371" i="11"/>
  <c r="BX373" i="11"/>
  <c r="DD373" i="11" s="1"/>
  <c r="AZ356" i="11"/>
  <c r="AX358" i="11"/>
  <c r="AY357" i="11"/>
  <c r="BE351" i="11"/>
  <c r="CJ361" i="11"/>
  <c r="DP361" i="11" s="1"/>
  <c r="BB354" i="11"/>
  <c r="CP355" i="11"/>
  <c r="DV355" i="11" s="1"/>
  <c r="BD352" i="11"/>
  <c r="CK360" i="11"/>
  <c r="DQ360" i="11" s="1"/>
  <c r="CV349" i="11"/>
  <c r="EB349" i="11" s="1"/>
  <c r="CE366" i="11"/>
  <c r="DK366" i="11" s="1"/>
  <c r="BF350" i="11"/>
  <c r="AD378" i="11"/>
  <c r="AH374" i="11"/>
  <c r="CW348" i="11"/>
  <c r="EC348" i="11" s="1"/>
  <c r="CU350" i="11"/>
  <c r="EA350" i="11" s="1"/>
  <c r="FG350" i="11" s="1"/>
  <c r="GR350" i="11" s="1"/>
  <c r="BZ371" i="11"/>
  <c r="DF371" i="11" s="1"/>
  <c r="AO367" i="11"/>
  <c r="CF365" i="11"/>
  <c r="DL365" i="11" s="1"/>
  <c r="AM369" i="11"/>
  <c r="BG349" i="11"/>
  <c r="AI373" i="11"/>
  <c r="CQ354" i="11"/>
  <c r="DW354" i="11" s="1"/>
  <c r="AR364" i="11"/>
  <c r="CN357" i="11"/>
  <c r="DT357" i="11" s="1"/>
  <c r="AT362" i="11"/>
  <c r="CO356" i="11"/>
  <c r="DU356" i="11" s="1"/>
  <c r="FA356" i="11" s="1"/>
  <c r="GL356" i="11" s="1"/>
  <c r="BU376" i="11"/>
  <c r="DA376" i="11" s="1"/>
  <c r="BA355" i="11"/>
  <c r="AW359" i="11"/>
  <c r="CM358" i="11"/>
  <c r="DS358" i="11" s="1"/>
  <c r="CH363" i="11"/>
  <c r="DN363" i="11" s="1"/>
  <c r="AN368" i="11"/>
  <c r="AS363" i="11"/>
  <c r="AQ365" i="11"/>
  <c r="AP366" i="11"/>
  <c r="AJ372" i="11"/>
  <c r="AF376" i="11"/>
  <c r="CA370" i="11"/>
  <c r="DG370" i="11" s="1"/>
  <c r="CS352" i="11"/>
  <c r="DY352" i="11" s="1"/>
  <c r="FE352" i="11" s="1"/>
  <c r="GP352" i="11" s="1"/>
  <c r="CI362" i="11"/>
  <c r="DO362" i="11" s="1"/>
  <c r="BV375" i="11"/>
  <c r="DB375" i="11" s="1"/>
  <c r="CC368" i="11"/>
  <c r="DI368" i="11" s="1"/>
  <c r="AG375" i="11"/>
  <c r="BC353" i="11"/>
  <c r="BW374" i="11"/>
  <c r="DC374" i="11" s="1"/>
  <c r="EI374" i="11" s="1"/>
  <c r="FT374" i="11" s="1"/>
  <c r="AE377" i="11"/>
  <c r="CT351" i="11"/>
  <c r="DZ351" i="11" s="1"/>
  <c r="FF351" i="11" s="1"/>
  <c r="GQ351" i="11" s="1"/>
  <c r="CR353" i="11"/>
  <c r="DX353" i="11" s="1"/>
  <c r="AL370" i="11"/>
  <c r="CL359" i="11"/>
  <c r="DR359" i="11" s="1"/>
  <c r="CG364" i="11"/>
  <c r="DM364" i="11" s="1"/>
  <c r="ES364" i="11" s="1"/>
  <c r="GD364" i="11" s="1"/>
  <c r="CB369" i="11"/>
  <c r="DH369" i="11" s="1"/>
  <c r="BT377" i="11"/>
  <c r="CZ377" i="11" s="1"/>
  <c r="BH348" i="11"/>
  <c r="BY372" i="11"/>
  <c r="DE372" i="11" s="1"/>
  <c r="BS378" i="11"/>
  <c r="CY378" i="11" s="1"/>
  <c r="AU361" i="11"/>
  <c r="AV360" i="11"/>
  <c r="FP377" i="11"/>
  <c r="HL347" i="11"/>
  <c r="G410" i="11"/>
  <c r="M409" i="11"/>
  <c r="EE378" i="11" l="1"/>
  <c r="FD353" i="11"/>
  <c r="GO353" i="11" s="1"/>
  <c r="EK372" i="11"/>
  <c r="FV372" i="11" s="1"/>
  <c r="EX359" i="11"/>
  <c r="GI359" i="11" s="1"/>
  <c r="EO368" i="11"/>
  <c r="FZ368" i="11" s="1"/>
  <c r="EY358" i="11"/>
  <c r="GJ358" i="11" s="1"/>
  <c r="FC354" i="11"/>
  <c r="GN354" i="11" s="1"/>
  <c r="EU362" i="11"/>
  <c r="GF362" i="11" s="1"/>
  <c r="ET363" i="11"/>
  <c r="GE363" i="11" s="1"/>
  <c r="EG376" i="11"/>
  <c r="FR376" i="11" s="1"/>
  <c r="EJ373" i="11"/>
  <c r="FU373" i="11" s="1"/>
  <c r="EM370" i="11"/>
  <c r="FX370" i="11" s="1"/>
  <c r="FB355" i="11"/>
  <c r="GM355" i="11" s="1"/>
  <c r="FH349" i="11"/>
  <c r="GS349" i="11" s="1"/>
  <c r="FR375" i="11"/>
  <c r="ER365" i="11"/>
  <c r="GC365" i="11" s="1"/>
  <c r="FI348" i="11"/>
  <c r="EH375" i="11"/>
  <c r="FS375" i="11" s="1"/>
  <c r="EP367" i="11"/>
  <c r="GA367" i="11" s="1"/>
  <c r="FL346" i="11"/>
  <c r="EQ366" i="11"/>
  <c r="GB366" i="11" s="1"/>
  <c r="EF377" i="11"/>
  <c r="EN369" i="11"/>
  <c r="FY369" i="11" s="1"/>
  <c r="EZ357" i="11"/>
  <c r="GK357" i="11" s="1"/>
  <c r="EL371" i="11"/>
  <c r="FW371" i="11" s="1"/>
  <c r="EW360" i="11"/>
  <c r="GH360" i="11" s="1"/>
  <c r="EV361" i="11"/>
  <c r="GG361" i="11" s="1"/>
  <c r="GT347" i="11"/>
  <c r="GV347" i="11" s="1"/>
  <c r="GW347" i="11" s="1"/>
  <c r="FK347" i="11"/>
  <c r="GX346" i="11"/>
  <c r="GY346" i="11"/>
  <c r="HI346" i="11" s="1"/>
  <c r="HJ346" i="11" s="1"/>
  <c r="FQ376" i="11"/>
  <c r="HK344" i="11"/>
  <c r="HF349" i="11"/>
  <c r="AL371" i="11"/>
  <c r="CB370" i="11"/>
  <c r="DH370" i="11" s="1"/>
  <c r="BZ372" i="11"/>
  <c r="DF372" i="11" s="1"/>
  <c r="CG365" i="11"/>
  <c r="DM365" i="11" s="1"/>
  <c r="AU362" i="11"/>
  <c r="AK372" i="11"/>
  <c r="AI374" i="11"/>
  <c r="CQ355" i="11"/>
  <c r="DW355" i="11" s="1"/>
  <c r="AG376" i="11"/>
  <c r="CF366" i="11"/>
  <c r="DL366" i="11" s="1"/>
  <c r="BT378" i="11"/>
  <c r="CZ378" i="11" s="1"/>
  <c r="BW375" i="11"/>
  <c r="DC375" i="11" s="1"/>
  <c r="BF351" i="11"/>
  <c r="AJ373" i="11"/>
  <c r="BU377" i="11"/>
  <c r="DA377" i="11" s="1"/>
  <c r="BX374" i="11"/>
  <c r="DD374" i="11" s="1"/>
  <c r="AO368" i="11"/>
  <c r="CV350" i="11"/>
  <c r="EB350" i="11" s="1"/>
  <c r="AQ366" i="11"/>
  <c r="AZ357" i="11"/>
  <c r="AD379" i="11"/>
  <c r="CA371" i="11"/>
  <c r="DG371" i="11" s="1"/>
  <c r="CP356" i="11"/>
  <c r="DV356" i="11" s="1"/>
  <c r="BA356" i="11"/>
  <c r="CI363" i="11"/>
  <c r="DO363" i="11" s="1"/>
  <c r="BC354" i="11"/>
  <c r="CT352" i="11"/>
  <c r="DZ352" i="11" s="1"/>
  <c r="AS364" i="11"/>
  <c r="AT363" i="11"/>
  <c r="AY358" i="11"/>
  <c r="AH375" i="11"/>
  <c r="CS353" i="11"/>
  <c r="DY353" i="11" s="1"/>
  <c r="AW360" i="11"/>
  <c r="BG350" i="11"/>
  <c r="AR365" i="11"/>
  <c r="AX359" i="11"/>
  <c r="CN358" i="11"/>
  <c r="DT358" i="11" s="1"/>
  <c r="AE378" i="11"/>
  <c r="BB355" i="11"/>
  <c r="AV361" i="11"/>
  <c r="CC369" i="11"/>
  <c r="DI369" i="11" s="1"/>
  <c r="BH349" i="11"/>
  <c r="BV376" i="11"/>
  <c r="DB376" i="11" s="1"/>
  <c r="CH364" i="11"/>
  <c r="DN364" i="11" s="1"/>
  <c r="ET364" i="11" s="1"/>
  <c r="GE364" i="11" s="1"/>
  <c r="CO357" i="11"/>
  <c r="DU357" i="11" s="1"/>
  <c r="CL360" i="11"/>
  <c r="DR360" i="11" s="1"/>
  <c r="CK361" i="11"/>
  <c r="DQ361" i="11" s="1"/>
  <c r="CM359" i="11"/>
  <c r="DS359" i="11" s="1"/>
  <c r="CD368" i="11"/>
  <c r="DJ368" i="11" s="1"/>
  <c r="EP368" i="11" s="1"/>
  <c r="GA368" i="11" s="1"/>
  <c r="CU351" i="11"/>
  <c r="EA351" i="11" s="1"/>
  <c r="CJ362" i="11"/>
  <c r="DP362" i="11" s="1"/>
  <c r="BE352" i="11"/>
  <c r="CE367" i="11"/>
  <c r="DK367" i="11" s="1"/>
  <c r="BD353" i="11"/>
  <c r="AF377" i="11"/>
  <c r="BS379" i="11"/>
  <c r="CY379" i="11" s="1"/>
  <c r="CW349" i="11"/>
  <c r="EC349" i="11" s="1"/>
  <c r="AP367" i="11"/>
  <c r="AM370" i="11"/>
  <c r="AN369" i="11"/>
  <c r="BY373" i="11"/>
  <c r="DE373" i="11" s="1"/>
  <c r="CR354" i="11"/>
  <c r="DX354" i="11" s="1"/>
  <c r="FD354" i="11" s="1"/>
  <c r="GO354" i="11" s="1"/>
  <c r="HL348" i="11"/>
  <c r="FP378" i="11"/>
  <c r="G411" i="11"/>
  <c r="M410" i="11"/>
  <c r="EY359" i="11" l="1"/>
  <c r="GJ359" i="11" s="1"/>
  <c r="EW361" i="11"/>
  <c r="GH361" i="11" s="1"/>
  <c r="FA357" i="11"/>
  <c r="GL357" i="11" s="1"/>
  <c r="EK373" i="11"/>
  <c r="FV373" i="11" s="1"/>
  <c r="FI349" i="11"/>
  <c r="GT349" i="11" s="1"/>
  <c r="GV349" i="11" s="1"/>
  <c r="GW349" i="11" s="1"/>
  <c r="EQ367" i="11"/>
  <c r="GB367" i="11" s="1"/>
  <c r="EO369" i="11"/>
  <c r="FZ369" i="11" s="1"/>
  <c r="EZ358" i="11"/>
  <c r="GK358" i="11" s="1"/>
  <c r="EU363" i="11"/>
  <c r="GF363" i="11" s="1"/>
  <c r="EJ374" i="11"/>
  <c r="FU374" i="11" s="1"/>
  <c r="GZ346" i="11"/>
  <c r="HH346" i="11"/>
  <c r="FM346" i="11"/>
  <c r="EE379" i="11"/>
  <c r="FP379" i="11" s="1"/>
  <c r="FE353" i="11"/>
  <c r="GP353" i="11" s="1"/>
  <c r="EI375" i="11"/>
  <c r="FT375" i="11" s="1"/>
  <c r="FC355" i="11"/>
  <c r="GN355" i="11" s="1"/>
  <c r="ES365" i="11"/>
  <c r="GD365" i="11" s="1"/>
  <c r="FL347" i="11"/>
  <c r="FM347" i="11" s="1"/>
  <c r="FN346" i="11"/>
  <c r="FK349" i="11"/>
  <c r="GT348" i="11"/>
  <c r="GV348" i="11" s="1"/>
  <c r="GW348" i="11" s="1"/>
  <c r="FK348" i="11"/>
  <c r="EV362" i="11"/>
  <c r="GG362" i="11" s="1"/>
  <c r="EH376" i="11"/>
  <c r="FF352" i="11"/>
  <c r="GQ352" i="11" s="1"/>
  <c r="FB356" i="11"/>
  <c r="GM356" i="11" s="1"/>
  <c r="EG377" i="11"/>
  <c r="FR377" i="11" s="1"/>
  <c r="EF378" i="11"/>
  <c r="EL372" i="11"/>
  <c r="FW372" i="11" s="1"/>
  <c r="GY347" i="11"/>
  <c r="HI347" i="11" s="1"/>
  <c r="HJ347" i="11" s="1"/>
  <c r="GX347" i="11"/>
  <c r="FQ377" i="11"/>
  <c r="FG351" i="11"/>
  <c r="GR351" i="11" s="1"/>
  <c r="EX360" i="11"/>
  <c r="GI360" i="11" s="1"/>
  <c r="EM371" i="11"/>
  <c r="FX371" i="11" s="1"/>
  <c r="FH350" i="11"/>
  <c r="GS350" i="11" s="1"/>
  <c r="ER366" i="11"/>
  <c r="GC366" i="11" s="1"/>
  <c r="EN370" i="11"/>
  <c r="FY370" i="11" s="1"/>
  <c r="HF350" i="11"/>
  <c r="CR355" i="11"/>
  <c r="DX355" i="11" s="1"/>
  <c r="AJ374" i="11"/>
  <c r="BD354" i="11"/>
  <c r="AI375" i="11"/>
  <c r="BG351" i="11"/>
  <c r="AR366" i="11"/>
  <c r="BE353" i="11"/>
  <c r="CE368" i="11"/>
  <c r="DK368" i="11" s="1"/>
  <c r="AW361" i="11"/>
  <c r="CP357" i="11"/>
  <c r="DV357" i="11" s="1"/>
  <c r="AH376" i="11"/>
  <c r="BF352" i="11"/>
  <c r="AN370" i="11"/>
  <c r="AQ367" i="11"/>
  <c r="AF378" i="11"/>
  <c r="AV362" i="11"/>
  <c r="CV351" i="11"/>
  <c r="EB351" i="11" s="1"/>
  <c r="AD380" i="11"/>
  <c r="AM371" i="11"/>
  <c r="BZ373" i="11"/>
  <c r="DF373" i="11" s="1"/>
  <c r="AG377" i="11"/>
  <c r="AL372" i="11"/>
  <c r="BY374" i="11"/>
  <c r="DE374" i="11" s="1"/>
  <c r="BU378" i="11"/>
  <c r="DA378" i="11" s="1"/>
  <c r="CH365" i="11"/>
  <c r="DN365" i="11" s="1"/>
  <c r="CC370" i="11"/>
  <c r="DI370" i="11" s="1"/>
  <c r="CW350" i="11"/>
  <c r="EC350" i="11" s="1"/>
  <c r="CA372" i="11"/>
  <c r="DG372" i="11" s="1"/>
  <c r="AO369" i="11"/>
  <c r="CT353" i="11"/>
  <c r="DZ353" i="11" s="1"/>
  <c r="CF367" i="11"/>
  <c r="DL367" i="11" s="1"/>
  <c r="BW376" i="11"/>
  <c r="DC376" i="11" s="1"/>
  <c r="CJ363" i="11"/>
  <c r="DP363" i="11" s="1"/>
  <c r="AY359" i="11"/>
  <c r="BC355" i="11"/>
  <c r="AX360" i="11"/>
  <c r="CB371" i="11"/>
  <c r="DH371" i="11" s="1"/>
  <c r="CL361" i="11"/>
  <c r="DR361" i="11" s="1"/>
  <c r="AS365" i="11"/>
  <c r="CD369" i="11"/>
  <c r="DJ369" i="11" s="1"/>
  <c r="CU352" i="11"/>
  <c r="EA352" i="11" s="1"/>
  <c r="AT364" i="11"/>
  <c r="AK373" i="11"/>
  <c r="BX375" i="11"/>
  <c r="DD375" i="11" s="1"/>
  <c r="EJ375" i="11" s="1"/>
  <c r="FU375" i="11" s="1"/>
  <c r="CO358" i="11"/>
  <c r="DU358" i="11" s="1"/>
  <c r="BS380" i="11"/>
  <c r="CY380" i="11" s="1"/>
  <c r="EE380" i="11" s="1"/>
  <c r="CN359" i="11"/>
  <c r="DT359" i="11" s="1"/>
  <c r="CS354" i="11"/>
  <c r="DY354" i="11" s="1"/>
  <c r="BV377" i="11"/>
  <c r="DB377" i="11" s="1"/>
  <c r="BA357" i="11"/>
  <c r="CM360" i="11"/>
  <c r="DS360" i="11" s="1"/>
  <c r="AU363" i="11"/>
  <c r="CK362" i="11"/>
  <c r="DQ362" i="11" s="1"/>
  <c r="AE379" i="11"/>
  <c r="AP368" i="11"/>
  <c r="CI364" i="11"/>
  <c r="DO364" i="11" s="1"/>
  <c r="BH350" i="11"/>
  <c r="AZ358" i="11"/>
  <c r="CQ356" i="11"/>
  <c r="DW356" i="11" s="1"/>
  <c r="BT379" i="11"/>
  <c r="CZ379" i="11" s="1"/>
  <c r="CG366" i="11"/>
  <c r="DM366" i="11" s="1"/>
  <c r="BB356" i="11"/>
  <c r="HL349" i="11"/>
  <c r="M411" i="11"/>
  <c r="G412" i="11"/>
  <c r="FG352" i="11" l="1"/>
  <c r="GR352" i="11" s="1"/>
  <c r="EW362" i="11"/>
  <c r="GH362" i="11" s="1"/>
  <c r="EH377" i="11"/>
  <c r="FS377" i="11" s="1"/>
  <c r="FH351" i="11"/>
  <c r="GS351" i="11" s="1"/>
  <c r="FE354" i="11"/>
  <c r="GP354" i="11" s="1"/>
  <c r="EI376" i="11"/>
  <c r="FT376" i="11" s="1"/>
  <c r="EG378" i="11"/>
  <c r="FR378" i="11" s="1"/>
  <c r="FF353" i="11"/>
  <c r="GQ353" i="11" s="1"/>
  <c r="EN371" i="11"/>
  <c r="FY371" i="11" s="1"/>
  <c r="ES366" i="11"/>
  <c r="GD366" i="11" s="1"/>
  <c r="EU364" i="11"/>
  <c r="GF364" i="11" s="1"/>
  <c r="EM372" i="11"/>
  <c r="FX372" i="11" s="1"/>
  <c r="EF379" i="11"/>
  <c r="FQ379" i="11" s="1"/>
  <c r="EZ359" i="11"/>
  <c r="GK359" i="11" s="1"/>
  <c r="ER367" i="11"/>
  <c r="GC367" i="11" s="1"/>
  <c r="EK374" i="11"/>
  <c r="FV374" i="11" s="1"/>
  <c r="FA358" i="11"/>
  <c r="GL358" i="11" s="1"/>
  <c r="EV363" i="11"/>
  <c r="GG363" i="11" s="1"/>
  <c r="ET365" i="11"/>
  <c r="GE365" i="11" s="1"/>
  <c r="FD355" i="11"/>
  <c r="GO355" i="11" s="1"/>
  <c r="FN347" i="11"/>
  <c r="FC356" i="11"/>
  <c r="GN356" i="11" s="1"/>
  <c r="EY360" i="11"/>
  <c r="GJ360" i="11" s="1"/>
  <c r="FI350" i="11"/>
  <c r="FL348" i="11"/>
  <c r="FM348" i="11" s="1"/>
  <c r="FL349" i="11"/>
  <c r="FM349" i="11" s="1"/>
  <c r="EX361" i="11"/>
  <c r="GI361" i="11" s="1"/>
  <c r="EO370" i="11"/>
  <c r="FZ370" i="11" s="1"/>
  <c r="FB357" i="11"/>
  <c r="GM357" i="11" s="1"/>
  <c r="GX348" i="11"/>
  <c r="GY348" i="11"/>
  <c r="HI348" i="11" s="1"/>
  <c r="HJ348" i="11" s="1"/>
  <c r="FQ378" i="11"/>
  <c r="FS376" i="11"/>
  <c r="EP369" i="11"/>
  <c r="GA369" i="11" s="1"/>
  <c r="EL373" i="11"/>
  <c r="FW373" i="11" s="1"/>
  <c r="EQ368" i="11"/>
  <c r="GB368" i="11" s="1"/>
  <c r="GZ347" i="11"/>
  <c r="HH347" i="11"/>
  <c r="GY349" i="11"/>
  <c r="HI349" i="11" s="1"/>
  <c r="HJ349" i="11" s="1"/>
  <c r="GX349" i="11"/>
  <c r="HK346" i="11"/>
  <c r="HF351" i="11"/>
  <c r="CU353" i="11"/>
  <c r="EA353" i="11" s="1"/>
  <c r="CG367" i="11"/>
  <c r="DM367" i="11" s="1"/>
  <c r="CB372" i="11"/>
  <c r="DH372" i="11" s="1"/>
  <c r="AH377" i="11"/>
  <c r="CV352" i="11"/>
  <c r="EB352" i="11" s="1"/>
  <c r="CR356" i="11"/>
  <c r="DX356" i="11" s="1"/>
  <c r="BS381" i="11"/>
  <c r="CY381" i="11" s="1"/>
  <c r="CF368" i="11"/>
  <c r="DL368" i="11" s="1"/>
  <c r="CT354" i="11"/>
  <c r="DZ354" i="11" s="1"/>
  <c r="AR367" i="11"/>
  <c r="CC371" i="11"/>
  <c r="DI371" i="11" s="1"/>
  <c r="CM361" i="11"/>
  <c r="DS361" i="11" s="1"/>
  <c r="BZ374" i="11"/>
  <c r="DF374" i="11" s="1"/>
  <c r="BH351" i="11"/>
  <c r="BF353" i="11"/>
  <c r="CA373" i="11"/>
  <c r="DG373" i="11" s="1"/>
  <c r="BA358" i="11"/>
  <c r="AF379" i="11"/>
  <c r="AW362" i="11"/>
  <c r="AX361" i="11"/>
  <c r="AG378" i="11"/>
  <c r="CS355" i="11"/>
  <c r="DY355" i="11" s="1"/>
  <c r="CW351" i="11"/>
  <c r="EC351" i="11" s="1"/>
  <c r="AY360" i="11"/>
  <c r="AM372" i="11"/>
  <c r="BG352" i="11"/>
  <c r="BE354" i="11"/>
  <c r="CJ364" i="11"/>
  <c r="DP364" i="11" s="1"/>
  <c r="AL373" i="11"/>
  <c r="CH366" i="11"/>
  <c r="DN366" i="11" s="1"/>
  <c r="AK374" i="11"/>
  <c r="BY375" i="11"/>
  <c r="DE375" i="11" s="1"/>
  <c r="CI365" i="11"/>
  <c r="DO365" i="11" s="1"/>
  <c r="CL362" i="11"/>
  <c r="DR362" i="11" s="1"/>
  <c r="BU379" i="11"/>
  <c r="DA379" i="11" s="1"/>
  <c r="BW377" i="11"/>
  <c r="DC377" i="11" s="1"/>
  <c r="EI377" i="11" s="1"/>
  <c r="FT377" i="11" s="1"/>
  <c r="CP358" i="11"/>
  <c r="DV358" i="11" s="1"/>
  <c r="AQ368" i="11"/>
  <c r="CN360" i="11"/>
  <c r="DT360" i="11" s="1"/>
  <c r="CO359" i="11"/>
  <c r="DU359" i="11" s="1"/>
  <c r="CD370" i="11"/>
  <c r="DJ370" i="11" s="1"/>
  <c r="BT380" i="11"/>
  <c r="CZ380" i="11" s="1"/>
  <c r="AV363" i="11"/>
  <c r="AN371" i="11"/>
  <c r="AJ375" i="11"/>
  <c r="AD381" i="11"/>
  <c r="AI376" i="11"/>
  <c r="AT365" i="11"/>
  <c r="AE380" i="11"/>
  <c r="CE369" i="11"/>
  <c r="DK369" i="11" s="1"/>
  <c r="AZ359" i="11"/>
  <c r="CQ357" i="11"/>
  <c r="DW357" i="11" s="1"/>
  <c r="BX376" i="11"/>
  <c r="DD376" i="11" s="1"/>
  <c r="AS366" i="11"/>
  <c r="BC356" i="11"/>
  <c r="CK363" i="11"/>
  <c r="DQ363" i="11" s="1"/>
  <c r="AU364" i="11"/>
  <c r="BB357" i="11"/>
  <c r="BD355" i="11"/>
  <c r="AP369" i="11"/>
  <c r="BV378" i="11"/>
  <c r="DB378" i="11" s="1"/>
  <c r="EH378" i="11" s="1"/>
  <c r="FS378" i="11" s="1"/>
  <c r="AO370" i="11"/>
  <c r="HL350" i="11"/>
  <c r="FP380" i="11"/>
  <c r="G413" i="11"/>
  <c r="M412" i="11"/>
  <c r="FB358" i="11" l="1"/>
  <c r="GM358" i="11" s="1"/>
  <c r="EG379" i="11"/>
  <c r="FR379" i="11" s="1"/>
  <c r="FI351" i="11"/>
  <c r="FK351" i="11" s="1"/>
  <c r="EJ376" i="11"/>
  <c r="FU376" i="11" s="1"/>
  <c r="EX362" i="11"/>
  <c r="GI362" i="11" s="1"/>
  <c r="EW363" i="11"/>
  <c r="GH363" i="11" s="1"/>
  <c r="FC357" i="11"/>
  <c r="GN357" i="11" s="1"/>
  <c r="FA359" i="11"/>
  <c r="GL359" i="11" s="1"/>
  <c r="EK375" i="11"/>
  <c r="FV375" i="11" s="1"/>
  <c r="EV364" i="11"/>
  <c r="GG364" i="11" s="1"/>
  <c r="EM373" i="11"/>
  <c r="FX373" i="11" s="1"/>
  <c r="ER368" i="11"/>
  <c r="GC368" i="11" s="1"/>
  <c r="EY361" i="11"/>
  <c r="GJ361" i="11" s="1"/>
  <c r="GZ349" i="11"/>
  <c r="HK349" i="11" s="1"/>
  <c r="HH349" i="11"/>
  <c r="EZ360" i="11"/>
  <c r="GK360" i="11" s="1"/>
  <c r="EO371" i="11"/>
  <c r="FZ371" i="11" s="1"/>
  <c r="EE381" i="11"/>
  <c r="EN372" i="11"/>
  <c r="FY372" i="11" s="1"/>
  <c r="FN348" i="11"/>
  <c r="EQ369" i="11"/>
  <c r="GB369" i="11" s="1"/>
  <c r="EF380" i="11"/>
  <c r="ET366" i="11"/>
  <c r="GE366" i="11" s="1"/>
  <c r="FE355" i="11"/>
  <c r="GP355" i="11" s="1"/>
  <c r="FD356" i="11"/>
  <c r="GO356" i="11" s="1"/>
  <c r="ES367" i="11"/>
  <c r="GD367" i="11" s="1"/>
  <c r="GZ348" i="11"/>
  <c r="HH348" i="11"/>
  <c r="EP370" i="11"/>
  <c r="GA370" i="11" s="1"/>
  <c r="EU365" i="11"/>
  <c r="GF365" i="11" s="1"/>
  <c r="EL374" i="11"/>
  <c r="FW374" i="11" s="1"/>
  <c r="FF354" i="11"/>
  <c r="GQ354" i="11" s="1"/>
  <c r="FH352" i="11"/>
  <c r="GS352" i="11" s="1"/>
  <c r="FG353" i="11"/>
  <c r="GR353" i="11" s="1"/>
  <c r="HK347" i="11"/>
  <c r="FN349" i="11"/>
  <c r="GT350" i="11"/>
  <c r="GV350" i="11" s="1"/>
  <c r="GW350" i="11" s="1"/>
  <c r="FK350" i="11"/>
  <c r="HF352" i="11"/>
  <c r="CU354" i="11"/>
  <c r="EA354" i="11" s="1"/>
  <c r="CI366" i="11"/>
  <c r="DO366" i="11" s="1"/>
  <c r="AV364" i="11"/>
  <c r="CQ358" i="11"/>
  <c r="DW358" i="11" s="1"/>
  <c r="AW363" i="11"/>
  <c r="AO371" i="11"/>
  <c r="AU365" i="11"/>
  <c r="CV353" i="11"/>
  <c r="EB353" i="11" s="1"/>
  <c r="BC357" i="11"/>
  <c r="AM373" i="11"/>
  <c r="CK364" i="11"/>
  <c r="DQ364" i="11" s="1"/>
  <c r="EW364" i="11" s="1"/>
  <c r="GH364" i="11" s="1"/>
  <c r="BY376" i="11"/>
  <c r="DE376" i="11" s="1"/>
  <c r="CC372" i="11"/>
  <c r="DI372" i="11" s="1"/>
  <c r="CE370" i="11"/>
  <c r="DK370" i="11" s="1"/>
  <c r="AH378" i="11"/>
  <c r="CA374" i="11"/>
  <c r="DG374" i="11" s="1"/>
  <c r="CD371" i="11"/>
  <c r="DJ371" i="11" s="1"/>
  <c r="BW378" i="11"/>
  <c r="DC378" i="11" s="1"/>
  <c r="AX362" i="11"/>
  <c r="BX377" i="11"/>
  <c r="DD377" i="11" s="1"/>
  <c r="BB358" i="11"/>
  <c r="AN372" i="11"/>
  <c r="CL363" i="11"/>
  <c r="DR363" i="11" s="1"/>
  <c r="AZ360" i="11"/>
  <c r="CH367" i="11"/>
  <c r="DN367" i="11" s="1"/>
  <c r="CO360" i="11"/>
  <c r="DU360" i="11" s="1"/>
  <c r="BH352" i="11"/>
  <c r="CW352" i="11"/>
  <c r="EC352" i="11" s="1"/>
  <c r="AK375" i="11"/>
  <c r="CM362" i="11"/>
  <c r="DS362" i="11" s="1"/>
  <c r="CN361" i="11"/>
  <c r="DT361" i="11" s="1"/>
  <c r="AI377" i="11"/>
  <c r="BF354" i="11"/>
  <c r="CT355" i="11"/>
  <c r="DZ355" i="11" s="1"/>
  <c r="AD382" i="11"/>
  <c r="BG353" i="11"/>
  <c r="BE355" i="11"/>
  <c r="CR357" i="11"/>
  <c r="DX357" i="11" s="1"/>
  <c r="BD356" i="11"/>
  <c r="CF369" i="11"/>
  <c r="DL369" i="11" s="1"/>
  <c r="AQ369" i="11"/>
  <c r="CJ365" i="11"/>
  <c r="DP365" i="11" s="1"/>
  <c r="AP370" i="11"/>
  <c r="BS382" i="11"/>
  <c r="CY382" i="11" s="1"/>
  <c r="AR368" i="11"/>
  <c r="BT381" i="11"/>
  <c r="CZ381" i="11" s="1"/>
  <c r="CG368" i="11"/>
  <c r="DM368" i="11" s="1"/>
  <c r="CS356" i="11"/>
  <c r="DY356" i="11" s="1"/>
  <c r="AS367" i="11"/>
  <c r="BA359" i="11"/>
  <c r="BV379" i="11"/>
  <c r="DB379" i="11" s="1"/>
  <c r="AT366" i="11"/>
  <c r="AL374" i="11"/>
  <c r="CP359" i="11"/>
  <c r="DV359" i="11" s="1"/>
  <c r="BZ375" i="11"/>
  <c r="DF375" i="11" s="1"/>
  <c r="BU380" i="11"/>
  <c r="DA380" i="11" s="1"/>
  <c r="AY361" i="11"/>
  <c r="CB373" i="11"/>
  <c r="DH373" i="11" s="1"/>
  <c r="EN373" i="11" s="1"/>
  <c r="FY373" i="11" s="1"/>
  <c r="AE381" i="11"/>
  <c r="AF380" i="11"/>
  <c r="AJ376" i="11"/>
  <c r="AG379" i="11"/>
  <c r="FP381" i="11"/>
  <c r="HL351" i="11"/>
  <c r="M413" i="11"/>
  <c r="G414" i="11"/>
  <c r="GT351" i="11" l="1"/>
  <c r="GV351" i="11" s="1"/>
  <c r="GW351" i="11" s="1"/>
  <c r="GX351" i="11" s="1"/>
  <c r="FB359" i="11"/>
  <c r="GM359" i="11" s="1"/>
  <c r="FE356" i="11"/>
  <c r="GP356" i="11" s="1"/>
  <c r="EE382" i="11"/>
  <c r="FP382" i="11" s="1"/>
  <c r="FI352" i="11"/>
  <c r="GT352" i="11" s="1"/>
  <c r="GV352" i="11" s="1"/>
  <c r="GW352" i="11" s="1"/>
  <c r="EV365" i="11"/>
  <c r="GG365" i="11" s="1"/>
  <c r="EY362" i="11"/>
  <c r="GJ362" i="11" s="1"/>
  <c r="EI378" i="11"/>
  <c r="FT378" i="11" s="1"/>
  <c r="EP371" i="11"/>
  <c r="GA371" i="11" s="1"/>
  <c r="EO372" i="11"/>
  <c r="FZ372" i="11" s="1"/>
  <c r="FL350" i="11"/>
  <c r="FM350" i="11" s="1"/>
  <c r="EG380" i="11"/>
  <c r="FR380" i="11" s="1"/>
  <c r="ER369" i="11"/>
  <c r="GC369" i="11" s="1"/>
  <c r="EJ377" i="11"/>
  <c r="FU377" i="11" s="1"/>
  <c r="EM374" i="11"/>
  <c r="FX374" i="11" s="1"/>
  <c r="EK376" i="11"/>
  <c r="FV376" i="11" s="1"/>
  <c r="FH353" i="11"/>
  <c r="GS353" i="11" s="1"/>
  <c r="FC358" i="11"/>
  <c r="GN358" i="11" s="1"/>
  <c r="GY350" i="11"/>
  <c r="HI350" i="11" s="1"/>
  <c r="HJ350" i="11" s="1"/>
  <c r="GX350" i="11"/>
  <c r="HK348" i="11"/>
  <c r="EL375" i="11"/>
  <c r="FW375" i="11" s="1"/>
  <c r="EH379" i="11"/>
  <c r="ES368" i="11"/>
  <c r="GD368" i="11" s="1"/>
  <c r="EZ361" i="11"/>
  <c r="GK361" i="11" s="1"/>
  <c r="EX363" i="11"/>
  <c r="GI363" i="11" s="1"/>
  <c r="FQ380" i="11"/>
  <c r="FL351" i="11"/>
  <c r="FM351" i="11" s="1"/>
  <c r="ET367" i="11"/>
  <c r="GE367" i="11" s="1"/>
  <c r="FG354" i="11"/>
  <c r="GR354" i="11" s="1"/>
  <c r="EF381" i="11"/>
  <c r="FQ381" i="11" s="1"/>
  <c r="FD357" i="11"/>
  <c r="GO357" i="11" s="1"/>
  <c r="FF355" i="11"/>
  <c r="GQ355" i="11" s="1"/>
  <c r="FA360" i="11"/>
  <c r="GL360" i="11" s="1"/>
  <c r="EQ370" i="11"/>
  <c r="GB370" i="11" s="1"/>
  <c r="EU366" i="11"/>
  <c r="GF366" i="11" s="1"/>
  <c r="GY351" i="11"/>
  <c r="HI351" i="11" s="1"/>
  <c r="HJ351" i="11" s="1"/>
  <c r="HL352" i="11"/>
  <c r="HF353" i="11"/>
  <c r="CV354" i="11"/>
  <c r="EB354" i="11" s="1"/>
  <c r="BX378" i="11"/>
  <c r="DD378" i="11" s="1"/>
  <c r="AZ361" i="11"/>
  <c r="AO372" i="11"/>
  <c r="AR369" i="11"/>
  <c r="AF381" i="11"/>
  <c r="CK365" i="11"/>
  <c r="DQ365" i="11" s="1"/>
  <c r="CN362" i="11"/>
  <c r="DT362" i="11" s="1"/>
  <c r="BB359" i="11"/>
  <c r="CI367" i="11"/>
  <c r="DO367" i="11" s="1"/>
  <c r="AX363" i="11"/>
  <c r="AV365" i="11"/>
  <c r="AP371" i="11"/>
  <c r="CC373" i="11"/>
  <c r="DI373" i="11" s="1"/>
  <c r="CU355" i="11"/>
  <c r="EA355" i="11" s="1"/>
  <c r="CT356" i="11"/>
  <c r="DZ356" i="11" s="1"/>
  <c r="AS368" i="11"/>
  <c r="BA360" i="11"/>
  <c r="CL364" i="11"/>
  <c r="DR364" i="11" s="1"/>
  <c r="BU381" i="11"/>
  <c r="DA381" i="11" s="1"/>
  <c r="BE356" i="11"/>
  <c r="AT367" i="11"/>
  <c r="BG354" i="11"/>
  <c r="CA375" i="11"/>
  <c r="DG375" i="11" s="1"/>
  <c r="BF355" i="11"/>
  <c r="CW353" i="11"/>
  <c r="EC353" i="11" s="1"/>
  <c r="BD357" i="11"/>
  <c r="CO361" i="11"/>
  <c r="DU361" i="11" s="1"/>
  <c r="CB374" i="11"/>
  <c r="DH374" i="11" s="1"/>
  <c r="CP360" i="11"/>
  <c r="DV360" i="11" s="1"/>
  <c r="FB360" i="11" s="1"/>
  <c r="GM360" i="11" s="1"/>
  <c r="BW379" i="11"/>
  <c r="DC379" i="11" s="1"/>
  <c r="BV380" i="11"/>
  <c r="DB380" i="11" s="1"/>
  <c r="AH379" i="11"/>
  <c r="AU366" i="11"/>
  <c r="AE382" i="11"/>
  <c r="CG369" i="11"/>
  <c r="DM369" i="11" s="1"/>
  <c r="BH353" i="11"/>
  <c r="AN373" i="11"/>
  <c r="AJ377" i="11"/>
  <c r="AL375" i="11"/>
  <c r="CE371" i="11"/>
  <c r="DK371" i="11" s="1"/>
  <c r="EQ371" i="11" s="1"/>
  <c r="GB371" i="11" s="1"/>
  <c r="AW364" i="11"/>
  <c r="AK376" i="11"/>
  <c r="CM363" i="11"/>
  <c r="DS363" i="11" s="1"/>
  <c r="AQ370" i="11"/>
  <c r="AY362" i="11"/>
  <c r="BT382" i="11"/>
  <c r="CZ382" i="11" s="1"/>
  <c r="EF382" i="11" s="1"/>
  <c r="FQ382" i="11" s="1"/>
  <c r="CQ359" i="11"/>
  <c r="DW359" i="11" s="1"/>
  <c r="BY377" i="11"/>
  <c r="DE377" i="11" s="1"/>
  <c r="CH368" i="11"/>
  <c r="DN368" i="11" s="1"/>
  <c r="CF370" i="11"/>
  <c r="DL370" i="11" s="1"/>
  <c r="CR358" i="11"/>
  <c r="DX358" i="11" s="1"/>
  <c r="CS357" i="11"/>
  <c r="DY357" i="11" s="1"/>
  <c r="BC358" i="11"/>
  <c r="AM374" i="11"/>
  <c r="AG380" i="11"/>
  <c r="AD383" i="11"/>
  <c r="BZ376" i="11"/>
  <c r="DF376" i="11" s="1"/>
  <c r="BS383" i="11"/>
  <c r="CY383" i="11" s="1"/>
  <c r="CD372" i="11"/>
  <c r="DJ372" i="11" s="1"/>
  <c r="EP372" i="11" s="1"/>
  <c r="GA372" i="11" s="1"/>
  <c r="AI378" i="11"/>
  <c r="CJ366" i="11"/>
  <c r="DP366" i="11" s="1"/>
  <c r="EV366" i="11" s="1"/>
  <c r="GG366" i="11" s="1"/>
  <c r="M414" i="11"/>
  <c r="G415" i="11"/>
  <c r="EY363" i="11" l="1"/>
  <c r="GJ363" i="11" s="1"/>
  <c r="FA361" i="11"/>
  <c r="GL361" i="11" s="1"/>
  <c r="FE357" i="11"/>
  <c r="GP357" i="11" s="1"/>
  <c r="FK352" i="11"/>
  <c r="FL352" i="11" s="1"/>
  <c r="FM352" i="11" s="1"/>
  <c r="EL376" i="11"/>
  <c r="FW376" i="11" s="1"/>
  <c r="FC359" i="11"/>
  <c r="GN359" i="11" s="1"/>
  <c r="ES369" i="11"/>
  <c r="GD369" i="11" s="1"/>
  <c r="ER370" i="11"/>
  <c r="GC370" i="11" s="1"/>
  <c r="EI379" i="11"/>
  <c r="FT379" i="11" s="1"/>
  <c r="EE383" i="11"/>
  <c r="FP383" i="11" s="1"/>
  <c r="ET368" i="11"/>
  <c r="GE368" i="11" s="1"/>
  <c r="FI353" i="11"/>
  <c r="FK353" i="11" s="1"/>
  <c r="EK377" i="11"/>
  <c r="FV377" i="11" s="1"/>
  <c r="EJ378" i="11"/>
  <c r="FU378" i="11" s="1"/>
  <c r="EO373" i="11"/>
  <c r="FZ373" i="11" s="1"/>
  <c r="EN374" i="11"/>
  <c r="FY374" i="11" s="1"/>
  <c r="FH354" i="11"/>
  <c r="GS354" i="11" s="1"/>
  <c r="EU367" i="11"/>
  <c r="GF367" i="11" s="1"/>
  <c r="GZ351" i="11"/>
  <c r="HK351" i="11" s="1"/>
  <c r="HH351" i="11"/>
  <c r="FD358" i="11"/>
  <c r="GO358" i="11" s="1"/>
  <c r="EH380" i="11"/>
  <c r="EM375" i="11"/>
  <c r="FX375" i="11" s="1"/>
  <c r="EG381" i="11"/>
  <c r="FF356" i="11"/>
  <c r="GQ356" i="11" s="1"/>
  <c r="EZ362" i="11"/>
  <c r="GK362" i="11" s="1"/>
  <c r="FS379" i="11"/>
  <c r="GZ350" i="11"/>
  <c r="HH350" i="11"/>
  <c r="GY352" i="11"/>
  <c r="HI352" i="11" s="1"/>
  <c r="HJ352" i="11" s="1"/>
  <c r="GX352" i="11"/>
  <c r="EX364" i="11"/>
  <c r="GI364" i="11" s="1"/>
  <c r="FG355" i="11"/>
  <c r="GR355" i="11" s="1"/>
  <c r="EW365" i="11"/>
  <c r="GH365" i="11" s="1"/>
  <c r="FN351" i="11"/>
  <c r="FN350" i="11"/>
  <c r="HL353" i="11"/>
  <c r="HF354" i="11"/>
  <c r="CO362" i="11"/>
  <c r="DU362" i="11" s="1"/>
  <c r="CN363" i="11"/>
  <c r="DT363" i="11" s="1"/>
  <c r="AF382" i="11"/>
  <c r="AU367" i="11"/>
  <c r="AT368" i="11"/>
  <c r="CD373" i="11"/>
  <c r="DJ373" i="11" s="1"/>
  <c r="AX364" i="11"/>
  <c r="BW380" i="11"/>
  <c r="DC380" i="11" s="1"/>
  <c r="BX379" i="11"/>
  <c r="DD379" i="11" s="1"/>
  <c r="AR370" i="11"/>
  <c r="AP372" i="11"/>
  <c r="AS369" i="11"/>
  <c r="CB375" i="11"/>
  <c r="DH375" i="11" s="1"/>
  <c r="AH380" i="11"/>
  <c r="AQ371" i="11"/>
  <c r="AE383" i="11"/>
  <c r="AG381" i="11"/>
  <c r="AK377" i="11"/>
  <c r="AO373" i="11"/>
  <c r="CV355" i="11"/>
  <c r="EB355" i="11" s="1"/>
  <c r="CG370" i="11"/>
  <c r="DM370" i="11" s="1"/>
  <c r="BB360" i="11"/>
  <c r="CI368" i="11"/>
  <c r="DO368" i="11" s="1"/>
  <c r="BZ377" i="11"/>
  <c r="DF377" i="11" s="1"/>
  <c r="AW365" i="11"/>
  <c r="AY363" i="11"/>
  <c r="CK366" i="11"/>
  <c r="DQ366" i="11" s="1"/>
  <c r="AM375" i="11"/>
  <c r="CR359" i="11"/>
  <c r="DX359" i="11" s="1"/>
  <c r="BF356" i="11"/>
  <c r="CU356" i="11"/>
  <c r="EA356" i="11" s="1"/>
  <c r="BY378" i="11"/>
  <c r="DE378" i="11" s="1"/>
  <c r="CT357" i="11"/>
  <c r="DZ357" i="11" s="1"/>
  <c r="BG355" i="11"/>
  <c r="CQ360" i="11"/>
  <c r="DW360" i="11" s="1"/>
  <c r="CL365" i="11"/>
  <c r="DR365" i="11" s="1"/>
  <c r="BS384" i="11"/>
  <c r="CY384" i="11" s="1"/>
  <c r="CS358" i="11"/>
  <c r="DY358" i="11" s="1"/>
  <c r="BH354" i="11"/>
  <c r="AV366" i="11"/>
  <c r="AN374" i="11"/>
  <c r="CF371" i="11"/>
  <c r="DL371" i="11" s="1"/>
  <c r="BE357" i="11"/>
  <c r="CE372" i="11"/>
  <c r="DK372" i="11" s="1"/>
  <c r="CC374" i="11"/>
  <c r="DI374" i="11" s="1"/>
  <c r="AI379" i="11"/>
  <c r="CJ367" i="11"/>
  <c r="DP367" i="11" s="1"/>
  <c r="BC359" i="11"/>
  <c r="BU382" i="11"/>
  <c r="DA382" i="11" s="1"/>
  <c r="BT383" i="11"/>
  <c r="CZ383" i="11" s="1"/>
  <c r="CW354" i="11"/>
  <c r="EC354" i="11" s="1"/>
  <c r="FI354" i="11" s="1"/>
  <c r="AL376" i="11"/>
  <c r="CA376" i="11"/>
  <c r="DG376" i="11" s="1"/>
  <c r="AZ362" i="11"/>
  <c r="AJ378" i="11"/>
  <c r="AD384" i="11"/>
  <c r="CP361" i="11"/>
  <c r="DV361" i="11" s="1"/>
  <c r="BV381" i="11"/>
  <c r="DB381" i="11" s="1"/>
  <c r="CH369" i="11"/>
  <c r="DN369" i="11" s="1"/>
  <c r="BD358" i="11"/>
  <c r="BA361" i="11"/>
  <c r="CM364" i="11"/>
  <c r="DS364" i="11" s="1"/>
  <c r="G416" i="11"/>
  <c r="M415" i="11"/>
  <c r="EO374" i="11" l="1"/>
  <c r="FZ374" i="11" s="1"/>
  <c r="EY364" i="11"/>
  <c r="GJ364" i="11" s="1"/>
  <c r="EQ372" i="11"/>
  <c r="GB372" i="11" s="1"/>
  <c r="ER371" i="11"/>
  <c r="GC371" i="11" s="1"/>
  <c r="EG382" i="11"/>
  <c r="FR382" i="11" s="1"/>
  <c r="FC360" i="11"/>
  <c r="GN360" i="11" s="1"/>
  <c r="GT353" i="11"/>
  <c r="GV353" i="11" s="1"/>
  <c r="GW353" i="11" s="1"/>
  <c r="GX353" i="11" s="1"/>
  <c r="ES370" i="11"/>
  <c r="GD370" i="11" s="1"/>
  <c r="EL377" i="11"/>
  <c r="FW377" i="11" s="1"/>
  <c r="EM376" i="11"/>
  <c r="FX376" i="11" s="1"/>
  <c r="ET369" i="11"/>
  <c r="GE369" i="11" s="1"/>
  <c r="EV367" i="11"/>
  <c r="GG367" i="11" s="1"/>
  <c r="EF383" i="11"/>
  <c r="FQ383" i="11" s="1"/>
  <c r="EE384" i="11"/>
  <c r="FP384" i="11" s="1"/>
  <c r="FF357" i="11"/>
  <c r="GQ357" i="11" s="1"/>
  <c r="FD359" i="11"/>
  <c r="GO359" i="11" s="1"/>
  <c r="EN375" i="11"/>
  <c r="FY375" i="11" s="1"/>
  <c r="EJ379" i="11"/>
  <c r="FU379" i="11" s="1"/>
  <c r="FA362" i="11"/>
  <c r="GL362" i="11" s="1"/>
  <c r="FG356" i="11"/>
  <c r="GR356" i="11" s="1"/>
  <c r="FB361" i="11"/>
  <c r="GM361" i="11" s="1"/>
  <c r="FS380" i="11"/>
  <c r="GT354" i="11"/>
  <c r="GV354" i="11" s="1"/>
  <c r="GW354" i="11" s="1"/>
  <c r="FK354" i="11"/>
  <c r="EW366" i="11"/>
  <c r="GH366" i="11" s="1"/>
  <c r="EU368" i="11"/>
  <c r="GF368" i="11" s="1"/>
  <c r="GZ352" i="11"/>
  <c r="HH352" i="11"/>
  <c r="FR381" i="11"/>
  <c r="FN352" i="11"/>
  <c r="EH381" i="11"/>
  <c r="FS381" i="11" s="1"/>
  <c r="FE358" i="11"/>
  <c r="GP358" i="11" s="1"/>
  <c r="EP373" i="11"/>
  <c r="GA373" i="11" s="1"/>
  <c r="EZ363" i="11"/>
  <c r="GK363" i="11" s="1"/>
  <c r="FL353" i="11"/>
  <c r="FM353" i="11" s="1"/>
  <c r="EX365" i="11"/>
  <c r="GI365" i="11" s="1"/>
  <c r="EK378" i="11"/>
  <c r="FV378" i="11" s="1"/>
  <c r="FH355" i="11"/>
  <c r="GS355" i="11" s="1"/>
  <c r="EI380" i="11"/>
  <c r="FT380" i="11" s="1"/>
  <c r="HK350" i="11"/>
  <c r="HF355" i="11"/>
  <c r="CT358" i="11"/>
  <c r="DZ358" i="11" s="1"/>
  <c r="BZ378" i="11"/>
  <c r="DF378" i="11" s="1"/>
  <c r="BS385" i="11"/>
  <c r="CY385" i="11" s="1"/>
  <c r="CI369" i="11"/>
  <c r="DO369" i="11" s="1"/>
  <c r="CQ361" i="11"/>
  <c r="DW361" i="11" s="1"/>
  <c r="CG371" i="11"/>
  <c r="DM371" i="11" s="1"/>
  <c r="AI380" i="11"/>
  <c r="AV367" i="11"/>
  <c r="AS370" i="11"/>
  <c r="CV356" i="11"/>
  <c r="EB356" i="11" s="1"/>
  <c r="BB361" i="11"/>
  <c r="CU357" i="11"/>
  <c r="EA357" i="11" s="1"/>
  <c r="AJ379" i="11"/>
  <c r="AZ363" i="11"/>
  <c r="CN364" i="11"/>
  <c r="DT364" i="11" s="1"/>
  <c r="AM376" i="11"/>
  <c r="AP373" i="11"/>
  <c r="CB376" i="11"/>
  <c r="DH376" i="11" s="1"/>
  <c r="AN375" i="11"/>
  <c r="AD385" i="11"/>
  <c r="AY364" i="11"/>
  <c r="AO374" i="11"/>
  <c r="CO363" i="11"/>
  <c r="DU363" i="11" s="1"/>
  <c r="BY379" i="11"/>
  <c r="DE379" i="11" s="1"/>
  <c r="CF372" i="11"/>
  <c r="DL372" i="11" s="1"/>
  <c r="BX380" i="11"/>
  <c r="DD380" i="11" s="1"/>
  <c r="CP362" i="11"/>
  <c r="DV362" i="11" s="1"/>
  <c r="CC375" i="11"/>
  <c r="DI375" i="11" s="1"/>
  <c r="BF357" i="11"/>
  <c r="CE373" i="11"/>
  <c r="DK373" i="11" s="1"/>
  <c r="AX365" i="11"/>
  <c r="BA362" i="11"/>
  <c r="BD359" i="11"/>
  <c r="BH355" i="11"/>
  <c r="AU368" i="11"/>
  <c r="BE358" i="11"/>
  <c r="CM365" i="11"/>
  <c r="DS365" i="11" s="1"/>
  <c r="AT369" i="11"/>
  <c r="CH370" i="11"/>
  <c r="DN370" i="11" s="1"/>
  <c r="ET370" i="11" s="1"/>
  <c r="GE370" i="11" s="1"/>
  <c r="AE384" i="11"/>
  <c r="BV382" i="11"/>
  <c r="DB382" i="11" s="1"/>
  <c r="AQ372" i="11"/>
  <c r="AH381" i="11"/>
  <c r="CD374" i="11"/>
  <c r="DJ374" i="11" s="1"/>
  <c r="CL366" i="11"/>
  <c r="DR366" i="11" s="1"/>
  <c r="CJ368" i="11"/>
  <c r="DP368" i="11" s="1"/>
  <c r="BU383" i="11"/>
  <c r="DA383" i="11" s="1"/>
  <c r="AG382" i="11"/>
  <c r="BW381" i="11"/>
  <c r="DC381" i="11" s="1"/>
  <c r="CA377" i="11"/>
  <c r="DG377" i="11" s="1"/>
  <c r="CS359" i="11"/>
  <c r="DY359" i="11" s="1"/>
  <c r="AL377" i="11"/>
  <c r="BG356" i="11"/>
  <c r="AK378" i="11"/>
  <c r="BC360" i="11"/>
  <c r="AR371" i="11"/>
  <c r="AF383" i="11"/>
  <c r="CW355" i="11"/>
  <c r="EC355" i="11" s="1"/>
  <c r="FI355" i="11" s="1"/>
  <c r="CR360" i="11"/>
  <c r="DX360" i="11" s="1"/>
  <c r="CK367" i="11"/>
  <c r="DQ367" i="11" s="1"/>
  <c r="EW367" i="11" s="1"/>
  <c r="GH367" i="11" s="1"/>
  <c r="AW366" i="11"/>
  <c r="BT384" i="11"/>
  <c r="CZ384" i="11" s="1"/>
  <c r="HL354" i="11"/>
  <c r="M416" i="11"/>
  <c r="G417" i="11"/>
  <c r="FD360" i="11" l="1"/>
  <c r="GO360" i="11" s="1"/>
  <c r="EK379" i="11"/>
  <c r="FV379" i="11" s="1"/>
  <c r="FE359" i="11"/>
  <c r="GP359" i="11" s="1"/>
  <c r="EQ373" i="11"/>
  <c r="GB373" i="11" s="1"/>
  <c r="GY353" i="11"/>
  <c r="HI353" i="11" s="1"/>
  <c r="HJ353" i="11" s="1"/>
  <c r="EF384" i="11"/>
  <c r="FQ384" i="11" s="1"/>
  <c r="EN376" i="11"/>
  <c r="FY376" i="11" s="1"/>
  <c r="EG383" i="11"/>
  <c r="FR383" i="11" s="1"/>
  <c r="FB362" i="11"/>
  <c r="GM362" i="11" s="1"/>
  <c r="FA363" i="11"/>
  <c r="GL363" i="11" s="1"/>
  <c r="EZ364" i="11"/>
  <c r="GK364" i="11" s="1"/>
  <c r="EE385" i="11"/>
  <c r="FP385" i="11" s="1"/>
  <c r="EP374" i="11"/>
  <c r="GA374" i="11" s="1"/>
  <c r="EO375" i="11"/>
  <c r="FZ375" i="11" s="1"/>
  <c r="FG357" i="11"/>
  <c r="GR357" i="11" s="1"/>
  <c r="EU369" i="11"/>
  <c r="GF369" i="11" s="1"/>
  <c r="HK352" i="11"/>
  <c r="GY354" i="11"/>
  <c r="HI354" i="11" s="1"/>
  <c r="HJ354" i="11" s="1"/>
  <c r="GX354" i="11"/>
  <c r="GT355" i="11"/>
  <c r="GV355" i="11" s="1"/>
  <c r="GW355" i="11" s="1"/>
  <c r="FK355" i="11"/>
  <c r="EM377" i="11"/>
  <c r="FX377" i="11" s="1"/>
  <c r="EV368" i="11"/>
  <c r="GG368" i="11" s="1"/>
  <c r="EJ380" i="11"/>
  <c r="FU380" i="11" s="1"/>
  <c r="FH356" i="11"/>
  <c r="GS356" i="11" s="1"/>
  <c r="ES371" i="11"/>
  <c r="GD371" i="11" s="1"/>
  <c r="EL378" i="11"/>
  <c r="FW378" i="11" s="1"/>
  <c r="FN353" i="11"/>
  <c r="EI381" i="11"/>
  <c r="EX366" i="11"/>
  <c r="GI366" i="11" s="1"/>
  <c r="EH382" i="11"/>
  <c r="EY365" i="11"/>
  <c r="GJ365" i="11" s="1"/>
  <c r="ER372" i="11"/>
  <c r="GC372" i="11" s="1"/>
  <c r="FC361" i="11"/>
  <c r="GN361" i="11" s="1"/>
  <c r="FF358" i="11"/>
  <c r="GQ358" i="11" s="1"/>
  <c r="GZ353" i="11"/>
  <c r="HH353" i="11"/>
  <c r="FL354" i="11"/>
  <c r="FM354" i="11" s="1"/>
  <c r="HF356" i="11"/>
  <c r="CC376" i="11"/>
  <c r="DI376" i="11" s="1"/>
  <c r="CG372" i="11"/>
  <c r="DM372" i="11" s="1"/>
  <c r="BW382" i="11"/>
  <c r="DC382" i="11" s="1"/>
  <c r="BB362" i="11"/>
  <c r="BE359" i="11"/>
  <c r="CB377" i="11"/>
  <c r="DH377" i="11" s="1"/>
  <c r="CD375" i="11"/>
  <c r="DJ375" i="11" s="1"/>
  <c r="AX366" i="11"/>
  <c r="BT385" i="11"/>
  <c r="CZ385" i="11" s="1"/>
  <c r="CS360" i="11"/>
  <c r="DY360" i="11" s="1"/>
  <c r="CL367" i="11"/>
  <c r="DR367" i="11" s="1"/>
  <c r="AH382" i="11"/>
  <c r="BS386" i="11"/>
  <c r="CY386" i="11" s="1"/>
  <c r="AF384" i="11"/>
  <c r="AK379" i="11"/>
  <c r="BX381" i="11"/>
  <c r="DD381" i="11" s="1"/>
  <c r="AJ380" i="11"/>
  <c r="AD386" i="11"/>
  <c r="AN376" i="11"/>
  <c r="AS371" i="11"/>
  <c r="AZ364" i="11"/>
  <c r="CP363" i="11"/>
  <c r="DV363" i="11" s="1"/>
  <c r="BC361" i="11"/>
  <c r="BV383" i="11"/>
  <c r="DB383" i="11" s="1"/>
  <c r="BD360" i="11"/>
  <c r="CW356" i="11"/>
  <c r="EC356" i="11" s="1"/>
  <c r="CK368" i="11"/>
  <c r="DQ368" i="11" s="1"/>
  <c r="CA378" i="11"/>
  <c r="DG378" i="11" s="1"/>
  <c r="AR372" i="11"/>
  <c r="CT359" i="11"/>
  <c r="DZ359" i="11" s="1"/>
  <c r="CM366" i="11"/>
  <c r="DS366" i="11" s="1"/>
  <c r="AY365" i="11"/>
  <c r="BZ379" i="11"/>
  <c r="DF379" i="11" s="1"/>
  <c r="AT370" i="11"/>
  <c r="BA363" i="11"/>
  <c r="CO364" i="11"/>
  <c r="DU364" i="11" s="1"/>
  <c r="AQ373" i="11"/>
  <c r="AP374" i="11"/>
  <c r="CU358" i="11"/>
  <c r="EA358" i="11" s="1"/>
  <c r="AU369" i="11"/>
  <c r="CE374" i="11"/>
  <c r="DK374" i="11" s="1"/>
  <c r="CN365" i="11"/>
  <c r="DT365" i="11" s="1"/>
  <c r="AI381" i="11"/>
  <c r="AV368" i="11"/>
  <c r="CF373" i="11"/>
  <c r="DL373" i="11" s="1"/>
  <c r="ER373" i="11" s="1"/>
  <c r="GC373" i="11" s="1"/>
  <c r="BU384" i="11"/>
  <c r="DA384" i="11" s="1"/>
  <c r="EG384" i="11" s="1"/>
  <c r="FR384" i="11" s="1"/>
  <c r="CI370" i="11"/>
  <c r="DO370" i="11" s="1"/>
  <c r="CV357" i="11"/>
  <c r="EB357" i="11" s="1"/>
  <c r="AG383" i="11"/>
  <c r="AL378" i="11"/>
  <c r="AO375" i="11"/>
  <c r="BF358" i="11"/>
  <c r="BH356" i="11"/>
  <c r="AW367" i="11"/>
  <c r="CJ369" i="11"/>
  <c r="DP369" i="11" s="1"/>
  <c r="CQ362" i="11"/>
  <c r="DW362" i="11" s="1"/>
  <c r="FC362" i="11" s="1"/>
  <c r="GN362" i="11" s="1"/>
  <c r="CH371" i="11"/>
  <c r="DN371" i="11" s="1"/>
  <c r="CR361" i="11"/>
  <c r="DX361" i="11" s="1"/>
  <c r="BY380" i="11"/>
  <c r="DE380" i="11" s="1"/>
  <c r="AM377" i="11"/>
  <c r="AE385" i="11"/>
  <c r="BG357" i="11"/>
  <c r="HL355" i="11"/>
  <c r="M417" i="11"/>
  <c r="G418" i="11"/>
  <c r="FF359" i="11" l="1"/>
  <c r="GQ359" i="11" s="1"/>
  <c r="EK380" i="11"/>
  <c r="FV380" i="11" s="1"/>
  <c r="EU370" i="11"/>
  <c r="GF370" i="11" s="1"/>
  <c r="EV369" i="11"/>
  <c r="GG369" i="11" s="1"/>
  <c r="EY366" i="11"/>
  <c r="GJ366" i="11" s="1"/>
  <c r="EZ365" i="11"/>
  <c r="GK365" i="11" s="1"/>
  <c r="ET371" i="11"/>
  <c r="GE371" i="11" s="1"/>
  <c r="FG358" i="11"/>
  <c r="GR358" i="11" s="1"/>
  <c r="EW368" i="11"/>
  <c r="GH368" i="11" s="1"/>
  <c r="EX367" i="11"/>
  <c r="GI367" i="11" s="1"/>
  <c r="EI382" i="11"/>
  <c r="FT382" i="11" s="1"/>
  <c r="EQ374" i="11"/>
  <c r="GB374" i="11" s="1"/>
  <c r="FA364" i="11"/>
  <c r="GL364" i="11" s="1"/>
  <c r="FH357" i="11"/>
  <c r="GS357" i="11" s="1"/>
  <c r="EM378" i="11"/>
  <c r="FX378" i="11" s="1"/>
  <c r="EH383" i="11"/>
  <c r="EJ381" i="11"/>
  <c r="FU381" i="11" s="1"/>
  <c r="FT381" i="11"/>
  <c r="FD361" i="11"/>
  <c r="GO361" i="11" s="1"/>
  <c r="FI356" i="11"/>
  <c r="FB363" i="11"/>
  <c r="GM363" i="11" s="1"/>
  <c r="FE360" i="11"/>
  <c r="GP360" i="11" s="1"/>
  <c r="EN377" i="11"/>
  <c r="FY377" i="11" s="1"/>
  <c r="ES372" i="11"/>
  <c r="GD372" i="11" s="1"/>
  <c r="HK353" i="11"/>
  <c r="FL355" i="11"/>
  <c r="FM355" i="11" s="1"/>
  <c r="EP375" i="11"/>
  <c r="GA375" i="11" s="1"/>
  <c r="GZ354" i="11"/>
  <c r="HH354" i="11"/>
  <c r="EL379" i="11"/>
  <c r="FW379" i="11" s="1"/>
  <c r="EE386" i="11"/>
  <c r="FP386" i="11" s="1"/>
  <c r="EF385" i="11"/>
  <c r="EO376" i="11"/>
  <c r="FZ376" i="11" s="1"/>
  <c r="FN354" i="11"/>
  <c r="FS382" i="11"/>
  <c r="GY355" i="11"/>
  <c r="HI355" i="11" s="1"/>
  <c r="HJ355" i="11" s="1"/>
  <c r="GX355" i="11"/>
  <c r="HL356" i="11"/>
  <c r="HF357" i="11"/>
  <c r="AR373" i="11"/>
  <c r="CQ363" i="11"/>
  <c r="DW363" i="11" s="1"/>
  <c r="AZ365" i="11"/>
  <c r="AF385" i="11"/>
  <c r="AQ374" i="11"/>
  <c r="AP375" i="11"/>
  <c r="CM367" i="11"/>
  <c r="DS367" i="11" s="1"/>
  <c r="AH383" i="11"/>
  <c r="CA379" i="11"/>
  <c r="DG379" i="11" s="1"/>
  <c r="AN377" i="11"/>
  <c r="CN366" i="11"/>
  <c r="DT366" i="11" s="1"/>
  <c r="CK369" i="11"/>
  <c r="DQ369" i="11" s="1"/>
  <c r="CB378" i="11"/>
  <c r="DH378" i="11" s="1"/>
  <c r="CL368" i="11"/>
  <c r="DR368" i="11" s="1"/>
  <c r="CH372" i="11"/>
  <c r="DN372" i="11" s="1"/>
  <c r="BA364" i="11"/>
  <c r="CT360" i="11"/>
  <c r="DZ360" i="11" s="1"/>
  <c r="BF359" i="11"/>
  <c r="BX382" i="11"/>
  <c r="DD382" i="11" s="1"/>
  <c r="BG358" i="11"/>
  <c r="BE360" i="11"/>
  <c r="BW383" i="11"/>
  <c r="DC383" i="11" s="1"/>
  <c r="AX367" i="11"/>
  <c r="AV369" i="11"/>
  <c r="AE386" i="11"/>
  <c r="AO376" i="11"/>
  <c r="BZ380" i="11"/>
  <c r="DF380" i="11" s="1"/>
  <c r="AL379" i="11"/>
  <c r="CF374" i="11"/>
  <c r="DL374" i="11" s="1"/>
  <c r="ER374" i="11" s="1"/>
  <c r="GC374" i="11" s="1"/>
  <c r="CP364" i="11"/>
  <c r="DV364" i="11" s="1"/>
  <c r="AY366" i="11"/>
  <c r="AS372" i="11"/>
  <c r="BB363" i="11"/>
  <c r="CD376" i="11"/>
  <c r="DJ376" i="11" s="1"/>
  <c r="EP376" i="11" s="1"/>
  <c r="GA376" i="11" s="1"/>
  <c r="AW368" i="11"/>
  <c r="BY381" i="11"/>
  <c r="DE381" i="11" s="1"/>
  <c r="CS361" i="11"/>
  <c r="DY361" i="11" s="1"/>
  <c r="AU370" i="11"/>
  <c r="CJ370" i="11"/>
  <c r="DP370" i="11" s="1"/>
  <c r="CG373" i="11"/>
  <c r="DM373" i="11" s="1"/>
  <c r="BS387" i="11"/>
  <c r="CY387" i="11" s="1"/>
  <c r="CU359" i="11"/>
  <c r="EA359" i="11" s="1"/>
  <c r="FG359" i="11" s="1"/>
  <c r="GR359" i="11" s="1"/>
  <c r="BV384" i="11"/>
  <c r="DB384" i="11" s="1"/>
  <c r="AG384" i="11"/>
  <c r="CC377" i="11"/>
  <c r="DI377" i="11" s="1"/>
  <c r="BT386" i="11"/>
  <c r="CZ386" i="11" s="1"/>
  <c r="CW357" i="11"/>
  <c r="EC357" i="11" s="1"/>
  <c r="AI382" i="11"/>
  <c r="AJ381" i="11"/>
  <c r="CE375" i="11"/>
  <c r="DK375" i="11" s="1"/>
  <c r="EQ375" i="11" s="1"/>
  <c r="GB375" i="11" s="1"/>
  <c r="CI371" i="11"/>
  <c r="DO371" i="11" s="1"/>
  <c r="CO365" i="11"/>
  <c r="DU365" i="11" s="1"/>
  <c r="AT371" i="11"/>
  <c r="AK380" i="11"/>
  <c r="CR362" i="11"/>
  <c r="DX362" i="11" s="1"/>
  <c r="BH357" i="11"/>
  <c r="AM378" i="11"/>
  <c r="BD361" i="11"/>
  <c r="CV358" i="11"/>
  <c r="EB358" i="11" s="1"/>
  <c r="BC362" i="11"/>
  <c r="BU385" i="11"/>
  <c r="DA385" i="11" s="1"/>
  <c r="AD387" i="11"/>
  <c r="G419" i="11"/>
  <c r="M418" i="11"/>
  <c r="EG385" i="11" l="1"/>
  <c r="FR385" i="11" s="1"/>
  <c r="FH358" i="11"/>
  <c r="GS358" i="11" s="1"/>
  <c r="FB364" i="11"/>
  <c r="GM364" i="11" s="1"/>
  <c r="EI383" i="11"/>
  <c r="FT383" i="11" s="1"/>
  <c r="FA365" i="11"/>
  <c r="GL365" i="11" s="1"/>
  <c r="EO377" i="11"/>
  <c r="FZ377" i="11" s="1"/>
  <c r="EH384" i="11"/>
  <c r="FS384" i="11" s="1"/>
  <c r="EE387" i="11"/>
  <c r="FP387" i="11" s="1"/>
  <c r="FE361" i="11"/>
  <c r="GP361" i="11" s="1"/>
  <c r="FF360" i="11"/>
  <c r="GQ360" i="11" s="1"/>
  <c r="EM379" i="11"/>
  <c r="FX379" i="11" s="1"/>
  <c r="FN355" i="11"/>
  <c r="EV370" i="11"/>
  <c r="GG370" i="11" s="1"/>
  <c r="FD362" i="11"/>
  <c r="GO362" i="11" s="1"/>
  <c r="FI357" i="11"/>
  <c r="GT357" i="11" s="1"/>
  <c r="GV357" i="11" s="1"/>
  <c r="GW357" i="11" s="1"/>
  <c r="EN378" i="11"/>
  <c r="FY378" i="11" s="1"/>
  <c r="EF386" i="11"/>
  <c r="FQ386" i="11" s="1"/>
  <c r="EX368" i="11"/>
  <c r="GI368" i="11" s="1"/>
  <c r="FC363" i="11"/>
  <c r="GN363" i="11" s="1"/>
  <c r="GZ355" i="11"/>
  <c r="HH355" i="11"/>
  <c r="FS383" i="11"/>
  <c r="ES373" i="11"/>
  <c r="GD373" i="11" s="1"/>
  <c r="EK381" i="11"/>
  <c r="EW369" i="11"/>
  <c r="GH369" i="11" s="1"/>
  <c r="FQ385" i="11"/>
  <c r="HK354" i="11"/>
  <c r="EU371" i="11"/>
  <c r="GF371" i="11" s="1"/>
  <c r="EL380" i="11"/>
  <c r="FW380" i="11" s="1"/>
  <c r="EJ382" i="11"/>
  <c r="ET372" i="11"/>
  <c r="GE372" i="11" s="1"/>
  <c r="EZ366" i="11"/>
  <c r="GK366" i="11" s="1"/>
  <c r="EY367" i="11"/>
  <c r="GJ367" i="11" s="1"/>
  <c r="GT356" i="11"/>
  <c r="GV356" i="11" s="1"/>
  <c r="GW356" i="11" s="1"/>
  <c r="FK356" i="11"/>
  <c r="HF358" i="11"/>
  <c r="CJ371" i="11"/>
  <c r="DP371" i="11" s="1"/>
  <c r="BS388" i="11"/>
  <c r="CY388" i="11" s="1"/>
  <c r="AO377" i="11"/>
  <c r="CE376" i="11"/>
  <c r="DK376" i="11" s="1"/>
  <c r="CH373" i="11"/>
  <c r="DN373" i="11" s="1"/>
  <c r="BU386" i="11"/>
  <c r="DA386" i="11" s="1"/>
  <c r="CR363" i="11"/>
  <c r="DX363" i="11" s="1"/>
  <c r="BY382" i="11"/>
  <c r="DE382" i="11" s="1"/>
  <c r="BT387" i="11"/>
  <c r="CZ387" i="11" s="1"/>
  <c r="CV359" i="11"/>
  <c r="EB359" i="11" s="1"/>
  <c r="AF386" i="11"/>
  <c r="AR374" i="11"/>
  <c r="AQ375" i="11"/>
  <c r="AT372" i="11"/>
  <c r="CD377" i="11"/>
  <c r="DJ377" i="11" s="1"/>
  <c r="BW384" i="11"/>
  <c r="DC384" i="11" s="1"/>
  <c r="BH358" i="11"/>
  <c r="AP376" i="11"/>
  <c r="AD388" i="11"/>
  <c r="BX383" i="11"/>
  <c r="DD383" i="11" s="1"/>
  <c r="BD362" i="11"/>
  <c r="BA365" i="11"/>
  <c r="AL380" i="11"/>
  <c r="CW358" i="11"/>
  <c r="EC358" i="11" s="1"/>
  <c r="BB364" i="11"/>
  <c r="CN367" i="11"/>
  <c r="DT367" i="11" s="1"/>
  <c r="CF375" i="11"/>
  <c r="DL375" i="11" s="1"/>
  <c r="CB379" i="11"/>
  <c r="DH379" i="11" s="1"/>
  <c r="CM368" i="11"/>
  <c r="DS368" i="11" s="1"/>
  <c r="CS362" i="11"/>
  <c r="DY362" i="11" s="1"/>
  <c r="CG374" i="11"/>
  <c r="DM374" i="11" s="1"/>
  <c r="AM379" i="11"/>
  <c r="AE387" i="11"/>
  <c r="CC378" i="11"/>
  <c r="DI378" i="11" s="1"/>
  <c r="AZ366" i="11"/>
  <c r="AY367" i="11"/>
  <c r="CK370" i="11"/>
  <c r="DQ370" i="11" s="1"/>
  <c r="AI383" i="11"/>
  <c r="AV370" i="11"/>
  <c r="BF360" i="11"/>
  <c r="BC363" i="11"/>
  <c r="CP365" i="11"/>
  <c r="DV365" i="11" s="1"/>
  <c r="FB365" i="11" s="1"/>
  <c r="GM365" i="11" s="1"/>
  <c r="AJ382" i="11"/>
  <c r="CA380" i="11"/>
  <c r="DG380" i="11" s="1"/>
  <c r="BZ381" i="11"/>
  <c r="DF381" i="11" s="1"/>
  <c r="CL369" i="11"/>
  <c r="DR369" i="11" s="1"/>
  <c r="AX368" i="11"/>
  <c r="CT361" i="11"/>
  <c r="DZ361" i="11" s="1"/>
  <c r="AU371" i="11"/>
  <c r="CO366" i="11"/>
  <c r="DU366" i="11" s="1"/>
  <c r="AW369" i="11"/>
  <c r="BV385" i="11"/>
  <c r="DB385" i="11" s="1"/>
  <c r="AG385" i="11"/>
  <c r="BE361" i="11"/>
  <c r="AN378" i="11"/>
  <c r="BG359" i="11"/>
  <c r="AH384" i="11"/>
  <c r="CU360" i="11"/>
  <c r="EA360" i="11" s="1"/>
  <c r="CI372" i="11"/>
  <c r="DO372" i="11" s="1"/>
  <c r="CQ364" i="11"/>
  <c r="DW364" i="11" s="1"/>
  <c r="AK381" i="11"/>
  <c r="AS373" i="11"/>
  <c r="HL357" i="11"/>
  <c r="G420" i="11"/>
  <c r="M419" i="11"/>
  <c r="EP377" i="11" l="1"/>
  <c r="GA377" i="11" s="1"/>
  <c r="FK357" i="11"/>
  <c r="FL357" i="11" s="1"/>
  <c r="FM357" i="11" s="1"/>
  <c r="EU372" i="11"/>
  <c r="GF372" i="11" s="1"/>
  <c r="FF361" i="11"/>
  <c r="GQ361" i="11" s="1"/>
  <c r="ER375" i="11"/>
  <c r="GC375" i="11" s="1"/>
  <c r="FA366" i="11"/>
  <c r="GL366" i="11" s="1"/>
  <c r="EX369" i="11"/>
  <c r="GI369" i="11" s="1"/>
  <c r="FE362" i="11"/>
  <c r="GP362" i="11" s="1"/>
  <c r="FC364" i="11"/>
  <c r="GN364" i="11" s="1"/>
  <c r="EH385" i="11"/>
  <c r="FS385" i="11" s="1"/>
  <c r="EM380" i="11"/>
  <c r="FX380" i="11" s="1"/>
  <c r="EN379" i="11"/>
  <c r="FY379" i="11" s="1"/>
  <c r="FI358" i="11"/>
  <c r="GT358" i="11" s="1"/>
  <c r="GV358" i="11" s="1"/>
  <c r="GW358" i="11" s="1"/>
  <c r="EJ383" i="11"/>
  <c r="FU383" i="11" s="1"/>
  <c r="EI384" i="11"/>
  <c r="FT384" i="11" s="1"/>
  <c r="EK382" i="11"/>
  <c r="FV382" i="11" s="1"/>
  <c r="EQ376" i="11"/>
  <c r="GB376" i="11" s="1"/>
  <c r="FG360" i="11"/>
  <c r="GR360" i="11" s="1"/>
  <c r="EL381" i="11"/>
  <c r="FW381" i="11" s="1"/>
  <c r="EW370" i="11"/>
  <c r="GH370" i="11" s="1"/>
  <c r="EY368" i="11"/>
  <c r="GJ368" i="11" s="1"/>
  <c r="EF387" i="11"/>
  <c r="ET373" i="11"/>
  <c r="GE373" i="11" s="1"/>
  <c r="EV371" i="11"/>
  <c r="GG371" i="11" s="1"/>
  <c r="FU382" i="11"/>
  <c r="ES374" i="11"/>
  <c r="GD374" i="11" s="1"/>
  <c r="FD363" i="11"/>
  <c r="GO363" i="11" s="1"/>
  <c r="FL356" i="11"/>
  <c r="FM356" i="11" s="1"/>
  <c r="FV381" i="11"/>
  <c r="EO378" i="11"/>
  <c r="FZ378" i="11" s="1"/>
  <c r="EZ367" i="11"/>
  <c r="GK367" i="11" s="1"/>
  <c r="FH359" i="11"/>
  <c r="GS359" i="11" s="1"/>
  <c r="EG386" i="11"/>
  <c r="EE388" i="11"/>
  <c r="FP388" i="11" s="1"/>
  <c r="GY356" i="11"/>
  <c r="HI356" i="11" s="1"/>
  <c r="HJ356" i="11" s="1"/>
  <c r="GX356" i="11"/>
  <c r="GY357" i="11"/>
  <c r="HI357" i="11" s="1"/>
  <c r="HJ357" i="11" s="1"/>
  <c r="GX357" i="11"/>
  <c r="HK355" i="11"/>
  <c r="HL358" i="11"/>
  <c r="HF359" i="11"/>
  <c r="BF361" i="11"/>
  <c r="CG375" i="11"/>
  <c r="DM375" i="11" s="1"/>
  <c r="CN368" i="11"/>
  <c r="DT368" i="11" s="1"/>
  <c r="AP377" i="11"/>
  <c r="AV371" i="11"/>
  <c r="AF387" i="11"/>
  <c r="BT388" i="11"/>
  <c r="CZ388" i="11" s="1"/>
  <c r="AE388" i="11"/>
  <c r="AW370" i="11"/>
  <c r="AX369" i="11"/>
  <c r="AG386" i="11"/>
  <c r="CM369" i="11"/>
  <c r="DS369" i="11" s="1"/>
  <c r="BS389" i="11"/>
  <c r="CY389" i="11" s="1"/>
  <c r="CF376" i="11"/>
  <c r="DL376" i="11" s="1"/>
  <c r="AH385" i="11"/>
  <c r="BB365" i="11"/>
  <c r="AQ376" i="11"/>
  <c r="CW359" i="11"/>
  <c r="EC359" i="11" s="1"/>
  <c r="BX384" i="11"/>
  <c r="DD384" i="11" s="1"/>
  <c r="CB380" i="11"/>
  <c r="DH380" i="11" s="1"/>
  <c r="AT373" i="11"/>
  <c r="BE362" i="11"/>
  <c r="BY383" i="11"/>
  <c r="DE383" i="11" s="1"/>
  <c r="AD389" i="11"/>
  <c r="BV386" i="11"/>
  <c r="DB386" i="11" s="1"/>
  <c r="AI384" i="11"/>
  <c r="CE377" i="11"/>
  <c r="DK377" i="11" s="1"/>
  <c r="BA366" i="11"/>
  <c r="CR364" i="11"/>
  <c r="DX364" i="11" s="1"/>
  <c r="CT362" i="11"/>
  <c r="DZ362" i="11" s="1"/>
  <c r="FF362" i="11" s="1"/>
  <c r="GQ362" i="11" s="1"/>
  <c r="AR375" i="11"/>
  <c r="AN379" i="11"/>
  <c r="CJ372" i="11"/>
  <c r="DP372" i="11" s="1"/>
  <c r="BD363" i="11"/>
  <c r="CK371" i="11"/>
  <c r="DQ371" i="11" s="1"/>
  <c r="AO378" i="11"/>
  <c r="BZ382" i="11"/>
  <c r="DF382" i="11" s="1"/>
  <c r="AM380" i="11"/>
  <c r="CP366" i="11"/>
  <c r="DV366" i="11" s="1"/>
  <c r="BU387" i="11"/>
  <c r="DA387" i="11" s="1"/>
  <c r="CI373" i="11"/>
  <c r="DO373" i="11" s="1"/>
  <c r="CQ365" i="11"/>
  <c r="DW365" i="11" s="1"/>
  <c r="CO367" i="11"/>
  <c r="DU367" i="11" s="1"/>
  <c r="AJ383" i="11"/>
  <c r="AK382" i="11"/>
  <c r="AS374" i="11"/>
  <c r="AY368" i="11"/>
  <c r="CL370" i="11"/>
  <c r="DR370" i="11" s="1"/>
  <c r="CA381" i="11"/>
  <c r="DG381" i="11" s="1"/>
  <c r="CS363" i="11"/>
  <c r="DY363" i="11" s="1"/>
  <c r="FE363" i="11" s="1"/>
  <c r="GP363" i="11" s="1"/>
  <c r="CV360" i="11"/>
  <c r="EB360" i="11" s="1"/>
  <c r="BC364" i="11"/>
  <c r="BH359" i="11"/>
  <c r="CH374" i="11"/>
  <c r="DN374" i="11" s="1"/>
  <c r="ET374" i="11" s="1"/>
  <c r="GE374" i="11" s="1"/>
  <c r="AL381" i="11"/>
  <c r="BW385" i="11"/>
  <c r="DC385" i="11" s="1"/>
  <c r="AU372" i="11"/>
  <c r="AZ367" i="11"/>
  <c r="CC379" i="11"/>
  <c r="DI379" i="11" s="1"/>
  <c r="CD378" i="11"/>
  <c r="DJ378" i="11" s="1"/>
  <c r="EP378" i="11" s="1"/>
  <c r="GA378" i="11" s="1"/>
  <c r="BG360" i="11"/>
  <c r="CU361" i="11"/>
  <c r="EA361" i="11" s="1"/>
  <c r="G421" i="11"/>
  <c r="M420" i="11"/>
  <c r="EU373" i="11" l="1"/>
  <c r="GF373" i="11" s="1"/>
  <c r="FK358" i="11"/>
  <c r="FL358" i="11" s="1"/>
  <c r="FM358" i="11" s="1"/>
  <c r="EH386" i="11"/>
  <c r="FS386" i="11" s="1"/>
  <c r="EI385" i="11"/>
  <c r="FT385" i="11" s="1"/>
  <c r="EG387" i="11"/>
  <c r="FR387" i="11" s="1"/>
  <c r="EY369" i="11"/>
  <c r="GJ369" i="11" s="1"/>
  <c r="FH360" i="11"/>
  <c r="GS360" i="11" s="1"/>
  <c r="FG361" i="11"/>
  <c r="GR361" i="11" s="1"/>
  <c r="FN356" i="11"/>
  <c r="EX370" i="11"/>
  <c r="GI370" i="11" s="1"/>
  <c r="EN380" i="11"/>
  <c r="FY380" i="11" s="1"/>
  <c r="EW371" i="11"/>
  <c r="GH371" i="11" s="1"/>
  <c r="EO379" i="11"/>
  <c r="FZ379" i="11" s="1"/>
  <c r="FA367" i="11"/>
  <c r="GL367" i="11" s="1"/>
  <c r="FB366" i="11"/>
  <c r="GM366" i="11" s="1"/>
  <c r="EQ377" i="11"/>
  <c r="GB377" i="11" s="1"/>
  <c r="EK383" i="11"/>
  <c r="FV383" i="11" s="1"/>
  <c r="EJ384" i="11"/>
  <c r="FU384" i="11" s="1"/>
  <c r="EF388" i="11"/>
  <c r="FQ388" i="11" s="1"/>
  <c r="EZ368" i="11"/>
  <c r="GK368" i="11" s="1"/>
  <c r="FR386" i="11"/>
  <c r="FC365" i="11"/>
  <c r="GN365" i="11" s="1"/>
  <c r="FI359" i="11"/>
  <c r="ER376" i="11"/>
  <c r="GC376" i="11" s="1"/>
  <c r="ES375" i="11"/>
  <c r="GD375" i="11" s="1"/>
  <c r="GZ356" i="11"/>
  <c r="HH356" i="11"/>
  <c r="GY358" i="11"/>
  <c r="HI358" i="11" s="1"/>
  <c r="HJ358" i="11" s="1"/>
  <c r="GX358" i="11"/>
  <c r="FN357" i="11"/>
  <c r="GZ357" i="11"/>
  <c r="HK357" i="11" s="1"/>
  <c r="HH357" i="11"/>
  <c r="EM381" i="11"/>
  <c r="FX381" i="11" s="1"/>
  <c r="EL382" i="11"/>
  <c r="FW382" i="11" s="1"/>
  <c r="EV372" i="11"/>
  <c r="GG372" i="11" s="1"/>
  <c r="FD364" i="11"/>
  <c r="GO364" i="11" s="1"/>
  <c r="EE389" i="11"/>
  <c r="FP389" i="11" s="1"/>
  <c r="FQ387" i="11"/>
  <c r="HL359" i="11"/>
  <c r="HF360" i="11"/>
  <c r="BE363" i="11"/>
  <c r="AS375" i="11"/>
  <c r="AH386" i="11"/>
  <c r="CE378" i="11"/>
  <c r="DK378" i="11" s="1"/>
  <c r="BA367" i="11"/>
  <c r="BG361" i="11"/>
  <c r="BW386" i="11"/>
  <c r="DC386" i="11" s="1"/>
  <c r="CN369" i="11"/>
  <c r="DT369" i="11" s="1"/>
  <c r="CU362" i="11"/>
  <c r="EA362" i="11" s="1"/>
  <c r="AO379" i="11"/>
  <c r="BD364" i="11"/>
  <c r="CO368" i="11"/>
  <c r="DU368" i="11" s="1"/>
  <c r="CA382" i="11"/>
  <c r="DG382" i="11" s="1"/>
  <c r="CH375" i="11"/>
  <c r="DN375" i="11" s="1"/>
  <c r="ET375" i="11" s="1"/>
  <c r="GE375" i="11" s="1"/>
  <c r="AR376" i="11"/>
  <c r="CI374" i="11"/>
  <c r="DO374" i="11" s="1"/>
  <c r="AY369" i="11"/>
  <c r="BU388" i="11"/>
  <c r="DA388" i="11" s="1"/>
  <c r="AQ377" i="11"/>
  <c r="CR365" i="11"/>
  <c r="DX365" i="11" s="1"/>
  <c r="AM381" i="11"/>
  <c r="CM370" i="11"/>
  <c r="DS370" i="11" s="1"/>
  <c r="BF362" i="11"/>
  <c r="AW371" i="11"/>
  <c r="BS390" i="11"/>
  <c r="CY390" i="11" s="1"/>
  <c r="BX385" i="11"/>
  <c r="DD385" i="11" s="1"/>
  <c r="BH360" i="11"/>
  <c r="AK383" i="11"/>
  <c r="AN380" i="11"/>
  <c r="BT389" i="11"/>
  <c r="CZ389" i="11" s="1"/>
  <c r="BZ383" i="11"/>
  <c r="DF383" i="11" s="1"/>
  <c r="AF388" i="11"/>
  <c r="AZ368" i="11"/>
  <c r="CW360" i="11"/>
  <c r="EC360" i="11" s="1"/>
  <c r="BB366" i="11"/>
  <c r="CS364" i="11"/>
  <c r="DY364" i="11" s="1"/>
  <c r="CJ373" i="11"/>
  <c r="DP373" i="11" s="1"/>
  <c r="CP367" i="11"/>
  <c r="DV367" i="11" s="1"/>
  <c r="BC365" i="11"/>
  <c r="BV387" i="11"/>
  <c r="DB387" i="11" s="1"/>
  <c r="AL382" i="11"/>
  <c r="AG387" i="11"/>
  <c r="AU373" i="11"/>
  <c r="CC380" i="11"/>
  <c r="DI380" i="11" s="1"/>
  <c r="CT363" i="11"/>
  <c r="DZ363" i="11" s="1"/>
  <c r="AT374" i="11"/>
  <c r="CD379" i="11"/>
  <c r="DJ379" i="11" s="1"/>
  <c r="AX370" i="11"/>
  <c r="CF377" i="11"/>
  <c r="DL377" i="11" s="1"/>
  <c r="AV372" i="11"/>
  <c r="AJ384" i="11"/>
  <c r="BY384" i="11"/>
  <c r="DE384" i="11" s="1"/>
  <c r="CV361" i="11"/>
  <c r="EB361" i="11" s="1"/>
  <c r="AE389" i="11"/>
  <c r="CL371" i="11"/>
  <c r="DR371" i="11" s="1"/>
  <c r="AD390" i="11"/>
  <c r="CG376" i="11"/>
  <c r="DM376" i="11" s="1"/>
  <c r="AI385" i="11"/>
  <c r="CB381" i="11"/>
  <c r="DH381" i="11" s="1"/>
  <c r="EN381" i="11" s="1"/>
  <c r="FY381" i="11" s="1"/>
  <c r="AP378" i="11"/>
  <c r="CK372" i="11"/>
  <c r="DQ372" i="11" s="1"/>
  <c r="CQ366" i="11"/>
  <c r="DW366" i="11" s="1"/>
  <c r="M421" i="11"/>
  <c r="G422" i="11"/>
  <c r="EI386" i="11" l="1"/>
  <c r="FT386" i="11" s="1"/>
  <c r="FF363" i="11"/>
  <c r="GQ363" i="11" s="1"/>
  <c r="EO380" i="11"/>
  <c r="FZ380" i="11" s="1"/>
  <c r="FB367" i="11"/>
  <c r="GM367" i="11" s="1"/>
  <c r="FC366" i="11"/>
  <c r="GN366" i="11" s="1"/>
  <c r="FI360" i="11"/>
  <c r="GT360" i="11" s="1"/>
  <c r="GV360" i="11" s="1"/>
  <c r="GW360" i="11" s="1"/>
  <c r="ER377" i="11"/>
  <c r="GC377" i="11" s="1"/>
  <c r="ES376" i="11"/>
  <c r="GD376" i="11" s="1"/>
  <c r="EK384" i="11"/>
  <c r="FV384" i="11" s="1"/>
  <c r="FE364" i="11"/>
  <c r="GP364" i="11" s="1"/>
  <c r="FD365" i="11"/>
  <c r="GO365" i="11" s="1"/>
  <c r="EH387" i="11"/>
  <c r="FS387" i="11" s="1"/>
  <c r="EP379" i="11"/>
  <c r="GA379" i="11" s="1"/>
  <c r="FN358" i="11"/>
  <c r="EW372" i="11"/>
  <c r="GH372" i="11" s="1"/>
  <c r="FH361" i="11"/>
  <c r="GS361" i="11" s="1"/>
  <c r="EU374" i="11"/>
  <c r="GF374" i="11" s="1"/>
  <c r="FA368" i="11"/>
  <c r="GL368" i="11" s="1"/>
  <c r="EZ369" i="11"/>
  <c r="GK369" i="11" s="1"/>
  <c r="EQ378" i="11"/>
  <c r="GB378" i="11" s="1"/>
  <c r="EF389" i="11"/>
  <c r="FQ389" i="11" s="1"/>
  <c r="EJ385" i="11"/>
  <c r="FU385" i="11" s="1"/>
  <c r="EY370" i="11"/>
  <c r="GJ370" i="11" s="1"/>
  <c r="EG388" i="11"/>
  <c r="FR388" i="11" s="1"/>
  <c r="EV373" i="11"/>
  <c r="GG373" i="11" s="1"/>
  <c r="EE390" i="11"/>
  <c r="FP390" i="11" s="1"/>
  <c r="EM382" i="11"/>
  <c r="FX382" i="11" s="1"/>
  <c r="FG362" i="11"/>
  <c r="GR362" i="11" s="1"/>
  <c r="GT359" i="11"/>
  <c r="GV359" i="11" s="1"/>
  <c r="GW359" i="11" s="1"/>
  <c r="FK359" i="11"/>
  <c r="HK356" i="11"/>
  <c r="EX371" i="11"/>
  <c r="GI371" i="11" s="1"/>
  <c r="EL383" i="11"/>
  <c r="FW383" i="11" s="1"/>
  <c r="GZ358" i="11"/>
  <c r="HH358" i="11"/>
  <c r="HF361" i="11"/>
  <c r="BT390" i="11"/>
  <c r="CZ390" i="11" s="1"/>
  <c r="BX386" i="11"/>
  <c r="DD386" i="11" s="1"/>
  <c r="CK373" i="11"/>
  <c r="DQ373" i="11" s="1"/>
  <c r="CP368" i="11"/>
  <c r="DV368" i="11" s="1"/>
  <c r="BH361" i="11"/>
  <c r="CW361" i="11"/>
  <c r="EC361" i="11" s="1"/>
  <c r="BF363" i="11"/>
  <c r="CM371" i="11"/>
  <c r="DS371" i="11" s="1"/>
  <c r="BA368" i="11"/>
  <c r="AJ385" i="11"/>
  <c r="AG388" i="11"/>
  <c r="AU374" i="11"/>
  <c r="CD380" i="11"/>
  <c r="DJ380" i="11" s="1"/>
  <c r="CQ367" i="11"/>
  <c r="DW367" i="11" s="1"/>
  <c r="CT364" i="11"/>
  <c r="DZ364" i="11" s="1"/>
  <c r="BW387" i="11"/>
  <c r="DC387" i="11" s="1"/>
  <c r="CF378" i="11"/>
  <c r="DL378" i="11" s="1"/>
  <c r="CL372" i="11"/>
  <c r="DR372" i="11" s="1"/>
  <c r="AF389" i="11"/>
  <c r="BY385" i="11"/>
  <c r="DE385" i="11" s="1"/>
  <c r="CE379" i="11"/>
  <c r="DK379" i="11" s="1"/>
  <c r="CR366" i="11"/>
  <c r="DX366" i="11" s="1"/>
  <c r="BG362" i="11"/>
  <c r="AS376" i="11"/>
  <c r="CB382" i="11"/>
  <c r="DH382" i="11" s="1"/>
  <c r="AL383" i="11"/>
  <c r="AI386" i="11"/>
  <c r="AO380" i="11"/>
  <c r="BV388" i="11"/>
  <c r="DB388" i="11" s="1"/>
  <c r="CC381" i="11"/>
  <c r="DI381" i="11" s="1"/>
  <c r="AW372" i="11"/>
  <c r="AY370" i="11"/>
  <c r="CS365" i="11"/>
  <c r="DY365" i="11" s="1"/>
  <c r="AH387" i="11"/>
  <c r="AM382" i="11"/>
  <c r="AR377" i="11"/>
  <c r="CN370" i="11"/>
  <c r="DT370" i="11" s="1"/>
  <c r="CJ374" i="11"/>
  <c r="DP374" i="11" s="1"/>
  <c r="BE364" i="11"/>
  <c r="CU363" i="11"/>
  <c r="EA363" i="11" s="1"/>
  <c r="BC366" i="11"/>
  <c r="AQ378" i="11"/>
  <c r="AD391" i="11"/>
  <c r="AX371" i="11"/>
  <c r="AZ369" i="11"/>
  <c r="AK384" i="11"/>
  <c r="CA383" i="11"/>
  <c r="DG383" i="11" s="1"/>
  <c r="CH376" i="11"/>
  <c r="DN376" i="11" s="1"/>
  <c r="ET376" i="11" s="1"/>
  <c r="GE376" i="11" s="1"/>
  <c r="CI375" i="11"/>
  <c r="DO375" i="11" s="1"/>
  <c r="AN381" i="11"/>
  <c r="BU389" i="11"/>
  <c r="DA389" i="11" s="1"/>
  <c r="EG389" i="11" s="1"/>
  <c r="FR389" i="11" s="1"/>
  <c r="BD365" i="11"/>
  <c r="BS391" i="11"/>
  <c r="CY391" i="11" s="1"/>
  <c r="CO369" i="11"/>
  <c r="DU369" i="11" s="1"/>
  <c r="AV373" i="11"/>
  <c r="BB367" i="11"/>
  <c r="AP379" i="11"/>
  <c r="AE390" i="11"/>
  <c r="AT375" i="11"/>
  <c r="BZ384" i="11"/>
  <c r="DF384" i="11" s="1"/>
  <c r="CG377" i="11"/>
  <c r="DM377" i="11" s="1"/>
  <c r="CV362" i="11"/>
  <c r="EB362" i="11" s="1"/>
  <c r="HL360" i="11"/>
  <c r="M422" i="11"/>
  <c r="G423" i="11"/>
  <c r="FK360" i="11" l="1"/>
  <c r="FL360" i="11" s="1"/>
  <c r="FM360" i="11" s="1"/>
  <c r="EV374" i="11"/>
  <c r="GG374" i="11" s="1"/>
  <c r="ES377" i="11"/>
  <c r="GD377" i="11" s="1"/>
  <c r="EZ370" i="11"/>
  <c r="GK370" i="11" s="1"/>
  <c r="FA369" i="11"/>
  <c r="GL369" i="11" s="1"/>
  <c r="FI361" i="11"/>
  <c r="GT361" i="11" s="1"/>
  <c r="GV361" i="11" s="1"/>
  <c r="GW361" i="11" s="1"/>
  <c r="FE365" i="11"/>
  <c r="GP365" i="11" s="1"/>
  <c r="EP380" i="11"/>
  <c r="GA380" i="11" s="1"/>
  <c r="EU375" i="11"/>
  <c r="GF375" i="11" s="1"/>
  <c r="FG363" i="11"/>
  <c r="GR363" i="11" s="1"/>
  <c r="FH362" i="11"/>
  <c r="GS362" i="11" s="1"/>
  <c r="FD366" i="11"/>
  <c r="GO366" i="11" s="1"/>
  <c r="EX372" i="11"/>
  <c r="GI372" i="11" s="1"/>
  <c r="FC367" i="11"/>
  <c r="GN367" i="11" s="1"/>
  <c r="EJ386" i="11"/>
  <c r="FU386" i="11" s="1"/>
  <c r="EE391" i="11"/>
  <c r="FP391" i="11" s="1"/>
  <c r="EH388" i="11"/>
  <c r="FS388" i="11" s="1"/>
  <c r="EN382" i="11"/>
  <c r="FY382" i="11" s="1"/>
  <c r="EQ379" i="11"/>
  <c r="GB379" i="11" s="1"/>
  <c r="EL384" i="11"/>
  <c r="FW384" i="11" s="1"/>
  <c r="EM383" i="11"/>
  <c r="FX383" i="11" s="1"/>
  <c r="FF364" i="11"/>
  <c r="GQ364" i="11" s="1"/>
  <c r="EW373" i="11"/>
  <c r="GH373" i="11" s="1"/>
  <c r="EO381" i="11"/>
  <c r="FZ381" i="11" s="1"/>
  <c r="EF390" i="11"/>
  <c r="FQ390" i="11" s="1"/>
  <c r="FL359" i="11"/>
  <c r="FM359" i="11" s="1"/>
  <c r="GY360" i="11"/>
  <c r="HI360" i="11" s="1"/>
  <c r="HJ360" i="11" s="1"/>
  <c r="GX360" i="11"/>
  <c r="HK358" i="11"/>
  <c r="ER378" i="11"/>
  <c r="GC378" i="11" s="1"/>
  <c r="EK385" i="11"/>
  <c r="FV385" i="11" s="1"/>
  <c r="EI387" i="11"/>
  <c r="EY371" i="11"/>
  <c r="GJ371" i="11" s="1"/>
  <c r="FB368" i="11"/>
  <c r="GM368" i="11" s="1"/>
  <c r="GY359" i="11"/>
  <c r="HI359" i="11" s="1"/>
  <c r="HJ359" i="11" s="1"/>
  <c r="GX359" i="11"/>
  <c r="HF362" i="11"/>
  <c r="AG389" i="11"/>
  <c r="AU375" i="11"/>
  <c r="AT376" i="11"/>
  <c r="CE380" i="11"/>
  <c r="DK380" i="11" s="1"/>
  <c r="AO381" i="11"/>
  <c r="CT365" i="11"/>
  <c r="DZ365" i="11" s="1"/>
  <c r="AJ386" i="11"/>
  <c r="BE365" i="11"/>
  <c r="BY386" i="11"/>
  <c r="DE386" i="11" s="1"/>
  <c r="BW388" i="11"/>
  <c r="DC388" i="11" s="1"/>
  <c r="AI387" i="11"/>
  <c r="CM372" i="11"/>
  <c r="DS372" i="11" s="1"/>
  <c r="CH377" i="11"/>
  <c r="DN377" i="11" s="1"/>
  <c r="BS392" i="11"/>
  <c r="CY392" i="11" s="1"/>
  <c r="AL384" i="11"/>
  <c r="CL373" i="11"/>
  <c r="DR373" i="11" s="1"/>
  <c r="BT391" i="11"/>
  <c r="CZ391" i="11" s="1"/>
  <c r="BC367" i="11"/>
  <c r="CS366" i="11"/>
  <c r="DY366" i="11" s="1"/>
  <c r="CG378" i="11"/>
  <c r="DM378" i="11" s="1"/>
  <c r="BA369" i="11"/>
  <c r="AX372" i="11"/>
  <c r="CB383" i="11"/>
  <c r="DH383" i="11" s="1"/>
  <c r="BD366" i="11"/>
  <c r="CV363" i="11"/>
  <c r="EB363" i="11" s="1"/>
  <c r="BZ385" i="11"/>
  <c r="DF385" i="11" s="1"/>
  <c r="AQ379" i="11"/>
  <c r="CU364" i="11"/>
  <c r="EA364" i="11" s="1"/>
  <c r="CC382" i="11"/>
  <c r="DI382" i="11" s="1"/>
  <c r="AK385" i="11"/>
  <c r="CR367" i="11"/>
  <c r="DX367" i="11" s="1"/>
  <c r="AZ370" i="11"/>
  <c r="BH362" i="11"/>
  <c r="CN371" i="11"/>
  <c r="DT371" i="11" s="1"/>
  <c r="BX387" i="11"/>
  <c r="DD387" i="11" s="1"/>
  <c r="EJ387" i="11" s="1"/>
  <c r="FU387" i="11" s="1"/>
  <c r="CD381" i="11"/>
  <c r="DJ381" i="11" s="1"/>
  <c r="CQ368" i="11"/>
  <c r="DW368" i="11" s="1"/>
  <c r="AE391" i="11"/>
  <c r="CO370" i="11"/>
  <c r="DU370" i="11" s="1"/>
  <c r="CW362" i="11"/>
  <c r="EC362" i="11" s="1"/>
  <c r="AN382" i="11"/>
  <c r="AM383" i="11"/>
  <c r="BU390" i="11"/>
  <c r="DA390" i="11" s="1"/>
  <c r="AP380" i="11"/>
  <c r="AD392" i="11"/>
  <c r="CF379" i="11"/>
  <c r="DL379" i="11" s="1"/>
  <c r="CP369" i="11"/>
  <c r="DV369" i="11" s="1"/>
  <c r="AY371" i="11"/>
  <c r="BF364" i="11"/>
  <c r="CJ375" i="11"/>
  <c r="DP375" i="11" s="1"/>
  <c r="EV375" i="11" s="1"/>
  <c r="GG375" i="11" s="1"/>
  <c r="AF390" i="11"/>
  <c r="AR378" i="11"/>
  <c r="BG363" i="11"/>
  <c r="CK374" i="11"/>
  <c r="DQ374" i="11" s="1"/>
  <c r="CA384" i="11"/>
  <c r="DG384" i="11" s="1"/>
  <c r="EM384" i="11" s="1"/>
  <c r="FX384" i="11" s="1"/>
  <c r="CI376" i="11"/>
  <c r="DO376" i="11" s="1"/>
  <c r="AH388" i="11"/>
  <c r="BB368" i="11"/>
  <c r="BV389" i="11"/>
  <c r="DB389" i="11" s="1"/>
  <c r="AS377" i="11"/>
  <c r="AV374" i="11"/>
  <c r="AW373" i="11"/>
  <c r="HL361" i="11"/>
  <c r="M423" i="11"/>
  <c r="G424" i="11"/>
  <c r="FK361" i="11" l="1"/>
  <c r="FL361" i="11" s="1"/>
  <c r="FM361" i="11" s="1"/>
  <c r="FD367" i="11"/>
  <c r="GO367" i="11" s="1"/>
  <c r="EK386" i="11"/>
  <c r="FV386" i="11" s="1"/>
  <c r="EU376" i="11"/>
  <c r="GF376" i="11" s="1"/>
  <c r="FA370" i="11"/>
  <c r="GL370" i="11" s="1"/>
  <c r="FC368" i="11"/>
  <c r="GN368" i="11" s="1"/>
  <c r="EF391" i="11"/>
  <c r="FQ391" i="11" s="1"/>
  <c r="ET377" i="11"/>
  <c r="GE377" i="11" s="1"/>
  <c r="ER379" i="11"/>
  <c r="GC379" i="11" s="1"/>
  <c r="FE366" i="11"/>
  <c r="GP366" i="11" s="1"/>
  <c r="EO382" i="11"/>
  <c r="FZ382" i="11" s="1"/>
  <c r="EW374" i="11"/>
  <c r="GH374" i="11" s="1"/>
  <c r="EZ371" i="11"/>
  <c r="GK371" i="11" s="1"/>
  <c r="EL385" i="11"/>
  <c r="FW385" i="11" s="1"/>
  <c r="EE392" i="11"/>
  <c r="FP392" i="11" s="1"/>
  <c r="EI388" i="11"/>
  <c r="FF365" i="11"/>
  <c r="GQ365" i="11" s="1"/>
  <c r="FT387" i="11"/>
  <c r="FN360" i="11"/>
  <c r="GZ360" i="11"/>
  <c r="HK360" i="11" s="1"/>
  <c r="HH360" i="11"/>
  <c r="FN359" i="11"/>
  <c r="FI362" i="11"/>
  <c r="EP381" i="11"/>
  <c r="GA381" i="11" s="1"/>
  <c r="FG364" i="11"/>
  <c r="GR364" i="11" s="1"/>
  <c r="ES378" i="11"/>
  <c r="GD378" i="11" s="1"/>
  <c r="EX373" i="11"/>
  <c r="GI373" i="11" s="1"/>
  <c r="EY372" i="11"/>
  <c r="GJ372" i="11" s="1"/>
  <c r="EQ380" i="11"/>
  <c r="GB380" i="11" s="1"/>
  <c r="FH363" i="11"/>
  <c r="GS363" i="11" s="1"/>
  <c r="EH389" i="11"/>
  <c r="FB369" i="11"/>
  <c r="GM369" i="11" s="1"/>
  <c r="EG390" i="11"/>
  <c r="EN383" i="11"/>
  <c r="FY383" i="11" s="1"/>
  <c r="GZ359" i="11"/>
  <c r="HH359" i="11"/>
  <c r="GY361" i="11"/>
  <c r="HI361" i="11" s="1"/>
  <c r="HJ361" i="11" s="1"/>
  <c r="GX361" i="11"/>
  <c r="HL362" i="11"/>
  <c r="HF363" i="11"/>
  <c r="AV375" i="11"/>
  <c r="AO382" i="11"/>
  <c r="CP370" i="11"/>
  <c r="DV370" i="11" s="1"/>
  <c r="BH363" i="11"/>
  <c r="AQ380" i="11"/>
  <c r="BY387" i="11"/>
  <c r="DE387" i="11" s="1"/>
  <c r="CJ376" i="11"/>
  <c r="DP376" i="11" s="1"/>
  <c r="BW389" i="11"/>
  <c r="DC389" i="11" s="1"/>
  <c r="CS367" i="11"/>
  <c r="DY367" i="11" s="1"/>
  <c r="AT377" i="11"/>
  <c r="AW374" i="11"/>
  <c r="CV364" i="11"/>
  <c r="EB364" i="11" s="1"/>
  <c r="CB384" i="11"/>
  <c r="DH384" i="11" s="1"/>
  <c r="CT366" i="11"/>
  <c r="DZ366" i="11" s="1"/>
  <c r="BS393" i="11"/>
  <c r="CY393" i="11" s="1"/>
  <c r="AZ371" i="11"/>
  <c r="BG364" i="11"/>
  <c r="BF365" i="11"/>
  <c r="CR368" i="11"/>
  <c r="DX368" i="11" s="1"/>
  <c r="BB369" i="11"/>
  <c r="CE381" i="11"/>
  <c r="DK381" i="11" s="1"/>
  <c r="BT392" i="11"/>
  <c r="CZ392" i="11" s="1"/>
  <c r="AH389" i="11"/>
  <c r="AU376" i="11"/>
  <c r="CG379" i="11"/>
  <c r="DM379" i="11" s="1"/>
  <c r="CF380" i="11"/>
  <c r="DL380" i="11" s="1"/>
  <c r="AI388" i="11"/>
  <c r="CU365" i="11"/>
  <c r="EA365" i="11" s="1"/>
  <c r="AM384" i="11"/>
  <c r="AD393" i="11"/>
  <c r="CK375" i="11"/>
  <c r="DQ375" i="11" s="1"/>
  <c r="AE392" i="11"/>
  <c r="AN383" i="11"/>
  <c r="AL385" i="11"/>
  <c r="CL374" i="11"/>
  <c r="DR374" i="11" s="1"/>
  <c r="EX374" i="11" s="1"/>
  <c r="GI374" i="11" s="1"/>
  <c r="CN372" i="11"/>
  <c r="DT372" i="11" s="1"/>
  <c r="BU391" i="11"/>
  <c r="DA391" i="11" s="1"/>
  <c r="BX388" i="11"/>
  <c r="DD388" i="11" s="1"/>
  <c r="AP381" i="11"/>
  <c r="AK386" i="11"/>
  <c r="AR379" i="11"/>
  <c r="CH378" i="11"/>
  <c r="DN378" i="11" s="1"/>
  <c r="BV390" i="11"/>
  <c r="DB390" i="11" s="1"/>
  <c r="CO371" i="11"/>
  <c r="DU371" i="11" s="1"/>
  <c r="CA385" i="11"/>
  <c r="DG385" i="11" s="1"/>
  <c r="BE366" i="11"/>
  <c r="CQ369" i="11"/>
  <c r="DW369" i="11" s="1"/>
  <c r="CC383" i="11"/>
  <c r="DI383" i="11" s="1"/>
  <c r="BD367" i="11"/>
  <c r="AJ387" i="11"/>
  <c r="BZ386" i="11"/>
  <c r="DF386" i="11" s="1"/>
  <c r="CM373" i="11"/>
  <c r="DS373" i="11" s="1"/>
  <c r="AY372" i="11"/>
  <c r="AF391" i="11"/>
  <c r="CI377" i="11"/>
  <c r="DO377" i="11" s="1"/>
  <c r="BC368" i="11"/>
  <c r="AG390" i="11"/>
  <c r="CD382" i="11"/>
  <c r="DJ382" i="11" s="1"/>
  <c r="EP382" i="11" s="1"/>
  <c r="GA382" i="11" s="1"/>
  <c r="CW363" i="11"/>
  <c r="EC363" i="11" s="1"/>
  <c r="AX373" i="11"/>
  <c r="AS378" i="11"/>
  <c r="BA370" i="11"/>
  <c r="M424" i="11"/>
  <c r="G425" i="11"/>
  <c r="FA371" i="11" l="1"/>
  <c r="GL371" i="11" s="1"/>
  <c r="FC369" i="11"/>
  <c r="GN369" i="11" s="1"/>
  <c r="FI363" i="11"/>
  <c r="GT363" i="11" s="1"/>
  <c r="GV363" i="11" s="1"/>
  <c r="GW363" i="11" s="1"/>
  <c r="EW375" i="11"/>
  <c r="GH375" i="11" s="1"/>
  <c r="ER380" i="11"/>
  <c r="GC380" i="11" s="1"/>
  <c r="EO383" i="11"/>
  <c r="FZ383" i="11" s="1"/>
  <c r="EU377" i="11"/>
  <c r="GF377" i="11" s="1"/>
  <c r="EL386" i="11"/>
  <c r="FW386" i="11" s="1"/>
  <c r="EH390" i="11"/>
  <c r="FS390" i="11" s="1"/>
  <c r="FD368" i="11"/>
  <c r="GO368" i="11" s="1"/>
  <c r="EE393" i="11"/>
  <c r="FP393" i="11" s="1"/>
  <c r="EV376" i="11"/>
  <c r="GG376" i="11" s="1"/>
  <c r="FB370" i="11"/>
  <c r="GM370" i="11" s="1"/>
  <c r="EM385" i="11"/>
  <c r="FX385" i="11" s="1"/>
  <c r="FG365" i="11"/>
  <c r="GR365" i="11" s="1"/>
  <c r="EY373" i="11"/>
  <c r="GJ373" i="11" s="1"/>
  <c r="EZ372" i="11"/>
  <c r="GK372" i="11" s="1"/>
  <c r="FH364" i="11"/>
  <c r="GS364" i="11" s="1"/>
  <c r="EI389" i="11"/>
  <c r="FT389" i="11" s="1"/>
  <c r="FR390" i="11"/>
  <c r="ET378" i="11"/>
  <c r="GE378" i="11" s="1"/>
  <c r="EJ388" i="11"/>
  <c r="FU388" i="11" s="1"/>
  <c r="EF392" i="11"/>
  <c r="FQ392" i="11" s="1"/>
  <c r="FF366" i="11"/>
  <c r="GQ366" i="11" s="1"/>
  <c r="EK387" i="11"/>
  <c r="FV387" i="11" s="1"/>
  <c r="HK359" i="11"/>
  <c r="FS389" i="11"/>
  <c r="FN361" i="11"/>
  <c r="FT388" i="11"/>
  <c r="GT362" i="11"/>
  <c r="GV362" i="11" s="1"/>
  <c r="GW362" i="11" s="1"/>
  <c r="FK362" i="11"/>
  <c r="EG391" i="11"/>
  <c r="ES379" i="11"/>
  <c r="GD379" i="11" s="1"/>
  <c r="EQ381" i="11"/>
  <c r="GB381" i="11" s="1"/>
  <c r="EN384" i="11"/>
  <c r="FY384" i="11" s="1"/>
  <c r="FE367" i="11"/>
  <c r="GP367" i="11" s="1"/>
  <c r="GZ361" i="11"/>
  <c r="HH361" i="11"/>
  <c r="HF364" i="11"/>
  <c r="BV391" i="11"/>
  <c r="DB391" i="11" s="1"/>
  <c r="AI389" i="11"/>
  <c r="CI378" i="11"/>
  <c r="DO378" i="11" s="1"/>
  <c r="AJ388" i="11"/>
  <c r="BW390" i="11"/>
  <c r="DC390" i="11" s="1"/>
  <c r="AV376" i="11"/>
  <c r="CO372" i="11"/>
  <c r="DU372" i="11" s="1"/>
  <c r="AM385" i="11"/>
  <c r="BG365" i="11"/>
  <c r="CM374" i="11"/>
  <c r="DS374" i="11" s="1"/>
  <c r="AG391" i="11"/>
  <c r="AH390" i="11"/>
  <c r="AE393" i="11"/>
  <c r="AS379" i="11"/>
  <c r="CD383" i="11"/>
  <c r="DJ383" i="11" s="1"/>
  <c r="CL375" i="11"/>
  <c r="DR375" i="11" s="1"/>
  <c r="CE382" i="11"/>
  <c r="DK382" i="11" s="1"/>
  <c r="CW364" i="11"/>
  <c r="EC364" i="11" s="1"/>
  <c r="CP371" i="11"/>
  <c r="DV371" i="11" s="1"/>
  <c r="AQ381" i="11"/>
  <c r="CF381" i="11"/>
  <c r="DL381" i="11" s="1"/>
  <c r="BC369" i="11"/>
  <c r="BX389" i="11"/>
  <c r="DD389" i="11" s="1"/>
  <c r="AL386" i="11"/>
  <c r="CK376" i="11"/>
  <c r="DQ376" i="11" s="1"/>
  <c r="BA371" i="11"/>
  <c r="CC384" i="11"/>
  <c r="DI384" i="11" s="1"/>
  <c r="AT378" i="11"/>
  <c r="CQ370" i="11"/>
  <c r="DW370" i="11" s="1"/>
  <c r="CJ377" i="11"/>
  <c r="DP377" i="11" s="1"/>
  <c r="AZ372" i="11"/>
  <c r="CG380" i="11"/>
  <c r="DM380" i="11" s="1"/>
  <c r="AN384" i="11"/>
  <c r="CB385" i="11"/>
  <c r="DH385" i="11" s="1"/>
  <c r="AP382" i="11"/>
  <c r="BF366" i="11"/>
  <c r="CH379" i="11"/>
  <c r="DN379" i="11" s="1"/>
  <c r="BU392" i="11"/>
  <c r="DA392" i="11" s="1"/>
  <c r="AX374" i="11"/>
  <c r="AR380" i="11"/>
  <c r="CS368" i="11"/>
  <c r="DY368" i="11" s="1"/>
  <c r="CA386" i="11"/>
  <c r="DG386" i="11" s="1"/>
  <c r="BD368" i="11"/>
  <c r="AF392" i="11"/>
  <c r="CT367" i="11"/>
  <c r="DZ367" i="11" s="1"/>
  <c r="AW375" i="11"/>
  <c r="BT393" i="11"/>
  <c r="CZ393" i="11" s="1"/>
  <c r="BB370" i="11"/>
  <c r="CU366" i="11"/>
  <c r="EA366" i="11" s="1"/>
  <c r="CV365" i="11"/>
  <c r="EB365" i="11" s="1"/>
  <c r="BE367" i="11"/>
  <c r="CN373" i="11"/>
  <c r="DT373" i="11" s="1"/>
  <c r="BY388" i="11"/>
  <c r="DE388" i="11" s="1"/>
  <c r="AU377" i="11"/>
  <c r="BZ387" i="11"/>
  <c r="DF387" i="11" s="1"/>
  <c r="AY373" i="11"/>
  <c r="BS394" i="11"/>
  <c r="CY394" i="11" s="1"/>
  <c r="BH364" i="11"/>
  <c r="AK387" i="11"/>
  <c r="AO383" i="11"/>
  <c r="CR369" i="11"/>
  <c r="DX369" i="11" s="1"/>
  <c r="AD394" i="11"/>
  <c r="HL363" i="11"/>
  <c r="G426" i="11"/>
  <c r="M425" i="11"/>
  <c r="FK363" i="11" l="1"/>
  <c r="FH365" i="11"/>
  <c r="GS365" i="11" s="1"/>
  <c r="EF393" i="11"/>
  <c r="FQ393" i="11" s="1"/>
  <c r="EM386" i="11"/>
  <c r="FX386" i="11" s="1"/>
  <c r="EK388" i="11"/>
  <c r="FV388" i="11" s="1"/>
  <c r="FG366" i="11"/>
  <c r="GR366" i="11" s="1"/>
  <c r="FE368" i="11"/>
  <c r="GP368" i="11" s="1"/>
  <c r="EG392" i="11"/>
  <c r="FR392" i="11" s="1"/>
  <c r="EN385" i="11"/>
  <c r="FY385" i="11" s="1"/>
  <c r="EY374" i="11"/>
  <c r="GJ374" i="11" s="1"/>
  <c r="EV377" i="11"/>
  <c r="GG377" i="11" s="1"/>
  <c r="FI364" i="11"/>
  <c r="FL363" i="11"/>
  <c r="FM363" i="11" s="1"/>
  <c r="FD369" i="11"/>
  <c r="GO369" i="11" s="1"/>
  <c r="EL387" i="11"/>
  <c r="FW387" i="11" s="1"/>
  <c r="EO384" i="11"/>
  <c r="FZ384" i="11" s="1"/>
  <c r="EJ389" i="11"/>
  <c r="FB371" i="11"/>
  <c r="GM371" i="11" s="1"/>
  <c r="EP383" i="11"/>
  <c r="GA383" i="11" s="1"/>
  <c r="FA372" i="11"/>
  <c r="GL372" i="11" s="1"/>
  <c r="EU378" i="11"/>
  <c r="GF378" i="11" s="1"/>
  <c r="HK361" i="11"/>
  <c r="EE394" i="11"/>
  <c r="FP394" i="11" s="1"/>
  <c r="FF367" i="11"/>
  <c r="GQ367" i="11" s="1"/>
  <c r="ET379" i="11"/>
  <c r="GE379" i="11" s="1"/>
  <c r="FC370" i="11"/>
  <c r="GN370" i="11" s="1"/>
  <c r="EW376" i="11"/>
  <c r="GH376" i="11" s="1"/>
  <c r="ER381" i="11"/>
  <c r="GC381" i="11" s="1"/>
  <c r="EQ382" i="11"/>
  <c r="GB382" i="11" s="1"/>
  <c r="EI390" i="11"/>
  <c r="EH391" i="11"/>
  <c r="FS391" i="11" s="1"/>
  <c r="FL362" i="11"/>
  <c r="FM362" i="11" s="1"/>
  <c r="GY363" i="11"/>
  <c r="HI363" i="11" s="1"/>
  <c r="HJ363" i="11" s="1"/>
  <c r="GX363" i="11"/>
  <c r="FR391" i="11"/>
  <c r="EZ373" i="11"/>
  <c r="GK373" i="11" s="1"/>
  <c r="ES380" i="11"/>
  <c r="GD380" i="11" s="1"/>
  <c r="EX375" i="11"/>
  <c r="GI375" i="11" s="1"/>
  <c r="GY362" i="11"/>
  <c r="HI362" i="11" s="1"/>
  <c r="HJ362" i="11" s="1"/>
  <c r="GX362" i="11"/>
  <c r="HF365" i="11"/>
  <c r="BT394" i="11"/>
  <c r="CZ394" i="11" s="1"/>
  <c r="AO384" i="11"/>
  <c r="CO373" i="11"/>
  <c r="DU373" i="11" s="1"/>
  <c r="AP383" i="11"/>
  <c r="BX390" i="11"/>
  <c r="DD390" i="11" s="1"/>
  <c r="AR381" i="11"/>
  <c r="AL387" i="11"/>
  <c r="CV366" i="11"/>
  <c r="EB366" i="11" s="1"/>
  <c r="AG392" i="11"/>
  <c r="AU378" i="11"/>
  <c r="BH365" i="11"/>
  <c r="BY389" i="11"/>
  <c r="DE389" i="11" s="1"/>
  <c r="BZ388" i="11"/>
  <c r="DF388" i="11" s="1"/>
  <c r="CA387" i="11"/>
  <c r="DG387" i="11" s="1"/>
  <c r="CH380" i="11"/>
  <c r="DN380" i="11" s="1"/>
  <c r="BW391" i="11"/>
  <c r="DC391" i="11" s="1"/>
  <c r="CP372" i="11"/>
  <c r="DV372" i="11" s="1"/>
  <c r="BS395" i="11"/>
  <c r="CY395" i="11" s="1"/>
  <c r="CK377" i="11"/>
  <c r="DQ377" i="11" s="1"/>
  <c r="CM375" i="11"/>
  <c r="DS375" i="11" s="1"/>
  <c r="AK388" i="11"/>
  <c r="BF367" i="11"/>
  <c r="AH391" i="11"/>
  <c r="CG381" i="11"/>
  <c r="DM381" i="11" s="1"/>
  <c r="CT368" i="11"/>
  <c r="DZ368" i="11" s="1"/>
  <c r="AX375" i="11"/>
  <c r="AM386" i="11"/>
  <c r="CF382" i="11"/>
  <c r="DL382" i="11" s="1"/>
  <c r="AT379" i="11"/>
  <c r="CL376" i="11"/>
  <c r="DR376" i="11" s="1"/>
  <c r="CD384" i="11"/>
  <c r="DJ384" i="11" s="1"/>
  <c r="CE383" i="11"/>
  <c r="DK383" i="11" s="1"/>
  <c r="BB371" i="11"/>
  <c r="BC370" i="11"/>
  <c r="AW376" i="11"/>
  <c r="CB386" i="11"/>
  <c r="DH386" i="11" s="1"/>
  <c r="CQ371" i="11"/>
  <c r="DW371" i="11" s="1"/>
  <c r="BU393" i="11"/>
  <c r="DA393" i="11" s="1"/>
  <c r="AD395" i="11"/>
  <c r="CU367" i="11"/>
  <c r="EA367" i="11" s="1"/>
  <c r="AQ382" i="11"/>
  <c r="AS380" i="11"/>
  <c r="CI379" i="11"/>
  <c r="DO379" i="11" s="1"/>
  <c r="BG366" i="11"/>
  <c r="CC385" i="11"/>
  <c r="DI385" i="11" s="1"/>
  <c r="CN374" i="11"/>
  <c r="DT374" i="11" s="1"/>
  <c r="BD369" i="11"/>
  <c r="AI390" i="11"/>
  <c r="BV392" i="11"/>
  <c r="DB392" i="11" s="1"/>
  <c r="EH392" i="11" s="1"/>
  <c r="FS392" i="11" s="1"/>
  <c r="BE368" i="11"/>
  <c r="AJ389" i="11"/>
  <c r="AF393" i="11"/>
  <c r="CJ378" i="11"/>
  <c r="DP378" i="11" s="1"/>
  <c r="CR370" i="11"/>
  <c r="DX370" i="11" s="1"/>
  <c r="FD370" i="11" s="1"/>
  <c r="GO370" i="11" s="1"/>
  <c r="AV377" i="11"/>
  <c r="CW365" i="11"/>
  <c r="EC365" i="11" s="1"/>
  <c r="AN385" i="11"/>
  <c r="BA372" i="11"/>
  <c r="AE394" i="11"/>
  <c r="AY374" i="11"/>
  <c r="AZ373" i="11"/>
  <c r="CS369" i="11"/>
  <c r="DY369" i="11" s="1"/>
  <c r="HL364" i="11"/>
  <c r="M426" i="11"/>
  <c r="G427" i="11"/>
  <c r="EQ383" i="11" l="1"/>
  <c r="GB383" i="11" s="1"/>
  <c r="FC371" i="11"/>
  <c r="GN371" i="11" s="1"/>
  <c r="EU379" i="11"/>
  <c r="GF379" i="11" s="1"/>
  <c r="EP384" i="11"/>
  <c r="GA384" i="11" s="1"/>
  <c r="EV378" i="11"/>
  <c r="GG378" i="11" s="1"/>
  <c r="FG367" i="11"/>
  <c r="GR367" i="11" s="1"/>
  <c r="ES381" i="11"/>
  <c r="GD381" i="11" s="1"/>
  <c r="FE369" i="11"/>
  <c r="GP369" i="11" s="1"/>
  <c r="FI365" i="11"/>
  <c r="FK365" i="11" s="1"/>
  <c r="EN386" i="11"/>
  <c r="FY386" i="11" s="1"/>
  <c r="ER382" i="11"/>
  <c r="GC382" i="11" s="1"/>
  <c r="EY375" i="11"/>
  <c r="GJ375" i="11" s="1"/>
  <c r="EI391" i="11"/>
  <c r="FT391" i="11" s="1"/>
  <c r="EK389" i="11"/>
  <c r="FV389" i="11" s="1"/>
  <c r="EW377" i="11"/>
  <c r="GH377" i="11" s="1"/>
  <c r="ET380" i="11"/>
  <c r="GE380" i="11" s="1"/>
  <c r="FA373" i="11"/>
  <c r="GL373" i="11" s="1"/>
  <c r="GZ362" i="11"/>
  <c r="HH362" i="11"/>
  <c r="FN363" i="11"/>
  <c r="FU389" i="11"/>
  <c r="EZ374" i="11"/>
  <c r="GK374" i="11" s="1"/>
  <c r="EG393" i="11"/>
  <c r="EX376" i="11"/>
  <c r="GI376" i="11" s="1"/>
  <c r="EE395" i="11"/>
  <c r="FP395" i="11" s="1"/>
  <c r="EM387" i="11"/>
  <c r="FX387" i="11" s="1"/>
  <c r="FT390" i="11"/>
  <c r="GT364" i="11"/>
  <c r="GV364" i="11" s="1"/>
  <c r="GW364" i="11" s="1"/>
  <c r="FK364" i="11"/>
  <c r="FH366" i="11"/>
  <c r="GS366" i="11" s="1"/>
  <c r="GZ363" i="11"/>
  <c r="HK363" i="11" s="1"/>
  <c r="HH363" i="11"/>
  <c r="EO385" i="11"/>
  <c r="FZ385" i="11" s="1"/>
  <c r="FF368" i="11"/>
  <c r="GQ368" i="11" s="1"/>
  <c r="FB372" i="11"/>
  <c r="GM372" i="11" s="1"/>
  <c r="EL388" i="11"/>
  <c r="FW388" i="11" s="1"/>
  <c r="EJ390" i="11"/>
  <c r="FU390" i="11" s="1"/>
  <c r="EF394" i="11"/>
  <c r="FQ394" i="11" s="1"/>
  <c r="FN362" i="11"/>
  <c r="HL365" i="11"/>
  <c r="HF366" i="11"/>
  <c r="CL377" i="11"/>
  <c r="DR377" i="11" s="1"/>
  <c r="AW377" i="11"/>
  <c r="CT369" i="11"/>
  <c r="DZ369" i="11" s="1"/>
  <c r="AH392" i="11"/>
  <c r="BF368" i="11"/>
  <c r="CR371" i="11"/>
  <c r="DX371" i="11" s="1"/>
  <c r="BS396" i="11"/>
  <c r="CY396" i="11" s="1"/>
  <c r="BT395" i="11"/>
  <c r="CZ395" i="11" s="1"/>
  <c r="CK378" i="11"/>
  <c r="DQ378" i="11" s="1"/>
  <c r="AQ383" i="11"/>
  <c r="AL388" i="11"/>
  <c r="AP384" i="11"/>
  <c r="AM387" i="11"/>
  <c r="AN386" i="11"/>
  <c r="CN375" i="11"/>
  <c r="DT375" i="11" s="1"/>
  <c r="CQ372" i="11"/>
  <c r="DW372" i="11" s="1"/>
  <c r="BU394" i="11"/>
  <c r="DA394" i="11" s="1"/>
  <c r="AZ374" i="11"/>
  <c r="CU368" i="11"/>
  <c r="EA368" i="11" s="1"/>
  <c r="CB387" i="11"/>
  <c r="DH387" i="11" s="1"/>
  <c r="AR382" i="11"/>
  <c r="BA373" i="11"/>
  <c r="BW392" i="11"/>
  <c r="DC392" i="11" s="1"/>
  <c r="AT380" i="11"/>
  <c r="AF394" i="11"/>
  <c r="BB372" i="11"/>
  <c r="CW366" i="11"/>
  <c r="EC366" i="11" s="1"/>
  <c r="CM376" i="11"/>
  <c r="DS376" i="11" s="1"/>
  <c r="CC386" i="11"/>
  <c r="DI386" i="11" s="1"/>
  <c r="CF383" i="11"/>
  <c r="DL383" i="11" s="1"/>
  <c r="ER383" i="11" s="1"/>
  <c r="GC383" i="11" s="1"/>
  <c r="AX376" i="11"/>
  <c r="CE384" i="11"/>
  <c r="DK384" i="11" s="1"/>
  <c r="BX391" i="11"/>
  <c r="DD391" i="11" s="1"/>
  <c r="CH381" i="11"/>
  <c r="DN381" i="11" s="1"/>
  <c r="BY390" i="11"/>
  <c r="DE390" i="11" s="1"/>
  <c r="AJ390" i="11"/>
  <c r="AO385" i="11"/>
  <c r="CV367" i="11"/>
  <c r="EB367" i="11" s="1"/>
  <c r="AY375" i="11"/>
  <c r="BD370" i="11"/>
  <c r="CS370" i="11"/>
  <c r="DY370" i="11" s="1"/>
  <c r="CI380" i="11"/>
  <c r="DO380" i="11" s="1"/>
  <c r="CP373" i="11"/>
  <c r="DV373" i="11" s="1"/>
  <c r="BV393" i="11"/>
  <c r="DB393" i="11" s="1"/>
  <c r="AU379" i="11"/>
  <c r="AS381" i="11"/>
  <c r="AI391" i="11"/>
  <c r="BG367" i="11"/>
  <c r="BE369" i="11"/>
  <c r="AK389" i="11"/>
  <c r="CD385" i="11"/>
  <c r="DJ385" i="11" s="1"/>
  <c r="AG393" i="11"/>
  <c r="AE395" i="11"/>
  <c r="CJ379" i="11"/>
  <c r="DP379" i="11" s="1"/>
  <c r="CA388" i="11"/>
  <c r="DG388" i="11" s="1"/>
  <c r="EM388" i="11" s="1"/>
  <c r="FX388" i="11" s="1"/>
  <c r="AV378" i="11"/>
  <c r="CG382" i="11"/>
  <c r="DM382" i="11" s="1"/>
  <c r="AD396" i="11"/>
  <c r="BC371" i="11"/>
  <c r="CO374" i="11"/>
  <c r="DU374" i="11" s="1"/>
  <c r="BH366" i="11"/>
  <c r="BZ389" i="11"/>
  <c r="DF389" i="11" s="1"/>
  <c r="EL389" i="11" s="1"/>
  <c r="FW389" i="11" s="1"/>
  <c r="M427" i="11"/>
  <c r="G428" i="11"/>
  <c r="EV379" i="11" l="1"/>
  <c r="GG379" i="11" s="1"/>
  <c r="ES382" i="11"/>
  <c r="GD382" i="11" s="1"/>
  <c r="EQ384" i="11"/>
  <c r="GB384" i="11" s="1"/>
  <c r="GT365" i="11"/>
  <c r="GV365" i="11" s="1"/>
  <c r="GW365" i="11" s="1"/>
  <c r="GY365" i="11" s="1"/>
  <c r="HI365" i="11" s="1"/>
  <c r="HJ365" i="11" s="1"/>
  <c r="EP385" i="11"/>
  <c r="GA385" i="11" s="1"/>
  <c r="FB373" i="11"/>
  <c r="GM373" i="11" s="1"/>
  <c r="FG368" i="11"/>
  <c r="GR368" i="11" s="1"/>
  <c r="EO386" i="11"/>
  <c r="FZ386" i="11" s="1"/>
  <c r="EX377" i="11"/>
  <c r="GI377" i="11" s="1"/>
  <c r="FA374" i="11"/>
  <c r="GL374" i="11" s="1"/>
  <c r="EY376" i="11"/>
  <c r="GJ376" i="11" s="1"/>
  <c r="EN387" i="11"/>
  <c r="FY387" i="11" s="1"/>
  <c r="FC372" i="11"/>
  <c r="GN372" i="11" s="1"/>
  <c r="EF395" i="11"/>
  <c r="FQ395" i="11" s="1"/>
  <c r="EH393" i="11"/>
  <c r="FS393" i="11" s="1"/>
  <c r="FE370" i="11"/>
  <c r="GP370" i="11" s="1"/>
  <c r="EJ391" i="11"/>
  <c r="FU391" i="11" s="1"/>
  <c r="EG394" i="11"/>
  <c r="FR394" i="11" s="1"/>
  <c r="EW378" i="11"/>
  <c r="GH378" i="11" s="1"/>
  <c r="GY364" i="11"/>
  <c r="HI364" i="11" s="1"/>
  <c r="HJ364" i="11" s="1"/>
  <c r="GX364" i="11"/>
  <c r="HK362" i="11"/>
  <c r="EK390" i="11"/>
  <c r="FI366" i="11"/>
  <c r="EI392" i="11"/>
  <c r="EZ375" i="11"/>
  <c r="GK375" i="11" s="1"/>
  <c r="EE396" i="11"/>
  <c r="FF369" i="11"/>
  <c r="GQ369" i="11" s="1"/>
  <c r="EU380" i="11"/>
  <c r="GF380" i="11" s="1"/>
  <c r="FH367" i="11"/>
  <c r="GS367" i="11" s="1"/>
  <c r="ET381" i="11"/>
  <c r="GE381" i="11" s="1"/>
  <c r="FD371" i="11"/>
  <c r="GO371" i="11" s="1"/>
  <c r="FL364" i="11"/>
  <c r="FM364" i="11" s="1"/>
  <c r="FR393" i="11"/>
  <c r="FL365" i="11"/>
  <c r="FM365" i="11" s="1"/>
  <c r="HF367" i="11"/>
  <c r="BT396" i="11"/>
  <c r="CZ396" i="11" s="1"/>
  <c r="AH393" i="11"/>
  <c r="AX377" i="11"/>
  <c r="AY376" i="11"/>
  <c r="BA374" i="11"/>
  <c r="CQ373" i="11"/>
  <c r="DW373" i="11" s="1"/>
  <c r="AI392" i="11"/>
  <c r="BB373" i="11"/>
  <c r="AU380" i="11"/>
  <c r="AE396" i="11"/>
  <c r="BX392" i="11"/>
  <c r="DD392" i="11" s="1"/>
  <c r="EJ392" i="11" s="1"/>
  <c r="FU392" i="11" s="1"/>
  <c r="BY391" i="11"/>
  <c r="DE391" i="11" s="1"/>
  <c r="BW393" i="11"/>
  <c r="DC393" i="11" s="1"/>
  <c r="AG394" i="11"/>
  <c r="BV394" i="11"/>
  <c r="DB394" i="11" s="1"/>
  <c r="BS397" i="11"/>
  <c r="CY397" i="11" s="1"/>
  <c r="AK390" i="11"/>
  <c r="CA389" i="11"/>
  <c r="DG389" i="11" s="1"/>
  <c r="AD397" i="11"/>
  <c r="BE370" i="11"/>
  <c r="CK379" i="11"/>
  <c r="DQ379" i="11" s="1"/>
  <c r="BF369" i="11"/>
  <c r="AQ384" i="11"/>
  <c r="AF395" i="11"/>
  <c r="AP385" i="11"/>
  <c r="CL378" i="11"/>
  <c r="DR378" i="11" s="1"/>
  <c r="CS371" i="11"/>
  <c r="DY371" i="11" s="1"/>
  <c r="AS382" i="11"/>
  <c r="CJ380" i="11"/>
  <c r="DP380" i="11" s="1"/>
  <c r="CG383" i="11"/>
  <c r="DM383" i="11" s="1"/>
  <c r="BU395" i="11"/>
  <c r="DA395" i="11" s="1"/>
  <c r="AT381" i="11"/>
  <c r="AJ391" i="11"/>
  <c r="AM388" i="11"/>
  <c r="CW367" i="11"/>
  <c r="EC367" i="11" s="1"/>
  <c r="AZ375" i="11"/>
  <c r="CD386" i="11"/>
  <c r="DJ386" i="11" s="1"/>
  <c r="BD371" i="11"/>
  <c r="BC372" i="11"/>
  <c r="CT370" i="11"/>
  <c r="DZ370" i="11" s="1"/>
  <c r="BZ390" i="11"/>
  <c r="DF390" i="11" s="1"/>
  <c r="EL390" i="11" s="1"/>
  <c r="FW390" i="11" s="1"/>
  <c r="AV379" i="11"/>
  <c r="BG368" i="11"/>
  <c r="AN387" i="11"/>
  <c r="CE385" i="11"/>
  <c r="DK385" i="11" s="1"/>
  <c r="AL389" i="11"/>
  <c r="CN376" i="11"/>
  <c r="DT376" i="11" s="1"/>
  <c r="CF384" i="11"/>
  <c r="DL384" i="11" s="1"/>
  <c r="CH382" i="11"/>
  <c r="DN382" i="11" s="1"/>
  <c r="CV368" i="11"/>
  <c r="EB368" i="11" s="1"/>
  <c r="CM377" i="11"/>
  <c r="DS377" i="11" s="1"/>
  <c r="EY377" i="11" s="1"/>
  <c r="GJ377" i="11" s="1"/>
  <c r="AR383" i="11"/>
  <c r="CO375" i="11"/>
  <c r="DU375" i="11" s="1"/>
  <c r="AW378" i="11"/>
  <c r="AO386" i="11"/>
  <c r="CP374" i="11"/>
  <c r="DV374" i="11" s="1"/>
  <c r="CU369" i="11"/>
  <c r="EA369" i="11" s="1"/>
  <c r="BH367" i="11"/>
  <c r="CC387" i="11"/>
  <c r="DI387" i="11" s="1"/>
  <c r="CR372" i="11"/>
  <c r="DX372" i="11" s="1"/>
  <c r="CI381" i="11"/>
  <c r="DO381" i="11" s="1"/>
  <c r="EU381" i="11" s="1"/>
  <c r="GF381" i="11" s="1"/>
  <c r="CB388" i="11"/>
  <c r="DH388" i="11" s="1"/>
  <c r="FP396" i="11"/>
  <c r="HL366" i="11"/>
  <c r="M428" i="11"/>
  <c r="G429" i="11"/>
  <c r="GX365" i="11" l="1"/>
  <c r="HH365" i="11" s="1"/>
  <c r="EN388" i="11"/>
  <c r="FY388" i="11" s="1"/>
  <c r="EQ385" i="11"/>
  <c r="GB385" i="11" s="1"/>
  <c r="EV380" i="11"/>
  <c r="GG380" i="11" s="1"/>
  <c r="FA375" i="11"/>
  <c r="GL375" i="11" s="1"/>
  <c r="ET382" i="11"/>
  <c r="GE382" i="11" s="1"/>
  <c r="FF370" i="11"/>
  <c r="GQ370" i="11" s="1"/>
  <c r="EZ376" i="11"/>
  <c r="GK376" i="11" s="1"/>
  <c r="FD372" i="11"/>
  <c r="GO372" i="11" s="1"/>
  <c r="ER384" i="11"/>
  <c r="GC384" i="11" s="1"/>
  <c r="FN365" i="11"/>
  <c r="EP386" i="11"/>
  <c r="GA386" i="11" s="1"/>
  <c r="FG369" i="11"/>
  <c r="GR369" i="11" s="1"/>
  <c r="EO387" i="11"/>
  <c r="FZ387" i="11" s="1"/>
  <c r="EG395" i="11"/>
  <c r="FR395" i="11" s="1"/>
  <c r="EH394" i="11"/>
  <c r="FS394" i="11" s="1"/>
  <c r="FN364" i="11"/>
  <c r="EW379" i="11"/>
  <c r="GH379" i="11" s="1"/>
  <c r="EI393" i="11"/>
  <c r="FT393" i="11" s="1"/>
  <c r="EF396" i="11"/>
  <c r="FQ396" i="11" s="1"/>
  <c r="FH368" i="11"/>
  <c r="GS368" i="11" s="1"/>
  <c r="ES383" i="11"/>
  <c r="GD383" i="11" s="1"/>
  <c r="EX378" i="11"/>
  <c r="GI378" i="11" s="1"/>
  <c r="EM389" i="11"/>
  <c r="FX389" i="11" s="1"/>
  <c r="FC373" i="11"/>
  <c r="GN373" i="11" s="1"/>
  <c r="GT366" i="11"/>
  <c r="GV366" i="11" s="1"/>
  <c r="GW366" i="11" s="1"/>
  <c r="FK366" i="11"/>
  <c r="FV390" i="11"/>
  <c r="GZ364" i="11"/>
  <c r="HH364" i="11"/>
  <c r="FB374" i="11"/>
  <c r="GM374" i="11" s="1"/>
  <c r="EE397" i="11"/>
  <c r="FP397" i="11" s="1"/>
  <c r="EK391" i="11"/>
  <c r="FV391" i="11" s="1"/>
  <c r="FI367" i="11"/>
  <c r="FE371" i="11"/>
  <c r="GP371" i="11" s="1"/>
  <c r="FT392" i="11"/>
  <c r="GZ365" i="11"/>
  <c r="HK365" i="11" s="1"/>
  <c r="HL367" i="11"/>
  <c r="HF368" i="11"/>
  <c r="CC388" i="11"/>
  <c r="DI388" i="11" s="1"/>
  <c r="CO376" i="11"/>
  <c r="DU376" i="11" s="1"/>
  <c r="BH368" i="11"/>
  <c r="BY392" i="11"/>
  <c r="DE392" i="11" s="1"/>
  <c r="CU370" i="11"/>
  <c r="EA370" i="11" s="1"/>
  <c r="BB374" i="11"/>
  <c r="CG384" i="11"/>
  <c r="DM384" i="11" s="1"/>
  <c r="CP375" i="11"/>
  <c r="DV375" i="11" s="1"/>
  <c r="AR384" i="11"/>
  <c r="AJ392" i="11"/>
  <c r="AS383" i="11"/>
  <c r="AI393" i="11"/>
  <c r="AU381" i="11"/>
  <c r="AQ385" i="11"/>
  <c r="CL379" i="11"/>
  <c r="DR379" i="11" s="1"/>
  <c r="BG369" i="11"/>
  <c r="CV369" i="11"/>
  <c r="EB369" i="11" s="1"/>
  <c r="BS398" i="11"/>
  <c r="CY398" i="11" s="1"/>
  <c r="CJ381" i="11"/>
  <c r="DP381" i="11" s="1"/>
  <c r="AK391" i="11"/>
  <c r="AF396" i="11"/>
  <c r="AT382" i="11"/>
  <c r="CW368" i="11"/>
  <c r="EC368" i="11" s="1"/>
  <c r="AD398" i="11"/>
  <c r="AV380" i="11"/>
  <c r="BW394" i="11"/>
  <c r="DC394" i="11" s="1"/>
  <c r="AP386" i="11"/>
  <c r="CD387" i="11"/>
  <c r="DJ387" i="11" s="1"/>
  <c r="BZ391" i="11"/>
  <c r="DF391" i="11" s="1"/>
  <c r="BU396" i="11"/>
  <c r="DA396" i="11" s="1"/>
  <c r="AN388" i="11"/>
  <c r="AW379" i="11"/>
  <c r="BF370" i="11"/>
  <c r="BX393" i="11"/>
  <c r="DD393" i="11" s="1"/>
  <c r="BD372" i="11"/>
  <c r="CM378" i="11"/>
  <c r="DS378" i="11" s="1"/>
  <c r="CR373" i="11"/>
  <c r="DX373" i="11" s="1"/>
  <c r="AX378" i="11"/>
  <c r="AG395" i="11"/>
  <c r="AY377" i="11"/>
  <c r="AE397" i="11"/>
  <c r="CA390" i="11"/>
  <c r="DG390" i="11" s="1"/>
  <c r="CH383" i="11"/>
  <c r="DN383" i="11" s="1"/>
  <c r="ET383" i="11" s="1"/>
  <c r="GE383" i="11" s="1"/>
  <c r="CF385" i="11"/>
  <c r="DL385" i="11" s="1"/>
  <c r="AL390" i="11"/>
  <c r="AH394" i="11"/>
  <c r="CB389" i="11"/>
  <c r="DH389" i="11" s="1"/>
  <c r="CE386" i="11"/>
  <c r="DK386" i="11" s="1"/>
  <c r="BA375" i="11"/>
  <c r="AM389" i="11"/>
  <c r="AO387" i="11"/>
  <c r="CS372" i="11"/>
  <c r="DY372" i="11" s="1"/>
  <c r="CQ374" i="11"/>
  <c r="DW374" i="11" s="1"/>
  <c r="BC373" i="11"/>
  <c r="CT371" i="11"/>
  <c r="DZ371" i="11" s="1"/>
  <c r="CN377" i="11"/>
  <c r="DT377" i="11" s="1"/>
  <c r="EZ377" i="11" s="1"/>
  <c r="GK377" i="11" s="1"/>
  <c r="CI382" i="11"/>
  <c r="DO382" i="11" s="1"/>
  <c r="BE371" i="11"/>
  <c r="BV395" i="11"/>
  <c r="DB395" i="11" s="1"/>
  <c r="EH395" i="11" s="1"/>
  <c r="FS395" i="11" s="1"/>
  <c r="CK380" i="11"/>
  <c r="DQ380" i="11" s="1"/>
  <c r="AZ376" i="11"/>
  <c r="BT397" i="11"/>
  <c r="CZ397" i="11" s="1"/>
  <c r="G430" i="11"/>
  <c r="M429" i="11"/>
  <c r="EJ393" i="11" l="1"/>
  <c r="FU393" i="11" s="1"/>
  <c r="EL391" i="11"/>
  <c r="FW391" i="11" s="1"/>
  <c r="FI368" i="11"/>
  <c r="GT368" i="11" s="1"/>
  <c r="GV368" i="11" s="1"/>
  <c r="GW368" i="11" s="1"/>
  <c r="FH369" i="11"/>
  <c r="GS369" i="11" s="1"/>
  <c r="EE398" i="11"/>
  <c r="FP398" i="11" s="1"/>
  <c r="EU382" i="11"/>
  <c r="GF382" i="11" s="1"/>
  <c r="EO388" i="11"/>
  <c r="FZ388" i="11" s="1"/>
  <c r="FC374" i="11"/>
  <c r="GN374" i="11" s="1"/>
  <c r="FD373" i="11"/>
  <c r="GO373" i="11" s="1"/>
  <c r="FE372" i="11"/>
  <c r="GP372" i="11" s="1"/>
  <c r="EQ386" i="11"/>
  <c r="GB386" i="11" s="1"/>
  <c r="ER385" i="11"/>
  <c r="GC385" i="11" s="1"/>
  <c r="FG370" i="11"/>
  <c r="GR370" i="11" s="1"/>
  <c r="FF371" i="11"/>
  <c r="GQ371" i="11" s="1"/>
  <c r="EN389" i="11"/>
  <c r="FY389" i="11" s="1"/>
  <c r="EV381" i="11"/>
  <c r="GG381" i="11" s="1"/>
  <c r="EX379" i="11"/>
  <c r="GI379" i="11" s="1"/>
  <c r="ES384" i="11"/>
  <c r="GD384" i="11" s="1"/>
  <c r="HK364" i="11"/>
  <c r="FL366" i="11"/>
  <c r="FM366" i="11" s="1"/>
  <c r="EF397" i="11"/>
  <c r="FQ397" i="11" s="1"/>
  <c r="EM390" i="11"/>
  <c r="FX390" i="11" s="1"/>
  <c r="EG396" i="11"/>
  <c r="FR396" i="11" s="1"/>
  <c r="EI394" i="11"/>
  <c r="FA376" i="11"/>
  <c r="GL376" i="11" s="1"/>
  <c r="GY366" i="11"/>
  <c r="HI366" i="11" s="1"/>
  <c r="HJ366" i="11" s="1"/>
  <c r="GX366" i="11"/>
  <c r="GT367" i="11"/>
  <c r="GV367" i="11" s="1"/>
  <c r="GW367" i="11" s="1"/>
  <c r="FK367" i="11"/>
  <c r="EW380" i="11"/>
  <c r="GH380" i="11" s="1"/>
  <c r="EY378" i="11"/>
  <c r="GJ378" i="11" s="1"/>
  <c r="EP387" i="11"/>
  <c r="GA387" i="11" s="1"/>
  <c r="FB375" i="11"/>
  <c r="GM375" i="11" s="1"/>
  <c r="EK392" i="11"/>
  <c r="HF369" i="11"/>
  <c r="AT383" i="11"/>
  <c r="BV396" i="11"/>
  <c r="DB396" i="11" s="1"/>
  <c r="BF371" i="11"/>
  <c r="CC389" i="11"/>
  <c r="DI389" i="11" s="1"/>
  <c r="BA376" i="11"/>
  <c r="CB390" i="11"/>
  <c r="DH390" i="11" s="1"/>
  <c r="CN378" i="11"/>
  <c r="DT378" i="11" s="1"/>
  <c r="CK381" i="11"/>
  <c r="DQ381" i="11" s="1"/>
  <c r="BC374" i="11"/>
  <c r="BH369" i="11"/>
  <c r="BY393" i="11"/>
  <c r="DE393" i="11" s="1"/>
  <c r="BT398" i="11"/>
  <c r="CZ398" i="11" s="1"/>
  <c r="CQ375" i="11"/>
  <c r="DW375" i="11" s="1"/>
  <c r="AL391" i="11"/>
  <c r="BB375" i="11"/>
  <c r="BD373" i="11"/>
  <c r="CM379" i="11"/>
  <c r="DS379" i="11" s="1"/>
  <c r="BW395" i="11"/>
  <c r="DC395" i="11" s="1"/>
  <c r="CE387" i="11"/>
  <c r="DK387" i="11" s="1"/>
  <c r="AJ393" i="11"/>
  <c r="CA391" i="11"/>
  <c r="DG391" i="11" s="1"/>
  <c r="CF386" i="11"/>
  <c r="DL386" i="11" s="1"/>
  <c r="BE372" i="11"/>
  <c r="CG385" i="11"/>
  <c r="DM385" i="11" s="1"/>
  <c r="CT372" i="11"/>
  <c r="DZ372" i="11" s="1"/>
  <c r="AP387" i="11"/>
  <c r="BZ392" i="11"/>
  <c r="DF392" i="11" s="1"/>
  <c r="AN389" i="11"/>
  <c r="CD388" i="11"/>
  <c r="DJ388" i="11" s="1"/>
  <c r="AF397" i="11"/>
  <c r="CJ382" i="11"/>
  <c r="DP382" i="11" s="1"/>
  <c r="CS373" i="11"/>
  <c r="DY373" i="11" s="1"/>
  <c r="FE373" i="11" s="1"/>
  <c r="GP373" i="11" s="1"/>
  <c r="CU371" i="11"/>
  <c r="EA371" i="11" s="1"/>
  <c r="AI394" i="11"/>
  <c r="AU382" i="11"/>
  <c r="CI383" i="11"/>
  <c r="DO383" i="11" s="1"/>
  <c r="AH395" i="11"/>
  <c r="AK392" i="11"/>
  <c r="AX379" i="11"/>
  <c r="CP376" i="11"/>
  <c r="DV376" i="11" s="1"/>
  <c r="AM390" i="11"/>
  <c r="AS384" i="11"/>
  <c r="AO388" i="11"/>
  <c r="CR374" i="11"/>
  <c r="DX374" i="11" s="1"/>
  <c r="CH384" i="11"/>
  <c r="DN384" i="11" s="1"/>
  <c r="CL380" i="11"/>
  <c r="DR380" i="11" s="1"/>
  <c r="BG370" i="11"/>
  <c r="AG396" i="11"/>
  <c r="BU397" i="11"/>
  <c r="DA397" i="11" s="1"/>
  <c r="AR385" i="11"/>
  <c r="CV370" i="11"/>
  <c r="EB370" i="11" s="1"/>
  <c r="FH370" i="11" s="1"/>
  <c r="GS370" i="11" s="1"/>
  <c r="AY378" i="11"/>
  <c r="AE398" i="11"/>
  <c r="AV381" i="11"/>
  <c r="AQ386" i="11"/>
  <c r="AZ377" i="11"/>
  <c r="CW369" i="11"/>
  <c r="EC369" i="11" s="1"/>
  <c r="AW380" i="11"/>
  <c r="BX394" i="11"/>
  <c r="DD394" i="11" s="1"/>
  <c r="CO377" i="11"/>
  <c r="DU377" i="11" s="1"/>
  <c r="HL368" i="11"/>
  <c r="G431" i="11"/>
  <c r="M430" i="11"/>
  <c r="FK368" i="11" l="1"/>
  <c r="FA377" i="11"/>
  <c r="GL377" i="11" s="1"/>
  <c r="FG371" i="11"/>
  <c r="GR371" i="11" s="1"/>
  <c r="FF372" i="11"/>
  <c r="GQ372" i="11" s="1"/>
  <c r="EP388" i="11"/>
  <c r="GA388" i="11" s="1"/>
  <c r="FC375" i="11"/>
  <c r="GN375" i="11" s="1"/>
  <c r="FI369" i="11"/>
  <c r="FK369" i="11" s="1"/>
  <c r="EJ394" i="11"/>
  <c r="FU394" i="11" s="1"/>
  <c r="EG397" i="11"/>
  <c r="EM391" i="11"/>
  <c r="FX391" i="11" s="1"/>
  <c r="EY379" i="11"/>
  <c r="GJ379" i="11" s="1"/>
  <c r="ET384" i="11"/>
  <c r="GE384" i="11" s="1"/>
  <c r="GY368" i="11"/>
  <c r="HI368" i="11" s="1"/>
  <c r="HJ368" i="11" s="1"/>
  <c r="GX368" i="11"/>
  <c r="FB376" i="11"/>
  <c r="GM376" i="11" s="1"/>
  <c r="EU383" i="11"/>
  <c r="GF383" i="11" s="1"/>
  <c r="ES385" i="11"/>
  <c r="GD385" i="11" s="1"/>
  <c r="EF398" i="11"/>
  <c r="EW381" i="11"/>
  <c r="GH381" i="11" s="1"/>
  <c r="EO389" i="11"/>
  <c r="FZ389" i="11" s="1"/>
  <c r="FV392" i="11"/>
  <c r="FT394" i="11"/>
  <c r="GT369" i="11"/>
  <c r="GV369" i="11" s="1"/>
  <c r="GW369" i="11" s="1"/>
  <c r="EV382" i="11"/>
  <c r="GG382" i="11" s="1"/>
  <c r="EL392" i="11"/>
  <c r="FW392" i="11" s="1"/>
  <c r="EQ387" i="11"/>
  <c r="GB387" i="11" s="1"/>
  <c r="EK393" i="11"/>
  <c r="FV393" i="11" s="1"/>
  <c r="EZ378" i="11"/>
  <c r="GK378" i="11" s="1"/>
  <c r="FL367" i="11"/>
  <c r="FM367" i="11" s="1"/>
  <c r="FN366" i="11"/>
  <c r="GZ366" i="11"/>
  <c r="HH366" i="11"/>
  <c r="FD374" i="11"/>
  <c r="GO374" i="11" s="1"/>
  <c r="EX380" i="11"/>
  <c r="GI380" i="11" s="1"/>
  <c r="ER386" i="11"/>
  <c r="GC386" i="11" s="1"/>
  <c r="EI395" i="11"/>
  <c r="FT395" i="11" s="1"/>
  <c r="EN390" i="11"/>
  <c r="FY390" i="11" s="1"/>
  <c r="EH396" i="11"/>
  <c r="FS396" i="11" s="1"/>
  <c r="GY367" i="11"/>
  <c r="HI367" i="11" s="1"/>
  <c r="HJ367" i="11" s="1"/>
  <c r="GX367" i="11"/>
  <c r="FL368" i="11"/>
  <c r="FM368" i="11" s="1"/>
  <c r="HF370" i="11"/>
  <c r="AV382" i="11"/>
  <c r="BG371" i="11"/>
  <c r="CJ383" i="11"/>
  <c r="DP383" i="11" s="1"/>
  <c r="AL392" i="11"/>
  <c r="BW396" i="11"/>
  <c r="DC396" i="11" s="1"/>
  <c r="AY379" i="11"/>
  <c r="CK382" i="11"/>
  <c r="DQ382" i="11" s="1"/>
  <c r="BF372" i="11"/>
  <c r="BH370" i="11"/>
  <c r="CE388" i="11"/>
  <c r="DK388" i="11" s="1"/>
  <c r="CH385" i="11"/>
  <c r="DN385" i="11" s="1"/>
  <c r="AM391" i="11"/>
  <c r="BA377" i="11"/>
  <c r="CO378" i="11"/>
  <c r="DU378" i="11" s="1"/>
  <c r="CT373" i="11"/>
  <c r="DZ373" i="11" s="1"/>
  <c r="BB376" i="11"/>
  <c r="CN379" i="11"/>
  <c r="DT379" i="11" s="1"/>
  <c r="AF398" i="11"/>
  <c r="CD389" i="11"/>
  <c r="DJ389" i="11" s="1"/>
  <c r="CS374" i="11"/>
  <c r="DY374" i="11" s="1"/>
  <c r="CP377" i="11"/>
  <c r="DV377" i="11" s="1"/>
  <c r="FB377" i="11" s="1"/>
  <c r="GM377" i="11" s="1"/>
  <c r="AN390" i="11"/>
  <c r="AH396" i="11"/>
  <c r="CB391" i="11"/>
  <c r="DH391" i="11" s="1"/>
  <c r="BE373" i="11"/>
  <c r="CL381" i="11"/>
  <c r="DR381" i="11" s="1"/>
  <c r="BU398" i="11"/>
  <c r="DA398" i="11" s="1"/>
  <c r="AT384" i="11"/>
  <c r="CU372" i="11"/>
  <c r="EA372" i="11" s="1"/>
  <c r="BZ393" i="11"/>
  <c r="DF393" i="11" s="1"/>
  <c r="BY394" i="11"/>
  <c r="DE394" i="11" s="1"/>
  <c r="BV397" i="11"/>
  <c r="DB397" i="11" s="1"/>
  <c r="AK393" i="11"/>
  <c r="AI395" i="11"/>
  <c r="CA392" i="11"/>
  <c r="DG392" i="11" s="1"/>
  <c r="AX380" i="11"/>
  <c r="AQ387" i="11"/>
  <c r="CR375" i="11"/>
  <c r="DX375" i="11" s="1"/>
  <c r="CQ376" i="11"/>
  <c r="DW376" i="11" s="1"/>
  <c r="AS385" i="11"/>
  <c r="CI384" i="11"/>
  <c r="DO384" i="11" s="1"/>
  <c r="CW370" i="11"/>
  <c r="EC370" i="11" s="1"/>
  <c r="AJ394" i="11"/>
  <c r="CC390" i="11"/>
  <c r="DI390" i="11" s="1"/>
  <c r="CV371" i="11"/>
  <c r="EB371" i="11" s="1"/>
  <c r="AR386" i="11"/>
  <c r="AU383" i="11"/>
  <c r="CM380" i="11"/>
  <c r="DS380" i="11" s="1"/>
  <c r="AP388" i="11"/>
  <c r="AZ378" i="11"/>
  <c r="BC375" i="11"/>
  <c r="AW381" i="11"/>
  <c r="CF387" i="11"/>
  <c r="DL387" i="11" s="1"/>
  <c r="ER387" i="11" s="1"/>
  <c r="GC387" i="11" s="1"/>
  <c r="BD374" i="11"/>
  <c r="AO389" i="11"/>
  <c r="BX395" i="11"/>
  <c r="DD395" i="11" s="1"/>
  <c r="AG397" i="11"/>
  <c r="CG386" i="11"/>
  <c r="DM386" i="11" s="1"/>
  <c r="FR397" i="11"/>
  <c r="HL369" i="11"/>
  <c r="G432" i="11"/>
  <c r="M431" i="11"/>
  <c r="EY380" i="11" l="1"/>
  <c r="GJ380" i="11" s="1"/>
  <c r="EN391" i="11"/>
  <c r="FY391" i="11" s="1"/>
  <c r="ES386" i="11"/>
  <c r="GD386" i="11" s="1"/>
  <c r="EW382" i="11"/>
  <c r="GH382" i="11" s="1"/>
  <c r="FI370" i="11"/>
  <c r="GT370" i="11" s="1"/>
  <c r="GV370" i="11" s="1"/>
  <c r="GW370" i="11" s="1"/>
  <c r="GY369" i="11"/>
  <c r="HI369" i="11" s="1"/>
  <c r="HJ369" i="11" s="1"/>
  <c r="GX369" i="11"/>
  <c r="EG398" i="11"/>
  <c r="FR398" i="11" s="1"/>
  <c r="FH371" i="11"/>
  <c r="GS371" i="11" s="1"/>
  <c r="EZ379" i="11"/>
  <c r="GK379" i="11" s="1"/>
  <c r="EJ395" i="11"/>
  <c r="FU395" i="11" s="1"/>
  <c r="EO390" i="11"/>
  <c r="FZ390" i="11" s="1"/>
  <c r="EH397" i="11"/>
  <c r="FS397" i="11" s="1"/>
  <c r="FE374" i="11"/>
  <c r="GP374" i="11" s="1"/>
  <c r="FN368" i="11"/>
  <c r="EL393" i="11"/>
  <c r="FW393" i="11" s="1"/>
  <c r="EU384" i="11"/>
  <c r="GF384" i="11" s="1"/>
  <c r="FG372" i="11"/>
  <c r="GR372" i="11" s="1"/>
  <c r="EI396" i="11"/>
  <c r="FT396" i="11" s="1"/>
  <c r="FN367" i="11"/>
  <c r="FC376" i="11"/>
  <c r="GN376" i="11" s="1"/>
  <c r="EM392" i="11"/>
  <c r="FX392" i="11" s="1"/>
  <c r="EK394" i="11"/>
  <c r="FV394" i="11" s="1"/>
  <c r="EP389" i="11"/>
  <c r="GA389" i="11" s="1"/>
  <c r="FF373" i="11"/>
  <c r="GQ373" i="11" s="1"/>
  <c r="ET385" i="11"/>
  <c r="GE385" i="11" s="1"/>
  <c r="EV383" i="11"/>
  <c r="GG383" i="11" s="1"/>
  <c r="GZ367" i="11"/>
  <c r="HH367" i="11"/>
  <c r="FL369" i="11"/>
  <c r="FM369" i="11" s="1"/>
  <c r="FQ398" i="11"/>
  <c r="GZ368" i="11"/>
  <c r="HH368" i="11"/>
  <c r="FK370" i="11"/>
  <c r="FD375" i="11"/>
  <c r="GO375" i="11" s="1"/>
  <c r="EX381" i="11"/>
  <c r="GI381" i="11" s="1"/>
  <c r="FA378" i="11"/>
  <c r="GL378" i="11" s="1"/>
  <c r="EQ388" i="11"/>
  <c r="GB388" i="11" s="1"/>
  <c r="HK366" i="11"/>
  <c r="HF371" i="11"/>
  <c r="AK394" i="11"/>
  <c r="CT374" i="11"/>
  <c r="DZ374" i="11" s="1"/>
  <c r="AY380" i="11"/>
  <c r="BE374" i="11"/>
  <c r="AJ395" i="11"/>
  <c r="BG372" i="11"/>
  <c r="AP389" i="11"/>
  <c r="BY395" i="11"/>
  <c r="DE395" i="11" s="1"/>
  <c r="CB392" i="11"/>
  <c r="DH392" i="11" s="1"/>
  <c r="CM381" i="11"/>
  <c r="DS381" i="11" s="1"/>
  <c r="CI385" i="11"/>
  <c r="DO385" i="11" s="1"/>
  <c r="AT385" i="11"/>
  <c r="CS375" i="11"/>
  <c r="DY375" i="11" s="1"/>
  <c r="CE389" i="11"/>
  <c r="DK389" i="11" s="1"/>
  <c r="BC376" i="11"/>
  <c r="AG398" i="11"/>
  <c r="BD375" i="11"/>
  <c r="CV372" i="11"/>
  <c r="EB372" i="11" s="1"/>
  <c r="FH372" i="11" s="1"/>
  <c r="GS372" i="11" s="1"/>
  <c r="BB377" i="11"/>
  <c r="CF388" i="11"/>
  <c r="DL388" i="11" s="1"/>
  <c r="AM392" i="11"/>
  <c r="CA393" i="11"/>
  <c r="DG393" i="11" s="1"/>
  <c r="CH386" i="11"/>
  <c r="DN386" i="11" s="1"/>
  <c r="AS386" i="11"/>
  <c r="CW371" i="11"/>
  <c r="EC371" i="11" s="1"/>
  <c r="AQ388" i="11"/>
  <c r="BF373" i="11"/>
  <c r="CK383" i="11"/>
  <c r="DQ383" i="11" s="1"/>
  <c r="CJ384" i="11"/>
  <c r="DP384" i="11" s="1"/>
  <c r="AI396" i="11"/>
  <c r="CL382" i="11"/>
  <c r="DR382" i="11" s="1"/>
  <c r="AZ379" i="11"/>
  <c r="BW397" i="11"/>
  <c r="DC397" i="11" s="1"/>
  <c r="CN380" i="11"/>
  <c r="DT380" i="11" s="1"/>
  <c r="AH397" i="11"/>
  <c r="BA378" i="11"/>
  <c r="CD390" i="11"/>
  <c r="DJ390" i="11" s="1"/>
  <c r="AL393" i="11"/>
  <c r="BX396" i="11"/>
  <c r="DD396" i="11" s="1"/>
  <c r="BH371" i="11"/>
  <c r="AV383" i="11"/>
  <c r="CO379" i="11"/>
  <c r="DU379" i="11" s="1"/>
  <c r="BZ394" i="11"/>
  <c r="DF394" i="11" s="1"/>
  <c r="CP378" i="11"/>
  <c r="DV378" i="11" s="1"/>
  <c r="FB378" i="11" s="1"/>
  <c r="GM378" i="11" s="1"/>
  <c r="CC391" i="11"/>
  <c r="DI391" i="11" s="1"/>
  <c r="CQ377" i="11"/>
  <c r="DW377" i="11" s="1"/>
  <c r="CG387" i="11"/>
  <c r="DM387" i="11" s="1"/>
  <c r="AN391" i="11"/>
  <c r="AR387" i="11"/>
  <c r="AU384" i="11"/>
  <c r="CR376" i="11"/>
  <c r="DX376" i="11" s="1"/>
  <c r="AX381" i="11"/>
  <c r="BV398" i="11"/>
  <c r="DB398" i="11" s="1"/>
  <c r="AW382" i="11"/>
  <c r="AO390" i="11"/>
  <c r="CU373" i="11"/>
  <c r="EA373" i="11" s="1"/>
  <c r="HL370" i="11"/>
  <c r="M432" i="11"/>
  <c r="G433" i="11"/>
  <c r="FD376" i="11" l="1"/>
  <c r="GO376" i="11" s="1"/>
  <c r="GY370" i="11"/>
  <c r="HI370" i="11" s="1"/>
  <c r="HJ370" i="11" s="1"/>
  <c r="GX370" i="11"/>
  <c r="GZ369" i="11"/>
  <c r="HH369" i="11"/>
  <c r="EH398" i="11"/>
  <c r="FS398" i="11" s="1"/>
  <c r="EJ396" i="11"/>
  <c r="FU396" i="11" s="1"/>
  <c r="FN369" i="11"/>
  <c r="EX382" i="11"/>
  <c r="GI382" i="11" s="1"/>
  <c r="ET386" i="11"/>
  <c r="GE386" i="11" s="1"/>
  <c r="EU385" i="11"/>
  <c r="GF385" i="11" s="1"/>
  <c r="ES387" i="11"/>
  <c r="GD387" i="11" s="1"/>
  <c r="FA379" i="11"/>
  <c r="GL379" i="11" s="1"/>
  <c r="EK395" i="11"/>
  <c r="FV395" i="11" s="1"/>
  <c r="EL394" i="11"/>
  <c r="FW394" i="11" s="1"/>
  <c r="FL370" i="11"/>
  <c r="FM370" i="11" s="1"/>
  <c r="EO391" i="11"/>
  <c r="FZ391" i="11" s="1"/>
  <c r="EP390" i="11"/>
  <c r="GA390" i="11" s="1"/>
  <c r="EI397" i="11"/>
  <c r="FT397" i="11" s="1"/>
  <c r="EV384" i="11"/>
  <c r="GG384" i="11" s="1"/>
  <c r="FI371" i="11"/>
  <c r="FE375" i="11"/>
  <c r="GP375" i="11" s="1"/>
  <c r="EN392" i="11"/>
  <c r="FY392" i="11" s="1"/>
  <c r="HK367" i="11"/>
  <c r="FG373" i="11"/>
  <c r="GR373" i="11" s="1"/>
  <c r="EW383" i="11"/>
  <c r="GH383" i="11" s="1"/>
  <c r="ER388" i="11"/>
  <c r="GC388" i="11" s="1"/>
  <c r="HK368" i="11"/>
  <c r="FC377" i="11"/>
  <c r="GN377" i="11" s="1"/>
  <c r="EZ380" i="11"/>
  <c r="GK380" i="11" s="1"/>
  <c r="EM393" i="11"/>
  <c r="FX393" i="11" s="1"/>
  <c r="EQ389" i="11"/>
  <c r="GB389" i="11" s="1"/>
  <c r="EY381" i="11"/>
  <c r="GJ381" i="11" s="1"/>
  <c r="FF374" i="11"/>
  <c r="GQ374" i="11" s="1"/>
  <c r="HF372" i="11"/>
  <c r="AS387" i="11"/>
  <c r="CM382" i="11"/>
  <c r="DS382" i="11" s="1"/>
  <c r="CR377" i="11"/>
  <c r="DX377" i="11" s="1"/>
  <c r="CS376" i="11"/>
  <c r="DY376" i="11" s="1"/>
  <c r="CL383" i="11"/>
  <c r="DR383" i="11" s="1"/>
  <c r="CW372" i="11"/>
  <c r="EC372" i="11" s="1"/>
  <c r="BX397" i="11"/>
  <c r="DD397" i="11" s="1"/>
  <c r="CA394" i="11"/>
  <c r="DG394" i="11" s="1"/>
  <c r="CV373" i="11"/>
  <c r="EB373" i="11" s="1"/>
  <c r="BH372" i="11"/>
  <c r="AK395" i="11"/>
  <c r="AJ396" i="11"/>
  <c r="AI397" i="11"/>
  <c r="AP390" i="11"/>
  <c r="CH387" i="11"/>
  <c r="DN387" i="11" s="1"/>
  <c r="AV384" i="11"/>
  <c r="AO391" i="11"/>
  <c r="CP379" i="11"/>
  <c r="DV379" i="11" s="1"/>
  <c r="BW398" i="11"/>
  <c r="DC398" i="11" s="1"/>
  <c r="CI386" i="11"/>
  <c r="DO386" i="11" s="1"/>
  <c r="CK384" i="11"/>
  <c r="DQ384" i="11" s="1"/>
  <c r="BD376" i="11"/>
  <c r="CF389" i="11"/>
  <c r="DL389" i="11" s="1"/>
  <c r="BA379" i="11"/>
  <c r="CN381" i="11"/>
  <c r="DT381" i="11" s="1"/>
  <c r="BF374" i="11"/>
  <c r="AZ380" i="11"/>
  <c r="BB378" i="11"/>
  <c r="BZ395" i="11"/>
  <c r="DF395" i="11" s="1"/>
  <c r="AQ389" i="11"/>
  <c r="BG373" i="11"/>
  <c r="AY381" i="11"/>
  <c r="CO380" i="11"/>
  <c r="DU380" i="11" s="1"/>
  <c r="CJ385" i="11"/>
  <c r="DP385" i="11" s="1"/>
  <c r="CT375" i="11"/>
  <c r="DZ375" i="11" s="1"/>
  <c r="CG388" i="11"/>
  <c r="DM388" i="11" s="1"/>
  <c r="AW383" i="11"/>
  <c r="AU385" i="11"/>
  <c r="BC377" i="11"/>
  <c r="BY396" i="11"/>
  <c r="DE396" i="11" s="1"/>
  <c r="CD391" i="11"/>
  <c r="DJ391" i="11" s="1"/>
  <c r="EP391" i="11" s="1"/>
  <c r="GA391" i="11" s="1"/>
  <c r="AH398" i="11"/>
  <c r="CQ378" i="11"/>
  <c r="DW378" i="11" s="1"/>
  <c r="CC392" i="11"/>
  <c r="DI392" i="11" s="1"/>
  <c r="AX382" i="11"/>
  <c r="AN392" i="11"/>
  <c r="CE390" i="11"/>
  <c r="DK390" i="11" s="1"/>
  <c r="AT386" i="11"/>
  <c r="AL394" i="11"/>
  <c r="BE375" i="11"/>
  <c r="CU374" i="11"/>
  <c r="EA374" i="11" s="1"/>
  <c r="CB393" i="11"/>
  <c r="DH393" i="11" s="1"/>
  <c r="AM393" i="11"/>
  <c r="AR388" i="11"/>
  <c r="HL371" i="11"/>
  <c r="G434" i="11"/>
  <c r="M433" i="11"/>
  <c r="EK396" i="11" l="1"/>
  <c r="FV396" i="11" s="1"/>
  <c r="HK369" i="11"/>
  <c r="GZ370" i="11"/>
  <c r="HH370" i="11"/>
  <c r="EW384" i="11"/>
  <c r="GH384" i="11" s="1"/>
  <c r="FC378" i="11"/>
  <c r="GN378" i="11" s="1"/>
  <c r="FG374" i="11"/>
  <c r="GR374" i="11" s="1"/>
  <c r="EQ390" i="11"/>
  <c r="GB390" i="11" s="1"/>
  <c r="EZ381" i="11"/>
  <c r="GK381" i="11" s="1"/>
  <c r="EO392" i="11"/>
  <c r="FZ392" i="11" s="1"/>
  <c r="FA380" i="11"/>
  <c r="GL380" i="11" s="1"/>
  <c r="EL395" i="11"/>
  <c r="FW395" i="11" s="1"/>
  <c r="FH373" i="11"/>
  <c r="GS373" i="11" s="1"/>
  <c r="EV385" i="11"/>
  <c r="GG385" i="11" s="1"/>
  <c r="FB379" i="11"/>
  <c r="GM379" i="11" s="1"/>
  <c r="FI372" i="11"/>
  <c r="EY382" i="11"/>
  <c r="GJ382" i="11" s="1"/>
  <c r="EN393" i="11"/>
  <c r="FY393" i="11" s="1"/>
  <c r="ES388" i="11"/>
  <c r="GD388" i="11" s="1"/>
  <c r="EU386" i="11"/>
  <c r="GF386" i="11" s="1"/>
  <c r="EM394" i="11"/>
  <c r="FX394" i="11" s="1"/>
  <c r="FE376" i="11"/>
  <c r="GP376" i="11" s="1"/>
  <c r="EX383" i="11"/>
  <c r="GI383" i="11" s="1"/>
  <c r="GT371" i="11"/>
  <c r="GV371" i="11" s="1"/>
  <c r="GW371" i="11" s="1"/>
  <c r="FK371" i="11"/>
  <c r="FF375" i="11"/>
  <c r="GQ375" i="11" s="1"/>
  <c r="ER389" i="11"/>
  <c r="GC389" i="11" s="1"/>
  <c r="EI398" i="11"/>
  <c r="ET387" i="11"/>
  <c r="GE387" i="11" s="1"/>
  <c r="EJ397" i="11"/>
  <c r="FU397" i="11" s="1"/>
  <c r="FD377" i="11"/>
  <c r="GO377" i="11" s="1"/>
  <c r="FN370" i="11"/>
  <c r="HL372" i="11"/>
  <c r="HF373" i="11"/>
  <c r="AO392" i="11"/>
  <c r="CR378" i="11"/>
  <c r="DX378" i="11" s="1"/>
  <c r="CB394" i="11"/>
  <c r="DH394" i="11" s="1"/>
  <c r="AJ397" i="11"/>
  <c r="AV385" i="11"/>
  <c r="CW373" i="11"/>
  <c r="EC373" i="11" s="1"/>
  <c r="BY397" i="11"/>
  <c r="DE397" i="11" s="1"/>
  <c r="CE391" i="11"/>
  <c r="DK391" i="11" s="1"/>
  <c r="BF375" i="11"/>
  <c r="AW384" i="11"/>
  <c r="AN393" i="11"/>
  <c r="CG389" i="11"/>
  <c r="DM389" i="11" s="1"/>
  <c r="CN382" i="11"/>
  <c r="DT382" i="11" s="1"/>
  <c r="CF390" i="11"/>
  <c r="DL390" i="11" s="1"/>
  <c r="BZ396" i="11"/>
  <c r="DF396" i="11" s="1"/>
  <c r="BA380" i="11"/>
  <c r="AY382" i="11"/>
  <c r="CT376" i="11"/>
  <c r="DZ376" i="11" s="1"/>
  <c r="AI398" i="11"/>
  <c r="CI387" i="11"/>
  <c r="DO387" i="11" s="1"/>
  <c r="CQ379" i="11"/>
  <c r="DW379" i="11" s="1"/>
  <c r="AL395" i="11"/>
  <c r="BH373" i="11"/>
  <c r="CO381" i="11"/>
  <c r="DU381" i="11" s="1"/>
  <c r="CM383" i="11"/>
  <c r="DS383" i="11" s="1"/>
  <c r="BG374" i="11"/>
  <c r="AK396" i="11"/>
  <c r="AS388" i="11"/>
  <c r="CK385" i="11"/>
  <c r="DQ385" i="11" s="1"/>
  <c r="EW385" i="11" s="1"/>
  <c r="GH385" i="11" s="1"/>
  <c r="AU386" i="11"/>
  <c r="CU375" i="11"/>
  <c r="EA375" i="11" s="1"/>
  <c r="BB379" i="11"/>
  <c r="BE376" i="11"/>
  <c r="BD377" i="11"/>
  <c r="AT387" i="11"/>
  <c r="AX383" i="11"/>
  <c r="CC393" i="11"/>
  <c r="DI393" i="11" s="1"/>
  <c r="AZ381" i="11"/>
  <c r="BC378" i="11"/>
  <c r="CA395" i="11"/>
  <c r="DG395" i="11" s="1"/>
  <c r="AQ390" i="11"/>
  <c r="AR389" i="11"/>
  <c r="CV374" i="11"/>
  <c r="EB374" i="11" s="1"/>
  <c r="CD392" i="11"/>
  <c r="DJ392" i="11" s="1"/>
  <c r="AP391" i="11"/>
  <c r="CJ386" i="11"/>
  <c r="DP386" i="11" s="1"/>
  <c r="EV386" i="11" s="1"/>
  <c r="GG386" i="11" s="1"/>
  <c r="CL384" i="11"/>
  <c r="DR384" i="11" s="1"/>
  <c r="CS377" i="11"/>
  <c r="DY377" i="11" s="1"/>
  <c r="CP380" i="11"/>
  <c r="DV380" i="11" s="1"/>
  <c r="CH388" i="11"/>
  <c r="DN388" i="11" s="1"/>
  <c r="AM394" i="11"/>
  <c r="BX398" i="11"/>
  <c r="DD398" i="11" s="1"/>
  <c r="G435" i="11"/>
  <c r="M434" i="11"/>
  <c r="GY371" i="11" l="1"/>
  <c r="HI371" i="11" s="1"/>
  <c r="HJ371" i="11" s="1"/>
  <c r="GX371" i="11"/>
  <c r="HK370" i="11"/>
  <c r="EO393" i="11"/>
  <c r="FZ393" i="11" s="1"/>
  <c r="EJ398" i="11"/>
  <c r="FU398" i="11" s="1"/>
  <c r="ET388" i="11"/>
  <c r="GE388" i="11" s="1"/>
  <c r="FB380" i="11"/>
  <c r="GM380" i="11" s="1"/>
  <c r="FE377" i="11"/>
  <c r="GP377" i="11" s="1"/>
  <c r="EM395" i="11"/>
  <c r="FX395" i="11" s="1"/>
  <c r="EX384" i="11"/>
  <c r="GI384" i="11" s="1"/>
  <c r="FH374" i="11"/>
  <c r="GS374" i="11" s="1"/>
  <c r="EK397" i="11"/>
  <c r="FV397" i="11" s="1"/>
  <c r="EP392" i="11"/>
  <c r="GA392" i="11" s="1"/>
  <c r="FG375" i="11"/>
  <c r="GR375" i="11" s="1"/>
  <c r="EL396" i="11"/>
  <c r="FW396" i="11" s="1"/>
  <c r="EN394" i="11"/>
  <c r="FY394" i="11" s="1"/>
  <c r="FL371" i="11"/>
  <c r="FM371" i="11" s="1"/>
  <c r="FF376" i="11"/>
  <c r="GQ376" i="11" s="1"/>
  <c r="ER390" i="11"/>
  <c r="GC390" i="11" s="1"/>
  <c r="FI373" i="11"/>
  <c r="FD378" i="11"/>
  <c r="GO378" i="11" s="1"/>
  <c r="FT398" i="11"/>
  <c r="GT372" i="11"/>
  <c r="GV372" i="11" s="1"/>
  <c r="GW372" i="11" s="1"/>
  <c r="FK372" i="11"/>
  <c r="EY383" i="11"/>
  <c r="GJ383" i="11" s="1"/>
  <c r="FC379" i="11"/>
  <c r="GN379" i="11" s="1"/>
  <c r="EZ382" i="11"/>
  <c r="GK382" i="11" s="1"/>
  <c r="FA381" i="11"/>
  <c r="GL381" i="11" s="1"/>
  <c r="EU387" i="11"/>
  <c r="GF387" i="11" s="1"/>
  <c r="ES389" i="11"/>
  <c r="GD389" i="11" s="1"/>
  <c r="EQ391" i="11"/>
  <c r="GB391" i="11" s="1"/>
  <c r="HL373" i="11"/>
  <c r="HF374" i="11"/>
  <c r="CT377" i="11"/>
  <c r="DZ377" i="11" s="1"/>
  <c r="CL385" i="11"/>
  <c r="DR385" i="11" s="1"/>
  <c r="CC394" i="11"/>
  <c r="DI394" i="11" s="1"/>
  <c r="BE377" i="11"/>
  <c r="BH374" i="11"/>
  <c r="AL396" i="11"/>
  <c r="CV375" i="11"/>
  <c r="EB375" i="11" s="1"/>
  <c r="CB395" i="11"/>
  <c r="DH395" i="11" s="1"/>
  <c r="CR379" i="11"/>
  <c r="DX379" i="11" s="1"/>
  <c r="CH389" i="11"/>
  <c r="DN389" i="11" s="1"/>
  <c r="CN383" i="11"/>
  <c r="DT383" i="11" s="1"/>
  <c r="CO382" i="11"/>
  <c r="DU382" i="11" s="1"/>
  <c r="AV386" i="11"/>
  <c r="AW385" i="11"/>
  <c r="AS389" i="11"/>
  <c r="CM384" i="11"/>
  <c r="DS384" i="11" s="1"/>
  <c r="AQ391" i="11"/>
  <c r="CD393" i="11"/>
  <c r="DJ393" i="11" s="1"/>
  <c r="CW374" i="11"/>
  <c r="EC374" i="11" s="1"/>
  <c r="CA396" i="11"/>
  <c r="DG396" i="11" s="1"/>
  <c r="BB380" i="11"/>
  <c r="CJ387" i="11"/>
  <c r="DP387" i="11" s="1"/>
  <c r="AK397" i="11"/>
  <c r="CF391" i="11"/>
  <c r="DL391" i="11" s="1"/>
  <c r="CQ380" i="11"/>
  <c r="DW380" i="11" s="1"/>
  <c r="BA381" i="11"/>
  <c r="CU376" i="11"/>
  <c r="EA376" i="11" s="1"/>
  <c r="CK386" i="11"/>
  <c r="DQ386" i="11" s="1"/>
  <c r="AP392" i="11"/>
  <c r="AU387" i="11"/>
  <c r="BC379" i="11"/>
  <c r="CE392" i="11"/>
  <c r="DK392" i="11" s="1"/>
  <c r="BY398" i="11"/>
  <c r="DE398" i="11" s="1"/>
  <c r="CI388" i="11"/>
  <c r="DO388" i="11" s="1"/>
  <c r="AX384" i="11"/>
  <c r="BF376" i="11"/>
  <c r="CG390" i="11"/>
  <c r="DM390" i="11" s="1"/>
  <c r="CP381" i="11"/>
  <c r="DV381" i="11" s="1"/>
  <c r="FB381" i="11" s="1"/>
  <c r="GM381" i="11" s="1"/>
  <c r="BZ397" i="11"/>
  <c r="DF397" i="11" s="1"/>
  <c r="EL397" i="11" s="1"/>
  <c r="FW397" i="11" s="1"/>
  <c r="AT388" i="11"/>
  <c r="AO393" i="11"/>
  <c r="AN394" i="11"/>
  <c r="BD378" i="11"/>
  <c r="AM395" i="11"/>
  <c r="AJ398" i="11"/>
  <c r="AR390" i="11"/>
  <c r="AY383" i="11"/>
  <c r="AZ382" i="11"/>
  <c r="BG375" i="11"/>
  <c r="CS378" i="11"/>
  <c r="DY378" i="11" s="1"/>
  <c r="M435" i="11"/>
  <c r="G436" i="11"/>
  <c r="FI374" i="11" l="1"/>
  <c r="GT374" i="11" s="1"/>
  <c r="GV374" i="11" s="1"/>
  <c r="GW374" i="11" s="1"/>
  <c r="FC380" i="11"/>
  <c r="GN380" i="11" s="1"/>
  <c r="EW386" i="11"/>
  <c r="GH386" i="11" s="1"/>
  <c r="GY372" i="11"/>
  <c r="HI372" i="11" s="1"/>
  <c r="HJ372" i="11" s="1"/>
  <c r="GX372" i="11"/>
  <c r="GZ371" i="11"/>
  <c r="HK371" i="11" s="1"/>
  <c r="HH371" i="11"/>
  <c r="EQ392" i="11"/>
  <c r="GB392" i="11" s="1"/>
  <c r="ER391" i="11"/>
  <c r="GC391" i="11" s="1"/>
  <c r="EM396" i="11"/>
  <c r="FX396" i="11" s="1"/>
  <c r="FE378" i="11"/>
  <c r="GP378" i="11" s="1"/>
  <c r="ES390" i="11"/>
  <c r="GD390" i="11" s="1"/>
  <c r="EK398" i="11"/>
  <c r="FD379" i="11"/>
  <c r="GO379" i="11" s="1"/>
  <c r="FF377" i="11"/>
  <c r="GQ377" i="11" s="1"/>
  <c r="FL372" i="11"/>
  <c r="FM372" i="11" s="1"/>
  <c r="EY384" i="11"/>
  <c r="GJ384" i="11" s="1"/>
  <c r="FA382" i="11"/>
  <c r="GL382" i="11" s="1"/>
  <c r="EN395" i="11"/>
  <c r="FY395" i="11" s="1"/>
  <c r="GT373" i="11"/>
  <c r="GV373" i="11" s="1"/>
  <c r="GW373" i="11" s="1"/>
  <c r="FK373" i="11"/>
  <c r="FN371" i="11"/>
  <c r="FG376" i="11"/>
  <c r="GR376" i="11" s="1"/>
  <c r="FK374" i="11"/>
  <c r="EZ383" i="11"/>
  <c r="GK383" i="11" s="1"/>
  <c r="FH375" i="11"/>
  <c r="GS375" i="11" s="1"/>
  <c r="EO394" i="11"/>
  <c r="FZ394" i="11" s="1"/>
  <c r="EU388" i="11"/>
  <c r="GF388" i="11" s="1"/>
  <c r="EV387" i="11"/>
  <c r="GG387" i="11" s="1"/>
  <c r="EP393" i="11"/>
  <c r="GA393" i="11" s="1"/>
  <c r="ET389" i="11"/>
  <c r="GE389" i="11" s="1"/>
  <c r="EX385" i="11"/>
  <c r="GI385" i="11" s="1"/>
  <c r="HL374" i="11"/>
  <c r="HF375" i="11"/>
  <c r="CI389" i="11"/>
  <c r="DO389" i="11" s="1"/>
  <c r="AX385" i="11"/>
  <c r="CM385" i="11"/>
  <c r="DS385" i="11" s="1"/>
  <c r="CL386" i="11"/>
  <c r="DR386" i="11" s="1"/>
  <c r="AQ392" i="11"/>
  <c r="CC395" i="11"/>
  <c r="DI395" i="11" s="1"/>
  <c r="CF392" i="11"/>
  <c r="DL392" i="11" s="1"/>
  <c r="CR380" i="11"/>
  <c r="DX380" i="11" s="1"/>
  <c r="BZ398" i="11"/>
  <c r="DF398" i="11" s="1"/>
  <c r="AR391" i="11"/>
  <c r="CA397" i="11"/>
  <c r="DG397" i="11" s="1"/>
  <c r="CP382" i="11"/>
  <c r="DV382" i="11" s="1"/>
  <c r="BF377" i="11"/>
  <c r="CS379" i="11"/>
  <c r="DY379" i="11" s="1"/>
  <c r="BG376" i="11"/>
  <c r="AL397" i="11"/>
  <c r="BH375" i="11"/>
  <c r="CT378" i="11"/>
  <c r="DZ378" i="11" s="1"/>
  <c r="BB381" i="11"/>
  <c r="BD379" i="11"/>
  <c r="CE393" i="11"/>
  <c r="DK393" i="11" s="1"/>
  <c r="CN384" i="11"/>
  <c r="DT384" i="11" s="1"/>
  <c r="CJ388" i="11"/>
  <c r="DP388" i="11" s="1"/>
  <c r="BC380" i="11"/>
  <c r="AV387" i="11"/>
  <c r="CQ381" i="11"/>
  <c r="DW381" i="11" s="1"/>
  <c r="AY384" i="11"/>
  <c r="CW375" i="11"/>
  <c r="EC375" i="11" s="1"/>
  <c r="AN395" i="11"/>
  <c r="CK387" i="11"/>
  <c r="DQ387" i="11" s="1"/>
  <c r="CD394" i="11"/>
  <c r="DJ394" i="11" s="1"/>
  <c r="CG391" i="11"/>
  <c r="DM391" i="11" s="1"/>
  <c r="AO394" i="11"/>
  <c r="CV376" i="11"/>
  <c r="EB376" i="11" s="1"/>
  <c r="BA382" i="11"/>
  <c r="AT389" i="11"/>
  <c r="AK398" i="11"/>
  <c r="AP393" i="11"/>
  <c r="CB396" i="11"/>
  <c r="DH396" i="11" s="1"/>
  <c r="CU377" i="11"/>
  <c r="EA377" i="11" s="1"/>
  <c r="AU388" i="11"/>
  <c r="CH390" i="11"/>
  <c r="DN390" i="11" s="1"/>
  <c r="BE378" i="11"/>
  <c r="AW386" i="11"/>
  <c r="AZ383" i="11"/>
  <c r="AS390" i="11"/>
  <c r="CO383" i="11"/>
  <c r="DU383" i="11" s="1"/>
  <c r="AM396" i="11"/>
  <c r="M436" i="11"/>
  <c r="G437" i="11"/>
  <c r="GY374" i="11" l="1"/>
  <c r="HI374" i="11" s="1"/>
  <c r="HJ374" i="11" s="1"/>
  <c r="GX374" i="11"/>
  <c r="GY373" i="11"/>
  <c r="HI373" i="11" s="1"/>
  <c r="HJ373" i="11" s="1"/>
  <c r="GX373" i="11"/>
  <c r="GZ372" i="11"/>
  <c r="HK372" i="11" s="1"/>
  <c r="HH372" i="11"/>
  <c r="ES391" i="11"/>
  <c r="GD391" i="11" s="1"/>
  <c r="EY385" i="11"/>
  <c r="GJ385" i="11" s="1"/>
  <c r="EP394" i="11"/>
  <c r="GA394" i="11" s="1"/>
  <c r="EW387" i="11"/>
  <c r="GH387" i="11" s="1"/>
  <c r="FG377" i="11"/>
  <c r="GR377" i="11" s="1"/>
  <c r="FI375" i="11"/>
  <c r="GT375" i="11" s="1"/>
  <c r="GV375" i="11" s="1"/>
  <c r="GW375" i="11" s="1"/>
  <c r="FA383" i="11"/>
  <c r="GL383" i="11" s="1"/>
  <c r="ER392" i="11"/>
  <c r="GC392" i="11" s="1"/>
  <c r="ET390" i="11"/>
  <c r="GE390" i="11" s="1"/>
  <c r="FH376" i="11"/>
  <c r="GS376" i="11" s="1"/>
  <c r="FC381" i="11"/>
  <c r="GN381" i="11" s="1"/>
  <c r="EM397" i="11"/>
  <c r="FX397" i="11" s="1"/>
  <c r="EQ393" i="11"/>
  <c r="GB393" i="11" s="1"/>
  <c r="EL398" i="11"/>
  <c r="FW398" i="11" s="1"/>
  <c r="EU389" i="11"/>
  <c r="GF389" i="11" s="1"/>
  <c r="FB382" i="11"/>
  <c r="GM382" i="11" s="1"/>
  <c r="FD380" i="11"/>
  <c r="GO380" i="11" s="1"/>
  <c r="EX386" i="11"/>
  <c r="GI386" i="11" s="1"/>
  <c r="FL374" i="11"/>
  <c r="FM374" i="11" s="1"/>
  <c r="FL373" i="11"/>
  <c r="FM373" i="11" s="1"/>
  <c r="EN396" i="11"/>
  <c r="FY396" i="11" s="1"/>
  <c r="EV388" i="11"/>
  <c r="GG388" i="11" s="1"/>
  <c r="FV398" i="11"/>
  <c r="EZ384" i="11"/>
  <c r="GK384" i="11" s="1"/>
  <c r="FF378" i="11"/>
  <c r="GQ378" i="11" s="1"/>
  <c r="FE379" i="11"/>
  <c r="GP379" i="11" s="1"/>
  <c r="EO395" i="11"/>
  <c r="FZ395" i="11" s="1"/>
  <c r="FN372" i="11"/>
  <c r="HL375" i="11"/>
  <c r="HF376" i="11"/>
  <c r="AO395" i="11"/>
  <c r="AS391" i="11"/>
  <c r="AQ393" i="11"/>
  <c r="AL398" i="11"/>
  <c r="CD395" i="11"/>
  <c r="DJ395" i="11" s="1"/>
  <c r="EP395" i="11" s="1"/>
  <c r="GA395" i="11" s="1"/>
  <c r="CU378" i="11"/>
  <c r="EA378" i="11" s="1"/>
  <c r="CE394" i="11"/>
  <c r="DK394" i="11" s="1"/>
  <c r="CA398" i="11"/>
  <c r="DG398" i="11" s="1"/>
  <c r="BF378" i="11"/>
  <c r="AR392" i="11"/>
  <c r="AX386" i="11"/>
  <c r="CK388" i="11"/>
  <c r="DQ388" i="11" s="1"/>
  <c r="CI390" i="11"/>
  <c r="DO390" i="11" s="1"/>
  <c r="BA383" i="11"/>
  <c r="CM386" i="11"/>
  <c r="DS386" i="11" s="1"/>
  <c r="CW376" i="11"/>
  <c r="EC376" i="11" s="1"/>
  <c r="AW387" i="11"/>
  <c r="CV377" i="11"/>
  <c r="EB377" i="11" s="1"/>
  <c r="AT390" i="11"/>
  <c r="AY385" i="11"/>
  <c r="BC381" i="11"/>
  <c r="CO384" i="11"/>
  <c r="DU384" i="11" s="1"/>
  <c r="CS380" i="11"/>
  <c r="DY380" i="11" s="1"/>
  <c r="AZ384" i="11"/>
  <c r="CL387" i="11"/>
  <c r="DR387" i="11" s="1"/>
  <c r="EX387" i="11" s="1"/>
  <c r="GI387" i="11" s="1"/>
  <c r="AV388" i="11"/>
  <c r="AP394" i="11"/>
  <c r="CC396" i="11"/>
  <c r="DI396" i="11" s="1"/>
  <c r="CB397" i="11"/>
  <c r="DH397" i="11" s="1"/>
  <c r="CQ382" i="11"/>
  <c r="DW382" i="11" s="1"/>
  <c r="CG392" i="11"/>
  <c r="DM392" i="11" s="1"/>
  <c r="BG377" i="11"/>
  <c r="CJ389" i="11"/>
  <c r="DP389" i="11" s="1"/>
  <c r="CH391" i="11"/>
  <c r="DN391" i="11" s="1"/>
  <c r="ET391" i="11" s="1"/>
  <c r="GE391" i="11" s="1"/>
  <c r="CF393" i="11"/>
  <c r="DL393" i="11" s="1"/>
  <c r="ER393" i="11" s="1"/>
  <c r="GC393" i="11" s="1"/>
  <c r="BB382" i="11"/>
  <c r="CR381" i="11"/>
  <c r="DX381" i="11" s="1"/>
  <c r="FD381" i="11" s="1"/>
  <c r="GO381" i="11" s="1"/>
  <c r="BD380" i="11"/>
  <c r="BE379" i="11"/>
  <c r="AM397" i="11"/>
  <c r="AU389" i="11"/>
  <c r="CT379" i="11"/>
  <c r="DZ379" i="11" s="1"/>
  <c r="BH376" i="11"/>
  <c r="AN396" i="11"/>
  <c r="CN385" i="11"/>
  <c r="DT385" i="11" s="1"/>
  <c r="CP383" i="11"/>
  <c r="DV383" i="11" s="1"/>
  <c r="FB383" i="11" s="1"/>
  <c r="GM383" i="11" s="1"/>
  <c r="M437" i="11"/>
  <c r="G438" i="11"/>
  <c r="EM398" i="11" l="1"/>
  <c r="FX398" i="11" s="1"/>
  <c r="EY386" i="11"/>
  <c r="GJ386" i="11" s="1"/>
  <c r="GY375" i="11"/>
  <c r="HI375" i="11" s="1"/>
  <c r="HJ375" i="11" s="1"/>
  <c r="GX375" i="11"/>
  <c r="GZ373" i="11"/>
  <c r="HK373" i="11" s="1"/>
  <c r="HH373" i="11"/>
  <c r="GZ374" i="11"/>
  <c r="HK374" i="11" s="1"/>
  <c r="HH374" i="11"/>
  <c r="FK375" i="11"/>
  <c r="FL375" i="11" s="1"/>
  <c r="FM375" i="11" s="1"/>
  <c r="EZ385" i="11"/>
  <c r="GK385" i="11" s="1"/>
  <c r="ES392" i="11"/>
  <c r="GD392" i="11" s="1"/>
  <c r="FE380" i="11"/>
  <c r="GP380" i="11" s="1"/>
  <c r="EQ394" i="11"/>
  <c r="GB394" i="11" s="1"/>
  <c r="FF379" i="11"/>
  <c r="GQ379" i="11" s="1"/>
  <c r="FC382" i="11"/>
  <c r="GN382" i="11" s="1"/>
  <c r="FA384" i="11"/>
  <c r="GL384" i="11" s="1"/>
  <c r="FH377" i="11"/>
  <c r="GS377" i="11" s="1"/>
  <c r="FG378" i="11"/>
  <c r="GR378" i="11" s="1"/>
  <c r="FN373" i="11"/>
  <c r="EV389" i="11"/>
  <c r="GG389" i="11" s="1"/>
  <c r="EN397" i="11"/>
  <c r="FY397" i="11" s="1"/>
  <c r="EU390" i="11"/>
  <c r="GF390" i="11" s="1"/>
  <c r="EO396" i="11"/>
  <c r="FZ396" i="11" s="1"/>
  <c r="FI376" i="11"/>
  <c r="EW388" i="11"/>
  <c r="GH388" i="11" s="1"/>
  <c r="FN374" i="11"/>
  <c r="HL376" i="11"/>
  <c r="HF377" i="11"/>
  <c r="AV389" i="11"/>
  <c r="CO385" i="11"/>
  <c r="DU385" i="11" s="1"/>
  <c r="CL388" i="11"/>
  <c r="DR388" i="11" s="1"/>
  <c r="CG393" i="11"/>
  <c r="DM393" i="11" s="1"/>
  <c r="BD381" i="11"/>
  <c r="CD396" i="11"/>
  <c r="DJ396" i="11" s="1"/>
  <c r="CT380" i="11"/>
  <c r="DZ380" i="11" s="1"/>
  <c r="CH392" i="11"/>
  <c r="DN392" i="11" s="1"/>
  <c r="CR382" i="11"/>
  <c r="DX382" i="11" s="1"/>
  <c r="CE395" i="11"/>
  <c r="DK395" i="11" s="1"/>
  <c r="CV378" i="11"/>
  <c r="EB378" i="11" s="1"/>
  <c r="AM398" i="11"/>
  <c r="CB398" i="11"/>
  <c r="DH398" i="11" s="1"/>
  <c r="CM387" i="11"/>
  <c r="DS387" i="11" s="1"/>
  <c r="BG378" i="11"/>
  <c r="CK389" i="11"/>
  <c r="DQ389" i="11" s="1"/>
  <c r="CQ383" i="11"/>
  <c r="DW383" i="11" s="1"/>
  <c r="AT391" i="11"/>
  <c r="BE380" i="11"/>
  <c r="CN386" i="11"/>
  <c r="DT386" i="11" s="1"/>
  <c r="BA384" i="11"/>
  <c r="AY386" i="11"/>
  <c r="CW377" i="11"/>
  <c r="EC377" i="11" s="1"/>
  <c r="BB383" i="11"/>
  <c r="BF379" i="11"/>
  <c r="AQ394" i="11"/>
  <c r="CC397" i="11"/>
  <c r="DI397" i="11" s="1"/>
  <c r="CS381" i="11"/>
  <c r="DY381" i="11" s="1"/>
  <c r="AU390" i="11"/>
  <c r="AZ385" i="11"/>
  <c r="AR393" i="11"/>
  <c r="CF394" i="11"/>
  <c r="DL394" i="11" s="1"/>
  <c r="AP395" i="11"/>
  <c r="BC382" i="11"/>
  <c r="AX387" i="11"/>
  <c r="BH377" i="11"/>
  <c r="AW388" i="11"/>
  <c r="CI391" i="11"/>
  <c r="DO391" i="11" s="1"/>
  <c r="CP384" i="11"/>
  <c r="DV384" i="11" s="1"/>
  <c r="CJ390" i="11"/>
  <c r="DP390" i="11" s="1"/>
  <c r="AN397" i="11"/>
  <c r="AO396" i="11"/>
  <c r="CU379" i="11"/>
  <c r="EA379" i="11" s="1"/>
  <c r="AS392" i="11"/>
  <c r="M438" i="11"/>
  <c r="G439" i="11"/>
  <c r="EU391" i="11" l="1"/>
  <c r="GF391" i="11" s="1"/>
  <c r="GZ375" i="11"/>
  <c r="HK375" i="11" s="1"/>
  <c r="HH375" i="11"/>
  <c r="EN398" i="11"/>
  <c r="FY398" i="11" s="1"/>
  <c r="ER394" i="11"/>
  <c r="GC394" i="11" s="1"/>
  <c r="EV390" i="11"/>
  <c r="GG390" i="11" s="1"/>
  <c r="FE381" i="11"/>
  <c r="GP381" i="11" s="1"/>
  <c r="EW389" i="11"/>
  <c r="GH389" i="11" s="1"/>
  <c r="FB384" i="11"/>
  <c r="GM384" i="11" s="1"/>
  <c r="FG379" i="11"/>
  <c r="GR379" i="11" s="1"/>
  <c r="EZ386" i="11"/>
  <c r="GK386" i="11" s="1"/>
  <c r="ET392" i="11"/>
  <c r="GE392" i="11" s="1"/>
  <c r="ES393" i="11"/>
  <c r="GD393" i="11" s="1"/>
  <c r="FN375" i="11"/>
  <c r="EO397" i="11"/>
  <c r="FZ397" i="11" s="1"/>
  <c r="FI377" i="11"/>
  <c r="FH378" i="11"/>
  <c r="GS378" i="11" s="1"/>
  <c r="FF380" i="11"/>
  <c r="GQ380" i="11" s="1"/>
  <c r="EX388" i="11"/>
  <c r="GI388" i="11" s="1"/>
  <c r="EY387" i="11"/>
  <c r="GJ387" i="11" s="1"/>
  <c r="EQ395" i="11"/>
  <c r="GB395" i="11" s="1"/>
  <c r="EP396" i="11"/>
  <c r="GA396" i="11" s="1"/>
  <c r="FA385" i="11"/>
  <c r="GL385" i="11" s="1"/>
  <c r="FC383" i="11"/>
  <c r="GN383" i="11" s="1"/>
  <c r="FD382" i="11"/>
  <c r="GO382" i="11" s="1"/>
  <c r="GT376" i="11"/>
  <c r="GV376" i="11" s="1"/>
  <c r="GW376" i="11" s="1"/>
  <c r="FK376" i="11"/>
  <c r="HL377" i="11"/>
  <c r="HF378" i="11"/>
  <c r="CK390" i="11"/>
  <c r="DQ390" i="11" s="1"/>
  <c r="AX388" i="11"/>
  <c r="BD382" i="11"/>
  <c r="AQ395" i="11"/>
  <c r="CN387" i="11"/>
  <c r="DT387" i="11" s="1"/>
  <c r="AO397" i="11"/>
  <c r="AT392" i="11"/>
  <c r="AZ386" i="11"/>
  <c r="BC383" i="11"/>
  <c r="AN398" i="11"/>
  <c r="BB384" i="11"/>
  <c r="AS393" i="11"/>
  <c r="CO386" i="11"/>
  <c r="DU386" i="11" s="1"/>
  <c r="CI392" i="11"/>
  <c r="DO392" i="11" s="1"/>
  <c r="CM388" i="11"/>
  <c r="DS388" i="11" s="1"/>
  <c r="BE381" i="11"/>
  <c r="CC398" i="11"/>
  <c r="DI398" i="11" s="1"/>
  <c r="AP396" i="11"/>
  <c r="BF380" i="11"/>
  <c r="CQ384" i="11"/>
  <c r="DW384" i="11" s="1"/>
  <c r="BH378" i="11"/>
  <c r="AR394" i="11"/>
  <c r="CG394" i="11"/>
  <c r="DM394" i="11" s="1"/>
  <c r="CW378" i="11"/>
  <c r="EC378" i="11" s="1"/>
  <c r="CR383" i="11"/>
  <c r="DX383" i="11" s="1"/>
  <c r="FD383" i="11" s="1"/>
  <c r="GO383" i="11" s="1"/>
  <c r="AV390" i="11"/>
  <c r="AU391" i="11"/>
  <c r="BA385" i="11"/>
  <c r="BG379" i="11"/>
  <c r="CS382" i="11"/>
  <c r="DY382" i="11" s="1"/>
  <c r="CH393" i="11"/>
  <c r="DN393" i="11" s="1"/>
  <c r="AW389" i="11"/>
  <c r="CP385" i="11"/>
  <c r="DV385" i="11" s="1"/>
  <c r="CT381" i="11"/>
  <c r="DZ381" i="11" s="1"/>
  <c r="AY387" i="11"/>
  <c r="CD397" i="11"/>
  <c r="DJ397" i="11" s="1"/>
  <c r="EP397" i="11" s="1"/>
  <c r="GA397" i="11" s="1"/>
  <c r="CJ391" i="11"/>
  <c r="DP391" i="11" s="1"/>
  <c r="CU380" i="11"/>
  <c r="EA380" i="11" s="1"/>
  <c r="CE396" i="11"/>
  <c r="DK396" i="11" s="1"/>
  <c r="CL389" i="11"/>
  <c r="DR389" i="11" s="1"/>
  <c r="EX389" i="11" s="1"/>
  <c r="GI389" i="11" s="1"/>
  <c r="CV379" i="11"/>
  <c r="EB379" i="11" s="1"/>
  <c r="FH379" i="11" s="1"/>
  <c r="GS379" i="11" s="1"/>
  <c r="CF395" i="11"/>
  <c r="DL395" i="11" s="1"/>
  <c r="G440" i="11"/>
  <c r="M439" i="11"/>
  <c r="EO398" i="11" l="1"/>
  <c r="FZ398" i="11" s="1"/>
  <c r="EQ396" i="11"/>
  <c r="GB396" i="11" s="1"/>
  <c r="EY388" i="11"/>
  <c r="GJ388" i="11" s="1"/>
  <c r="GY376" i="11"/>
  <c r="HI376" i="11" s="1"/>
  <c r="HJ376" i="11" s="1"/>
  <c r="GX376" i="11"/>
  <c r="FC384" i="11"/>
  <c r="GN384" i="11" s="1"/>
  <c r="FG380" i="11"/>
  <c r="GR380" i="11" s="1"/>
  <c r="FE382" i="11"/>
  <c r="GP382" i="11" s="1"/>
  <c r="EU392" i="11"/>
  <c r="GF392" i="11" s="1"/>
  <c r="EV391" i="11"/>
  <c r="GG391" i="11" s="1"/>
  <c r="FB385" i="11"/>
  <c r="GM385" i="11" s="1"/>
  <c r="FA386" i="11"/>
  <c r="GL386" i="11" s="1"/>
  <c r="ET393" i="11"/>
  <c r="GE393" i="11" s="1"/>
  <c r="ER395" i="11"/>
  <c r="GC395" i="11" s="1"/>
  <c r="FF381" i="11"/>
  <c r="GQ381" i="11" s="1"/>
  <c r="EZ387" i="11"/>
  <c r="GK387" i="11" s="1"/>
  <c r="EW390" i="11"/>
  <c r="GH390" i="11" s="1"/>
  <c r="ES394" i="11"/>
  <c r="GD394" i="11" s="1"/>
  <c r="GT377" i="11"/>
  <c r="GV377" i="11" s="1"/>
  <c r="GW377" i="11" s="1"/>
  <c r="FK377" i="11"/>
  <c r="FI378" i="11"/>
  <c r="FL376" i="11"/>
  <c r="FM376" i="11" s="1"/>
  <c r="HF379" i="11"/>
  <c r="BG380" i="11"/>
  <c r="CI393" i="11"/>
  <c r="DO393" i="11" s="1"/>
  <c r="AP397" i="11"/>
  <c r="CH394" i="11"/>
  <c r="DN394" i="11" s="1"/>
  <c r="AZ387" i="11"/>
  <c r="BC384" i="11"/>
  <c r="AX389" i="11"/>
  <c r="CE397" i="11"/>
  <c r="DK397" i="11" s="1"/>
  <c r="CF396" i="11"/>
  <c r="DL396" i="11" s="1"/>
  <c r="CS383" i="11"/>
  <c r="DY383" i="11" s="1"/>
  <c r="AU392" i="11"/>
  <c r="BB385" i="11"/>
  <c r="BH379" i="11"/>
  <c r="CV380" i="11"/>
  <c r="EB380" i="11" s="1"/>
  <c r="CR384" i="11"/>
  <c r="DX384" i="11" s="1"/>
  <c r="CO387" i="11"/>
  <c r="DU387" i="11" s="1"/>
  <c r="CK391" i="11"/>
  <c r="DQ391" i="11" s="1"/>
  <c r="AY388" i="11"/>
  <c r="CG395" i="11"/>
  <c r="DM395" i="11" s="1"/>
  <c r="CN388" i="11"/>
  <c r="DT388" i="11" s="1"/>
  <c r="AO398" i="11"/>
  <c r="AV391" i="11"/>
  <c r="CT382" i="11"/>
  <c r="DZ382" i="11" s="1"/>
  <c r="CM389" i="11"/>
  <c r="DS389" i="11" s="1"/>
  <c r="CL390" i="11"/>
  <c r="DR390" i="11" s="1"/>
  <c r="CQ385" i="11"/>
  <c r="DW385" i="11" s="1"/>
  <c r="AS394" i="11"/>
  <c r="AQ396" i="11"/>
  <c r="CJ392" i="11"/>
  <c r="DP392" i="11" s="1"/>
  <c r="CU381" i="11"/>
  <c r="EA381" i="11" s="1"/>
  <c r="AW390" i="11"/>
  <c r="CW379" i="11"/>
  <c r="EC379" i="11" s="1"/>
  <c r="BF381" i="11"/>
  <c r="BD383" i="11"/>
  <c r="BA386" i="11"/>
  <c r="CD398" i="11"/>
  <c r="DJ398" i="11" s="1"/>
  <c r="CP386" i="11"/>
  <c r="DV386" i="11" s="1"/>
  <c r="AT393" i="11"/>
  <c r="BE382" i="11"/>
  <c r="AR395" i="11"/>
  <c r="HL378" i="11"/>
  <c r="G441" i="11"/>
  <c r="M440" i="11"/>
  <c r="EV392" i="11" l="1"/>
  <c r="GG392" i="11" s="1"/>
  <c r="EY389" i="11"/>
  <c r="GJ389" i="11" s="1"/>
  <c r="GZ376" i="11"/>
  <c r="HK376" i="11" s="1"/>
  <c r="HH376" i="11"/>
  <c r="GY377" i="11"/>
  <c r="HI377" i="11" s="1"/>
  <c r="HJ377" i="11" s="1"/>
  <c r="GX377" i="11"/>
  <c r="FB386" i="11"/>
  <c r="GM386" i="11" s="1"/>
  <c r="FG381" i="11"/>
  <c r="GR381" i="11" s="1"/>
  <c r="FH380" i="11"/>
  <c r="GS380" i="11" s="1"/>
  <c r="EP398" i="11"/>
  <c r="GA398" i="11" s="1"/>
  <c r="FI379" i="11"/>
  <c r="FK379" i="11" s="1"/>
  <c r="FA387" i="11"/>
  <c r="GL387" i="11" s="1"/>
  <c r="EQ397" i="11"/>
  <c r="GB397" i="11" s="1"/>
  <c r="EZ388" i="11"/>
  <c r="GK388" i="11" s="1"/>
  <c r="FC385" i="11"/>
  <c r="GN385" i="11" s="1"/>
  <c r="FN376" i="11"/>
  <c r="EX390" i="11"/>
  <c r="GI390" i="11" s="1"/>
  <c r="EW391" i="11"/>
  <c r="GH391" i="11" s="1"/>
  <c r="ER396" i="11"/>
  <c r="GC396" i="11" s="1"/>
  <c r="ET394" i="11"/>
  <c r="GE394" i="11" s="1"/>
  <c r="GT378" i="11"/>
  <c r="GV378" i="11" s="1"/>
  <c r="GW378" i="11" s="1"/>
  <c r="FK378" i="11"/>
  <c r="FF382" i="11"/>
  <c r="GQ382" i="11" s="1"/>
  <c r="ES395" i="11"/>
  <c r="GD395" i="11" s="1"/>
  <c r="FD384" i="11"/>
  <c r="GO384" i="11" s="1"/>
  <c r="FL377" i="11"/>
  <c r="FM377" i="11" s="1"/>
  <c r="FE383" i="11"/>
  <c r="GP383" i="11" s="1"/>
  <c r="EU393" i="11"/>
  <c r="GF393" i="11" s="1"/>
  <c r="HF380" i="11"/>
  <c r="BB386" i="11"/>
  <c r="CU382" i="11"/>
  <c r="EA382" i="11" s="1"/>
  <c r="AZ388" i="11"/>
  <c r="CN389" i="11"/>
  <c r="DT389" i="11" s="1"/>
  <c r="AY389" i="11"/>
  <c r="CR385" i="11"/>
  <c r="DX385" i="11" s="1"/>
  <c r="AT394" i="11"/>
  <c r="AW391" i="11"/>
  <c r="AP398" i="11"/>
  <c r="AS395" i="11"/>
  <c r="BC385" i="11"/>
  <c r="CO388" i="11"/>
  <c r="DU388" i="11" s="1"/>
  <c r="AU393" i="11"/>
  <c r="CS384" i="11"/>
  <c r="DY384" i="11" s="1"/>
  <c r="CH395" i="11"/>
  <c r="DN395" i="11" s="1"/>
  <c r="CL391" i="11"/>
  <c r="DR391" i="11" s="1"/>
  <c r="EX391" i="11" s="1"/>
  <c r="GI391" i="11" s="1"/>
  <c r="BD384" i="11"/>
  <c r="CV381" i="11"/>
  <c r="EB381" i="11" s="1"/>
  <c r="BG381" i="11"/>
  <c r="CK392" i="11"/>
  <c r="DQ392" i="11" s="1"/>
  <c r="AX390" i="11"/>
  <c r="AQ397" i="11"/>
  <c r="CW380" i="11"/>
  <c r="EC380" i="11" s="1"/>
  <c r="AR396" i="11"/>
  <c r="BA387" i="11"/>
  <c r="CJ393" i="11"/>
  <c r="DP393" i="11" s="1"/>
  <c r="BF382" i="11"/>
  <c r="CI394" i="11"/>
  <c r="DO394" i="11" s="1"/>
  <c r="CQ386" i="11"/>
  <c r="DW386" i="11" s="1"/>
  <c r="BE383" i="11"/>
  <c r="CE398" i="11"/>
  <c r="DK398" i="11" s="1"/>
  <c r="CT383" i="11"/>
  <c r="DZ383" i="11" s="1"/>
  <c r="BH380" i="11"/>
  <c r="AV392" i="11"/>
  <c r="CP387" i="11"/>
  <c r="DV387" i="11" s="1"/>
  <c r="CG396" i="11"/>
  <c r="DM396" i="11" s="1"/>
  <c r="CF397" i="11"/>
  <c r="DL397" i="11" s="1"/>
  <c r="CM390" i="11"/>
  <c r="DS390" i="11" s="1"/>
  <c r="HL379" i="11"/>
  <c r="M441" i="11"/>
  <c r="G442" i="11"/>
  <c r="FC386" i="11" l="1"/>
  <c r="GN386" i="11" s="1"/>
  <c r="EQ398" i="11"/>
  <c r="GB398" i="11" s="1"/>
  <c r="ES396" i="11"/>
  <c r="GD396" i="11" s="1"/>
  <c r="EV393" i="11"/>
  <c r="GG393" i="11" s="1"/>
  <c r="EY390" i="11"/>
  <c r="GJ390" i="11" s="1"/>
  <c r="GY378" i="11"/>
  <c r="HI378" i="11" s="1"/>
  <c r="HJ378" i="11" s="1"/>
  <c r="GX378" i="11"/>
  <c r="GZ377" i="11"/>
  <c r="HK377" i="11" s="1"/>
  <c r="HH377" i="11"/>
  <c r="GT379" i="11"/>
  <c r="GV379" i="11" s="1"/>
  <c r="GW379" i="11" s="1"/>
  <c r="FB387" i="11"/>
  <c r="GM387" i="11" s="1"/>
  <c r="FH381" i="11"/>
  <c r="GS381" i="11" s="1"/>
  <c r="EU394" i="11"/>
  <c r="GF394" i="11" s="1"/>
  <c r="FA388" i="11"/>
  <c r="GL388" i="11" s="1"/>
  <c r="FE384" i="11"/>
  <c r="GP384" i="11" s="1"/>
  <c r="FD385" i="11"/>
  <c r="GO385" i="11" s="1"/>
  <c r="ER397" i="11"/>
  <c r="GC397" i="11" s="1"/>
  <c r="EZ389" i="11"/>
  <c r="GK389" i="11" s="1"/>
  <c r="FI380" i="11"/>
  <c r="ET395" i="11"/>
  <c r="GE395" i="11" s="1"/>
  <c r="FN377" i="11"/>
  <c r="FL379" i="11"/>
  <c r="FM379" i="11" s="1"/>
  <c r="FG382" i="11"/>
  <c r="GR382" i="11" s="1"/>
  <c r="FL378" i="11"/>
  <c r="FM378" i="11" s="1"/>
  <c r="FF383" i="11"/>
  <c r="GQ383" i="11" s="1"/>
  <c r="EW392" i="11"/>
  <c r="GH392" i="11" s="1"/>
  <c r="HF381" i="11"/>
  <c r="AS396" i="11"/>
  <c r="CO389" i="11"/>
  <c r="DU389" i="11" s="1"/>
  <c r="CS385" i="11"/>
  <c r="DY385" i="11" s="1"/>
  <c r="AW392" i="11"/>
  <c r="CQ387" i="11"/>
  <c r="DW387" i="11" s="1"/>
  <c r="BC386" i="11"/>
  <c r="CP388" i="11"/>
  <c r="DV388" i="11" s="1"/>
  <c r="CW381" i="11"/>
  <c r="EC381" i="11" s="1"/>
  <c r="BF383" i="11"/>
  <c r="BG382" i="11"/>
  <c r="CH396" i="11"/>
  <c r="DN396" i="11" s="1"/>
  <c r="AV393" i="11"/>
  <c r="CK393" i="11"/>
  <c r="DQ393" i="11" s="1"/>
  <c r="CG397" i="11"/>
  <c r="DM397" i="11" s="1"/>
  <c r="CM391" i="11"/>
  <c r="DS391" i="11" s="1"/>
  <c r="AT395" i="11"/>
  <c r="BB387" i="11"/>
  <c r="AX391" i="11"/>
  <c r="CF398" i="11"/>
  <c r="DL398" i="11" s="1"/>
  <c r="CT384" i="11"/>
  <c r="DZ384" i="11" s="1"/>
  <c r="CI395" i="11"/>
  <c r="DO395" i="11" s="1"/>
  <c r="CN390" i="11"/>
  <c r="DT390" i="11" s="1"/>
  <c r="BA388" i="11"/>
  <c r="AQ398" i="11"/>
  <c r="AU394" i="11"/>
  <c r="BH381" i="11"/>
  <c r="BE384" i="11"/>
  <c r="CU383" i="11"/>
  <c r="EA383" i="11" s="1"/>
  <c r="AR397" i="11"/>
  <c r="CV382" i="11"/>
  <c r="EB382" i="11" s="1"/>
  <c r="AY390" i="11"/>
  <c r="BD385" i="11"/>
  <c r="CJ394" i="11"/>
  <c r="DP394" i="11" s="1"/>
  <c r="EV394" i="11" s="1"/>
  <c r="GG394" i="11" s="1"/>
  <c r="CL392" i="11"/>
  <c r="DR392" i="11" s="1"/>
  <c r="CR386" i="11"/>
  <c r="DX386" i="11" s="1"/>
  <c r="AZ389" i="11"/>
  <c r="HL380" i="11"/>
  <c r="G443" i="11"/>
  <c r="M442" i="11"/>
  <c r="FH382" i="11" l="1"/>
  <c r="GS382" i="11" s="1"/>
  <c r="GY379" i="11"/>
  <c r="HI379" i="11" s="1"/>
  <c r="HJ379" i="11" s="1"/>
  <c r="GX379" i="11"/>
  <c r="GZ378" i="11"/>
  <c r="HK378" i="11" s="1"/>
  <c r="HH378" i="11"/>
  <c r="FG383" i="11"/>
  <c r="GR383" i="11" s="1"/>
  <c r="ET396" i="11"/>
  <c r="GE396" i="11" s="1"/>
  <c r="FD386" i="11"/>
  <c r="GO386" i="11" s="1"/>
  <c r="EY391" i="11"/>
  <c r="GJ391" i="11" s="1"/>
  <c r="EX392" i="11"/>
  <c r="GI392" i="11" s="1"/>
  <c r="EU395" i="11"/>
  <c r="GF395" i="11" s="1"/>
  <c r="EW393" i="11"/>
  <c r="GH393" i="11" s="1"/>
  <c r="FF384" i="11"/>
  <c r="GQ384" i="11" s="1"/>
  <c r="FI381" i="11"/>
  <c r="FN379" i="11"/>
  <c r="ER398" i="11"/>
  <c r="GC398" i="11" s="1"/>
  <c r="FB388" i="11"/>
  <c r="GM388" i="11" s="1"/>
  <c r="FE385" i="11"/>
  <c r="GP385" i="11" s="1"/>
  <c r="FN378" i="11"/>
  <c r="EZ390" i="11"/>
  <c r="GK390" i="11" s="1"/>
  <c r="ES397" i="11"/>
  <c r="GD397" i="11" s="1"/>
  <c r="FA389" i="11"/>
  <c r="GL389" i="11" s="1"/>
  <c r="FC387" i="11"/>
  <c r="GN387" i="11" s="1"/>
  <c r="GT380" i="11"/>
  <c r="GV380" i="11" s="1"/>
  <c r="GW380" i="11" s="1"/>
  <c r="FK380" i="11"/>
  <c r="HF382" i="11"/>
  <c r="BD386" i="11"/>
  <c r="AU395" i="11"/>
  <c r="BC387" i="11"/>
  <c r="CH397" i="11"/>
  <c r="DN397" i="11" s="1"/>
  <c r="CQ388" i="11"/>
  <c r="DW388" i="11" s="1"/>
  <c r="CR387" i="11"/>
  <c r="DX387" i="11" s="1"/>
  <c r="BA389" i="11"/>
  <c r="CI396" i="11"/>
  <c r="DO396" i="11" s="1"/>
  <c r="AZ390" i="11"/>
  <c r="AV394" i="11"/>
  <c r="CJ395" i="11"/>
  <c r="DP395" i="11" s="1"/>
  <c r="CG398" i="11"/>
  <c r="DM398" i="11" s="1"/>
  <c r="CO390" i="11"/>
  <c r="DU390" i="11" s="1"/>
  <c r="CN391" i="11"/>
  <c r="DT391" i="11" s="1"/>
  <c r="CV383" i="11"/>
  <c r="EB383" i="11" s="1"/>
  <c r="AW393" i="11"/>
  <c r="CS386" i="11"/>
  <c r="DY386" i="11" s="1"/>
  <c r="FE386" i="11" s="1"/>
  <c r="GP386" i="11" s="1"/>
  <c r="BB388" i="11"/>
  <c r="BE385" i="11"/>
  <c r="CK394" i="11"/>
  <c r="DQ394" i="11" s="1"/>
  <c r="CM392" i="11"/>
  <c r="DS392" i="11" s="1"/>
  <c r="BF384" i="11"/>
  <c r="CU384" i="11"/>
  <c r="EA384" i="11" s="1"/>
  <c r="CW382" i="11"/>
  <c r="EC382" i="11" s="1"/>
  <c r="BG383" i="11"/>
  <c r="AY391" i="11"/>
  <c r="AS397" i="11"/>
  <c r="BH382" i="11"/>
  <c r="CP389" i="11"/>
  <c r="DV389" i="11" s="1"/>
  <c r="AR398" i="11"/>
  <c r="CL393" i="11"/>
  <c r="DR393" i="11" s="1"/>
  <c r="AT396" i="11"/>
  <c r="CT385" i="11"/>
  <c r="DZ385" i="11" s="1"/>
  <c r="AX392" i="11"/>
  <c r="HL381" i="11"/>
  <c r="M443" i="11"/>
  <c r="G444" i="11"/>
  <c r="GY380" i="11" l="1"/>
  <c r="HI380" i="11" s="1"/>
  <c r="HJ380" i="11" s="1"/>
  <c r="GX380" i="11"/>
  <c r="GZ379" i="11"/>
  <c r="HK379" i="11" s="1"/>
  <c r="HH379" i="11"/>
  <c r="FA390" i="11"/>
  <c r="GL390" i="11" s="1"/>
  <c r="EW394" i="11"/>
  <c r="GH394" i="11" s="1"/>
  <c r="FG384" i="11"/>
  <c r="GR384" i="11" s="1"/>
  <c r="EV395" i="11"/>
  <c r="GG395" i="11" s="1"/>
  <c r="EX393" i="11"/>
  <c r="GI393" i="11" s="1"/>
  <c r="FB389" i="11"/>
  <c r="GM389" i="11" s="1"/>
  <c r="FF385" i="11"/>
  <c r="GQ385" i="11" s="1"/>
  <c r="FD387" i="11"/>
  <c r="GO387" i="11" s="1"/>
  <c r="EY392" i="11"/>
  <c r="GJ392" i="11" s="1"/>
  <c r="FC388" i="11"/>
  <c r="GN388" i="11" s="1"/>
  <c r="FI382" i="11"/>
  <c r="ES398" i="11"/>
  <c r="GD398" i="11" s="1"/>
  <c r="EU396" i="11"/>
  <c r="GF396" i="11" s="1"/>
  <c r="ET397" i="11"/>
  <c r="GE397" i="11" s="1"/>
  <c r="FH383" i="11"/>
  <c r="GS383" i="11" s="1"/>
  <c r="GT381" i="11"/>
  <c r="GV381" i="11" s="1"/>
  <c r="GW381" i="11" s="1"/>
  <c r="FK381" i="11"/>
  <c r="EZ391" i="11"/>
  <c r="GK391" i="11" s="1"/>
  <c r="FL380" i="11"/>
  <c r="FM380" i="11" s="1"/>
  <c r="HF383" i="11"/>
  <c r="BD387" i="11"/>
  <c r="AZ391" i="11"/>
  <c r="CO391" i="11"/>
  <c r="DU391" i="11" s="1"/>
  <c r="CI397" i="11"/>
  <c r="DO397" i="11" s="1"/>
  <c r="BA390" i="11"/>
  <c r="CN392" i="11"/>
  <c r="DT392" i="11" s="1"/>
  <c r="CS387" i="11"/>
  <c r="DY387" i="11" s="1"/>
  <c r="CQ389" i="11"/>
  <c r="DW389" i="11" s="1"/>
  <c r="CK395" i="11"/>
  <c r="DQ395" i="11" s="1"/>
  <c r="CM393" i="11"/>
  <c r="DS393" i="11" s="1"/>
  <c r="CL394" i="11"/>
  <c r="DR394" i="11" s="1"/>
  <c r="CU385" i="11"/>
  <c r="EA385" i="11" s="1"/>
  <c r="BF385" i="11"/>
  <c r="BH383" i="11"/>
  <c r="CW383" i="11"/>
  <c r="EC383" i="11" s="1"/>
  <c r="BC388" i="11"/>
  <c r="CV384" i="11"/>
  <c r="EB384" i="11" s="1"/>
  <c r="AW394" i="11"/>
  <c r="CJ396" i="11"/>
  <c r="DP396" i="11" s="1"/>
  <c r="AT397" i="11"/>
  <c r="CH398" i="11"/>
  <c r="DN398" i="11" s="1"/>
  <c r="AV395" i="11"/>
  <c r="CR388" i="11"/>
  <c r="DX388" i="11" s="1"/>
  <c r="BE386" i="11"/>
  <c r="AY392" i="11"/>
  <c r="AU396" i="11"/>
  <c r="BG384" i="11"/>
  <c r="AS398" i="11"/>
  <c r="CT386" i="11"/>
  <c r="DZ386" i="11" s="1"/>
  <c r="AX393" i="11"/>
  <c r="CP390" i="11"/>
  <c r="DV390" i="11" s="1"/>
  <c r="BB389" i="11"/>
  <c r="HL382" i="11"/>
  <c r="G445" i="11"/>
  <c r="M444" i="11"/>
  <c r="FB390" i="11" l="1"/>
  <c r="GM390" i="11" s="1"/>
  <c r="GY381" i="11"/>
  <c r="HI381" i="11" s="1"/>
  <c r="HJ381" i="11" s="1"/>
  <c r="GX381" i="11"/>
  <c r="GZ380" i="11"/>
  <c r="HK380" i="11" s="1"/>
  <c r="HH380" i="11"/>
  <c r="FD388" i="11"/>
  <c r="GO388" i="11" s="1"/>
  <c r="FE387" i="11"/>
  <c r="GP387" i="11" s="1"/>
  <c r="FF386" i="11"/>
  <c r="GQ386" i="11" s="1"/>
  <c r="FI383" i="11"/>
  <c r="GT383" i="11" s="1"/>
  <c r="GV383" i="11" s="1"/>
  <c r="GW383" i="11" s="1"/>
  <c r="FA391" i="11"/>
  <c r="GL391" i="11" s="1"/>
  <c r="FG385" i="11"/>
  <c r="GR385" i="11" s="1"/>
  <c r="EY393" i="11"/>
  <c r="GJ393" i="11" s="1"/>
  <c r="EZ392" i="11"/>
  <c r="GK392" i="11" s="1"/>
  <c r="ET398" i="11"/>
  <c r="GE398" i="11" s="1"/>
  <c r="FH384" i="11"/>
  <c r="GS384" i="11" s="1"/>
  <c r="EW395" i="11"/>
  <c r="GH395" i="11" s="1"/>
  <c r="FN380" i="11"/>
  <c r="GT382" i="11"/>
  <c r="GV382" i="11" s="1"/>
  <c r="GW382" i="11" s="1"/>
  <c r="FK382" i="11"/>
  <c r="FC389" i="11"/>
  <c r="GN389" i="11" s="1"/>
  <c r="EU397" i="11"/>
  <c r="GF397" i="11" s="1"/>
  <c r="EV396" i="11"/>
  <c r="GG396" i="11" s="1"/>
  <c r="EX394" i="11"/>
  <c r="GI394" i="11" s="1"/>
  <c r="FL381" i="11"/>
  <c r="FM381" i="11" s="1"/>
  <c r="HF384" i="11"/>
  <c r="BA391" i="11"/>
  <c r="CM394" i="11"/>
  <c r="DS394" i="11" s="1"/>
  <c r="CQ390" i="11"/>
  <c r="DW390" i="11" s="1"/>
  <c r="CL395" i="11"/>
  <c r="DR395" i="11" s="1"/>
  <c r="CS388" i="11"/>
  <c r="DY388" i="11" s="1"/>
  <c r="BG385" i="11"/>
  <c r="CV385" i="11"/>
  <c r="EB385" i="11" s="1"/>
  <c r="BH384" i="11"/>
  <c r="CW384" i="11"/>
  <c r="EC384" i="11" s="1"/>
  <c r="BC389" i="11"/>
  <c r="CU386" i="11"/>
  <c r="EA386" i="11" s="1"/>
  <c r="AX394" i="11"/>
  <c r="CI398" i="11"/>
  <c r="DO398" i="11" s="1"/>
  <c r="BB390" i="11"/>
  <c r="BD388" i="11"/>
  <c r="BE387" i="11"/>
  <c r="CO392" i="11"/>
  <c r="DU392" i="11" s="1"/>
  <c r="AU397" i="11"/>
  <c r="AW395" i="11"/>
  <c r="AY393" i="11"/>
  <c r="CP391" i="11"/>
  <c r="DV391" i="11" s="1"/>
  <c r="FB391" i="11" s="1"/>
  <c r="GM391" i="11" s="1"/>
  <c r="AT398" i="11"/>
  <c r="AZ392" i="11"/>
  <c r="CJ397" i="11"/>
  <c r="DP397" i="11" s="1"/>
  <c r="CT387" i="11"/>
  <c r="DZ387" i="11" s="1"/>
  <c r="BF386" i="11"/>
  <c r="CR389" i="11"/>
  <c r="DX389" i="11" s="1"/>
  <c r="CN393" i="11"/>
  <c r="DT393" i="11" s="1"/>
  <c r="EZ393" i="11" s="1"/>
  <c r="GK393" i="11" s="1"/>
  <c r="AV396" i="11"/>
  <c r="CK396" i="11"/>
  <c r="DQ396" i="11" s="1"/>
  <c r="HL383" i="11"/>
  <c r="G446" i="11"/>
  <c r="M445" i="11"/>
  <c r="GY382" i="11" l="1"/>
  <c r="HI382" i="11" s="1"/>
  <c r="HJ382" i="11" s="1"/>
  <c r="GX382" i="11"/>
  <c r="GZ381" i="11"/>
  <c r="HK381" i="11" s="1"/>
  <c r="HH381" i="11"/>
  <c r="GY383" i="11"/>
  <c r="HI383" i="11" s="1"/>
  <c r="HJ383" i="11" s="1"/>
  <c r="GX383" i="11"/>
  <c r="FD389" i="11"/>
  <c r="GO389" i="11" s="1"/>
  <c r="FF387" i="11"/>
  <c r="GQ387" i="11" s="1"/>
  <c r="FI384" i="11"/>
  <c r="GT384" i="11" s="1"/>
  <c r="GV384" i="11" s="1"/>
  <c r="GW384" i="11" s="1"/>
  <c r="EV397" i="11"/>
  <c r="GG397" i="11" s="1"/>
  <c r="FK383" i="11"/>
  <c r="FL383" i="11" s="1"/>
  <c r="FM383" i="11" s="1"/>
  <c r="FN381" i="11"/>
  <c r="FH385" i="11"/>
  <c r="GS385" i="11" s="1"/>
  <c r="EW396" i="11"/>
  <c r="GH396" i="11" s="1"/>
  <c r="EY394" i="11"/>
  <c r="GJ394" i="11" s="1"/>
  <c r="FL382" i="11"/>
  <c r="FM382" i="11" s="1"/>
  <c r="FA392" i="11"/>
  <c r="GL392" i="11" s="1"/>
  <c r="EU398" i="11"/>
  <c r="GF398" i="11" s="1"/>
  <c r="FE388" i="11"/>
  <c r="GP388" i="11" s="1"/>
  <c r="EX395" i="11"/>
  <c r="GI395" i="11" s="1"/>
  <c r="FG386" i="11"/>
  <c r="GR386" i="11" s="1"/>
  <c r="FC390" i="11"/>
  <c r="GN390" i="11" s="1"/>
  <c r="HF385" i="11"/>
  <c r="CV386" i="11"/>
  <c r="EB386" i="11" s="1"/>
  <c r="BE388" i="11"/>
  <c r="BH385" i="11"/>
  <c r="CP392" i="11"/>
  <c r="DV392" i="11" s="1"/>
  <c r="CN394" i="11"/>
  <c r="DT394" i="11" s="1"/>
  <c r="AZ393" i="11"/>
  <c r="AW396" i="11"/>
  <c r="BF387" i="11"/>
  <c r="BD389" i="11"/>
  <c r="BC390" i="11"/>
  <c r="CS389" i="11"/>
  <c r="DY389" i="11" s="1"/>
  <c r="CW385" i="11"/>
  <c r="EC385" i="11" s="1"/>
  <c r="BB391" i="11"/>
  <c r="CT388" i="11"/>
  <c r="DZ388" i="11" s="1"/>
  <c r="BA392" i="11"/>
  <c r="AU398" i="11"/>
  <c r="AY394" i="11"/>
  <c r="CO393" i="11"/>
  <c r="DU393" i="11" s="1"/>
  <c r="AX395" i="11"/>
  <c r="AV397" i="11"/>
  <c r="CL396" i="11"/>
  <c r="DR396" i="11" s="1"/>
  <c r="CJ398" i="11"/>
  <c r="DP398" i="11" s="1"/>
  <c r="CU387" i="11"/>
  <c r="EA387" i="11" s="1"/>
  <c r="CQ391" i="11"/>
  <c r="DW391" i="11" s="1"/>
  <c r="CK397" i="11"/>
  <c r="DQ397" i="11" s="1"/>
  <c r="CR390" i="11"/>
  <c r="DX390" i="11" s="1"/>
  <c r="FD390" i="11" s="1"/>
  <c r="GO390" i="11" s="1"/>
  <c r="CM395" i="11"/>
  <c r="DS395" i="11" s="1"/>
  <c r="EY395" i="11" s="1"/>
  <c r="GJ395" i="11" s="1"/>
  <c r="BG386" i="11"/>
  <c r="HL384" i="11"/>
  <c r="G447" i="11"/>
  <c r="M446" i="11"/>
  <c r="FA393" i="11" l="1"/>
  <c r="GL393" i="11" s="1"/>
  <c r="FF388" i="11"/>
  <c r="GQ388" i="11" s="1"/>
  <c r="GZ383" i="11"/>
  <c r="HK383" i="11" s="1"/>
  <c r="HH383" i="11"/>
  <c r="GY384" i="11"/>
  <c r="HI384" i="11" s="1"/>
  <c r="HJ384" i="11" s="1"/>
  <c r="GX384" i="11"/>
  <c r="GZ382" i="11"/>
  <c r="HK382" i="11" s="1"/>
  <c r="HH382" i="11"/>
  <c r="FK384" i="11"/>
  <c r="FL384" i="11" s="1"/>
  <c r="FM384" i="11" s="1"/>
  <c r="FG387" i="11"/>
  <c r="GR387" i="11" s="1"/>
  <c r="EV398" i="11"/>
  <c r="GG398" i="11" s="1"/>
  <c r="FC391" i="11"/>
  <c r="GN391" i="11" s="1"/>
  <c r="FI385" i="11"/>
  <c r="FK385" i="11" s="1"/>
  <c r="EX396" i="11"/>
  <c r="GI396" i="11" s="1"/>
  <c r="EW397" i="11"/>
  <c r="GH397" i="11" s="1"/>
  <c r="FE389" i="11"/>
  <c r="GP389" i="11" s="1"/>
  <c r="FB392" i="11"/>
  <c r="GM392" i="11" s="1"/>
  <c r="FN382" i="11"/>
  <c r="EZ394" i="11"/>
  <c r="GK394" i="11" s="1"/>
  <c r="FH386" i="11"/>
  <c r="GS386" i="11" s="1"/>
  <c r="FN383" i="11"/>
  <c r="HF386" i="11"/>
  <c r="BC391" i="11"/>
  <c r="CV387" i="11"/>
  <c r="EB387" i="11" s="1"/>
  <c r="CO394" i="11"/>
  <c r="DU394" i="11" s="1"/>
  <c r="CW386" i="11"/>
  <c r="EC386" i="11" s="1"/>
  <c r="CP393" i="11"/>
  <c r="DV393" i="11" s="1"/>
  <c r="CM396" i="11"/>
  <c r="DS396" i="11" s="1"/>
  <c r="CR391" i="11"/>
  <c r="DX391" i="11" s="1"/>
  <c r="AV398" i="11"/>
  <c r="BF388" i="11"/>
  <c r="BD390" i="11"/>
  <c r="AX396" i="11"/>
  <c r="AZ394" i="11"/>
  <c r="BG387" i="11"/>
  <c r="BE389" i="11"/>
  <c r="CS390" i="11"/>
  <c r="DY390" i="11" s="1"/>
  <c r="BH386" i="11"/>
  <c r="CK398" i="11"/>
  <c r="DQ398" i="11" s="1"/>
  <c r="CL397" i="11"/>
  <c r="DR397" i="11" s="1"/>
  <c r="BB392" i="11"/>
  <c r="AY395" i="11"/>
  <c r="CN395" i="11"/>
  <c r="DT395" i="11" s="1"/>
  <c r="AW397" i="11"/>
  <c r="BA393" i="11"/>
  <c r="CU388" i="11"/>
  <c r="EA388" i="11" s="1"/>
  <c r="CQ392" i="11"/>
  <c r="DW392" i="11" s="1"/>
  <c r="CT389" i="11"/>
  <c r="DZ389" i="11" s="1"/>
  <c r="FF389" i="11" s="1"/>
  <c r="GQ389" i="11" s="1"/>
  <c r="HL385" i="11"/>
  <c r="M447" i="11"/>
  <c r="G448" i="11"/>
  <c r="GZ384" i="11" l="1"/>
  <c r="HK384" i="11" s="1"/>
  <c r="HH384" i="11"/>
  <c r="GT385" i="11"/>
  <c r="GV385" i="11" s="1"/>
  <c r="GW385" i="11" s="1"/>
  <c r="FE390" i="11"/>
  <c r="GP390" i="11" s="1"/>
  <c r="FC392" i="11"/>
  <c r="GN392" i="11" s="1"/>
  <c r="EZ395" i="11"/>
  <c r="GK395" i="11" s="1"/>
  <c r="EW398" i="11"/>
  <c r="GH398" i="11" s="1"/>
  <c r="FG388" i="11"/>
  <c r="GR388" i="11" s="1"/>
  <c r="FD391" i="11"/>
  <c r="GO391" i="11" s="1"/>
  <c r="FB393" i="11"/>
  <c r="GM393" i="11" s="1"/>
  <c r="FN384" i="11"/>
  <c r="FI386" i="11"/>
  <c r="FA394" i="11"/>
  <c r="GL394" i="11" s="1"/>
  <c r="FL385" i="11"/>
  <c r="FM385" i="11" s="1"/>
  <c r="EX397" i="11"/>
  <c r="GI397" i="11" s="1"/>
  <c r="EY396" i="11"/>
  <c r="GJ396" i="11" s="1"/>
  <c r="FH387" i="11"/>
  <c r="GS387" i="11" s="1"/>
  <c r="HL386" i="11"/>
  <c r="HF387" i="11"/>
  <c r="AZ395" i="11"/>
  <c r="CO395" i="11"/>
  <c r="DU395" i="11" s="1"/>
  <c r="BH387" i="11"/>
  <c r="AY396" i="11"/>
  <c r="BB393" i="11"/>
  <c r="CN396" i="11"/>
  <c r="DT396" i="11" s="1"/>
  <c r="CL398" i="11"/>
  <c r="DR398" i="11" s="1"/>
  <c r="CQ393" i="11"/>
  <c r="DW393" i="11" s="1"/>
  <c r="BF389" i="11"/>
  <c r="CS391" i="11"/>
  <c r="DY391" i="11" s="1"/>
  <c r="AW398" i="11"/>
  <c r="CU389" i="11"/>
  <c r="EA389" i="11" s="1"/>
  <c r="CW387" i="11"/>
  <c r="EC387" i="11" s="1"/>
  <c r="BC392" i="11"/>
  <c r="CV388" i="11"/>
  <c r="EB388" i="11" s="1"/>
  <c r="BE390" i="11"/>
  <c r="CM397" i="11"/>
  <c r="DS397" i="11" s="1"/>
  <c r="CT390" i="11"/>
  <c r="DZ390" i="11" s="1"/>
  <c r="AX397" i="11"/>
  <c r="CP394" i="11"/>
  <c r="DV394" i="11" s="1"/>
  <c r="BA394" i="11"/>
  <c r="BD391" i="11"/>
  <c r="BG388" i="11"/>
  <c r="CR392" i="11"/>
  <c r="DX392" i="11" s="1"/>
  <c r="G449" i="11"/>
  <c r="M448" i="11"/>
  <c r="GY385" i="11" l="1"/>
  <c r="HI385" i="11" s="1"/>
  <c r="HJ385" i="11" s="1"/>
  <c r="GX385" i="11"/>
  <c r="FF390" i="11"/>
  <c r="GQ390" i="11" s="1"/>
  <c r="EZ396" i="11"/>
  <c r="GK396" i="11" s="1"/>
  <c r="FG389" i="11"/>
  <c r="GR389" i="11" s="1"/>
  <c r="FC393" i="11"/>
  <c r="GN393" i="11" s="1"/>
  <c r="FA395" i="11"/>
  <c r="GL395" i="11" s="1"/>
  <c r="FI387" i="11"/>
  <c r="GT387" i="11" s="1"/>
  <c r="GV387" i="11" s="1"/>
  <c r="GW387" i="11" s="1"/>
  <c r="FD392" i="11"/>
  <c r="GO392" i="11" s="1"/>
  <c r="FB394" i="11"/>
  <c r="GM394" i="11" s="1"/>
  <c r="FH388" i="11"/>
  <c r="GS388" i="11" s="1"/>
  <c r="EX398" i="11"/>
  <c r="GI398" i="11" s="1"/>
  <c r="GT386" i="11"/>
  <c r="GV386" i="11" s="1"/>
  <c r="GW386" i="11" s="1"/>
  <c r="FK386" i="11"/>
  <c r="FE391" i="11"/>
  <c r="GP391" i="11" s="1"/>
  <c r="EY397" i="11"/>
  <c r="GJ397" i="11" s="1"/>
  <c r="FN385" i="11"/>
  <c r="HL387" i="11"/>
  <c r="HF388" i="11"/>
  <c r="BB394" i="11"/>
  <c r="BG389" i="11"/>
  <c r="CM398" i="11"/>
  <c r="DS398" i="11" s="1"/>
  <c r="AX398" i="11"/>
  <c r="AY397" i="11"/>
  <c r="CR393" i="11"/>
  <c r="DX393" i="11" s="1"/>
  <c r="BD392" i="11"/>
  <c r="CO396" i="11"/>
  <c r="DU396" i="11" s="1"/>
  <c r="CV389" i="11"/>
  <c r="EB389" i="11" s="1"/>
  <c r="CQ394" i="11"/>
  <c r="DW394" i="11" s="1"/>
  <c r="CS392" i="11"/>
  <c r="DY392" i="11" s="1"/>
  <c r="CU390" i="11"/>
  <c r="EA390" i="11" s="1"/>
  <c r="BA395" i="11"/>
  <c r="AZ396" i="11"/>
  <c r="CW388" i="11"/>
  <c r="EC388" i="11" s="1"/>
  <c r="CP395" i="11"/>
  <c r="DV395" i="11" s="1"/>
  <c r="CN397" i="11"/>
  <c r="DT397" i="11" s="1"/>
  <c r="BC393" i="11"/>
  <c r="BE391" i="11"/>
  <c r="BF390" i="11"/>
  <c r="BH388" i="11"/>
  <c r="CT391" i="11"/>
  <c r="DZ391" i="11" s="1"/>
  <c r="G450" i="11"/>
  <c r="M449" i="11"/>
  <c r="FE392" i="11" l="1"/>
  <c r="GP392" i="11" s="1"/>
  <c r="EZ397" i="11"/>
  <c r="GK397" i="11" s="1"/>
  <c r="GY386" i="11"/>
  <c r="HI386" i="11" s="1"/>
  <c r="HJ386" i="11" s="1"/>
  <c r="GX386" i="11"/>
  <c r="GZ385" i="11"/>
  <c r="HK385" i="11" s="1"/>
  <c r="HH385" i="11"/>
  <c r="GY387" i="11"/>
  <c r="HI387" i="11" s="1"/>
  <c r="HJ387" i="11" s="1"/>
  <c r="GX387" i="11"/>
  <c r="FH389" i="11"/>
  <c r="GS389" i="11" s="1"/>
  <c r="FK387" i="11"/>
  <c r="FL387" i="11" s="1"/>
  <c r="FM387" i="11" s="1"/>
  <c r="FI388" i="11"/>
  <c r="FK388" i="11" s="1"/>
  <c r="EY398" i="11"/>
  <c r="GJ398" i="11" s="1"/>
  <c r="FC394" i="11"/>
  <c r="GN394" i="11" s="1"/>
  <c r="FB395" i="11"/>
  <c r="GM395" i="11" s="1"/>
  <c r="FG390" i="11"/>
  <c r="GR390" i="11" s="1"/>
  <c r="FA396" i="11"/>
  <c r="GL396" i="11" s="1"/>
  <c r="FL386" i="11"/>
  <c r="FM386" i="11" s="1"/>
  <c r="FF391" i="11"/>
  <c r="GQ391" i="11" s="1"/>
  <c r="FD393" i="11"/>
  <c r="GO393" i="11" s="1"/>
  <c r="HF389" i="11"/>
  <c r="CP396" i="11"/>
  <c r="DV396" i="11" s="1"/>
  <c r="BB395" i="11"/>
  <c r="CS393" i="11"/>
  <c r="DY393" i="11" s="1"/>
  <c r="CT392" i="11"/>
  <c r="DZ392" i="11" s="1"/>
  <c r="CV390" i="11"/>
  <c r="EB390" i="11" s="1"/>
  <c r="BH389" i="11"/>
  <c r="CN398" i="11"/>
  <c r="DT398" i="11" s="1"/>
  <c r="CW389" i="11"/>
  <c r="EC389" i="11" s="1"/>
  <c r="BA396" i="11"/>
  <c r="BC394" i="11"/>
  <c r="BE392" i="11"/>
  <c r="CO397" i="11"/>
  <c r="DU397" i="11" s="1"/>
  <c r="BF391" i="11"/>
  <c r="BG390" i="11"/>
  <c r="CR394" i="11"/>
  <c r="DX394" i="11" s="1"/>
  <c r="BD393" i="11"/>
  <c r="CU391" i="11"/>
  <c r="EA391" i="11" s="1"/>
  <c r="AY398" i="11"/>
  <c r="AZ397" i="11"/>
  <c r="CQ395" i="11"/>
  <c r="DW395" i="11" s="1"/>
  <c r="FC395" i="11" s="1"/>
  <c r="GN395" i="11" s="1"/>
  <c r="HL388" i="11"/>
  <c r="M450" i="11"/>
  <c r="G451" i="11"/>
  <c r="FG391" i="11" l="1"/>
  <c r="GR391" i="11" s="1"/>
  <c r="GT388" i="11"/>
  <c r="GV388" i="11" s="1"/>
  <c r="GW388" i="11" s="1"/>
  <c r="GY388" i="11" s="1"/>
  <c r="HI388" i="11" s="1"/>
  <c r="HJ388" i="11" s="1"/>
  <c r="GZ387" i="11"/>
  <c r="HK387" i="11" s="1"/>
  <c r="HH387" i="11"/>
  <c r="GZ386" i="11"/>
  <c r="HK386" i="11" s="1"/>
  <c r="HH386" i="11"/>
  <c r="FI389" i="11"/>
  <c r="GT389" i="11" s="1"/>
  <c r="GV389" i="11" s="1"/>
  <c r="GW389" i="11" s="1"/>
  <c r="FD394" i="11"/>
  <c r="GO394" i="11" s="1"/>
  <c r="FA397" i="11"/>
  <c r="GL397" i="11" s="1"/>
  <c r="FF392" i="11"/>
  <c r="GQ392" i="11" s="1"/>
  <c r="FL388" i="11"/>
  <c r="FM388" i="11" s="1"/>
  <c r="EZ398" i="11"/>
  <c r="GK398" i="11" s="1"/>
  <c r="FE393" i="11"/>
  <c r="GP393" i="11" s="1"/>
  <c r="FN387" i="11"/>
  <c r="FH390" i="11"/>
  <c r="GS390" i="11" s="1"/>
  <c r="FB396" i="11"/>
  <c r="GM396" i="11" s="1"/>
  <c r="FN386" i="11"/>
  <c r="HF390" i="11"/>
  <c r="BB396" i="11"/>
  <c r="BG391" i="11"/>
  <c r="CW390" i="11"/>
  <c r="EC390" i="11" s="1"/>
  <c r="BA397" i="11"/>
  <c r="BE393" i="11"/>
  <c r="CQ396" i="11"/>
  <c r="DW396" i="11" s="1"/>
  <c r="CS394" i="11"/>
  <c r="DY394" i="11" s="1"/>
  <c r="AZ398" i="11"/>
  <c r="CV391" i="11"/>
  <c r="EB391" i="11" s="1"/>
  <c r="CU392" i="11"/>
  <c r="EA392" i="11" s="1"/>
  <c r="BF392" i="11"/>
  <c r="CT393" i="11"/>
  <c r="DZ393" i="11" s="1"/>
  <c r="BC395" i="11"/>
  <c r="CP397" i="11"/>
  <c r="DV397" i="11" s="1"/>
  <c r="FB397" i="11" s="1"/>
  <c r="GM397" i="11" s="1"/>
  <c r="BH390" i="11"/>
  <c r="BD394" i="11"/>
  <c r="CR395" i="11"/>
  <c r="DX395" i="11" s="1"/>
  <c r="CO398" i="11"/>
  <c r="DU398" i="11" s="1"/>
  <c r="FA398" i="11" s="1"/>
  <c r="GL398" i="11" s="1"/>
  <c r="HL389" i="11"/>
  <c r="G452" i="11"/>
  <c r="M451" i="11"/>
  <c r="GX388" i="11" l="1"/>
  <c r="GZ388" i="11" s="1"/>
  <c r="HK388" i="11" s="1"/>
  <c r="FD395" i="11"/>
  <c r="GO395" i="11" s="1"/>
  <c r="FK389" i="11"/>
  <c r="FL389" i="11" s="1"/>
  <c r="FM389" i="11" s="1"/>
  <c r="GY389" i="11"/>
  <c r="HI389" i="11" s="1"/>
  <c r="HJ389" i="11" s="1"/>
  <c r="GX389" i="11"/>
  <c r="FC396" i="11"/>
  <c r="GN396" i="11" s="1"/>
  <c r="FH391" i="11"/>
  <c r="GS391" i="11" s="1"/>
  <c r="FF393" i="11"/>
  <c r="GQ393" i="11" s="1"/>
  <c r="FE394" i="11"/>
  <c r="GP394" i="11" s="1"/>
  <c r="FI390" i="11"/>
  <c r="FG392" i="11"/>
  <c r="GR392" i="11" s="1"/>
  <c r="FN388" i="11"/>
  <c r="HL390" i="11"/>
  <c r="HF391" i="11"/>
  <c r="BG392" i="11"/>
  <c r="BC396" i="11"/>
  <c r="BD395" i="11"/>
  <c r="CR396" i="11"/>
  <c r="DX396" i="11" s="1"/>
  <c r="FD396" i="11" s="1"/>
  <c r="GO396" i="11" s="1"/>
  <c r="CW391" i="11"/>
  <c r="EC391" i="11" s="1"/>
  <c r="BH391" i="11"/>
  <c r="BA398" i="11"/>
  <c r="BE394" i="11"/>
  <c r="BB397" i="11"/>
  <c r="CV392" i="11"/>
  <c r="EB392" i="11" s="1"/>
  <c r="CT394" i="11"/>
  <c r="DZ394" i="11" s="1"/>
  <c r="CP398" i="11"/>
  <c r="DV398" i="11" s="1"/>
  <c r="CQ397" i="11"/>
  <c r="DW397" i="11" s="1"/>
  <c r="CU393" i="11"/>
  <c r="EA393" i="11" s="1"/>
  <c r="CS395" i="11"/>
  <c r="DY395" i="11" s="1"/>
  <c r="FE395" i="11" s="1"/>
  <c r="GP395" i="11" s="1"/>
  <c r="BF393" i="11"/>
  <c r="M452" i="11"/>
  <c r="G453" i="11"/>
  <c r="HH388" i="11" l="1"/>
  <c r="FC397" i="11"/>
  <c r="GN397" i="11" s="1"/>
  <c r="GZ389" i="11"/>
  <c r="HK389" i="11" s="1"/>
  <c r="HH389" i="11"/>
  <c r="FI391" i="11"/>
  <c r="FK391" i="11" s="1"/>
  <c r="FB398" i="11"/>
  <c r="GM398" i="11" s="1"/>
  <c r="FF394" i="11"/>
  <c r="GQ394" i="11" s="1"/>
  <c r="FH392" i="11"/>
  <c r="GS392" i="11" s="1"/>
  <c r="FN389" i="11"/>
  <c r="FG393" i="11"/>
  <c r="GR393" i="11" s="1"/>
  <c r="GT390" i="11"/>
  <c r="GV390" i="11" s="1"/>
  <c r="GW390" i="11" s="1"/>
  <c r="FK390" i="11"/>
  <c r="GT391" i="11"/>
  <c r="GV391" i="11" s="1"/>
  <c r="GW391" i="11" s="1"/>
  <c r="HL391" i="11"/>
  <c r="HF392" i="11"/>
  <c r="BF394" i="11"/>
  <c r="BC397" i="11"/>
  <c r="CW392" i="11"/>
  <c r="EC392" i="11" s="1"/>
  <c r="BH392" i="11"/>
  <c r="CU394" i="11"/>
  <c r="EA394" i="11" s="1"/>
  <c r="CV393" i="11"/>
  <c r="EB393" i="11" s="1"/>
  <c r="BB398" i="11"/>
  <c r="CQ398" i="11"/>
  <c r="DW398" i="11" s="1"/>
  <c r="BE395" i="11"/>
  <c r="CT395" i="11"/>
  <c r="DZ395" i="11" s="1"/>
  <c r="CR397" i="11"/>
  <c r="DX397" i="11" s="1"/>
  <c r="BD396" i="11"/>
  <c r="CS396" i="11"/>
  <c r="DY396" i="11" s="1"/>
  <c r="BG393" i="11"/>
  <c r="M453" i="11"/>
  <c r="G454" i="11"/>
  <c r="FG394" i="11" l="1"/>
  <c r="GR394" i="11" s="1"/>
  <c r="GY391" i="11"/>
  <c r="HI391" i="11" s="1"/>
  <c r="HJ391" i="11" s="1"/>
  <c r="GX391" i="11"/>
  <c r="GY390" i="11"/>
  <c r="HI390" i="11" s="1"/>
  <c r="HJ390" i="11" s="1"/>
  <c r="GX390" i="11"/>
  <c r="FE396" i="11"/>
  <c r="GP396" i="11" s="1"/>
  <c r="FD397" i="11"/>
  <c r="GO397" i="11" s="1"/>
  <c r="FI392" i="11"/>
  <c r="GT392" i="11" s="1"/>
  <c r="GV392" i="11" s="1"/>
  <c r="GW392" i="11" s="1"/>
  <c r="FF395" i="11"/>
  <c r="GQ395" i="11" s="1"/>
  <c r="FH393" i="11"/>
  <c r="GS393" i="11" s="1"/>
  <c r="FL390" i="11"/>
  <c r="FM390" i="11" s="1"/>
  <c r="FC398" i="11"/>
  <c r="GN398" i="11" s="1"/>
  <c r="FL391" i="11"/>
  <c r="FM391" i="11" s="1"/>
  <c r="HL392" i="11"/>
  <c r="HF393" i="11"/>
  <c r="BC398" i="11"/>
  <c r="CT396" i="11"/>
  <c r="DZ396" i="11" s="1"/>
  <c r="CV394" i="11"/>
  <c r="EB394" i="11" s="1"/>
  <c r="BF395" i="11"/>
  <c r="BE396" i="11"/>
  <c r="CU395" i="11"/>
  <c r="EA395" i="11" s="1"/>
  <c r="BH393" i="11"/>
  <c r="CS397" i="11"/>
  <c r="DY397" i="11" s="1"/>
  <c r="BG394" i="11"/>
  <c r="CW393" i="11"/>
  <c r="EC393" i="11" s="1"/>
  <c r="BD397" i="11"/>
  <c r="CR398" i="11"/>
  <c r="DX398" i="11" s="1"/>
  <c r="G455" i="11"/>
  <c r="M454" i="11"/>
  <c r="GY392" i="11" l="1"/>
  <c r="HI392" i="11" s="1"/>
  <c r="HJ392" i="11" s="1"/>
  <c r="GX392" i="11"/>
  <c r="GZ390" i="11"/>
  <c r="HK390" i="11" s="1"/>
  <c r="HH390" i="11"/>
  <c r="GZ391" i="11"/>
  <c r="HK391" i="11" s="1"/>
  <c r="HH391" i="11"/>
  <c r="FI393" i="11"/>
  <c r="GT393" i="11" s="1"/>
  <c r="GV393" i="11" s="1"/>
  <c r="GW393" i="11" s="1"/>
  <c r="FG395" i="11"/>
  <c r="GR395" i="11" s="1"/>
  <c r="FK392" i="11"/>
  <c r="FL392" i="11" s="1"/>
  <c r="FM392" i="11" s="1"/>
  <c r="FD398" i="11"/>
  <c r="GO398" i="11" s="1"/>
  <c r="FN390" i="11"/>
  <c r="FH394" i="11"/>
  <c r="GS394" i="11" s="1"/>
  <c r="FN391" i="11"/>
  <c r="FF396" i="11"/>
  <c r="GQ396" i="11" s="1"/>
  <c r="FE397" i="11"/>
  <c r="GP397" i="11" s="1"/>
  <c r="HL393" i="11"/>
  <c r="HF394" i="11"/>
  <c r="CS398" i="11"/>
  <c r="DY398" i="11" s="1"/>
  <c r="BE397" i="11"/>
  <c r="CT397" i="11"/>
  <c r="DZ397" i="11" s="1"/>
  <c r="BG395" i="11"/>
  <c r="BF396" i="11"/>
  <c r="BD398" i="11"/>
  <c r="CW394" i="11"/>
  <c r="EC394" i="11" s="1"/>
  <c r="CV395" i="11"/>
  <c r="EB395" i="11" s="1"/>
  <c r="BH394" i="11"/>
  <c r="CU396" i="11"/>
  <c r="EA396" i="11" s="1"/>
  <c r="M455" i="11"/>
  <c r="G456" i="11"/>
  <c r="FH395" i="11" l="1"/>
  <c r="GS395" i="11" s="1"/>
  <c r="GY393" i="11"/>
  <c r="HI393" i="11" s="1"/>
  <c r="HJ393" i="11" s="1"/>
  <c r="GX393" i="11"/>
  <c r="GZ392" i="11"/>
  <c r="HK392" i="11" s="1"/>
  <c r="HH392" i="11"/>
  <c r="FK393" i="11"/>
  <c r="FL393" i="11" s="1"/>
  <c r="FM393" i="11" s="1"/>
  <c r="FF397" i="11"/>
  <c r="GQ397" i="11" s="1"/>
  <c r="FI394" i="11"/>
  <c r="GT394" i="11" s="1"/>
  <c r="GV394" i="11" s="1"/>
  <c r="GW394" i="11" s="1"/>
  <c r="FG396" i="11"/>
  <c r="GR396" i="11" s="1"/>
  <c r="FN392" i="11"/>
  <c r="FE398" i="11"/>
  <c r="GP398" i="11" s="1"/>
  <c r="HL394" i="11"/>
  <c r="HF395" i="11"/>
  <c r="CU397" i="11"/>
  <c r="EA397" i="11" s="1"/>
  <c r="CV396" i="11"/>
  <c r="EB396" i="11" s="1"/>
  <c r="BH395" i="11"/>
  <c r="BF397" i="11"/>
  <c r="BE398" i="11"/>
  <c r="CT398" i="11"/>
  <c r="DZ398" i="11" s="1"/>
  <c r="BG396" i="11"/>
  <c r="CW395" i="11"/>
  <c r="EC395" i="11" s="1"/>
  <c r="G457" i="11"/>
  <c r="M456" i="11"/>
  <c r="GY394" i="11" l="1"/>
  <c r="HI394" i="11" s="1"/>
  <c r="HJ394" i="11" s="1"/>
  <c r="GX394" i="11"/>
  <c r="GZ393" i="11"/>
  <c r="HK393" i="11" s="1"/>
  <c r="HH393" i="11"/>
  <c r="FK394" i="11"/>
  <c r="FL394" i="11" s="1"/>
  <c r="FM394" i="11" s="1"/>
  <c r="FI395" i="11"/>
  <c r="GT395" i="11" s="1"/>
  <c r="GV395" i="11" s="1"/>
  <c r="GW395" i="11" s="1"/>
  <c r="FG397" i="11"/>
  <c r="GR397" i="11" s="1"/>
  <c r="FF398" i="11"/>
  <c r="GQ398" i="11" s="1"/>
  <c r="FH396" i="11"/>
  <c r="GS396" i="11" s="1"/>
  <c r="FN393" i="11"/>
  <c r="HL395" i="11"/>
  <c r="HF396" i="11"/>
  <c r="BG397" i="11"/>
  <c r="BF398" i="11"/>
  <c r="CU398" i="11"/>
  <c r="EA398" i="11" s="1"/>
  <c r="BH396" i="11"/>
  <c r="CW396" i="11"/>
  <c r="EC396" i="11" s="1"/>
  <c r="CV397" i="11"/>
  <c r="EB397" i="11" s="1"/>
  <c r="M457" i="11"/>
  <c r="G458" i="11"/>
  <c r="FK395" i="11" l="1"/>
  <c r="FL395" i="11" s="1"/>
  <c r="FM395" i="11" s="1"/>
  <c r="GY395" i="11"/>
  <c r="HI395" i="11" s="1"/>
  <c r="HJ395" i="11" s="1"/>
  <c r="GX395" i="11"/>
  <c r="GZ394" i="11"/>
  <c r="HK394" i="11" s="1"/>
  <c r="HH394" i="11"/>
  <c r="FH397" i="11"/>
  <c r="GS397" i="11" s="1"/>
  <c r="FI396" i="11"/>
  <c r="GT396" i="11" s="1"/>
  <c r="GV396" i="11" s="1"/>
  <c r="GW396" i="11" s="1"/>
  <c r="FG398" i="11"/>
  <c r="GR398" i="11" s="1"/>
  <c r="FN394" i="11"/>
  <c r="HF397" i="11"/>
  <c r="BH397" i="11"/>
  <c r="CV398" i="11"/>
  <c r="EB398" i="11" s="1"/>
  <c r="CW397" i="11"/>
  <c r="EC397" i="11" s="1"/>
  <c r="FI397" i="11" s="1"/>
  <c r="BG398" i="11"/>
  <c r="HL396" i="11"/>
  <c r="M458" i="11"/>
  <c r="G459" i="11"/>
  <c r="M459" i="11" s="1"/>
  <c r="GY396" i="11" l="1"/>
  <c r="HI396" i="11" s="1"/>
  <c r="HJ396" i="11" s="1"/>
  <c r="GX396" i="11"/>
  <c r="GZ395" i="11"/>
  <c r="HK395" i="11" s="1"/>
  <c r="HH395" i="11"/>
  <c r="FK396" i="11"/>
  <c r="FL396" i="11" s="1"/>
  <c r="FM396" i="11" s="1"/>
  <c r="FN395" i="11"/>
  <c r="GT397" i="11"/>
  <c r="GV397" i="11" s="1"/>
  <c r="GW397" i="11" s="1"/>
  <c r="FK397" i="11"/>
  <c r="FH398" i="11"/>
  <c r="GS398" i="11" s="1"/>
  <c r="HF398" i="11"/>
  <c r="BH398" i="11"/>
  <c r="CW398" i="11"/>
  <c r="EC398" i="11" s="1"/>
  <c r="HL397" i="11"/>
  <c r="Y4" i="11"/>
  <c r="GY397" i="11" l="1"/>
  <c r="HI397" i="11" s="1"/>
  <c r="HJ397" i="11" s="1"/>
  <c r="GX397" i="11"/>
  <c r="GZ396" i="11"/>
  <c r="HH396" i="11"/>
  <c r="FI398" i="11"/>
  <c r="GT398" i="11" s="1"/>
  <c r="GV398" i="11" s="1"/>
  <c r="GW398" i="11" s="1"/>
  <c r="GX398" i="11" s="1"/>
  <c r="GZ398" i="11" s="1"/>
  <c r="HK398" i="11" s="1"/>
  <c r="FL397" i="11"/>
  <c r="FM397" i="11" s="1"/>
  <c r="FN396" i="11"/>
  <c r="GX6" i="11"/>
  <c r="H2" i="11" s="1"/>
  <c r="HL398" i="11"/>
  <c r="HF6" i="11"/>
  <c r="Y2" i="11"/>
  <c r="HH398" i="11" l="1"/>
  <c r="HK396" i="11"/>
  <c r="GZ397" i="11"/>
  <c r="HH397" i="11"/>
  <c r="H4" i="11"/>
  <c r="Z69" i="11" s="1"/>
  <c r="FK398" i="11"/>
  <c r="FL398" i="11" s="1"/>
  <c r="GY398" i="11"/>
  <c r="HI398" i="11" s="1"/>
  <c r="HJ398" i="11" s="1"/>
  <c r="GW6" i="11"/>
  <c r="GW5" i="11" s="1"/>
  <c r="N3" i="11" s="1"/>
  <c r="FN397" i="11"/>
  <c r="R94" i="11"/>
  <c r="R69" i="11"/>
  <c r="AA104" i="11"/>
  <c r="Y3" i="11"/>
  <c r="Y5" i="11" l="1"/>
  <c r="HK397" i="11"/>
  <c r="GZ6" i="11"/>
  <c r="H3" i="11" s="1"/>
  <c r="R95" i="11"/>
  <c r="R96" i="11" s="1"/>
  <c r="S95" i="11" s="1"/>
  <c r="Z104" i="11" s="1"/>
  <c r="N2" i="11"/>
  <c r="FM398" i="11"/>
  <c r="FL6" i="11"/>
  <c r="FL5" i="11" s="1"/>
  <c r="FN398" i="11"/>
  <c r="V69" i="11" l="1"/>
  <c r="H5" i="11"/>
  <c r="Z73" i="11" s="1"/>
  <c r="S94" i="11"/>
  <c r="Y104" i="11" s="1"/>
</calcChain>
</file>

<file path=xl/comments1.xml><?xml version="1.0" encoding="utf-8"?>
<comments xmlns="http://schemas.openxmlformats.org/spreadsheetml/2006/main">
  <authors>
    <author>Scott Benner</author>
  </authors>
  <commentList>
    <comment ref="C8" authorId="0" shapeId="0">
      <text>
        <r>
          <rPr>
            <b/>
            <sz val="9"/>
            <color indexed="81"/>
            <rFont val="Tahoma"/>
            <family val="2"/>
          </rPr>
          <t>This quantity is the resource (net) output/consumption, as telemetered to PJM</t>
        </r>
      </text>
    </comment>
    <comment ref="D8" authorId="0" shapeId="0">
      <text>
        <r>
          <rPr>
            <b/>
            <sz val="9"/>
            <color indexed="81"/>
            <rFont val="Tahoma"/>
            <family val="2"/>
          </rPr>
          <t>This is the economic basepoint / non-regulation setpoint</t>
        </r>
      </text>
    </comment>
    <comment ref="E8" authorId="0" shapeId="0">
      <text>
        <r>
          <rPr>
            <b/>
            <sz val="9"/>
            <color indexed="81"/>
            <rFont val="Tahoma"/>
            <family val="2"/>
          </rPr>
          <t>This is the economic ramp rate limit of the resource, as submitted to eMKT</t>
        </r>
      </text>
    </comment>
    <comment ref="H8" authorId="0" shapeId="0">
      <text>
        <r>
          <rPr>
            <b/>
            <sz val="9"/>
            <color indexed="81"/>
            <rFont val="Tahoma"/>
            <family val="2"/>
          </rPr>
          <t>This is the regulation assignment, in MW</t>
        </r>
      </text>
    </comment>
    <comment ref="I8" authorId="0" shapeId="0">
      <text>
        <r>
          <rPr>
            <b/>
            <sz val="9"/>
            <color indexed="81"/>
            <rFont val="Tahoma"/>
            <family val="2"/>
          </rPr>
          <t>This is the fleet TREG, as telemetered to PJM</t>
        </r>
      </text>
    </comment>
    <comment ref="J8" authorId="0" shapeId="0">
      <text>
        <r>
          <rPr>
            <b/>
            <sz val="9"/>
            <color indexed="81"/>
            <rFont val="Tahoma"/>
            <family val="2"/>
          </rPr>
          <t>This is the regulation signal, as sent from PJM, calculated by the EMS</t>
        </r>
      </text>
    </comment>
  </commentList>
</comments>
</file>

<file path=xl/comments2.xml><?xml version="1.0" encoding="utf-8"?>
<comments xmlns="http://schemas.openxmlformats.org/spreadsheetml/2006/main">
  <authors>
    <author>Scott Benner</author>
  </authors>
  <commentList>
    <comment ref="N3" authorId="0" shapeId="0">
      <text>
        <r>
          <rPr>
            <b/>
            <sz val="9"/>
            <color indexed="81"/>
            <rFont val="Tahoma"/>
            <family val="2"/>
          </rPr>
          <t>This is the average delay of the resource relative to the signal, based on the Accuracy Score Method</t>
        </r>
      </text>
    </comment>
    <comment ref="N4" authorId="0" shapeId="0">
      <text>
        <r>
          <rPr>
            <b/>
            <sz val="9"/>
            <color indexed="81"/>
            <rFont val="Tahoma"/>
            <family val="2"/>
          </rPr>
          <t>Based on the Precision Score Method, this is the Denominator that is used to calculate the Precision scores</t>
        </r>
      </text>
    </comment>
    <comment ref="N5" authorId="0" shapeId="0">
      <text>
        <r>
          <rPr>
            <b/>
            <sz val="9"/>
            <color indexed="81"/>
            <rFont val="Tahoma"/>
            <family val="2"/>
          </rPr>
          <t>This is the actual Mileage generated by the regulation signal in this hour</t>
        </r>
      </text>
    </comment>
    <comment ref="C8" authorId="0" shapeId="0">
      <text>
        <r>
          <rPr>
            <b/>
            <sz val="9"/>
            <color indexed="81"/>
            <rFont val="Tahoma"/>
            <family val="2"/>
          </rPr>
          <t>This quantity is the resource (net) output/consumption, as telemetered to PJM</t>
        </r>
      </text>
    </comment>
    <comment ref="D8" authorId="0" shapeId="0">
      <text>
        <r>
          <rPr>
            <b/>
            <sz val="9"/>
            <color indexed="81"/>
            <rFont val="Tahoma"/>
            <family val="2"/>
          </rPr>
          <t>This is the economic basepoint / non-regulation setpoint</t>
        </r>
      </text>
    </comment>
    <comment ref="E8" authorId="0" shapeId="0">
      <text>
        <r>
          <rPr>
            <b/>
            <sz val="9"/>
            <color indexed="81"/>
            <rFont val="Tahoma"/>
            <family val="2"/>
          </rPr>
          <t>This is the economic ramp rate limit of the resource, as submitted to eMKT</t>
        </r>
      </text>
    </comment>
    <comment ref="H8" authorId="0" shapeId="0">
      <text>
        <r>
          <rPr>
            <b/>
            <sz val="9"/>
            <color indexed="81"/>
            <rFont val="Tahoma"/>
            <family val="2"/>
          </rPr>
          <t>This is the regulation assignment, in MW</t>
        </r>
      </text>
    </comment>
    <comment ref="I8" authorId="0" shapeId="0">
      <text>
        <r>
          <rPr>
            <b/>
            <sz val="9"/>
            <color indexed="81"/>
            <rFont val="Tahoma"/>
            <family val="2"/>
          </rPr>
          <t>This is the fleet TREG, as telemetered to PJM</t>
        </r>
      </text>
    </comment>
    <comment ref="J8" authorId="0" shapeId="0">
      <text>
        <r>
          <rPr>
            <b/>
            <sz val="9"/>
            <color indexed="81"/>
            <rFont val="Tahoma"/>
            <family val="2"/>
          </rPr>
          <t>This is the regulation signal, as sent from PJM, calculated by the EMS</t>
        </r>
      </text>
    </comment>
  </commentList>
</comments>
</file>

<file path=xl/sharedStrings.xml><?xml version="1.0" encoding="utf-8"?>
<sst xmlns="http://schemas.openxmlformats.org/spreadsheetml/2006/main" count="168" uniqueCount="106">
  <si>
    <t>Blue highlight denotes input data from PI/SCADA/Markets DB</t>
  </si>
  <si>
    <t>A</t>
  </si>
  <si>
    <t>B</t>
  </si>
  <si>
    <t>C</t>
  </si>
  <si>
    <t>No Time Shift</t>
  </si>
  <si>
    <t>Correlation</t>
  </si>
  <si>
    <t>Delay</t>
  </si>
  <si>
    <t>Precision</t>
  </si>
  <si>
    <t>Combined SCORE</t>
  </si>
  <si>
    <t>TIME</t>
  </si>
  <si>
    <t>AGC MW</t>
  </si>
  <si>
    <t>Raw ECOBP</t>
  </si>
  <si>
    <t>Energy RR at AGC MW (MW/min)</t>
  </si>
  <si>
    <t>RR MW/10sec</t>
  </si>
  <si>
    <t>Ramped EcoBP</t>
  </si>
  <si>
    <t>Unit AREG</t>
  </si>
  <si>
    <t>Fleet TREG</t>
  </si>
  <si>
    <t>Fleet Regulation Control Signal</t>
  </si>
  <si>
    <t>Raw Unit REG</t>
  </si>
  <si>
    <t>Ramped Reg</t>
  </si>
  <si>
    <t>Raw EcoBP + Raw Reg</t>
  </si>
  <si>
    <t>Ramped EcoBP + Ramped Reg</t>
  </si>
  <si>
    <t>Unit Resp.</t>
  </si>
  <si>
    <t>Composite</t>
  </si>
  <si>
    <t>Interval</t>
  </si>
  <si>
    <t>Slope Check</t>
  </si>
  <si>
    <t>Hourly</t>
  </si>
  <si>
    <t>Average of Reg Signal</t>
  </si>
  <si>
    <t>New Method</t>
  </si>
  <si>
    <t>Original</t>
  </si>
  <si>
    <t>Current Method</t>
  </si>
  <si>
    <t>Delay Score</t>
  </si>
  <si>
    <t>Accuracy Scoring Mode</t>
  </si>
  <si>
    <t>Correl Signal to Response</t>
  </si>
  <si>
    <t>Time Shift (sec)</t>
  </si>
  <si>
    <t>Time Shift (min)</t>
  </si>
  <si>
    <t>Time Shift (intervals)</t>
  </si>
  <si>
    <t>5-minute Signal Slope</t>
  </si>
  <si>
    <t>Accuracy Score</t>
  </si>
  <si>
    <t>Max Accuracy Score</t>
  </si>
  <si>
    <t>Weighted Acc. &amp; Delay</t>
  </si>
  <si>
    <t>Offset</t>
  </si>
  <si>
    <t>Max Weighted Acc/Del Score</t>
  </si>
  <si>
    <t>Response</t>
  </si>
  <si>
    <t>Signal</t>
  </si>
  <si>
    <t>Absolute Signal</t>
  </si>
  <si>
    <t>Average Absolute  Signal</t>
  </si>
  <si>
    <t>Precis. Score AREG</t>
  </si>
  <si>
    <t>Precis. Score AbsSig</t>
  </si>
  <si>
    <t>Weight</t>
  </si>
  <si>
    <t>Accuracy</t>
  </si>
  <si>
    <t>Hrly Avg</t>
  </si>
  <si>
    <t>Precision Score</t>
  </si>
  <si>
    <t>Composite Score</t>
  </si>
  <si>
    <t>Max Accuracy x Delay</t>
  </si>
  <si>
    <t>Max Correlation&amp;Slope</t>
  </si>
  <si>
    <t>AREG Denominator</t>
  </si>
  <si>
    <t>AvgAbsSignal Denominator</t>
  </si>
  <si>
    <t>Prec. 2</t>
  </si>
  <si>
    <t>Delay #2</t>
  </si>
  <si>
    <t>Acc #2</t>
  </si>
  <si>
    <t>Avg Delay</t>
  </si>
  <si>
    <t>Denominator</t>
  </si>
  <si>
    <t>Factor</t>
  </si>
  <si>
    <t>Correl</t>
  </si>
  <si>
    <t>Slope</t>
  </si>
  <si>
    <t>Slope Limit</t>
  </si>
  <si>
    <t>RESOURCE REPORT</t>
  </si>
  <si>
    <t>Score</t>
  </si>
  <si>
    <t xml:space="preserve">Composite Score   </t>
  </si>
  <si>
    <t>+AREG</t>
  </si>
  <si>
    <t>-AREG</t>
  </si>
  <si>
    <t>Mileage</t>
  </si>
  <si>
    <t>Reg Signal Percent</t>
  </si>
  <si>
    <t>Hourly Mileage</t>
  </si>
  <si>
    <t>5-minute Signal Percent Slope</t>
  </si>
  <si>
    <t>Accuracy Method Used</t>
  </si>
  <si>
    <t>Accuracy Method Number</t>
  </si>
  <si>
    <t xml:space="preserve">1 = </t>
  </si>
  <si>
    <t xml:space="preserve">2 = </t>
  </si>
  <si>
    <t>Limit</t>
  </si>
  <si>
    <t>Acc Score</t>
  </si>
  <si>
    <t>Limit per Minute</t>
  </si>
  <si>
    <t>Per 5 Minute</t>
  </si>
  <si>
    <t>-Slope Limit</t>
  </si>
  <si>
    <t>Slope Used</t>
  </si>
  <si>
    <t>Percent</t>
  </si>
  <si>
    <t>StdDev of Slopes</t>
  </si>
  <si>
    <t>StdDev of Percent Signal</t>
  </si>
  <si>
    <t>StDev Limit</t>
  </si>
  <si>
    <t>StDev Used</t>
  </si>
  <si>
    <t>SlopeToUse</t>
  </si>
  <si>
    <t>Partial Scores</t>
  </si>
  <si>
    <t>B39</t>
  </si>
  <si>
    <t>Start Time</t>
  </si>
  <si>
    <t>End Time</t>
  </si>
  <si>
    <t>Response Slope</t>
  </si>
  <si>
    <t>B398</t>
  </si>
  <si>
    <t>Command</t>
  </si>
  <si>
    <t>Feedback</t>
  </si>
  <si>
    <t>RawUnitReg</t>
  </si>
  <si>
    <t>Unit Response</t>
  </si>
  <si>
    <t>Corr</t>
  </si>
  <si>
    <t>M</t>
  </si>
  <si>
    <t>Accuracy Score Adjust</t>
  </si>
  <si>
    <t>Offset1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</si>
</sst>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0"/>
    <numFmt numFmtId="165" formatCode="0.000"/>
    <numFmt numFmtId="166" formatCode="0.0%"/>
    <numFmt numFmtId="167" formatCode="0.0"/>
    <numFmt numFmtId="168" formatCode="0.00000"/>
  </numFmts>
  <fonts count="11" x14ac:knownFonts="1">
    <font>
      <sz val="10"/>
      <color theme="1"/>
      <name val="Arial"/>
      <family val="2"/>
    </font>
    <font>
      <sz val="10"/>
      <name val="Arial"/>
      <family val="2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3"/>
      <name val="Arial"/>
      <family val="2"/>
    </font>
    <font>
      <sz val="8"/>
      <color theme="1"/>
      <name val="Arial"/>
      <family val="2"/>
    </font>
    <font>
      <sz val="8"/>
      <color theme="0"/>
      <name val="Arial"/>
      <family val="2"/>
    </font>
    <font>
      <b/>
      <sz val="11"/>
      <color theme="1"/>
      <name val="Arial"/>
      <family val="2"/>
    </font>
    <font>
      <sz val="8"/>
      <color rgb="FF000000"/>
      <name val="Tahoma"/>
      <family val="2"/>
    </font>
    <font>
      <sz val="10"/>
      <color rgb="FFFF000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8">
    <xf numFmtId="0" fontId="0" fillId="0" borderId="0" xfId="0"/>
    <xf numFmtId="0" fontId="0" fillId="0" borderId="1" xfId="0" applyBorder="1"/>
    <xf numFmtId="0" fontId="0" fillId="0" borderId="2" xfId="0" applyBorder="1"/>
    <xf numFmtId="0" fontId="0" fillId="2" borderId="3" xfId="0" applyFill="1" applyBorder="1"/>
    <xf numFmtId="0" fontId="0" fillId="2" borderId="4" xfId="0" applyFill="1" applyBorder="1"/>
    <xf numFmtId="10" fontId="3" fillId="0" borderId="0" xfId="1" applyNumberFormat="1" applyFont="1"/>
    <xf numFmtId="0" fontId="0" fillId="0" borderId="5" xfId="0" applyBorder="1"/>
    <xf numFmtId="0" fontId="0" fillId="0" borderId="0" xfId="0" applyBorder="1"/>
    <xf numFmtId="0" fontId="0" fillId="2" borderId="6" xfId="0" applyFill="1" applyBorder="1"/>
    <xf numFmtId="0" fontId="0" fillId="2" borderId="7" xfId="0" applyFill="1" applyBorder="1"/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quotePrefix="1"/>
    <xf numFmtId="0" fontId="0" fillId="3" borderId="5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10" fontId="3" fillId="3" borderId="9" xfId="1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10" fontId="3" fillId="3" borderId="10" xfId="1" applyNumberFormat="1" applyFont="1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0" fontId="3" fillId="3" borderId="11" xfId="1" applyNumberFormat="1" applyFont="1" applyFill="1" applyBorder="1" applyAlignment="1">
      <alignment horizontal="center"/>
    </xf>
    <xf numFmtId="0" fontId="0" fillId="4" borderId="12" xfId="0" applyFill="1" applyBorder="1" applyAlignment="1">
      <alignment horizontal="center" wrapText="1"/>
    </xf>
    <xf numFmtId="0" fontId="0" fillId="5" borderId="13" xfId="0" applyFill="1" applyBorder="1" applyAlignment="1">
      <alignment horizontal="center" wrapText="1"/>
    </xf>
    <xf numFmtId="0" fontId="0" fillId="4" borderId="13" xfId="0" applyFill="1" applyBorder="1" applyAlignment="1">
      <alignment horizontal="center" wrapText="1"/>
    </xf>
    <xf numFmtId="0" fontId="0" fillId="4" borderId="14" xfId="0" applyFill="1" applyBorder="1" applyAlignment="1">
      <alignment horizontal="center" wrapText="1"/>
    </xf>
    <xf numFmtId="0" fontId="0" fillId="0" borderId="0" xfId="0" applyAlignment="1">
      <alignment wrapText="1"/>
    </xf>
    <xf numFmtId="21" fontId="0" fillId="0" borderId="15" xfId="0" applyNumberFormat="1" applyBorder="1" applyAlignment="1">
      <alignment horizontal="center"/>
    </xf>
    <xf numFmtId="2" fontId="0" fillId="5" borderId="15" xfId="0" applyNumberFormat="1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0" fontId="1" fillId="5" borderId="15" xfId="0" applyFont="1" applyFill="1" applyBorder="1" applyAlignment="1">
      <alignment horizontal="center"/>
    </xf>
    <xf numFmtId="2" fontId="0" fillId="0" borderId="0" xfId="0" applyNumberFormat="1"/>
    <xf numFmtId="165" fontId="0" fillId="0" borderId="0" xfId="0" applyNumberFormat="1"/>
    <xf numFmtId="164" fontId="0" fillId="0" borderId="0" xfId="0" applyNumberFormat="1"/>
    <xf numFmtId="21" fontId="0" fillId="0" borderId="6" xfId="0" applyNumberFormat="1" applyBorder="1" applyAlignment="1">
      <alignment horizontal="center"/>
    </xf>
    <xf numFmtId="2" fontId="0" fillId="5" borderId="6" xfId="0" applyNumberFormat="1" applyFill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5" fillId="0" borderId="6" xfId="0" applyNumberFormat="1" applyFont="1" applyBorder="1" applyAlignment="1">
      <alignment horizontal="center"/>
    </xf>
    <xf numFmtId="0" fontId="0" fillId="0" borderId="0" xfId="0" applyAlignment="1">
      <alignment horizontal="right"/>
    </xf>
    <xf numFmtId="10" fontId="0" fillId="0" borderId="0" xfId="0" applyNumberFormat="1"/>
    <xf numFmtId="1" fontId="0" fillId="0" borderId="0" xfId="0" applyNumberFormat="1"/>
    <xf numFmtId="21" fontId="0" fillId="0" borderId="0" xfId="0" applyNumberFormat="1"/>
    <xf numFmtId="2" fontId="5" fillId="0" borderId="0" xfId="0" applyNumberFormat="1" applyFont="1"/>
    <xf numFmtId="0" fontId="0" fillId="0" borderId="15" xfId="0" applyNumberFormat="1" applyBorder="1" applyAlignment="1">
      <alignment horizontal="center"/>
    </xf>
    <xf numFmtId="0" fontId="0" fillId="0" borderId="6" xfId="0" applyNumberFormat="1" applyBorder="1" applyAlignment="1">
      <alignment horizontal="center"/>
    </xf>
    <xf numFmtId="0" fontId="0" fillId="0" borderId="0" xfId="0" applyAlignment="1">
      <alignment horizontal="center"/>
    </xf>
    <xf numFmtId="2" fontId="0" fillId="0" borderId="10" xfId="0" applyNumberFormat="1" applyBorder="1" applyAlignment="1">
      <alignment horizontal="center"/>
    </xf>
    <xf numFmtId="0" fontId="4" fillId="0" borderId="0" xfId="0" applyFont="1" applyAlignment="1">
      <alignment horizontal="right"/>
    </xf>
    <xf numFmtId="166" fontId="6" fillId="0" borderId="0" xfId="1" applyNumberFormat="1" applyFont="1"/>
    <xf numFmtId="0" fontId="0" fillId="4" borderId="0" xfId="0" applyFill="1" applyBorder="1" applyAlignment="1">
      <alignment horizontal="center" wrapText="1"/>
    </xf>
    <xf numFmtId="0" fontId="6" fillId="0" borderId="0" xfId="0" applyFont="1"/>
    <xf numFmtId="164" fontId="6" fillId="0" borderId="0" xfId="0" applyNumberFormat="1" applyFont="1"/>
    <xf numFmtId="166" fontId="6" fillId="0" borderId="0" xfId="1" applyNumberFormat="1" applyFont="1" applyAlignment="1">
      <alignment horizontal="right"/>
    </xf>
    <xf numFmtId="0" fontId="6" fillId="0" borderId="0" xfId="0" applyFont="1" applyAlignment="1">
      <alignment horizontal="right"/>
    </xf>
    <xf numFmtId="0" fontId="6" fillId="0" borderId="0" xfId="0" quotePrefix="1" applyFont="1" applyAlignment="1">
      <alignment horizontal="right"/>
    </xf>
    <xf numFmtId="0" fontId="0" fillId="4" borderId="0" xfId="0" applyFill="1" applyBorder="1" applyAlignment="1">
      <alignment horizontal="right"/>
    </xf>
    <xf numFmtId="2" fontId="6" fillId="0" borderId="0" xfId="0" applyNumberFormat="1" applyFont="1"/>
    <xf numFmtId="167" fontId="6" fillId="0" borderId="0" xfId="0" applyNumberFormat="1" applyFont="1"/>
    <xf numFmtId="1" fontId="6" fillId="0" borderId="0" xfId="0" applyNumberFormat="1" applyFont="1"/>
    <xf numFmtId="0" fontId="4" fillId="0" borderId="0" xfId="0" applyFont="1"/>
    <xf numFmtId="167" fontId="0" fillId="0" borderId="0" xfId="0" applyNumberFormat="1"/>
    <xf numFmtId="164" fontId="6" fillId="0" borderId="16" xfId="0" applyNumberFormat="1" applyFont="1" applyBorder="1"/>
    <xf numFmtId="0" fontId="6" fillId="6" borderId="0" xfId="0" applyFont="1" applyFill="1" applyAlignment="1">
      <alignment horizontal="center"/>
    </xf>
    <xf numFmtId="166" fontId="3" fillId="0" borderId="0" xfId="1" applyNumberFormat="1" applyFont="1"/>
    <xf numFmtId="166" fontId="3" fillId="3" borderId="0" xfId="1" applyNumberFormat="1" applyFont="1" applyFill="1"/>
    <xf numFmtId="0" fontId="0" fillId="7" borderId="5" xfId="0" applyFill="1" applyBorder="1"/>
    <xf numFmtId="0" fontId="0" fillId="7" borderId="0" xfId="0" applyFill="1" applyBorder="1"/>
    <xf numFmtId="0" fontId="0" fillId="7" borderId="8" xfId="0" applyFill="1" applyBorder="1"/>
    <xf numFmtId="0" fontId="0" fillId="7" borderId="5" xfId="0" quotePrefix="1" applyFill="1" applyBorder="1"/>
    <xf numFmtId="0" fontId="0" fillId="7" borderId="0" xfId="0" quotePrefix="1" applyFill="1" applyBorder="1"/>
    <xf numFmtId="0" fontId="0" fillId="7" borderId="8" xfId="0" quotePrefix="1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164" fontId="0" fillId="7" borderId="0" xfId="0" applyNumberFormat="1" applyFill="1" applyBorder="1"/>
    <xf numFmtId="0" fontId="0" fillId="7" borderId="0" xfId="0" applyFill="1"/>
    <xf numFmtId="164" fontId="0" fillId="7" borderId="0" xfId="0" applyNumberFormat="1" applyFill="1"/>
    <xf numFmtId="0" fontId="4" fillId="7" borderId="0" xfId="0" applyFont="1" applyFill="1" applyBorder="1" applyAlignment="1">
      <alignment horizontal="right"/>
    </xf>
    <xf numFmtId="0" fontId="4" fillId="7" borderId="0" xfId="0" applyFont="1" applyFill="1" applyBorder="1"/>
    <xf numFmtId="0" fontId="4" fillId="7" borderId="0" xfId="0" applyFont="1" applyFill="1"/>
    <xf numFmtId="0" fontId="0" fillId="4" borderId="0" xfId="0" quotePrefix="1" applyFill="1" applyBorder="1" applyAlignment="1">
      <alignment horizontal="center" wrapText="1"/>
    </xf>
    <xf numFmtId="0" fontId="7" fillId="0" borderId="0" xfId="0" applyFont="1" applyAlignment="1">
      <alignment horizontal="right"/>
    </xf>
    <xf numFmtId="166" fontId="3" fillId="0" borderId="0" xfId="1" applyNumberFormat="1" applyFont="1"/>
    <xf numFmtId="10" fontId="3" fillId="0" borderId="0" xfId="1" applyNumberFormat="1" applyFont="1"/>
    <xf numFmtId="0" fontId="0" fillId="0" borderId="0" xfId="0" quotePrefix="1" applyAlignment="1">
      <alignment horizontal="right"/>
    </xf>
    <xf numFmtId="0" fontId="0" fillId="4" borderId="0" xfId="0" applyFill="1" applyBorder="1" applyAlignment="1">
      <alignment horizontal="center"/>
    </xf>
    <xf numFmtId="0" fontId="0" fillId="4" borderId="17" xfId="0" applyFill="1" applyBorder="1" applyAlignment="1">
      <alignment horizontal="center" wrapText="1"/>
    </xf>
    <xf numFmtId="16" fontId="0" fillId="0" borderId="0" xfId="0" applyNumberFormat="1"/>
    <xf numFmtId="0" fontId="4" fillId="7" borderId="5" xfId="0" applyFont="1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0" fillId="4" borderId="18" xfId="0" applyFill="1" applyBorder="1" applyAlignment="1">
      <alignment horizontal="center" wrapText="1"/>
    </xf>
    <xf numFmtId="0" fontId="0" fillId="5" borderId="19" xfId="0" applyFill="1" applyBorder="1" applyAlignment="1">
      <alignment horizontal="center" wrapText="1"/>
    </xf>
    <xf numFmtId="0" fontId="0" fillId="4" borderId="19" xfId="0" applyFill="1" applyBorder="1" applyAlignment="1">
      <alignment horizontal="center" wrapText="1"/>
    </xf>
    <xf numFmtId="0" fontId="0" fillId="5" borderId="6" xfId="0" applyFill="1" applyBorder="1" applyAlignment="1">
      <alignment horizontal="center" wrapText="1"/>
    </xf>
    <xf numFmtId="0" fontId="0" fillId="0" borderId="0" xfId="0" applyNumberFormat="1"/>
    <xf numFmtId="0" fontId="0" fillId="0" borderId="6" xfId="0" applyFill="1" applyBorder="1" applyAlignment="1">
      <alignment horizontal="center" wrapText="1"/>
    </xf>
    <xf numFmtId="2" fontId="0" fillId="5" borderId="0" xfId="0" applyNumberFormat="1" applyFill="1"/>
    <xf numFmtId="0" fontId="0" fillId="5" borderId="0" xfId="0" applyFill="1"/>
    <xf numFmtId="21" fontId="0" fillId="0" borderId="6" xfId="0" applyNumberFormat="1" applyFill="1" applyBorder="1" applyAlignment="1">
      <alignment horizontal="center" wrapText="1"/>
    </xf>
    <xf numFmtId="2" fontId="0" fillId="0" borderId="20" xfId="0" applyNumberFormat="1" applyBorder="1" applyAlignment="1">
      <alignment horizontal="center"/>
    </xf>
    <xf numFmtId="0" fontId="0" fillId="0" borderId="0" xfId="0" applyFill="1" applyBorder="1" applyAlignment="1">
      <alignment horizontal="center" wrapText="1"/>
    </xf>
    <xf numFmtId="164" fontId="0" fillId="0" borderId="15" xfId="0" applyNumberFormat="1" applyBorder="1"/>
    <xf numFmtId="0" fontId="0" fillId="0" borderId="21" xfId="0" applyFill="1" applyBorder="1" applyAlignment="1">
      <alignment horizontal="center" wrapText="1"/>
    </xf>
    <xf numFmtId="0" fontId="0" fillId="0" borderId="22" xfId="0" applyFill="1" applyBorder="1" applyAlignment="1">
      <alignment horizontal="center" wrapText="1"/>
    </xf>
    <xf numFmtId="0" fontId="0" fillId="0" borderId="15" xfId="0" applyFill="1" applyBorder="1" applyAlignment="1">
      <alignment horizontal="center" wrapText="1"/>
    </xf>
    <xf numFmtId="0" fontId="0" fillId="4" borderId="0" xfId="0" applyFill="1"/>
    <xf numFmtId="0" fontId="0" fillId="0" borderId="0" xfId="0" applyFill="1"/>
    <xf numFmtId="164" fontId="6" fillId="0" borderId="0" xfId="0" applyNumberFormat="1" applyFont="1" applyFill="1"/>
    <xf numFmtId="168" fontId="0" fillId="0" borderId="16" xfId="0" applyNumberFormat="1" applyBorder="1"/>
    <xf numFmtId="168" fontId="0" fillId="0" borderId="0" xfId="0" applyNumberFormat="1"/>
    <xf numFmtId="164" fontId="0" fillId="0" borderId="0" xfId="0" applyNumberFormat="1" applyFill="1"/>
    <xf numFmtId="0" fontId="0" fillId="8" borderId="19" xfId="0" applyFill="1" applyBorder="1" applyAlignment="1">
      <alignment horizontal="center" wrapText="1"/>
    </xf>
    <xf numFmtId="0" fontId="10" fillId="0" borderId="0" xfId="0" applyFont="1"/>
    <xf numFmtId="0" fontId="10" fillId="4" borderId="0" xfId="0" applyFont="1" applyFill="1" applyBorder="1" applyAlignment="1">
      <alignment horizontal="right"/>
    </xf>
    <xf numFmtId="164" fontId="0" fillId="0" borderId="15" xfId="0" applyNumberFormat="1" applyBorder="1" applyAlignment="1">
      <alignment horizontal="center"/>
    </xf>
    <xf numFmtId="0" fontId="8" fillId="5" borderId="0" xfId="0" applyFont="1" applyFill="1" applyAlignment="1">
      <alignment horizontal="left" wrapText="1"/>
    </xf>
    <xf numFmtId="0" fontId="4" fillId="7" borderId="1" xfId="0" applyFont="1" applyFill="1" applyBorder="1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7" borderId="23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4" fillId="0" borderId="0" xfId="0" applyFont="1" applyAlignment="1">
      <alignment horizontal="left"/>
    </xf>
    <xf numFmtId="0" fontId="0" fillId="9" borderId="0" xfId="0" applyFill="1"/>
    <xf numFmtId="0" fontId="4" fillId="9" borderId="0" xfId="0" applyFont="1" applyFill="1"/>
    <xf numFmtId="0" fontId="0" fillId="9" borderId="19" xfId="0" applyFill="1" applyBorder="1" applyAlignment="1">
      <alignment horizontal="center" wrapText="1"/>
    </xf>
    <xf numFmtId="2" fontId="0" fillId="9" borderId="6" xfId="0" applyNumberFormat="1" applyFill="1" applyBorder="1" applyAlignment="1">
      <alignment horizontal="center"/>
    </xf>
    <xf numFmtId="164" fontId="0" fillId="9" borderId="6" xfId="0" applyNumberForma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9"/>
        </patternFill>
      </fill>
    </dxf>
    <dxf>
      <font>
        <color rgb="FFFF0000"/>
      </font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4.xml"/><Relationship Id="rId4" Type="http://schemas.openxmlformats.org/officeDocument/2006/relationships/worksheet" Target="worksheets/sheet3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t>Resource Actual Energy, BasePoint and Desired Energy Positions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635103875055981E-2"/>
          <c:y val="8.5658630419541928E-2"/>
          <c:w val="0.93121351702268851"/>
          <c:h val="0.74566060037197568"/>
        </c:manualLayout>
      </c:layout>
      <c:lineChart>
        <c:grouping val="standard"/>
        <c:varyColors val="0"/>
        <c:ser>
          <c:idx val="2"/>
          <c:order val="0"/>
          <c:tx>
            <c:strRef>
              <c:f>'Score Template'!$C$8</c:f>
              <c:strCache>
                <c:ptCount val="1"/>
                <c:pt idx="0">
                  <c:v>AGC MW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'Score Template'!$B$9:$B$399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Template'!$C$9:$C$399</c:f>
              <c:numCache>
                <c:formatCode>0.00</c:formatCode>
                <c:ptCount val="391"/>
                <c:pt idx="0">
                  <c:v>99.572843009812161</c:v>
                </c:pt>
                <c:pt idx="1">
                  <c:v>100.16416979792345</c:v>
                </c:pt>
                <c:pt idx="2">
                  <c:v>99.892766895528311</c:v>
                </c:pt>
                <c:pt idx="3">
                  <c:v>99.924821184367431</c:v>
                </c:pt>
                <c:pt idx="4">
                  <c:v>100.39709423979492</c:v>
                </c:pt>
                <c:pt idx="5">
                  <c:v>99.806885375733501</c:v>
                </c:pt>
                <c:pt idx="6">
                  <c:v>99.975657952346481</c:v>
                </c:pt>
                <c:pt idx="7">
                  <c:v>99.705943405655432</c:v>
                </c:pt>
                <c:pt idx="8">
                  <c:v>100.83860619083995</c:v>
                </c:pt>
                <c:pt idx="9">
                  <c:v>101.58788430561245</c:v>
                </c:pt>
                <c:pt idx="10">
                  <c:v>101.90020112466591</c:v>
                </c:pt>
                <c:pt idx="11">
                  <c:v>102.30779681350191</c:v>
                </c:pt>
                <c:pt idx="12">
                  <c:v>103.74910375833259</c:v>
                </c:pt>
                <c:pt idx="13">
                  <c:v>104.49058588827182</c:v>
                </c:pt>
                <c:pt idx="14">
                  <c:v>104.24848983716571</c:v>
                </c:pt>
                <c:pt idx="15">
                  <c:v>105.34040197653722</c:v>
                </c:pt>
                <c:pt idx="16">
                  <c:v>105.95360836308068</c:v>
                </c:pt>
                <c:pt idx="17">
                  <c:v>106.50560038517877</c:v>
                </c:pt>
                <c:pt idx="18">
                  <c:v>107.09870632402793</c:v>
                </c:pt>
                <c:pt idx="19">
                  <c:v>108.01999319772288</c:v>
                </c:pt>
                <c:pt idx="20">
                  <c:v>108.35155157380977</c:v>
                </c:pt>
                <c:pt idx="21">
                  <c:v>109.63752243861025</c:v>
                </c:pt>
                <c:pt idx="22">
                  <c:v>110.07184775811209</c:v>
                </c:pt>
                <c:pt idx="23">
                  <c:v>110.41632084263809</c:v>
                </c:pt>
                <c:pt idx="24">
                  <c:v>111.75909683821361</c:v>
                </c:pt>
                <c:pt idx="25">
                  <c:v>112.12386871579425</c:v>
                </c:pt>
                <c:pt idx="26">
                  <c:v>112.73901931399651</c:v>
                </c:pt>
                <c:pt idx="27">
                  <c:v>113.75942863532687</c:v>
                </c:pt>
                <c:pt idx="28">
                  <c:v>113.87492536379703</c:v>
                </c:pt>
                <c:pt idx="29">
                  <c:v>113.4405987422834</c:v>
                </c:pt>
                <c:pt idx="30">
                  <c:v>113.47867675883472</c:v>
                </c:pt>
                <c:pt idx="31">
                  <c:v>114.29469412220335</c:v>
                </c:pt>
                <c:pt idx="32">
                  <c:v>114.6602450903044</c:v>
                </c:pt>
                <c:pt idx="33">
                  <c:v>114.23903966750612</c:v>
                </c:pt>
                <c:pt idx="34">
                  <c:v>114.2238616334996</c:v>
                </c:pt>
                <c:pt idx="35">
                  <c:v>114.69151140858587</c:v>
                </c:pt>
                <c:pt idx="36">
                  <c:v>114.65467743736259</c:v>
                </c:pt>
                <c:pt idx="37">
                  <c:v>114.52231319424858</c:v>
                </c:pt>
                <c:pt idx="38">
                  <c:v>114.97585371827388</c:v>
                </c:pt>
                <c:pt idx="39">
                  <c:v>114.98856157641383</c:v>
                </c:pt>
                <c:pt idx="40">
                  <c:v>115.78919904050876</c:v>
                </c:pt>
                <c:pt idx="41">
                  <c:v>116.03766366277574</c:v>
                </c:pt>
                <c:pt idx="42">
                  <c:v>115.91498998099154</c:v>
                </c:pt>
                <c:pt idx="43">
                  <c:v>115.01366589093864</c:v>
                </c:pt>
                <c:pt idx="44">
                  <c:v>115.65383014574719</c:v>
                </c:pt>
                <c:pt idx="45">
                  <c:v>115.3286938003274</c:v>
                </c:pt>
                <c:pt idx="46">
                  <c:v>114.99987137987283</c:v>
                </c:pt>
                <c:pt idx="47">
                  <c:v>114.92798134732523</c:v>
                </c:pt>
                <c:pt idx="48">
                  <c:v>114.66830537775598</c:v>
                </c:pt>
                <c:pt idx="49">
                  <c:v>114.33223847211573</c:v>
                </c:pt>
                <c:pt idx="50">
                  <c:v>113.83784318854769</c:v>
                </c:pt>
                <c:pt idx="51">
                  <c:v>113.54918219786521</c:v>
                </c:pt>
                <c:pt idx="52">
                  <c:v>114.01641999924988</c:v>
                </c:pt>
                <c:pt idx="53">
                  <c:v>113.31866111856441</c:v>
                </c:pt>
                <c:pt idx="54">
                  <c:v>113.2303416864156</c:v>
                </c:pt>
                <c:pt idx="55">
                  <c:v>113.81547678951451</c:v>
                </c:pt>
                <c:pt idx="56">
                  <c:v>113.40736346143761</c:v>
                </c:pt>
                <c:pt idx="57">
                  <c:v>113.08295614652201</c:v>
                </c:pt>
                <c:pt idx="58">
                  <c:v>112.81245178150452</c:v>
                </c:pt>
                <c:pt idx="59">
                  <c:v>112.22784783590694</c:v>
                </c:pt>
                <c:pt idx="60">
                  <c:v>112.39474505614697</c:v>
                </c:pt>
                <c:pt idx="61">
                  <c:v>112.72488083020973</c:v>
                </c:pt>
                <c:pt idx="62">
                  <c:v>111.9936436642835</c:v>
                </c:pt>
                <c:pt idx="63">
                  <c:v>112.29975901280615</c:v>
                </c:pt>
                <c:pt idx="64">
                  <c:v>112.22358650265039</c:v>
                </c:pt>
                <c:pt idx="65">
                  <c:v>112.14103086044787</c:v>
                </c:pt>
                <c:pt idx="66">
                  <c:v>111.88210665683738</c:v>
                </c:pt>
                <c:pt idx="67">
                  <c:v>111.44217032236051</c:v>
                </c:pt>
                <c:pt idx="68">
                  <c:v>110.98880876631939</c:v>
                </c:pt>
                <c:pt idx="69">
                  <c:v>110.64247393302166</c:v>
                </c:pt>
                <c:pt idx="70">
                  <c:v>110.36266073306989</c:v>
                </c:pt>
                <c:pt idx="71">
                  <c:v>110.34643644485799</c:v>
                </c:pt>
                <c:pt idx="72">
                  <c:v>110.89278076002837</c:v>
                </c:pt>
                <c:pt idx="73">
                  <c:v>110.73816102380182</c:v>
                </c:pt>
                <c:pt idx="74">
                  <c:v>110.0134646077134</c:v>
                </c:pt>
                <c:pt idx="75">
                  <c:v>109.52778974078451</c:v>
                </c:pt>
                <c:pt idx="76">
                  <c:v>110.00359478895028</c:v>
                </c:pt>
                <c:pt idx="77">
                  <c:v>110.09884626076716</c:v>
                </c:pt>
                <c:pt idx="78">
                  <c:v>109.81465667524537</c:v>
                </c:pt>
                <c:pt idx="79">
                  <c:v>109.13624278299746</c:v>
                </c:pt>
                <c:pt idx="80">
                  <c:v>109.3724644820097</c:v>
                </c:pt>
                <c:pt idx="81">
                  <c:v>109.08976296981685</c:v>
                </c:pt>
                <c:pt idx="82">
                  <c:v>108.48388570189464</c:v>
                </c:pt>
                <c:pt idx="83">
                  <c:v>108.67058801285197</c:v>
                </c:pt>
                <c:pt idx="84">
                  <c:v>108.81072247805074</c:v>
                </c:pt>
                <c:pt idx="85">
                  <c:v>108.31939492306878</c:v>
                </c:pt>
                <c:pt idx="86">
                  <c:v>107.94715283461282</c:v>
                </c:pt>
                <c:pt idx="87">
                  <c:v>108.2944537008507</c:v>
                </c:pt>
                <c:pt idx="88">
                  <c:v>107.58100756964339</c:v>
                </c:pt>
                <c:pt idx="89">
                  <c:v>107.27683714253851</c:v>
                </c:pt>
                <c:pt idx="90">
                  <c:v>107.20239692955438</c:v>
                </c:pt>
                <c:pt idx="91">
                  <c:v>107.27171510280817</c:v>
                </c:pt>
                <c:pt idx="92">
                  <c:v>107.58060242618623</c:v>
                </c:pt>
                <c:pt idx="93">
                  <c:v>107.22673148279797</c:v>
                </c:pt>
                <c:pt idx="94">
                  <c:v>106.83141946566674</c:v>
                </c:pt>
                <c:pt idx="95">
                  <c:v>106.54264080097454</c:v>
                </c:pt>
                <c:pt idx="96">
                  <c:v>106.33318253421918</c:v>
                </c:pt>
                <c:pt idx="97">
                  <c:v>105.92774657459229</c:v>
                </c:pt>
                <c:pt idx="98">
                  <c:v>105.84236006807664</c:v>
                </c:pt>
                <c:pt idx="99">
                  <c:v>105.90715201488183</c:v>
                </c:pt>
                <c:pt idx="100">
                  <c:v>106.29314052952726</c:v>
                </c:pt>
                <c:pt idx="101">
                  <c:v>105.35241211624169</c:v>
                </c:pt>
                <c:pt idx="102">
                  <c:v>105.03840052309457</c:v>
                </c:pt>
                <c:pt idx="103">
                  <c:v>105.752801192007</c:v>
                </c:pt>
                <c:pt idx="104">
                  <c:v>105.51833240133567</c:v>
                </c:pt>
                <c:pt idx="105">
                  <c:v>104.89556635121384</c:v>
                </c:pt>
                <c:pt idx="106">
                  <c:v>104.41773536244035</c:v>
                </c:pt>
                <c:pt idx="107">
                  <c:v>104.80007517493171</c:v>
                </c:pt>
                <c:pt idx="108">
                  <c:v>104.73813347499186</c:v>
                </c:pt>
                <c:pt idx="109">
                  <c:v>104.3651563662002</c:v>
                </c:pt>
                <c:pt idx="110">
                  <c:v>104.43222220210282</c:v>
                </c:pt>
                <c:pt idx="111">
                  <c:v>104.99692966349214</c:v>
                </c:pt>
                <c:pt idx="112">
                  <c:v>104.65067798763482</c:v>
                </c:pt>
                <c:pt idx="113">
                  <c:v>105.22282807809337</c:v>
                </c:pt>
                <c:pt idx="114">
                  <c:v>105.34438192709463</c:v>
                </c:pt>
                <c:pt idx="115">
                  <c:v>104.61023989369222</c:v>
                </c:pt>
                <c:pt idx="116">
                  <c:v>104.54386758387388</c:v>
                </c:pt>
                <c:pt idx="117">
                  <c:v>103.85770125507464</c:v>
                </c:pt>
                <c:pt idx="118">
                  <c:v>103.4677818312682</c:v>
                </c:pt>
                <c:pt idx="119">
                  <c:v>103.38896045914505</c:v>
                </c:pt>
                <c:pt idx="120">
                  <c:v>103.43985568211355</c:v>
                </c:pt>
                <c:pt idx="121">
                  <c:v>102.86779287943149</c:v>
                </c:pt>
                <c:pt idx="122">
                  <c:v>102.66024378785262</c:v>
                </c:pt>
                <c:pt idx="123">
                  <c:v>102.22720313260679</c:v>
                </c:pt>
                <c:pt idx="124">
                  <c:v>102.14153607235556</c:v>
                </c:pt>
                <c:pt idx="125">
                  <c:v>101.08815826782632</c:v>
                </c:pt>
                <c:pt idx="126">
                  <c:v>100.67904897672389</c:v>
                </c:pt>
                <c:pt idx="127">
                  <c:v>100.91465918113346</c:v>
                </c:pt>
                <c:pt idx="128">
                  <c:v>100.824062784859</c:v>
                </c:pt>
                <c:pt idx="129">
                  <c:v>99.783511275007939</c:v>
                </c:pt>
                <c:pt idx="130">
                  <c:v>99.528440621223439</c:v>
                </c:pt>
                <c:pt idx="131">
                  <c:v>99.597432600062135</c:v>
                </c:pt>
                <c:pt idx="132">
                  <c:v>99.29157871634456</c:v>
                </c:pt>
                <c:pt idx="133">
                  <c:v>98.74291113366121</c:v>
                </c:pt>
                <c:pt idx="134">
                  <c:v>98.650499737829563</c:v>
                </c:pt>
                <c:pt idx="135">
                  <c:v>98.123652698342497</c:v>
                </c:pt>
                <c:pt idx="136">
                  <c:v>97.860413811132588</c:v>
                </c:pt>
                <c:pt idx="137">
                  <c:v>97.75623436148112</c:v>
                </c:pt>
                <c:pt idx="138">
                  <c:v>97.594210061756485</c:v>
                </c:pt>
                <c:pt idx="139">
                  <c:v>96.69667226415946</c:v>
                </c:pt>
                <c:pt idx="140">
                  <c:v>96.666679627254638</c:v>
                </c:pt>
                <c:pt idx="141">
                  <c:v>96.545811876680901</c:v>
                </c:pt>
                <c:pt idx="142">
                  <c:v>96.038760334701038</c:v>
                </c:pt>
                <c:pt idx="143">
                  <c:v>95.250131903320096</c:v>
                </c:pt>
                <c:pt idx="144">
                  <c:v>95.213137679969421</c:v>
                </c:pt>
                <c:pt idx="145">
                  <c:v>94.410997698593363</c:v>
                </c:pt>
                <c:pt idx="146">
                  <c:v>94.062067296244734</c:v>
                </c:pt>
                <c:pt idx="147">
                  <c:v>94.560120886476469</c:v>
                </c:pt>
                <c:pt idx="148">
                  <c:v>94.243722703131965</c:v>
                </c:pt>
                <c:pt idx="149">
                  <c:v>93.204664265335808</c:v>
                </c:pt>
                <c:pt idx="150">
                  <c:v>92.813733252101798</c:v>
                </c:pt>
                <c:pt idx="151">
                  <c:v>92.394350376923484</c:v>
                </c:pt>
                <c:pt idx="152">
                  <c:v>92.319121034602318</c:v>
                </c:pt>
                <c:pt idx="153">
                  <c:v>92.399225288441187</c:v>
                </c:pt>
                <c:pt idx="154">
                  <c:v>91.584183137660673</c:v>
                </c:pt>
                <c:pt idx="155">
                  <c:v>92.225436773304025</c:v>
                </c:pt>
                <c:pt idx="156">
                  <c:v>92.322043277586914</c:v>
                </c:pt>
                <c:pt idx="157">
                  <c:v>92.21012981828116</c:v>
                </c:pt>
                <c:pt idx="158">
                  <c:v>92.901264742542978</c:v>
                </c:pt>
                <c:pt idx="159">
                  <c:v>92.644881434881327</c:v>
                </c:pt>
                <c:pt idx="160">
                  <c:v>92.454359915184213</c:v>
                </c:pt>
                <c:pt idx="161">
                  <c:v>92.53378067465222</c:v>
                </c:pt>
                <c:pt idx="162">
                  <c:v>93.548310526137513</c:v>
                </c:pt>
                <c:pt idx="163">
                  <c:v>93.645960097206839</c:v>
                </c:pt>
                <c:pt idx="164">
                  <c:v>93.406058611183568</c:v>
                </c:pt>
                <c:pt idx="165">
                  <c:v>94.043165727943816</c:v>
                </c:pt>
                <c:pt idx="166">
                  <c:v>94.263016274431067</c:v>
                </c:pt>
                <c:pt idx="167">
                  <c:v>94.303891375299727</c:v>
                </c:pt>
                <c:pt idx="168">
                  <c:v>94.344301740863386</c:v>
                </c:pt>
                <c:pt idx="169">
                  <c:v>94.355283695735679</c:v>
                </c:pt>
                <c:pt idx="170">
                  <c:v>94.860061303862551</c:v>
                </c:pt>
                <c:pt idx="171">
                  <c:v>94.385188715404695</c:v>
                </c:pt>
                <c:pt idx="172">
                  <c:v>95.04350756303316</c:v>
                </c:pt>
                <c:pt idx="173">
                  <c:v>95.169830484162816</c:v>
                </c:pt>
                <c:pt idx="174">
                  <c:v>95.009208925838635</c:v>
                </c:pt>
                <c:pt idx="175">
                  <c:v>95.148684305486682</c:v>
                </c:pt>
                <c:pt idx="176">
                  <c:v>95.284424702231803</c:v>
                </c:pt>
                <c:pt idx="177">
                  <c:v>95.489285925624699</c:v>
                </c:pt>
                <c:pt idx="178">
                  <c:v>95.421719245344562</c:v>
                </c:pt>
                <c:pt idx="179">
                  <c:v>95.5631843385694</c:v>
                </c:pt>
                <c:pt idx="180">
                  <c:v>94.844748084507145</c:v>
                </c:pt>
                <c:pt idx="181">
                  <c:v>94.570213064953776</c:v>
                </c:pt>
                <c:pt idx="182">
                  <c:v>94.618175558578542</c:v>
                </c:pt>
                <c:pt idx="183">
                  <c:v>94.753360091415672</c:v>
                </c:pt>
                <c:pt idx="184">
                  <c:v>94.896110560409554</c:v>
                </c:pt>
                <c:pt idx="185">
                  <c:v>94.714651353083511</c:v>
                </c:pt>
                <c:pt idx="186">
                  <c:v>94.604377705640786</c:v>
                </c:pt>
                <c:pt idx="187">
                  <c:v>94.333115531213195</c:v>
                </c:pt>
                <c:pt idx="188">
                  <c:v>94.002824990975427</c:v>
                </c:pt>
                <c:pt idx="189">
                  <c:v>93.631507310679524</c:v>
                </c:pt>
                <c:pt idx="190">
                  <c:v>93.192325013289519</c:v>
                </c:pt>
                <c:pt idx="191">
                  <c:v>93.302764982363612</c:v>
                </c:pt>
                <c:pt idx="192">
                  <c:v>92.943896588581694</c:v>
                </c:pt>
                <c:pt idx="193">
                  <c:v>93.087958301793094</c:v>
                </c:pt>
                <c:pt idx="194">
                  <c:v>93.026184602191861</c:v>
                </c:pt>
                <c:pt idx="195">
                  <c:v>92.824441569786941</c:v>
                </c:pt>
                <c:pt idx="196">
                  <c:v>92.887620025780592</c:v>
                </c:pt>
                <c:pt idx="197">
                  <c:v>92.21093878819012</c:v>
                </c:pt>
                <c:pt idx="198">
                  <c:v>92.315325530566099</c:v>
                </c:pt>
                <c:pt idx="199">
                  <c:v>92.259176442409256</c:v>
                </c:pt>
                <c:pt idx="200">
                  <c:v>92.077345713496285</c:v>
                </c:pt>
                <c:pt idx="201">
                  <c:v>91.795360267671683</c:v>
                </c:pt>
                <c:pt idx="202">
                  <c:v>91.228524096343833</c:v>
                </c:pt>
                <c:pt idx="203">
                  <c:v>90.902628802705493</c:v>
                </c:pt>
                <c:pt idx="204">
                  <c:v>91.576959519919143</c:v>
                </c:pt>
                <c:pt idx="205">
                  <c:v>91.360740498035511</c:v>
                </c:pt>
                <c:pt idx="206">
                  <c:v>91.079182031922699</c:v>
                </c:pt>
                <c:pt idx="207">
                  <c:v>90.492268996897778</c:v>
                </c:pt>
                <c:pt idx="208">
                  <c:v>90.41296541106604</c:v>
                </c:pt>
                <c:pt idx="209">
                  <c:v>90.410502029634074</c:v>
                </c:pt>
                <c:pt idx="210">
                  <c:v>90.038333810777829</c:v>
                </c:pt>
                <c:pt idx="211">
                  <c:v>89.621893114280141</c:v>
                </c:pt>
                <c:pt idx="212">
                  <c:v>89.426621328568842</c:v>
                </c:pt>
                <c:pt idx="213">
                  <c:v>90.089477660040671</c:v>
                </c:pt>
                <c:pt idx="214">
                  <c:v>89.59801588154879</c:v>
                </c:pt>
                <c:pt idx="215">
                  <c:v>89.460241327034197</c:v>
                </c:pt>
                <c:pt idx="216">
                  <c:v>89.495424226821243</c:v>
                </c:pt>
                <c:pt idx="217">
                  <c:v>89.474172097140283</c:v>
                </c:pt>
                <c:pt idx="218">
                  <c:v>89.236252121467061</c:v>
                </c:pt>
                <c:pt idx="219">
                  <c:v>89.116086220424961</c:v>
                </c:pt>
                <c:pt idx="220">
                  <c:v>88.813617530104906</c:v>
                </c:pt>
                <c:pt idx="221">
                  <c:v>88.009541223537994</c:v>
                </c:pt>
                <c:pt idx="222">
                  <c:v>88.562632449768103</c:v>
                </c:pt>
                <c:pt idx="223">
                  <c:v>88.110611768137488</c:v>
                </c:pt>
                <c:pt idx="224">
                  <c:v>87.596243622739181</c:v>
                </c:pt>
                <c:pt idx="225">
                  <c:v>88.099189167539976</c:v>
                </c:pt>
                <c:pt idx="226">
                  <c:v>87.920653634250996</c:v>
                </c:pt>
                <c:pt idx="227">
                  <c:v>87.814397154008773</c:v>
                </c:pt>
                <c:pt idx="228">
                  <c:v>87.099862037194484</c:v>
                </c:pt>
                <c:pt idx="229">
                  <c:v>87.285605687437737</c:v>
                </c:pt>
                <c:pt idx="230">
                  <c:v>86.799890568905596</c:v>
                </c:pt>
                <c:pt idx="231">
                  <c:v>87.053133241418834</c:v>
                </c:pt>
                <c:pt idx="232">
                  <c:v>86.089562683225026</c:v>
                </c:pt>
                <c:pt idx="233">
                  <c:v>86.730217948201741</c:v>
                </c:pt>
                <c:pt idx="234">
                  <c:v>85.928596336787109</c:v>
                </c:pt>
                <c:pt idx="235">
                  <c:v>85.66367110142788</c:v>
                </c:pt>
                <c:pt idx="236">
                  <c:v>85.681038649675031</c:v>
                </c:pt>
                <c:pt idx="237">
                  <c:v>86.087129034162331</c:v>
                </c:pt>
                <c:pt idx="238">
                  <c:v>85.279327248051516</c:v>
                </c:pt>
                <c:pt idx="239">
                  <c:v>85.646271064566847</c:v>
                </c:pt>
                <c:pt idx="240">
                  <c:v>84.973944239755227</c:v>
                </c:pt>
                <c:pt idx="241">
                  <c:v>84.597888239712603</c:v>
                </c:pt>
                <c:pt idx="242">
                  <c:v>85.262615365067646</c:v>
                </c:pt>
                <c:pt idx="243">
                  <c:v>84.590935863864857</c:v>
                </c:pt>
                <c:pt idx="244">
                  <c:v>84.50050161756397</c:v>
                </c:pt>
                <c:pt idx="245">
                  <c:v>84.616842096782108</c:v>
                </c:pt>
                <c:pt idx="246">
                  <c:v>84.567273566542525</c:v>
                </c:pt>
                <c:pt idx="247">
                  <c:v>84.974441468221897</c:v>
                </c:pt>
                <c:pt idx="248">
                  <c:v>84.881778692934077</c:v>
                </c:pt>
                <c:pt idx="249">
                  <c:v>84.569698831708507</c:v>
                </c:pt>
                <c:pt idx="250">
                  <c:v>84.758393433723271</c:v>
                </c:pt>
                <c:pt idx="251">
                  <c:v>85.773934686955144</c:v>
                </c:pt>
                <c:pt idx="252">
                  <c:v>85.538232378353896</c:v>
                </c:pt>
                <c:pt idx="253">
                  <c:v>85.185708687233316</c:v>
                </c:pt>
                <c:pt idx="254">
                  <c:v>85.826444520326973</c:v>
                </c:pt>
                <c:pt idx="255">
                  <c:v>85.929700670639107</c:v>
                </c:pt>
                <c:pt idx="256">
                  <c:v>85.749865650344191</c:v>
                </c:pt>
                <c:pt idx="257">
                  <c:v>86.569363845896206</c:v>
                </c:pt>
                <c:pt idx="258">
                  <c:v>86.065937428375349</c:v>
                </c:pt>
                <c:pt idx="259">
                  <c:v>86.277917651576161</c:v>
                </c:pt>
                <c:pt idx="260">
                  <c:v>86.765506833600327</c:v>
                </c:pt>
                <c:pt idx="261">
                  <c:v>87.112719281382098</c:v>
                </c:pt>
                <c:pt idx="262">
                  <c:v>87.537168409399342</c:v>
                </c:pt>
                <c:pt idx="263">
                  <c:v>87.272602549502238</c:v>
                </c:pt>
                <c:pt idx="264">
                  <c:v>87.910763009104471</c:v>
                </c:pt>
                <c:pt idx="265">
                  <c:v>87.548080257338171</c:v>
                </c:pt>
                <c:pt idx="266">
                  <c:v>87.6965120625281</c:v>
                </c:pt>
                <c:pt idx="267">
                  <c:v>87.658462888056988</c:v>
                </c:pt>
                <c:pt idx="268">
                  <c:v>87.994632698042267</c:v>
                </c:pt>
                <c:pt idx="269">
                  <c:v>88.198389303966223</c:v>
                </c:pt>
                <c:pt idx="270">
                  <c:v>88.475874264271042</c:v>
                </c:pt>
                <c:pt idx="271">
                  <c:v>88.752006018507359</c:v>
                </c:pt>
                <c:pt idx="272">
                  <c:v>89.24816876979051</c:v>
                </c:pt>
                <c:pt idx="273">
                  <c:v>89.196238161127837</c:v>
                </c:pt>
                <c:pt idx="274">
                  <c:v>89.493728341248243</c:v>
                </c:pt>
                <c:pt idx="275">
                  <c:v>88.868131983538831</c:v>
                </c:pt>
                <c:pt idx="276">
                  <c:v>89.265469734960675</c:v>
                </c:pt>
                <c:pt idx="277">
                  <c:v>89.970699721597029</c:v>
                </c:pt>
                <c:pt idx="278">
                  <c:v>89.714632137060661</c:v>
                </c:pt>
                <c:pt idx="279">
                  <c:v>90.379516414093118</c:v>
                </c:pt>
                <c:pt idx="280">
                  <c:v>90.707303824169273</c:v>
                </c:pt>
                <c:pt idx="281">
                  <c:v>89.986860819308347</c:v>
                </c:pt>
                <c:pt idx="282">
                  <c:v>90.670088882565281</c:v>
                </c:pt>
                <c:pt idx="283">
                  <c:v>91.084343298837936</c:v>
                </c:pt>
                <c:pt idx="284">
                  <c:v>90.626936479517894</c:v>
                </c:pt>
                <c:pt idx="285">
                  <c:v>90.910353684150806</c:v>
                </c:pt>
                <c:pt idx="286">
                  <c:v>91.446792363080689</c:v>
                </c:pt>
                <c:pt idx="287">
                  <c:v>91.888932141896248</c:v>
                </c:pt>
                <c:pt idx="288">
                  <c:v>91.89646492237523</c:v>
                </c:pt>
                <c:pt idx="289">
                  <c:v>91.696671496840409</c:v>
                </c:pt>
                <c:pt idx="290">
                  <c:v>91.989396158577449</c:v>
                </c:pt>
                <c:pt idx="291">
                  <c:v>92.282140661237719</c:v>
                </c:pt>
                <c:pt idx="292">
                  <c:v>91.773145774586325</c:v>
                </c:pt>
                <c:pt idx="293">
                  <c:v>92.079703407270628</c:v>
                </c:pt>
                <c:pt idx="294">
                  <c:v>92.765516823665351</c:v>
                </c:pt>
                <c:pt idx="295">
                  <c:v>92.747209939838129</c:v>
                </c:pt>
                <c:pt idx="296">
                  <c:v>92.49716207572699</c:v>
                </c:pt>
                <c:pt idx="297">
                  <c:v>93.367885273287115</c:v>
                </c:pt>
                <c:pt idx="298">
                  <c:v>92.858154518599207</c:v>
                </c:pt>
                <c:pt idx="299">
                  <c:v>93.857871216785085</c:v>
                </c:pt>
                <c:pt idx="300">
                  <c:v>93.512528690161119</c:v>
                </c:pt>
                <c:pt idx="301">
                  <c:v>93.934732454172178</c:v>
                </c:pt>
                <c:pt idx="302">
                  <c:v>94.037432182232919</c:v>
                </c:pt>
                <c:pt idx="303">
                  <c:v>93.895176138441585</c:v>
                </c:pt>
                <c:pt idx="304">
                  <c:v>94.220028137767798</c:v>
                </c:pt>
                <c:pt idx="305">
                  <c:v>94.18902101974372</c:v>
                </c:pt>
                <c:pt idx="306">
                  <c:v>94.133913655913517</c:v>
                </c:pt>
                <c:pt idx="307">
                  <c:v>94.488727877696775</c:v>
                </c:pt>
                <c:pt idx="308">
                  <c:v>94.893863193658021</c:v>
                </c:pt>
                <c:pt idx="309">
                  <c:v>95.261340753394492</c:v>
                </c:pt>
                <c:pt idx="310">
                  <c:v>95.674011671540853</c:v>
                </c:pt>
                <c:pt idx="311">
                  <c:v>95.13655415927964</c:v>
                </c:pt>
                <c:pt idx="312">
                  <c:v>95.301289850670045</c:v>
                </c:pt>
                <c:pt idx="313">
                  <c:v>95.183251924695625</c:v>
                </c:pt>
                <c:pt idx="314">
                  <c:v>95.233164475002667</c:v>
                </c:pt>
                <c:pt idx="315">
                  <c:v>95.17298193428995</c:v>
                </c:pt>
                <c:pt idx="316">
                  <c:v>94.755391180610431</c:v>
                </c:pt>
                <c:pt idx="317">
                  <c:v>95.164747991682916</c:v>
                </c:pt>
                <c:pt idx="318">
                  <c:v>94.480218793879089</c:v>
                </c:pt>
                <c:pt idx="319">
                  <c:v>94.252293665199417</c:v>
                </c:pt>
                <c:pt idx="320">
                  <c:v>94.363264486825756</c:v>
                </c:pt>
                <c:pt idx="321">
                  <c:v>94.442392137618697</c:v>
                </c:pt>
                <c:pt idx="322">
                  <c:v>94.001708545679307</c:v>
                </c:pt>
                <c:pt idx="323">
                  <c:v>93.475714457562447</c:v>
                </c:pt>
                <c:pt idx="324">
                  <c:v>93.896033723069024</c:v>
                </c:pt>
                <c:pt idx="325">
                  <c:v>93.125493038469216</c:v>
                </c:pt>
                <c:pt idx="326">
                  <c:v>93.65215768836218</c:v>
                </c:pt>
                <c:pt idx="327">
                  <c:v>93.424057056924767</c:v>
                </c:pt>
                <c:pt idx="328">
                  <c:v>93.277700249967239</c:v>
                </c:pt>
                <c:pt idx="329">
                  <c:v>92.591883788913194</c:v>
                </c:pt>
                <c:pt idx="330">
                  <c:v>93.037659954065106</c:v>
                </c:pt>
                <c:pt idx="331">
                  <c:v>92.389743947760451</c:v>
                </c:pt>
                <c:pt idx="332">
                  <c:v>92.224540397341428</c:v>
                </c:pt>
                <c:pt idx="333">
                  <c:v>92.344811888735578</c:v>
                </c:pt>
                <c:pt idx="334">
                  <c:v>92.343993478669987</c:v>
                </c:pt>
                <c:pt idx="335">
                  <c:v>91.365923862833412</c:v>
                </c:pt>
                <c:pt idx="336">
                  <c:v>91.604658827628398</c:v>
                </c:pt>
                <c:pt idx="337">
                  <c:v>91.062730160313279</c:v>
                </c:pt>
                <c:pt idx="338">
                  <c:v>90.855000242255969</c:v>
                </c:pt>
                <c:pt idx="339">
                  <c:v>91.307886047244153</c:v>
                </c:pt>
                <c:pt idx="340">
                  <c:v>91.225034631861206</c:v>
                </c:pt>
                <c:pt idx="341">
                  <c:v>91.219419701065036</c:v>
                </c:pt>
                <c:pt idx="342">
                  <c:v>90.791979266236623</c:v>
                </c:pt>
                <c:pt idx="343">
                  <c:v>90.731797040264695</c:v>
                </c:pt>
                <c:pt idx="344">
                  <c:v>90.020143471116967</c:v>
                </c:pt>
                <c:pt idx="345">
                  <c:v>90.166868200237133</c:v>
                </c:pt>
                <c:pt idx="346">
                  <c:v>89.608932316503939</c:v>
                </c:pt>
                <c:pt idx="347">
                  <c:v>90.19766765219326</c:v>
                </c:pt>
                <c:pt idx="348">
                  <c:v>89.513815274974917</c:v>
                </c:pt>
                <c:pt idx="349">
                  <c:v>89.649435353667798</c:v>
                </c:pt>
                <c:pt idx="350">
                  <c:v>89.246935565908203</c:v>
                </c:pt>
                <c:pt idx="351">
                  <c:v>89.331041153611494</c:v>
                </c:pt>
                <c:pt idx="352">
                  <c:v>89.23024372258017</c:v>
                </c:pt>
                <c:pt idx="353">
                  <c:v>88.278679800584896</c:v>
                </c:pt>
                <c:pt idx="354">
                  <c:v>89.024172570271702</c:v>
                </c:pt>
                <c:pt idx="355">
                  <c:v>87.967349846764904</c:v>
                </c:pt>
                <c:pt idx="356">
                  <c:v>87.809079391776606</c:v>
                </c:pt>
                <c:pt idx="357">
                  <c:v>87.631160944857072</c:v>
                </c:pt>
                <c:pt idx="358">
                  <c:v>88.219695259360805</c:v>
                </c:pt>
                <c:pt idx="359">
                  <c:v>88.132407445684919</c:v>
                </c:pt>
                <c:pt idx="360">
                  <c:v>87.429016973624925</c:v>
                </c:pt>
                <c:pt idx="361">
                  <c:v>87.829847812533899</c:v>
                </c:pt>
                <c:pt idx="362">
                  <c:v>87.593414773854974</c:v>
                </c:pt>
                <c:pt idx="363">
                  <c:v>87.069700850567727</c:v>
                </c:pt>
                <c:pt idx="364">
                  <c:v>87.018699651020299</c:v>
                </c:pt>
                <c:pt idx="365">
                  <c:v>86.399427668282215</c:v>
                </c:pt>
                <c:pt idx="366">
                  <c:v>86.963068563668855</c:v>
                </c:pt>
                <c:pt idx="367">
                  <c:v>86.429800598325343</c:v>
                </c:pt>
                <c:pt idx="368">
                  <c:v>85.755704440890938</c:v>
                </c:pt>
                <c:pt idx="369">
                  <c:v>86.557444966774739</c:v>
                </c:pt>
                <c:pt idx="370">
                  <c:v>85.621925641241447</c:v>
                </c:pt>
                <c:pt idx="371">
                  <c:v>85.647693872067052</c:v>
                </c:pt>
                <c:pt idx="372">
                  <c:v>85.856632041531455</c:v>
                </c:pt>
                <c:pt idx="373">
                  <c:v>85.736387168314053</c:v>
                </c:pt>
                <c:pt idx="374">
                  <c:v>84.981896530530463</c:v>
                </c:pt>
                <c:pt idx="375">
                  <c:v>85.440675223947437</c:v>
                </c:pt>
                <c:pt idx="376">
                  <c:v>84.543822198802687</c:v>
                </c:pt>
                <c:pt idx="377">
                  <c:v>85.097574816174927</c:v>
                </c:pt>
                <c:pt idx="378">
                  <c:v>84.576370465707086</c:v>
                </c:pt>
                <c:pt idx="379">
                  <c:v>84.022295100554231</c:v>
                </c:pt>
                <c:pt idx="380">
                  <c:v>84.46510575781906</c:v>
                </c:pt>
                <c:pt idx="381">
                  <c:v>83.963135488608387</c:v>
                </c:pt>
                <c:pt idx="382">
                  <c:v>84.728295578544788</c:v>
                </c:pt>
                <c:pt idx="383">
                  <c:v>84.573647808576368</c:v>
                </c:pt>
                <c:pt idx="384">
                  <c:v>84.882144093188657</c:v>
                </c:pt>
                <c:pt idx="385">
                  <c:v>84.610011110666619</c:v>
                </c:pt>
                <c:pt idx="386">
                  <c:v>85.310304030810244</c:v>
                </c:pt>
                <c:pt idx="387">
                  <c:v>85.725834033965995</c:v>
                </c:pt>
                <c:pt idx="388">
                  <c:v>85.934414959768773</c:v>
                </c:pt>
                <c:pt idx="389">
                  <c:v>85.449482512310311</c:v>
                </c:pt>
                <c:pt idx="390">
                  <c:v>86.102754068276482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'Score Template'!$D$8</c:f>
              <c:strCache>
                <c:ptCount val="1"/>
                <c:pt idx="0">
                  <c:v>Raw ECOBP</c:v>
                </c:pt>
              </c:strCache>
            </c:strRef>
          </c:tx>
          <c:marker>
            <c:symbol val="none"/>
          </c:marker>
          <c:cat>
            <c:numRef>
              <c:f>'Score Template'!$B$9:$B$399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Template'!$D$9:$D$399</c:f>
              <c:numCache>
                <c:formatCode>General</c:formatCode>
                <c:ptCount val="391"/>
                <c:pt idx="0">
                  <c:v>100</c:v>
                </c:pt>
                <c:pt idx="1">
                  <c:v>110</c:v>
                </c:pt>
                <c:pt idx="2">
                  <c:v>110</c:v>
                </c:pt>
                <c:pt idx="3">
                  <c:v>110</c:v>
                </c:pt>
                <c:pt idx="4">
                  <c:v>110</c:v>
                </c:pt>
                <c:pt idx="5">
                  <c:v>110</c:v>
                </c:pt>
                <c:pt idx="6">
                  <c:v>110</c:v>
                </c:pt>
                <c:pt idx="7">
                  <c:v>110</c:v>
                </c:pt>
                <c:pt idx="8">
                  <c:v>110</c:v>
                </c:pt>
                <c:pt idx="9">
                  <c:v>110</c:v>
                </c:pt>
                <c:pt idx="10">
                  <c:v>110</c:v>
                </c:pt>
                <c:pt idx="11">
                  <c:v>110</c:v>
                </c:pt>
                <c:pt idx="12">
                  <c:v>110</c:v>
                </c:pt>
                <c:pt idx="13">
                  <c:v>110</c:v>
                </c:pt>
                <c:pt idx="14">
                  <c:v>110</c:v>
                </c:pt>
                <c:pt idx="15">
                  <c:v>110</c:v>
                </c:pt>
                <c:pt idx="16">
                  <c:v>110</c:v>
                </c:pt>
                <c:pt idx="17">
                  <c:v>110</c:v>
                </c:pt>
                <c:pt idx="18">
                  <c:v>110</c:v>
                </c:pt>
                <c:pt idx="19">
                  <c:v>110</c:v>
                </c:pt>
                <c:pt idx="20">
                  <c:v>110</c:v>
                </c:pt>
                <c:pt idx="21">
                  <c:v>110</c:v>
                </c:pt>
                <c:pt idx="22">
                  <c:v>110</c:v>
                </c:pt>
                <c:pt idx="23">
                  <c:v>110</c:v>
                </c:pt>
                <c:pt idx="24">
                  <c:v>110</c:v>
                </c:pt>
                <c:pt idx="25">
                  <c:v>110</c:v>
                </c:pt>
                <c:pt idx="26">
                  <c:v>110</c:v>
                </c:pt>
                <c:pt idx="27">
                  <c:v>110</c:v>
                </c:pt>
                <c:pt idx="28">
                  <c:v>110</c:v>
                </c:pt>
                <c:pt idx="29">
                  <c:v>110</c:v>
                </c:pt>
                <c:pt idx="30">
                  <c:v>110</c:v>
                </c:pt>
                <c:pt idx="31">
                  <c:v>110</c:v>
                </c:pt>
                <c:pt idx="32">
                  <c:v>110</c:v>
                </c:pt>
                <c:pt idx="33">
                  <c:v>110</c:v>
                </c:pt>
                <c:pt idx="34">
                  <c:v>110</c:v>
                </c:pt>
                <c:pt idx="35">
                  <c:v>110</c:v>
                </c:pt>
                <c:pt idx="36">
                  <c:v>110</c:v>
                </c:pt>
                <c:pt idx="37">
                  <c:v>110</c:v>
                </c:pt>
                <c:pt idx="38">
                  <c:v>110</c:v>
                </c:pt>
                <c:pt idx="39">
                  <c:v>110</c:v>
                </c:pt>
                <c:pt idx="40">
                  <c:v>110</c:v>
                </c:pt>
                <c:pt idx="41">
                  <c:v>110</c:v>
                </c:pt>
                <c:pt idx="42">
                  <c:v>110</c:v>
                </c:pt>
                <c:pt idx="43">
                  <c:v>110</c:v>
                </c:pt>
                <c:pt idx="44">
                  <c:v>110</c:v>
                </c:pt>
                <c:pt idx="45">
                  <c:v>110</c:v>
                </c:pt>
                <c:pt idx="46">
                  <c:v>110</c:v>
                </c:pt>
                <c:pt idx="47">
                  <c:v>110</c:v>
                </c:pt>
                <c:pt idx="48">
                  <c:v>110</c:v>
                </c:pt>
                <c:pt idx="49">
                  <c:v>110</c:v>
                </c:pt>
                <c:pt idx="50">
                  <c:v>110</c:v>
                </c:pt>
                <c:pt idx="51">
                  <c:v>110</c:v>
                </c:pt>
                <c:pt idx="52">
                  <c:v>110</c:v>
                </c:pt>
                <c:pt idx="53">
                  <c:v>110</c:v>
                </c:pt>
                <c:pt idx="54">
                  <c:v>110</c:v>
                </c:pt>
                <c:pt idx="55">
                  <c:v>110</c:v>
                </c:pt>
                <c:pt idx="56">
                  <c:v>110</c:v>
                </c:pt>
                <c:pt idx="57">
                  <c:v>110</c:v>
                </c:pt>
                <c:pt idx="58">
                  <c:v>110</c:v>
                </c:pt>
                <c:pt idx="59">
                  <c:v>110</c:v>
                </c:pt>
                <c:pt idx="60">
                  <c:v>110</c:v>
                </c:pt>
                <c:pt idx="61">
                  <c:v>110</c:v>
                </c:pt>
                <c:pt idx="62">
                  <c:v>110</c:v>
                </c:pt>
                <c:pt idx="63">
                  <c:v>110</c:v>
                </c:pt>
                <c:pt idx="64">
                  <c:v>110</c:v>
                </c:pt>
                <c:pt idx="65">
                  <c:v>110</c:v>
                </c:pt>
                <c:pt idx="66">
                  <c:v>110</c:v>
                </c:pt>
                <c:pt idx="67">
                  <c:v>110</c:v>
                </c:pt>
                <c:pt idx="68">
                  <c:v>110</c:v>
                </c:pt>
                <c:pt idx="69">
                  <c:v>110</c:v>
                </c:pt>
                <c:pt idx="70">
                  <c:v>110</c:v>
                </c:pt>
                <c:pt idx="71">
                  <c:v>110</c:v>
                </c:pt>
                <c:pt idx="72">
                  <c:v>110</c:v>
                </c:pt>
                <c:pt idx="73">
                  <c:v>110</c:v>
                </c:pt>
                <c:pt idx="74">
                  <c:v>110</c:v>
                </c:pt>
                <c:pt idx="75">
                  <c:v>110</c:v>
                </c:pt>
                <c:pt idx="76">
                  <c:v>110</c:v>
                </c:pt>
                <c:pt idx="77">
                  <c:v>110</c:v>
                </c:pt>
                <c:pt idx="78">
                  <c:v>110</c:v>
                </c:pt>
                <c:pt idx="79">
                  <c:v>110</c:v>
                </c:pt>
                <c:pt idx="80">
                  <c:v>110</c:v>
                </c:pt>
                <c:pt idx="81">
                  <c:v>110</c:v>
                </c:pt>
                <c:pt idx="82">
                  <c:v>110</c:v>
                </c:pt>
                <c:pt idx="83">
                  <c:v>110</c:v>
                </c:pt>
                <c:pt idx="84">
                  <c:v>110</c:v>
                </c:pt>
                <c:pt idx="85">
                  <c:v>110</c:v>
                </c:pt>
                <c:pt idx="86">
                  <c:v>110</c:v>
                </c:pt>
                <c:pt idx="87">
                  <c:v>110</c:v>
                </c:pt>
                <c:pt idx="88">
                  <c:v>110</c:v>
                </c:pt>
                <c:pt idx="89">
                  <c:v>110</c:v>
                </c:pt>
                <c:pt idx="90">
                  <c:v>110</c:v>
                </c:pt>
                <c:pt idx="91">
                  <c:v>110</c:v>
                </c:pt>
                <c:pt idx="92">
                  <c:v>110</c:v>
                </c:pt>
                <c:pt idx="93">
                  <c:v>110</c:v>
                </c:pt>
                <c:pt idx="94">
                  <c:v>110</c:v>
                </c:pt>
                <c:pt idx="95">
                  <c:v>110</c:v>
                </c:pt>
                <c:pt idx="96">
                  <c:v>110</c:v>
                </c:pt>
                <c:pt idx="97">
                  <c:v>110</c:v>
                </c:pt>
                <c:pt idx="98">
                  <c:v>110</c:v>
                </c:pt>
                <c:pt idx="99">
                  <c:v>110</c:v>
                </c:pt>
                <c:pt idx="100">
                  <c:v>110</c:v>
                </c:pt>
                <c:pt idx="101">
                  <c:v>110</c:v>
                </c:pt>
                <c:pt idx="102">
                  <c:v>110</c:v>
                </c:pt>
                <c:pt idx="103">
                  <c:v>110</c:v>
                </c:pt>
                <c:pt idx="104">
                  <c:v>110</c:v>
                </c:pt>
                <c:pt idx="105">
                  <c:v>110</c:v>
                </c:pt>
                <c:pt idx="106">
                  <c:v>110</c:v>
                </c:pt>
                <c:pt idx="107">
                  <c:v>110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</c:numCache>
            </c:numRef>
          </c:val>
          <c:smooth val="0"/>
        </c:ser>
        <c:ser>
          <c:idx val="6"/>
          <c:order val="2"/>
          <c:tx>
            <c:strRef>
              <c:f>'Score Template'!$G$8</c:f>
              <c:strCache>
                <c:ptCount val="1"/>
                <c:pt idx="0">
                  <c:v>Ramped EcoBP</c:v>
                </c:pt>
              </c:strCache>
            </c:strRef>
          </c:tx>
          <c:spPr>
            <a:ln w="41275">
              <a:solidFill>
                <a:srgbClr val="9933FF"/>
              </a:solidFill>
            </a:ln>
          </c:spPr>
          <c:marker>
            <c:symbol val="none"/>
          </c:marker>
          <c:cat>
            <c:numRef>
              <c:f>'Score Template'!$B$9:$B$399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Template'!$G$9:$G$399</c:f>
              <c:numCache>
                <c:formatCode>0.00</c:formatCode>
                <c:ptCount val="391"/>
                <c:pt idx="0">
                  <c:v>100</c:v>
                </c:pt>
                <c:pt idx="1">
                  <c:v>100.5</c:v>
                </c:pt>
                <c:pt idx="2">
                  <c:v>101</c:v>
                </c:pt>
                <c:pt idx="3">
                  <c:v>101.5</c:v>
                </c:pt>
                <c:pt idx="4">
                  <c:v>102</c:v>
                </c:pt>
                <c:pt idx="5">
                  <c:v>102.5</c:v>
                </c:pt>
                <c:pt idx="6">
                  <c:v>103</c:v>
                </c:pt>
                <c:pt idx="7">
                  <c:v>103.5</c:v>
                </c:pt>
                <c:pt idx="8">
                  <c:v>104</c:v>
                </c:pt>
                <c:pt idx="9">
                  <c:v>104.5</c:v>
                </c:pt>
                <c:pt idx="10">
                  <c:v>105</c:v>
                </c:pt>
                <c:pt idx="11">
                  <c:v>105.5</c:v>
                </c:pt>
                <c:pt idx="12">
                  <c:v>106</c:v>
                </c:pt>
                <c:pt idx="13">
                  <c:v>106.5</c:v>
                </c:pt>
                <c:pt idx="14">
                  <c:v>107</c:v>
                </c:pt>
                <c:pt idx="15">
                  <c:v>107.5</c:v>
                </c:pt>
                <c:pt idx="16">
                  <c:v>108</c:v>
                </c:pt>
                <c:pt idx="17">
                  <c:v>108.5</c:v>
                </c:pt>
                <c:pt idx="18">
                  <c:v>109</c:v>
                </c:pt>
                <c:pt idx="19">
                  <c:v>109.5</c:v>
                </c:pt>
                <c:pt idx="20">
                  <c:v>110</c:v>
                </c:pt>
                <c:pt idx="21">
                  <c:v>110</c:v>
                </c:pt>
                <c:pt idx="22">
                  <c:v>110</c:v>
                </c:pt>
                <c:pt idx="23">
                  <c:v>110</c:v>
                </c:pt>
                <c:pt idx="24">
                  <c:v>110</c:v>
                </c:pt>
                <c:pt idx="25">
                  <c:v>110</c:v>
                </c:pt>
                <c:pt idx="26">
                  <c:v>110</c:v>
                </c:pt>
                <c:pt idx="27">
                  <c:v>110</c:v>
                </c:pt>
                <c:pt idx="28">
                  <c:v>110</c:v>
                </c:pt>
                <c:pt idx="29">
                  <c:v>110</c:v>
                </c:pt>
                <c:pt idx="30">
                  <c:v>110</c:v>
                </c:pt>
                <c:pt idx="31">
                  <c:v>110</c:v>
                </c:pt>
                <c:pt idx="32">
                  <c:v>110</c:v>
                </c:pt>
                <c:pt idx="33">
                  <c:v>110</c:v>
                </c:pt>
                <c:pt idx="34">
                  <c:v>110</c:v>
                </c:pt>
                <c:pt idx="35">
                  <c:v>110</c:v>
                </c:pt>
                <c:pt idx="36">
                  <c:v>110</c:v>
                </c:pt>
                <c:pt idx="37">
                  <c:v>110</c:v>
                </c:pt>
                <c:pt idx="38">
                  <c:v>110</c:v>
                </c:pt>
                <c:pt idx="39">
                  <c:v>110</c:v>
                </c:pt>
                <c:pt idx="40">
                  <c:v>110</c:v>
                </c:pt>
                <c:pt idx="41">
                  <c:v>110</c:v>
                </c:pt>
                <c:pt idx="42">
                  <c:v>110</c:v>
                </c:pt>
                <c:pt idx="43">
                  <c:v>110</c:v>
                </c:pt>
                <c:pt idx="44">
                  <c:v>110</c:v>
                </c:pt>
                <c:pt idx="45">
                  <c:v>110</c:v>
                </c:pt>
                <c:pt idx="46">
                  <c:v>110</c:v>
                </c:pt>
                <c:pt idx="47">
                  <c:v>110</c:v>
                </c:pt>
                <c:pt idx="48">
                  <c:v>110</c:v>
                </c:pt>
                <c:pt idx="49">
                  <c:v>110</c:v>
                </c:pt>
                <c:pt idx="50">
                  <c:v>110</c:v>
                </c:pt>
                <c:pt idx="51">
                  <c:v>110</c:v>
                </c:pt>
                <c:pt idx="52">
                  <c:v>110</c:v>
                </c:pt>
                <c:pt idx="53">
                  <c:v>110</c:v>
                </c:pt>
                <c:pt idx="54">
                  <c:v>110</c:v>
                </c:pt>
                <c:pt idx="55">
                  <c:v>110</c:v>
                </c:pt>
                <c:pt idx="56">
                  <c:v>110</c:v>
                </c:pt>
                <c:pt idx="57">
                  <c:v>110</c:v>
                </c:pt>
                <c:pt idx="58">
                  <c:v>110</c:v>
                </c:pt>
                <c:pt idx="59">
                  <c:v>110</c:v>
                </c:pt>
                <c:pt idx="60">
                  <c:v>110</c:v>
                </c:pt>
                <c:pt idx="61">
                  <c:v>110</c:v>
                </c:pt>
                <c:pt idx="62">
                  <c:v>110</c:v>
                </c:pt>
                <c:pt idx="63">
                  <c:v>110</c:v>
                </c:pt>
                <c:pt idx="64">
                  <c:v>110</c:v>
                </c:pt>
                <c:pt idx="65">
                  <c:v>110</c:v>
                </c:pt>
                <c:pt idx="66">
                  <c:v>110</c:v>
                </c:pt>
                <c:pt idx="67">
                  <c:v>110</c:v>
                </c:pt>
                <c:pt idx="68">
                  <c:v>110</c:v>
                </c:pt>
                <c:pt idx="69">
                  <c:v>110</c:v>
                </c:pt>
                <c:pt idx="70">
                  <c:v>110</c:v>
                </c:pt>
                <c:pt idx="71">
                  <c:v>110</c:v>
                </c:pt>
                <c:pt idx="72">
                  <c:v>110</c:v>
                </c:pt>
                <c:pt idx="73">
                  <c:v>110</c:v>
                </c:pt>
                <c:pt idx="74">
                  <c:v>110</c:v>
                </c:pt>
                <c:pt idx="75">
                  <c:v>110</c:v>
                </c:pt>
                <c:pt idx="76">
                  <c:v>110</c:v>
                </c:pt>
                <c:pt idx="77">
                  <c:v>110</c:v>
                </c:pt>
                <c:pt idx="78">
                  <c:v>110</c:v>
                </c:pt>
                <c:pt idx="79">
                  <c:v>110</c:v>
                </c:pt>
                <c:pt idx="80">
                  <c:v>110</c:v>
                </c:pt>
                <c:pt idx="81">
                  <c:v>110</c:v>
                </c:pt>
                <c:pt idx="82">
                  <c:v>110</c:v>
                </c:pt>
                <c:pt idx="83">
                  <c:v>110</c:v>
                </c:pt>
                <c:pt idx="84">
                  <c:v>110</c:v>
                </c:pt>
                <c:pt idx="85">
                  <c:v>110</c:v>
                </c:pt>
                <c:pt idx="86">
                  <c:v>110</c:v>
                </c:pt>
                <c:pt idx="87">
                  <c:v>110</c:v>
                </c:pt>
                <c:pt idx="88">
                  <c:v>110</c:v>
                </c:pt>
                <c:pt idx="89">
                  <c:v>110</c:v>
                </c:pt>
                <c:pt idx="90">
                  <c:v>110</c:v>
                </c:pt>
                <c:pt idx="91">
                  <c:v>110</c:v>
                </c:pt>
                <c:pt idx="92">
                  <c:v>110</c:v>
                </c:pt>
                <c:pt idx="93">
                  <c:v>110</c:v>
                </c:pt>
                <c:pt idx="94">
                  <c:v>110</c:v>
                </c:pt>
                <c:pt idx="95">
                  <c:v>110</c:v>
                </c:pt>
                <c:pt idx="96">
                  <c:v>110</c:v>
                </c:pt>
                <c:pt idx="97">
                  <c:v>110</c:v>
                </c:pt>
                <c:pt idx="98">
                  <c:v>110</c:v>
                </c:pt>
                <c:pt idx="99">
                  <c:v>110</c:v>
                </c:pt>
                <c:pt idx="100">
                  <c:v>110</c:v>
                </c:pt>
                <c:pt idx="101">
                  <c:v>110</c:v>
                </c:pt>
                <c:pt idx="102">
                  <c:v>110</c:v>
                </c:pt>
                <c:pt idx="103">
                  <c:v>110</c:v>
                </c:pt>
                <c:pt idx="104">
                  <c:v>110</c:v>
                </c:pt>
                <c:pt idx="105">
                  <c:v>110</c:v>
                </c:pt>
                <c:pt idx="106">
                  <c:v>110</c:v>
                </c:pt>
                <c:pt idx="107">
                  <c:v>110</c:v>
                </c:pt>
                <c:pt idx="108">
                  <c:v>109.5</c:v>
                </c:pt>
                <c:pt idx="109">
                  <c:v>109</c:v>
                </c:pt>
                <c:pt idx="110">
                  <c:v>108.5</c:v>
                </c:pt>
                <c:pt idx="111">
                  <c:v>108</c:v>
                </c:pt>
                <c:pt idx="112">
                  <c:v>107.5</c:v>
                </c:pt>
                <c:pt idx="113">
                  <c:v>107</c:v>
                </c:pt>
                <c:pt idx="114">
                  <c:v>106.5</c:v>
                </c:pt>
                <c:pt idx="115">
                  <c:v>106</c:v>
                </c:pt>
                <c:pt idx="116">
                  <c:v>105.5</c:v>
                </c:pt>
                <c:pt idx="117">
                  <c:v>105</c:v>
                </c:pt>
                <c:pt idx="118">
                  <c:v>104.5</c:v>
                </c:pt>
                <c:pt idx="119">
                  <c:v>104</c:v>
                </c:pt>
                <c:pt idx="120">
                  <c:v>103.5</c:v>
                </c:pt>
                <c:pt idx="121">
                  <c:v>103</c:v>
                </c:pt>
                <c:pt idx="122">
                  <c:v>102.5</c:v>
                </c:pt>
                <c:pt idx="123">
                  <c:v>102</c:v>
                </c:pt>
                <c:pt idx="124">
                  <c:v>101.5</c:v>
                </c:pt>
                <c:pt idx="125">
                  <c:v>101</c:v>
                </c:pt>
                <c:pt idx="126">
                  <c:v>100.5</c:v>
                </c:pt>
                <c:pt idx="127">
                  <c:v>100</c:v>
                </c:pt>
                <c:pt idx="128">
                  <c:v>99.5</c:v>
                </c:pt>
                <c:pt idx="129">
                  <c:v>99</c:v>
                </c:pt>
                <c:pt idx="130">
                  <c:v>98.5</c:v>
                </c:pt>
                <c:pt idx="131">
                  <c:v>98</c:v>
                </c:pt>
                <c:pt idx="132">
                  <c:v>97.5</c:v>
                </c:pt>
                <c:pt idx="133">
                  <c:v>97</c:v>
                </c:pt>
                <c:pt idx="134">
                  <c:v>96.5</c:v>
                </c:pt>
                <c:pt idx="135">
                  <c:v>96</c:v>
                </c:pt>
                <c:pt idx="136">
                  <c:v>95.5</c:v>
                </c:pt>
                <c:pt idx="137">
                  <c:v>95</c:v>
                </c:pt>
                <c:pt idx="138">
                  <c:v>94.5</c:v>
                </c:pt>
                <c:pt idx="139">
                  <c:v>94</c:v>
                </c:pt>
                <c:pt idx="140">
                  <c:v>93.5</c:v>
                </c:pt>
                <c:pt idx="141">
                  <c:v>93</c:v>
                </c:pt>
                <c:pt idx="142">
                  <c:v>92.5</c:v>
                </c:pt>
                <c:pt idx="143">
                  <c:v>92</c:v>
                </c:pt>
                <c:pt idx="144">
                  <c:v>91.5</c:v>
                </c:pt>
                <c:pt idx="145">
                  <c:v>91</c:v>
                </c:pt>
                <c:pt idx="146">
                  <c:v>90.5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</c:numCache>
            </c:numRef>
          </c:val>
          <c:smooth val="0"/>
        </c:ser>
        <c:ser>
          <c:idx val="11"/>
          <c:order val="3"/>
          <c:tx>
            <c:strRef>
              <c:f>'Score Template'!$M$8</c:f>
              <c:strCache>
                <c:ptCount val="1"/>
                <c:pt idx="0">
                  <c:v>Raw EcoBP + Raw Reg</c:v>
                </c:pt>
              </c:strCache>
            </c:strRef>
          </c:tx>
          <c:marker>
            <c:symbol val="none"/>
          </c:marker>
          <c:cat>
            <c:numRef>
              <c:f>'Score Template'!$B$9:$B$399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Template'!$M$9:$M$399</c:f>
              <c:numCache>
                <c:formatCode>0.00</c:formatCode>
                <c:ptCount val="391"/>
                <c:pt idx="0">
                  <c:v>100</c:v>
                </c:pt>
                <c:pt idx="1">
                  <c:v>110.23139879948435</c:v>
                </c:pt>
                <c:pt idx="2">
                  <c:v>110.4623017196139</c:v>
                </c:pt>
                <c:pt idx="3">
                  <c:v>110.69221394368557</c:v>
                </c:pt>
                <c:pt idx="4">
                  <c:v>110.92064277802254</c:v>
                </c:pt>
                <c:pt idx="5">
                  <c:v>111.14709870779915</c:v>
                </c:pt>
                <c:pt idx="6">
                  <c:v>111.37109644605363</c:v>
                </c:pt>
                <c:pt idx="7">
                  <c:v>111.59215597364086</c:v>
                </c:pt>
                <c:pt idx="8">
                  <c:v>111.80980356789605</c:v>
                </c:pt>
                <c:pt idx="9">
                  <c:v>112.02357281780563</c:v>
                </c:pt>
                <c:pt idx="10">
                  <c:v>112.23300562350926</c:v>
                </c:pt>
                <c:pt idx="11">
                  <c:v>112.43765317799152</c:v>
                </c:pt>
                <c:pt idx="12">
                  <c:v>112.63707692885933</c:v>
                </c:pt>
                <c:pt idx="13">
                  <c:v>112.83084951814394</c:v>
                </c:pt>
                <c:pt idx="14">
                  <c:v>113.01855569811387</c:v>
                </c:pt>
                <c:pt idx="15">
                  <c:v>113.19979322113595</c:v>
                </c:pt>
                <c:pt idx="16">
                  <c:v>113.37417370167756</c:v>
                </c:pt>
                <c:pt idx="17">
                  <c:v>113.54132344860299</c:v>
                </c:pt>
                <c:pt idx="18">
                  <c:v>113.70088426598018</c:v>
                </c:pt>
                <c:pt idx="19">
                  <c:v>113.85251422068178</c:v>
                </c:pt>
                <c:pt idx="20">
                  <c:v>113.99588837513564</c:v>
                </c:pt>
                <c:pt idx="21">
                  <c:v>114.13069948365435</c:v>
                </c:pt>
                <c:pt idx="22">
                  <c:v>114.25665865085188</c:v>
                </c:pt>
                <c:pt idx="23">
                  <c:v>114.37349595073593</c:v>
                </c:pt>
                <c:pt idx="24">
                  <c:v>114.48096100514978</c:v>
                </c:pt>
                <c:pt idx="25">
                  <c:v>114.57882352032371</c:v>
                </c:pt>
                <c:pt idx="26">
                  <c:v>114.66687378038627</c:v>
                </c:pt>
                <c:pt idx="27">
                  <c:v>114.74492309677794</c:v>
                </c:pt>
                <c:pt idx="28">
                  <c:v>114.81280421260394</c:v>
                </c:pt>
                <c:pt idx="29">
                  <c:v>114.87037166105981</c:v>
                </c:pt>
                <c:pt idx="30">
                  <c:v>114.91750207716154</c:v>
                </c:pt>
                <c:pt idx="31">
                  <c:v>114.95409446211235</c:v>
                </c:pt>
                <c:pt idx="32">
                  <c:v>114.98007039973945</c:v>
                </c:pt>
                <c:pt idx="33">
                  <c:v>114.99537422453713</c:v>
                </c:pt>
                <c:pt idx="34">
                  <c:v>114.99997314095599</c:v>
                </c:pt>
                <c:pt idx="35">
                  <c:v>114.99385729368252</c:v>
                </c:pt>
                <c:pt idx="36">
                  <c:v>114.97703978875883</c:v>
                </c:pt>
                <c:pt idx="37">
                  <c:v>114.9495566654967</c:v>
                </c:pt>
                <c:pt idx="38">
                  <c:v>114.9114668192468</c:v>
                </c:pt>
                <c:pt idx="39">
                  <c:v>114.86285187518791</c:v>
                </c:pt>
                <c:pt idx="40">
                  <c:v>114.80381601340719</c:v>
                </c:pt>
                <c:pt idx="41">
                  <c:v>114.73448574564587</c:v>
                </c:pt>
                <c:pt idx="42">
                  <c:v>114.65500964418924</c:v>
                </c:pt>
                <c:pt idx="43">
                  <c:v>114.56555802348143</c:v>
                </c:pt>
                <c:pt idx="44">
                  <c:v>114.46632257514776</c:v>
                </c:pt>
                <c:pt idx="45">
                  <c:v>114.35751595720632</c:v>
                </c:pt>
                <c:pt idx="46">
                  <c:v>114.23937133834954</c:v>
                </c:pt>
                <c:pt idx="47">
                  <c:v>114.11214189827197</c:v>
                </c:pt>
                <c:pt idx="48">
                  <c:v>113.97610028511524</c:v>
                </c:pt>
                <c:pt idx="49">
                  <c:v>113.83153803119288</c:v>
                </c:pt>
                <c:pt idx="50">
                  <c:v>113.67876492824692</c:v>
                </c:pt>
                <c:pt idx="51">
                  <c:v>113.51810836357538</c:v>
                </c:pt>
                <c:pt idx="52">
                  <c:v>113.34991261845288</c:v>
                </c:pt>
                <c:pt idx="53">
                  <c:v>113.17453813034821</c:v>
                </c:pt>
                <c:pt idx="54">
                  <c:v>112.99236072051977</c:v>
                </c:pt>
                <c:pt idx="55">
                  <c:v>112.80377078864399</c:v>
                </c:pt>
                <c:pt idx="56">
                  <c:v>112.60917247620279</c:v>
                </c:pt>
                <c:pt idx="57">
                  <c:v>112.40898280042285</c:v>
                </c:pt>
                <c:pt idx="58">
                  <c:v>112.20363076062262</c:v>
                </c:pt>
                <c:pt idx="59">
                  <c:v>111.99355641888204</c:v>
                </c:pt>
                <c:pt idx="60">
                  <c:v>111.77920995700532</c:v>
                </c:pt>
                <c:pt idx="61">
                  <c:v>111.56105071179739</c:v>
                </c:pt>
                <c:pt idx="62">
                  <c:v>111.33954619072156</c:v>
                </c:pt>
                <c:pt idx="63">
                  <c:v>111.11517107004772</c:v>
                </c:pt>
                <c:pt idx="64">
                  <c:v>110.88840617763807</c:v>
                </c:pt>
                <c:pt idx="65">
                  <c:v>110.65973746255021</c:v>
                </c:pt>
                <c:pt idx="66">
                  <c:v>110.42965495366569</c:v>
                </c:pt>
                <c:pt idx="67">
                  <c:v>110.1986517095756</c:v>
                </c:pt>
                <c:pt idx="68">
                  <c:v>109.96722276197367</c:v>
                </c:pt>
                <c:pt idx="69">
                  <c:v>109.73586405482105</c:v>
                </c:pt>
                <c:pt idx="70">
                  <c:v>109.50507138155611</c:v>
                </c:pt>
                <c:pt idx="71">
                  <c:v>109.27533932262682</c:v>
                </c:pt>
                <c:pt idx="72">
                  <c:v>109.04716018562256</c:v>
                </c:pt>
                <c:pt idx="73">
                  <c:v>108.82102295027654</c:v>
                </c:pt>
                <c:pt idx="74">
                  <c:v>108.59741222059972</c:v>
                </c:pt>
                <c:pt idx="75">
                  <c:v>108.37680718639172</c:v>
                </c:pt>
                <c:pt idx="76">
                  <c:v>108.15968059635422</c:v>
                </c:pt>
                <c:pt idx="77">
                  <c:v>107.94649774500743</c:v>
                </c:pt>
                <c:pt idx="78">
                  <c:v>107.73771547558049</c:v>
                </c:pt>
                <c:pt idx="79">
                  <c:v>107.53378120101284</c:v>
                </c:pt>
                <c:pt idx="80">
                  <c:v>107.33513194516424</c:v>
                </c:pt>
                <c:pt idx="81">
                  <c:v>107.14219340628827</c:v>
                </c:pt>
                <c:pt idx="82">
                  <c:v>106.95537904477619</c:v>
                </c:pt>
                <c:pt idx="83">
                  <c:v>106.77508919712614</c:v>
                </c:pt>
                <c:pt idx="84">
                  <c:v>106.60171021803626</c:v>
                </c:pt>
                <c:pt idx="85">
                  <c:v>106.43561365246046</c:v>
                </c:pt>
                <c:pt idx="86">
                  <c:v>106.27715543940081</c:v>
                </c:pt>
                <c:pt idx="87">
                  <c:v>106.12667514914307</c:v>
                </c:pt>
                <c:pt idx="88">
                  <c:v>105.98449525556956</c:v>
                </c:pt>
                <c:pt idx="89">
                  <c:v>105.85092044510928</c:v>
                </c:pt>
                <c:pt idx="90">
                  <c:v>105.72623696380579</c:v>
                </c:pt>
                <c:pt idx="91">
                  <c:v>105.61071200390207</c:v>
                </c:pt>
                <c:pt idx="92">
                  <c:v>105.50459313125718</c:v>
                </c:pt>
                <c:pt idx="93">
                  <c:v>105.40810775482147</c:v>
                </c:pt>
                <c:pt idx="94">
                  <c:v>105.3214626393073</c:v>
                </c:pt>
                <c:pt idx="95">
                  <c:v>105.24484346209962</c:v>
                </c:pt>
                <c:pt idx="96">
                  <c:v>105.1784144153561</c:v>
                </c:pt>
                <c:pt idx="97">
                  <c:v>105.12231785414906</c:v>
                </c:pt>
                <c:pt idx="98">
                  <c:v>105.07667399140371</c:v>
                </c:pt>
                <c:pt idx="99">
                  <c:v>105.04158064028616</c:v>
                </c:pt>
                <c:pt idx="100">
                  <c:v>105.01711300459324</c:v>
                </c:pt>
                <c:pt idx="101">
                  <c:v>105.00332351759357</c:v>
                </c:pt>
                <c:pt idx="102">
                  <c:v>105.00024172966479</c:v>
                </c:pt>
                <c:pt idx="103">
                  <c:v>105.00787424496826</c:v>
                </c:pt>
                <c:pt idx="104">
                  <c:v>105.02620470729654</c:v>
                </c:pt>
                <c:pt idx="105">
                  <c:v>105.05519383512419</c:v>
                </c:pt>
                <c:pt idx="106">
                  <c:v>105.09477950578662</c:v>
                </c:pt>
                <c:pt idx="107">
                  <c:v>105.1448768886068</c:v>
                </c:pt>
                <c:pt idx="108">
                  <c:v>85.205378626684322</c:v>
                </c:pt>
                <c:pt idx="109">
                  <c:v>85.276155066957401</c:v>
                </c:pt>
                <c:pt idx="110">
                  <c:v>85.357054538044807</c:v>
                </c:pt>
                <c:pt idx="111">
                  <c:v>85.447903675272144</c:v>
                </c:pt>
                <c:pt idx="112">
                  <c:v>85.548507792186172</c:v>
                </c:pt>
                <c:pt idx="113">
                  <c:v>85.658651297760969</c:v>
                </c:pt>
                <c:pt idx="114">
                  <c:v>85.778098158401676</c:v>
                </c:pt>
                <c:pt idx="115">
                  <c:v>85.906592403756179</c:v>
                </c:pt>
                <c:pt idx="116">
                  <c:v>86.043858675250348</c:v>
                </c:pt>
                <c:pt idx="117">
                  <c:v>86.189602816171615</c:v>
                </c:pt>
                <c:pt idx="118">
                  <c:v>86.343512502036347</c:v>
                </c:pt>
                <c:pt idx="119">
                  <c:v>86.505257909889991</c:v>
                </c:pt>
                <c:pt idx="120">
                  <c:v>86.67449242510591</c:v>
                </c:pt>
                <c:pt idx="121">
                  <c:v>86.850853384168119</c:v>
                </c:pt>
                <c:pt idx="122">
                  <c:v>87.03396285184624</c:v>
                </c:pt>
                <c:pt idx="123">
                  <c:v>87.22342843109719</c:v>
                </c:pt>
                <c:pt idx="124">
                  <c:v>87.418844103958023</c:v>
                </c:pt>
                <c:pt idx="125">
                  <c:v>87.619791101627897</c:v>
                </c:pt>
                <c:pt idx="126">
                  <c:v>87.825838801874653</c:v>
                </c:pt>
                <c:pt idx="127">
                  <c:v>88.036545651842843</c:v>
                </c:pt>
                <c:pt idx="128">
                  <c:v>88.251460114285749</c:v>
                </c:pt>
                <c:pt idx="129">
                  <c:v>88.470121635193536</c:v>
                </c:pt>
                <c:pt idx="130">
                  <c:v>88.69206163074405</c:v>
                </c:pt>
                <c:pt idx="131">
                  <c:v>88.91680449146115</c:v>
                </c:pt>
                <c:pt idx="132">
                  <c:v>89.143868601428878</c:v>
                </c:pt>
                <c:pt idx="133">
                  <c:v>89.372767370377076</c:v>
                </c:pt>
                <c:pt idx="134">
                  <c:v>89.603010276427042</c:v>
                </c:pt>
                <c:pt idx="135">
                  <c:v>89.834103917262254</c:v>
                </c:pt>
                <c:pt idx="136">
                  <c:v>90.065553067471996</c:v>
                </c:pt>
                <c:pt idx="137">
                  <c:v>90.296861739801656</c:v>
                </c:pt>
                <c:pt idx="138">
                  <c:v>90.527534248035735</c:v>
                </c:pt>
                <c:pt idx="139">
                  <c:v>90.757076269235569</c:v>
                </c:pt>
                <c:pt idx="140">
                  <c:v>90.984995903055875</c:v>
                </c:pt>
                <c:pt idx="141">
                  <c:v>91.210804725869494</c:v>
                </c:pt>
                <c:pt idx="142">
                  <c:v>91.434018837441755</c:v>
                </c:pt>
                <c:pt idx="143">
                  <c:v>91.654159897911484</c:v>
                </c:pt>
                <c:pt idx="144">
                  <c:v>91.870756152856103</c:v>
                </c:pt>
                <c:pt idx="145">
                  <c:v>92.083343444244591</c:v>
                </c:pt>
                <c:pt idx="146">
                  <c:v>92.291466205111462</c:v>
                </c:pt>
                <c:pt idx="147">
                  <c:v>92.494678435820575</c:v>
                </c:pt>
                <c:pt idx="148">
                  <c:v>92.692544659826325</c:v>
                </c:pt>
                <c:pt idx="149">
                  <c:v>92.884640856884403</c:v>
                </c:pt>
                <c:pt idx="150">
                  <c:v>93.070555371711919</c:v>
                </c:pt>
                <c:pt idx="151">
                  <c:v>93.249889796150043</c:v>
                </c:pt>
                <c:pt idx="152">
                  <c:v>93.4222598229384</c:v>
                </c:pt>
                <c:pt idx="153">
                  <c:v>93.587296069271787</c:v>
                </c:pt>
                <c:pt idx="154">
                  <c:v>93.744644868374351</c:v>
                </c:pt>
                <c:pt idx="155">
                  <c:v>93.893969027394846</c:v>
                </c:pt>
                <c:pt idx="156">
                  <c:v>94.034948549998802</c:v>
                </c:pt>
                <c:pt idx="157">
                  <c:v>94.167281322109304</c:v>
                </c:pt>
                <c:pt idx="158">
                  <c:v>94.290683759326583</c:v>
                </c:pt>
                <c:pt idx="159">
                  <c:v>94.404891414639337</c:v>
                </c:pt>
                <c:pt idx="160">
                  <c:v>94.509659545125146</c:v>
                </c:pt>
                <c:pt idx="161">
                  <c:v>94.604763636425815</c:v>
                </c:pt>
                <c:pt idx="162">
                  <c:v>94.689999883873682</c:v>
                </c:pt>
                <c:pt idx="163">
                  <c:v>94.765185629237621</c:v>
                </c:pt>
                <c:pt idx="164">
                  <c:v>94.830159752153236</c:v>
                </c:pt>
                <c:pt idx="165">
                  <c:v>94.884783015397915</c:v>
                </c:pt>
                <c:pt idx="166">
                  <c:v>94.928938363271328</c:v>
                </c:pt>
                <c:pt idx="167">
                  <c:v>94.962531172441516</c:v>
                </c:pt>
                <c:pt idx="168">
                  <c:v>94.985489454719371</c:v>
                </c:pt>
                <c:pt idx="169">
                  <c:v>94.997764011326723</c:v>
                </c:pt>
                <c:pt idx="170">
                  <c:v>94.999328538327603</c:v>
                </c:pt>
                <c:pt idx="171">
                  <c:v>94.990179682996541</c:v>
                </c:pt>
                <c:pt idx="172">
                  <c:v>94.970337051003469</c:v>
                </c:pt>
                <c:pt idx="173">
                  <c:v>94.939843164399377</c:v>
                </c:pt>
                <c:pt idx="174">
                  <c:v>94.898763370493086</c:v>
                </c:pt>
                <c:pt idx="175">
                  <c:v>94.84718570181434</c:v>
                </c:pt>
                <c:pt idx="176">
                  <c:v>94.785220687463223</c:v>
                </c:pt>
                <c:pt idx="177">
                  <c:v>94.71300111625024</c:v>
                </c:pt>
                <c:pt idx="178">
                  <c:v>94.630681752134663</c:v>
                </c:pt>
                <c:pt idx="179">
                  <c:v>94.538439002570883</c:v>
                </c:pt>
                <c:pt idx="180">
                  <c:v>94.436470540473522</c:v>
                </c:pt>
                <c:pt idx="181">
                  <c:v>94.324994880611499</c:v>
                </c:pt>
                <c:pt idx="182">
                  <c:v>94.204250911338661</c:v>
                </c:pt>
                <c:pt idx="183">
                  <c:v>94.074497382664546</c:v>
                </c:pt>
                <c:pt idx="184">
                  <c:v>93.936012351762443</c:v>
                </c:pt>
                <c:pt idx="185">
                  <c:v>93.789092587102729</c:v>
                </c:pt>
                <c:pt idx="186">
                  <c:v>93.6340529324887</c:v>
                </c:pt>
                <c:pt idx="187">
                  <c:v>93.47122563235753</c:v>
                </c:pt>
                <c:pt idx="188">
                  <c:v>93.300959619792351</c:v>
                </c:pt>
                <c:pt idx="189">
                  <c:v>93.123619768771064</c:v>
                </c:pt>
                <c:pt idx="190">
                  <c:v>92.939586112254545</c:v>
                </c:pt>
                <c:pt idx="191">
                  <c:v>92.749253027789493</c:v>
                </c:pt>
                <c:pt idx="192">
                  <c:v>92.55302839237153</c:v>
                </c:pt>
                <c:pt idx="193">
                  <c:v>92.35133270837936</c:v>
                </c:pt>
                <c:pt idx="194">
                  <c:v>92.144598202453125</c:v>
                </c:pt>
                <c:pt idx="195">
                  <c:v>91.933267899248293</c:v>
                </c:pt>
                <c:pt idx="196">
                  <c:v>91.717794672049607</c:v>
                </c:pt>
                <c:pt idx="197">
                  <c:v>91.498640272279772</c:v>
                </c:pt>
                <c:pt idx="198">
                  <c:v>91.276274339982749</c:v>
                </c:pt>
                <c:pt idx="199">
                  <c:v>91.051173397401868</c:v>
                </c:pt>
                <c:pt idx="200">
                  <c:v>90.823819827809757</c:v>
                </c:pt>
                <c:pt idx="201">
                  <c:v>90.594700841778163</c:v>
                </c:pt>
                <c:pt idx="202">
                  <c:v>90.36430743310315</c:v>
                </c:pt>
                <c:pt idx="203">
                  <c:v>90.133133326622982</c:v>
                </c:pt>
                <c:pt idx="204">
                  <c:v>89.90167392018337</c:v>
                </c:pt>
                <c:pt idx="205">
                  <c:v>89.670425223017645</c:v>
                </c:pt>
                <c:pt idx="206">
                  <c:v>89.439882792816704</c:v>
                </c:pt>
                <c:pt idx="207">
                  <c:v>89.210540673766616</c:v>
                </c:pt>
                <c:pt idx="208">
                  <c:v>88.982890337829502</c:v>
                </c:pt>
                <c:pt idx="209">
                  <c:v>88.75741963153682</c:v>
                </c:pt>
                <c:pt idx="210">
                  <c:v>88.534611730551575</c:v>
                </c:pt>
                <c:pt idx="211">
                  <c:v>88.314944104240197</c:v>
                </c:pt>
                <c:pt idx="212">
                  <c:v>88.098887492472798</c:v>
                </c:pt>
                <c:pt idx="213">
                  <c:v>87.886904896844342</c:v>
                </c:pt>
                <c:pt idx="214">
                  <c:v>87.679450588478943</c:v>
                </c:pt>
                <c:pt idx="215">
                  <c:v>87.476969134542912</c:v>
                </c:pt>
                <c:pt idx="216">
                  <c:v>87.279894445553339</c:v>
                </c:pt>
                <c:pt idx="217">
                  <c:v>87.088648845523323</c:v>
                </c:pt>
                <c:pt idx="218">
                  <c:v>86.90364216693672</c:v>
                </c:pt>
                <c:pt idx="219">
                  <c:v>86.725270872491734</c:v>
                </c:pt>
                <c:pt idx="220">
                  <c:v>86.553917205495637</c:v>
                </c:pt>
                <c:pt idx="221">
                  <c:v>86.389948370730878</c:v>
                </c:pt>
                <c:pt idx="222">
                  <c:v>86.233715747548516</c:v>
                </c:pt>
                <c:pt idx="223">
                  <c:v>86.085554136874691</c:v>
                </c:pt>
                <c:pt idx="224">
                  <c:v>85.945781043744333</c:v>
                </c:pt>
                <c:pt idx="225">
                  <c:v>85.814695996899147</c:v>
                </c:pt>
                <c:pt idx="226">
                  <c:v>85.692579906908193</c:v>
                </c:pt>
                <c:pt idx="227">
                  <c:v>85.57969446418673</c:v>
                </c:pt>
                <c:pt idx="228">
                  <c:v>85.47628157820283</c:v>
                </c:pt>
                <c:pt idx="229">
                  <c:v>85.382562859074156</c:v>
                </c:pt>
                <c:pt idx="230">
                  <c:v>85.298739142665383</c:v>
                </c:pt>
                <c:pt idx="231">
                  <c:v>85.22499006020405</c:v>
                </c:pt>
                <c:pt idx="232">
                  <c:v>85.161473653337382</c:v>
                </c:pt>
                <c:pt idx="233">
                  <c:v>85.108326035454553</c:v>
                </c:pt>
                <c:pt idx="234">
                  <c:v>85.065661100000668</c:v>
                </c:pt>
                <c:pt idx="235">
                  <c:v>85.033570276407161</c:v>
                </c:pt>
                <c:pt idx="236">
                  <c:v>85.012122334161717</c:v>
                </c:pt>
                <c:pt idx="237">
                  <c:v>85.001363235437822</c:v>
                </c:pt>
                <c:pt idx="238">
                  <c:v>85.001316036599405</c:v>
                </c:pt>
                <c:pt idx="239">
                  <c:v>85.011980838791871</c:v>
                </c:pt>
                <c:pt idx="240">
                  <c:v>85.033334787725408</c:v>
                </c:pt>
                <c:pt idx="241">
                  <c:v>85.065332122650858</c:v>
                </c:pt>
                <c:pt idx="242">
                  <c:v>85.107904274423348</c:v>
                </c:pt>
                <c:pt idx="243">
                  <c:v>85.16096001244361</c:v>
                </c:pt>
                <c:pt idx="244">
                  <c:v>85.224385640161799</c:v>
                </c:pt>
                <c:pt idx="245">
                  <c:v>85.29804523872518</c:v>
                </c:pt>
                <c:pt idx="246">
                  <c:v>85.381780958247347</c:v>
                </c:pt>
                <c:pt idx="247">
                  <c:v>85.475413356074924</c:v>
                </c:pt>
                <c:pt idx="248">
                  <c:v>85.578741781326713</c:v>
                </c:pt>
                <c:pt idx="249">
                  <c:v>85.691544804881374</c:v>
                </c:pt>
                <c:pt idx="250">
                  <c:v>85.813580693892163</c:v>
                </c:pt>
                <c:pt idx="251">
                  <c:v>85.944587929811675</c:v>
                </c:pt>
                <c:pt idx="252">
                  <c:v>86.084285768816841</c:v>
                </c:pt>
                <c:pt idx="253">
                  <c:v>86.232374843432879</c:v>
                </c:pt>
                <c:pt idx="254">
                  <c:v>86.388537804067056</c:v>
                </c:pt>
                <c:pt idx="255">
                  <c:v>86.552439999077535</c:v>
                </c:pt>
                <c:pt idx="256">
                  <c:v>86.723730191919913</c:v>
                </c:pt>
                <c:pt idx="257">
                  <c:v>86.902041313834545</c:v>
                </c:pt>
                <c:pt idx="258">
                  <c:v>87.086991250461793</c:v>
                </c:pt>
                <c:pt idx="259">
                  <c:v>87.278183660699383</c:v>
                </c:pt>
                <c:pt idx="260">
                  <c:v>87.475208826047336</c:v>
                </c:pt>
                <c:pt idx="261">
                  <c:v>87.677644528619908</c:v>
                </c:pt>
                <c:pt idx="262">
                  <c:v>87.885056955943583</c:v>
                </c:pt>
                <c:pt idx="263">
                  <c:v>88.097001630601568</c:v>
                </c:pt>
                <c:pt idx="264">
                  <c:v>88.313024362733088</c:v>
                </c:pt>
                <c:pt idx="265">
                  <c:v>88.532662223345994</c:v>
                </c:pt>
                <c:pt idx="266">
                  <c:v>88.755444536357018</c:v>
                </c:pt>
                <c:pt idx="267">
                  <c:v>88.980893887233847</c:v>
                </c:pt>
                <c:pt idx="268">
                  <c:v>89.208527146077344</c:v>
                </c:pt>
                <c:pt idx="269">
                  <c:v>89.437856502951689</c:v>
                </c:pt>
                <c:pt idx="270">
                  <c:v>89.668390513243608</c:v>
                </c:pt>
                <c:pt idx="271">
                  <c:v>89.899635150810639</c:v>
                </c:pt>
                <c:pt idx="272">
                  <c:v>90.131094866661442</c:v>
                </c:pt>
                <c:pt idx="273">
                  <c:v>90.36227365089961</c:v>
                </c:pt>
                <c:pt idx="274">
                  <c:v>90.592676095655179</c:v>
                </c:pt>
                <c:pt idx="275">
                  <c:v>90.82180845672589</c:v>
                </c:pt>
                <c:pt idx="276">
                  <c:v>91.049179711653437</c:v>
                </c:pt>
                <c:pt idx="277">
                  <c:v>91.274302611967045</c:v>
                </c:pt>
                <c:pt idx="278">
                  <c:v>91.496694727339445</c:v>
                </c:pt>
                <c:pt idx="279">
                  <c:v>91.715879479417907</c:v>
                </c:pt>
                <c:pt idx="280">
                  <c:v>91.931387163114564</c:v>
                </c:pt>
                <c:pt idx="281">
                  <c:v>92.142755953167665</c:v>
                </c:pt>
                <c:pt idx="282">
                  <c:v>92.349532893816516</c:v>
                </c:pt>
                <c:pt idx="283">
                  <c:v>92.551274869469594</c:v>
                </c:pt>
                <c:pt idx="284">
                  <c:v>92.747549554285342</c:v>
                </c:pt>
                <c:pt idx="285">
                  <c:v>92.93793633863099</c:v>
                </c:pt>
                <c:pt idx="286">
                  <c:v>93.122027230434</c:v>
                </c:pt>
                <c:pt idx="287">
                  <c:v>93.299427729494496</c:v>
                </c:pt>
                <c:pt idx="288">
                  <c:v>93.469757672885052</c:v>
                </c:pt>
                <c:pt idx="289">
                  <c:v>93.632652049626245</c:v>
                </c:pt>
                <c:pt idx="290">
                  <c:v>93.78776178289219</c:v>
                </c:pt>
                <c:pt idx="291">
                  <c:v>93.934754478069678</c:v>
                </c:pt>
                <c:pt idx="292">
                  <c:v>94.073315135067915</c:v>
                </c:pt>
                <c:pt idx="293">
                  <c:v>94.203146823352483</c:v>
                </c:pt>
                <c:pt idx="294">
                  <c:v>94.323971318256866</c:v>
                </c:pt>
                <c:pt idx="295">
                  <c:v>94.435529697207969</c:v>
                </c:pt>
                <c:pt idx="296">
                  <c:v>94.537582894587885</c:v>
                </c:pt>
                <c:pt idx="297">
                  <c:v>94.629912214043031</c:v>
                </c:pt>
                <c:pt idx="298">
                  <c:v>94.712319797142584</c:v>
                </c:pt>
                <c:pt idx="299">
                  <c:v>94.784629047382026</c:v>
                </c:pt>
                <c:pt idx="300">
                  <c:v>94.846685008623155</c:v>
                </c:pt>
                <c:pt idx="301">
                  <c:v>94.898354697159505</c:v>
                </c:pt>
                <c:pt idx="302">
                  <c:v>94.939527386695758</c:v>
                </c:pt>
                <c:pt idx="303">
                  <c:v>94.97011484563015</c:v>
                </c:pt>
                <c:pt idx="304">
                  <c:v>94.99005152613168</c:v>
                </c:pt>
                <c:pt idx="305">
                  <c:v>94.999294704606783</c:v>
                </c:pt>
                <c:pt idx="306">
                  <c:v>94.997824573254405</c:v>
                </c:pt>
                <c:pt idx="307">
                  <c:v>94.985644282513491</c:v>
                </c:pt>
                <c:pt idx="308">
                  <c:v>94.962779934311655</c:v>
                </c:pt>
                <c:pt idx="309">
                  <c:v>94.929280526129688</c:v>
                </c:pt>
                <c:pt idx="310">
                  <c:v>94.885217846001723</c:v>
                </c:pt>
                <c:pt idx="311">
                  <c:v>94.830686318676058</c:v>
                </c:pt>
                <c:pt idx="312">
                  <c:v>94.765802803266212</c:v>
                </c:pt>
                <c:pt idx="313">
                  <c:v>94.690706342826161</c:v>
                </c:pt>
                <c:pt idx="314">
                  <c:v>94.605557866385922</c:v>
                </c:pt>
                <c:pt idx="315">
                  <c:v>94.510539844086452</c:v>
                </c:pt>
                <c:pt idx="316">
                  <c:v>94.405855896152644</c:v>
                </c:pt>
                <c:pt idx="317">
                  <c:v>94.291730356542487</c:v>
                </c:pt>
                <c:pt idx="318">
                  <c:v>94.16840779220739</c:v>
                </c:pt>
                <c:pt idx="319">
                  <c:v>94.036152478993912</c:v>
                </c:pt>
                <c:pt idx="320">
                  <c:v>93.895247835310187</c:v>
                </c:pt>
                <c:pt idx="321">
                  <c:v>93.745995814770296</c:v>
                </c:pt>
                <c:pt idx="322">
                  <c:v>93.58871625911847</c:v>
                </c:pt>
                <c:pt idx="323">
                  <c:v>93.423746212819765</c:v>
                </c:pt>
                <c:pt idx="324">
                  <c:v>93.251439200785725</c:v>
                </c:pt>
                <c:pt idx="325">
                  <c:v>93.072164470783164</c:v>
                </c:pt>
                <c:pt idx="326">
                  <c:v>92.886306202149427</c:v>
                </c:pt>
                <c:pt idx="327">
                  <c:v>92.694262682509773</c:v>
                </c:pt>
                <c:pt idx="328">
                  <c:v>92.49644545426122</c:v>
                </c:pt>
                <c:pt idx="329">
                  <c:v>92.293278432651988</c:v>
                </c:pt>
                <c:pt idx="330">
                  <c:v>92.085196997346145</c:v>
                </c:pt>
                <c:pt idx="331">
                  <c:v>91.872647059420686</c:v>
                </c:pt>
                <c:pt idx="332">
                  <c:v>91.656084105793894</c:v>
                </c:pt>
                <c:pt idx="333">
                  <c:v>91.435972223133305</c:v>
                </c:pt>
                <c:pt idx="334">
                  <c:v>91.212783103334473</c:v>
                </c:pt>
                <c:pt idx="335">
                  <c:v>90.986995032702112</c:v>
                </c:pt>
                <c:pt idx="336">
                  <c:v>90.759091866999697</c:v>
                </c:pt>
                <c:pt idx="337">
                  <c:v>90.529561994563792</c:v>
                </c:pt>
                <c:pt idx="338">
                  <c:v>90.298897289705351</c:v>
                </c:pt>
                <c:pt idx="339">
                  <c:v>90.067592058640628</c:v>
                </c:pt>
                <c:pt idx="340">
                  <c:v>89.836141980210655</c:v>
                </c:pt>
                <c:pt idx="341">
                  <c:v>89.605043043659165</c:v>
                </c:pt>
                <c:pt idx="342">
                  <c:v>89.374790485745436</c:v>
                </c:pt>
                <c:pt idx="343">
                  <c:v>89.145877729469547</c:v>
                </c:pt>
                <c:pt idx="344">
                  <c:v>88.918795326684574</c:v>
                </c:pt>
                <c:pt idx="345">
                  <c:v>88.694029906861516</c:v>
                </c:pt>
                <c:pt idx="346">
                  <c:v>88.472063134259699</c:v>
                </c:pt>
                <c:pt idx="347">
                  <c:v>88.2533706757375</c:v>
                </c:pt>
                <c:pt idx="348">
                  <c:v>88.038421181415288</c:v>
                </c:pt>
                <c:pt idx="349">
                  <c:v>87.82767528037499</c:v>
                </c:pt>
                <c:pt idx="350">
                  <c:v>87.621584593548349</c:v>
                </c:pt>
                <c:pt idx="351">
                  <c:v>87.420590765909523</c:v>
                </c:pt>
                <c:pt idx="352">
                  <c:v>87.225124520045625</c:v>
                </c:pt>
                <c:pt idx="353">
                  <c:v>87.03560473313361</c:v>
                </c:pt>
                <c:pt idx="354">
                  <c:v>86.852437539301533</c:v>
                </c:pt>
                <c:pt idx="355">
                  <c:v>86.676015459297545</c:v>
                </c:pt>
                <c:pt idx="356">
                  <c:v>86.506716559332034</c:v>
                </c:pt>
                <c:pt idx="357">
                  <c:v>86.344903640895183</c:v>
                </c:pt>
                <c:pt idx="358">
                  <c:v>86.19092346328641</c:v>
                </c:pt>
                <c:pt idx="359">
                  <c:v>86.045106000521542</c:v>
                </c:pt>
                <c:pt idx="360">
                  <c:v>85.907763734210306</c:v>
                </c:pt>
                <c:pt idx="361">
                  <c:v>85.779190983919449</c:v>
                </c:pt>
                <c:pt idx="362">
                  <c:v>85.659663276456357</c:v>
                </c:pt>
                <c:pt idx="363">
                  <c:v>85.549436755425035</c:v>
                </c:pt>
                <c:pt idx="364">
                  <c:v>85.448747632319467</c:v>
                </c:pt>
                <c:pt idx="365">
                  <c:v>85.357811680330798</c:v>
                </c:pt>
                <c:pt idx="366">
                  <c:v>85.276823771953218</c:v>
                </c:pt>
                <c:pt idx="367">
                  <c:v>85.205957461379057</c:v>
                </c:pt>
                <c:pt idx="368">
                  <c:v>85.145364612578419</c:v>
                </c:pt>
                <c:pt idx="369">
                  <c:v>85.095175073860077</c:v>
                </c:pt>
                <c:pt idx="370">
                  <c:v>85.055496399611229</c:v>
                </c:pt>
                <c:pt idx="371">
                  <c:v>85.026413619812303</c:v>
                </c:pt>
                <c:pt idx="372">
                  <c:v>85.00798905782068</c:v>
                </c:pt>
                <c:pt idx="373">
                  <c:v>85.000262196814035</c:v>
                </c:pt>
                <c:pt idx="374">
                  <c:v>85.00324959517927</c:v>
                </c:pt>
                <c:pt idx="375">
                  <c:v>85.016944851028484</c:v>
                </c:pt>
                <c:pt idx="376">
                  <c:v>85.041318615918016</c:v>
                </c:pt>
                <c:pt idx="377">
                  <c:v>85.076318657741055</c:v>
                </c:pt>
                <c:pt idx="378">
                  <c:v>85.121869972659212</c:v>
                </c:pt>
                <c:pt idx="379">
                  <c:v>85.177874945833096</c:v>
                </c:pt>
                <c:pt idx="380">
                  <c:v>85.244213560607363</c:v>
                </c:pt>
                <c:pt idx="381">
                  <c:v>85.320743655702145</c:v>
                </c:pt>
                <c:pt idx="382">
                  <c:v>85.407301229859613</c:v>
                </c:pt>
                <c:pt idx="383">
                  <c:v>85.503700793292751</c:v>
                </c:pt>
                <c:pt idx="384">
                  <c:v>85.60973576518343</c:v>
                </c:pt>
                <c:pt idx="385">
                  <c:v>85.725178916377629</c:v>
                </c:pt>
                <c:pt idx="386">
                  <c:v>85.849782856329412</c:v>
                </c:pt>
                <c:pt idx="387">
                  <c:v>85.983280563250048</c:v>
                </c:pt>
                <c:pt idx="388">
                  <c:v>86.125385956326156</c:v>
                </c:pt>
                <c:pt idx="389">
                  <c:v>86.275794508780621</c:v>
                </c:pt>
                <c:pt idx="390">
                  <c:v>86.434183900462614</c:v>
                </c:pt>
              </c:numCache>
            </c:numRef>
          </c:val>
          <c:smooth val="0"/>
        </c:ser>
        <c:ser>
          <c:idx val="14"/>
          <c:order val="4"/>
          <c:tx>
            <c:strRef>
              <c:f>'Score Template'!$N$8</c:f>
              <c:strCache>
                <c:ptCount val="1"/>
                <c:pt idx="0">
                  <c:v>Ramped EcoBP + Ramped Reg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cat>
            <c:numRef>
              <c:f>'Score Template'!$B$9:$B$399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Template'!$N$9:$N$399</c:f>
              <c:numCache>
                <c:formatCode>0.00</c:formatCode>
                <c:ptCount val="391"/>
                <c:pt idx="0">
                  <c:v>100</c:v>
                </c:pt>
                <c:pt idx="1">
                  <c:v>100.73139879948435</c:v>
                </c:pt>
                <c:pt idx="2">
                  <c:v>101.4623017196139</c:v>
                </c:pt>
                <c:pt idx="3">
                  <c:v>102.19221394368557</c:v>
                </c:pt>
                <c:pt idx="4">
                  <c:v>102.92064277802254</c:v>
                </c:pt>
                <c:pt idx="5">
                  <c:v>103.64709870779915</c:v>
                </c:pt>
                <c:pt idx="6">
                  <c:v>104.37109644605363</c:v>
                </c:pt>
                <c:pt idx="7">
                  <c:v>105.09215597364086</c:v>
                </c:pt>
                <c:pt idx="8">
                  <c:v>105.80980356789605</c:v>
                </c:pt>
                <c:pt idx="9">
                  <c:v>106.52357281780563</c:v>
                </c:pt>
                <c:pt idx="10">
                  <c:v>107.23300562350926</c:v>
                </c:pt>
                <c:pt idx="11">
                  <c:v>107.93765317799152</c:v>
                </c:pt>
                <c:pt idx="12">
                  <c:v>108.63707692885933</c:v>
                </c:pt>
                <c:pt idx="13">
                  <c:v>109.33084951814394</c:v>
                </c:pt>
                <c:pt idx="14">
                  <c:v>110.01855569811387</c:v>
                </c:pt>
                <c:pt idx="15">
                  <c:v>110.69979322113595</c:v>
                </c:pt>
                <c:pt idx="16">
                  <c:v>111.37417370167756</c:v>
                </c:pt>
                <c:pt idx="17">
                  <c:v>112.04132344860299</c:v>
                </c:pt>
                <c:pt idx="18">
                  <c:v>112.70088426598018</c:v>
                </c:pt>
                <c:pt idx="19">
                  <c:v>113.35251422068178</c:v>
                </c:pt>
                <c:pt idx="20">
                  <c:v>113.99588837513564</c:v>
                </c:pt>
                <c:pt idx="21">
                  <c:v>114.13069948365435</c:v>
                </c:pt>
                <c:pt idx="22">
                  <c:v>114.25665865085188</c:v>
                </c:pt>
                <c:pt idx="23">
                  <c:v>114.37349595073593</c:v>
                </c:pt>
                <c:pt idx="24">
                  <c:v>114.48096100514978</c:v>
                </c:pt>
                <c:pt idx="25">
                  <c:v>114.57882352032371</c:v>
                </c:pt>
                <c:pt idx="26">
                  <c:v>114.66687378038627</c:v>
                </c:pt>
                <c:pt idx="27">
                  <c:v>114.74492309677794</c:v>
                </c:pt>
                <c:pt idx="28">
                  <c:v>114.81280421260394</c:v>
                </c:pt>
                <c:pt idx="29">
                  <c:v>114.87037166105981</c:v>
                </c:pt>
                <c:pt idx="30">
                  <c:v>114.91750207716154</c:v>
                </c:pt>
                <c:pt idx="31">
                  <c:v>114.95409446211235</c:v>
                </c:pt>
                <c:pt idx="32">
                  <c:v>114.98007039973945</c:v>
                </c:pt>
                <c:pt idx="33">
                  <c:v>114.99537422453713</c:v>
                </c:pt>
                <c:pt idx="34">
                  <c:v>114.99997314095599</c:v>
                </c:pt>
                <c:pt idx="35">
                  <c:v>114.99385729368252</c:v>
                </c:pt>
                <c:pt idx="36">
                  <c:v>114.97703978875883</c:v>
                </c:pt>
                <c:pt idx="37">
                  <c:v>114.9495566654967</c:v>
                </c:pt>
                <c:pt idx="38">
                  <c:v>114.9114668192468</c:v>
                </c:pt>
                <c:pt idx="39">
                  <c:v>114.86285187518791</c:v>
                </c:pt>
                <c:pt idx="40">
                  <c:v>114.80381601340719</c:v>
                </c:pt>
                <c:pt idx="41">
                  <c:v>114.73448574564587</c:v>
                </c:pt>
                <c:pt idx="42">
                  <c:v>114.65500964418924</c:v>
                </c:pt>
                <c:pt idx="43">
                  <c:v>114.56555802348143</c:v>
                </c:pt>
                <c:pt idx="44">
                  <c:v>114.46632257514776</c:v>
                </c:pt>
                <c:pt idx="45">
                  <c:v>114.35751595720632</c:v>
                </c:pt>
                <c:pt idx="46">
                  <c:v>114.23937133834954</c:v>
                </c:pt>
                <c:pt idx="47">
                  <c:v>114.11214189827197</c:v>
                </c:pt>
                <c:pt idx="48">
                  <c:v>113.97610028511524</c:v>
                </c:pt>
                <c:pt idx="49">
                  <c:v>113.83153803119288</c:v>
                </c:pt>
                <c:pt idx="50">
                  <c:v>113.67876492824692</c:v>
                </c:pt>
                <c:pt idx="51">
                  <c:v>113.51810836357538</c:v>
                </c:pt>
                <c:pt idx="52">
                  <c:v>113.34991261845288</c:v>
                </c:pt>
                <c:pt idx="53">
                  <c:v>113.17453813034821</c:v>
                </c:pt>
                <c:pt idx="54">
                  <c:v>112.99236072051977</c:v>
                </c:pt>
                <c:pt idx="55">
                  <c:v>112.80377078864399</c:v>
                </c:pt>
                <c:pt idx="56">
                  <c:v>112.60917247620279</c:v>
                </c:pt>
                <c:pt idx="57">
                  <c:v>112.40898280042285</c:v>
                </c:pt>
                <c:pt idx="58">
                  <c:v>112.20363076062262</c:v>
                </c:pt>
                <c:pt idx="59">
                  <c:v>111.99355641888204</c:v>
                </c:pt>
                <c:pt idx="60">
                  <c:v>111.77920995700532</c:v>
                </c:pt>
                <c:pt idx="61">
                  <c:v>111.56105071179739</c:v>
                </c:pt>
                <c:pt idx="62">
                  <c:v>111.33954619072156</c:v>
                </c:pt>
                <c:pt idx="63">
                  <c:v>111.11517107004772</c:v>
                </c:pt>
                <c:pt idx="64">
                  <c:v>110.88840617763807</c:v>
                </c:pt>
                <c:pt idx="65">
                  <c:v>110.65973746255021</c:v>
                </c:pt>
                <c:pt idx="66">
                  <c:v>110.42965495366569</c:v>
                </c:pt>
                <c:pt idx="67">
                  <c:v>110.1986517095756</c:v>
                </c:pt>
                <c:pt idx="68">
                  <c:v>109.96722276197367</c:v>
                </c:pt>
                <c:pt idx="69">
                  <c:v>109.73586405482105</c:v>
                </c:pt>
                <c:pt idx="70">
                  <c:v>109.50507138155611</c:v>
                </c:pt>
                <c:pt idx="71">
                  <c:v>109.27533932262682</c:v>
                </c:pt>
                <c:pt idx="72">
                  <c:v>109.04716018562256</c:v>
                </c:pt>
                <c:pt idx="73">
                  <c:v>108.82102295027654</c:v>
                </c:pt>
                <c:pt idx="74">
                  <c:v>108.59741222059972</c:v>
                </c:pt>
                <c:pt idx="75">
                  <c:v>108.37680718639172</c:v>
                </c:pt>
                <c:pt idx="76">
                  <c:v>108.15968059635422</c:v>
                </c:pt>
                <c:pt idx="77">
                  <c:v>107.94649774500743</c:v>
                </c:pt>
                <c:pt idx="78">
                  <c:v>107.73771547558049</c:v>
                </c:pt>
                <c:pt idx="79">
                  <c:v>107.53378120101284</c:v>
                </c:pt>
                <c:pt idx="80">
                  <c:v>107.33513194516424</c:v>
                </c:pt>
                <c:pt idx="81">
                  <c:v>107.14219340628827</c:v>
                </c:pt>
                <c:pt idx="82">
                  <c:v>106.95537904477619</c:v>
                </c:pt>
                <c:pt idx="83">
                  <c:v>106.77508919712614</c:v>
                </c:pt>
                <c:pt idx="84">
                  <c:v>106.60171021803626</c:v>
                </c:pt>
                <c:pt idx="85">
                  <c:v>106.43561365246046</c:v>
                </c:pt>
                <c:pt idx="86">
                  <c:v>106.27715543940081</c:v>
                </c:pt>
                <c:pt idx="87">
                  <c:v>106.12667514914307</c:v>
                </c:pt>
                <c:pt idx="88">
                  <c:v>105.98449525556956</c:v>
                </c:pt>
                <c:pt idx="89">
                  <c:v>105.85092044510928</c:v>
                </c:pt>
                <c:pt idx="90">
                  <c:v>105.72623696380579</c:v>
                </c:pt>
                <c:pt idx="91">
                  <c:v>105.61071200390207</c:v>
                </c:pt>
                <c:pt idx="92">
                  <c:v>105.50459313125718</c:v>
                </c:pt>
                <c:pt idx="93">
                  <c:v>105.40810775482147</c:v>
                </c:pt>
                <c:pt idx="94">
                  <c:v>105.3214626393073</c:v>
                </c:pt>
                <c:pt idx="95">
                  <c:v>105.24484346209962</c:v>
                </c:pt>
                <c:pt idx="96">
                  <c:v>105.1784144153561</c:v>
                </c:pt>
                <c:pt idx="97">
                  <c:v>105.12231785414906</c:v>
                </c:pt>
                <c:pt idx="98">
                  <c:v>105.07667399140371</c:v>
                </c:pt>
                <c:pt idx="99">
                  <c:v>105.04158064028616</c:v>
                </c:pt>
                <c:pt idx="100">
                  <c:v>105.01711300459324</c:v>
                </c:pt>
                <c:pt idx="101">
                  <c:v>105.00332351759357</c:v>
                </c:pt>
                <c:pt idx="102">
                  <c:v>105.00024172966479</c:v>
                </c:pt>
                <c:pt idx="103">
                  <c:v>105.00787424496826</c:v>
                </c:pt>
                <c:pt idx="104">
                  <c:v>105.02620470729654</c:v>
                </c:pt>
                <c:pt idx="105">
                  <c:v>105.05519383512419</c:v>
                </c:pt>
                <c:pt idx="106">
                  <c:v>105.09477950578662</c:v>
                </c:pt>
                <c:pt idx="107">
                  <c:v>105.1448768886068</c:v>
                </c:pt>
                <c:pt idx="108">
                  <c:v>104.70537862668432</c:v>
                </c:pt>
                <c:pt idx="109">
                  <c:v>104.2761550669574</c:v>
                </c:pt>
                <c:pt idx="110">
                  <c:v>103.85705453804481</c:v>
                </c:pt>
                <c:pt idx="111">
                  <c:v>103.44790367527214</c:v>
                </c:pt>
                <c:pt idx="112">
                  <c:v>103.04850779218617</c:v>
                </c:pt>
                <c:pt idx="113">
                  <c:v>102.65865129776097</c:v>
                </c:pt>
                <c:pt idx="114">
                  <c:v>102.27809815840168</c:v>
                </c:pt>
                <c:pt idx="115">
                  <c:v>101.90659240375618</c:v>
                </c:pt>
                <c:pt idx="116">
                  <c:v>101.54385867525035</c:v>
                </c:pt>
                <c:pt idx="117">
                  <c:v>101.18960281617161</c:v>
                </c:pt>
                <c:pt idx="118">
                  <c:v>100.84351250203635</c:v>
                </c:pt>
                <c:pt idx="119">
                  <c:v>100.50525790988999</c:v>
                </c:pt>
                <c:pt idx="120">
                  <c:v>100.17449242510591</c:v>
                </c:pt>
                <c:pt idx="121">
                  <c:v>99.850853384168119</c:v>
                </c:pt>
                <c:pt idx="122">
                  <c:v>99.53396285184624</c:v>
                </c:pt>
                <c:pt idx="123">
                  <c:v>99.22342843109719</c:v>
                </c:pt>
                <c:pt idx="124">
                  <c:v>98.918844103958023</c:v>
                </c:pt>
                <c:pt idx="125">
                  <c:v>98.619791101627897</c:v>
                </c:pt>
                <c:pt idx="126">
                  <c:v>98.325838801874653</c:v>
                </c:pt>
                <c:pt idx="127">
                  <c:v>98.036545651842843</c:v>
                </c:pt>
                <c:pt idx="128">
                  <c:v>97.751460114285749</c:v>
                </c:pt>
                <c:pt idx="129">
                  <c:v>97.470121635193536</c:v>
                </c:pt>
                <c:pt idx="130">
                  <c:v>97.19206163074405</c:v>
                </c:pt>
                <c:pt idx="131">
                  <c:v>96.91680449146115</c:v>
                </c:pt>
                <c:pt idx="132">
                  <c:v>96.643868601428878</c:v>
                </c:pt>
                <c:pt idx="133">
                  <c:v>96.372767370377076</c:v>
                </c:pt>
                <c:pt idx="134">
                  <c:v>96.103010276427042</c:v>
                </c:pt>
                <c:pt idx="135">
                  <c:v>95.834103917262254</c:v>
                </c:pt>
                <c:pt idx="136">
                  <c:v>95.565553067471996</c:v>
                </c:pt>
                <c:pt idx="137">
                  <c:v>95.296861739801656</c:v>
                </c:pt>
                <c:pt idx="138">
                  <c:v>95.027534248035735</c:v>
                </c:pt>
                <c:pt idx="139">
                  <c:v>94.757076269235569</c:v>
                </c:pt>
                <c:pt idx="140">
                  <c:v>94.484995903055875</c:v>
                </c:pt>
                <c:pt idx="141">
                  <c:v>94.210804725869494</c:v>
                </c:pt>
                <c:pt idx="142">
                  <c:v>93.934018837441755</c:v>
                </c:pt>
                <c:pt idx="143">
                  <c:v>93.654159897911484</c:v>
                </c:pt>
                <c:pt idx="144">
                  <c:v>93.370756152856103</c:v>
                </c:pt>
                <c:pt idx="145">
                  <c:v>93.083343444244591</c:v>
                </c:pt>
                <c:pt idx="146">
                  <c:v>92.791466205111462</c:v>
                </c:pt>
                <c:pt idx="147">
                  <c:v>92.494678435820575</c:v>
                </c:pt>
                <c:pt idx="148">
                  <c:v>92.692544659826325</c:v>
                </c:pt>
                <c:pt idx="149">
                  <c:v>92.884640856884403</c:v>
                </c:pt>
                <c:pt idx="150">
                  <c:v>93.070555371711919</c:v>
                </c:pt>
                <c:pt idx="151">
                  <c:v>93.249889796150043</c:v>
                </c:pt>
                <c:pt idx="152">
                  <c:v>93.4222598229384</c:v>
                </c:pt>
                <c:pt idx="153">
                  <c:v>93.587296069271787</c:v>
                </c:pt>
                <c:pt idx="154">
                  <c:v>93.744644868374351</c:v>
                </c:pt>
                <c:pt idx="155">
                  <c:v>93.893969027394846</c:v>
                </c:pt>
                <c:pt idx="156">
                  <c:v>94.034948549998802</c:v>
                </c:pt>
                <c:pt idx="157">
                  <c:v>94.167281322109304</c:v>
                </c:pt>
                <c:pt idx="158">
                  <c:v>94.290683759326583</c:v>
                </c:pt>
                <c:pt idx="159">
                  <c:v>94.404891414639337</c:v>
                </c:pt>
                <c:pt idx="160">
                  <c:v>94.509659545125146</c:v>
                </c:pt>
                <c:pt idx="161">
                  <c:v>94.604763636425815</c:v>
                </c:pt>
                <c:pt idx="162">
                  <c:v>94.689999883873682</c:v>
                </c:pt>
                <c:pt idx="163">
                  <c:v>94.765185629237621</c:v>
                </c:pt>
                <c:pt idx="164">
                  <c:v>94.830159752153236</c:v>
                </c:pt>
                <c:pt idx="165">
                  <c:v>94.884783015397915</c:v>
                </c:pt>
                <c:pt idx="166">
                  <c:v>94.928938363271328</c:v>
                </c:pt>
                <c:pt idx="167">
                  <c:v>94.962531172441516</c:v>
                </c:pt>
                <c:pt idx="168">
                  <c:v>94.985489454719371</c:v>
                </c:pt>
                <c:pt idx="169">
                  <c:v>94.997764011326723</c:v>
                </c:pt>
                <c:pt idx="170">
                  <c:v>94.999328538327603</c:v>
                </c:pt>
                <c:pt idx="171">
                  <c:v>94.990179682996541</c:v>
                </c:pt>
                <c:pt idx="172">
                  <c:v>94.970337051003469</c:v>
                </c:pt>
                <c:pt idx="173">
                  <c:v>94.939843164399377</c:v>
                </c:pt>
                <c:pt idx="174">
                  <c:v>94.898763370493086</c:v>
                </c:pt>
                <c:pt idx="175">
                  <c:v>94.84718570181434</c:v>
                </c:pt>
                <c:pt idx="176">
                  <c:v>94.785220687463223</c:v>
                </c:pt>
                <c:pt idx="177">
                  <c:v>94.71300111625024</c:v>
                </c:pt>
                <c:pt idx="178">
                  <c:v>94.630681752134663</c:v>
                </c:pt>
                <c:pt idx="179">
                  <c:v>94.538439002570883</c:v>
                </c:pt>
                <c:pt idx="180">
                  <c:v>94.436470540473522</c:v>
                </c:pt>
                <c:pt idx="181">
                  <c:v>94.324994880611499</c:v>
                </c:pt>
                <c:pt idx="182">
                  <c:v>94.204250911338661</c:v>
                </c:pt>
                <c:pt idx="183">
                  <c:v>94.074497382664546</c:v>
                </c:pt>
                <c:pt idx="184">
                  <c:v>93.936012351762443</c:v>
                </c:pt>
                <c:pt idx="185">
                  <c:v>93.789092587102729</c:v>
                </c:pt>
                <c:pt idx="186">
                  <c:v>93.6340529324887</c:v>
                </c:pt>
                <c:pt idx="187">
                  <c:v>93.47122563235753</c:v>
                </c:pt>
                <c:pt idx="188">
                  <c:v>93.300959619792351</c:v>
                </c:pt>
                <c:pt idx="189">
                  <c:v>93.123619768771064</c:v>
                </c:pt>
                <c:pt idx="190">
                  <c:v>92.939586112254545</c:v>
                </c:pt>
                <c:pt idx="191">
                  <c:v>92.749253027789493</c:v>
                </c:pt>
                <c:pt idx="192">
                  <c:v>92.55302839237153</c:v>
                </c:pt>
                <c:pt idx="193">
                  <c:v>92.35133270837936</c:v>
                </c:pt>
                <c:pt idx="194">
                  <c:v>92.144598202453125</c:v>
                </c:pt>
                <c:pt idx="195">
                  <c:v>91.933267899248293</c:v>
                </c:pt>
                <c:pt idx="196">
                  <c:v>91.717794672049607</c:v>
                </c:pt>
                <c:pt idx="197">
                  <c:v>91.498640272279772</c:v>
                </c:pt>
                <c:pt idx="198">
                  <c:v>91.276274339982749</c:v>
                </c:pt>
                <c:pt idx="199">
                  <c:v>91.051173397401868</c:v>
                </c:pt>
                <c:pt idx="200">
                  <c:v>90.823819827809757</c:v>
                </c:pt>
                <c:pt idx="201">
                  <c:v>90.594700841778163</c:v>
                </c:pt>
                <c:pt idx="202">
                  <c:v>90.36430743310315</c:v>
                </c:pt>
                <c:pt idx="203">
                  <c:v>90.133133326622982</c:v>
                </c:pt>
                <c:pt idx="204">
                  <c:v>89.90167392018337</c:v>
                </c:pt>
                <c:pt idx="205">
                  <c:v>89.670425223017645</c:v>
                </c:pt>
                <c:pt idx="206">
                  <c:v>89.439882792816704</c:v>
                </c:pt>
                <c:pt idx="207">
                  <c:v>89.210540673766616</c:v>
                </c:pt>
                <c:pt idx="208">
                  <c:v>88.982890337829502</c:v>
                </c:pt>
                <c:pt idx="209">
                  <c:v>88.75741963153682</c:v>
                </c:pt>
                <c:pt idx="210">
                  <c:v>88.534611730551575</c:v>
                </c:pt>
                <c:pt idx="211">
                  <c:v>88.314944104240197</c:v>
                </c:pt>
                <c:pt idx="212">
                  <c:v>88.098887492472798</c:v>
                </c:pt>
                <c:pt idx="213">
                  <c:v>87.886904896844342</c:v>
                </c:pt>
                <c:pt idx="214">
                  <c:v>87.679450588478943</c:v>
                </c:pt>
                <c:pt idx="215">
                  <c:v>87.476969134542912</c:v>
                </c:pt>
                <c:pt idx="216">
                  <c:v>87.279894445553339</c:v>
                </c:pt>
                <c:pt idx="217">
                  <c:v>87.088648845523323</c:v>
                </c:pt>
                <c:pt idx="218">
                  <c:v>86.90364216693672</c:v>
                </c:pt>
                <c:pt idx="219">
                  <c:v>86.725270872491734</c:v>
                </c:pt>
                <c:pt idx="220">
                  <c:v>86.553917205495637</c:v>
                </c:pt>
                <c:pt idx="221">
                  <c:v>86.389948370730878</c:v>
                </c:pt>
                <c:pt idx="222">
                  <c:v>86.233715747548516</c:v>
                </c:pt>
                <c:pt idx="223">
                  <c:v>86.085554136874691</c:v>
                </c:pt>
                <c:pt idx="224">
                  <c:v>85.945781043744333</c:v>
                </c:pt>
                <c:pt idx="225">
                  <c:v>85.814695996899147</c:v>
                </c:pt>
                <c:pt idx="226">
                  <c:v>85.692579906908193</c:v>
                </c:pt>
                <c:pt idx="227">
                  <c:v>85.57969446418673</c:v>
                </c:pt>
                <c:pt idx="228">
                  <c:v>85.47628157820283</c:v>
                </c:pt>
                <c:pt idx="229">
                  <c:v>85.382562859074156</c:v>
                </c:pt>
                <c:pt idx="230">
                  <c:v>85.298739142665383</c:v>
                </c:pt>
                <c:pt idx="231">
                  <c:v>85.22499006020405</c:v>
                </c:pt>
                <c:pt idx="232">
                  <c:v>85.161473653337382</c:v>
                </c:pt>
                <c:pt idx="233">
                  <c:v>85.108326035454553</c:v>
                </c:pt>
                <c:pt idx="234">
                  <c:v>85.065661100000668</c:v>
                </c:pt>
                <c:pt idx="235">
                  <c:v>85.033570276407161</c:v>
                </c:pt>
                <c:pt idx="236">
                  <c:v>85.012122334161717</c:v>
                </c:pt>
                <c:pt idx="237">
                  <c:v>85.001363235437822</c:v>
                </c:pt>
                <c:pt idx="238">
                  <c:v>85.001316036599405</c:v>
                </c:pt>
                <c:pt idx="239">
                  <c:v>85.011980838791871</c:v>
                </c:pt>
                <c:pt idx="240">
                  <c:v>85.033334787725408</c:v>
                </c:pt>
                <c:pt idx="241">
                  <c:v>85.065332122650858</c:v>
                </c:pt>
                <c:pt idx="242">
                  <c:v>85.107904274423348</c:v>
                </c:pt>
                <c:pt idx="243">
                  <c:v>85.16096001244361</c:v>
                </c:pt>
                <c:pt idx="244">
                  <c:v>85.224385640161799</c:v>
                </c:pt>
                <c:pt idx="245">
                  <c:v>85.29804523872518</c:v>
                </c:pt>
                <c:pt idx="246">
                  <c:v>85.381780958247347</c:v>
                </c:pt>
                <c:pt idx="247">
                  <c:v>85.475413356074924</c:v>
                </c:pt>
                <c:pt idx="248">
                  <c:v>85.578741781326713</c:v>
                </c:pt>
                <c:pt idx="249">
                  <c:v>85.691544804881374</c:v>
                </c:pt>
                <c:pt idx="250">
                  <c:v>85.813580693892163</c:v>
                </c:pt>
                <c:pt idx="251">
                  <c:v>85.944587929811675</c:v>
                </c:pt>
                <c:pt idx="252">
                  <c:v>86.084285768816841</c:v>
                </c:pt>
                <c:pt idx="253">
                  <c:v>86.232374843432879</c:v>
                </c:pt>
                <c:pt idx="254">
                  <c:v>86.388537804067056</c:v>
                </c:pt>
                <c:pt idx="255">
                  <c:v>86.552439999077535</c:v>
                </c:pt>
                <c:pt idx="256">
                  <c:v>86.723730191919913</c:v>
                </c:pt>
                <c:pt idx="257">
                  <c:v>86.902041313834545</c:v>
                </c:pt>
                <c:pt idx="258">
                  <c:v>87.086991250461793</c:v>
                </c:pt>
                <c:pt idx="259">
                  <c:v>87.278183660699383</c:v>
                </c:pt>
                <c:pt idx="260">
                  <c:v>87.475208826047336</c:v>
                </c:pt>
                <c:pt idx="261">
                  <c:v>87.677644528619908</c:v>
                </c:pt>
                <c:pt idx="262">
                  <c:v>87.885056955943583</c:v>
                </c:pt>
                <c:pt idx="263">
                  <c:v>88.097001630601568</c:v>
                </c:pt>
                <c:pt idx="264">
                  <c:v>88.313024362733088</c:v>
                </c:pt>
                <c:pt idx="265">
                  <c:v>88.532662223345994</c:v>
                </c:pt>
                <c:pt idx="266">
                  <c:v>88.755444536357018</c:v>
                </c:pt>
                <c:pt idx="267">
                  <c:v>88.980893887233847</c:v>
                </c:pt>
                <c:pt idx="268">
                  <c:v>89.208527146077344</c:v>
                </c:pt>
                <c:pt idx="269">
                  <c:v>89.437856502951689</c:v>
                </c:pt>
                <c:pt idx="270">
                  <c:v>89.668390513243608</c:v>
                </c:pt>
                <c:pt idx="271">
                  <c:v>89.899635150810639</c:v>
                </c:pt>
                <c:pt idx="272">
                  <c:v>90.131094866661442</c:v>
                </c:pt>
                <c:pt idx="273">
                  <c:v>90.36227365089961</c:v>
                </c:pt>
                <c:pt idx="274">
                  <c:v>90.592676095655179</c:v>
                </c:pt>
                <c:pt idx="275">
                  <c:v>90.82180845672589</c:v>
                </c:pt>
                <c:pt idx="276">
                  <c:v>91.049179711653437</c:v>
                </c:pt>
                <c:pt idx="277">
                  <c:v>91.274302611967045</c:v>
                </c:pt>
                <c:pt idx="278">
                  <c:v>91.496694727339445</c:v>
                </c:pt>
                <c:pt idx="279">
                  <c:v>91.715879479417907</c:v>
                </c:pt>
                <c:pt idx="280">
                  <c:v>91.931387163114564</c:v>
                </c:pt>
                <c:pt idx="281">
                  <c:v>92.142755953167665</c:v>
                </c:pt>
                <c:pt idx="282">
                  <c:v>92.349532893816516</c:v>
                </c:pt>
                <c:pt idx="283">
                  <c:v>92.551274869469594</c:v>
                </c:pt>
                <c:pt idx="284">
                  <c:v>92.747549554285342</c:v>
                </c:pt>
                <c:pt idx="285">
                  <c:v>92.93793633863099</c:v>
                </c:pt>
                <c:pt idx="286">
                  <c:v>93.122027230434</c:v>
                </c:pt>
                <c:pt idx="287">
                  <c:v>93.299427729494496</c:v>
                </c:pt>
                <c:pt idx="288">
                  <c:v>93.469757672885052</c:v>
                </c:pt>
                <c:pt idx="289">
                  <c:v>93.632652049626245</c:v>
                </c:pt>
                <c:pt idx="290">
                  <c:v>93.78776178289219</c:v>
                </c:pt>
                <c:pt idx="291">
                  <c:v>93.934754478069678</c:v>
                </c:pt>
                <c:pt idx="292">
                  <c:v>94.073315135067915</c:v>
                </c:pt>
                <c:pt idx="293">
                  <c:v>94.203146823352483</c:v>
                </c:pt>
                <c:pt idx="294">
                  <c:v>94.323971318256866</c:v>
                </c:pt>
                <c:pt idx="295">
                  <c:v>94.435529697207969</c:v>
                </c:pt>
                <c:pt idx="296">
                  <c:v>94.537582894587885</c:v>
                </c:pt>
                <c:pt idx="297">
                  <c:v>94.629912214043031</c:v>
                </c:pt>
                <c:pt idx="298">
                  <c:v>94.712319797142584</c:v>
                </c:pt>
                <c:pt idx="299">
                  <c:v>94.784629047382026</c:v>
                </c:pt>
                <c:pt idx="300">
                  <c:v>94.846685008623155</c:v>
                </c:pt>
                <c:pt idx="301">
                  <c:v>94.898354697159505</c:v>
                </c:pt>
                <c:pt idx="302">
                  <c:v>94.939527386695758</c:v>
                </c:pt>
                <c:pt idx="303">
                  <c:v>94.97011484563015</c:v>
                </c:pt>
                <c:pt idx="304">
                  <c:v>94.99005152613168</c:v>
                </c:pt>
                <c:pt idx="305">
                  <c:v>94.999294704606783</c:v>
                </c:pt>
                <c:pt idx="306">
                  <c:v>94.997824573254405</c:v>
                </c:pt>
                <c:pt idx="307">
                  <c:v>94.985644282513491</c:v>
                </c:pt>
                <c:pt idx="308">
                  <c:v>94.962779934311655</c:v>
                </c:pt>
                <c:pt idx="309">
                  <c:v>94.929280526129688</c:v>
                </c:pt>
                <c:pt idx="310">
                  <c:v>94.885217846001723</c:v>
                </c:pt>
                <c:pt idx="311">
                  <c:v>94.830686318676058</c:v>
                </c:pt>
                <c:pt idx="312">
                  <c:v>94.765802803266212</c:v>
                </c:pt>
                <c:pt idx="313">
                  <c:v>94.690706342826161</c:v>
                </c:pt>
                <c:pt idx="314">
                  <c:v>94.605557866385922</c:v>
                </c:pt>
                <c:pt idx="315">
                  <c:v>94.510539844086452</c:v>
                </c:pt>
                <c:pt idx="316">
                  <c:v>94.405855896152644</c:v>
                </c:pt>
                <c:pt idx="317">
                  <c:v>94.291730356542487</c:v>
                </c:pt>
                <c:pt idx="318">
                  <c:v>94.16840779220739</c:v>
                </c:pt>
                <c:pt idx="319">
                  <c:v>94.036152478993912</c:v>
                </c:pt>
                <c:pt idx="320">
                  <c:v>93.895247835310187</c:v>
                </c:pt>
                <c:pt idx="321">
                  <c:v>93.745995814770296</c:v>
                </c:pt>
                <c:pt idx="322">
                  <c:v>93.58871625911847</c:v>
                </c:pt>
                <c:pt idx="323">
                  <c:v>93.423746212819765</c:v>
                </c:pt>
                <c:pt idx="324">
                  <c:v>93.251439200785725</c:v>
                </c:pt>
                <c:pt idx="325">
                  <c:v>93.072164470783164</c:v>
                </c:pt>
                <c:pt idx="326">
                  <c:v>92.886306202149427</c:v>
                </c:pt>
                <c:pt idx="327">
                  <c:v>92.694262682509773</c:v>
                </c:pt>
                <c:pt idx="328">
                  <c:v>92.49644545426122</c:v>
                </c:pt>
                <c:pt idx="329">
                  <c:v>92.293278432651988</c:v>
                </c:pt>
                <c:pt idx="330">
                  <c:v>92.085196997346145</c:v>
                </c:pt>
                <c:pt idx="331">
                  <c:v>91.872647059420686</c:v>
                </c:pt>
                <c:pt idx="332">
                  <c:v>91.656084105793894</c:v>
                </c:pt>
                <c:pt idx="333">
                  <c:v>91.435972223133305</c:v>
                </c:pt>
                <c:pt idx="334">
                  <c:v>91.212783103334473</c:v>
                </c:pt>
                <c:pt idx="335">
                  <c:v>90.986995032702112</c:v>
                </c:pt>
                <c:pt idx="336">
                  <c:v>90.759091866999697</c:v>
                </c:pt>
                <c:pt idx="337">
                  <c:v>90.529561994563792</c:v>
                </c:pt>
                <c:pt idx="338">
                  <c:v>90.298897289705351</c:v>
                </c:pt>
                <c:pt idx="339">
                  <c:v>90.067592058640628</c:v>
                </c:pt>
                <c:pt idx="340">
                  <c:v>89.836141980210655</c:v>
                </c:pt>
                <c:pt idx="341">
                  <c:v>89.605043043659165</c:v>
                </c:pt>
                <c:pt idx="342">
                  <c:v>89.374790485745436</c:v>
                </c:pt>
                <c:pt idx="343">
                  <c:v>89.145877729469547</c:v>
                </c:pt>
                <c:pt idx="344">
                  <c:v>88.918795326684574</c:v>
                </c:pt>
                <c:pt idx="345">
                  <c:v>88.694029906861516</c:v>
                </c:pt>
                <c:pt idx="346">
                  <c:v>88.472063134259699</c:v>
                </c:pt>
                <c:pt idx="347">
                  <c:v>88.2533706757375</c:v>
                </c:pt>
                <c:pt idx="348">
                  <c:v>88.038421181415288</c:v>
                </c:pt>
                <c:pt idx="349">
                  <c:v>87.82767528037499</c:v>
                </c:pt>
                <c:pt idx="350">
                  <c:v>87.621584593548349</c:v>
                </c:pt>
                <c:pt idx="351">
                  <c:v>87.420590765909523</c:v>
                </c:pt>
                <c:pt idx="352">
                  <c:v>87.225124520045625</c:v>
                </c:pt>
                <c:pt idx="353">
                  <c:v>87.03560473313361</c:v>
                </c:pt>
                <c:pt idx="354">
                  <c:v>86.852437539301533</c:v>
                </c:pt>
                <c:pt idx="355">
                  <c:v>86.676015459297545</c:v>
                </c:pt>
                <c:pt idx="356">
                  <c:v>86.506716559332034</c:v>
                </c:pt>
                <c:pt idx="357">
                  <c:v>86.344903640895183</c:v>
                </c:pt>
                <c:pt idx="358">
                  <c:v>86.19092346328641</c:v>
                </c:pt>
                <c:pt idx="359">
                  <c:v>86.045106000521542</c:v>
                </c:pt>
                <c:pt idx="360">
                  <c:v>85.907763734210306</c:v>
                </c:pt>
                <c:pt idx="361">
                  <c:v>85.779190983919449</c:v>
                </c:pt>
                <c:pt idx="362">
                  <c:v>85.659663276456357</c:v>
                </c:pt>
                <c:pt idx="363">
                  <c:v>85.549436755425035</c:v>
                </c:pt>
                <c:pt idx="364">
                  <c:v>85.448747632319467</c:v>
                </c:pt>
                <c:pt idx="365">
                  <c:v>85.357811680330798</c:v>
                </c:pt>
                <c:pt idx="366">
                  <c:v>85.276823771953218</c:v>
                </c:pt>
                <c:pt idx="367">
                  <c:v>85.205957461379057</c:v>
                </c:pt>
                <c:pt idx="368">
                  <c:v>85.145364612578419</c:v>
                </c:pt>
                <c:pt idx="369">
                  <c:v>85.095175073860077</c:v>
                </c:pt>
                <c:pt idx="370">
                  <c:v>85.055496399611229</c:v>
                </c:pt>
                <c:pt idx="371">
                  <c:v>85.026413619812303</c:v>
                </c:pt>
                <c:pt idx="372">
                  <c:v>85.00798905782068</c:v>
                </c:pt>
                <c:pt idx="373">
                  <c:v>85.000262196814035</c:v>
                </c:pt>
                <c:pt idx="374">
                  <c:v>85.00324959517927</c:v>
                </c:pt>
                <c:pt idx="375">
                  <c:v>85.016944851028484</c:v>
                </c:pt>
                <c:pt idx="376">
                  <c:v>85.041318615918016</c:v>
                </c:pt>
                <c:pt idx="377">
                  <c:v>85.076318657741055</c:v>
                </c:pt>
                <c:pt idx="378">
                  <c:v>85.121869972659212</c:v>
                </c:pt>
                <c:pt idx="379">
                  <c:v>85.177874945833096</c:v>
                </c:pt>
                <c:pt idx="380">
                  <c:v>85.244213560607363</c:v>
                </c:pt>
                <c:pt idx="381">
                  <c:v>85.320743655702145</c:v>
                </c:pt>
                <c:pt idx="382">
                  <c:v>85.407301229859613</c:v>
                </c:pt>
                <c:pt idx="383">
                  <c:v>85.503700793292751</c:v>
                </c:pt>
                <c:pt idx="384">
                  <c:v>85.60973576518343</c:v>
                </c:pt>
                <c:pt idx="385">
                  <c:v>85.725178916377629</c:v>
                </c:pt>
                <c:pt idx="386">
                  <c:v>85.849782856329412</c:v>
                </c:pt>
                <c:pt idx="387">
                  <c:v>85.983280563250048</c:v>
                </c:pt>
                <c:pt idx="388">
                  <c:v>86.125385956326156</c:v>
                </c:pt>
                <c:pt idx="389">
                  <c:v>86.275794508780621</c:v>
                </c:pt>
                <c:pt idx="390">
                  <c:v>86.434183900462614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267128"/>
        <c:axId val="463266344"/>
      </c:lineChart>
      <c:catAx>
        <c:axId val="463267128"/>
        <c:scaling>
          <c:orientation val="minMax"/>
        </c:scaling>
        <c:delete val="0"/>
        <c:axPos val="b"/>
        <c:numFmt formatCode="h:mm;@" sourceLinked="0"/>
        <c:majorTickMark val="out"/>
        <c:minorTickMark val="none"/>
        <c:tickLblPos val="low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3266344"/>
        <c:crosses val="autoZero"/>
        <c:auto val="1"/>
        <c:lblAlgn val="ctr"/>
        <c:lblOffset val="100"/>
        <c:tickLblSkip val="30"/>
        <c:tickMarkSkip val="6"/>
        <c:noMultiLvlLbl val="0"/>
      </c:catAx>
      <c:valAx>
        <c:axId val="463266344"/>
        <c:scaling>
          <c:orientation val="minMax"/>
          <c:min val="6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3267128"/>
        <c:crosses val="autoZero"/>
        <c:crossBetween val="between"/>
      </c:valAx>
    </c:plotArea>
    <c:legend>
      <c:legendPos val="b"/>
      <c:layout>
        <c:manualLayout>
          <c:xMode val="edge"/>
          <c:yMode val="edge"/>
          <c:wMode val="edge"/>
          <c:hMode val="edge"/>
          <c:x val="6.9480783406011257E-2"/>
          <c:y val="0.91269182261308246"/>
          <c:w val="0.90525843718354104"/>
          <c:h val="0.998175909829453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'Score Template'!$K$8</c:f>
              <c:strCache>
                <c:ptCount val="1"/>
                <c:pt idx="0">
                  <c:v>Raw Unit REG</c:v>
                </c:pt>
              </c:strCache>
            </c:strRef>
          </c:tx>
          <c:marker>
            <c:symbol val="none"/>
          </c:marker>
          <c:val>
            <c:numRef>
              <c:f>'Score Template'!$K$9:$K$399</c:f>
              <c:numCache>
                <c:formatCode>0.00</c:formatCode>
                <c:ptCount val="391"/>
                <c:pt idx="0">
                  <c:v>0</c:v>
                </c:pt>
                <c:pt idx="1">
                  <c:v>0.23139879948434999</c:v>
                </c:pt>
                <c:pt idx="2">
                  <c:v>0.46230171961389921</c:v>
                </c:pt>
                <c:pt idx="3">
                  <c:v>0.69221394368557621</c:v>
                </c:pt>
                <c:pt idx="4">
                  <c:v>0.92064277802254468</c:v>
                </c:pt>
                <c:pt idx="5">
                  <c:v>1.1470987077991384</c:v>
                </c:pt>
                <c:pt idx="6">
                  <c:v>1.3710964460536328</c:v>
                </c:pt>
                <c:pt idx="7">
                  <c:v>1.5921559736408553</c:v>
                </c:pt>
                <c:pt idx="8">
                  <c:v>1.809803567896052</c:v>
                </c:pt>
                <c:pt idx="9">
                  <c:v>2.0235728178056229</c:v>
                </c:pt>
                <c:pt idx="10">
                  <c:v>2.2330056235092517</c:v>
                </c:pt>
                <c:pt idx="11">
                  <c:v>2.4376531779915247</c:v>
                </c:pt>
                <c:pt idx="12">
                  <c:v>2.6370769288593268</c:v>
                </c:pt>
                <c:pt idx="13">
                  <c:v>2.8308495181439355</c:v>
                </c:pt>
                <c:pt idx="14">
                  <c:v>3.0185556981138721</c:v>
                </c:pt>
                <c:pt idx="15">
                  <c:v>3.1997932211359483</c:v>
                </c:pt>
                <c:pt idx="16">
                  <c:v>3.3741737016775573</c:v>
                </c:pt>
                <c:pt idx="17">
                  <c:v>3.5413234486029914</c:v>
                </c:pt>
                <c:pt idx="18">
                  <c:v>3.7008842659801844</c:v>
                </c:pt>
                <c:pt idx="19">
                  <c:v>3.852514220681786</c:v>
                </c:pt>
                <c:pt idx="20">
                  <c:v>3.995888375135634</c:v>
                </c:pt>
                <c:pt idx="21">
                  <c:v>4.1306994836543511</c:v>
                </c:pt>
                <c:pt idx="22">
                  <c:v>4.2566586508518709</c:v>
                </c:pt>
                <c:pt idx="23">
                  <c:v>4.373495950735923</c:v>
                </c:pt>
                <c:pt idx="24">
                  <c:v>4.4809610051497826</c:v>
                </c:pt>
                <c:pt idx="25">
                  <c:v>4.5788235203237093</c:v>
                </c:pt>
                <c:pt idx="26">
                  <c:v>4.6668737803862665</c:v>
                </c:pt>
                <c:pt idx="27">
                  <c:v>4.7449230967779314</c:v>
                </c:pt>
                <c:pt idx="28">
                  <c:v>4.8128042126039352</c:v>
                </c:pt>
                <c:pt idx="29">
                  <c:v>4.8703716610598091</c:v>
                </c:pt>
                <c:pt idx="30">
                  <c:v>4.9175020771615454</c:v>
                </c:pt>
                <c:pt idx="31">
                  <c:v>4.9540944621123462</c:v>
                </c:pt>
                <c:pt idx="32">
                  <c:v>4.9800703997394393</c:v>
                </c:pt>
                <c:pt idx="33">
                  <c:v>4.9953742245371284</c:v>
                </c:pt>
                <c:pt idx="34">
                  <c:v>4.9999731409559818</c:v>
                </c:pt>
                <c:pt idx="35">
                  <c:v>4.9938572936825247</c:v>
                </c:pt>
                <c:pt idx="36">
                  <c:v>4.9770397887588249</c:v>
                </c:pt>
                <c:pt idx="37">
                  <c:v>4.9495566654967069</c:v>
                </c:pt>
                <c:pt idx="38">
                  <c:v>4.911466819246801</c:v>
                </c:pt>
                <c:pt idx="39">
                  <c:v>4.8628518751879133</c:v>
                </c:pt>
                <c:pt idx="40">
                  <c:v>4.8038160134071788</c:v>
                </c:pt>
                <c:pt idx="41">
                  <c:v>4.7344857456458653</c:v>
                </c:pt>
                <c:pt idx="42">
                  <c:v>4.6550096441892324</c:v>
                </c:pt>
                <c:pt idx="43">
                  <c:v>4.5655580234814348</c:v>
                </c:pt>
                <c:pt idx="44">
                  <c:v>4.4663225751477595</c:v>
                </c:pt>
                <c:pt idx="45">
                  <c:v>4.3575159572063242</c:v>
                </c:pt>
                <c:pt idx="46">
                  <c:v>4.2393713383495442</c:v>
                </c:pt>
                <c:pt idx="47">
                  <c:v>4.1121418982719691</c:v>
                </c:pt>
                <c:pt idx="48">
                  <c:v>3.9761002851152396</c:v>
                </c:pt>
                <c:pt idx="49">
                  <c:v>3.8315380311928706</c:v>
                </c:pt>
                <c:pt idx="50">
                  <c:v>3.6787649282469239</c:v>
                </c:pt>
                <c:pt idx="51">
                  <c:v>3.5181083635753838</c:v>
                </c:pt>
                <c:pt idx="52">
                  <c:v>3.3499126184528754</c:v>
                </c:pt>
                <c:pt idx="53">
                  <c:v>3.1745381303482127</c:v>
                </c:pt>
                <c:pt idx="54">
                  <c:v>2.9923607205197733</c:v>
                </c:pt>
                <c:pt idx="55">
                  <c:v>2.8037707886439884</c:v>
                </c:pt>
                <c:pt idx="56">
                  <c:v>2.6091724762027866</c:v>
                </c:pt>
                <c:pt idx="57">
                  <c:v>2.4089828004228502</c:v>
                </c:pt>
                <c:pt idx="58">
                  <c:v>2.2036307606226089</c:v>
                </c:pt>
                <c:pt idx="59">
                  <c:v>1.9935564188820298</c:v>
                </c:pt>
                <c:pt idx="60">
                  <c:v>1.7792099570053161</c:v>
                </c:pt>
                <c:pt idx="61">
                  <c:v>1.561050711797396</c:v>
                </c:pt>
                <c:pt idx="62">
                  <c:v>1.3395461907215691</c:v>
                </c:pt>
                <c:pt idx="63">
                  <c:v>1.1151710700477251</c:v>
                </c:pt>
                <c:pt idx="64">
                  <c:v>0.88840617763807406</c:v>
                </c:pt>
                <c:pt idx="65">
                  <c:v>0.65973746255021548</c:v>
                </c:pt>
                <c:pt idx="66">
                  <c:v>0.42965495366568895</c:v>
                </c:pt>
                <c:pt idx="67">
                  <c:v>0.19865170957559736</c:v>
                </c:pt>
                <c:pt idx="68">
                  <c:v>-3.277723802632955E-2</c:v>
                </c:pt>
                <c:pt idx="69">
                  <c:v>-0.26413594517894817</c:v>
                </c:pt>
                <c:pt idx="70">
                  <c:v>-0.49492861844389358</c:v>
                </c:pt>
                <c:pt idx="71">
                  <c:v>-0.72466067737318396</c:v>
                </c:pt>
                <c:pt idx="72">
                  <c:v>-0.95283981437744214</c:v>
                </c:pt>
                <c:pt idx="73">
                  <c:v>-1.1789770497234615</c:v>
                </c:pt>
                <c:pt idx="74">
                  <c:v>-1.4025877794002843</c:v>
                </c:pt>
                <c:pt idx="75">
                  <c:v>-1.6231928136082872</c:v>
                </c:pt>
                <c:pt idx="76">
                  <c:v>-1.8403194036457786</c:v>
                </c:pt>
                <c:pt idx="77">
                  <c:v>-2.0535022549925728</c:v>
                </c:pt>
                <c:pt idx="78">
                  <c:v>-2.2622845244195102</c:v>
                </c:pt>
                <c:pt idx="79">
                  <c:v>-2.4662187989871591</c:v>
                </c:pt>
                <c:pt idx="80">
                  <c:v>-2.6648680548357624</c:v>
                </c:pt>
                <c:pt idx="81">
                  <c:v>-2.8578065937117354</c:v>
                </c:pt>
                <c:pt idx="82">
                  <c:v>-3.044620955223809</c:v>
                </c:pt>
                <c:pt idx="83">
                  <c:v>-3.224910802873866</c:v>
                </c:pt>
                <c:pt idx="84">
                  <c:v>-3.3982897819637472</c:v>
                </c:pt>
                <c:pt idx="85">
                  <c:v>-3.5643863475395454</c:v>
                </c:pt>
                <c:pt idx="86">
                  <c:v>-3.7228445605991793</c:v>
                </c:pt>
                <c:pt idx="87">
                  <c:v>-3.8733248508569327</c:v>
                </c:pt>
                <c:pt idx="88">
                  <c:v>-4.015504744430447</c:v>
                </c:pt>
                <c:pt idx="89">
                  <c:v>-4.1490795548907125</c:v>
                </c:pt>
                <c:pt idx="90">
                  <c:v>-4.2737630361942109</c:v>
                </c:pt>
                <c:pt idx="91">
                  <c:v>-4.3892879960979316</c:v>
                </c:pt>
                <c:pt idx="92">
                  <c:v>-4.4954068687428155</c:v>
                </c:pt>
                <c:pt idx="93">
                  <c:v>-4.5918922451785269</c:v>
                </c:pt>
                <c:pt idx="94">
                  <c:v>-4.6785373606927081</c:v>
                </c:pt>
                <c:pt idx="95">
                  <c:v>-4.7551565379003744</c:v>
                </c:pt>
                <c:pt idx="96">
                  <c:v>-4.8215855846438966</c:v>
                </c:pt>
                <c:pt idx="97">
                  <c:v>-4.8776821458509438</c:v>
                </c:pt>
                <c:pt idx="98">
                  <c:v>-4.9233260085962929</c:v>
                </c:pt>
                <c:pt idx="99">
                  <c:v>-4.9584193597138491</c:v>
                </c:pt>
                <c:pt idx="100">
                  <c:v>-4.9828869954067523</c:v>
                </c:pt>
                <c:pt idx="101">
                  <c:v>-4.9966764824064285</c:v>
                </c:pt>
                <c:pt idx="102">
                  <c:v>-4.9997582703352101</c:v>
                </c:pt>
                <c:pt idx="103">
                  <c:v>-4.9921257550317417</c:v>
                </c:pt>
                <c:pt idx="104">
                  <c:v>-4.9737952927034552</c:v>
                </c:pt>
                <c:pt idx="105">
                  <c:v>-4.9448061648758079</c:v>
                </c:pt>
                <c:pt idx="106">
                  <c:v>-4.9052204942133741</c:v>
                </c:pt>
                <c:pt idx="107">
                  <c:v>-4.8551231113931976</c:v>
                </c:pt>
                <c:pt idx="108">
                  <c:v>-4.7946213733156835</c:v>
                </c:pt>
                <c:pt idx="109">
                  <c:v>-4.7238449330425993</c:v>
                </c:pt>
                <c:pt idx="110">
                  <c:v>-4.6429454619551951</c:v>
                </c:pt>
                <c:pt idx="111">
                  <c:v>-4.5520963247278621</c:v>
                </c:pt>
                <c:pt idx="112">
                  <c:v>-4.4514922078138222</c:v>
                </c:pt>
                <c:pt idx="113">
                  <c:v>-4.3413487022390349</c:v>
                </c:pt>
                <c:pt idx="114">
                  <c:v>-4.2219018415983225</c:v>
                </c:pt>
                <c:pt idx="115">
                  <c:v>-4.0934075962438161</c:v>
                </c:pt>
                <c:pt idx="116">
                  <c:v>-3.956141324749654</c:v>
                </c:pt>
                <c:pt idx="117">
                  <c:v>-3.8103971838283806</c:v>
                </c:pt>
                <c:pt idx="118">
                  <c:v>-3.6564874979636515</c:v>
                </c:pt>
                <c:pt idx="119">
                  <c:v>-3.4947420901100044</c:v>
                </c:pt>
                <c:pt idx="120">
                  <c:v>-3.3255075748940852</c:v>
                </c:pt>
                <c:pt idx="121">
                  <c:v>-3.149146615831881</c:v>
                </c:pt>
                <c:pt idx="122">
                  <c:v>-2.96603714815376</c:v>
                </c:pt>
                <c:pt idx="123">
                  <c:v>-2.7765715689028103</c:v>
                </c:pt>
                <c:pt idx="124">
                  <c:v>-2.5811558960419756</c:v>
                </c:pt>
                <c:pt idx="125">
                  <c:v>-2.3802088983721013</c:v>
                </c:pt>
                <c:pt idx="126">
                  <c:v>-2.1741611981253541</c:v>
                </c:pt>
                <c:pt idx="127">
                  <c:v>-1.9634543481571605</c:v>
                </c:pt>
                <c:pt idx="128">
                  <c:v>-1.7485398857142527</c:v>
                </c:pt>
                <c:pt idx="129">
                  <c:v>-1.5298783648064582</c:v>
                </c:pt>
                <c:pt idx="130">
                  <c:v>-1.3079383692559488</c:v>
                </c:pt>
                <c:pt idx="131">
                  <c:v>-1.0831955085388512</c:v>
                </c:pt>
                <c:pt idx="132">
                  <c:v>-0.85613139857112919</c:v>
                </c:pt>
                <c:pt idx="133">
                  <c:v>-0.62723262962292303</c:v>
                </c:pt>
                <c:pt idx="134">
                  <c:v>-0.39698972357296192</c:v>
                </c:pt>
                <c:pt idx="135">
                  <c:v>-0.16589608273774858</c:v>
                </c:pt>
                <c:pt idx="136">
                  <c:v>6.5553067471996102E-2</c:v>
                </c:pt>
                <c:pt idx="137">
                  <c:v>0.29686173980166231</c:v>
                </c:pt>
                <c:pt idx="138">
                  <c:v>0.52753424803572857</c:v>
                </c:pt>
                <c:pt idx="139">
                  <c:v>0.75707626923557392</c:v>
                </c:pt>
                <c:pt idx="140">
                  <c:v>0.98499590305588181</c:v>
                </c:pt>
                <c:pt idx="141">
                  <c:v>1.210804725869489</c:v>
                </c:pt>
                <c:pt idx="142">
                  <c:v>1.4340188374417546</c:v>
                </c:pt>
                <c:pt idx="143">
                  <c:v>1.6541598979114798</c:v>
                </c:pt>
                <c:pt idx="144">
                  <c:v>1.8707561528561036</c:v>
                </c:pt>
                <c:pt idx="145">
                  <c:v>2.0833434442445848</c:v>
                </c:pt>
                <c:pt idx="146">
                  <c:v>2.2914662051114609</c:v>
                </c:pt>
                <c:pt idx="147">
                  <c:v>2.4946784358205716</c:v>
                </c:pt>
                <c:pt idx="148">
                  <c:v>2.6925446598263285</c:v>
                </c:pt>
                <c:pt idx="149">
                  <c:v>2.8846408568844022</c:v>
                </c:pt>
                <c:pt idx="150">
                  <c:v>3.0705553717119209</c:v>
                </c:pt>
                <c:pt idx="151">
                  <c:v>3.2498897961500433</c:v>
                </c:pt>
                <c:pt idx="152">
                  <c:v>3.4222598229383943</c:v>
                </c:pt>
                <c:pt idx="153">
                  <c:v>3.587296069271781</c:v>
                </c:pt>
                <c:pt idx="154">
                  <c:v>3.7446448683743556</c:v>
                </c:pt>
                <c:pt idx="155">
                  <c:v>3.8939690273948466</c:v>
                </c:pt>
                <c:pt idx="156">
                  <c:v>4.0349485499988056</c:v>
                </c:pt>
                <c:pt idx="157">
                  <c:v>4.1672813221093001</c:v>
                </c:pt>
                <c:pt idx="158">
                  <c:v>4.2906837593265887</c:v>
                </c:pt>
                <c:pt idx="159">
                  <c:v>4.4048914146393408</c:v>
                </c:pt>
                <c:pt idx="160">
                  <c:v>4.5096595451251451</c:v>
                </c:pt>
                <c:pt idx="161">
                  <c:v>4.6047636364258206</c:v>
                </c:pt>
                <c:pt idx="162">
                  <c:v>4.6899998838736776</c:v>
                </c:pt>
                <c:pt idx="163">
                  <c:v>4.7651856292376253</c:v>
                </c:pt>
                <c:pt idx="164">
                  <c:v>4.8301597521532349</c:v>
                </c:pt>
                <c:pt idx="165">
                  <c:v>4.8847830153979208</c:v>
                </c:pt>
                <c:pt idx="166">
                  <c:v>4.9289383632713282</c:v>
                </c:pt>
                <c:pt idx="167">
                  <c:v>4.9625311724415138</c:v>
                </c:pt>
                <c:pt idx="168">
                  <c:v>4.9854894547193691</c:v>
                </c:pt>
                <c:pt idx="169">
                  <c:v>4.9977640113267281</c:v>
                </c:pt>
                <c:pt idx="170">
                  <c:v>4.9993285383275978</c:v>
                </c:pt>
                <c:pt idx="171">
                  <c:v>4.990179682996545</c:v>
                </c:pt>
                <c:pt idx="172">
                  <c:v>4.9703370510034741</c:v>
                </c:pt>
                <c:pt idx="173">
                  <c:v>4.9398431643993748</c:v>
                </c:pt>
                <c:pt idx="174">
                  <c:v>4.8987633704930822</c:v>
                </c:pt>
                <c:pt idx="175">
                  <c:v>4.8471857018143387</c:v>
                </c:pt>
                <c:pt idx="176">
                  <c:v>4.7852206874632239</c:v>
                </c:pt>
                <c:pt idx="177">
                  <c:v>4.7130011162502461</c:v>
                </c:pt>
                <c:pt idx="178">
                  <c:v>4.6306817521346684</c:v>
                </c:pt>
                <c:pt idx="179">
                  <c:v>4.5384390025708807</c:v>
                </c:pt>
                <c:pt idx="180">
                  <c:v>4.4364705404735219</c:v>
                </c:pt>
                <c:pt idx="181">
                  <c:v>4.3249948806115004</c:v>
                </c:pt>
                <c:pt idx="182">
                  <c:v>4.2042509113386579</c:v>
                </c:pt>
                <c:pt idx="183">
                  <c:v>4.0744973826645472</c:v>
                </c:pt>
                <c:pt idx="184">
                  <c:v>3.9360123517624386</c:v>
                </c:pt>
                <c:pt idx="185">
                  <c:v>3.789092587102723</c:v>
                </c:pt>
                <c:pt idx="186">
                  <c:v>3.6340529324886939</c:v>
                </c:pt>
                <c:pt idx="187">
                  <c:v>3.4712256323575295</c:v>
                </c:pt>
                <c:pt idx="188">
                  <c:v>3.3009596197923452</c:v>
                </c:pt>
                <c:pt idx="189">
                  <c:v>3.1236197687710661</c:v>
                </c:pt>
                <c:pt idx="190">
                  <c:v>2.9395861122545424</c:v>
                </c:pt>
                <c:pt idx="191">
                  <c:v>2.7492530277894955</c:v>
                </c:pt>
                <c:pt idx="192">
                  <c:v>2.5530283923715369</c:v>
                </c:pt>
                <c:pt idx="193">
                  <c:v>2.3513327083793558</c:v>
                </c:pt>
                <c:pt idx="194">
                  <c:v>2.1445982024531225</c:v>
                </c:pt>
                <c:pt idx="195">
                  <c:v>1.9332678992482975</c:v>
                </c:pt>
                <c:pt idx="196">
                  <c:v>1.717794672049602</c:v>
                </c:pt>
                <c:pt idx="197">
                  <c:v>1.4986402722797676</c:v>
                </c:pt>
                <c:pt idx="198">
                  <c:v>1.2762743399827428</c:v>
                </c:pt>
                <c:pt idx="199">
                  <c:v>1.0511733974018713</c:v>
                </c:pt>
                <c:pt idx="200">
                  <c:v>0.82381982780975738</c:v>
                </c:pt>
                <c:pt idx="201">
                  <c:v>0.59470084177815996</c:v>
                </c:pt>
                <c:pt idx="202">
                  <c:v>0.3643074331031535</c:v>
                </c:pt>
                <c:pt idx="203">
                  <c:v>0.13313332662297728</c:v>
                </c:pt>
                <c:pt idx="204">
                  <c:v>-9.832607981663416E-2</c:v>
                </c:pt>
                <c:pt idx="205">
                  <c:v>-0.32957477698235926</c:v>
                </c:pt>
                <c:pt idx="206">
                  <c:v>-0.56011720718329094</c:v>
                </c:pt>
                <c:pt idx="207">
                  <c:v>-0.78945932623338755</c:v>
                </c:pt>
                <c:pt idx="208">
                  <c:v>-1.0171096621704925</c:v>
                </c:pt>
                <c:pt idx="209">
                  <c:v>-1.2425803684631795</c:v>
                </c:pt>
                <c:pt idx="210">
                  <c:v>-1.4653882694484284</c:v>
                </c:pt>
                <c:pt idx="211">
                  <c:v>-1.6850558957597976</c:v>
                </c:pt>
                <c:pt idx="212">
                  <c:v>-1.9011125075272068</c:v>
                </c:pt>
                <c:pt idx="213">
                  <c:v>-2.1130951031556515</c:v>
                </c:pt>
                <c:pt idx="214">
                  <c:v>-2.3205494115210641</c:v>
                </c:pt>
                <c:pt idx="215">
                  <c:v>-2.5230308654570912</c:v>
                </c:pt>
                <c:pt idx="216">
                  <c:v>-2.720105554446663</c:v>
                </c:pt>
                <c:pt idx="217">
                  <c:v>-2.9113511544766761</c:v>
                </c:pt>
                <c:pt idx="218">
                  <c:v>-3.0963578330632862</c:v>
                </c:pt>
                <c:pt idx="219">
                  <c:v>-3.2747291275082602</c:v>
                </c:pt>
                <c:pt idx="220">
                  <c:v>-3.4460827945043677</c:v>
                </c:pt>
                <c:pt idx="221">
                  <c:v>-3.6100516292691176</c:v>
                </c:pt>
                <c:pt idx="222">
                  <c:v>-3.7662842524514866</c:v>
                </c:pt>
                <c:pt idx="223">
                  <c:v>-3.914445863125303</c:v>
                </c:pt>
                <c:pt idx="224">
                  <c:v>-4.0542189562556619</c:v>
                </c:pt>
                <c:pt idx="225">
                  <c:v>-4.1853040031008595</c:v>
                </c:pt>
                <c:pt idx="226">
                  <c:v>-4.3074200930918014</c:v>
                </c:pt>
                <c:pt idx="227">
                  <c:v>-4.4203055358132728</c:v>
                </c:pt>
                <c:pt idx="228">
                  <c:v>-4.523718421797172</c:v>
                </c:pt>
                <c:pt idx="229">
                  <c:v>-4.6174371409258388</c:v>
                </c:pt>
                <c:pt idx="230">
                  <c:v>-4.7012608573346206</c:v>
                </c:pt>
                <c:pt idx="231">
                  <c:v>-4.7750099397959458</c:v>
                </c:pt>
                <c:pt idx="232">
                  <c:v>-4.8385263466626247</c:v>
                </c:pt>
                <c:pt idx="233">
                  <c:v>-4.8916739645454523</c:v>
                </c:pt>
                <c:pt idx="234">
                  <c:v>-4.9343388999993278</c:v>
                </c:pt>
                <c:pt idx="235">
                  <c:v>-4.9664297235928432</c:v>
                </c:pt>
                <c:pt idx="236">
                  <c:v>-4.9878776658382824</c:v>
                </c:pt>
                <c:pt idx="237">
                  <c:v>-4.9986367645621774</c:v>
                </c:pt>
                <c:pt idx="238">
                  <c:v>-4.9986839634005999</c:v>
                </c:pt>
                <c:pt idx="239">
                  <c:v>-4.9880191612081255</c:v>
                </c:pt>
                <c:pt idx="240">
                  <c:v>-4.9666652122745871</c:v>
                </c:pt>
                <c:pt idx="241">
                  <c:v>-4.9346678773491464</c:v>
                </c:pt>
                <c:pt idx="242">
                  <c:v>-4.8920957255766462</c:v>
                </c:pt>
                <c:pt idx="243">
                  <c:v>-4.839039987556383</c:v>
                </c:pt>
                <c:pt idx="244">
                  <c:v>-4.7756143598381948</c:v>
                </c:pt>
                <c:pt idx="245">
                  <c:v>-4.7019547612748172</c:v>
                </c:pt>
                <c:pt idx="246">
                  <c:v>-4.618219041752651</c:v>
                </c:pt>
                <c:pt idx="247">
                  <c:v>-4.524586643925077</c:v>
                </c:pt>
                <c:pt idx="248">
                  <c:v>-4.4212582186732892</c:v>
                </c:pt>
                <c:pt idx="249">
                  <c:v>-4.3084551951186185</c:v>
                </c:pt>
                <c:pt idx="250">
                  <c:v>-4.1864193061078394</c:v>
                </c:pt>
                <c:pt idx="251">
                  <c:v>-4.0554120701883276</c:v>
                </c:pt>
                <c:pt idx="252">
                  <c:v>-3.9157142311831543</c:v>
                </c:pt>
                <c:pt idx="253">
                  <c:v>-3.7676251565671199</c:v>
                </c:pt>
                <c:pt idx="254">
                  <c:v>-3.6114621959329503</c:v>
                </c:pt>
                <c:pt idx="255">
                  <c:v>-3.4475600009224676</c:v>
                </c:pt>
                <c:pt idx="256">
                  <c:v>-3.2762698080800838</c:v>
                </c:pt>
                <c:pt idx="257">
                  <c:v>-3.0979586861654527</c:v>
                </c:pt>
                <c:pt idx="258">
                  <c:v>-2.9130087495382124</c:v>
                </c:pt>
                <c:pt idx="259">
                  <c:v>-2.7218163393006103</c:v>
                </c:pt>
                <c:pt idx="260">
                  <c:v>-2.5247911739526687</c:v>
                </c:pt>
                <c:pt idx="261">
                  <c:v>-2.3223554713800882</c:v>
                </c:pt>
                <c:pt idx="262">
                  <c:v>-2.1149430440564192</c:v>
                </c:pt>
                <c:pt idx="263">
                  <c:v>-1.9029983693984316</c:v>
                </c:pt>
                <c:pt idx="264">
                  <c:v>-1.686975637266908</c:v>
                </c:pt>
                <c:pt idx="265">
                  <c:v>-1.4673377766540061</c:v>
                </c:pt>
                <c:pt idx="266">
                  <c:v>-1.2445554636429774</c:v>
                </c:pt>
                <c:pt idx="267">
                  <c:v>-1.01910611276615</c:v>
                </c:pt>
                <c:pt idx="268">
                  <c:v>-0.79147285392265965</c:v>
                </c:pt>
                <c:pt idx="269">
                  <c:v>-0.56214349704831457</c:v>
                </c:pt>
                <c:pt idx="270">
                  <c:v>-0.3316094867563934</c:v>
                </c:pt>
                <c:pt idx="271">
                  <c:v>-0.10036484918936488</c:v>
                </c:pt>
                <c:pt idx="272">
                  <c:v>0.13109486666143871</c:v>
                </c:pt>
                <c:pt idx="273">
                  <c:v>0.36227365089961211</c:v>
                </c:pt>
                <c:pt idx="274">
                  <c:v>0.59267609565517909</c:v>
                </c:pt>
                <c:pt idx="275">
                  <c:v>0.82180845672589409</c:v>
                </c:pt>
                <c:pt idx="276">
                  <c:v>1.0491797116534429</c:v>
                </c:pt>
                <c:pt idx="277">
                  <c:v>1.2743026119670429</c:v>
                </c:pt>
                <c:pt idx="278">
                  <c:v>1.4966947273394438</c:v>
                </c:pt>
                <c:pt idx="279">
                  <c:v>1.7158794794179002</c:v>
                </c:pt>
                <c:pt idx="280">
                  <c:v>1.9313871631145674</c:v>
                </c:pt>
                <c:pt idx="281">
                  <c:v>2.1427559531676623</c:v>
                </c:pt>
                <c:pt idx="282">
                  <c:v>2.3495328938165159</c:v>
                </c:pt>
                <c:pt idx="283">
                  <c:v>2.5512748694695975</c:v>
                </c:pt>
                <c:pt idx="284">
                  <c:v>2.7475495542853383</c:v>
                </c:pt>
                <c:pt idx="285">
                  <c:v>2.9379363386309878</c:v>
                </c:pt>
                <c:pt idx="286">
                  <c:v>3.1220272304340027</c:v>
                </c:pt>
                <c:pt idx="287">
                  <c:v>3.2994277294945022</c:v>
                </c:pt>
                <c:pt idx="288">
                  <c:v>3.4697576728850508</c:v>
                </c:pt>
                <c:pt idx="289">
                  <c:v>3.632652049626242</c:v>
                </c:pt>
                <c:pt idx="290">
                  <c:v>3.7877617828921961</c:v>
                </c:pt>
                <c:pt idx="291">
                  <c:v>3.9347544780696837</c:v>
                </c:pt>
                <c:pt idx="292">
                  <c:v>4.0733151350679133</c:v>
                </c:pt>
                <c:pt idx="293">
                  <c:v>4.2031468233524842</c:v>
                </c:pt>
                <c:pt idx="294">
                  <c:v>4.3239713182568735</c:v>
                </c:pt>
                <c:pt idx="295">
                  <c:v>4.435529697207965</c:v>
                </c:pt>
                <c:pt idx="296">
                  <c:v>4.5375828945878807</c:v>
                </c:pt>
                <c:pt idx="297">
                  <c:v>4.6299122140430287</c:v>
                </c:pt>
                <c:pt idx="298">
                  <c:v>4.712319797142583</c:v>
                </c:pt>
                <c:pt idx="299">
                  <c:v>4.7846290473820252</c:v>
                </c:pt>
                <c:pt idx="300">
                  <c:v>4.8466850086231501</c:v>
                </c:pt>
                <c:pt idx="301">
                  <c:v>4.8983546971595118</c:v>
                </c:pt>
                <c:pt idx="302">
                  <c:v>4.9395273866957634</c:v>
                </c:pt>
                <c:pt idx="303">
                  <c:v>4.9701148456301532</c:v>
                </c:pt>
                <c:pt idx="304">
                  <c:v>4.9900515261316851</c:v>
                </c:pt>
                <c:pt idx="305">
                  <c:v>4.9992947046067764</c:v>
                </c:pt>
                <c:pt idx="306">
                  <c:v>4.9978245732544</c:v>
                </c:pt>
                <c:pt idx="307">
                  <c:v>4.985644282513487</c:v>
                </c:pt>
                <c:pt idx="308">
                  <c:v>4.9627799343116505</c:v>
                </c:pt>
                <c:pt idx="309">
                  <c:v>4.9292805261296877</c:v>
                </c:pt>
                <c:pt idx="310">
                  <c:v>4.885217846001729</c:v>
                </c:pt>
                <c:pt idx="311">
                  <c:v>4.8306863186760545</c:v>
                </c:pt>
                <c:pt idx="312">
                  <c:v>4.7658028032662187</c:v>
                </c:pt>
                <c:pt idx="313">
                  <c:v>4.6907063428261662</c:v>
                </c:pt>
                <c:pt idx="314">
                  <c:v>4.6055578663859276</c:v>
                </c:pt>
                <c:pt idx="315">
                  <c:v>4.5105398440864546</c:v>
                </c:pt>
                <c:pt idx="316">
                  <c:v>4.4058558961526506</c:v>
                </c:pt>
                <c:pt idx="317">
                  <c:v>4.2917303565424909</c:v>
                </c:pt>
                <c:pt idx="318">
                  <c:v>4.1684077922073852</c:v>
                </c:pt>
                <c:pt idx="319">
                  <c:v>4.0361524789939178</c:v>
                </c:pt>
                <c:pt idx="320">
                  <c:v>3.8952478353101903</c:v>
                </c:pt>
                <c:pt idx="321">
                  <c:v>3.7459958147702901</c:v>
                </c:pt>
                <c:pt idx="322">
                  <c:v>3.5887162591184696</c:v>
                </c:pt>
                <c:pt idx="323">
                  <c:v>3.423746212819764</c:v>
                </c:pt>
                <c:pt idx="324">
                  <c:v>3.2514392007857262</c:v>
                </c:pt>
                <c:pt idx="325">
                  <c:v>3.0721644707831661</c:v>
                </c:pt>
                <c:pt idx="326">
                  <c:v>2.8863062021494246</c:v>
                </c:pt>
                <c:pt idx="327">
                  <c:v>2.6942626825097689</c:v>
                </c:pt>
                <c:pt idx="328">
                  <c:v>2.4964454542612264</c:v>
                </c:pt>
                <c:pt idx="329">
                  <c:v>2.2932784326519866</c:v>
                </c:pt>
                <c:pt idx="330">
                  <c:v>2.0851969973461482</c:v>
                </c:pt>
                <c:pt idx="331">
                  <c:v>1.8726470594206805</c:v>
                </c:pt>
                <c:pt idx="332">
                  <c:v>1.6560841057938938</c:v>
                </c:pt>
                <c:pt idx="333">
                  <c:v>1.4359722231333034</c:v>
                </c:pt>
                <c:pt idx="334">
                  <c:v>1.2127831033344734</c:v>
                </c:pt>
                <c:pt idx="335">
                  <c:v>0.98699503270211686</c:v>
                </c:pt>
                <c:pt idx="336">
                  <c:v>0.75909186699969644</c:v>
                </c:pt>
                <c:pt idx="337">
                  <c:v>0.52956199456379605</c:v>
                </c:pt>
                <c:pt idx="338">
                  <c:v>0.29889728970534807</c:v>
                </c:pt>
                <c:pt idx="339">
                  <c:v>6.7592058640622843E-2</c:v>
                </c:pt>
                <c:pt idx="340">
                  <c:v>-0.16385801978934805</c:v>
                </c:pt>
                <c:pt idx="341">
                  <c:v>-0.39495695634083428</c:v>
                </c:pt>
                <c:pt idx="342">
                  <c:v>-0.62520951425457105</c:v>
                </c:pt>
                <c:pt idx="343">
                  <c:v>-0.85412227053045631</c:v>
                </c:pt>
                <c:pt idx="344">
                  <c:v>-1.0812046733154268</c:v>
                </c:pt>
                <c:pt idx="345">
                  <c:v>-1.3059700931384886</c:v>
                </c:pt>
                <c:pt idx="346">
                  <c:v>-1.5279368657403034</c:v>
                </c:pt>
                <c:pt idx="347">
                  <c:v>-1.7466293242625022</c:v>
                </c:pt>
                <c:pt idx="348">
                  <c:v>-1.9615788185847063</c:v>
                </c:pt>
                <c:pt idx="349">
                  <c:v>-2.1723247196250157</c:v>
                </c:pt>
                <c:pt idx="350">
                  <c:v>-2.3784154064516554</c:v>
                </c:pt>
                <c:pt idx="351">
                  <c:v>-2.5794092340904706</c:v>
                </c:pt>
                <c:pt idx="352">
                  <c:v>-2.77487547995438</c:v>
                </c:pt>
                <c:pt idx="353">
                  <c:v>-2.96439526686639</c:v>
                </c:pt>
                <c:pt idx="354">
                  <c:v>-3.1475624606984685</c:v>
                </c:pt>
                <c:pt idx="355">
                  <c:v>-3.323984540702452</c:v>
                </c:pt>
                <c:pt idx="356">
                  <c:v>-3.4932834406679687</c:v>
                </c:pt>
                <c:pt idx="357">
                  <c:v>-3.6550963591048218</c:v>
                </c:pt>
                <c:pt idx="358">
                  <c:v>-3.8090765367135893</c:v>
                </c:pt>
                <c:pt idx="359">
                  <c:v>-3.9548939994784647</c:v>
                </c:pt>
                <c:pt idx="360">
                  <c:v>-4.0922362657896949</c:v>
                </c:pt>
                <c:pt idx="361">
                  <c:v>-4.2208090160805538</c:v>
                </c:pt>
                <c:pt idx="362">
                  <c:v>-4.3403367235436372</c:v>
                </c:pt>
                <c:pt idx="363">
                  <c:v>-4.4505632445749592</c:v>
                </c:pt>
                <c:pt idx="364">
                  <c:v>-4.5512523676805365</c:v>
                </c:pt>
                <c:pt idx="365">
                  <c:v>-4.6421883196691969</c:v>
                </c:pt>
                <c:pt idx="366">
                  <c:v>-4.7231762280467775</c:v>
                </c:pt>
                <c:pt idx="367">
                  <c:v>-4.7940425386209382</c:v>
                </c:pt>
                <c:pt idx="368">
                  <c:v>-4.8546353874215855</c:v>
                </c:pt>
                <c:pt idx="369">
                  <c:v>-4.9048249261399288</c:v>
                </c:pt>
                <c:pt idx="370">
                  <c:v>-4.9445036003887672</c:v>
                </c:pt>
                <c:pt idx="371">
                  <c:v>-4.9735863801877018</c:v>
                </c:pt>
                <c:pt idx="372">
                  <c:v>-4.9920109421793262</c:v>
                </c:pt>
                <c:pt idx="373">
                  <c:v>-4.9997378031859716</c:v>
                </c:pt>
                <c:pt idx="374">
                  <c:v>-4.996750404820733</c:v>
                </c:pt>
                <c:pt idx="375">
                  <c:v>-4.98305514897151</c:v>
                </c:pt>
                <c:pt idx="376">
                  <c:v>-4.9586813840819817</c:v>
                </c:pt>
                <c:pt idx="377">
                  <c:v>-4.9236813422589485</c:v>
                </c:pt>
                <c:pt idx="378">
                  <c:v>-4.8781300273407844</c:v>
                </c:pt>
                <c:pt idx="379">
                  <c:v>-4.8221250541669018</c:v>
                </c:pt>
                <c:pt idx="380">
                  <c:v>-4.7557864393926383</c:v>
                </c:pt>
                <c:pt idx="381">
                  <c:v>-4.6792563442978539</c:v>
                </c:pt>
                <c:pt idx="382">
                  <c:v>-4.5926987701403901</c:v>
                </c:pt>
                <c:pt idx="383">
                  <c:v>-4.4962992067072456</c:v>
                </c:pt>
                <c:pt idx="384">
                  <c:v>-4.3902642348165646</c:v>
                </c:pt>
                <c:pt idx="385">
                  <c:v>-4.2748210836223697</c:v>
                </c:pt>
                <c:pt idx="386">
                  <c:v>-4.1502171436705861</c:v>
                </c:pt>
                <c:pt idx="387">
                  <c:v>-4.0167194367499448</c:v>
                </c:pt>
                <c:pt idx="388">
                  <c:v>-3.874614043673843</c:v>
                </c:pt>
                <c:pt idx="389">
                  <c:v>-3.7242054912193807</c:v>
                </c:pt>
                <c:pt idx="390">
                  <c:v>-3.5658160995373849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'Score Template'!$L$8</c:f>
              <c:strCache>
                <c:ptCount val="1"/>
                <c:pt idx="0">
                  <c:v>Ramped Reg</c:v>
                </c:pt>
              </c:strCache>
            </c:strRef>
          </c:tx>
          <c:marker>
            <c:symbol val="none"/>
          </c:marker>
          <c:val>
            <c:numRef>
              <c:f>'Score Template'!$L$9:$L$399</c:f>
              <c:numCache>
                <c:formatCode>0.00</c:formatCode>
                <c:ptCount val="391"/>
                <c:pt idx="0">
                  <c:v>0</c:v>
                </c:pt>
                <c:pt idx="1">
                  <c:v>0.23139879948434999</c:v>
                </c:pt>
                <c:pt idx="2">
                  <c:v>0.46230171961389921</c:v>
                </c:pt>
                <c:pt idx="3">
                  <c:v>0.69221394368557621</c:v>
                </c:pt>
                <c:pt idx="4">
                  <c:v>0.92064277802254468</c:v>
                </c:pt>
                <c:pt idx="5">
                  <c:v>1.1470987077991384</c:v>
                </c:pt>
                <c:pt idx="6">
                  <c:v>1.3710964460536328</c:v>
                </c:pt>
                <c:pt idx="7">
                  <c:v>1.5921559736408553</c:v>
                </c:pt>
                <c:pt idx="8">
                  <c:v>1.809803567896052</c:v>
                </c:pt>
                <c:pt idx="9">
                  <c:v>2.0235728178056229</c:v>
                </c:pt>
                <c:pt idx="10">
                  <c:v>2.2330056235092517</c:v>
                </c:pt>
                <c:pt idx="11">
                  <c:v>2.4376531779915247</c:v>
                </c:pt>
                <c:pt idx="12">
                  <c:v>2.6370769288593268</c:v>
                </c:pt>
                <c:pt idx="13">
                  <c:v>2.8308495181439355</c:v>
                </c:pt>
                <c:pt idx="14">
                  <c:v>3.0185556981138721</c:v>
                </c:pt>
                <c:pt idx="15">
                  <c:v>3.1997932211359483</c:v>
                </c:pt>
                <c:pt idx="16">
                  <c:v>3.3741737016775573</c:v>
                </c:pt>
                <c:pt idx="17">
                  <c:v>3.5413234486029914</c:v>
                </c:pt>
                <c:pt idx="18">
                  <c:v>3.7008842659801844</c:v>
                </c:pt>
                <c:pt idx="19">
                  <c:v>3.852514220681786</c:v>
                </c:pt>
                <c:pt idx="20">
                  <c:v>3.995888375135634</c:v>
                </c:pt>
                <c:pt idx="21">
                  <c:v>4.1306994836543511</c:v>
                </c:pt>
                <c:pt idx="22">
                  <c:v>4.2566586508518709</c:v>
                </c:pt>
                <c:pt idx="23">
                  <c:v>4.373495950735923</c:v>
                </c:pt>
                <c:pt idx="24">
                  <c:v>4.4809610051497826</c:v>
                </c:pt>
                <c:pt idx="25">
                  <c:v>4.5788235203237093</c:v>
                </c:pt>
                <c:pt idx="26">
                  <c:v>4.6668737803862665</c:v>
                </c:pt>
                <c:pt idx="27">
                  <c:v>4.7449230967779314</c:v>
                </c:pt>
                <c:pt idx="28">
                  <c:v>4.8128042126039352</c:v>
                </c:pt>
                <c:pt idx="29">
                  <c:v>4.8703716610598091</c:v>
                </c:pt>
                <c:pt idx="30">
                  <c:v>4.9175020771615454</c:v>
                </c:pt>
                <c:pt idx="31">
                  <c:v>4.9540944621123462</c:v>
                </c:pt>
                <c:pt idx="32">
                  <c:v>4.9800703997394393</c:v>
                </c:pt>
                <c:pt idx="33">
                  <c:v>4.9953742245371284</c:v>
                </c:pt>
                <c:pt idx="34">
                  <c:v>4.9999731409559818</c:v>
                </c:pt>
                <c:pt idx="35">
                  <c:v>4.9938572936825247</c:v>
                </c:pt>
                <c:pt idx="36">
                  <c:v>4.9770397887588249</c:v>
                </c:pt>
                <c:pt idx="37">
                  <c:v>4.9495566654967069</c:v>
                </c:pt>
                <c:pt idx="38">
                  <c:v>4.911466819246801</c:v>
                </c:pt>
                <c:pt idx="39">
                  <c:v>4.8628518751879133</c:v>
                </c:pt>
                <c:pt idx="40">
                  <c:v>4.8038160134071788</c:v>
                </c:pt>
                <c:pt idx="41">
                  <c:v>4.7344857456458653</c:v>
                </c:pt>
                <c:pt idx="42">
                  <c:v>4.6550096441892324</c:v>
                </c:pt>
                <c:pt idx="43">
                  <c:v>4.5655580234814348</c:v>
                </c:pt>
                <c:pt idx="44">
                  <c:v>4.4663225751477595</c:v>
                </c:pt>
                <c:pt idx="45">
                  <c:v>4.3575159572063242</c:v>
                </c:pt>
                <c:pt idx="46">
                  <c:v>4.2393713383495442</c:v>
                </c:pt>
                <c:pt idx="47">
                  <c:v>4.1121418982719691</c:v>
                </c:pt>
                <c:pt idx="48">
                  <c:v>3.9761002851152396</c:v>
                </c:pt>
                <c:pt idx="49">
                  <c:v>3.8315380311928706</c:v>
                </c:pt>
                <c:pt idx="50">
                  <c:v>3.6787649282469239</c:v>
                </c:pt>
                <c:pt idx="51">
                  <c:v>3.5181083635753838</c:v>
                </c:pt>
                <c:pt idx="52">
                  <c:v>3.3499126184528754</c:v>
                </c:pt>
                <c:pt idx="53">
                  <c:v>3.1745381303482127</c:v>
                </c:pt>
                <c:pt idx="54">
                  <c:v>2.9923607205197733</c:v>
                </c:pt>
                <c:pt idx="55">
                  <c:v>2.8037707886439884</c:v>
                </c:pt>
                <c:pt idx="56">
                  <c:v>2.6091724762027866</c:v>
                </c:pt>
                <c:pt idx="57">
                  <c:v>2.4089828004228502</c:v>
                </c:pt>
                <c:pt idx="58">
                  <c:v>2.2036307606226089</c:v>
                </c:pt>
                <c:pt idx="59">
                  <c:v>1.9935564188820298</c:v>
                </c:pt>
                <c:pt idx="60">
                  <c:v>1.7792099570053161</c:v>
                </c:pt>
                <c:pt idx="61">
                  <c:v>1.561050711797396</c:v>
                </c:pt>
                <c:pt idx="62">
                  <c:v>1.3395461907215691</c:v>
                </c:pt>
                <c:pt idx="63">
                  <c:v>1.1151710700477251</c:v>
                </c:pt>
                <c:pt idx="64">
                  <c:v>0.88840617763807406</c:v>
                </c:pt>
                <c:pt idx="65">
                  <c:v>0.65973746255021548</c:v>
                </c:pt>
                <c:pt idx="66">
                  <c:v>0.42965495366568895</c:v>
                </c:pt>
                <c:pt idx="67">
                  <c:v>0.19865170957559736</c:v>
                </c:pt>
                <c:pt idx="68">
                  <c:v>-3.277723802632955E-2</c:v>
                </c:pt>
                <c:pt idx="69">
                  <c:v>-0.26413594517894817</c:v>
                </c:pt>
                <c:pt idx="70">
                  <c:v>-0.49492861844389358</c:v>
                </c:pt>
                <c:pt idx="71">
                  <c:v>-0.72466067737318396</c:v>
                </c:pt>
                <c:pt idx="72">
                  <c:v>-0.95283981437744214</c:v>
                </c:pt>
                <c:pt idx="73">
                  <c:v>-1.1789770497234615</c:v>
                </c:pt>
                <c:pt idx="74">
                  <c:v>-1.4025877794002843</c:v>
                </c:pt>
                <c:pt idx="75">
                  <c:v>-1.6231928136082872</c:v>
                </c:pt>
                <c:pt idx="76">
                  <c:v>-1.8403194036457786</c:v>
                </c:pt>
                <c:pt idx="77">
                  <c:v>-2.0535022549925728</c:v>
                </c:pt>
                <c:pt idx="78">
                  <c:v>-2.2622845244195102</c:v>
                </c:pt>
                <c:pt idx="79">
                  <c:v>-2.4662187989871591</c:v>
                </c:pt>
                <c:pt idx="80">
                  <c:v>-2.6648680548357624</c:v>
                </c:pt>
                <c:pt idx="81">
                  <c:v>-2.8578065937117354</c:v>
                </c:pt>
                <c:pt idx="82">
                  <c:v>-3.044620955223809</c:v>
                </c:pt>
                <c:pt idx="83">
                  <c:v>-3.224910802873866</c:v>
                </c:pt>
                <c:pt idx="84">
                  <c:v>-3.3982897819637472</c:v>
                </c:pt>
                <c:pt idx="85">
                  <c:v>-3.5643863475395454</c:v>
                </c:pt>
                <c:pt idx="86">
                  <c:v>-3.7228445605991793</c:v>
                </c:pt>
                <c:pt idx="87">
                  <c:v>-3.8733248508569327</c:v>
                </c:pt>
                <c:pt idx="88">
                  <c:v>-4.015504744430447</c:v>
                </c:pt>
                <c:pt idx="89">
                  <c:v>-4.1490795548907125</c:v>
                </c:pt>
                <c:pt idx="90">
                  <c:v>-4.2737630361942109</c:v>
                </c:pt>
                <c:pt idx="91">
                  <c:v>-4.3892879960979316</c:v>
                </c:pt>
                <c:pt idx="92">
                  <c:v>-4.4954068687428155</c:v>
                </c:pt>
                <c:pt idx="93">
                  <c:v>-4.5918922451785269</c:v>
                </c:pt>
                <c:pt idx="94">
                  <c:v>-4.6785373606927081</c:v>
                </c:pt>
                <c:pt idx="95">
                  <c:v>-4.7551565379003744</c:v>
                </c:pt>
                <c:pt idx="96">
                  <c:v>-4.8215855846438966</c:v>
                </c:pt>
                <c:pt idx="97">
                  <c:v>-4.8776821458509438</c:v>
                </c:pt>
                <c:pt idx="98">
                  <c:v>-4.9233260085962929</c:v>
                </c:pt>
                <c:pt idx="99">
                  <c:v>-4.9584193597138491</c:v>
                </c:pt>
                <c:pt idx="100">
                  <c:v>-4.9828869954067523</c:v>
                </c:pt>
                <c:pt idx="101">
                  <c:v>-4.9966764824064285</c:v>
                </c:pt>
                <c:pt idx="102">
                  <c:v>-4.9997582703352101</c:v>
                </c:pt>
                <c:pt idx="103">
                  <c:v>-4.9921257550317417</c:v>
                </c:pt>
                <c:pt idx="104">
                  <c:v>-4.9737952927034552</c:v>
                </c:pt>
                <c:pt idx="105">
                  <c:v>-4.9448061648758079</c:v>
                </c:pt>
                <c:pt idx="106">
                  <c:v>-4.9052204942133741</c:v>
                </c:pt>
                <c:pt idx="107">
                  <c:v>-4.8551231113931976</c:v>
                </c:pt>
                <c:pt idx="108">
                  <c:v>-4.7946213733156835</c:v>
                </c:pt>
                <c:pt idx="109">
                  <c:v>-4.7238449330425993</c:v>
                </c:pt>
                <c:pt idx="110">
                  <c:v>-4.6429454619551951</c:v>
                </c:pt>
                <c:pt idx="111">
                  <c:v>-4.5520963247278621</c:v>
                </c:pt>
                <c:pt idx="112">
                  <c:v>-4.4514922078138222</c:v>
                </c:pt>
                <c:pt idx="113">
                  <c:v>-4.3413487022390349</c:v>
                </c:pt>
                <c:pt idx="114">
                  <c:v>-4.2219018415983225</c:v>
                </c:pt>
                <c:pt idx="115">
                  <c:v>-4.0934075962438161</c:v>
                </c:pt>
                <c:pt idx="116">
                  <c:v>-3.956141324749654</c:v>
                </c:pt>
                <c:pt idx="117">
                  <c:v>-3.8103971838283806</c:v>
                </c:pt>
                <c:pt idx="118">
                  <c:v>-3.6564874979636515</c:v>
                </c:pt>
                <c:pt idx="119">
                  <c:v>-3.4947420901100044</c:v>
                </c:pt>
                <c:pt idx="120">
                  <c:v>-3.3255075748940852</c:v>
                </c:pt>
                <c:pt idx="121">
                  <c:v>-3.149146615831881</c:v>
                </c:pt>
                <c:pt idx="122">
                  <c:v>-2.96603714815376</c:v>
                </c:pt>
                <c:pt idx="123">
                  <c:v>-2.7765715689028103</c:v>
                </c:pt>
                <c:pt idx="124">
                  <c:v>-2.5811558960419756</c:v>
                </c:pt>
                <c:pt idx="125">
                  <c:v>-2.3802088983721013</c:v>
                </c:pt>
                <c:pt idx="126">
                  <c:v>-2.1741611981253541</c:v>
                </c:pt>
                <c:pt idx="127">
                  <c:v>-1.9634543481571605</c:v>
                </c:pt>
                <c:pt idx="128">
                  <c:v>-1.7485398857142527</c:v>
                </c:pt>
                <c:pt idx="129">
                  <c:v>-1.5298783648064582</c:v>
                </c:pt>
                <c:pt idx="130">
                  <c:v>-1.3079383692559488</c:v>
                </c:pt>
                <c:pt idx="131">
                  <c:v>-1.0831955085388512</c:v>
                </c:pt>
                <c:pt idx="132">
                  <c:v>-0.85613139857112919</c:v>
                </c:pt>
                <c:pt idx="133">
                  <c:v>-0.62723262962292303</c:v>
                </c:pt>
                <c:pt idx="134">
                  <c:v>-0.39698972357296192</c:v>
                </c:pt>
                <c:pt idx="135">
                  <c:v>-0.16589608273774858</c:v>
                </c:pt>
                <c:pt idx="136">
                  <c:v>6.5553067471996102E-2</c:v>
                </c:pt>
                <c:pt idx="137">
                  <c:v>0.29686173980166231</c:v>
                </c:pt>
                <c:pt idx="138">
                  <c:v>0.52753424803572857</c:v>
                </c:pt>
                <c:pt idx="139">
                  <c:v>0.75707626923557392</c:v>
                </c:pt>
                <c:pt idx="140">
                  <c:v>0.98499590305588181</c:v>
                </c:pt>
                <c:pt idx="141">
                  <c:v>1.210804725869489</c:v>
                </c:pt>
                <c:pt idx="142">
                  <c:v>1.4340188374417546</c:v>
                </c:pt>
                <c:pt idx="143">
                  <c:v>1.6541598979114798</c:v>
                </c:pt>
                <c:pt idx="144">
                  <c:v>1.8707561528561036</c:v>
                </c:pt>
                <c:pt idx="145">
                  <c:v>2.0833434442445848</c:v>
                </c:pt>
                <c:pt idx="146">
                  <c:v>2.2914662051114609</c:v>
                </c:pt>
                <c:pt idx="147">
                  <c:v>2.4946784358205716</c:v>
                </c:pt>
                <c:pt idx="148">
                  <c:v>2.6925446598263285</c:v>
                </c:pt>
                <c:pt idx="149">
                  <c:v>2.8846408568844022</c:v>
                </c:pt>
                <c:pt idx="150">
                  <c:v>3.0705553717119209</c:v>
                </c:pt>
                <c:pt idx="151">
                  <c:v>3.2498897961500433</c:v>
                </c:pt>
                <c:pt idx="152">
                  <c:v>3.4222598229383943</c:v>
                </c:pt>
                <c:pt idx="153">
                  <c:v>3.587296069271781</c:v>
                </c:pt>
                <c:pt idx="154">
                  <c:v>3.7446448683743556</c:v>
                </c:pt>
                <c:pt idx="155">
                  <c:v>3.8939690273948466</c:v>
                </c:pt>
                <c:pt idx="156">
                  <c:v>4.0349485499988056</c:v>
                </c:pt>
                <c:pt idx="157">
                  <c:v>4.1672813221093001</c:v>
                </c:pt>
                <c:pt idx="158">
                  <c:v>4.2906837593265887</c:v>
                </c:pt>
                <c:pt idx="159">
                  <c:v>4.4048914146393408</c:v>
                </c:pt>
                <c:pt idx="160">
                  <c:v>4.5096595451251451</c:v>
                </c:pt>
                <c:pt idx="161">
                  <c:v>4.6047636364258206</c:v>
                </c:pt>
                <c:pt idx="162">
                  <c:v>4.6899998838736776</c:v>
                </c:pt>
                <c:pt idx="163">
                  <c:v>4.7651856292376253</c:v>
                </c:pt>
                <c:pt idx="164">
                  <c:v>4.8301597521532349</c:v>
                </c:pt>
                <c:pt idx="165">
                  <c:v>4.8847830153979208</c:v>
                </c:pt>
                <c:pt idx="166">
                  <c:v>4.9289383632713282</c:v>
                </c:pt>
                <c:pt idx="167">
                  <c:v>4.9625311724415138</c:v>
                </c:pt>
                <c:pt idx="168">
                  <c:v>4.9854894547193691</c:v>
                </c:pt>
                <c:pt idx="169">
                  <c:v>4.9977640113267281</c:v>
                </c:pt>
                <c:pt idx="170">
                  <c:v>4.9993285383275978</c:v>
                </c:pt>
                <c:pt idx="171">
                  <c:v>4.990179682996545</c:v>
                </c:pt>
                <c:pt idx="172">
                  <c:v>4.9703370510034741</c:v>
                </c:pt>
                <c:pt idx="173">
                  <c:v>4.9398431643993748</c:v>
                </c:pt>
                <c:pt idx="174">
                  <c:v>4.8987633704930822</c:v>
                </c:pt>
                <c:pt idx="175">
                  <c:v>4.8471857018143387</c:v>
                </c:pt>
                <c:pt idx="176">
                  <c:v>4.7852206874632239</c:v>
                </c:pt>
                <c:pt idx="177">
                  <c:v>4.7130011162502461</c:v>
                </c:pt>
                <c:pt idx="178">
                  <c:v>4.6306817521346684</c:v>
                </c:pt>
                <c:pt idx="179">
                  <c:v>4.5384390025708807</c:v>
                </c:pt>
                <c:pt idx="180">
                  <c:v>4.4364705404735219</c:v>
                </c:pt>
                <c:pt idx="181">
                  <c:v>4.3249948806115004</c:v>
                </c:pt>
                <c:pt idx="182">
                  <c:v>4.2042509113386579</c:v>
                </c:pt>
                <c:pt idx="183">
                  <c:v>4.0744973826645472</c:v>
                </c:pt>
                <c:pt idx="184">
                  <c:v>3.9360123517624386</c:v>
                </c:pt>
                <c:pt idx="185">
                  <c:v>3.789092587102723</c:v>
                </c:pt>
                <c:pt idx="186">
                  <c:v>3.6340529324886939</c:v>
                </c:pt>
                <c:pt idx="187">
                  <c:v>3.4712256323575295</c:v>
                </c:pt>
                <c:pt idx="188">
                  <c:v>3.3009596197923452</c:v>
                </c:pt>
                <c:pt idx="189">
                  <c:v>3.1236197687710661</c:v>
                </c:pt>
                <c:pt idx="190">
                  <c:v>2.9395861122545424</c:v>
                </c:pt>
                <c:pt idx="191">
                  <c:v>2.7492530277894955</c:v>
                </c:pt>
                <c:pt idx="192">
                  <c:v>2.5530283923715369</c:v>
                </c:pt>
                <c:pt idx="193">
                  <c:v>2.3513327083793558</c:v>
                </c:pt>
                <c:pt idx="194">
                  <c:v>2.1445982024531225</c:v>
                </c:pt>
                <c:pt idx="195">
                  <c:v>1.9332678992482975</c:v>
                </c:pt>
                <c:pt idx="196">
                  <c:v>1.717794672049602</c:v>
                </c:pt>
                <c:pt idx="197">
                  <c:v>1.4986402722797676</c:v>
                </c:pt>
                <c:pt idx="198">
                  <c:v>1.2762743399827428</c:v>
                </c:pt>
                <c:pt idx="199">
                  <c:v>1.0511733974018713</c:v>
                </c:pt>
                <c:pt idx="200">
                  <c:v>0.82381982780975738</c:v>
                </c:pt>
                <c:pt idx="201">
                  <c:v>0.59470084177815996</c:v>
                </c:pt>
                <c:pt idx="202">
                  <c:v>0.3643074331031535</c:v>
                </c:pt>
                <c:pt idx="203">
                  <c:v>0.13313332662297728</c:v>
                </c:pt>
                <c:pt idx="204">
                  <c:v>-9.832607981663416E-2</c:v>
                </c:pt>
                <c:pt idx="205">
                  <c:v>-0.32957477698235926</c:v>
                </c:pt>
                <c:pt idx="206">
                  <c:v>-0.56011720718329094</c:v>
                </c:pt>
                <c:pt idx="207">
                  <c:v>-0.78945932623338755</c:v>
                </c:pt>
                <c:pt idx="208">
                  <c:v>-1.0171096621704925</c:v>
                </c:pt>
                <c:pt idx="209">
                  <c:v>-1.2425803684631795</c:v>
                </c:pt>
                <c:pt idx="210">
                  <c:v>-1.4653882694484284</c:v>
                </c:pt>
                <c:pt idx="211">
                  <c:v>-1.6850558957597976</c:v>
                </c:pt>
                <c:pt idx="212">
                  <c:v>-1.9011125075272068</c:v>
                </c:pt>
                <c:pt idx="213">
                  <c:v>-2.1130951031556515</c:v>
                </c:pt>
                <c:pt idx="214">
                  <c:v>-2.3205494115210641</c:v>
                </c:pt>
                <c:pt idx="215">
                  <c:v>-2.5230308654570912</c:v>
                </c:pt>
                <c:pt idx="216">
                  <c:v>-2.720105554446663</c:v>
                </c:pt>
                <c:pt idx="217">
                  <c:v>-2.9113511544766761</c:v>
                </c:pt>
                <c:pt idx="218">
                  <c:v>-3.0963578330632862</c:v>
                </c:pt>
                <c:pt idx="219">
                  <c:v>-3.2747291275082602</c:v>
                </c:pt>
                <c:pt idx="220">
                  <c:v>-3.4460827945043677</c:v>
                </c:pt>
                <c:pt idx="221">
                  <c:v>-3.6100516292691176</c:v>
                </c:pt>
                <c:pt idx="222">
                  <c:v>-3.7662842524514866</c:v>
                </c:pt>
                <c:pt idx="223">
                  <c:v>-3.914445863125303</c:v>
                </c:pt>
                <c:pt idx="224">
                  <c:v>-4.0542189562556619</c:v>
                </c:pt>
                <c:pt idx="225">
                  <c:v>-4.1853040031008595</c:v>
                </c:pt>
                <c:pt idx="226">
                  <c:v>-4.3074200930918014</c:v>
                </c:pt>
                <c:pt idx="227">
                  <c:v>-4.4203055358132728</c:v>
                </c:pt>
                <c:pt idx="228">
                  <c:v>-4.523718421797172</c:v>
                </c:pt>
                <c:pt idx="229">
                  <c:v>-4.6174371409258388</c:v>
                </c:pt>
                <c:pt idx="230">
                  <c:v>-4.7012608573346206</c:v>
                </c:pt>
                <c:pt idx="231">
                  <c:v>-4.7750099397959458</c:v>
                </c:pt>
                <c:pt idx="232">
                  <c:v>-4.8385263466626247</c:v>
                </c:pt>
                <c:pt idx="233">
                  <c:v>-4.8916739645454523</c:v>
                </c:pt>
                <c:pt idx="234">
                  <c:v>-4.9343388999993278</c:v>
                </c:pt>
                <c:pt idx="235">
                  <c:v>-4.9664297235928432</c:v>
                </c:pt>
                <c:pt idx="236">
                  <c:v>-4.9878776658382824</c:v>
                </c:pt>
                <c:pt idx="237">
                  <c:v>-4.9986367645621774</c:v>
                </c:pt>
                <c:pt idx="238">
                  <c:v>-4.9986839634005999</c:v>
                </c:pt>
                <c:pt idx="239">
                  <c:v>-4.9880191612081255</c:v>
                </c:pt>
                <c:pt idx="240">
                  <c:v>-4.9666652122745871</c:v>
                </c:pt>
                <c:pt idx="241">
                  <c:v>-4.9346678773491464</c:v>
                </c:pt>
                <c:pt idx="242">
                  <c:v>-4.8920957255766462</c:v>
                </c:pt>
                <c:pt idx="243">
                  <c:v>-4.839039987556383</c:v>
                </c:pt>
                <c:pt idx="244">
                  <c:v>-4.7756143598381948</c:v>
                </c:pt>
                <c:pt idx="245">
                  <c:v>-4.7019547612748172</c:v>
                </c:pt>
                <c:pt idx="246">
                  <c:v>-4.618219041752651</c:v>
                </c:pt>
                <c:pt idx="247">
                  <c:v>-4.524586643925077</c:v>
                </c:pt>
                <c:pt idx="248">
                  <c:v>-4.4212582186732892</c:v>
                </c:pt>
                <c:pt idx="249">
                  <c:v>-4.3084551951186185</c:v>
                </c:pt>
                <c:pt idx="250">
                  <c:v>-4.1864193061078394</c:v>
                </c:pt>
                <c:pt idx="251">
                  <c:v>-4.0554120701883276</c:v>
                </c:pt>
                <c:pt idx="252">
                  <c:v>-3.9157142311831543</c:v>
                </c:pt>
                <c:pt idx="253">
                  <c:v>-3.7676251565671199</c:v>
                </c:pt>
                <c:pt idx="254">
                  <c:v>-3.6114621959329503</c:v>
                </c:pt>
                <c:pt idx="255">
                  <c:v>-3.4475600009224676</c:v>
                </c:pt>
                <c:pt idx="256">
                  <c:v>-3.2762698080800838</c:v>
                </c:pt>
                <c:pt idx="257">
                  <c:v>-3.0979586861654527</c:v>
                </c:pt>
                <c:pt idx="258">
                  <c:v>-2.9130087495382124</c:v>
                </c:pt>
                <c:pt idx="259">
                  <c:v>-2.7218163393006103</c:v>
                </c:pt>
                <c:pt idx="260">
                  <c:v>-2.5247911739526687</c:v>
                </c:pt>
                <c:pt idx="261">
                  <c:v>-2.3223554713800882</c:v>
                </c:pt>
                <c:pt idx="262">
                  <c:v>-2.1149430440564192</c:v>
                </c:pt>
                <c:pt idx="263">
                  <c:v>-1.9029983693984316</c:v>
                </c:pt>
                <c:pt idx="264">
                  <c:v>-1.686975637266908</c:v>
                </c:pt>
                <c:pt idx="265">
                  <c:v>-1.4673377766540061</c:v>
                </c:pt>
                <c:pt idx="266">
                  <c:v>-1.2445554636429774</c:v>
                </c:pt>
                <c:pt idx="267">
                  <c:v>-1.01910611276615</c:v>
                </c:pt>
                <c:pt idx="268">
                  <c:v>-0.79147285392265965</c:v>
                </c:pt>
                <c:pt idx="269">
                  <c:v>-0.56214349704831457</c:v>
                </c:pt>
                <c:pt idx="270">
                  <c:v>-0.3316094867563934</c:v>
                </c:pt>
                <c:pt idx="271">
                  <c:v>-0.10036484918936488</c:v>
                </c:pt>
                <c:pt idx="272">
                  <c:v>0.13109486666143871</c:v>
                </c:pt>
                <c:pt idx="273">
                  <c:v>0.36227365089961211</c:v>
                </c:pt>
                <c:pt idx="274">
                  <c:v>0.59267609565517909</c:v>
                </c:pt>
                <c:pt idx="275">
                  <c:v>0.82180845672589409</c:v>
                </c:pt>
                <c:pt idx="276">
                  <c:v>1.0491797116534429</c:v>
                </c:pt>
                <c:pt idx="277">
                  <c:v>1.2743026119670429</c:v>
                </c:pt>
                <c:pt idx="278">
                  <c:v>1.4966947273394438</c:v>
                </c:pt>
                <c:pt idx="279">
                  <c:v>1.7158794794179002</c:v>
                </c:pt>
                <c:pt idx="280">
                  <c:v>1.9313871631145674</c:v>
                </c:pt>
                <c:pt idx="281">
                  <c:v>2.1427559531676623</c:v>
                </c:pt>
                <c:pt idx="282">
                  <c:v>2.3495328938165159</c:v>
                </c:pt>
                <c:pt idx="283">
                  <c:v>2.5512748694695975</c:v>
                </c:pt>
                <c:pt idx="284">
                  <c:v>2.7475495542853383</c:v>
                </c:pt>
                <c:pt idx="285">
                  <c:v>2.9379363386309878</c:v>
                </c:pt>
                <c:pt idx="286">
                  <c:v>3.1220272304340027</c:v>
                </c:pt>
                <c:pt idx="287">
                  <c:v>3.2994277294945022</c:v>
                </c:pt>
                <c:pt idx="288">
                  <c:v>3.4697576728850508</c:v>
                </c:pt>
                <c:pt idx="289">
                  <c:v>3.632652049626242</c:v>
                </c:pt>
                <c:pt idx="290">
                  <c:v>3.7877617828921961</c:v>
                </c:pt>
                <c:pt idx="291">
                  <c:v>3.9347544780696837</c:v>
                </c:pt>
                <c:pt idx="292">
                  <c:v>4.0733151350679133</c:v>
                </c:pt>
                <c:pt idx="293">
                  <c:v>4.2031468233524842</c:v>
                </c:pt>
                <c:pt idx="294">
                  <c:v>4.3239713182568735</c:v>
                </c:pt>
                <c:pt idx="295">
                  <c:v>4.435529697207965</c:v>
                </c:pt>
                <c:pt idx="296">
                  <c:v>4.5375828945878807</c:v>
                </c:pt>
                <c:pt idx="297">
                  <c:v>4.6299122140430287</c:v>
                </c:pt>
                <c:pt idx="298">
                  <c:v>4.712319797142583</c:v>
                </c:pt>
                <c:pt idx="299">
                  <c:v>4.7846290473820252</c:v>
                </c:pt>
                <c:pt idx="300">
                  <c:v>4.8466850086231501</c:v>
                </c:pt>
                <c:pt idx="301">
                  <c:v>4.8983546971595118</c:v>
                </c:pt>
                <c:pt idx="302">
                  <c:v>4.9395273866957634</c:v>
                </c:pt>
                <c:pt idx="303">
                  <c:v>4.9701148456301532</c:v>
                </c:pt>
                <c:pt idx="304">
                  <c:v>4.9900515261316851</c:v>
                </c:pt>
                <c:pt idx="305">
                  <c:v>4.9992947046067764</c:v>
                </c:pt>
                <c:pt idx="306">
                  <c:v>4.9978245732544</c:v>
                </c:pt>
                <c:pt idx="307">
                  <c:v>4.985644282513487</c:v>
                </c:pt>
                <c:pt idx="308">
                  <c:v>4.9627799343116505</c:v>
                </c:pt>
                <c:pt idx="309">
                  <c:v>4.9292805261296877</c:v>
                </c:pt>
                <c:pt idx="310">
                  <c:v>4.885217846001729</c:v>
                </c:pt>
                <c:pt idx="311">
                  <c:v>4.8306863186760545</c:v>
                </c:pt>
                <c:pt idx="312">
                  <c:v>4.7658028032662187</c:v>
                </c:pt>
                <c:pt idx="313">
                  <c:v>4.6907063428261662</c:v>
                </c:pt>
                <c:pt idx="314">
                  <c:v>4.6055578663859276</c:v>
                </c:pt>
                <c:pt idx="315">
                  <c:v>4.5105398440864546</c:v>
                </c:pt>
                <c:pt idx="316">
                  <c:v>4.4058558961526506</c:v>
                </c:pt>
                <c:pt idx="317">
                  <c:v>4.2917303565424909</c:v>
                </c:pt>
                <c:pt idx="318">
                  <c:v>4.1684077922073852</c:v>
                </c:pt>
                <c:pt idx="319">
                  <c:v>4.0361524789939178</c:v>
                </c:pt>
                <c:pt idx="320">
                  <c:v>3.8952478353101903</c:v>
                </c:pt>
                <c:pt idx="321">
                  <c:v>3.7459958147702901</c:v>
                </c:pt>
                <c:pt idx="322">
                  <c:v>3.5887162591184696</c:v>
                </c:pt>
                <c:pt idx="323">
                  <c:v>3.423746212819764</c:v>
                </c:pt>
                <c:pt idx="324">
                  <c:v>3.2514392007857262</c:v>
                </c:pt>
                <c:pt idx="325">
                  <c:v>3.0721644707831661</c:v>
                </c:pt>
                <c:pt idx="326">
                  <c:v>2.8863062021494246</c:v>
                </c:pt>
                <c:pt idx="327">
                  <c:v>2.6942626825097689</c:v>
                </c:pt>
                <c:pt idx="328">
                  <c:v>2.4964454542612264</c:v>
                </c:pt>
                <c:pt idx="329">
                  <c:v>2.2932784326519866</c:v>
                </c:pt>
                <c:pt idx="330">
                  <c:v>2.0851969973461482</c:v>
                </c:pt>
                <c:pt idx="331">
                  <c:v>1.8726470594206805</c:v>
                </c:pt>
                <c:pt idx="332">
                  <c:v>1.6560841057938938</c:v>
                </c:pt>
                <c:pt idx="333">
                  <c:v>1.4359722231333034</c:v>
                </c:pt>
                <c:pt idx="334">
                  <c:v>1.2127831033344734</c:v>
                </c:pt>
                <c:pt idx="335">
                  <c:v>0.98699503270211686</c:v>
                </c:pt>
                <c:pt idx="336">
                  <c:v>0.75909186699969644</c:v>
                </c:pt>
                <c:pt idx="337">
                  <c:v>0.52956199456379605</c:v>
                </c:pt>
                <c:pt idx="338">
                  <c:v>0.29889728970534807</c:v>
                </c:pt>
                <c:pt idx="339">
                  <c:v>6.7592058640622843E-2</c:v>
                </c:pt>
                <c:pt idx="340">
                  <c:v>-0.16385801978934805</c:v>
                </c:pt>
                <c:pt idx="341">
                  <c:v>-0.39495695634083428</c:v>
                </c:pt>
                <c:pt idx="342">
                  <c:v>-0.62520951425457105</c:v>
                </c:pt>
                <c:pt idx="343">
                  <c:v>-0.85412227053045631</c:v>
                </c:pt>
                <c:pt idx="344">
                  <c:v>-1.0812046733154268</c:v>
                </c:pt>
                <c:pt idx="345">
                  <c:v>-1.3059700931384886</c:v>
                </c:pt>
                <c:pt idx="346">
                  <c:v>-1.5279368657403034</c:v>
                </c:pt>
                <c:pt idx="347">
                  <c:v>-1.7466293242625022</c:v>
                </c:pt>
                <c:pt idx="348">
                  <c:v>-1.9615788185847063</c:v>
                </c:pt>
                <c:pt idx="349">
                  <c:v>-2.1723247196250157</c:v>
                </c:pt>
                <c:pt idx="350">
                  <c:v>-2.3784154064516554</c:v>
                </c:pt>
                <c:pt idx="351">
                  <c:v>-2.5794092340904706</c:v>
                </c:pt>
                <c:pt idx="352">
                  <c:v>-2.77487547995438</c:v>
                </c:pt>
                <c:pt idx="353">
                  <c:v>-2.96439526686639</c:v>
                </c:pt>
                <c:pt idx="354">
                  <c:v>-3.1475624606984685</c:v>
                </c:pt>
                <c:pt idx="355">
                  <c:v>-3.323984540702452</c:v>
                </c:pt>
                <c:pt idx="356">
                  <c:v>-3.4932834406679687</c:v>
                </c:pt>
                <c:pt idx="357">
                  <c:v>-3.6550963591048218</c:v>
                </c:pt>
                <c:pt idx="358">
                  <c:v>-3.8090765367135893</c:v>
                </c:pt>
                <c:pt idx="359">
                  <c:v>-3.9548939994784647</c:v>
                </c:pt>
                <c:pt idx="360">
                  <c:v>-4.0922362657896949</c:v>
                </c:pt>
                <c:pt idx="361">
                  <c:v>-4.2208090160805538</c:v>
                </c:pt>
                <c:pt idx="362">
                  <c:v>-4.3403367235436372</c:v>
                </c:pt>
                <c:pt idx="363">
                  <c:v>-4.4505632445749592</c:v>
                </c:pt>
                <c:pt idx="364">
                  <c:v>-4.5512523676805365</c:v>
                </c:pt>
                <c:pt idx="365">
                  <c:v>-4.6421883196691969</c:v>
                </c:pt>
                <c:pt idx="366">
                  <c:v>-4.7231762280467775</c:v>
                </c:pt>
                <c:pt idx="367">
                  <c:v>-4.7940425386209382</c:v>
                </c:pt>
                <c:pt idx="368">
                  <c:v>-4.8546353874215855</c:v>
                </c:pt>
                <c:pt idx="369">
                  <c:v>-4.9048249261399288</c:v>
                </c:pt>
                <c:pt idx="370">
                  <c:v>-4.9445036003887672</c:v>
                </c:pt>
                <c:pt idx="371">
                  <c:v>-4.9735863801877018</c:v>
                </c:pt>
                <c:pt idx="372">
                  <c:v>-4.9920109421793262</c:v>
                </c:pt>
                <c:pt idx="373">
                  <c:v>-4.9997378031859716</c:v>
                </c:pt>
                <c:pt idx="374">
                  <c:v>-4.996750404820733</c:v>
                </c:pt>
                <c:pt idx="375">
                  <c:v>-4.98305514897151</c:v>
                </c:pt>
                <c:pt idx="376">
                  <c:v>-4.9586813840819817</c:v>
                </c:pt>
                <c:pt idx="377">
                  <c:v>-4.9236813422589485</c:v>
                </c:pt>
                <c:pt idx="378">
                  <c:v>-4.8781300273407844</c:v>
                </c:pt>
                <c:pt idx="379">
                  <c:v>-4.8221250541669018</c:v>
                </c:pt>
                <c:pt idx="380">
                  <c:v>-4.7557864393926383</c:v>
                </c:pt>
                <c:pt idx="381">
                  <c:v>-4.6792563442978539</c:v>
                </c:pt>
                <c:pt idx="382">
                  <c:v>-4.5926987701403901</c:v>
                </c:pt>
                <c:pt idx="383">
                  <c:v>-4.4962992067072456</c:v>
                </c:pt>
                <c:pt idx="384">
                  <c:v>-4.3902642348165646</c:v>
                </c:pt>
                <c:pt idx="385">
                  <c:v>-4.2748210836223697</c:v>
                </c:pt>
                <c:pt idx="386">
                  <c:v>-4.1502171436705861</c:v>
                </c:pt>
                <c:pt idx="387">
                  <c:v>-4.0167194367499448</c:v>
                </c:pt>
                <c:pt idx="388">
                  <c:v>-3.874614043673843</c:v>
                </c:pt>
                <c:pt idx="389">
                  <c:v>-3.7242054912193807</c:v>
                </c:pt>
                <c:pt idx="390">
                  <c:v>-3.5658160995373849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267912"/>
        <c:axId val="463268304"/>
      </c:lineChart>
      <c:catAx>
        <c:axId val="463267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3268304"/>
        <c:crosses val="autoZero"/>
        <c:auto val="1"/>
        <c:lblAlgn val="ctr"/>
        <c:lblOffset val="100"/>
        <c:noMultiLvlLbl val="0"/>
      </c:catAx>
      <c:valAx>
        <c:axId val="46326830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326791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t>Resource Response vs Desired Regulation Position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'Score Template'!$L$8</c:f>
              <c:strCache>
                <c:ptCount val="1"/>
                <c:pt idx="0">
                  <c:v>Ramped Reg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cat>
            <c:numRef>
              <c:f>'Score Template'!$B$9:$B$399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Template'!$L$9:$L$399</c:f>
              <c:numCache>
                <c:formatCode>0.00</c:formatCode>
                <c:ptCount val="391"/>
                <c:pt idx="0">
                  <c:v>0</c:v>
                </c:pt>
                <c:pt idx="1">
                  <c:v>0.23139879948434999</c:v>
                </c:pt>
                <c:pt idx="2">
                  <c:v>0.46230171961389921</c:v>
                </c:pt>
                <c:pt idx="3">
                  <c:v>0.69221394368557621</c:v>
                </c:pt>
                <c:pt idx="4">
                  <c:v>0.92064277802254468</c:v>
                </c:pt>
                <c:pt idx="5">
                  <c:v>1.1470987077991384</c:v>
                </c:pt>
                <c:pt idx="6">
                  <c:v>1.3710964460536328</c:v>
                </c:pt>
                <c:pt idx="7">
                  <c:v>1.5921559736408553</c:v>
                </c:pt>
                <c:pt idx="8">
                  <c:v>1.809803567896052</c:v>
                </c:pt>
                <c:pt idx="9">
                  <c:v>2.0235728178056229</c:v>
                </c:pt>
                <c:pt idx="10">
                  <c:v>2.2330056235092517</c:v>
                </c:pt>
                <c:pt idx="11">
                  <c:v>2.4376531779915247</c:v>
                </c:pt>
                <c:pt idx="12">
                  <c:v>2.6370769288593268</c:v>
                </c:pt>
                <c:pt idx="13">
                  <c:v>2.8308495181439355</c:v>
                </c:pt>
                <c:pt idx="14">
                  <c:v>3.0185556981138721</c:v>
                </c:pt>
                <c:pt idx="15">
                  <c:v>3.1997932211359483</c:v>
                </c:pt>
                <c:pt idx="16">
                  <c:v>3.3741737016775573</c:v>
                </c:pt>
                <c:pt idx="17">
                  <c:v>3.5413234486029914</c:v>
                </c:pt>
                <c:pt idx="18">
                  <c:v>3.7008842659801844</c:v>
                </c:pt>
                <c:pt idx="19">
                  <c:v>3.852514220681786</c:v>
                </c:pt>
                <c:pt idx="20">
                  <c:v>3.995888375135634</c:v>
                </c:pt>
                <c:pt idx="21">
                  <c:v>4.1306994836543511</c:v>
                </c:pt>
                <c:pt idx="22">
                  <c:v>4.2566586508518709</c:v>
                </c:pt>
                <c:pt idx="23">
                  <c:v>4.373495950735923</c:v>
                </c:pt>
                <c:pt idx="24">
                  <c:v>4.4809610051497826</c:v>
                </c:pt>
                <c:pt idx="25">
                  <c:v>4.5788235203237093</c:v>
                </c:pt>
                <c:pt idx="26">
                  <c:v>4.6668737803862665</c:v>
                </c:pt>
                <c:pt idx="27">
                  <c:v>4.7449230967779314</c:v>
                </c:pt>
                <c:pt idx="28">
                  <c:v>4.8128042126039352</c:v>
                </c:pt>
                <c:pt idx="29">
                  <c:v>4.8703716610598091</c:v>
                </c:pt>
                <c:pt idx="30">
                  <c:v>4.9175020771615454</c:v>
                </c:pt>
                <c:pt idx="31">
                  <c:v>4.9540944621123462</c:v>
                </c:pt>
                <c:pt idx="32">
                  <c:v>4.9800703997394393</c:v>
                </c:pt>
                <c:pt idx="33">
                  <c:v>4.9953742245371284</c:v>
                </c:pt>
                <c:pt idx="34">
                  <c:v>4.9999731409559818</c:v>
                </c:pt>
                <c:pt idx="35">
                  <c:v>4.9938572936825247</c:v>
                </c:pt>
                <c:pt idx="36">
                  <c:v>4.9770397887588249</c:v>
                </c:pt>
                <c:pt idx="37">
                  <c:v>4.9495566654967069</c:v>
                </c:pt>
                <c:pt idx="38">
                  <c:v>4.911466819246801</c:v>
                </c:pt>
                <c:pt idx="39">
                  <c:v>4.8628518751879133</c:v>
                </c:pt>
                <c:pt idx="40">
                  <c:v>4.8038160134071788</c:v>
                </c:pt>
                <c:pt idx="41">
                  <c:v>4.7344857456458653</c:v>
                </c:pt>
                <c:pt idx="42">
                  <c:v>4.6550096441892324</c:v>
                </c:pt>
                <c:pt idx="43">
                  <c:v>4.5655580234814348</c:v>
                </c:pt>
                <c:pt idx="44">
                  <c:v>4.4663225751477595</c:v>
                </c:pt>
                <c:pt idx="45">
                  <c:v>4.3575159572063242</c:v>
                </c:pt>
                <c:pt idx="46">
                  <c:v>4.2393713383495442</c:v>
                </c:pt>
                <c:pt idx="47">
                  <c:v>4.1121418982719691</c:v>
                </c:pt>
                <c:pt idx="48">
                  <c:v>3.9761002851152396</c:v>
                </c:pt>
                <c:pt idx="49">
                  <c:v>3.8315380311928706</c:v>
                </c:pt>
                <c:pt idx="50">
                  <c:v>3.6787649282469239</c:v>
                </c:pt>
                <c:pt idx="51">
                  <c:v>3.5181083635753838</c:v>
                </c:pt>
                <c:pt idx="52">
                  <c:v>3.3499126184528754</c:v>
                </c:pt>
                <c:pt idx="53">
                  <c:v>3.1745381303482127</c:v>
                </c:pt>
                <c:pt idx="54">
                  <c:v>2.9923607205197733</c:v>
                </c:pt>
                <c:pt idx="55">
                  <c:v>2.8037707886439884</c:v>
                </c:pt>
                <c:pt idx="56">
                  <c:v>2.6091724762027866</c:v>
                </c:pt>
                <c:pt idx="57">
                  <c:v>2.4089828004228502</c:v>
                </c:pt>
                <c:pt idx="58">
                  <c:v>2.2036307606226089</c:v>
                </c:pt>
                <c:pt idx="59">
                  <c:v>1.9935564188820298</c:v>
                </c:pt>
                <c:pt idx="60">
                  <c:v>1.7792099570053161</c:v>
                </c:pt>
                <c:pt idx="61">
                  <c:v>1.561050711797396</c:v>
                </c:pt>
                <c:pt idx="62">
                  <c:v>1.3395461907215691</c:v>
                </c:pt>
                <c:pt idx="63">
                  <c:v>1.1151710700477251</c:v>
                </c:pt>
                <c:pt idx="64">
                  <c:v>0.88840617763807406</c:v>
                </c:pt>
                <c:pt idx="65">
                  <c:v>0.65973746255021548</c:v>
                </c:pt>
                <c:pt idx="66">
                  <c:v>0.42965495366568895</c:v>
                </c:pt>
                <c:pt idx="67">
                  <c:v>0.19865170957559736</c:v>
                </c:pt>
                <c:pt idx="68">
                  <c:v>-3.277723802632955E-2</c:v>
                </c:pt>
                <c:pt idx="69">
                  <c:v>-0.26413594517894817</c:v>
                </c:pt>
                <c:pt idx="70">
                  <c:v>-0.49492861844389358</c:v>
                </c:pt>
                <c:pt idx="71">
                  <c:v>-0.72466067737318396</c:v>
                </c:pt>
                <c:pt idx="72">
                  <c:v>-0.95283981437744214</c:v>
                </c:pt>
                <c:pt idx="73">
                  <c:v>-1.1789770497234615</c:v>
                </c:pt>
                <c:pt idx="74">
                  <c:v>-1.4025877794002843</c:v>
                </c:pt>
                <c:pt idx="75">
                  <c:v>-1.6231928136082872</c:v>
                </c:pt>
                <c:pt idx="76">
                  <c:v>-1.8403194036457786</c:v>
                </c:pt>
                <c:pt idx="77">
                  <c:v>-2.0535022549925728</c:v>
                </c:pt>
                <c:pt idx="78">
                  <c:v>-2.2622845244195102</c:v>
                </c:pt>
                <c:pt idx="79">
                  <c:v>-2.4662187989871591</c:v>
                </c:pt>
                <c:pt idx="80">
                  <c:v>-2.6648680548357624</c:v>
                </c:pt>
                <c:pt idx="81">
                  <c:v>-2.8578065937117354</c:v>
                </c:pt>
                <c:pt idx="82">
                  <c:v>-3.044620955223809</c:v>
                </c:pt>
                <c:pt idx="83">
                  <c:v>-3.224910802873866</c:v>
                </c:pt>
                <c:pt idx="84">
                  <c:v>-3.3982897819637472</c:v>
                </c:pt>
                <c:pt idx="85">
                  <c:v>-3.5643863475395454</c:v>
                </c:pt>
                <c:pt idx="86">
                  <c:v>-3.7228445605991793</c:v>
                </c:pt>
                <c:pt idx="87">
                  <c:v>-3.8733248508569327</c:v>
                </c:pt>
                <c:pt idx="88">
                  <c:v>-4.015504744430447</c:v>
                </c:pt>
                <c:pt idx="89">
                  <c:v>-4.1490795548907125</c:v>
                </c:pt>
                <c:pt idx="90">
                  <c:v>-4.2737630361942109</c:v>
                </c:pt>
                <c:pt idx="91">
                  <c:v>-4.3892879960979316</c:v>
                </c:pt>
                <c:pt idx="92">
                  <c:v>-4.4954068687428155</c:v>
                </c:pt>
                <c:pt idx="93">
                  <c:v>-4.5918922451785269</c:v>
                </c:pt>
                <c:pt idx="94">
                  <c:v>-4.6785373606927081</c:v>
                </c:pt>
                <c:pt idx="95">
                  <c:v>-4.7551565379003744</c:v>
                </c:pt>
                <c:pt idx="96">
                  <c:v>-4.8215855846438966</c:v>
                </c:pt>
                <c:pt idx="97">
                  <c:v>-4.8776821458509438</c:v>
                </c:pt>
                <c:pt idx="98">
                  <c:v>-4.9233260085962929</c:v>
                </c:pt>
                <c:pt idx="99">
                  <c:v>-4.9584193597138491</c:v>
                </c:pt>
                <c:pt idx="100">
                  <c:v>-4.9828869954067523</c:v>
                </c:pt>
                <c:pt idx="101">
                  <c:v>-4.9966764824064285</c:v>
                </c:pt>
                <c:pt idx="102">
                  <c:v>-4.9997582703352101</c:v>
                </c:pt>
                <c:pt idx="103">
                  <c:v>-4.9921257550317417</c:v>
                </c:pt>
                <c:pt idx="104">
                  <c:v>-4.9737952927034552</c:v>
                </c:pt>
                <c:pt idx="105">
                  <c:v>-4.9448061648758079</c:v>
                </c:pt>
                <c:pt idx="106">
                  <c:v>-4.9052204942133741</c:v>
                </c:pt>
                <c:pt idx="107">
                  <c:v>-4.8551231113931976</c:v>
                </c:pt>
                <c:pt idx="108">
                  <c:v>-4.7946213733156835</c:v>
                </c:pt>
                <c:pt idx="109">
                  <c:v>-4.7238449330425993</c:v>
                </c:pt>
                <c:pt idx="110">
                  <c:v>-4.6429454619551951</c:v>
                </c:pt>
                <c:pt idx="111">
                  <c:v>-4.5520963247278621</c:v>
                </c:pt>
                <c:pt idx="112">
                  <c:v>-4.4514922078138222</c:v>
                </c:pt>
                <c:pt idx="113">
                  <c:v>-4.3413487022390349</c:v>
                </c:pt>
                <c:pt idx="114">
                  <c:v>-4.2219018415983225</c:v>
                </c:pt>
                <c:pt idx="115">
                  <c:v>-4.0934075962438161</c:v>
                </c:pt>
                <c:pt idx="116">
                  <c:v>-3.956141324749654</c:v>
                </c:pt>
                <c:pt idx="117">
                  <c:v>-3.8103971838283806</c:v>
                </c:pt>
                <c:pt idx="118">
                  <c:v>-3.6564874979636515</c:v>
                </c:pt>
                <c:pt idx="119">
                  <c:v>-3.4947420901100044</c:v>
                </c:pt>
                <c:pt idx="120">
                  <c:v>-3.3255075748940852</c:v>
                </c:pt>
                <c:pt idx="121">
                  <c:v>-3.149146615831881</c:v>
                </c:pt>
                <c:pt idx="122">
                  <c:v>-2.96603714815376</c:v>
                </c:pt>
                <c:pt idx="123">
                  <c:v>-2.7765715689028103</c:v>
                </c:pt>
                <c:pt idx="124">
                  <c:v>-2.5811558960419756</c:v>
                </c:pt>
                <c:pt idx="125">
                  <c:v>-2.3802088983721013</c:v>
                </c:pt>
                <c:pt idx="126">
                  <c:v>-2.1741611981253541</c:v>
                </c:pt>
                <c:pt idx="127">
                  <c:v>-1.9634543481571605</c:v>
                </c:pt>
                <c:pt idx="128">
                  <c:v>-1.7485398857142527</c:v>
                </c:pt>
                <c:pt idx="129">
                  <c:v>-1.5298783648064582</c:v>
                </c:pt>
                <c:pt idx="130">
                  <c:v>-1.3079383692559488</c:v>
                </c:pt>
                <c:pt idx="131">
                  <c:v>-1.0831955085388512</c:v>
                </c:pt>
                <c:pt idx="132">
                  <c:v>-0.85613139857112919</c:v>
                </c:pt>
                <c:pt idx="133">
                  <c:v>-0.62723262962292303</c:v>
                </c:pt>
                <c:pt idx="134">
                  <c:v>-0.39698972357296192</c:v>
                </c:pt>
                <c:pt idx="135">
                  <c:v>-0.16589608273774858</c:v>
                </c:pt>
                <c:pt idx="136">
                  <c:v>6.5553067471996102E-2</c:v>
                </c:pt>
                <c:pt idx="137">
                  <c:v>0.29686173980166231</c:v>
                </c:pt>
                <c:pt idx="138">
                  <c:v>0.52753424803572857</c:v>
                </c:pt>
                <c:pt idx="139">
                  <c:v>0.75707626923557392</c:v>
                </c:pt>
                <c:pt idx="140">
                  <c:v>0.98499590305588181</c:v>
                </c:pt>
                <c:pt idx="141">
                  <c:v>1.210804725869489</c:v>
                </c:pt>
                <c:pt idx="142">
                  <c:v>1.4340188374417546</c:v>
                </c:pt>
                <c:pt idx="143">
                  <c:v>1.6541598979114798</c:v>
                </c:pt>
                <c:pt idx="144">
                  <c:v>1.8707561528561036</c:v>
                </c:pt>
                <c:pt idx="145">
                  <c:v>2.0833434442445848</c:v>
                </c:pt>
                <c:pt idx="146">
                  <c:v>2.2914662051114609</c:v>
                </c:pt>
                <c:pt idx="147">
                  <c:v>2.4946784358205716</c:v>
                </c:pt>
                <c:pt idx="148">
                  <c:v>2.6925446598263285</c:v>
                </c:pt>
                <c:pt idx="149">
                  <c:v>2.8846408568844022</c:v>
                </c:pt>
                <c:pt idx="150">
                  <c:v>3.0705553717119209</c:v>
                </c:pt>
                <c:pt idx="151">
                  <c:v>3.2498897961500433</c:v>
                </c:pt>
                <c:pt idx="152">
                  <c:v>3.4222598229383943</c:v>
                </c:pt>
                <c:pt idx="153">
                  <c:v>3.587296069271781</c:v>
                </c:pt>
                <c:pt idx="154">
                  <c:v>3.7446448683743556</c:v>
                </c:pt>
                <c:pt idx="155">
                  <c:v>3.8939690273948466</c:v>
                </c:pt>
                <c:pt idx="156">
                  <c:v>4.0349485499988056</c:v>
                </c:pt>
                <c:pt idx="157">
                  <c:v>4.1672813221093001</c:v>
                </c:pt>
                <c:pt idx="158">
                  <c:v>4.2906837593265887</c:v>
                </c:pt>
                <c:pt idx="159">
                  <c:v>4.4048914146393408</c:v>
                </c:pt>
                <c:pt idx="160">
                  <c:v>4.5096595451251451</c:v>
                </c:pt>
                <c:pt idx="161">
                  <c:v>4.6047636364258206</c:v>
                </c:pt>
                <c:pt idx="162">
                  <c:v>4.6899998838736776</c:v>
                </c:pt>
                <c:pt idx="163">
                  <c:v>4.7651856292376253</c:v>
                </c:pt>
                <c:pt idx="164">
                  <c:v>4.8301597521532349</c:v>
                </c:pt>
                <c:pt idx="165">
                  <c:v>4.8847830153979208</c:v>
                </c:pt>
                <c:pt idx="166">
                  <c:v>4.9289383632713282</c:v>
                </c:pt>
                <c:pt idx="167">
                  <c:v>4.9625311724415138</c:v>
                </c:pt>
                <c:pt idx="168">
                  <c:v>4.9854894547193691</c:v>
                </c:pt>
                <c:pt idx="169">
                  <c:v>4.9977640113267281</c:v>
                </c:pt>
                <c:pt idx="170">
                  <c:v>4.9993285383275978</c:v>
                </c:pt>
                <c:pt idx="171">
                  <c:v>4.990179682996545</c:v>
                </c:pt>
                <c:pt idx="172">
                  <c:v>4.9703370510034741</c:v>
                </c:pt>
                <c:pt idx="173">
                  <c:v>4.9398431643993748</c:v>
                </c:pt>
                <c:pt idx="174">
                  <c:v>4.8987633704930822</c:v>
                </c:pt>
                <c:pt idx="175">
                  <c:v>4.8471857018143387</c:v>
                </c:pt>
                <c:pt idx="176">
                  <c:v>4.7852206874632239</c:v>
                </c:pt>
                <c:pt idx="177">
                  <c:v>4.7130011162502461</c:v>
                </c:pt>
                <c:pt idx="178">
                  <c:v>4.6306817521346684</c:v>
                </c:pt>
                <c:pt idx="179">
                  <c:v>4.5384390025708807</c:v>
                </c:pt>
                <c:pt idx="180">
                  <c:v>4.4364705404735219</c:v>
                </c:pt>
                <c:pt idx="181">
                  <c:v>4.3249948806115004</c:v>
                </c:pt>
                <c:pt idx="182">
                  <c:v>4.2042509113386579</c:v>
                </c:pt>
                <c:pt idx="183">
                  <c:v>4.0744973826645472</c:v>
                </c:pt>
                <c:pt idx="184">
                  <c:v>3.9360123517624386</c:v>
                </c:pt>
                <c:pt idx="185">
                  <c:v>3.789092587102723</c:v>
                </c:pt>
                <c:pt idx="186">
                  <c:v>3.6340529324886939</c:v>
                </c:pt>
                <c:pt idx="187">
                  <c:v>3.4712256323575295</c:v>
                </c:pt>
                <c:pt idx="188">
                  <c:v>3.3009596197923452</c:v>
                </c:pt>
                <c:pt idx="189">
                  <c:v>3.1236197687710661</c:v>
                </c:pt>
                <c:pt idx="190">
                  <c:v>2.9395861122545424</c:v>
                </c:pt>
                <c:pt idx="191">
                  <c:v>2.7492530277894955</c:v>
                </c:pt>
                <c:pt idx="192">
                  <c:v>2.5530283923715369</c:v>
                </c:pt>
                <c:pt idx="193">
                  <c:v>2.3513327083793558</c:v>
                </c:pt>
                <c:pt idx="194">
                  <c:v>2.1445982024531225</c:v>
                </c:pt>
                <c:pt idx="195">
                  <c:v>1.9332678992482975</c:v>
                </c:pt>
                <c:pt idx="196">
                  <c:v>1.717794672049602</c:v>
                </c:pt>
                <c:pt idx="197">
                  <c:v>1.4986402722797676</c:v>
                </c:pt>
                <c:pt idx="198">
                  <c:v>1.2762743399827428</c:v>
                </c:pt>
                <c:pt idx="199">
                  <c:v>1.0511733974018713</c:v>
                </c:pt>
                <c:pt idx="200">
                  <c:v>0.82381982780975738</c:v>
                </c:pt>
                <c:pt idx="201">
                  <c:v>0.59470084177815996</c:v>
                </c:pt>
                <c:pt idx="202">
                  <c:v>0.3643074331031535</c:v>
                </c:pt>
                <c:pt idx="203">
                  <c:v>0.13313332662297728</c:v>
                </c:pt>
                <c:pt idx="204">
                  <c:v>-9.832607981663416E-2</c:v>
                </c:pt>
                <c:pt idx="205">
                  <c:v>-0.32957477698235926</c:v>
                </c:pt>
                <c:pt idx="206">
                  <c:v>-0.56011720718329094</c:v>
                </c:pt>
                <c:pt idx="207">
                  <c:v>-0.78945932623338755</c:v>
                </c:pt>
                <c:pt idx="208">
                  <c:v>-1.0171096621704925</c:v>
                </c:pt>
                <c:pt idx="209">
                  <c:v>-1.2425803684631795</c:v>
                </c:pt>
                <c:pt idx="210">
                  <c:v>-1.4653882694484284</c:v>
                </c:pt>
                <c:pt idx="211">
                  <c:v>-1.6850558957597976</c:v>
                </c:pt>
                <c:pt idx="212">
                  <c:v>-1.9011125075272068</c:v>
                </c:pt>
                <c:pt idx="213">
                  <c:v>-2.1130951031556515</c:v>
                </c:pt>
                <c:pt idx="214">
                  <c:v>-2.3205494115210641</c:v>
                </c:pt>
                <c:pt idx="215">
                  <c:v>-2.5230308654570912</c:v>
                </c:pt>
                <c:pt idx="216">
                  <c:v>-2.720105554446663</c:v>
                </c:pt>
                <c:pt idx="217">
                  <c:v>-2.9113511544766761</c:v>
                </c:pt>
                <c:pt idx="218">
                  <c:v>-3.0963578330632862</c:v>
                </c:pt>
                <c:pt idx="219">
                  <c:v>-3.2747291275082602</c:v>
                </c:pt>
                <c:pt idx="220">
                  <c:v>-3.4460827945043677</c:v>
                </c:pt>
                <c:pt idx="221">
                  <c:v>-3.6100516292691176</c:v>
                </c:pt>
                <c:pt idx="222">
                  <c:v>-3.7662842524514866</c:v>
                </c:pt>
                <c:pt idx="223">
                  <c:v>-3.914445863125303</c:v>
                </c:pt>
                <c:pt idx="224">
                  <c:v>-4.0542189562556619</c:v>
                </c:pt>
                <c:pt idx="225">
                  <c:v>-4.1853040031008595</c:v>
                </c:pt>
                <c:pt idx="226">
                  <c:v>-4.3074200930918014</c:v>
                </c:pt>
                <c:pt idx="227">
                  <c:v>-4.4203055358132728</c:v>
                </c:pt>
                <c:pt idx="228">
                  <c:v>-4.523718421797172</c:v>
                </c:pt>
                <c:pt idx="229">
                  <c:v>-4.6174371409258388</c:v>
                </c:pt>
                <c:pt idx="230">
                  <c:v>-4.7012608573346206</c:v>
                </c:pt>
                <c:pt idx="231">
                  <c:v>-4.7750099397959458</c:v>
                </c:pt>
                <c:pt idx="232">
                  <c:v>-4.8385263466626247</c:v>
                </c:pt>
                <c:pt idx="233">
                  <c:v>-4.8916739645454523</c:v>
                </c:pt>
                <c:pt idx="234">
                  <c:v>-4.9343388999993278</c:v>
                </c:pt>
                <c:pt idx="235">
                  <c:v>-4.9664297235928432</c:v>
                </c:pt>
                <c:pt idx="236">
                  <c:v>-4.9878776658382824</c:v>
                </c:pt>
                <c:pt idx="237">
                  <c:v>-4.9986367645621774</c:v>
                </c:pt>
                <c:pt idx="238">
                  <c:v>-4.9986839634005999</c:v>
                </c:pt>
                <c:pt idx="239">
                  <c:v>-4.9880191612081255</c:v>
                </c:pt>
                <c:pt idx="240">
                  <c:v>-4.9666652122745871</c:v>
                </c:pt>
                <c:pt idx="241">
                  <c:v>-4.9346678773491464</c:v>
                </c:pt>
                <c:pt idx="242">
                  <c:v>-4.8920957255766462</c:v>
                </c:pt>
                <c:pt idx="243">
                  <c:v>-4.839039987556383</c:v>
                </c:pt>
                <c:pt idx="244">
                  <c:v>-4.7756143598381948</c:v>
                </c:pt>
                <c:pt idx="245">
                  <c:v>-4.7019547612748172</c:v>
                </c:pt>
                <c:pt idx="246">
                  <c:v>-4.618219041752651</c:v>
                </c:pt>
                <c:pt idx="247">
                  <c:v>-4.524586643925077</c:v>
                </c:pt>
                <c:pt idx="248">
                  <c:v>-4.4212582186732892</c:v>
                </c:pt>
                <c:pt idx="249">
                  <c:v>-4.3084551951186185</c:v>
                </c:pt>
                <c:pt idx="250">
                  <c:v>-4.1864193061078394</c:v>
                </c:pt>
                <c:pt idx="251">
                  <c:v>-4.0554120701883276</c:v>
                </c:pt>
                <c:pt idx="252">
                  <c:v>-3.9157142311831543</c:v>
                </c:pt>
                <c:pt idx="253">
                  <c:v>-3.7676251565671199</c:v>
                </c:pt>
                <c:pt idx="254">
                  <c:v>-3.6114621959329503</c:v>
                </c:pt>
                <c:pt idx="255">
                  <c:v>-3.4475600009224676</c:v>
                </c:pt>
                <c:pt idx="256">
                  <c:v>-3.2762698080800838</c:v>
                </c:pt>
                <c:pt idx="257">
                  <c:v>-3.0979586861654527</c:v>
                </c:pt>
                <c:pt idx="258">
                  <c:v>-2.9130087495382124</c:v>
                </c:pt>
                <c:pt idx="259">
                  <c:v>-2.7218163393006103</c:v>
                </c:pt>
                <c:pt idx="260">
                  <c:v>-2.5247911739526687</c:v>
                </c:pt>
                <c:pt idx="261">
                  <c:v>-2.3223554713800882</c:v>
                </c:pt>
                <c:pt idx="262">
                  <c:v>-2.1149430440564192</c:v>
                </c:pt>
                <c:pt idx="263">
                  <c:v>-1.9029983693984316</c:v>
                </c:pt>
                <c:pt idx="264">
                  <c:v>-1.686975637266908</c:v>
                </c:pt>
                <c:pt idx="265">
                  <c:v>-1.4673377766540061</c:v>
                </c:pt>
                <c:pt idx="266">
                  <c:v>-1.2445554636429774</c:v>
                </c:pt>
                <c:pt idx="267">
                  <c:v>-1.01910611276615</c:v>
                </c:pt>
                <c:pt idx="268">
                  <c:v>-0.79147285392265965</c:v>
                </c:pt>
                <c:pt idx="269">
                  <c:v>-0.56214349704831457</c:v>
                </c:pt>
                <c:pt idx="270">
                  <c:v>-0.3316094867563934</c:v>
                </c:pt>
                <c:pt idx="271">
                  <c:v>-0.10036484918936488</c:v>
                </c:pt>
                <c:pt idx="272">
                  <c:v>0.13109486666143871</c:v>
                </c:pt>
                <c:pt idx="273">
                  <c:v>0.36227365089961211</c:v>
                </c:pt>
                <c:pt idx="274">
                  <c:v>0.59267609565517909</c:v>
                </c:pt>
                <c:pt idx="275">
                  <c:v>0.82180845672589409</c:v>
                </c:pt>
                <c:pt idx="276">
                  <c:v>1.0491797116534429</c:v>
                </c:pt>
                <c:pt idx="277">
                  <c:v>1.2743026119670429</c:v>
                </c:pt>
                <c:pt idx="278">
                  <c:v>1.4966947273394438</c:v>
                </c:pt>
                <c:pt idx="279">
                  <c:v>1.7158794794179002</c:v>
                </c:pt>
                <c:pt idx="280">
                  <c:v>1.9313871631145674</c:v>
                </c:pt>
                <c:pt idx="281">
                  <c:v>2.1427559531676623</c:v>
                </c:pt>
                <c:pt idx="282">
                  <c:v>2.3495328938165159</c:v>
                </c:pt>
                <c:pt idx="283">
                  <c:v>2.5512748694695975</c:v>
                </c:pt>
                <c:pt idx="284">
                  <c:v>2.7475495542853383</c:v>
                </c:pt>
                <c:pt idx="285">
                  <c:v>2.9379363386309878</c:v>
                </c:pt>
                <c:pt idx="286">
                  <c:v>3.1220272304340027</c:v>
                </c:pt>
                <c:pt idx="287">
                  <c:v>3.2994277294945022</c:v>
                </c:pt>
                <c:pt idx="288">
                  <c:v>3.4697576728850508</c:v>
                </c:pt>
                <c:pt idx="289">
                  <c:v>3.632652049626242</c:v>
                </c:pt>
                <c:pt idx="290">
                  <c:v>3.7877617828921961</c:v>
                </c:pt>
                <c:pt idx="291">
                  <c:v>3.9347544780696837</c:v>
                </c:pt>
                <c:pt idx="292">
                  <c:v>4.0733151350679133</c:v>
                </c:pt>
                <c:pt idx="293">
                  <c:v>4.2031468233524842</c:v>
                </c:pt>
                <c:pt idx="294">
                  <c:v>4.3239713182568735</c:v>
                </c:pt>
                <c:pt idx="295">
                  <c:v>4.435529697207965</c:v>
                </c:pt>
                <c:pt idx="296">
                  <c:v>4.5375828945878807</c:v>
                </c:pt>
                <c:pt idx="297">
                  <c:v>4.6299122140430287</c:v>
                </c:pt>
                <c:pt idx="298">
                  <c:v>4.712319797142583</c:v>
                </c:pt>
                <c:pt idx="299">
                  <c:v>4.7846290473820252</c:v>
                </c:pt>
                <c:pt idx="300">
                  <c:v>4.8466850086231501</c:v>
                </c:pt>
                <c:pt idx="301">
                  <c:v>4.8983546971595118</c:v>
                </c:pt>
                <c:pt idx="302">
                  <c:v>4.9395273866957634</c:v>
                </c:pt>
                <c:pt idx="303">
                  <c:v>4.9701148456301532</c:v>
                </c:pt>
                <c:pt idx="304">
                  <c:v>4.9900515261316851</c:v>
                </c:pt>
                <c:pt idx="305">
                  <c:v>4.9992947046067764</c:v>
                </c:pt>
                <c:pt idx="306">
                  <c:v>4.9978245732544</c:v>
                </c:pt>
                <c:pt idx="307">
                  <c:v>4.985644282513487</c:v>
                </c:pt>
                <c:pt idx="308">
                  <c:v>4.9627799343116505</c:v>
                </c:pt>
                <c:pt idx="309">
                  <c:v>4.9292805261296877</c:v>
                </c:pt>
                <c:pt idx="310">
                  <c:v>4.885217846001729</c:v>
                </c:pt>
                <c:pt idx="311">
                  <c:v>4.8306863186760545</c:v>
                </c:pt>
                <c:pt idx="312">
                  <c:v>4.7658028032662187</c:v>
                </c:pt>
                <c:pt idx="313">
                  <c:v>4.6907063428261662</c:v>
                </c:pt>
                <c:pt idx="314">
                  <c:v>4.6055578663859276</c:v>
                </c:pt>
                <c:pt idx="315">
                  <c:v>4.5105398440864546</c:v>
                </c:pt>
                <c:pt idx="316">
                  <c:v>4.4058558961526506</c:v>
                </c:pt>
                <c:pt idx="317">
                  <c:v>4.2917303565424909</c:v>
                </c:pt>
                <c:pt idx="318">
                  <c:v>4.1684077922073852</c:v>
                </c:pt>
                <c:pt idx="319">
                  <c:v>4.0361524789939178</c:v>
                </c:pt>
                <c:pt idx="320">
                  <c:v>3.8952478353101903</c:v>
                </c:pt>
                <c:pt idx="321">
                  <c:v>3.7459958147702901</c:v>
                </c:pt>
                <c:pt idx="322">
                  <c:v>3.5887162591184696</c:v>
                </c:pt>
                <c:pt idx="323">
                  <c:v>3.423746212819764</c:v>
                </c:pt>
                <c:pt idx="324">
                  <c:v>3.2514392007857262</c:v>
                </c:pt>
                <c:pt idx="325">
                  <c:v>3.0721644707831661</c:v>
                </c:pt>
                <c:pt idx="326">
                  <c:v>2.8863062021494246</c:v>
                </c:pt>
                <c:pt idx="327">
                  <c:v>2.6942626825097689</c:v>
                </c:pt>
                <c:pt idx="328">
                  <c:v>2.4964454542612264</c:v>
                </c:pt>
                <c:pt idx="329">
                  <c:v>2.2932784326519866</c:v>
                </c:pt>
                <c:pt idx="330">
                  <c:v>2.0851969973461482</c:v>
                </c:pt>
                <c:pt idx="331">
                  <c:v>1.8726470594206805</c:v>
                </c:pt>
                <c:pt idx="332">
                  <c:v>1.6560841057938938</c:v>
                </c:pt>
                <c:pt idx="333">
                  <c:v>1.4359722231333034</c:v>
                </c:pt>
                <c:pt idx="334">
                  <c:v>1.2127831033344734</c:v>
                </c:pt>
                <c:pt idx="335">
                  <c:v>0.98699503270211686</c:v>
                </c:pt>
                <c:pt idx="336">
                  <c:v>0.75909186699969644</c:v>
                </c:pt>
                <c:pt idx="337">
                  <c:v>0.52956199456379605</c:v>
                </c:pt>
                <c:pt idx="338">
                  <c:v>0.29889728970534807</c:v>
                </c:pt>
                <c:pt idx="339">
                  <c:v>6.7592058640622843E-2</c:v>
                </c:pt>
                <c:pt idx="340">
                  <c:v>-0.16385801978934805</c:v>
                </c:pt>
                <c:pt idx="341">
                  <c:v>-0.39495695634083428</c:v>
                </c:pt>
                <c:pt idx="342">
                  <c:v>-0.62520951425457105</c:v>
                </c:pt>
                <c:pt idx="343">
                  <c:v>-0.85412227053045631</c:v>
                </c:pt>
                <c:pt idx="344">
                  <c:v>-1.0812046733154268</c:v>
                </c:pt>
                <c:pt idx="345">
                  <c:v>-1.3059700931384886</c:v>
                </c:pt>
                <c:pt idx="346">
                  <c:v>-1.5279368657403034</c:v>
                </c:pt>
                <c:pt idx="347">
                  <c:v>-1.7466293242625022</c:v>
                </c:pt>
                <c:pt idx="348">
                  <c:v>-1.9615788185847063</c:v>
                </c:pt>
                <c:pt idx="349">
                  <c:v>-2.1723247196250157</c:v>
                </c:pt>
                <c:pt idx="350">
                  <c:v>-2.3784154064516554</c:v>
                </c:pt>
                <c:pt idx="351">
                  <c:v>-2.5794092340904706</c:v>
                </c:pt>
                <c:pt idx="352">
                  <c:v>-2.77487547995438</c:v>
                </c:pt>
                <c:pt idx="353">
                  <c:v>-2.96439526686639</c:v>
                </c:pt>
                <c:pt idx="354">
                  <c:v>-3.1475624606984685</c:v>
                </c:pt>
                <c:pt idx="355">
                  <c:v>-3.323984540702452</c:v>
                </c:pt>
                <c:pt idx="356">
                  <c:v>-3.4932834406679687</c:v>
                </c:pt>
                <c:pt idx="357">
                  <c:v>-3.6550963591048218</c:v>
                </c:pt>
                <c:pt idx="358">
                  <c:v>-3.8090765367135893</c:v>
                </c:pt>
                <c:pt idx="359">
                  <c:v>-3.9548939994784647</c:v>
                </c:pt>
                <c:pt idx="360">
                  <c:v>-4.0922362657896949</c:v>
                </c:pt>
                <c:pt idx="361">
                  <c:v>-4.2208090160805538</c:v>
                </c:pt>
                <c:pt idx="362">
                  <c:v>-4.3403367235436372</c:v>
                </c:pt>
                <c:pt idx="363">
                  <c:v>-4.4505632445749592</c:v>
                </c:pt>
                <c:pt idx="364">
                  <c:v>-4.5512523676805365</c:v>
                </c:pt>
                <c:pt idx="365">
                  <c:v>-4.6421883196691969</c:v>
                </c:pt>
                <c:pt idx="366">
                  <c:v>-4.7231762280467775</c:v>
                </c:pt>
                <c:pt idx="367">
                  <c:v>-4.7940425386209382</c:v>
                </c:pt>
                <c:pt idx="368">
                  <c:v>-4.8546353874215855</c:v>
                </c:pt>
                <c:pt idx="369">
                  <c:v>-4.9048249261399288</c:v>
                </c:pt>
                <c:pt idx="370">
                  <c:v>-4.9445036003887672</c:v>
                </c:pt>
                <c:pt idx="371">
                  <c:v>-4.9735863801877018</c:v>
                </c:pt>
                <c:pt idx="372">
                  <c:v>-4.9920109421793262</c:v>
                </c:pt>
                <c:pt idx="373">
                  <c:v>-4.9997378031859716</c:v>
                </c:pt>
                <c:pt idx="374">
                  <c:v>-4.996750404820733</c:v>
                </c:pt>
                <c:pt idx="375">
                  <c:v>-4.98305514897151</c:v>
                </c:pt>
                <c:pt idx="376">
                  <c:v>-4.9586813840819817</c:v>
                </c:pt>
                <c:pt idx="377">
                  <c:v>-4.9236813422589485</c:v>
                </c:pt>
                <c:pt idx="378">
                  <c:v>-4.8781300273407844</c:v>
                </c:pt>
                <c:pt idx="379">
                  <c:v>-4.8221250541669018</c:v>
                </c:pt>
                <c:pt idx="380">
                  <c:v>-4.7557864393926383</c:v>
                </c:pt>
                <c:pt idx="381">
                  <c:v>-4.6792563442978539</c:v>
                </c:pt>
                <c:pt idx="382">
                  <c:v>-4.5926987701403901</c:v>
                </c:pt>
                <c:pt idx="383">
                  <c:v>-4.4962992067072456</c:v>
                </c:pt>
                <c:pt idx="384">
                  <c:v>-4.3902642348165646</c:v>
                </c:pt>
                <c:pt idx="385">
                  <c:v>-4.2748210836223697</c:v>
                </c:pt>
                <c:pt idx="386">
                  <c:v>-4.1502171436705861</c:v>
                </c:pt>
                <c:pt idx="387">
                  <c:v>-4.0167194367499448</c:v>
                </c:pt>
                <c:pt idx="388">
                  <c:v>-3.874614043673843</c:v>
                </c:pt>
                <c:pt idx="389">
                  <c:v>-3.7242054912193807</c:v>
                </c:pt>
                <c:pt idx="390">
                  <c:v>-3.5658160995373849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'Score Template'!$O$8</c:f>
              <c:strCache>
                <c:ptCount val="1"/>
                <c:pt idx="0">
                  <c:v>Unit Resp.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'Score Template'!$B$9:$B$399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Template'!$O$9:$O$399</c:f>
              <c:numCache>
                <c:formatCode>0.00</c:formatCode>
                <c:ptCount val="391"/>
                <c:pt idx="0">
                  <c:v>-0.42715699018783937</c:v>
                </c:pt>
                <c:pt idx="1">
                  <c:v>-0.33583020207655068</c:v>
                </c:pt>
                <c:pt idx="2">
                  <c:v>-1.107233104471689</c:v>
                </c:pt>
                <c:pt idx="3">
                  <c:v>-1.5751788156325688</c:v>
                </c:pt>
                <c:pt idx="4">
                  <c:v>-1.6029057602050756</c:v>
                </c:pt>
                <c:pt idx="5">
                  <c:v>-2.6931146242664994</c:v>
                </c:pt>
                <c:pt idx="6">
                  <c:v>-3.0243420476535192</c:v>
                </c:pt>
                <c:pt idx="7">
                  <c:v>-3.7940565943445677</c:v>
                </c:pt>
                <c:pt idx="8">
                  <c:v>-3.161393809160046</c:v>
                </c:pt>
                <c:pt idx="9">
                  <c:v>-2.9121156943875519</c:v>
                </c:pt>
                <c:pt idx="10">
                  <c:v>-3.0997988753340877</c:v>
                </c:pt>
                <c:pt idx="11">
                  <c:v>-3.1922031864980909</c:v>
                </c:pt>
                <c:pt idx="12">
                  <c:v>-2.2508962416674052</c:v>
                </c:pt>
                <c:pt idx="13">
                  <c:v>-2.0094141117281765</c:v>
                </c:pt>
                <c:pt idx="14">
                  <c:v>-2.7515101628342933</c:v>
                </c:pt>
                <c:pt idx="15">
                  <c:v>-2.1595980234627774</c:v>
                </c:pt>
                <c:pt idx="16">
                  <c:v>-2.0463916369193242</c:v>
                </c:pt>
                <c:pt idx="17">
                  <c:v>-1.9943996148212335</c:v>
                </c:pt>
                <c:pt idx="18">
                  <c:v>-1.9012936759720702</c:v>
                </c:pt>
                <c:pt idx="19">
                  <c:v>-1.4800068022771171</c:v>
                </c:pt>
                <c:pt idx="20">
                  <c:v>-1.6484484261902281</c:v>
                </c:pt>
                <c:pt idx="21">
                  <c:v>-0.36247756138975262</c:v>
                </c:pt>
                <c:pt idx="22">
                  <c:v>7.1847758112085103E-2</c:v>
                </c:pt>
                <c:pt idx="23">
                  <c:v>0.41632084263808622</c:v>
                </c:pt>
                <c:pt idx="24">
                  <c:v>1.7590968382136083</c:v>
                </c:pt>
                <c:pt idx="25">
                  <c:v>2.1238687157942451</c:v>
                </c:pt>
                <c:pt idx="26">
                  <c:v>2.7390193139965078</c:v>
                </c:pt>
                <c:pt idx="27">
                  <c:v>3.75942863532687</c:v>
                </c:pt>
                <c:pt idx="28">
                  <c:v>3.8749253637970327</c:v>
                </c:pt>
                <c:pt idx="29">
                  <c:v>3.4405987422833988</c:v>
                </c:pt>
                <c:pt idx="30">
                  <c:v>3.4786767588347232</c:v>
                </c:pt>
                <c:pt idx="31">
                  <c:v>4.294694122203353</c:v>
                </c:pt>
                <c:pt idx="32">
                  <c:v>4.6602450903044002</c:v>
                </c:pt>
                <c:pt idx="33">
                  <c:v>4.2390396675061197</c:v>
                </c:pt>
                <c:pt idx="34">
                  <c:v>4.2238616334995953</c:v>
                </c:pt>
                <c:pt idx="35">
                  <c:v>4.6915114085858676</c:v>
                </c:pt>
                <c:pt idx="36">
                  <c:v>4.6546774373625937</c:v>
                </c:pt>
                <c:pt idx="37">
                  <c:v>4.5223131942485821</c:v>
                </c:pt>
                <c:pt idx="38">
                  <c:v>4.975853718273882</c:v>
                </c:pt>
                <c:pt idx="39">
                  <c:v>4.9885615764138294</c:v>
                </c:pt>
                <c:pt idx="40">
                  <c:v>5.7891990405087626</c:v>
                </c:pt>
                <c:pt idx="41">
                  <c:v>6.0376636627757421</c:v>
                </c:pt>
                <c:pt idx="42">
                  <c:v>5.9149899809915354</c:v>
                </c:pt>
                <c:pt idx="43">
                  <c:v>5.0136658909386398</c:v>
                </c:pt>
                <c:pt idx="44">
                  <c:v>5.6538301457471931</c:v>
                </c:pt>
                <c:pt idx="45">
                  <c:v>5.3286938003274003</c:v>
                </c:pt>
                <c:pt idx="46">
                  <c:v>4.9998713798728289</c:v>
                </c:pt>
                <c:pt idx="47">
                  <c:v>4.927981347325229</c:v>
                </c:pt>
                <c:pt idx="48">
                  <c:v>4.6683053777559849</c:v>
                </c:pt>
                <c:pt idx="49">
                  <c:v>4.3322384721157334</c:v>
                </c:pt>
                <c:pt idx="50">
                  <c:v>3.8378431885476942</c:v>
                </c:pt>
                <c:pt idx="51">
                  <c:v>3.5491821978652069</c:v>
                </c:pt>
                <c:pt idx="52">
                  <c:v>4.0164199992498766</c:v>
                </c:pt>
                <c:pt idx="53">
                  <c:v>3.3186611185644068</c:v>
                </c:pt>
                <c:pt idx="54">
                  <c:v>3.2303416864155992</c:v>
                </c:pt>
                <c:pt idx="55">
                  <c:v>3.8154767895145056</c:v>
                </c:pt>
                <c:pt idx="56">
                  <c:v>3.4073634614376118</c:v>
                </c:pt>
                <c:pt idx="57">
                  <c:v>3.0829561465220081</c:v>
                </c:pt>
                <c:pt idx="58">
                  <c:v>2.8124517815045209</c:v>
                </c:pt>
                <c:pt idx="59">
                  <c:v>2.2278478359069425</c:v>
                </c:pt>
                <c:pt idx="60">
                  <c:v>2.3947450561469736</c:v>
                </c:pt>
                <c:pt idx="61">
                  <c:v>2.7248808302097274</c:v>
                </c:pt>
                <c:pt idx="62">
                  <c:v>1.9936436642834963</c:v>
                </c:pt>
                <c:pt idx="63">
                  <c:v>2.2997590128061489</c:v>
                </c:pt>
                <c:pt idx="64">
                  <c:v>2.2235865026503916</c:v>
                </c:pt>
                <c:pt idx="65">
                  <c:v>2.1410308604478701</c:v>
                </c:pt>
                <c:pt idx="66">
                  <c:v>1.8821066568373794</c:v>
                </c:pt>
                <c:pt idx="67">
                  <c:v>1.4421703223605107</c:v>
                </c:pt>
                <c:pt idx="68">
                  <c:v>0.98880876631939429</c:v>
                </c:pt>
                <c:pt idx="69">
                  <c:v>0.64247393302166245</c:v>
                </c:pt>
                <c:pt idx="70">
                  <c:v>0.36266073306988744</c:v>
                </c:pt>
                <c:pt idx="71">
                  <c:v>0.34643644485798575</c:v>
                </c:pt>
                <c:pt idx="72">
                  <c:v>0.89278076002837281</c:v>
                </c:pt>
                <c:pt idx="73">
                  <c:v>0.73816102380182258</c:v>
                </c:pt>
                <c:pt idx="74">
                  <c:v>1.3464607713402188E-2</c:v>
                </c:pt>
                <c:pt idx="75">
                  <c:v>-0.47221025921548687</c:v>
                </c:pt>
                <c:pt idx="76">
                  <c:v>3.5947889502807584E-3</c:v>
                </c:pt>
                <c:pt idx="77">
                  <c:v>9.8846260767160743E-2</c:v>
                </c:pt>
                <c:pt idx="78">
                  <c:v>-0.18534332475462634</c:v>
                </c:pt>
                <c:pt idx="79">
                  <c:v>-0.8637572170025436</c:v>
                </c:pt>
                <c:pt idx="80">
                  <c:v>-0.62753551799029594</c:v>
                </c:pt>
                <c:pt idx="81">
                  <c:v>-0.91023703018315416</c:v>
                </c:pt>
                <c:pt idx="82">
                  <c:v>-1.5161142981053644</c:v>
                </c:pt>
                <c:pt idx="83">
                  <c:v>-1.3294119871480348</c:v>
                </c:pt>
                <c:pt idx="84">
                  <c:v>-1.1892775219492648</c:v>
                </c:pt>
                <c:pt idx="85">
                  <c:v>-1.6806050769312151</c:v>
                </c:pt>
                <c:pt idx="86">
                  <c:v>-2.0528471653871776</c:v>
                </c:pt>
                <c:pt idx="87">
                  <c:v>-1.7055462991493044</c:v>
                </c:pt>
                <c:pt idx="88">
                  <c:v>-2.4189924303566102</c:v>
                </c:pt>
                <c:pt idx="89">
                  <c:v>-2.7231628574614888</c:v>
                </c:pt>
                <c:pt idx="90">
                  <c:v>-2.7976030704456178</c:v>
                </c:pt>
                <c:pt idx="91">
                  <c:v>-2.728284897191827</c:v>
                </c:pt>
                <c:pt idx="92">
                  <c:v>-2.4193975738137681</c:v>
                </c:pt>
                <c:pt idx="93">
                  <c:v>-2.7732685172020268</c:v>
                </c:pt>
                <c:pt idx="94">
                  <c:v>-3.1685805343332589</c:v>
                </c:pt>
                <c:pt idx="95">
                  <c:v>-3.4573591990254613</c:v>
                </c:pt>
                <c:pt idx="96">
                  <c:v>-3.6668174657808237</c:v>
                </c:pt>
                <c:pt idx="97">
                  <c:v>-4.072253425407709</c:v>
                </c:pt>
                <c:pt idx="98">
                  <c:v>-4.1576399319233559</c:v>
                </c:pt>
                <c:pt idx="99">
                  <c:v>-4.0928479851181692</c:v>
                </c:pt>
                <c:pt idx="100">
                  <c:v>-3.706859470472736</c:v>
                </c:pt>
                <c:pt idx="101">
                  <c:v>-4.6475878837583053</c:v>
                </c:pt>
                <c:pt idx="102">
                  <c:v>-4.9615994769054339</c:v>
                </c:pt>
                <c:pt idx="103">
                  <c:v>-4.2471988079930014</c:v>
                </c:pt>
                <c:pt idx="104">
                  <c:v>-4.4816675986643304</c:v>
                </c:pt>
                <c:pt idx="105">
                  <c:v>-5.1044336487861557</c:v>
                </c:pt>
                <c:pt idx="106">
                  <c:v>-5.5822646375596463</c:v>
                </c:pt>
                <c:pt idx="107">
                  <c:v>-5.1999248250682939</c:v>
                </c:pt>
                <c:pt idx="108">
                  <c:v>-4.7618665250081449</c:v>
                </c:pt>
                <c:pt idx="109">
                  <c:v>-4.6348436337998038</c:v>
                </c:pt>
                <c:pt idx="110">
                  <c:v>-4.067777797897179</c:v>
                </c:pt>
                <c:pt idx="111">
                  <c:v>-3.0030703365078608</c:v>
                </c:pt>
                <c:pt idx="112">
                  <c:v>-2.8493220123651781</c:v>
                </c:pt>
                <c:pt idx="113">
                  <c:v>-1.7771719219066284</c:v>
                </c:pt>
                <c:pt idx="114">
                  <c:v>-1.1556180729053693</c:v>
                </c:pt>
                <c:pt idx="115">
                  <c:v>-1.3897601063077758</c:v>
                </c:pt>
                <c:pt idx="116">
                  <c:v>-0.95613241612612399</c:v>
                </c:pt>
                <c:pt idx="117">
                  <c:v>-1.1422987449253554</c:v>
                </c:pt>
                <c:pt idx="118">
                  <c:v>-1.0322181687318022</c:v>
                </c:pt>
                <c:pt idx="119">
                  <c:v>-0.61103954085494649</c:v>
                </c:pt>
                <c:pt idx="120">
                  <c:v>-6.0144317886454246E-2</c:v>
                </c:pt>
                <c:pt idx="121">
                  <c:v>-0.13220712056850914</c:v>
                </c:pt>
                <c:pt idx="122">
                  <c:v>0.16024378785262172</c:v>
                </c:pt>
                <c:pt idx="123">
                  <c:v>0.22720313260678893</c:v>
                </c:pt>
                <c:pt idx="124">
                  <c:v>0.64153607235556365</c:v>
                </c:pt>
                <c:pt idx="125">
                  <c:v>8.815826782631575E-2</c:v>
                </c:pt>
                <c:pt idx="126">
                  <c:v>0.17904897672389097</c:v>
                </c:pt>
                <c:pt idx="127">
                  <c:v>0.91465918113345879</c:v>
                </c:pt>
                <c:pt idx="128">
                  <c:v>1.3240627848589952</c:v>
                </c:pt>
                <c:pt idx="129">
                  <c:v>0.78351127500793893</c:v>
                </c:pt>
                <c:pt idx="130">
                  <c:v>1.0284406212234387</c:v>
                </c:pt>
                <c:pt idx="131">
                  <c:v>1.5974326000621346</c:v>
                </c:pt>
                <c:pt idx="132">
                  <c:v>1.79157871634456</c:v>
                </c:pt>
                <c:pt idx="133">
                  <c:v>1.7429111336612095</c:v>
                </c:pt>
                <c:pt idx="134">
                  <c:v>2.1504997378295627</c:v>
                </c:pt>
                <c:pt idx="135">
                  <c:v>2.1236526983424966</c:v>
                </c:pt>
                <c:pt idx="136">
                  <c:v>2.3604138111325881</c:v>
                </c:pt>
                <c:pt idx="137">
                  <c:v>2.7562343614811198</c:v>
                </c:pt>
                <c:pt idx="138">
                  <c:v>3.0942100617564847</c:v>
                </c:pt>
                <c:pt idx="139">
                  <c:v>2.69667226415946</c:v>
                </c:pt>
                <c:pt idx="140">
                  <c:v>3.1666796272546378</c:v>
                </c:pt>
                <c:pt idx="141">
                  <c:v>3.5458118766809008</c:v>
                </c:pt>
                <c:pt idx="142">
                  <c:v>3.5387603347010383</c:v>
                </c:pt>
                <c:pt idx="143">
                  <c:v>3.2501319033200957</c:v>
                </c:pt>
                <c:pt idx="144">
                  <c:v>3.7131376799694209</c:v>
                </c:pt>
                <c:pt idx="145">
                  <c:v>3.4109976985933628</c:v>
                </c:pt>
                <c:pt idx="146">
                  <c:v>3.5620672962447344</c:v>
                </c:pt>
                <c:pt idx="147">
                  <c:v>4.5601208864764686</c:v>
                </c:pt>
                <c:pt idx="148">
                  <c:v>4.2437227031319651</c:v>
                </c:pt>
                <c:pt idx="149">
                  <c:v>3.2046642653358077</c:v>
                </c:pt>
                <c:pt idx="150">
                  <c:v>2.8137332521017981</c:v>
                </c:pt>
                <c:pt idx="151">
                  <c:v>2.3943503769234837</c:v>
                </c:pt>
                <c:pt idx="152">
                  <c:v>2.3191210346023183</c:v>
                </c:pt>
                <c:pt idx="153">
                  <c:v>2.3992252884411869</c:v>
                </c:pt>
                <c:pt idx="154">
                  <c:v>1.5841831376606734</c:v>
                </c:pt>
                <c:pt idx="155">
                  <c:v>2.2254367733040255</c:v>
                </c:pt>
                <c:pt idx="156">
                  <c:v>2.3220432775869142</c:v>
                </c:pt>
                <c:pt idx="157">
                  <c:v>2.2101298182811604</c:v>
                </c:pt>
                <c:pt idx="158">
                  <c:v>2.9012647425429776</c:v>
                </c:pt>
                <c:pt idx="159">
                  <c:v>2.6448814348813272</c:v>
                </c:pt>
                <c:pt idx="160">
                  <c:v>2.454359915184213</c:v>
                </c:pt>
                <c:pt idx="161">
                  <c:v>2.5337806746522205</c:v>
                </c:pt>
                <c:pt idx="162">
                  <c:v>3.548310526137513</c:v>
                </c:pt>
                <c:pt idx="163">
                  <c:v>3.6459600972068387</c:v>
                </c:pt>
                <c:pt idx="164">
                  <c:v>3.4060586111835676</c:v>
                </c:pt>
                <c:pt idx="165">
                  <c:v>4.0431657279438156</c:v>
                </c:pt>
                <c:pt idx="166">
                  <c:v>4.2630162744310667</c:v>
                </c:pt>
                <c:pt idx="167">
                  <c:v>4.3038913752997274</c:v>
                </c:pt>
                <c:pt idx="168">
                  <c:v>4.3443017408633864</c:v>
                </c:pt>
                <c:pt idx="169">
                  <c:v>4.3552836957356789</c:v>
                </c:pt>
                <c:pt idx="170">
                  <c:v>4.8600613038625511</c:v>
                </c:pt>
                <c:pt idx="171">
                  <c:v>4.3851887154046949</c:v>
                </c:pt>
                <c:pt idx="172">
                  <c:v>5.0435075630331596</c:v>
                </c:pt>
                <c:pt idx="173">
                  <c:v>5.1698304841628158</c:v>
                </c:pt>
                <c:pt idx="174">
                  <c:v>5.0092089258386352</c:v>
                </c:pt>
                <c:pt idx="175">
                  <c:v>5.1486843054866824</c:v>
                </c:pt>
                <c:pt idx="176">
                  <c:v>5.2844247022318029</c:v>
                </c:pt>
                <c:pt idx="177">
                  <c:v>5.4892859256246993</c:v>
                </c:pt>
                <c:pt idx="178">
                  <c:v>5.421719245344562</c:v>
                </c:pt>
                <c:pt idx="179">
                  <c:v>5.5631843385693998</c:v>
                </c:pt>
                <c:pt idx="180">
                  <c:v>4.8447480845071453</c:v>
                </c:pt>
                <c:pt idx="181">
                  <c:v>4.5702130649537764</c:v>
                </c:pt>
                <c:pt idx="182">
                  <c:v>4.6181755585785425</c:v>
                </c:pt>
                <c:pt idx="183">
                  <c:v>4.7533600914156722</c:v>
                </c:pt>
                <c:pt idx="184">
                  <c:v>4.8961105604095536</c:v>
                </c:pt>
                <c:pt idx="185">
                  <c:v>4.7146513530835108</c:v>
                </c:pt>
                <c:pt idx="186">
                  <c:v>4.6043777056407862</c:v>
                </c:pt>
                <c:pt idx="187">
                  <c:v>4.3331155312131955</c:v>
                </c:pt>
                <c:pt idx="188">
                  <c:v>4.0028249909754265</c:v>
                </c:pt>
                <c:pt idx="189">
                  <c:v>3.6315073106795239</c:v>
                </c:pt>
                <c:pt idx="190">
                  <c:v>3.1923250132895191</c:v>
                </c:pt>
                <c:pt idx="191">
                  <c:v>3.3027649823636125</c:v>
                </c:pt>
                <c:pt idx="192">
                  <c:v>2.9438965885816941</c:v>
                </c:pt>
                <c:pt idx="193">
                  <c:v>3.0879583017930941</c:v>
                </c:pt>
                <c:pt idx="194">
                  <c:v>3.0261846021918615</c:v>
                </c:pt>
                <c:pt idx="195">
                  <c:v>2.8244415697869414</c:v>
                </c:pt>
                <c:pt idx="196">
                  <c:v>2.887620025780592</c:v>
                </c:pt>
                <c:pt idx="197">
                  <c:v>2.2109387881901199</c:v>
                </c:pt>
                <c:pt idx="198">
                  <c:v>2.3153255305660991</c:v>
                </c:pt>
                <c:pt idx="199">
                  <c:v>2.259176442409256</c:v>
                </c:pt>
                <c:pt idx="200">
                  <c:v>2.0773457134962854</c:v>
                </c:pt>
                <c:pt idx="201">
                  <c:v>1.7953602676716827</c:v>
                </c:pt>
                <c:pt idx="202">
                  <c:v>1.2285240963438326</c:v>
                </c:pt>
                <c:pt idx="203">
                  <c:v>0.90262880270549317</c:v>
                </c:pt>
                <c:pt idx="204">
                  <c:v>1.5769595199191428</c:v>
                </c:pt>
                <c:pt idx="205">
                  <c:v>1.3607404980355113</c:v>
                </c:pt>
                <c:pt idx="206">
                  <c:v>1.0791820319226986</c:v>
                </c:pt>
                <c:pt idx="207">
                  <c:v>0.49226899689777781</c:v>
                </c:pt>
                <c:pt idx="208">
                  <c:v>0.41296541106603968</c:v>
                </c:pt>
                <c:pt idx="209">
                  <c:v>0.41050202963407401</c:v>
                </c:pt>
                <c:pt idx="210">
                  <c:v>3.8333810777828603E-2</c:v>
                </c:pt>
                <c:pt idx="211">
                  <c:v>-0.37810688571985906</c:v>
                </c:pt>
                <c:pt idx="212">
                  <c:v>-0.57337867143115773</c:v>
                </c:pt>
                <c:pt idx="213">
                  <c:v>8.9477660040671481E-2</c:v>
                </c:pt>
                <c:pt idx="214">
                  <c:v>-0.40198411845121029</c:v>
                </c:pt>
                <c:pt idx="215">
                  <c:v>-0.53975867296580304</c:v>
                </c:pt>
                <c:pt idx="216">
                  <c:v>-0.50457577317875746</c:v>
                </c:pt>
                <c:pt idx="217">
                  <c:v>-0.52582790285971726</c:v>
                </c:pt>
                <c:pt idx="218">
                  <c:v>-0.76374787853293924</c:v>
                </c:pt>
                <c:pt idx="219">
                  <c:v>-0.88391377957503892</c:v>
                </c:pt>
                <c:pt idx="220">
                  <c:v>-1.1863824698950935</c:v>
                </c:pt>
                <c:pt idx="221">
                  <c:v>-1.9904587764620061</c:v>
                </c:pt>
                <c:pt idx="222">
                  <c:v>-1.4373675502318974</c:v>
                </c:pt>
                <c:pt idx="223">
                  <c:v>-1.8893882318625117</c:v>
                </c:pt>
                <c:pt idx="224">
                  <c:v>-2.4037563772608195</c:v>
                </c:pt>
                <c:pt idx="225">
                  <c:v>-1.9008108324600244</c:v>
                </c:pt>
                <c:pt idx="226">
                  <c:v>-2.0793463657490037</c:v>
                </c:pt>
                <c:pt idx="227">
                  <c:v>-2.1856028459912267</c:v>
                </c:pt>
                <c:pt idx="228">
                  <c:v>-2.9001379628055162</c:v>
                </c:pt>
                <c:pt idx="229">
                  <c:v>-2.7143943125622627</c:v>
                </c:pt>
                <c:pt idx="230">
                  <c:v>-3.200109431094404</c:v>
                </c:pt>
                <c:pt idx="231">
                  <c:v>-2.9468667585811659</c:v>
                </c:pt>
                <c:pt idx="232">
                  <c:v>-3.9104373167749742</c:v>
                </c:pt>
                <c:pt idx="233">
                  <c:v>-3.2697820517982592</c:v>
                </c:pt>
                <c:pt idx="234">
                  <c:v>-4.0714036632128909</c:v>
                </c:pt>
                <c:pt idx="235">
                  <c:v>-4.3363288985721198</c:v>
                </c:pt>
                <c:pt idx="236">
                  <c:v>-4.3189613503249689</c:v>
                </c:pt>
                <c:pt idx="237">
                  <c:v>-3.9128709658376692</c:v>
                </c:pt>
                <c:pt idx="238">
                  <c:v>-4.7206727519484843</c:v>
                </c:pt>
                <c:pt idx="239">
                  <c:v>-4.3537289354331534</c:v>
                </c:pt>
                <c:pt idx="240">
                  <c:v>-5.0260557602447733</c:v>
                </c:pt>
                <c:pt idx="241">
                  <c:v>-5.4021117602873971</c:v>
                </c:pt>
                <c:pt idx="242">
                  <c:v>-4.7373846349323543</c:v>
                </c:pt>
                <c:pt idx="243">
                  <c:v>-5.409064136135143</c:v>
                </c:pt>
                <c:pt idx="244">
                  <c:v>-5.4994983824360304</c:v>
                </c:pt>
                <c:pt idx="245">
                  <c:v>-5.3831579032178922</c:v>
                </c:pt>
                <c:pt idx="246">
                  <c:v>-5.432726433457475</c:v>
                </c:pt>
                <c:pt idx="247">
                  <c:v>-5.0255585317781026</c:v>
                </c:pt>
                <c:pt idx="248">
                  <c:v>-5.118221307065923</c:v>
                </c:pt>
                <c:pt idx="249">
                  <c:v>-5.4303011682914928</c:v>
                </c:pt>
                <c:pt idx="250">
                  <c:v>-5.2416065662767295</c:v>
                </c:pt>
                <c:pt idx="251">
                  <c:v>-4.226065313044856</c:v>
                </c:pt>
                <c:pt idx="252">
                  <c:v>-4.4617676216461035</c:v>
                </c:pt>
                <c:pt idx="253">
                  <c:v>-4.8142913127666844</c:v>
                </c:pt>
                <c:pt idx="254">
                  <c:v>-4.173555479673027</c:v>
                </c:pt>
                <c:pt idx="255">
                  <c:v>-4.0702993293608927</c:v>
                </c:pt>
                <c:pt idx="256">
                  <c:v>-4.2501343496558093</c:v>
                </c:pt>
                <c:pt idx="257">
                  <c:v>-3.4306361541037944</c:v>
                </c:pt>
                <c:pt idx="258">
                  <c:v>-3.9340625716246507</c:v>
                </c:pt>
                <c:pt idx="259">
                  <c:v>-3.7220823484238394</c:v>
                </c:pt>
                <c:pt idx="260">
                  <c:v>-3.2344931663996732</c:v>
                </c:pt>
                <c:pt idx="261">
                  <c:v>-2.8872807186179017</c:v>
                </c:pt>
                <c:pt idx="262">
                  <c:v>-2.4628315906006577</c:v>
                </c:pt>
                <c:pt idx="263">
                  <c:v>-2.7273974504977616</c:v>
                </c:pt>
                <c:pt idx="264">
                  <c:v>-2.0892369908955288</c:v>
                </c:pt>
                <c:pt idx="265">
                  <c:v>-2.4519197426618291</c:v>
                </c:pt>
                <c:pt idx="266">
                  <c:v>-2.3034879374718997</c:v>
                </c:pt>
                <c:pt idx="267">
                  <c:v>-2.341537111943012</c:v>
                </c:pt>
                <c:pt idx="268">
                  <c:v>-2.0053673019577332</c:v>
                </c:pt>
                <c:pt idx="269">
                  <c:v>-1.8016106960337765</c:v>
                </c:pt>
                <c:pt idx="270">
                  <c:v>-1.5241257357289584</c:v>
                </c:pt>
                <c:pt idx="271">
                  <c:v>-1.2479939814926411</c:v>
                </c:pt>
                <c:pt idx="272">
                  <c:v>-0.75183123020948983</c:v>
                </c:pt>
                <c:pt idx="273">
                  <c:v>-0.80376183887216257</c:v>
                </c:pt>
                <c:pt idx="274">
                  <c:v>-0.50627165875175706</c:v>
                </c:pt>
                <c:pt idx="275">
                  <c:v>-1.1318680164611692</c:v>
                </c:pt>
                <c:pt idx="276">
                  <c:v>-0.73453026503932506</c:v>
                </c:pt>
                <c:pt idx="277">
                  <c:v>-2.9300278402971003E-2</c:v>
                </c:pt>
                <c:pt idx="278">
                  <c:v>-0.28536786293933858</c:v>
                </c:pt>
                <c:pt idx="279">
                  <c:v>0.37951641409311776</c:v>
                </c:pt>
                <c:pt idx="280">
                  <c:v>0.70730382416927284</c:v>
                </c:pt>
                <c:pt idx="281">
                  <c:v>-1.3139180691652541E-2</c:v>
                </c:pt>
                <c:pt idx="282">
                  <c:v>0.6700888825652811</c:v>
                </c:pt>
                <c:pt idx="283">
                  <c:v>1.0843432988379362</c:v>
                </c:pt>
                <c:pt idx="284">
                  <c:v>0.62693647951789444</c:v>
                </c:pt>
                <c:pt idx="285">
                  <c:v>0.91035368415080598</c:v>
                </c:pt>
                <c:pt idx="286">
                  <c:v>1.4467923630806894</c:v>
                </c:pt>
                <c:pt idx="287">
                  <c:v>1.8889321418962481</c:v>
                </c:pt>
                <c:pt idx="288">
                  <c:v>1.8964649223752303</c:v>
                </c:pt>
                <c:pt idx="289">
                  <c:v>1.6966714968404091</c:v>
                </c:pt>
                <c:pt idx="290">
                  <c:v>1.9893961585774491</c:v>
                </c:pt>
                <c:pt idx="291">
                  <c:v>2.2821406612377189</c:v>
                </c:pt>
                <c:pt idx="292">
                  <c:v>1.7731457745863253</c:v>
                </c:pt>
                <c:pt idx="293">
                  <c:v>2.0797034072706282</c:v>
                </c:pt>
                <c:pt idx="294">
                  <c:v>2.7655168236653509</c:v>
                </c:pt>
                <c:pt idx="295">
                  <c:v>2.7472099398381289</c:v>
                </c:pt>
                <c:pt idx="296">
                  <c:v>2.4971620757269903</c:v>
                </c:pt>
                <c:pt idx="297">
                  <c:v>3.367885273287115</c:v>
                </c:pt>
                <c:pt idx="298">
                  <c:v>2.858154518599207</c:v>
                </c:pt>
                <c:pt idx="299">
                  <c:v>3.8578712167850853</c:v>
                </c:pt>
                <c:pt idx="300">
                  <c:v>3.512528690161119</c:v>
                </c:pt>
                <c:pt idx="301">
                  <c:v>3.9347324541721775</c:v>
                </c:pt>
                <c:pt idx="302">
                  <c:v>4.0374321822329193</c:v>
                </c:pt>
                <c:pt idx="303">
                  <c:v>3.8951761384415846</c:v>
                </c:pt>
                <c:pt idx="304">
                  <c:v>4.2200281377677982</c:v>
                </c:pt>
                <c:pt idx="305">
                  <c:v>4.1890210197437199</c:v>
                </c:pt>
                <c:pt idx="306">
                  <c:v>4.133913655913517</c:v>
                </c:pt>
                <c:pt idx="307">
                  <c:v>4.4887278776967747</c:v>
                </c:pt>
                <c:pt idx="308">
                  <c:v>4.8938631936580208</c:v>
                </c:pt>
                <c:pt idx="309">
                  <c:v>5.2613407533944923</c:v>
                </c:pt>
                <c:pt idx="310">
                  <c:v>5.6740116715408533</c:v>
                </c:pt>
                <c:pt idx="311">
                  <c:v>5.1365541592796404</c:v>
                </c:pt>
                <c:pt idx="312">
                  <c:v>5.3012898506700452</c:v>
                </c:pt>
                <c:pt idx="313">
                  <c:v>5.1832519246956252</c:v>
                </c:pt>
                <c:pt idx="314">
                  <c:v>5.2331644750026669</c:v>
                </c:pt>
                <c:pt idx="315">
                  <c:v>5.1729819342899503</c:v>
                </c:pt>
                <c:pt idx="316">
                  <c:v>4.755391180610431</c:v>
                </c:pt>
                <c:pt idx="317">
                  <c:v>5.1647479916829155</c:v>
                </c:pt>
                <c:pt idx="318">
                  <c:v>4.4802187938790894</c:v>
                </c:pt>
                <c:pt idx="319">
                  <c:v>4.2522936651994172</c:v>
                </c:pt>
                <c:pt idx="320">
                  <c:v>4.3632644868257557</c:v>
                </c:pt>
                <c:pt idx="321">
                  <c:v>4.4423921376186968</c:v>
                </c:pt>
                <c:pt idx="322">
                  <c:v>4.0017085456793069</c:v>
                </c:pt>
                <c:pt idx="323">
                  <c:v>3.4757144575624466</c:v>
                </c:pt>
                <c:pt idx="324">
                  <c:v>3.8960337230690243</c:v>
                </c:pt>
                <c:pt idx="325">
                  <c:v>3.1254930384692159</c:v>
                </c:pt>
                <c:pt idx="326">
                  <c:v>3.6521576883621805</c:v>
                </c:pt>
                <c:pt idx="327">
                  <c:v>3.4240570569247666</c:v>
                </c:pt>
                <c:pt idx="328">
                  <c:v>3.2777002499672392</c:v>
                </c:pt>
                <c:pt idx="329">
                  <c:v>2.5918837889131936</c:v>
                </c:pt>
                <c:pt idx="330">
                  <c:v>3.0376599540651057</c:v>
                </c:pt>
                <c:pt idx="331">
                  <c:v>2.3897439477604507</c:v>
                </c:pt>
                <c:pt idx="332">
                  <c:v>2.2245403973414284</c:v>
                </c:pt>
                <c:pt idx="333">
                  <c:v>2.3448118887355776</c:v>
                </c:pt>
                <c:pt idx="334">
                  <c:v>2.3439934786699865</c:v>
                </c:pt>
                <c:pt idx="335">
                  <c:v>1.3659238628334123</c:v>
                </c:pt>
                <c:pt idx="336">
                  <c:v>1.6046588276283984</c:v>
                </c:pt>
                <c:pt idx="337">
                  <c:v>1.0627301603132793</c:v>
                </c:pt>
                <c:pt idx="338">
                  <c:v>0.8550002422559686</c:v>
                </c:pt>
                <c:pt idx="339">
                  <c:v>1.3078860472441534</c:v>
                </c:pt>
                <c:pt idx="340">
                  <c:v>1.225034631861206</c:v>
                </c:pt>
                <c:pt idx="341">
                  <c:v>1.2194197010650356</c:v>
                </c:pt>
                <c:pt idx="342">
                  <c:v>0.7919792662366234</c:v>
                </c:pt>
                <c:pt idx="343">
                  <c:v>0.73179704026469494</c:v>
                </c:pt>
                <c:pt idx="344">
                  <c:v>2.0143471116966793E-2</c:v>
                </c:pt>
                <c:pt idx="345">
                  <c:v>0.16686820023713267</c:v>
                </c:pt>
                <c:pt idx="346">
                  <c:v>-0.39106768349606114</c:v>
                </c:pt>
                <c:pt idx="347">
                  <c:v>0.19766765219326032</c:v>
                </c:pt>
                <c:pt idx="348">
                  <c:v>-0.48618472502508325</c:v>
                </c:pt>
                <c:pt idx="349">
                  <c:v>-0.3505646463322023</c:v>
                </c:pt>
                <c:pt idx="350">
                  <c:v>-0.75306443409179735</c:v>
                </c:pt>
                <c:pt idx="351">
                  <c:v>-0.66895884638850589</c:v>
                </c:pt>
                <c:pt idx="352">
                  <c:v>-0.76975627741983033</c:v>
                </c:pt>
                <c:pt idx="353">
                  <c:v>-1.7213201994151035</c:v>
                </c:pt>
                <c:pt idx="354">
                  <c:v>-0.97582742972829806</c:v>
                </c:pt>
                <c:pt idx="355">
                  <c:v>-2.032650153235096</c:v>
                </c:pt>
                <c:pt idx="356">
                  <c:v>-2.1909206082233936</c:v>
                </c:pt>
                <c:pt idx="357">
                  <c:v>-2.3688390551429279</c:v>
                </c:pt>
                <c:pt idx="358">
                  <c:v>-1.7803047406391954</c:v>
                </c:pt>
                <c:pt idx="359">
                  <c:v>-1.8675925543150811</c:v>
                </c:pt>
                <c:pt idx="360">
                  <c:v>-2.5709830263750746</c:v>
                </c:pt>
                <c:pt idx="361">
                  <c:v>-2.1701521874661012</c:v>
                </c:pt>
                <c:pt idx="362">
                  <c:v>-2.406585226145026</c:v>
                </c:pt>
                <c:pt idx="363">
                  <c:v>-2.9302991494322725</c:v>
                </c:pt>
                <c:pt idx="364">
                  <c:v>-2.9813003489797012</c:v>
                </c:pt>
                <c:pt idx="365">
                  <c:v>-3.6005723317177853</c:v>
                </c:pt>
                <c:pt idx="366">
                  <c:v>-3.0369314363311446</c:v>
                </c:pt>
                <c:pt idx="367">
                  <c:v>-3.5701994016746568</c:v>
                </c:pt>
                <c:pt idx="368">
                  <c:v>-4.2442955591090623</c:v>
                </c:pt>
                <c:pt idx="369">
                  <c:v>-3.4425550332252612</c:v>
                </c:pt>
                <c:pt idx="370">
                  <c:v>-4.3780743587585533</c:v>
                </c:pt>
                <c:pt idx="371">
                  <c:v>-4.3523061279329482</c:v>
                </c:pt>
                <c:pt idx="372">
                  <c:v>-4.143367958468545</c:v>
                </c:pt>
                <c:pt idx="373">
                  <c:v>-4.263612831685947</c:v>
                </c:pt>
                <c:pt idx="374">
                  <c:v>-5.018103469469537</c:v>
                </c:pt>
                <c:pt idx="375">
                  <c:v>-4.5593247760525628</c:v>
                </c:pt>
                <c:pt idx="376">
                  <c:v>-5.4561778011973132</c:v>
                </c:pt>
                <c:pt idx="377">
                  <c:v>-4.9024251838250734</c:v>
                </c:pt>
                <c:pt idx="378">
                  <c:v>-5.4236295342929139</c:v>
                </c:pt>
                <c:pt idx="379">
                  <c:v>-5.9777048994457687</c:v>
                </c:pt>
                <c:pt idx="380">
                  <c:v>-5.5348942421809397</c:v>
                </c:pt>
                <c:pt idx="381">
                  <c:v>-6.0368645113916131</c:v>
                </c:pt>
                <c:pt idx="382">
                  <c:v>-5.2717044214552118</c:v>
                </c:pt>
                <c:pt idx="383">
                  <c:v>-5.4263521914236321</c:v>
                </c:pt>
                <c:pt idx="384">
                  <c:v>-5.1178559068113429</c:v>
                </c:pt>
                <c:pt idx="385">
                  <c:v>-5.3899888893333809</c:v>
                </c:pt>
                <c:pt idx="386">
                  <c:v>-4.6896959691897564</c:v>
                </c:pt>
                <c:pt idx="387">
                  <c:v>-4.2741659660340048</c:v>
                </c:pt>
                <c:pt idx="388">
                  <c:v>-4.0655850402312268</c:v>
                </c:pt>
                <c:pt idx="389">
                  <c:v>-4.5505174876896888</c:v>
                </c:pt>
                <c:pt idx="390">
                  <c:v>-3.8972459317235177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269088"/>
        <c:axId val="463269480"/>
      </c:lineChart>
      <c:catAx>
        <c:axId val="463269088"/>
        <c:scaling>
          <c:orientation val="minMax"/>
        </c:scaling>
        <c:delete val="0"/>
        <c:axPos val="b"/>
        <c:numFmt formatCode="h:mm" sourceLinked="0"/>
        <c:majorTickMark val="out"/>
        <c:minorTickMark val="none"/>
        <c:tickLblPos val="low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3269480"/>
        <c:crosses val="autoZero"/>
        <c:auto val="1"/>
        <c:lblAlgn val="ctr"/>
        <c:lblOffset val="100"/>
        <c:tickLblSkip val="30"/>
        <c:tickMarkSkip val="6"/>
        <c:noMultiLvlLbl val="0"/>
      </c:catAx>
      <c:valAx>
        <c:axId val="463269480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3269088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Sheet3!$D$3:$D$33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Sheet3!$E$3:$E$33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1.1000000000000001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0.9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662648"/>
        <c:axId val="464663040"/>
      </c:lineChart>
      <c:catAx>
        <c:axId val="464662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4663040"/>
        <c:crosses val="autoZero"/>
        <c:auto val="1"/>
        <c:lblAlgn val="ctr"/>
        <c:lblOffset val="100"/>
        <c:noMultiLvlLbl val="0"/>
      </c:catAx>
      <c:valAx>
        <c:axId val="4646630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466264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90"/>
      <c:rAngAx val="0"/>
      <c:perspective val="18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'Score Template 2'!$EE$39:$EE$398</c:f>
              <c:numCache>
                <c:formatCode>0.0000</c:formatCode>
                <c:ptCount val="360"/>
                <c:pt idx="0">
                  <c:v>0.97827531021677483</c:v>
                </c:pt>
                <c:pt idx="1">
                  <c:v>0.94730628215787849</c:v>
                </c:pt>
                <c:pt idx="2">
                  <c:v>0.87482462755947754</c:v>
                </c:pt>
                <c:pt idx="3">
                  <c:v>0.8074861623956997</c:v>
                </c:pt>
                <c:pt idx="4">
                  <c:v>0.74342673506620227</c:v>
                </c:pt>
                <c:pt idx="5">
                  <c:v>0.6935696398033171</c:v>
                </c:pt>
                <c:pt idx="6">
                  <c:v>0.65531607893641874</c:v>
                </c:pt>
                <c:pt idx="7">
                  <c:v>0.62514805338271828</c:v>
                </c:pt>
                <c:pt idx="8">
                  <c:v>0.60154599005583886</c:v>
                </c:pt>
                <c:pt idx="9">
                  <c:v>0.57988804124196391</c:v>
                </c:pt>
                <c:pt idx="10">
                  <c:v>0.5660574491865864</c:v>
                </c:pt>
                <c:pt idx="11">
                  <c:v>0.54746371746433931</c:v>
                </c:pt>
                <c:pt idx="12">
                  <c:v>0.52657419194060662</c:v>
                </c:pt>
                <c:pt idx="13">
                  <c:v>0.50993387391850376</c:v>
                </c:pt>
                <c:pt idx="14">
                  <c:v>0.4986944862973387</c:v>
                </c:pt>
                <c:pt idx="15">
                  <c:v>0.49827542780965484</c:v>
                </c:pt>
                <c:pt idx="16">
                  <c:v>0.51450409615056436</c:v>
                </c:pt>
                <c:pt idx="17">
                  <c:v>0.55160429857117732</c:v>
                </c:pt>
                <c:pt idx="18">
                  <c:v>0.60954085829175009</c:v>
                </c:pt>
                <c:pt idx="19">
                  <c:v>0.6729199964113356</c:v>
                </c:pt>
                <c:pt idx="20">
                  <c:v>0.7377549995608278</c:v>
                </c:pt>
                <c:pt idx="21">
                  <c:v>0.79925885531677787</c:v>
                </c:pt>
                <c:pt idx="22">
                  <c:v>0.85619076753395362</c:v>
                </c:pt>
                <c:pt idx="23">
                  <c:v>0.90633242460454777</c:v>
                </c:pt>
                <c:pt idx="24">
                  <c:v>0.95226955740467267</c:v>
                </c:pt>
                <c:pt idx="25">
                  <c:v>0.99611970244496539</c:v>
                </c:pt>
                <c:pt idx="26">
                  <c:v>0.93988192831788575</c:v>
                </c:pt>
                <c:pt idx="27">
                  <c:v>0.88488719227324142</c:v>
                </c:pt>
                <c:pt idx="28">
                  <c:v>0.83626906968361414</c:v>
                </c:pt>
                <c:pt idx="29">
                  <c:v>0.79110019363793393</c:v>
                </c:pt>
                <c:pt idx="30">
                  <c:v>0.74938752917693019</c:v>
                </c:pt>
                <c:pt idx="31">
                  <c:v>0.70977541728093918</c:v>
                </c:pt>
                <c:pt idx="32">
                  <c:v>0.67150668869248675</c:v>
                </c:pt>
                <c:pt idx="33">
                  <c:v>0.63619527999442371</c:v>
                </c:pt>
                <c:pt idx="34">
                  <c:v>0.61171575648650034</c:v>
                </c:pt>
                <c:pt idx="35">
                  <c:v>0.60181137154913755</c:v>
                </c:pt>
                <c:pt idx="36">
                  <c:v>0.59562762322363949</c:v>
                </c:pt>
                <c:pt idx="37">
                  <c:v>0.59633329600764196</c:v>
                </c:pt>
                <c:pt idx="38">
                  <c:v>0.60495957978080295</c:v>
                </c:pt>
                <c:pt idx="39">
                  <c:v>0.62823565933438785</c:v>
                </c:pt>
                <c:pt idx="40">
                  <c:v>0.68411819674160257</c:v>
                </c:pt>
                <c:pt idx="41">
                  <c:v>0.77075791115205605</c:v>
                </c:pt>
                <c:pt idx="42">
                  <c:v>0.88502083441589552</c:v>
                </c:pt>
                <c:pt idx="43">
                  <c:v>0.98587150890076747</c:v>
                </c:pt>
                <c:pt idx="44">
                  <c:v>0.85211556760376483</c:v>
                </c:pt>
                <c:pt idx="45">
                  <c:v>0.71387639613191256</c:v>
                </c:pt>
                <c:pt idx="46">
                  <c:v>0.57515243217951451</c:v>
                </c:pt>
                <c:pt idx="47">
                  <c:v>0.43936852973209917</c:v>
                </c:pt>
                <c:pt idx="48">
                  <c:v>0.3133589461109183</c:v>
                </c:pt>
                <c:pt idx="49">
                  <c:v>0.20091441562690693</c:v>
                </c:pt>
                <c:pt idx="50">
                  <c:v>0.10122282755947243</c:v>
                </c:pt>
                <c:pt idx="51">
                  <c:v>1.3656133381710123E-2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1.0638260631176233E-2</c:v>
                </c:pt>
                <c:pt idx="63">
                  <c:v>0.15222143238809904</c:v>
                </c:pt>
                <c:pt idx="64">
                  <c:v>0.31895842791884954</c:v>
                </c:pt>
                <c:pt idx="65">
                  <c:v>0.50004057656655099</c:v>
                </c:pt>
                <c:pt idx="66">
                  <c:v>0.69390431561010035</c:v>
                </c:pt>
                <c:pt idx="67">
                  <c:v>0.90590084803636117</c:v>
                </c:pt>
                <c:pt idx="68">
                  <c:v>0.87078089752993137</c:v>
                </c:pt>
                <c:pt idx="69">
                  <c:v>0.64880977456217614</c:v>
                </c:pt>
                <c:pt idx="70">
                  <c:v>0.4411615714431113</c:v>
                </c:pt>
                <c:pt idx="71">
                  <c:v>0.2616591902302523</c:v>
                </c:pt>
                <c:pt idx="72">
                  <c:v>0.11441384620180461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1.8611081413502095E-3</c:v>
                </c:pt>
                <c:pt idx="87">
                  <c:v>0.10639746997472366</c:v>
                </c:pt>
                <c:pt idx="88">
                  <c:v>0.23244523461624189</c:v>
                </c:pt>
                <c:pt idx="89">
                  <c:v>0.37735955498394591</c:v>
                </c:pt>
                <c:pt idx="90">
                  <c:v>0.53554287987233951</c:v>
                </c:pt>
                <c:pt idx="91">
                  <c:v>0.69352404638983667</c:v>
                </c:pt>
                <c:pt idx="92">
                  <c:v>0.84284729213902954</c:v>
                </c:pt>
                <c:pt idx="93">
                  <c:v>0.98023675748582684</c:v>
                </c:pt>
                <c:pt idx="94">
                  <c:v>0.90584347988074776</c:v>
                </c:pt>
                <c:pt idx="95">
                  <c:v>0.80111858101687849</c:v>
                </c:pt>
                <c:pt idx="96">
                  <c:v>0.70413936859088377</c:v>
                </c:pt>
                <c:pt idx="97">
                  <c:v>0.61590922194890552</c:v>
                </c:pt>
                <c:pt idx="98">
                  <c:v>0.54993788907606334</c:v>
                </c:pt>
                <c:pt idx="99">
                  <c:v>0.50428886678412321</c:v>
                </c:pt>
                <c:pt idx="100">
                  <c:v>0.4679658288317432</c:v>
                </c:pt>
                <c:pt idx="101">
                  <c:v>0.43667169105601045</c:v>
                </c:pt>
                <c:pt idx="102">
                  <c:v>0.4170890099562613</c:v>
                </c:pt>
                <c:pt idx="103">
                  <c:v>0.41436047472333104</c:v>
                </c:pt>
                <c:pt idx="104">
                  <c:v>0.4344605357739848</c:v>
                </c:pt>
                <c:pt idx="105">
                  <c:v>0.47121639918384239</c:v>
                </c:pt>
                <c:pt idx="106">
                  <c:v>0.51644123155238375</c:v>
                </c:pt>
                <c:pt idx="107">
                  <c:v>0.57027859746820997</c:v>
                </c:pt>
                <c:pt idx="108">
                  <c:v>0.63109813202936349</c:v>
                </c:pt>
                <c:pt idx="109">
                  <c:v>0.69838808835071009</c:v>
                </c:pt>
                <c:pt idx="110">
                  <c:v>0.7766526560907987</c:v>
                </c:pt>
                <c:pt idx="111">
                  <c:v>0.86900205741897829</c:v>
                </c:pt>
                <c:pt idx="112">
                  <c:v>0.96284026935850575</c:v>
                </c:pt>
                <c:pt idx="113">
                  <c:v>0.94480895329971282</c:v>
                </c:pt>
                <c:pt idx="114">
                  <c:v>0.85984198567271986</c:v>
                </c:pt>
                <c:pt idx="115">
                  <c:v>0.7864510102512976</c:v>
                </c:pt>
                <c:pt idx="116">
                  <c:v>0.72700900336131902</c:v>
                </c:pt>
                <c:pt idx="117">
                  <c:v>0.68135827314912256</c:v>
                </c:pt>
                <c:pt idx="118">
                  <c:v>0.64260453152245722</c:v>
                </c:pt>
                <c:pt idx="119">
                  <c:v>0.62374274915682082</c:v>
                </c:pt>
                <c:pt idx="120">
                  <c:v>0.62073340169145841</c:v>
                </c:pt>
                <c:pt idx="121">
                  <c:v>0.62213487382141497</c:v>
                </c:pt>
                <c:pt idx="122">
                  <c:v>0.63139795339974969</c:v>
                </c:pt>
                <c:pt idx="123">
                  <c:v>0.64360155538382424</c:v>
                </c:pt>
                <c:pt idx="124">
                  <c:v>0.65707362060829422</c:v>
                </c:pt>
                <c:pt idx="125">
                  <c:v>0.6652921892275524</c:v>
                </c:pt>
                <c:pt idx="126">
                  <c:v>0.68562701295784878</c:v>
                </c:pt>
                <c:pt idx="127">
                  <c:v>0.72362150640401146</c:v>
                </c:pt>
                <c:pt idx="128">
                  <c:v>0.78016397587095765</c:v>
                </c:pt>
                <c:pt idx="129">
                  <c:v>0.84828996309409699</c:v>
                </c:pt>
                <c:pt idx="130">
                  <c:v>0.92708364357324613</c:v>
                </c:pt>
                <c:pt idx="131">
                  <c:v>0.98527892106759452</c:v>
                </c:pt>
                <c:pt idx="132">
                  <c:v>0.89612932031493509</c:v>
                </c:pt>
                <c:pt idx="133">
                  <c:v>0.81482126417254364</c:v>
                </c:pt>
                <c:pt idx="134">
                  <c:v>0.75384195578132851</c:v>
                </c:pt>
                <c:pt idx="135">
                  <c:v>0.71279152717696681</c:v>
                </c:pt>
                <c:pt idx="136">
                  <c:v>0.68402924890303241</c:v>
                </c:pt>
                <c:pt idx="137">
                  <c:v>0.66555067696439618</c:v>
                </c:pt>
                <c:pt idx="138">
                  <c:v>0.65870697203016038</c:v>
                </c:pt>
                <c:pt idx="139">
                  <c:v>0.66218176792531969</c:v>
                </c:pt>
                <c:pt idx="140">
                  <c:v>0.67211937637155827</c:v>
                </c:pt>
                <c:pt idx="141">
                  <c:v>0.68923118095612146</c:v>
                </c:pt>
                <c:pt idx="142">
                  <c:v>0.71242011465943</c:v>
                </c:pt>
                <c:pt idx="143">
                  <c:v>0.74893884375851383</c:v>
                </c:pt>
                <c:pt idx="144">
                  <c:v>0.79998233211270697</c:v>
                </c:pt>
                <c:pt idx="145">
                  <c:v>0.8573924410474757</c:v>
                </c:pt>
                <c:pt idx="146">
                  <c:v>0.91504044518846217</c:v>
                </c:pt>
                <c:pt idx="147">
                  <c:v>0.97197502129827618</c:v>
                </c:pt>
                <c:pt idx="148">
                  <c:v>0.96982230131249636</c:v>
                </c:pt>
                <c:pt idx="149">
                  <c:v>0.90753706741376583</c:v>
                </c:pt>
                <c:pt idx="150">
                  <c:v>0.84534465501743239</c:v>
                </c:pt>
                <c:pt idx="151">
                  <c:v>0.78616236920861327</c:v>
                </c:pt>
                <c:pt idx="152">
                  <c:v>0.72436647828432155</c:v>
                </c:pt>
                <c:pt idx="153">
                  <c:v>0.66485709301853957</c:v>
                </c:pt>
                <c:pt idx="154">
                  <c:v>0.60757145398102974</c:v>
                </c:pt>
                <c:pt idx="155">
                  <c:v>0.55661876583490644</c:v>
                </c:pt>
                <c:pt idx="156">
                  <c:v>0.51736618208148744</c:v>
                </c:pt>
                <c:pt idx="157">
                  <c:v>0.49681296134924846</c:v>
                </c:pt>
                <c:pt idx="158">
                  <c:v>0.49837670142734902</c:v>
                </c:pt>
                <c:pt idx="159">
                  <c:v>0.52571443967693154</c:v>
                </c:pt>
                <c:pt idx="160">
                  <c:v>0.57302917039664558</c:v>
                </c:pt>
                <c:pt idx="161">
                  <c:v>0.6342032804223745</c:v>
                </c:pt>
                <c:pt idx="162">
                  <c:v>0.70907874514067326</c:v>
                </c:pt>
                <c:pt idx="163">
                  <c:v>0.79309612245034522</c:v>
                </c:pt>
                <c:pt idx="164">
                  <c:v>0.87618306154450343</c:v>
                </c:pt>
                <c:pt idx="165">
                  <c:v>0.95018273803262376</c:v>
                </c:pt>
                <c:pt idx="166">
                  <c:v>0.98080254321032956</c:v>
                </c:pt>
                <c:pt idx="167">
                  <c:v>0.91078414277393649</c:v>
                </c:pt>
                <c:pt idx="168">
                  <c:v>0.84322254879227587</c:v>
                </c:pt>
                <c:pt idx="169">
                  <c:v>0.78037944847073848</c:v>
                </c:pt>
                <c:pt idx="170">
                  <c:v>0.72221618641709584</c:v>
                </c:pt>
                <c:pt idx="171">
                  <c:v>0.66727159644658829</c:v>
                </c:pt>
                <c:pt idx="172">
                  <c:v>0.61517802612654549</c:v>
                </c:pt>
                <c:pt idx="173">
                  <c:v>0.56541143856567477</c:v>
                </c:pt>
                <c:pt idx="174">
                  <c:v>0.52414805228164929</c:v>
                </c:pt>
                <c:pt idx="175">
                  <c:v>0.49209407402447325</c:v>
                </c:pt>
                <c:pt idx="176">
                  <c:v>0.46484635004093833</c:v>
                </c:pt>
                <c:pt idx="177">
                  <c:v>0.44455108572506197</c:v>
                </c:pt>
                <c:pt idx="178">
                  <c:v>0.4025026385915752</c:v>
                </c:pt>
                <c:pt idx="179">
                  <c:v>0.38516102390785123</c:v>
                </c:pt>
                <c:pt idx="180">
                  <c:v>0.39572293538000636</c:v>
                </c:pt>
                <c:pt idx="181">
                  <c:v>0.43488966710987498</c:v>
                </c:pt>
                <c:pt idx="182">
                  <c:v>0.49602501004355404</c:v>
                </c:pt>
                <c:pt idx="183">
                  <c:v>0.56295291037457917</c:v>
                </c:pt>
                <c:pt idx="184">
                  <c:v>0.6296289051872912</c:v>
                </c:pt>
                <c:pt idx="185">
                  <c:v>0.6883747484190802</c:v>
                </c:pt>
                <c:pt idx="186">
                  <c:v>0.73387341284637908</c:v>
                </c:pt>
                <c:pt idx="187">
                  <c:v>0.76674362359633808</c:v>
                </c:pt>
                <c:pt idx="188">
                  <c:v>0.79423479256663088</c:v>
                </c:pt>
                <c:pt idx="189">
                  <c:v>0.82134720152133189</c:v>
                </c:pt>
                <c:pt idx="190">
                  <c:v>0.84723026863070416</c:v>
                </c:pt>
                <c:pt idx="191">
                  <c:v>0.87797519302593474</c:v>
                </c:pt>
                <c:pt idx="192">
                  <c:v>0.91983669739430618</c:v>
                </c:pt>
                <c:pt idx="193">
                  <c:v>0.96794186637275703</c:v>
                </c:pt>
                <c:pt idx="194">
                  <c:v>0.98213627922730973</c:v>
                </c:pt>
                <c:pt idx="195">
                  <c:v>0.92835026207581284</c:v>
                </c:pt>
                <c:pt idx="196">
                  <c:v>0.87599759412294764</c:v>
                </c:pt>
                <c:pt idx="197">
                  <c:v>0.82061127549183044</c:v>
                </c:pt>
                <c:pt idx="198">
                  <c:v>0.767693967225338</c:v>
                </c:pt>
                <c:pt idx="199">
                  <c:v>0.72081366239596267</c:v>
                </c:pt>
                <c:pt idx="200">
                  <c:v>0.67870132243764703</c:v>
                </c:pt>
                <c:pt idx="201">
                  <c:v>0.64177947723815931</c:v>
                </c:pt>
                <c:pt idx="202">
                  <c:v>0.61259165763768597</c:v>
                </c:pt>
                <c:pt idx="203">
                  <c:v>0.58965273074982982</c:v>
                </c:pt>
                <c:pt idx="204">
                  <c:v>0.57179527336415348</c:v>
                </c:pt>
                <c:pt idx="205">
                  <c:v>0.56450110191883396</c:v>
                </c:pt>
                <c:pt idx="206">
                  <c:v>0.55083581160225947</c:v>
                </c:pt>
                <c:pt idx="207">
                  <c:v>0.53226713763285538</c:v>
                </c:pt>
                <c:pt idx="208">
                  <c:v>0.51845376473346017</c:v>
                </c:pt>
                <c:pt idx="209">
                  <c:v>0.54416186394492883</c:v>
                </c:pt>
                <c:pt idx="210">
                  <c:v>0.56425730173461752</c:v>
                </c:pt>
                <c:pt idx="211">
                  <c:v>0.56794790858171518</c:v>
                </c:pt>
                <c:pt idx="212">
                  <c:v>0.55509070579403419</c:v>
                </c:pt>
                <c:pt idx="213">
                  <c:v>0.53348517114592464</c:v>
                </c:pt>
                <c:pt idx="214">
                  <c:v>0.51821403830032042</c:v>
                </c:pt>
                <c:pt idx="215">
                  <c:v>0.52079089081143182</c:v>
                </c:pt>
                <c:pt idx="216">
                  <c:v>0.55021471331284322</c:v>
                </c:pt>
                <c:pt idx="217">
                  <c:v>0.60294384932663703</c:v>
                </c:pt>
                <c:pt idx="218">
                  <c:v>0.67698337234902928</c:v>
                </c:pt>
                <c:pt idx="219">
                  <c:v>0.76522690112154268</c:v>
                </c:pt>
                <c:pt idx="220">
                  <c:v>0.86241919620875107</c:v>
                </c:pt>
                <c:pt idx="221">
                  <c:v>0.9524505414570712</c:v>
                </c:pt>
                <c:pt idx="222">
                  <c:v>0.96279441944361777</c:v>
                </c:pt>
                <c:pt idx="223">
                  <c:v>0.88799160895305829</c:v>
                </c:pt>
                <c:pt idx="224">
                  <c:v>0.82265689403315878</c:v>
                </c:pt>
                <c:pt idx="225">
                  <c:v>0.76854217051890394</c:v>
                </c:pt>
                <c:pt idx="226">
                  <c:v>0.72851459875160574</c:v>
                </c:pt>
                <c:pt idx="227">
                  <c:v>0.69640247999866223</c:v>
                </c:pt>
                <c:pt idx="228">
                  <c:v>0.67327182916123718</c:v>
                </c:pt>
                <c:pt idx="229">
                  <c:v>0.65635926453866844</c:v>
                </c:pt>
                <c:pt idx="230">
                  <c:v>0.6445412770400214</c:v>
                </c:pt>
                <c:pt idx="231">
                  <c:v>0.63545023075660922</c:v>
                </c:pt>
                <c:pt idx="232">
                  <c:v>0.62911936413990932</c:v>
                </c:pt>
                <c:pt idx="233">
                  <c:v>0.62596701636127827</c:v>
                </c:pt>
                <c:pt idx="234">
                  <c:v>0.62726649912670918</c:v>
                </c:pt>
                <c:pt idx="235">
                  <c:v>0.63422882164133743</c:v>
                </c:pt>
                <c:pt idx="236">
                  <c:v>0.64349613464734468</c:v>
                </c:pt>
                <c:pt idx="237">
                  <c:v>0.6726385105060293</c:v>
                </c:pt>
                <c:pt idx="238">
                  <c:v>0.72242512755784305</c:v>
                </c:pt>
                <c:pt idx="239">
                  <c:v>0.78236456608187199</c:v>
                </c:pt>
                <c:pt idx="240">
                  <c:v>0.84634259163904857</c:v>
                </c:pt>
                <c:pt idx="241">
                  <c:v>0.90904278110585079</c:v>
                </c:pt>
                <c:pt idx="242">
                  <c:v>0.9718644994454525</c:v>
                </c:pt>
                <c:pt idx="243">
                  <c:v>0.96902361791476521</c:v>
                </c:pt>
                <c:pt idx="244">
                  <c:v>0.92082503324837583</c:v>
                </c:pt>
                <c:pt idx="245">
                  <c:v>0.88123880742261962</c:v>
                </c:pt>
                <c:pt idx="246">
                  <c:v>0.85365149417753527</c:v>
                </c:pt>
                <c:pt idx="247">
                  <c:v>0.83849791328488066</c:v>
                </c:pt>
                <c:pt idx="248">
                  <c:v>0.83448173793710601</c:v>
                </c:pt>
                <c:pt idx="249">
                  <c:v>0.84056378089076267</c:v>
                </c:pt>
                <c:pt idx="250">
                  <c:v>0.85491888740832622</c:v>
                </c:pt>
                <c:pt idx="251">
                  <c:v>0.88127980901910019</c:v>
                </c:pt>
                <c:pt idx="252">
                  <c:v>0.91461082713064479</c:v>
                </c:pt>
                <c:pt idx="253">
                  <c:v>0.95803162939790942</c:v>
                </c:pt>
                <c:pt idx="254">
                  <c:v>0.99053532181588944</c:v>
                </c:pt>
                <c:pt idx="255">
                  <c:v>0.93193290151579822</c:v>
                </c:pt>
                <c:pt idx="256">
                  <c:v>0.87378003928695824</c:v>
                </c:pt>
                <c:pt idx="257">
                  <c:v>0.82420470153549386</c:v>
                </c:pt>
                <c:pt idx="258">
                  <c:v>0.78950862716577364</c:v>
                </c:pt>
                <c:pt idx="259">
                  <c:v>0.76710613172270747</c:v>
                </c:pt>
                <c:pt idx="260">
                  <c:v>0.75293140438488582</c:v>
                </c:pt>
                <c:pt idx="261">
                  <c:v>0.7430335777976077</c:v>
                </c:pt>
                <c:pt idx="262">
                  <c:v>0.73635890646200375</c:v>
                </c:pt>
                <c:pt idx="263">
                  <c:v>0.73225643721121103</c:v>
                </c:pt>
                <c:pt idx="264">
                  <c:v>0.73451981414020473</c:v>
                </c:pt>
                <c:pt idx="265">
                  <c:v>0.74969822995351509</c:v>
                </c:pt>
                <c:pt idx="266">
                  <c:v>0.77809750149545498</c:v>
                </c:pt>
                <c:pt idx="267">
                  <c:v>0.82399052664856498</c:v>
                </c:pt>
                <c:pt idx="268">
                  <c:v>0.88854848227556782</c:v>
                </c:pt>
                <c:pt idx="269">
                  <c:v>0.97155885088927807</c:v>
                </c:pt>
                <c:pt idx="270">
                  <c:v>0.9335040802296718</c:v>
                </c:pt>
                <c:pt idx="271">
                  <c:v>0.8321917121317427</c:v>
                </c:pt>
                <c:pt idx="272">
                  <c:v>0.73279479165791339</c:v>
                </c:pt>
                <c:pt idx="273">
                  <c:v>0.64167247721872445</c:v>
                </c:pt>
                <c:pt idx="274">
                  <c:v>0.56289057313958057</c:v>
                </c:pt>
                <c:pt idx="275">
                  <c:v>0.49836634661747337</c:v>
                </c:pt>
                <c:pt idx="276">
                  <c:v>0.44692277009130255</c:v>
                </c:pt>
                <c:pt idx="277">
                  <c:v>0.40759606461827436</c:v>
                </c:pt>
                <c:pt idx="278">
                  <c:v>0.37912524431035866</c:v>
                </c:pt>
                <c:pt idx="279">
                  <c:v>0.36044714935399169</c:v>
                </c:pt>
                <c:pt idx="280">
                  <c:v>0.34964987169288753</c:v>
                </c:pt>
                <c:pt idx="281">
                  <c:v>0.3438191109145653</c:v>
                </c:pt>
                <c:pt idx="282">
                  <c:v>0.34625908070193556</c:v>
                </c:pt>
                <c:pt idx="283">
                  <c:v>0.39417482922073355</c:v>
                </c:pt>
                <c:pt idx="284">
                  <c:v>0.44757825170640619</c:v>
                </c:pt>
                <c:pt idx="285">
                  <c:v>0.50133484660187799</c:v>
                </c:pt>
                <c:pt idx="286">
                  <c:v>0.56055067505497469</c:v>
                </c:pt>
                <c:pt idx="287">
                  <c:v>0.62630377424065575</c:v>
                </c:pt>
                <c:pt idx="288">
                  <c:v>0.68568263348289604</c:v>
                </c:pt>
                <c:pt idx="289">
                  <c:v>0.72721823495080806</c:v>
                </c:pt>
                <c:pt idx="290">
                  <c:v>0.75313819422279193</c:v>
                </c:pt>
                <c:pt idx="291">
                  <c:v>0.77469564477078301</c:v>
                </c:pt>
                <c:pt idx="292">
                  <c:v>0.80074502057161578</c:v>
                </c:pt>
                <c:pt idx="293">
                  <c:v>0.82957874758600181</c:v>
                </c:pt>
                <c:pt idx="294">
                  <c:v>0.86700936772869597</c:v>
                </c:pt>
                <c:pt idx="295">
                  <c:v>0.92042139338695961</c:v>
                </c:pt>
                <c:pt idx="296">
                  <c:v>0.98864393769275971</c:v>
                </c:pt>
                <c:pt idx="297">
                  <c:v>0.93306551213942523</c:v>
                </c:pt>
                <c:pt idx="298">
                  <c:v>0.84916263136642445</c:v>
                </c:pt>
                <c:pt idx="299">
                  <c:v>0.77100397395652021</c:v>
                </c:pt>
                <c:pt idx="300">
                  <c:v>0.70149533756970295</c:v>
                </c:pt>
                <c:pt idx="301">
                  <c:v>0.6433632700721913</c:v>
                </c:pt>
                <c:pt idx="302">
                  <c:v>0.59315031780500038</c:v>
                </c:pt>
                <c:pt idx="303">
                  <c:v>0.54407809768557058</c:v>
                </c:pt>
                <c:pt idx="304">
                  <c:v>0.48403095202791613</c:v>
                </c:pt>
                <c:pt idx="305">
                  <c:v>0.4087655081922158</c:v>
                </c:pt>
                <c:pt idx="306">
                  <c:v>0.32817140608745821</c:v>
                </c:pt>
                <c:pt idx="307">
                  <c:v>0.24485882088148425</c:v>
                </c:pt>
                <c:pt idx="308">
                  <c:v>0.16928162650545464</c:v>
                </c:pt>
                <c:pt idx="309">
                  <c:v>0.10991924960939836</c:v>
                </c:pt>
                <c:pt idx="310">
                  <c:v>7.0783731143673756E-2</c:v>
                </c:pt>
                <c:pt idx="311">
                  <c:v>4.8684424041920971E-2</c:v>
                </c:pt>
                <c:pt idx="312">
                  <c:v>4.1785075548683381E-2</c:v>
                </c:pt>
                <c:pt idx="313">
                  <c:v>5.1542890024837584E-2</c:v>
                </c:pt>
                <c:pt idx="314">
                  <c:v>4.1722798383126314E-2</c:v>
                </c:pt>
                <c:pt idx="315">
                  <c:v>4.8959316738160452E-2</c:v>
                </c:pt>
                <c:pt idx="316">
                  <c:v>7.7601543860067013E-2</c:v>
                </c:pt>
                <c:pt idx="317">
                  <c:v>0.13500353404139032</c:v>
                </c:pt>
                <c:pt idx="318">
                  <c:v>0.21585842917068732</c:v>
                </c:pt>
                <c:pt idx="319">
                  <c:v>0.32404667424735101</c:v>
                </c:pt>
                <c:pt idx="320">
                  <c:v>0.45314658278711317</c:v>
                </c:pt>
                <c:pt idx="321">
                  <c:v>0.59249929689202874</c:v>
                </c:pt>
                <c:pt idx="322">
                  <c:v>0.73627498671850322</c:v>
                </c:pt>
                <c:pt idx="323">
                  <c:v>0.88171049305607352</c:v>
                </c:pt>
                <c:pt idx="324">
                  <c:v>0.97223928812457872</c:v>
                </c:pt>
                <c:pt idx="325">
                  <c:v>0.83114619722453154</c:v>
                </c:pt>
                <c:pt idx="326">
                  <c:v>0.70447115144149342</c:v>
                </c:pt>
                <c:pt idx="327">
                  <c:v>0.60010258375498793</c:v>
                </c:pt>
                <c:pt idx="328">
                  <c:v>0.5165597287866196</c:v>
                </c:pt>
                <c:pt idx="329">
                  <c:v>0.45378466582142041</c:v>
                </c:pt>
                <c:pt idx="330">
                  <c:v>0.40303574241887052</c:v>
                </c:pt>
                <c:pt idx="331">
                  <c:v>0.36089535867446842</c:v>
                </c:pt>
                <c:pt idx="332">
                  <c:v>0.31881161542095604</c:v>
                </c:pt>
                <c:pt idx="333">
                  <c:v>0.2041377208157773</c:v>
                </c:pt>
                <c:pt idx="334">
                  <c:v>0.10898535919763308</c:v>
                </c:pt>
                <c:pt idx="335">
                  <c:v>4.5321066326191484E-2</c:v>
                </c:pt>
                <c:pt idx="336">
                  <c:v>1.82455991449193E-2</c:v>
                </c:pt>
                <c:pt idx="337">
                  <c:v>1.8164871100275759E-2</c:v>
                </c:pt>
                <c:pt idx="338">
                  <c:v>4.7051375793683681E-2</c:v>
                </c:pt>
                <c:pt idx="339">
                  <c:v>9.5254665036595187E-2</c:v>
                </c:pt>
                <c:pt idx="340">
                  <c:v>0.15378316792836677</c:v>
                </c:pt>
                <c:pt idx="341">
                  <c:v>0.22645194985080586</c:v>
                </c:pt>
                <c:pt idx="342">
                  <c:v>0.31420208733694033</c:v>
                </c:pt>
                <c:pt idx="343">
                  <c:v>0.40892850446247397</c:v>
                </c:pt>
                <c:pt idx="344">
                  <c:v>0.50998549447247687</c:v>
                </c:pt>
                <c:pt idx="345">
                  <c:v>0.59617392897296451</c:v>
                </c:pt>
                <c:pt idx="346">
                  <c:v>0.69391857481508268</c:v>
                </c:pt>
                <c:pt idx="347">
                  <c:v>0.79759452335658898</c:v>
                </c:pt>
                <c:pt idx="348">
                  <c:v>0.88716637773277063</c:v>
                </c:pt>
                <c:pt idx="349">
                  <c:v>0.95929514094367763</c:v>
                </c:pt>
                <c:pt idx="350">
                  <c:v>0.9891816130085368</c:v>
                </c:pt>
                <c:pt idx="351">
                  <c:v>0.95011497687422974</c:v>
                </c:pt>
                <c:pt idx="352">
                  <c:v>0.91387853587022227</c:v>
                </c:pt>
                <c:pt idx="353">
                  <c:v>0.88539182738586497</c:v>
                </c:pt>
                <c:pt idx="354">
                  <c:v>0.8684225279740958</c:v>
                </c:pt>
                <c:pt idx="355">
                  <c:v>0.86273693375683735</c:v>
                </c:pt>
                <c:pt idx="356">
                  <c:v>0.86122158144297245</c:v>
                </c:pt>
                <c:pt idx="357">
                  <c:v>0.86578066433595868</c:v>
                </c:pt>
                <c:pt idx="358">
                  <c:v>0.87389569132644362</c:v>
                </c:pt>
                <c:pt idx="359">
                  <c:v>0.88454927526901805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'Score Template 2'!$EF$39:$EF$398</c:f>
              <c:numCache>
                <c:formatCode>0.0000</c:formatCode>
                <c:ptCount val="360"/>
                <c:pt idx="0">
                  <c:v>0.94727002448795239</c:v>
                </c:pt>
                <c:pt idx="1">
                  <c:v>0.87479094230580434</c:v>
                </c:pt>
                <c:pt idx="2">
                  <c:v>0.80745412021297758</c:v>
                </c:pt>
                <c:pt idx="3">
                  <c:v>0.74340179695140818</c:v>
                </c:pt>
                <c:pt idx="4">
                  <c:v>0.69355050547792563</c:v>
                </c:pt>
                <c:pt idx="5">
                  <c:v>0.65530098902041789</c:v>
                </c:pt>
                <c:pt idx="6">
                  <c:v>0.6251362469348376</c:v>
                </c:pt>
                <c:pt idx="7">
                  <c:v>0.60153515762145848</c:v>
                </c:pt>
                <c:pt idx="8">
                  <c:v>0.57988112129489111</c:v>
                </c:pt>
                <c:pt idx="9">
                  <c:v>0.56604814709626305</c:v>
                </c:pt>
                <c:pt idx="10">
                  <c:v>0.54745326854009302</c:v>
                </c:pt>
                <c:pt idx="11">
                  <c:v>0.52656586897169722</c:v>
                </c:pt>
                <c:pt idx="12">
                  <c:v>0.50992825412195941</c:v>
                </c:pt>
                <c:pt idx="13">
                  <c:v>0.49869428082990319</c:v>
                </c:pt>
                <c:pt idx="14">
                  <c:v>0.49828355142612191</c:v>
                </c:pt>
                <c:pt idx="15">
                  <c:v>0.51452266074384112</c:v>
                </c:pt>
                <c:pt idx="16">
                  <c:v>0.55163328270393031</c:v>
                </c:pt>
                <c:pt idx="17">
                  <c:v>0.60957256407725224</c:v>
                </c:pt>
                <c:pt idx="18">
                  <c:v>0.67295242929599386</c:v>
                </c:pt>
                <c:pt idx="19">
                  <c:v>0.7377857657279544</c:v>
                </c:pt>
                <c:pt idx="20">
                  <c:v>0.79928733381404604</c:v>
                </c:pt>
                <c:pt idx="21">
                  <c:v>0.85621584985322696</c:v>
                </c:pt>
                <c:pt idx="22">
                  <c:v>0.906355406080666</c:v>
                </c:pt>
                <c:pt idx="23">
                  <c:v>0.9522953768410688</c:v>
                </c:pt>
                <c:pt idx="24">
                  <c:v>0.99609156980313773</c:v>
                </c:pt>
                <c:pt idx="25">
                  <c:v>0.93985441878968412</c:v>
                </c:pt>
                <c:pt idx="26">
                  <c:v>0.88486287191451096</c:v>
                </c:pt>
                <c:pt idx="27">
                  <c:v>0.83624647481247127</c:v>
                </c:pt>
                <c:pt idx="28">
                  <c:v>0.79107932739788966</c:v>
                </c:pt>
                <c:pt idx="29">
                  <c:v>0.74936771354938458</c:v>
                </c:pt>
                <c:pt idx="30">
                  <c:v>0.70975627408573216</c:v>
                </c:pt>
                <c:pt idx="31">
                  <c:v>0.67148902686701839</c:v>
                </c:pt>
                <c:pt idx="32">
                  <c:v>0.63618303775580043</c:v>
                </c:pt>
                <c:pt idx="33">
                  <c:v>0.61171080274818335</c:v>
                </c:pt>
                <c:pt idx="34">
                  <c:v>0.60180827985247287</c:v>
                </c:pt>
                <c:pt idx="35">
                  <c:v>0.59562797821951541</c:v>
                </c:pt>
                <c:pt idx="36">
                  <c:v>0.59633761497553905</c:v>
                </c:pt>
                <c:pt idx="37">
                  <c:v>0.60497123180205115</c:v>
                </c:pt>
                <c:pt idx="38">
                  <c:v>0.62826362227731103</c:v>
                </c:pt>
                <c:pt idx="39">
                  <c:v>0.6841615451806855</c:v>
                </c:pt>
                <c:pt idx="40">
                  <c:v>0.77081507490733026</c:v>
                </c:pt>
                <c:pt idx="41">
                  <c:v>0.88508542170051108</c:v>
                </c:pt>
                <c:pt idx="42">
                  <c:v>0.98580459635297712</c:v>
                </c:pt>
                <c:pt idx="43">
                  <c:v>0.85204641332005715</c:v>
                </c:pt>
                <c:pt idx="44">
                  <c:v>0.71380700018820264</c:v>
                </c:pt>
                <c:pt idx="45">
                  <c:v>0.57508450871183303</c:v>
                </c:pt>
                <c:pt idx="46">
                  <c:v>0.43930549681668907</c:v>
                </c:pt>
                <c:pt idx="47">
                  <c:v>0.31330269891182894</c:v>
                </c:pt>
                <c:pt idx="48">
                  <c:v>0.20086454793208497</c:v>
                </c:pt>
                <c:pt idx="49">
                  <c:v>0.10117902598304751</c:v>
                </c:pt>
                <c:pt idx="50">
                  <c:v>1.3619674709730911E-2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1.070909392395103E-2</c:v>
                </c:pt>
                <c:pt idx="62">
                  <c:v>0.15230484618064777</c:v>
                </c:pt>
                <c:pt idx="63">
                  <c:v>0.31904901748562164</c:v>
                </c:pt>
                <c:pt idx="64">
                  <c:v>0.50013756146313448</c:v>
                </c:pt>
                <c:pt idx="65">
                  <c:v>0.69401036973363661</c:v>
                </c:pt>
                <c:pt idx="66">
                  <c:v>0.90601256268232599</c:v>
                </c:pt>
                <c:pt idx="67">
                  <c:v>0.87066986003394964</c:v>
                </c:pt>
                <c:pt idx="68">
                  <c:v>0.64870590556660823</c:v>
                </c:pt>
                <c:pt idx="69">
                  <c:v>0.44107178342648845</c:v>
                </c:pt>
                <c:pt idx="70">
                  <c:v>0.26158553819745944</c:v>
                </c:pt>
                <c:pt idx="71">
                  <c:v>0.11435512464463526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1.9134078523322939E-3</c:v>
                </c:pt>
                <c:pt idx="86">
                  <c:v>0.10646053010540724</c:v>
                </c:pt>
                <c:pt idx="87">
                  <c:v>0.23251773134201403</c:v>
                </c:pt>
                <c:pt idx="88">
                  <c:v>0.3774386861603557</c:v>
                </c:pt>
                <c:pt idx="89">
                  <c:v>0.53562190780359042</c:v>
                </c:pt>
                <c:pt idx="90">
                  <c:v>0.69359874237432406</c:v>
                </c:pt>
                <c:pt idx="91">
                  <c:v>0.84291601536474037</c:v>
                </c:pt>
                <c:pt idx="92">
                  <c:v>0.98029374356049626</c:v>
                </c:pt>
                <c:pt idx="93">
                  <c:v>0.90579109317547979</c:v>
                </c:pt>
                <c:pt idx="94">
                  <c:v>0.80107006934487957</c:v>
                </c:pt>
                <c:pt idx="95">
                  <c:v>0.70409523701902121</c:v>
                </c:pt>
                <c:pt idx="96">
                  <c:v>0.61587622486567117</c:v>
                </c:pt>
                <c:pt idx="97">
                  <c:v>0.54991505548024489</c:v>
                </c:pt>
                <c:pt idx="98">
                  <c:v>0.50427069743916453</c:v>
                </c:pt>
                <c:pt idx="99">
                  <c:v>0.46795017686684526</c:v>
                </c:pt>
                <c:pt idx="100">
                  <c:v>0.43666189903584152</c:v>
                </c:pt>
                <c:pt idx="101">
                  <c:v>0.41708765071825749</c:v>
                </c:pt>
                <c:pt idx="102">
                  <c:v>0.41437053394847867</c:v>
                </c:pt>
                <c:pt idx="103">
                  <c:v>0.43447892501863128</c:v>
                </c:pt>
                <c:pt idx="104">
                  <c:v>0.47123902506697479</c:v>
                </c:pt>
                <c:pt idx="105">
                  <c:v>0.51646816544864138</c:v>
                </c:pt>
                <c:pt idx="106">
                  <c:v>0.5703090240677684</c:v>
                </c:pt>
                <c:pt idx="107">
                  <c:v>0.63113179658521568</c:v>
                </c:pt>
                <c:pt idx="108">
                  <c:v>0.69842724373366594</c:v>
                </c:pt>
                <c:pt idx="109">
                  <c:v>0.77669885426256491</c:v>
                </c:pt>
                <c:pt idx="110">
                  <c:v>0.86904899962326787</c:v>
                </c:pt>
                <c:pt idx="111">
                  <c:v>0.96288646599809613</c:v>
                </c:pt>
                <c:pt idx="112">
                  <c:v>0.94476645146072236</c:v>
                </c:pt>
                <c:pt idx="113">
                  <c:v>0.85980527531879858</c:v>
                </c:pt>
                <c:pt idx="114">
                  <c:v>0.78642127783032456</c:v>
                </c:pt>
                <c:pt idx="115">
                  <c:v>0.72698616830541951</c:v>
                </c:pt>
                <c:pt idx="116">
                  <c:v>0.6813388915624875</c:v>
                </c:pt>
                <c:pt idx="117">
                  <c:v>0.64259509987911334</c:v>
                </c:pt>
                <c:pt idx="118">
                  <c:v>0.62374124483461479</c:v>
                </c:pt>
                <c:pt idx="119">
                  <c:v>0.6207341047448196</c:v>
                </c:pt>
                <c:pt idx="120">
                  <c:v>0.62213950841378918</c:v>
                </c:pt>
                <c:pt idx="121">
                  <c:v>0.63140405856978665</c:v>
                </c:pt>
                <c:pt idx="122">
                  <c:v>0.64360829347362292</c:v>
                </c:pt>
                <c:pt idx="123">
                  <c:v>0.65707773498106259</c:v>
                </c:pt>
                <c:pt idx="124">
                  <c:v>0.66530236614511296</c:v>
                </c:pt>
                <c:pt idx="125">
                  <c:v>0.68564602434870991</c:v>
                </c:pt>
                <c:pt idx="126">
                  <c:v>0.72364979468009638</c:v>
                </c:pt>
                <c:pt idx="127">
                  <c:v>0.78019805857394964</c:v>
                </c:pt>
                <c:pt idx="128">
                  <c:v>0.84832938185484419</c:v>
                </c:pt>
                <c:pt idx="129">
                  <c:v>0.92712748458849326</c:v>
                </c:pt>
                <c:pt idx="130">
                  <c:v>0.9852343259325792</c:v>
                </c:pt>
                <c:pt idx="131">
                  <c:v>0.89608865103690372</c:v>
                </c:pt>
                <c:pt idx="132">
                  <c:v>0.81479076425214447</c:v>
                </c:pt>
                <c:pt idx="133">
                  <c:v>0.75382142337414648</c:v>
                </c:pt>
                <c:pt idx="134">
                  <c:v>0.71277714141733162</c:v>
                </c:pt>
                <c:pt idx="135">
                  <c:v>0.68402000790657169</c:v>
                </c:pt>
                <c:pt idx="136">
                  <c:v>0.66554725598187126</c:v>
                </c:pt>
                <c:pt idx="137">
                  <c:v>0.65870871191465052</c:v>
                </c:pt>
                <c:pt idx="138">
                  <c:v>0.66218674101039476</c:v>
                </c:pt>
                <c:pt idx="139">
                  <c:v>0.67212793807565208</c:v>
                </c:pt>
                <c:pt idx="140">
                  <c:v>0.68924278455903942</c:v>
                </c:pt>
                <c:pt idx="141">
                  <c:v>0.71243838679203153</c:v>
                </c:pt>
                <c:pt idx="142">
                  <c:v>0.7489643798624277</c:v>
                </c:pt>
                <c:pt idx="143">
                  <c:v>0.80001105158629582</c:v>
                </c:pt>
                <c:pt idx="144">
                  <c:v>0.85742127929046941</c:v>
                </c:pt>
                <c:pt idx="145">
                  <c:v>0.915068927034976</c:v>
                </c:pt>
                <c:pt idx="146">
                  <c:v>0.97200413821605702</c:v>
                </c:pt>
                <c:pt idx="147">
                  <c:v>0.96979114314004222</c:v>
                </c:pt>
                <c:pt idx="148">
                  <c:v>0.90750595640426801</c:v>
                </c:pt>
                <c:pt idx="149">
                  <c:v>0.845315048418113</c:v>
                </c:pt>
                <c:pt idx="150">
                  <c:v>0.7861314563786409</c:v>
                </c:pt>
                <c:pt idx="151">
                  <c:v>0.72433670926390747</c:v>
                </c:pt>
                <c:pt idx="152">
                  <c:v>0.664828437455941</c:v>
                </c:pt>
                <c:pt idx="153">
                  <c:v>0.60754596782124182</c:v>
                </c:pt>
                <c:pt idx="154">
                  <c:v>0.5565991344049217</c:v>
                </c:pt>
                <c:pt idx="155">
                  <c:v>0.51735590586547653</c:v>
                </c:pt>
                <c:pt idx="156">
                  <c:v>0.49681375005964024</c:v>
                </c:pt>
                <c:pt idx="157">
                  <c:v>0.49839038213280795</c:v>
                </c:pt>
                <c:pt idx="158">
                  <c:v>0.52573811234518364</c:v>
                </c:pt>
                <c:pt idx="159">
                  <c:v>0.57305977618103199</c:v>
                </c:pt>
                <c:pt idx="160">
                  <c:v>0.63424073916946844</c:v>
                </c:pt>
                <c:pt idx="161">
                  <c:v>0.70912077461031719</c:v>
                </c:pt>
                <c:pt idx="162">
                  <c:v>0.79313768442844268</c:v>
                </c:pt>
                <c:pt idx="163">
                  <c:v>0.8762200786451837</c:v>
                </c:pt>
                <c:pt idx="164">
                  <c:v>0.95021726290505149</c:v>
                </c:pt>
                <c:pt idx="165">
                  <c:v>0.98076751711185384</c:v>
                </c:pt>
                <c:pt idx="166">
                  <c:v>0.91075034625889673</c:v>
                </c:pt>
                <c:pt idx="167">
                  <c:v>0.84319111269442826</c:v>
                </c:pt>
                <c:pt idx="168">
                  <c:v>0.78035035309704937</c:v>
                </c:pt>
                <c:pt idx="169">
                  <c:v>0.72218870109249456</c:v>
                </c:pt>
                <c:pt idx="170">
                  <c:v>0.66724553721462132</c:v>
                </c:pt>
                <c:pt idx="171">
                  <c:v>0.61515313251291004</c:v>
                </c:pt>
                <c:pt idx="172">
                  <c:v>0.56539079885563104</c:v>
                </c:pt>
                <c:pt idx="173">
                  <c:v>0.52413201847805013</c:v>
                </c:pt>
                <c:pt idx="174">
                  <c:v>0.4920804450834082</c:v>
                </c:pt>
                <c:pt idx="175">
                  <c:v>0.46483619189450154</c:v>
                </c:pt>
                <c:pt idx="176">
                  <c:v>0.44453005716741434</c:v>
                </c:pt>
                <c:pt idx="177">
                  <c:v>0.40249397042961088</c:v>
                </c:pt>
                <c:pt idx="178">
                  <c:v>0.38516631466291629</c:v>
                </c:pt>
                <c:pt idx="179">
                  <c:v>0.39574253403807713</c:v>
                </c:pt>
                <c:pt idx="180">
                  <c:v>0.43492025152165514</c:v>
                </c:pt>
                <c:pt idx="181">
                  <c:v>0.49605849067006436</c:v>
                </c:pt>
                <c:pt idx="182">
                  <c:v>0.56298626306413568</c:v>
                </c:pt>
                <c:pt idx="183">
                  <c:v>0.62965828948768365</c:v>
                </c:pt>
                <c:pt idx="184">
                  <c:v>0.68839750597228466</c:v>
                </c:pt>
                <c:pt idx="185">
                  <c:v>0.73388985482793689</c:v>
                </c:pt>
                <c:pt idx="186">
                  <c:v>0.76675737596216276</c:v>
                </c:pt>
                <c:pt idx="187">
                  <c:v>0.79424835524572079</c:v>
                </c:pt>
                <c:pt idx="188">
                  <c:v>0.82136015074635327</c:v>
                </c:pt>
                <c:pt idx="189">
                  <c:v>0.8472456515642941</c:v>
                </c:pt>
                <c:pt idx="190">
                  <c:v>0.87799613581065483</c:v>
                </c:pt>
                <c:pt idx="191">
                  <c:v>0.91986076246598547</c:v>
                </c:pt>
                <c:pt idx="192">
                  <c:v>0.96796684075300876</c:v>
                </c:pt>
                <c:pt idx="193">
                  <c:v>0.98210937312364044</c:v>
                </c:pt>
                <c:pt idx="194">
                  <c:v>0.92832407188863919</c:v>
                </c:pt>
                <c:pt idx="195">
                  <c:v>0.87596988772844231</c:v>
                </c:pt>
                <c:pt idx="196">
                  <c:v>0.82058480511235465</c:v>
                </c:pt>
                <c:pt idx="197">
                  <c:v>0.76767051654022123</c:v>
                </c:pt>
                <c:pt idx="198">
                  <c:v>0.72079259699187226</c:v>
                </c:pt>
                <c:pt idx="199">
                  <c:v>0.6786828542152239</c:v>
                </c:pt>
                <c:pt idx="200">
                  <c:v>0.64176487759139467</c:v>
                </c:pt>
                <c:pt idx="201">
                  <c:v>0.61258018370896505</c:v>
                </c:pt>
                <c:pt idx="202">
                  <c:v>0.5896438001958848</c:v>
                </c:pt>
                <c:pt idx="203">
                  <c:v>0.57179162285978635</c:v>
                </c:pt>
                <c:pt idx="204">
                  <c:v>0.56449426462978214</c:v>
                </c:pt>
                <c:pt idx="205">
                  <c:v>0.5508265238151463</c:v>
                </c:pt>
                <c:pt idx="206">
                  <c:v>0.53226023737594264</c:v>
                </c:pt>
                <c:pt idx="207">
                  <c:v>0.51846662380738595</c:v>
                </c:pt>
                <c:pt idx="208">
                  <c:v>0.54417191258486675</c:v>
                </c:pt>
                <c:pt idx="209">
                  <c:v>0.5642591438210387</c:v>
                </c:pt>
                <c:pt idx="210">
                  <c:v>0.56794147457702893</c:v>
                </c:pt>
                <c:pt idx="211">
                  <c:v>0.55507989920925094</c:v>
                </c:pt>
                <c:pt idx="212">
                  <c:v>0.53347753622739624</c:v>
                </c:pt>
                <c:pt idx="213">
                  <c:v>0.51821533408912734</c:v>
                </c:pt>
                <c:pt idx="214">
                  <c:v>0.52080561591422692</c:v>
                </c:pt>
                <c:pt idx="215">
                  <c:v>0.55024109640176744</c:v>
                </c:pt>
                <c:pt idx="216">
                  <c:v>0.60298089116118514</c:v>
                </c:pt>
                <c:pt idx="217">
                  <c:v>0.67702751842274855</c:v>
                </c:pt>
                <c:pt idx="218">
                  <c:v>0.76527551978752162</c:v>
                </c:pt>
                <c:pt idx="219">
                  <c:v>0.8624642330794895</c:v>
                </c:pt>
                <c:pt idx="220">
                  <c:v>0.9524929376854937</c:v>
                </c:pt>
                <c:pt idx="221">
                  <c:v>0.962757001697927</c:v>
                </c:pt>
                <c:pt idx="222">
                  <c:v>0.88795892806191201</c:v>
                </c:pt>
                <c:pt idx="223">
                  <c:v>0.82262982666049322</c:v>
                </c:pt>
                <c:pt idx="224">
                  <c:v>0.76852214870209834</c:v>
                </c:pt>
                <c:pt idx="225">
                  <c:v>0.72849853690745181</c:v>
                </c:pt>
                <c:pt idx="226">
                  <c:v>0.69639091044362456</c:v>
                </c:pt>
                <c:pt idx="227">
                  <c:v>0.67326336992329228</c:v>
                </c:pt>
                <c:pt idx="228">
                  <c:v>0.6563533532713659</c:v>
                </c:pt>
                <c:pt idx="229">
                  <c:v>0.6445367299337692</c:v>
                </c:pt>
                <c:pt idx="230">
                  <c:v>0.63544706453537692</c:v>
                </c:pt>
                <c:pt idx="231">
                  <c:v>0.62911778829176157</c:v>
                </c:pt>
                <c:pt idx="232">
                  <c:v>0.62596766784440183</c:v>
                </c:pt>
                <c:pt idx="233">
                  <c:v>0.62726998260844069</c:v>
                </c:pt>
                <c:pt idx="234">
                  <c:v>0.6342334625896614</c:v>
                </c:pt>
                <c:pt idx="235">
                  <c:v>0.64351071828942463</c:v>
                </c:pt>
                <c:pt idx="236">
                  <c:v>0.67266341880741609</c:v>
                </c:pt>
                <c:pt idx="237">
                  <c:v>0.722455113279453</c:v>
                </c:pt>
                <c:pt idx="238">
                  <c:v>0.78239657077755431</c:v>
                </c:pt>
                <c:pt idx="239">
                  <c:v>0.84637395744660349</c:v>
                </c:pt>
                <c:pt idx="240">
                  <c:v>0.90907420674901862</c:v>
                </c:pt>
                <c:pt idx="241">
                  <c:v>0.97189406744136864</c:v>
                </c:pt>
                <c:pt idx="242">
                  <c:v>0.96899950872242613</c:v>
                </c:pt>
                <c:pt idx="243">
                  <c:v>0.92080523323674024</c:v>
                </c:pt>
                <c:pt idx="244">
                  <c:v>0.88122500997710018</c:v>
                </c:pt>
                <c:pt idx="245">
                  <c:v>0.85364391638380621</c:v>
                </c:pt>
                <c:pt idx="246">
                  <c:v>0.83849590671951357</c:v>
                </c:pt>
                <c:pt idx="247">
                  <c:v>0.83448478255065661</c:v>
                </c:pt>
                <c:pt idx="248">
                  <c:v>0.84057096503842088</c:v>
                </c:pt>
                <c:pt idx="249">
                  <c:v>0.85493207620731704</c:v>
                </c:pt>
                <c:pt idx="250">
                  <c:v>0.88129648538978933</c:v>
                </c:pt>
                <c:pt idx="251">
                  <c:v>0.91463255039736957</c:v>
                </c:pt>
                <c:pt idx="252">
                  <c:v>0.95805736058017976</c:v>
                </c:pt>
                <c:pt idx="253">
                  <c:v>0.99050600606132477</c:v>
                </c:pt>
                <c:pt idx="254">
                  <c:v>0.9319038126865109</c:v>
                </c:pt>
                <c:pt idx="255">
                  <c:v>0.87375524294126272</c:v>
                </c:pt>
                <c:pt idx="256">
                  <c:v>0.82418734789591275</c:v>
                </c:pt>
                <c:pt idx="257">
                  <c:v>0.78949742237313258</c:v>
                </c:pt>
                <c:pt idx="258">
                  <c:v>0.76709904188374733</c:v>
                </c:pt>
                <c:pt idx="259">
                  <c:v>0.75292645380241163</c:v>
                </c:pt>
                <c:pt idx="260">
                  <c:v>0.7430302394366064</c:v>
                </c:pt>
                <c:pt idx="261">
                  <c:v>0.73635685579512167</c:v>
                </c:pt>
                <c:pt idx="262">
                  <c:v>0.73225757269783232</c:v>
                </c:pt>
                <c:pt idx="263">
                  <c:v>0.73452741045366987</c:v>
                </c:pt>
                <c:pt idx="264">
                  <c:v>0.7497124410706173</c:v>
                </c:pt>
                <c:pt idx="265">
                  <c:v>0.7781204641579027</c:v>
                </c:pt>
                <c:pt idx="266">
                  <c:v>0.82402282639084401</c:v>
                </c:pt>
                <c:pt idx="267">
                  <c:v>0.88859001120681214</c:v>
                </c:pt>
                <c:pt idx="268">
                  <c:v>0.97160634476424101</c:v>
                </c:pt>
                <c:pt idx="269">
                  <c:v>0.93345339918499748</c:v>
                </c:pt>
                <c:pt idx="270">
                  <c:v>0.83214199088107543</c:v>
                </c:pt>
                <c:pt idx="271">
                  <c:v>0.73274921079714905</c:v>
                </c:pt>
                <c:pt idx="272">
                  <c:v>0.64163307012919535</c:v>
                </c:pt>
                <c:pt idx="273">
                  <c:v>0.5628582981605077</c:v>
                </c:pt>
                <c:pt idx="274">
                  <c:v>0.49834061499397397</c:v>
                </c:pt>
                <c:pt idx="275">
                  <c:v>0.44690309961852548</c:v>
                </c:pt>
                <c:pt idx="276">
                  <c:v>0.40758182453724667</c:v>
                </c:pt>
                <c:pt idx="277">
                  <c:v>0.37911590256283234</c:v>
                </c:pt>
                <c:pt idx="278">
                  <c:v>0.36044174925777894</c:v>
                </c:pt>
                <c:pt idx="279">
                  <c:v>0.34964695692848358</c:v>
                </c:pt>
                <c:pt idx="280">
                  <c:v>0.3438203428850749</c:v>
                </c:pt>
                <c:pt idx="281">
                  <c:v>0.34628305193377384</c:v>
                </c:pt>
                <c:pt idx="282">
                  <c:v>0.39420154437853128</c:v>
                </c:pt>
                <c:pt idx="283">
                  <c:v>0.44760514481603386</c:v>
                </c:pt>
                <c:pt idx="284">
                  <c:v>0.50136447096180436</c:v>
                </c:pt>
                <c:pt idx="285">
                  <c:v>0.56058356645447582</c:v>
                </c:pt>
                <c:pt idx="286">
                  <c:v>0.62633347405741857</c:v>
                </c:pt>
                <c:pt idx="287">
                  <c:v>0.68570340776631622</c:v>
                </c:pt>
                <c:pt idx="288">
                  <c:v>0.72723120032306454</c:v>
                </c:pt>
                <c:pt idx="289">
                  <c:v>0.75314897946401649</c:v>
                </c:pt>
                <c:pt idx="290">
                  <c:v>0.77470867667179744</c:v>
                </c:pt>
                <c:pt idx="291">
                  <c:v>0.80075944679945876</c:v>
                </c:pt>
                <c:pt idx="292">
                  <c:v>0.82959747625761227</c:v>
                </c:pt>
                <c:pt idx="293">
                  <c:v>0.86703609080695276</c:v>
                </c:pt>
                <c:pt idx="294">
                  <c:v>0.92045552424224275</c:v>
                </c:pt>
                <c:pt idx="295">
                  <c:v>0.98868310395333803</c:v>
                </c:pt>
                <c:pt idx="296">
                  <c:v>0.9330235411506822</c:v>
                </c:pt>
                <c:pt idx="297">
                  <c:v>0.84912353465329071</c:v>
                </c:pt>
                <c:pt idx="298">
                  <c:v>0.77096920509903022</c:v>
                </c:pt>
                <c:pt idx="299">
                  <c:v>0.70146625897657833</c:v>
                </c:pt>
                <c:pt idx="300">
                  <c:v>0.6433381513204921</c:v>
                </c:pt>
                <c:pt idx="301">
                  <c:v>0.59312576667374106</c:v>
                </c:pt>
                <c:pt idx="302">
                  <c:v>0.54404805528630129</c:v>
                </c:pt>
                <c:pt idx="303">
                  <c:v>0.48399329914705391</c:v>
                </c:pt>
                <c:pt idx="304">
                  <c:v>0.40872519030356624</c:v>
                </c:pt>
                <c:pt idx="305">
                  <c:v>0.32812973089313391</c:v>
                </c:pt>
                <c:pt idx="306">
                  <c:v>0.24482101743880869</c:v>
                </c:pt>
                <c:pt idx="307">
                  <c:v>0.16925193553036411</c:v>
                </c:pt>
                <c:pt idx="308">
                  <c:v>0.10989967632447695</c:v>
                </c:pt>
                <c:pt idx="309">
                  <c:v>7.077267976650492E-2</c:v>
                </c:pt>
                <c:pt idx="310">
                  <c:v>4.8680976805900888E-2</c:v>
                </c:pt>
                <c:pt idx="311">
                  <c:v>4.1789952001804909E-2</c:v>
                </c:pt>
                <c:pt idx="312">
                  <c:v>5.1537981791730192E-2</c:v>
                </c:pt>
                <c:pt idx="313">
                  <c:v>4.172642381004088E-2</c:v>
                </c:pt>
                <c:pt idx="314">
                  <c:v>4.897365221233263E-2</c:v>
                </c:pt>
                <c:pt idx="315">
                  <c:v>7.7630265082412997E-2</c:v>
                </c:pt>
                <c:pt idx="316">
                  <c:v>0.13504398855216249</c:v>
                </c:pt>
                <c:pt idx="317">
                  <c:v>0.21591255558563083</c:v>
                </c:pt>
                <c:pt idx="318">
                  <c:v>0.32411125905778049</c:v>
                </c:pt>
                <c:pt idx="319">
                  <c:v>0.45321629510627659</c:v>
                </c:pt>
                <c:pt idx="320">
                  <c:v>0.59257122111408367</c:v>
                </c:pt>
                <c:pt idx="321">
                  <c:v>0.73634774100187128</c:v>
                </c:pt>
                <c:pt idx="322">
                  <c:v>0.8817835534545968</c:v>
                </c:pt>
                <c:pt idx="323">
                  <c:v>0.97216870989731596</c:v>
                </c:pt>
                <c:pt idx="324">
                  <c:v>0.83108283359905122</c:v>
                </c:pt>
                <c:pt idx="325">
                  <c:v>0.7044189462640863</c:v>
                </c:pt>
                <c:pt idx="326">
                  <c:v>0.60006079662739176</c:v>
                </c:pt>
                <c:pt idx="327">
                  <c:v>0.51652832856263586</c:v>
                </c:pt>
                <c:pt idx="328">
                  <c:v>0.45375928081935557</c:v>
                </c:pt>
                <c:pt idx="329">
                  <c:v>0.40301466169172229</c:v>
                </c:pt>
                <c:pt idx="330">
                  <c:v>0.36087428812247002</c:v>
                </c:pt>
                <c:pt idx="331">
                  <c:v>0.31875425467760332</c:v>
                </c:pt>
                <c:pt idx="332">
                  <c:v>0.20409012871551058</c:v>
                </c:pt>
                <c:pt idx="333">
                  <c:v>0.10895352028232219</c:v>
                </c:pt>
                <c:pt idx="334">
                  <c:v>4.5307528576032707E-2</c:v>
                </c:pt>
                <c:pt idx="335">
                  <c:v>1.8245566008552205E-2</c:v>
                </c:pt>
                <c:pt idx="336">
                  <c:v>1.8179326410765362E-2</c:v>
                </c:pt>
                <c:pt idx="337">
                  <c:v>4.7075492079519998E-2</c:v>
                </c:pt>
                <c:pt idx="338">
                  <c:v>9.5283947466211272E-2</c:v>
                </c:pt>
                <c:pt idx="339">
                  <c:v>0.15381952426870948</c:v>
                </c:pt>
                <c:pt idx="340">
                  <c:v>0.22649584861379068</c:v>
                </c:pt>
                <c:pt idx="341">
                  <c:v>0.31424947582053031</c:v>
                </c:pt>
                <c:pt idx="342">
                  <c:v>0.40897905451681216</c:v>
                </c:pt>
                <c:pt idx="343">
                  <c:v>0.51002861313885361</c:v>
                </c:pt>
                <c:pt idx="344">
                  <c:v>0.59622282722607367</c:v>
                </c:pt>
                <c:pt idx="345">
                  <c:v>0.69397043519133628</c:v>
                </c:pt>
                <c:pt idx="346">
                  <c:v>0.79763932732241072</c:v>
                </c:pt>
                <c:pt idx="347">
                  <c:v>0.88720245500007322</c:v>
                </c:pt>
                <c:pt idx="348">
                  <c:v>0.95932091233789196</c:v>
                </c:pt>
                <c:pt idx="349">
                  <c:v>0.98916207062779749</c:v>
                </c:pt>
                <c:pt idx="350">
                  <c:v>0.95009685152992907</c:v>
                </c:pt>
                <c:pt idx="351">
                  <c:v>0.91386428827294441</c:v>
                </c:pt>
                <c:pt idx="352">
                  <c:v>0.88538334131457141</c:v>
                </c:pt>
                <c:pt idx="353">
                  <c:v>0.86841968479871956</c:v>
                </c:pt>
                <c:pt idx="354">
                  <c:v>0.86273617722146623</c:v>
                </c:pt>
                <c:pt idx="355">
                  <c:v>0.86122386301450815</c:v>
                </c:pt>
                <c:pt idx="356">
                  <c:v>0.86578472451424027</c:v>
                </c:pt>
                <c:pt idx="357">
                  <c:v>0.87390102089919708</c:v>
                </c:pt>
                <c:pt idx="358">
                  <c:v>0.88455483683320335</c:v>
                </c:pt>
                <c:pt idx="359">
                  <c:v>0.89567240363954992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'Score Template 2'!$EG$39:$EG$398</c:f>
              <c:numCache>
                <c:formatCode>0.0000</c:formatCode>
                <c:ptCount val="360"/>
                <c:pt idx="0">
                  <c:v>0.87475468463587824</c:v>
                </c:pt>
                <c:pt idx="1">
                  <c:v>0.80742043495930438</c:v>
                </c:pt>
                <c:pt idx="2">
                  <c:v>0.74336975476868594</c:v>
                </c:pt>
                <c:pt idx="3">
                  <c:v>0.69352556736313153</c:v>
                </c:pt>
                <c:pt idx="4">
                  <c:v>0.65528185469502642</c:v>
                </c:pt>
                <c:pt idx="5">
                  <c:v>0.62512115701883686</c:v>
                </c:pt>
                <c:pt idx="6">
                  <c:v>0.6015233511735778</c:v>
                </c:pt>
                <c:pt idx="7">
                  <c:v>0.57987028886051051</c:v>
                </c:pt>
                <c:pt idx="8">
                  <c:v>0.56604122714919025</c:v>
                </c:pt>
                <c:pt idx="9">
                  <c:v>0.54744396644976989</c:v>
                </c:pt>
                <c:pt idx="10">
                  <c:v>0.52655542004745093</c:v>
                </c:pt>
                <c:pt idx="11">
                  <c:v>0.50991993115305012</c:v>
                </c:pt>
                <c:pt idx="12">
                  <c:v>0.49868866103335885</c:v>
                </c:pt>
                <c:pt idx="13">
                  <c:v>0.4982833459586864</c:v>
                </c:pt>
                <c:pt idx="14">
                  <c:v>0.51453078436030819</c:v>
                </c:pt>
                <c:pt idx="15">
                  <c:v>0.55165184729720707</c:v>
                </c:pt>
                <c:pt idx="16">
                  <c:v>0.60960154821000523</c:v>
                </c:pt>
                <c:pt idx="17">
                  <c:v>0.67298413508149602</c:v>
                </c:pt>
                <c:pt idx="18">
                  <c:v>0.73781819861261266</c:v>
                </c:pt>
                <c:pt idx="19">
                  <c:v>0.79931809998117265</c:v>
                </c:pt>
                <c:pt idx="20">
                  <c:v>0.85624432835049524</c:v>
                </c:pt>
                <c:pt idx="21">
                  <c:v>0.90638048839993934</c:v>
                </c:pt>
                <c:pt idx="22">
                  <c:v>0.95231835831718703</c:v>
                </c:pt>
                <c:pt idx="23">
                  <c:v>0.99606575036674172</c:v>
                </c:pt>
                <c:pt idx="24">
                  <c:v>0.93982628614785646</c:v>
                </c:pt>
                <c:pt idx="25">
                  <c:v>0.88483536238630933</c:v>
                </c:pt>
                <c:pt idx="26">
                  <c:v>0.83622215445374082</c:v>
                </c:pt>
                <c:pt idx="27">
                  <c:v>0.7910567325267468</c:v>
                </c:pt>
                <c:pt idx="28">
                  <c:v>0.74934684730934031</c:v>
                </c:pt>
                <c:pt idx="29">
                  <c:v>0.70973645845818656</c:v>
                </c:pt>
                <c:pt idx="30">
                  <c:v>0.67146988367181137</c:v>
                </c:pt>
                <c:pt idx="31">
                  <c:v>0.63616537593033218</c:v>
                </c:pt>
                <c:pt idx="32">
                  <c:v>0.61169856050956017</c:v>
                </c:pt>
                <c:pt idx="33">
                  <c:v>0.60180332611415577</c:v>
                </c:pt>
                <c:pt idx="34">
                  <c:v>0.59562488652285062</c:v>
                </c:pt>
                <c:pt idx="35">
                  <c:v>0.59633796997141508</c:v>
                </c:pt>
                <c:pt idx="36">
                  <c:v>0.60497555076994836</c:v>
                </c:pt>
                <c:pt idx="37">
                  <c:v>0.62827527429855934</c:v>
                </c:pt>
                <c:pt idx="38">
                  <c:v>0.68418950812360868</c:v>
                </c:pt>
                <c:pt idx="39">
                  <c:v>0.77085842334641319</c:v>
                </c:pt>
                <c:pt idx="40">
                  <c:v>0.88514258545578528</c:v>
                </c:pt>
                <c:pt idx="41">
                  <c:v>0.98574000906836157</c:v>
                </c:pt>
                <c:pt idx="42">
                  <c:v>0.85197950077226681</c:v>
                </c:pt>
                <c:pt idx="43">
                  <c:v>0.71373784590449474</c:v>
                </c:pt>
                <c:pt idx="44">
                  <c:v>0.575015112768123</c:v>
                </c:pt>
                <c:pt idx="45">
                  <c:v>0.43923757334900759</c:v>
                </c:pt>
                <c:pt idx="46">
                  <c:v>0.31323966599641884</c:v>
                </c:pt>
                <c:pt idx="47">
                  <c:v>0.2008083007329956</c:v>
                </c:pt>
                <c:pt idx="48">
                  <c:v>0.10112915828822555</c:v>
                </c:pt>
                <c:pt idx="49">
                  <c:v>1.3575873133305993E-2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1.0763463219703007E-2</c:v>
                </c:pt>
                <c:pt idx="61">
                  <c:v>0.15237567947342257</c:v>
                </c:pt>
                <c:pt idx="62">
                  <c:v>0.31913243127817037</c:v>
                </c:pt>
                <c:pt idx="63">
                  <c:v>0.5002281510299067</c:v>
                </c:pt>
                <c:pt idx="64">
                  <c:v>0.69410735463022011</c:v>
                </c:pt>
                <c:pt idx="65">
                  <c:v>0.90611861680586214</c:v>
                </c:pt>
                <c:pt idx="66">
                  <c:v>0.87055814538798482</c:v>
                </c:pt>
                <c:pt idx="67">
                  <c:v>0.64859486807062661</c:v>
                </c:pt>
                <c:pt idx="68">
                  <c:v>0.44096791443092065</c:v>
                </c:pt>
                <c:pt idx="69">
                  <c:v>0.26149575018083659</c:v>
                </c:pt>
                <c:pt idx="70">
                  <c:v>0.11428147261184241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1.95954655426267E-3</c:v>
                </c:pt>
                <c:pt idx="85">
                  <c:v>0.10651282981638932</c:v>
                </c:pt>
                <c:pt idx="86">
                  <c:v>0.23258079147269761</c:v>
                </c:pt>
                <c:pt idx="87">
                  <c:v>0.37751118288612784</c:v>
                </c:pt>
                <c:pt idx="88">
                  <c:v>0.53570103898000032</c:v>
                </c:pt>
                <c:pt idx="89">
                  <c:v>0.69367777030557498</c:v>
                </c:pt>
                <c:pt idx="90">
                  <c:v>0.84299071134922776</c:v>
                </c:pt>
                <c:pt idx="91">
                  <c:v>0.98036246678620698</c:v>
                </c:pt>
                <c:pt idx="92">
                  <c:v>0.90573410710081048</c:v>
                </c:pt>
                <c:pt idx="93">
                  <c:v>0.80101768263961159</c:v>
                </c:pt>
                <c:pt idx="94">
                  <c:v>0.70404672534702228</c:v>
                </c:pt>
                <c:pt idx="95">
                  <c:v>0.61583209329380861</c:v>
                </c:pt>
                <c:pt idx="96">
                  <c:v>0.54988205839701054</c:v>
                </c:pt>
                <c:pt idx="97">
                  <c:v>0.50424786384334608</c:v>
                </c:pt>
                <c:pt idx="98">
                  <c:v>0.46793200752188668</c:v>
                </c:pt>
                <c:pt idx="99">
                  <c:v>0.43664624707094357</c:v>
                </c:pt>
                <c:pt idx="100">
                  <c:v>0.41707785869808855</c:v>
                </c:pt>
                <c:pt idx="101">
                  <c:v>0.41436917471047485</c:v>
                </c:pt>
                <c:pt idx="102">
                  <c:v>0.43448898424377891</c:v>
                </c:pt>
                <c:pt idx="103">
                  <c:v>0.47125741431162127</c:v>
                </c:pt>
                <c:pt idx="104">
                  <c:v>0.51649079133177378</c:v>
                </c:pt>
                <c:pt idx="105">
                  <c:v>0.57033595796402614</c:v>
                </c:pt>
                <c:pt idx="106">
                  <c:v>0.63116222318477422</c:v>
                </c:pt>
                <c:pt idx="107">
                  <c:v>0.69846090828951812</c:v>
                </c:pt>
                <c:pt idx="108">
                  <c:v>0.77673800964552087</c:v>
                </c:pt>
                <c:pt idx="109">
                  <c:v>0.86909519779503408</c:v>
                </c:pt>
                <c:pt idx="110">
                  <c:v>0.96293340820238571</c:v>
                </c:pt>
                <c:pt idx="111">
                  <c:v>0.94472025482113198</c:v>
                </c:pt>
                <c:pt idx="112">
                  <c:v>0.85976277347980812</c:v>
                </c:pt>
                <c:pt idx="113">
                  <c:v>0.7863845674764034</c:v>
                </c:pt>
                <c:pt idx="114">
                  <c:v>0.72695643588444669</c:v>
                </c:pt>
                <c:pt idx="115">
                  <c:v>0.68131605650658811</c:v>
                </c:pt>
                <c:pt idx="116">
                  <c:v>0.64257571829247828</c:v>
                </c:pt>
                <c:pt idx="117">
                  <c:v>0.62373181319127091</c:v>
                </c:pt>
                <c:pt idx="118">
                  <c:v>0.62073260042261358</c:v>
                </c:pt>
                <c:pt idx="119">
                  <c:v>0.62214021146715037</c:v>
                </c:pt>
                <c:pt idx="120">
                  <c:v>0.63140869316216075</c:v>
                </c:pt>
                <c:pt idx="121">
                  <c:v>0.64361439864365977</c:v>
                </c:pt>
                <c:pt idx="122">
                  <c:v>0.65708447307086115</c:v>
                </c:pt>
                <c:pt idx="123">
                  <c:v>0.66530648051788144</c:v>
                </c:pt>
                <c:pt idx="124">
                  <c:v>0.68565620126627047</c:v>
                </c:pt>
                <c:pt idx="125">
                  <c:v>0.72366880607095752</c:v>
                </c:pt>
                <c:pt idx="126">
                  <c:v>0.78022634685003456</c:v>
                </c:pt>
                <c:pt idx="127">
                  <c:v>0.84836346455783618</c:v>
                </c:pt>
                <c:pt idx="128">
                  <c:v>0.92716690334924046</c:v>
                </c:pt>
                <c:pt idx="129">
                  <c:v>0.98519048491733208</c:v>
                </c:pt>
                <c:pt idx="130">
                  <c:v>0.8960440559018884</c:v>
                </c:pt>
                <c:pt idx="131">
                  <c:v>0.8147500949741131</c:v>
                </c:pt>
                <c:pt idx="132">
                  <c:v>0.75379092345374721</c:v>
                </c:pt>
                <c:pt idx="133">
                  <c:v>0.71275660901014959</c:v>
                </c:pt>
                <c:pt idx="134">
                  <c:v>0.68400562214693661</c:v>
                </c:pt>
                <c:pt idx="135">
                  <c:v>0.66553801498541065</c:v>
                </c:pt>
                <c:pt idx="136">
                  <c:v>0.6587052909321256</c:v>
                </c:pt>
                <c:pt idx="137">
                  <c:v>0.66218848089488502</c:v>
                </c:pt>
                <c:pt idx="138">
                  <c:v>0.67213291116072726</c:v>
                </c:pt>
                <c:pt idx="139">
                  <c:v>0.68925134626313311</c:v>
                </c:pt>
                <c:pt idx="140">
                  <c:v>0.71244999039494949</c:v>
                </c:pt>
                <c:pt idx="141">
                  <c:v>0.74898265199502911</c:v>
                </c:pt>
                <c:pt idx="142">
                  <c:v>0.80003658769020969</c:v>
                </c:pt>
                <c:pt idx="143">
                  <c:v>0.85744999876405825</c:v>
                </c:pt>
                <c:pt idx="144">
                  <c:v>0.91509776527796971</c:v>
                </c:pt>
                <c:pt idx="145">
                  <c:v>0.97203262006257085</c:v>
                </c:pt>
                <c:pt idx="146">
                  <c:v>0.96976202622226138</c:v>
                </c:pt>
                <c:pt idx="147">
                  <c:v>0.90747479823181387</c:v>
                </c:pt>
                <c:pt idx="148">
                  <c:v>0.84528393740861518</c:v>
                </c:pt>
                <c:pt idx="149">
                  <c:v>0.78610184977932152</c:v>
                </c:pt>
                <c:pt idx="150">
                  <c:v>0.724305796433935</c:v>
                </c:pt>
                <c:pt idx="151">
                  <c:v>0.66479866843552671</c:v>
                </c:pt>
                <c:pt idx="152">
                  <c:v>0.60751731225864303</c:v>
                </c:pt>
                <c:pt idx="153">
                  <c:v>0.55657364824513367</c:v>
                </c:pt>
                <c:pt idx="154">
                  <c:v>0.51733627443549179</c:v>
                </c:pt>
                <c:pt idx="155">
                  <c:v>0.49680347384362933</c:v>
                </c:pt>
                <c:pt idx="156">
                  <c:v>0.49839117084319973</c:v>
                </c:pt>
                <c:pt idx="157">
                  <c:v>0.52575179305064257</c:v>
                </c:pt>
                <c:pt idx="158">
                  <c:v>0.57308344884928397</c:v>
                </c:pt>
                <c:pt idx="159">
                  <c:v>0.63427134495385484</c:v>
                </c:pt>
                <c:pt idx="160">
                  <c:v>0.70915823335741113</c:v>
                </c:pt>
                <c:pt idx="161">
                  <c:v>0.79317971389808661</c:v>
                </c:pt>
                <c:pt idx="162">
                  <c:v>0.87626164062328116</c:v>
                </c:pt>
                <c:pt idx="163">
                  <c:v>0.95025428000573176</c:v>
                </c:pt>
                <c:pt idx="164">
                  <c:v>0.98073299223942612</c:v>
                </c:pt>
                <c:pt idx="165">
                  <c:v>0.910715320160421</c:v>
                </c:pt>
                <c:pt idx="166">
                  <c:v>0.84315731617938849</c:v>
                </c:pt>
                <c:pt idx="167">
                  <c:v>0.78031891699920175</c:v>
                </c:pt>
                <c:pt idx="168">
                  <c:v>0.72215960571880555</c:v>
                </c:pt>
                <c:pt idx="169">
                  <c:v>0.66721805189002015</c:v>
                </c:pt>
                <c:pt idx="170">
                  <c:v>0.61512707328094318</c:v>
                </c:pt>
                <c:pt idx="171">
                  <c:v>0.56536590524199559</c:v>
                </c:pt>
                <c:pt idx="172">
                  <c:v>0.52411137876800629</c:v>
                </c:pt>
                <c:pt idx="173">
                  <c:v>0.49206441127980916</c:v>
                </c:pt>
                <c:pt idx="174">
                  <c:v>0.46482256295343649</c:v>
                </c:pt>
                <c:pt idx="175">
                  <c:v>0.44451989902097755</c:v>
                </c:pt>
                <c:pt idx="176">
                  <c:v>0.40247294187196325</c:v>
                </c:pt>
                <c:pt idx="177">
                  <c:v>0.38515764650095197</c:v>
                </c:pt>
                <c:pt idx="178">
                  <c:v>0.39574782479314219</c:v>
                </c:pt>
                <c:pt idx="179">
                  <c:v>0.43493985017972592</c:v>
                </c:pt>
                <c:pt idx="180">
                  <c:v>0.49608907508184452</c:v>
                </c:pt>
                <c:pt idx="181">
                  <c:v>0.56301974369064589</c:v>
                </c:pt>
                <c:pt idx="182">
                  <c:v>0.62969164217724027</c:v>
                </c:pt>
                <c:pt idx="183">
                  <c:v>0.68842689027267712</c:v>
                </c:pt>
                <c:pt idx="184">
                  <c:v>0.73391261238114125</c:v>
                </c:pt>
                <c:pt idx="185">
                  <c:v>0.76677381794372068</c:v>
                </c:pt>
                <c:pt idx="186">
                  <c:v>0.79426210761154548</c:v>
                </c:pt>
                <c:pt idx="187">
                  <c:v>0.82137371342544319</c:v>
                </c:pt>
                <c:pt idx="188">
                  <c:v>0.8472586007893157</c:v>
                </c:pt>
                <c:pt idx="189">
                  <c:v>0.87801151874424477</c:v>
                </c:pt>
                <c:pt idx="190">
                  <c:v>0.91988170525070556</c:v>
                </c:pt>
                <c:pt idx="191">
                  <c:v>0.96799090582468816</c:v>
                </c:pt>
                <c:pt idx="192">
                  <c:v>0.9820843987433886</c:v>
                </c:pt>
                <c:pt idx="193">
                  <c:v>0.92829716578496979</c:v>
                </c:pt>
                <c:pt idx="194">
                  <c:v>0.87594369754126866</c:v>
                </c:pt>
                <c:pt idx="195">
                  <c:v>0.82055709871784943</c:v>
                </c:pt>
                <c:pt idx="196">
                  <c:v>0.76764404616074544</c:v>
                </c:pt>
                <c:pt idx="197">
                  <c:v>0.72076914630675559</c:v>
                </c:pt>
                <c:pt idx="198">
                  <c:v>0.67866178881113348</c:v>
                </c:pt>
                <c:pt idx="199">
                  <c:v>0.64174640936897154</c:v>
                </c:pt>
                <c:pt idx="200">
                  <c:v>0.61256558406220052</c:v>
                </c:pt>
                <c:pt idx="201">
                  <c:v>0.58963232626716389</c:v>
                </c:pt>
                <c:pt idx="202">
                  <c:v>0.57178269230584133</c:v>
                </c:pt>
                <c:pt idx="203">
                  <c:v>0.5644906141254149</c:v>
                </c:pt>
                <c:pt idx="204">
                  <c:v>0.55081968652609448</c:v>
                </c:pt>
                <c:pt idx="205">
                  <c:v>0.53225094958882946</c:v>
                </c:pt>
                <c:pt idx="206">
                  <c:v>0.51845972355047321</c:v>
                </c:pt>
                <c:pt idx="207">
                  <c:v>0.54418477165879253</c:v>
                </c:pt>
                <c:pt idx="208">
                  <c:v>0.56426919246097684</c:v>
                </c:pt>
                <c:pt idx="209">
                  <c:v>0.56794331666345022</c:v>
                </c:pt>
                <c:pt idx="210">
                  <c:v>0.55507346520456458</c:v>
                </c:pt>
                <c:pt idx="211">
                  <c:v>0.53346672964261299</c:v>
                </c:pt>
                <c:pt idx="212">
                  <c:v>0.51820769917059883</c:v>
                </c:pt>
                <c:pt idx="213">
                  <c:v>0.52080691170303384</c:v>
                </c:pt>
                <c:pt idx="214">
                  <c:v>0.55025582150456265</c:v>
                </c:pt>
                <c:pt idx="215">
                  <c:v>0.60300727425010936</c:v>
                </c:pt>
                <c:pt idx="216">
                  <c:v>0.67706456025729655</c:v>
                </c:pt>
                <c:pt idx="217">
                  <c:v>0.76531966586124089</c:v>
                </c:pt>
                <c:pt idx="218">
                  <c:v>0.86251285174546843</c:v>
                </c:pt>
                <c:pt idx="219">
                  <c:v>0.95253797455623201</c:v>
                </c:pt>
                <c:pt idx="220">
                  <c:v>0.96271460546950449</c:v>
                </c:pt>
                <c:pt idx="221">
                  <c:v>0.88792151031622113</c:v>
                </c:pt>
                <c:pt idx="222">
                  <c:v>0.82259714576934695</c:v>
                </c:pt>
                <c:pt idx="223">
                  <c:v>0.76849508132943278</c:v>
                </c:pt>
                <c:pt idx="224">
                  <c:v>0.72847851509064609</c:v>
                </c:pt>
                <c:pt idx="225">
                  <c:v>0.69637484859947052</c:v>
                </c:pt>
                <c:pt idx="226">
                  <c:v>0.6732518003682546</c:v>
                </c:pt>
                <c:pt idx="227">
                  <c:v>0.65634489403342111</c:v>
                </c:pt>
                <c:pt idx="228">
                  <c:v>0.64453081866646666</c:v>
                </c:pt>
                <c:pt idx="229">
                  <c:v>0.6354425174291245</c:v>
                </c:pt>
                <c:pt idx="230">
                  <c:v>0.62911462207052926</c:v>
                </c:pt>
                <c:pt idx="231">
                  <c:v>0.62596609199625408</c:v>
                </c:pt>
                <c:pt idx="232">
                  <c:v>0.62727063409156436</c:v>
                </c:pt>
                <c:pt idx="233">
                  <c:v>0.63423694607139292</c:v>
                </c:pt>
                <c:pt idx="234">
                  <c:v>0.64351535923774872</c:v>
                </c:pt>
                <c:pt idx="235">
                  <c:v>0.67267800244949605</c:v>
                </c:pt>
                <c:pt idx="236">
                  <c:v>0.72248002158083968</c:v>
                </c:pt>
                <c:pt idx="237">
                  <c:v>0.78242655649916415</c:v>
                </c:pt>
                <c:pt idx="238">
                  <c:v>0.84640596214228592</c:v>
                </c:pt>
                <c:pt idx="239">
                  <c:v>0.90910557255657354</c:v>
                </c:pt>
                <c:pt idx="240">
                  <c:v>0.97192549308453635</c:v>
                </c:pt>
                <c:pt idx="241">
                  <c:v>0.9689699407265101</c:v>
                </c:pt>
                <c:pt idx="242">
                  <c:v>0.92078112404440127</c:v>
                </c:pt>
                <c:pt idx="243">
                  <c:v>0.88120520996546459</c:v>
                </c:pt>
                <c:pt idx="244">
                  <c:v>0.85363011893828677</c:v>
                </c:pt>
                <c:pt idx="245">
                  <c:v>0.83848832892578451</c:v>
                </c:pt>
                <c:pt idx="246">
                  <c:v>0.83448277598528953</c:v>
                </c:pt>
                <c:pt idx="247">
                  <c:v>0.8405740096519716</c:v>
                </c:pt>
                <c:pt idx="248">
                  <c:v>0.85493926035497525</c:v>
                </c:pt>
                <c:pt idx="249">
                  <c:v>0.88130967418878003</c:v>
                </c:pt>
                <c:pt idx="250">
                  <c:v>0.9146492267680586</c:v>
                </c:pt>
                <c:pt idx="251">
                  <c:v>0.95807908384690454</c:v>
                </c:pt>
                <c:pt idx="252">
                  <c:v>0.99048027487905443</c:v>
                </c:pt>
                <c:pt idx="253">
                  <c:v>0.93187449693194624</c:v>
                </c:pt>
                <c:pt idx="254">
                  <c:v>0.87372615411197541</c:v>
                </c:pt>
                <c:pt idx="255">
                  <c:v>0.82416255155021712</c:v>
                </c:pt>
                <c:pt idx="256">
                  <c:v>0.78948006873355148</c:v>
                </c:pt>
                <c:pt idx="257">
                  <c:v>0.76708783709110639</c:v>
                </c:pt>
                <c:pt idx="258">
                  <c:v>0.75291936396345149</c:v>
                </c:pt>
                <c:pt idx="259">
                  <c:v>0.74302528885413233</c:v>
                </c:pt>
                <c:pt idx="260">
                  <c:v>0.73635351743412047</c:v>
                </c:pt>
                <c:pt idx="261">
                  <c:v>0.73225552203095023</c:v>
                </c:pt>
                <c:pt idx="262">
                  <c:v>0.73452854594029104</c:v>
                </c:pt>
                <c:pt idx="263">
                  <c:v>0.74972003738408255</c:v>
                </c:pt>
                <c:pt idx="264">
                  <c:v>0.77813467527500479</c:v>
                </c:pt>
                <c:pt idx="265">
                  <c:v>0.82404578905329173</c:v>
                </c:pt>
                <c:pt idx="266">
                  <c:v>0.88862231094909128</c:v>
                </c:pt>
                <c:pt idx="267">
                  <c:v>0.97164787369548533</c:v>
                </c:pt>
                <c:pt idx="268">
                  <c:v>0.93340590531003464</c:v>
                </c:pt>
                <c:pt idx="269">
                  <c:v>0.83209130983640112</c:v>
                </c:pt>
                <c:pt idx="270">
                  <c:v>0.73269948954648179</c:v>
                </c:pt>
                <c:pt idx="271">
                  <c:v>0.64158748926843101</c:v>
                </c:pt>
                <c:pt idx="272">
                  <c:v>0.5628188910709786</c:v>
                </c:pt>
                <c:pt idx="273">
                  <c:v>0.4983083400149011</c:v>
                </c:pt>
                <c:pt idx="274">
                  <c:v>0.44687736799502609</c:v>
                </c:pt>
                <c:pt idx="275">
                  <c:v>0.40756215406446961</c:v>
                </c:pt>
                <c:pt idx="276">
                  <c:v>0.37910166248180466</c:v>
                </c:pt>
                <c:pt idx="277">
                  <c:v>0.36043240751025263</c:v>
                </c:pt>
                <c:pt idx="278">
                  <c:v>0.34964155683227083</c:v>
                </c:pt>
                <c:pt idx="279">
                  <c:v>0.34381742812067095</c:v>
                </c:pt>
                <c:pt idx="280">
                  <c:v>0.34628428390428345</c:v>
                </c:pt>
                <c:pt idx="281">
                  <c:v>0.39422551561036956</c:v>
                </c:pt>
                <c:pt idx="282">
                  <c:v>0.44763185997383159</c:v>
                </c:pt>
                <c:pt idx="283">
                  <c:v>0.50139136407143203</c:v>
                </c:pt>
                <c:pt idx="284">
                  <c:v>0.56061319081440208</c:v>
                </c:pt>
                <c:pt idx="285">
                  <c:v>0.62636636545691982</c:v>
                </c:pt>
                <c:pt idx="286">
                  <c:v>0.68573310758307904</c:v>
                </c:pt>
                <c:pt idx="287">
                  <c:v>0.72725197460648472</c:v>
                </c:pt>
                <c:pt idx="288">
                  <c:v>0.75316194483627308</c:v>
                </c:pt>
                <c:pt idx="289">
                  <c:v>0.77471946191302188</c:v>
                </c:pt>
                <c:pt idx="290">
                  <c:v>0.80077247870047308</c:v>
                </c:pt>
                <c:pt idx="291">
                  <c:v>0.82961190248545524</c:v>
                </c:pt>
                <c:pt idx="292">
                  <c:v>0.86705481947856322</c:v>
                </c:pt>
                <c:pt idx="293">
                  <c:v>0.92048224732049955</c:v>
                </c:pt>
                <c:pt idx="294">
                  <c:v>0.98871723480862117</c:v>
                </c:pt>
                <c:pt idx="295">
                  <c:v>0.93298437489010388</c:v>
                </c:pt>
                <c:pt idx="296">
                  <c:v>0.84908156366454768</c:v>
                </c:pt>
                <c:pt idx="297">
                  <c:v>0.77093010838589648</c:v>
                </c:pt>
                <c:pt idx="298">
                  <c:v>0.70143149011908834</c:v>
                </c:pt>
                <c:pt idx="299">
                  <c:v>0.64330907272736748</c:v>
                </c:pt>
                <c:pt idx="300">
                  <c:v>0.59310064792204187</c:v>
                </c:pt>
                <c:pt idx="301">
                  <c:v>0.54402350415504197</c:v>
                </c:pt>
                <c:pt idx="302">
                  <c:v>0.48396325674778473</c:v>
                </c:pt>
                <c:pt idx="303">
                  <c:v>0.40868753742270403</c:v>
                </c:pt>
                <c:pt idx="304">
                  <c:v>0.32808941300448435</c:v>
                </c:pt>
                <c:pt idx="305">
                  <c:v>0.24477934224448439</c:v>
                </c:pt>
                <c:pt idx="306">
                  <c:v>0.16921413208768854</c:v>
                </c:pt>
                <c:pt idx="307">
                  <c:v>0.10986998534938641</c:v>
                </c:pt>
                <c:pt idx="308">
                  <c:v>7.0753106481583505E-2</c:v>
                </c:pt>
                <c:pt idx="309">
                  <c:v>4.8669925428732053E-2</c:v>
                </c:pt>
                <c:pt idx="310">
                  <c:v>4.1786504765784827E-2</c:v>
                </c:pt>
                <c:pt idx="311">
                  <c:v>5.1542858244851719E-2</c:v>
                </c:pt>
                <c:pt idx="312">
                  <c:v>4.1721515576933488E-2</c:v>
                </c:pt>
                <c:pt idx="313">
                  <c:v>4.8977277639247196E-2</c:v>
                </c:pt>
                <c:pt idx="314">
                  <c:v>7.7644600556585175E-2</c:v>
                </c:pt>
                <c:pt idx="315">
                  <c:v>0.13507270977450847</c:v>
                </c:pt>
                <c:pt idx="316">
                  <c:v>0.215953010096403</c:v>
                </c:pt>
                <c:pt idx="317">
                  <c:v>0.324165385472724</c:v>
                </c:pt>
                <c:pt idx="318">
                  <c:v>0.45328087991670607</c:v>
                </c:pt>
                <c:pt idx="319">
                  <c:v>0.5926409334332472</c:v>
                </c:pt>
                <c:pt idx="320">
                  <c:v>0.73641966522392632</c:v>
                </c:pt>
                <c:pt idx="321">
                  <c:v>0.88185630773796486</c:v>
                </c:pt>
                <c:pt idx="322">
                  <c:v>0.97209564949879257</c:v>
                </c:pt>
                <c:pt idx="323">
                  <c:v>0.83101225537178847</c:v>
                </c:pt>
                <c:pt idx="324">
                  <c:v>0.70435558263860609</c:v>
                </c:pt>
                <c:pt idx="325">
                  <c:v>0.60000859144998464</c:v>
                </c:pt>
                <c:pt idx="326">
                  <c:v>0.51648654143503969</c:v>
                </c:pt>
                <c:pt idx="327">
                  <c:v>0.45372788059537195</c:v>
                </c:pt>
                <c:pt idx="328">
                  <c:v>0.40298927668965745</c:v>
                </c:pt>
                <c:pt idx="329">
                  <c:v>0.36085320739532178</c:v>
                </c:pt>
                <c:pt idx="330">
                  <c:v>0.31873318412560492</c:v>
                </c:pt>
                <c:pt idx="331">
                  <c:v>0.20403276797215786</c:v>
                </c:pt>
                <c:pt idx="332">
                  <c:v>0.10890592818205547</c:v>
                </c:pt>
                <c:pt idx="333">
                  <c:v>4.5275689660721818E-2</c:v>
                </c:pt>
                <c:pt idx="334">
                  <c:v>1.8232028258393429E-2</c:v>
                </c:pt>
                <c:pt idx="335">
                  <c:v>1.8179293274398267E-2</c:v>
                </c:pt>
                <c:pt idx="336">
                  <c:v>4.7089947390009601E-2</c:v>
                </c:pt>
                <c:pt idx="337">
                  <c:v>9.5308063752047589E-2</c:v>
                </c:pt>
                <c:pt idx="338">
                  <c:v>0.15384880669832557</c:v>
                </c:pt>
                <c:pt idx="339">
                  <c:v>0.2265322049541334</c:v>
                </c:pt>
                <c:pt idx="340">
                  <c:v>0.31429337458351514</c:v>
                </c:pt>
                <c:pt idx="341">
                  <c:v>0.40902644300040214</c:v>
                </c:pt>
                <c:pt idx="342">
                  <c:v>0.5100791631931918</c:v>
                </c:pt>
                <c:pt idx="343">
                  <c:v>0.59626594589245052</c:v>
                </c:pt>
                <c:pt idx="344">
                  <c:v>0.69401933344444555</c:v>
                </c:pt>
                <c:pt idx="345">
                  <c:v>0.79769118769866443</c:v>
                </c:pt>
                <c:pt idx="346">
                  <c:v>0.88724725896589496</c:v>
                </c:pt>
                <c:pt idx="347">
                  <c:v>0.95935698960519444</c:v>
                </c:pt>
                <c:pt idx="348">
                  <c:v>0.98913629923358326</c:v>
                </c:pt>
                <c:pt idx="349">
                  <c:v>0.95007730914918975</c:v>
                </c:pt>
                <c:pt idx="350">
                  <c:v>0.91384616292864385</c:v>
                </c:pt>
                <c:pt idx="351">
                  <c:v>0.88536909371729366</c:v>
                </c:pt>
                <c:pt idx="352">
                  <c:v>0.868411198727426</c:v>
                </c:pt>
                <c:pt idx="353">
                  <c:v>0.86273333404608987</c:v>
                </c:pt>
                <c:pt idx="354">
                  <c:v>0.86122310647913691</c:v>
                </c:pt>
                <c:pt idx="355">
                  <c:v>0.86578700608577597</c:v>
                </c:pt>
                <c:pt idx="356">
                  <c:v>0.87390508107747866</c:v>
                </c:pt>
                <c:pt idx="357">
                  <c:v>0.88456016640595669</c:v>
                </c:pt>
                <c:pt idx="358">
                  <c:v>0.89567796520373522</c:v>
                </c:pt>
                <c:pt idx="359">
                  <c:v>0.90124300700889448</c:v>
                </c:pt>
              </c:numCache>
            </c:numRef>
          </c:val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'Score Template 2'!$EH$39:$EH$398</c:f>
              <c:numCache>
                <c:formatCode>0.0000</c:formatCode>
                <c:ptCount val="360"/>
                <c:pt idx="0">
                  <c:v>0.80738417728937828</c:v>
                </c:pt>
                <c:pt idx="1">
                  <c:v>0.74333606951501263</c:v>
                </c:pt>
                <c:pt idx="2">
                  <c:v>0.69349352518040941</c:v>
                </c:pt>
                <c:pt idx="3">
                  <c:v>0.65525691658023233</c:v>
                </c:pt>
                <c:pt idx="4">
                  <c:v>0.62510202269344539</c:v>
                </c:pt>
                <c:pt idx="5">
                  <c:v>0.60150826125757706</c:v>
                </c:pt>
                <c:pt idx="6">
                  <c:v>0.57985848241262994</c:v>
                </c:pt>
                <c:pt idx="7">
                  <c:v>0.56603039471480976</c:v>
                </c:pt>
                <c:pt idx="8">
                  <c:v>0.54743704650269698</c:v>
                </c:pt>
                <c:pt idx="9">
                  <c:v>0.52654611795712769</c:v>
                </c:pt>
                <c:pt idx="10">
                  <c:v>0.50990948222880383</c:v>
                </c:pt>
                <c:pt idx="11">
                  <c:v>0.49868033806444956</c:v>
                </c:pt>
                <c:pt idx="12">
                  <c:v>0.49827772616214205</c:v>
                </c:pt>
                <c:pt idx="13">
                  <c:v>0.51453057889287246</c:v>
                </c:pt>
                <c:pt idx="14">
                  <c:v>0.55165997091367414</c:v>
                </c:pt>
                <c:pt idx="15">
                  <c:v>0.60962011280328188</c:v>
                </c:pt>
                <c:pt idx="16">
                  <c:v>0.673013119214249</c:v>
                </c:pt>
                <c:pt idx="17">
                  <c:v>0.73784990439811482</c:v>
                </c:pt>
                <c:pt idx="18">
                  <c:v>0.79935053286583102</c:v>
                </c:pt>
                <c:pt idx="19">
                  <c:v>0.85627509451762185</c:v>
                </c:pt>
                <c:pt idx="20">
                  <c:v>0.90640896689720751</c:v>
                </c:pt>
                <c:pt idx="21">
                  <c:v>0.95234344063646037</c:v>
                </c:pt>
                <c:pt idx="22">
                  <c:v>0.99604276889062338</c:v>
                </c:pt>
                <c:pt idx="23">
                  <c:v>0.93980046671146034</c:v>
                </c:pt>
                <c:pt idx="24">
                  <c:v>0.88480722974448167</c:v>
                </c:pt>
                <c:pt idx="25">
                  <c:v>0.83619464492553919</c:v>
                </c:pt>
                <c:pt idx="26">
                  <c:v>0.79103241216801634</c:v>
                </c:pt>
                <c:pt idx="27">
                  <c:v>0.74932425243819745</c:v>
                </c:pt>
                <c:pt idx="28">
                  <c:v>0.70971559221814229</c:v>
                </c:pt>
                <c:pt idx="29">
                  <c:v>0.67145006804426588</c:v>
                </c:pt>
                <c:pt idx="30">
                  <c:v>0.63614623273512527</c:v>
                </c:pt>
                <c:pt idx="31">
                  <c:v>0.61168089868409181</c:v>
                </c:pt>
                <c:pt idx="32">
                  <c:v>0.60179108387553271</c:v>
                </c:pt>
                <c:pt idx="33">
                  <c:v>0.59561993278453362</c:v>
                </c:pt>
                <c:pt idx="34">
                  <c:v>0.59633487827475018</c:v>
                </c:pt>
                <c:pt idx="35">
                  <c:v>0.60497590576582427</c:v>
                </c:pt>
                <c:pt idx="36">
                  <c:v>0.62827959326645644</c:v>
                </c:pt>
                <c:pt idx="37">
                  <c:v>0.68420116014485688</c:v>
                </c:pt>
                <c:pt idx="38">
                  <c:v>0.77088638628933626</c:v>
                </c:pt>
                <c:pt idx="39">
                  <c:v>0.88518593389486822</c:v>
                </c:pt>
                <c:pt idx="40">
                  <c:v>0.98568284531308736</c:v>
                </c:pt>
                <c:pt idx="41">
                  <c:v>0.85191491348765114</c:v>
                </c:pt>
                <c:pt idx="42">
                  <c:v>0.7136709333567044</c:v>
                </c:pt>
                <c:pt idx="43">
                  <c:v>0.57494595848441521</c:v>
                </c:pt>
                <c:pt idx="44">
                  <c:v>0.43916817740529757</c:v>
                </c:pt>
                <c:pt idx="45">
                  <c:v>0.31317174252873736</c:v>
                </c:pt>
                <c:pt idx="46">
                  <c:v>0.2007452678175855</c:v>
                </c:pt>
                <c:pt idx="47">
                  <c:v>0.10107291108913619</c:v>
                </c:pt>
                <c:pt idx="48">
                  <c:v>1.3526005438484034E-2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1.080118230955629E-2</c:v>
                </c:pt>
                <c:pt idx="60">
                  <c:v>0.15243004876917454</c:v>
                </c:pt>
                <c:pt idx="61">
                  <c:v>0.31920326457094517</c:v>
                </c:pt>
                <c:pt idx="62">
                  <c:v>0.50031156482245542</c:v>
                </c:pt>
                <c:pt idx="63">
                  <c:v>0.69419794419699221</c:v>
                </c:pt>
                <c:pt idx="64">
                  <c:v>0.90621560170244564</c:v>
                </c:pt>
                <c:pt idx="65">
                  <c:v>0.87045209126444867</c:v>
                </c:pt>
                <c:pt idx="66">
                  <c:v>0.64848315342466178</c:v>
                </c:pt>
                <c:pt idx="67">
                  <c:v>0.44085687693493902</c:v>
                </c:pt>
                <c:pt idx="68">
                  <c:v>0.26139188118526879</c:v>
                </c:pt>
                <c:pt idx="69">
                  <c:v>0.11419168459521956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1.997897510747082E-3</c:v>
                </c:pt>
                <c:pt idx="84">
                  <c:v>0.1065589685183197</c:v>
                </c:pt>
                <c:pt idx="85">
                  <c:v>0.2326330911836797</c:v>
                </c:pt>
                <c:pt idx="86">
                  <c:v>0.37757424301681142</c:v>
                </c:pt>
                <c:pt idx="87">
                  <c:v>0.53577353570577235</c:v>
                </c:pt>
                <c:pt idx="88">
                  <c:v>0.69375690148198488</c:v>
                </c:pt>
                <c:pt idx="89">
                  <c:v>0.84306973928047868</c:v>
                </c:pt>
                <c:pt idx="90">
                  <c:v>0.98043716277069437</c:v>
                </c:pt>
                <c:pt idx="91">
                  <c:v>0.90566538387509965</c:v>
                </c:pt>
                <c:pt idx="92">
                  <c:v>0.80096069656494229</c:v>
                </c:pt>
                <c:pt idx="93">
                  <c:v>0.70399433864175431</c:v>
                </c:pt>
                <c:pt idx="94">
                  <c:v>0.61578358162180968</c:v>
                </c:pt>
                <c:pt idx="95">
                  <c:v>0.54983792682514787</c:v>
                </c:pt>
                <c:pt idx="96">
                  <c:v>0.50421486676011174</c:v>
                </c:pt>
                <c:pt idx="97">
                  <c:v>0.46790917392606823</c:v>
                </c:pt>
                <c:pt idx="98">
                  <c:v>0.436628077725985</c:v>
                </c:pt>
                <c:pt idx="99">
                  <c:v>0.41706220673319061</c:v>
                </c:pt>
                <c:pt idx="100">
                  <c:v>0.41435938269030592</c:v>
                </c:pt>
                <c:pt idx="101">
                  <c:v>0.43448762500577509</c:v>
                </c:pt>
                <c:pt idx="102">
                  <c:v>0.4712674735367689</c:v>
                </c:pt>
                <c:pt idx="103">
                  <c:v>0.51650918057642037</c:v>
                </c:pt>
                <c:pt idx="104">
                  <c:v>0.57035858384715854</c:v>
                </c:pt>
                <c:pt idx="105">
                  <c:v>0.63118915708103185</c:v>
                </c:pt>
                <c:pt idx="106">
                  <c:v>0.69849133488907666</c:v>
                </c:pt>
                <c:pt idx="107">
                  <c:v>0.77677167420137305</c:v>
                </c:pt>
                <c:pt idx="108">
                  <c:v>0.86913435317799004</c:v>
                </c:pt>
                <c:pt idx="109">
                  <c:v>0.96297960637415192</c:v>
                </c:pt>
                <c:pt idx="110">
                  <c:v>0.9446733126168424</c:v>
                </c:pt>
                <c:pt idx="111">
                  <c:v>0.85971657684021774</c:v>
                </c:pt>
                <c:pt idx="112">
                  <c:v>0.78634206563741293</c:v>
                </c:pt>
                <c:pt idx="113">
                  <c:v>0.72691972553052542</c:v>
                </c:pt>
                <c:pt idx="114">
                  <c:v>0.68128632408561507</c:v>
                </c:pt>
                <c:pt idx="115">
                  <c:v>0.64255288323657889</c:v>
                </c:pt>
                <c:pt idx="116">
                  <c:v>0.62371243160463585</c:v>
                </c:pt>
                <c:pt idx="117">
                  <c:v>0.6207231687792697</c:v>
                </c:pt>
                <c:pt idx="118">
                  <c:v>0.62213870714494435</c:v>
                </c:pt>
                <c:pt idx="119">
                  <c:v>0.63140939621552206</c:v>
                </c:pt>
                <c:pt idx="120">
                  <c:v>0.64361903323603398</c:v>
                </c:pt>
                <c:pt idx="121">
                  <c:v>0.65709057824089823</c:v>
                </c:pt>
                <c:pt idx="122">
                  <c:v>0.66531321860768</c:v>
                </c:pt>
                <c:pt idx="123">
                  <c:v>0.68566031563903884</c:v>
                </c:pt>
                <c:pt idx="124">
                  <c:v>0.72367898298851818</c:v>
                </c:pt>
                <c:pt idx="125">
                  <c:v>0.78024535824089569</c:v>
                </c:pt>
                <c:pt idx="126">
                  <c:v>0.8483917528339211</c:v>
                </c:pt>
                <c:pt idx="127">
                  <c:v>0.92720098605223245</c:v>
                </c:pt>
                <c:pt idx="128">
                  <c:v>0.98515106615658488</c:v>
                </c:pt>
                <c:pt idx="129">
                  <c:v>0.89600021488664128</c:v>
                </c:pt>
                <c:pt idx="130">
                  <c:v>0.81470549983909779</c:v>
                </c:pt>
                <c:pt idx="131">
                  <c:v>0.75375025417571584</c:v>
                </c:pt>
                <c:pt idx="132">
                  <c:v>0.71272610908975043</c:v>
                </c:pt>
                <c:pt idx="133">
                  <c:v>0.68398508973975458</c:v>
                </c:pt>
                <c:pt idx="134">
                  <c:v>0.66552362922577546</c:v>
                </c:pt>
                <c:pt idx="135">
                  <c:v>0.65869604993566511</c:v>
                </c:pt>
                <c:pt idx="136">
                  <c:v>0.6621850599123601</c:v>
                </c:pt>
                <c:pt idx="137">
                  <c:v>0.6721346510452173</c:v>
                </c:pt>
                <c:pt idx="138">
                  <c:v>0.6892563193482083</c:v>
                </c:pt>
                <c:pt idx="139">
                  <c:v>0.71245855209904319</c:v>
                </c:pt>
                <c:pt idx="140">
                  <c:v>0.74899425559794719</c:v>
                </c:pt>
                <c:pt idx="141">
                  <c:v>0.80005485982281122</c:v>
                </c:pt>
                <c:pt idx="142">
                  <c:v>0.85747553486797212</c:v>
                </c:pt>
                <c:pt idx="143">
                  <c:v>0.91512648475155867</c:v>
                </c:pt>
                <c:pt idx="144">
                  <c:v>0.97206145830556456</c:v>
                </c:pt>
                <c:pt idx="145">
                  <c:v>0.96973354437574755</c:v>
                </c:pt>
                <c:pt idx="146">
                  <c:v>0.90744568131403303</c:v>
                </c:pt>
                <c:pt idx="147">
                  <c:v>0.84525277923616104</c:v>
                </c:pt>
                <c:pt idx="148">
                  <c:v>0.7860707387698237</c:v>
                </c:pt>
                <c:pt idx="149">
                  <c:v>0.72427618983461572</c:v>
                </c:pt>
                <c:pt idx="150">
                  <c:v>0.66476775560555446</c:v>
                </c:pt>
                <c:pt idx="151">
                  <c:v>0.60748754323822896</c:v>
                </c:pt>
                <c:pt idx="152">
                  <c:v>0.55654499268253499</c:v>
                </c:pt>
                <c:pt idx="153">
                  <c:v>0.51731078827570376</c:v>
                </c:pt>
                <c:pt idx="154">
                  <c:v>0.49678384241364459</c:v>
                </c:pt>
                <c:pt idx="155">
                  <c:v>0.49838089462718882</c:v>
                </c:pt>
                <c:pt idx="156">
                  <c:v>0.52575258176103434</c:v>
                </c:pt>
                <c:pt idx="157">
                  <c:v>0.5730971295547429</c:v>
                </c:pt>
                <c:pt idx="158">
                  <c:v>0.63429501762210694</c:v>
                </c:pt>
                <c:pt idx="159">
                  <c:v>0.70918883914179753</c:v>
                </c:pt>
                <c:pt idx="160">
                  <c:v>0.79321717264518055</c:v>
                </c:pt>
                <c:pt idx="161">
                  <c:v>0.87630367009292498</c:v>
                </c:pt>
                <c:pt idx="162">
                  <c:v>0.95029584198382921</c:v>
                </c:pt>
                <c:pt idx="163">
                  <c:v>0.98069597513874585</c:v>
                </c:pt>
                <c:pt idx="164">
                  <c:v>0.91068079528799317</c:v>
                </c:pt>
                <c:pt idx="165">
                  <c:v>0.84312229008091277</c:v>
                </c:pt>
                <c:pt idx="166">
                  <c:v>0.78028512048416199</c:v>
                </c:pt>
                <c:pt idx="167">
                  <c:v>0.72212816962095783</c:v>
                </c:pt>
                <c:pt idx="168">
                  <c:v>0.66718895651633103</c:v>
                </c:pt>
                <c:pt idx="169">
                  <c:v>0.6150995879563419</c:v>
                </c:pt>
                <c:pt idx="170">
                  <c:v>0.56533984601002873</c:v>
                </c:pt>
                <c:pt idx="171">
                  <c:v>0.52408648515437095</c:v>
                </c:pt>
                <c:pt idx="172">
                  <c:v>0.49204377156976531</c:v>
                </c:pt>
                <c:pt idx="173">
                  <c:v>0.46480652914983744</c:v>
                </c:pt>
                <c:pt idx="174">
                  <c:v>0.4445062700799125</c:v>
                </c:pt>
                <c:pt idx="175">
                  <c:v>0.40246278372552646</c:v>
                </c:pt>
                <c:pt idx="176">
                  <c:v>0.38513661794330434</c:v>
                </c:pt>
                <c:pt idx="177">
                  <c:v>0.39573915663117787</c:v>
                </c:pt>
                <c:pt idx="178">
                  <c:v>0.43494514093479097</c:v>
                </c:pt>
                <c:pt idx="179">
                  <c:v>0.4961086737399153</c:v>
                </c:pt>
                <c:pt idx="180">
                  <c:v>0.56305032810242606</c:v>
                </c:pt>
                <c:pt idx="181">
                  <c:v>0.62972512280375059</c:v>
                </c:pt>
                <c:pt idx="182">
                  <c:v>0.68846024296223374</c:v>
                </c:pt>
                <c:pt idx="183">
                  <c:v>0.73394199668153381</c:v>
                </c:pt>
                <c:pt idx="184">
                  <c:v>0.76679657549692515</c:v>
                </c:pt>
                <c:pt idx="185">
                  <c:v>0.79427854959310329</c:v>
                </c:pt>
                <c:pt idx="186">
                  <c:v>0.82138746579126787</c:v>
                </c:pt>
                <c:pt idx="187">
                  <c:v>0.8472721634684055</c:v>
                </c:pt>
                <c:pt idx="188">
                  <c:v>0.87802446796926625</c:v>
                </c:pt>
                <c:pt idx="189">
                  <c:v>0.9198970881842955</c:v>
                </c:pt>
                <c:pt idx="190">
                  <c:v>0.96801184860940814</c:v>
                </c:pt>
                <c:pt idx="191">
                  <c:v>0.98206033367170931</c:v>
                </c:pt>
                <c:pt idx="192">
                  <c:v>0.92827219140471806</c:v>
                </c:pt>
                <c:pt idx="193">
                  <c:v>0.87591679143759937</c:v>
                </c:pt>
                <c:pt idx="194">
                  <c:v>0.82053090853067567</c:v>
                </c:pt>
                <c:pt idx="195">
                  <c:v>0.76761633976624011</c:v>
                </c:pt>
                <c:pt idx="196">
                  <c:v>0.7207426759272797</c:v>
                </c:pt>
                <c:pt idx="197">
                  <c:v>0.67863833812601682</c:v>
                </c:pt>
                <c:pt idx="198">
                  <c:v>0.64172534396488112</c:v>
                </c:pt>
                <c:pt idx="199">
                  <c:v>0.61254711583977739</c:v>
                </c:pt>
                <c:pt idx="200">
                  <c:v>0.58961772662039924</c:v>
                </c:pt>
                <c:pt idx="201">
                  <c:v>0.57177121837712042</c:v>
                </c:pt>
                <c:pt idx="202">
                  <c:v>0.56448168357146988</c:v>
                </c:pt>
                <c:pt idx="203">
                  <c:v>0.55081603602172735</c:v>
                </c:pt>
                <c:pt idx="204">
                  <c:v>0.53224411229977764</c:v>
                </c:pt>
                <c:pt idx="205">
                  <c:v>0.51845043576336003</c:v>
                </c:pt>
                <c:pt idx="206">
                  <c:v>0.54417787140187979</c:v>
                </c:pt>
                <c:pt idx="207">
                  <c:v>0.56428205153490252</c:v>
                </c:pt>
                <c:pt idx="208">
                  <c:v>0.56795336530338814</c:v>
                </c:pt>
                <c:pt idx="209">
                  <c:v>0.55507530729098586</c:v>
                </c:pt>
                <c:pt idx="210">
                  <c:v>0.53346029563792663</c:v>
                </c:pt>
                <c:pt idx="211">
                  <c:v>0.51819689258581558</c:v>
                </c:pt>
                <c:pt idx="212">
                  <c:v>0.52079927678450555</c:v>
                </c:pt>
                <c:pt idx="213">
                  <c:v>0.55025711729336957</c:v>
                </c:pt>
                <c:pt idx="214">
                  <c:v>0.60302199935290446</c:v>
                </c:pt>
                <c:pt idx="215">
                  <c:v>0.67709094334622066</c:v>
                </c:pt>
                <c:pt idx="216">
                  <c:v>0.76535670769578901</c:v>
                </c:pt>
                <c:pt idx="217">
                  <c:v>0.86255699781918771</c:v>
                </c:pt>
                <c:pt idx="218">
                  <c:v>0.95258659322221106</c:v>
                </c:pt>
                <c:pt idx="219">
                  <c:v>0.96266956859876607</c:v>
                </c:pt>
                <c:pt idx="220">
                  <c:v>0.88787911408779863</c:v>
                </c:pt>
                <c:pt idx="221">
                  <c:v>0.82255972802365618</c:v>
                </c:pt>
                <c:pt idx="222">
                  <c:v>0.76846240043828651</c:v>
                </c:pt>
                <c:pt idx="223">
                  <c:v>0.72845144771798054</c:v>
                </c:pt>
                <c:pt idx="224">
                  <c:v>0.6963548267826648</c:v>
                </c:pt>
                <c:pt idx="225">
                  <c:v>0.67323573852410057</c:v>
                </c:pt>
                <c:pt idx="226">
                  <c:v>0.65633332447838333</c:v>
                </c:pt>
                <c:pt idx="227">
                  <c:v>0.64452235942852176</c:v>
                </c:pt>
                <c:pt idx="228">
                  <c:v>0.63543660616182207</c:v>
                </c:pt>
                <c:pt idx="229">
                  <c:v>0.62911007496427684</c:v>
                </c:pt>
                <c:pt idx="230">
                  <c:v>0.62596292577502166</c:v>
                </c:pt>
                <c:pt idx="231">
                  <c:v>0.62726905824341661</c:v>
                </c:pt>
                <c:pt idx="232">
                  <c:v>0.63423759755451647</c:v>
                </c:pt>
                <c:pt idx="233">
                  <c:v>0.64351884271948023</c:v>
                </c:pt>
                <c:pt idx="234">
                  <c:v>0.67268264339782013</c:v>
                </c:pt>
                <c:pt idx="235">
                  <c:v>0.72249460522291975</c:v>
                </c:pt>
                <c:pt idx="236">
                  <c:v>0.78245146480055094</c:v>
                </c:pt>
                <c:pt idx="237">
                  <c:v>0.84643594786389575</c:v>
                </c:pt>
                <c:pt idx="238">
                  <c:v>0.90913757725225597</c:v>
                </c:pt>
                <c:pt idx="239">
                  <c:v>0.97195685889209138</c:v>
                </c:pt>
                <c:pt idx="240">
                  <c:v>0.96893851508334239</c:v>
                </c:pt>
                <c:pt idx="241">
                  <c:v>0.92075155604848513</c:v>
                </c:pt>
                <c:pt idx="242">
                  <c:v>0.8811811007731255</c:v>
                </c:pt>
                <c:pt idx="243">
                  <c:v>0.85361031892665118</c:v>
                </c:pt>
                <c:pt idx="244">
                  <c:v>0.83847453148026507</c:v>
                </c:pt>
                <c:pt idx="245">
                  <c:v>0.83447519819156057</c:v>
                </c:pt>
                <c:pt idx="246">
                  <c:v>0.8405720030866044</c:v>
                </c:pt>
                <c:pt idx="247">
                  <c:v>0.85494230496852597</c:v>
                </c:pt>
                <c:pt idx="248">
                  <c:v>0.88131685833643825</c:v>
                </c:pt>
                <c:pt idx="249">
                  <c:v>0.91466241556704941</c:v>
                </c:pt>
                <c:pt idx="250">
                  <c:v>0.95809576021759368</c:v>
                </c:pt>
                <c:pt idx="251">
                  <c:v>0.99045855161232965</c:v>
                </c:pt>
                <c:pt idx="252">
                  <c:v>0.93184876574967579</c:v>
                </c:pt>
                <c:pt idx="253">
                  <c:v>0.87369683835741074</c:v>
                </c:pt>
                <c:pt idx="254">
                  <c:v>0.82413346272092991</c:v>
                </c:pt>
                <c:pt idx="255">
                  <c:v>0.78945527238785584</c:v>
                </c:pt>
                <c:pt idx="256">
                  <c:v>0.76707048345152518</c:v>
                </c:pt>
                <c:pt idx="257">
                  <c:v>0.75290815917081055</c:v>
                </c:pt>
                <c:pt idx="258">
                  <c:v>0.74301819901517219</c:v>
                </c:pt>
                <c:pt idx="259">
                  <c:v>0.73634856685164629</c:v>
                </c:pt>
                <c:pt idx="260">
                  <c:v>0.73225218366994893</c:v>
                </c:pt>
                <c:pt idx="261">
                  <c:v>0.73452649527340896</c:v>
                </c:pt>
                <c:pt idx="262">
                  <c:v>0.74972117287070383</c:v>
                </c:pt>
                <c:pt idx="263">
                  <c:v>0.77814227158847005</c:v>
                </c:pt>
                <c:pt idx="264">
                  <c:v>0.82406000017039394</c:v>
                </c:pt>
                <c:pt idx="265">
                  <c:v>0.888645273611539</c:v>
                </c:pt>
                <c:pt idx="266">
                  <c:v>0.97168017343776447</c:v>
                </c:pt>
                <c:pt idx="267">
                  <c:v>0.93336437637879022</c:v>
                </c:pt>
                <c:pt idx="268">
                  <c:v>0.83204381596143817</c:v>
                </c:pt>
                <c:pt idx="269">
                  <c:v>0.73264880850180747</c:v>
                </c:pt>
                <c:pt idx="270">
                  <c:v>0.64153776801776363</c:v>
                </c:pt>
                <c:pt idx="271">
                  <c:v>0.56277331021021426</c:v>
                </c:pt>
                <c:pt idx="272">
                  <c:v>0.498268932925372</c:v>
                </c:pt>
                <c:pt idx="273">
                  <c:v>0.44684509301595321</c:v>
                </c:pt>
                <c:pt idx="274">
                  <c:v>0.40753642244097021</c:v>
                </c:pt>
                <c:pt idx="275">
                  <c:v>0.37908199200902759</c:v>
                </c:pt>
                <c:pt idx="276">
                  <c:v>0.36041816742922494</c:v>
                </c:pt>
                <c:pt idx="277">
                  <c:v>0.34963221508474451</c:v>
                </c:pt>
                <c:pt idx="278">
                  <c:v>0.3438120280244582</c:v>
                </c:pt>
                <c:pt idx="279">
                  <c:v>0.3462813691398795</c:v>
                </c:pt>
                <c:pt idx="280">
                  <c:v>0.39422674758087917</c:v>
                </c:pt>
                <c:pt idx="281">
                  <c:v>0.44765583120566987</c:v>
                </c:pt>
                <c:pt idx="282">
                  <c:v>0.50141807922922965</c:v>
                </c:pt>
                <c:pt idx="283">
                  <c:v>0.56064008392402986</c:v>
                </c:pt>
                <c:pt idx="284">
                  <c:v>0.62639598981684608</c:v>
                </c:pt>
                <c:pt idx="285">
                  <c:v>0.68576599898258017</c:v>
                </c:pt>
                <c:pt idx="286">
                  <c:v>0.72728167442324754</c:v>
                </c:pt>
                <c:pt idx="287">
                  <c:v>0.75318271911969314</c:v>
                </c:pt>
                <c:pt idx="288">
                  <c:v>0.77473242728527847</c:v>
                </c:pt>
                <c:pt idx="289">
                  <c:v>0.80078326394169763</c:v>
                </c:pt>
                <c:pt idx="290">
                  <c:v>0.82962493438646956</c:v>
                </c:pt>
                <c:pt idx="291">
                  <c:v>0.8670692457064062</c:v>
                </c:pt>
                <c:pt idx="292">
                  <c:v>0.92050097599211</c:v>
                </c:pt>
                <c:pt idx="293">
                  <c:v>0.98874395788687797</c:v>
                </c:pt>
                <c:pt idx="294">
                  <c:v>0.93295024403482074</c:v>
                </c:pt>
                <c:pt idx="295">
                  <c:v>0.84904239740396936</c:v>
                </c:pt>
                <c:pt idx="296">
                  <c:v>0.77088813739715345</c:v>
                </c:pt>
                <c:pt idx="297">
                  <c:v>0.70139239340595472</c:v>
                </c:pt>
                <c:pt idx="298">
                  <c:v>0.6432743038698775</c:v>
                </c:pt>
                <c:pt idx="299">
                  <c:v>0.59307156932891725</c:v>
                </c:pt>
                <c:pt idx="300">
                  <c:v>0.54399838540334278</c:v>
                </c:pt>
                <c:pt idx="301">
                  <c:v>0.4839387056165253</c:v>
                </c:pt>
                <c:pt idx="302">
                  <c:v>0.40865749502343485</c:v>
                </c:pt>
                <c:pt idx="303">
                  <c:v>0.32805176012362214</c:v>
                </c:pt>
                <c:pt idx="304">
                  <c:v>0.24473902435583483</c:v>
                </c:pt>
                <c:pt idx="305">
                  <c:v>0.16917245689336424</c:v>
                </c:pt>
                <c:pt idx="306">
                  <c:v>0.10983218190671085</c:v>
                </c:pt>
                <c:pt idx="307">
                  <c:v>7.072341550649297E-2</c:v>
                </c:pt>
                <c:pt idx="308">
                  <c:v>4.8650352143810638E-2</c:v>
                </c:pt>
                <c:pt idx="309">
                  <c:v>4.1775453388615991E-2</c:v>
                </c:pt>
                <c:pt idx="310">
                  <c:v>5.1539411008831637E-2</c:v>
                </c:pt>
                <c:pt idx="311">
                  <c:v>4.1726392030055015E-2</c:v>
                </c:pt>
                <c:pt idx="312">
                  <c:v>4.8972369406139804E-2</c:v>
                </c:pt>
                <c:pt idx="313">
                  <c:v>7.7648225983499741E-2</c:v>
                </c:pt>
                <c:pt idx="314">
                  <c:v>0.13508704524868065</c:v>
                </c:pt>
                <c:pt idx="315">
                  <c:v>0.21598173131874898</c:v>
                </c:pt>
                <c:pt idx="316">
                  <c:v>0.32420583998349617</c:v>
                </c:pt>
                <c:pt idx="317">
                  <c:v>0.45333500633164958</c:v>
                </c:pt>
                <c:pt idx="318">
                  <c:v>0.59270551824367668</c:v>
                </c:pt>
                <c:pt idx="319">
                  <c:v>0.73648937754308974</c:v>
                </c:pt>
                <c:pt idx="320">
                  <c:v>0.88192823196001979</c:v>
                </c:pt>
                <c:pt idx="321">
                  <c:v>0.97202289521542451</c:v>
                </c:pt>
                <c:pt idx="322">
                  <c:v>0.83093919497326518</c:v>
                </c:pt>
                <c:pt idx="323">
                  <c:v>0.70428500441134334</c:v>
                </c:pt>
                <c:pt idx="324">
                  <c:v>0.59994522782450455</c:v>
                </c:pt>
                <c:pt idx="325">
                  <c:v>0.51643433625763269</c:v>
                </c:pt>
                <c:pt idx="326">
                  <c:v>0.45368609346777578</c:v>
                </c:pt>
                <c:pt idx="327">
                  <c:v>0.40295787646567383</c:v>
                </c:pt>
                <c:pt idx="328">
                  <c:v>0.36082782239325695</c:v>
                </c:pt>
                <c:pt idx="329">
                  <c:v>0.31871210339845668</c:v>
                </c:pt>
                <c:pt idx="330">
                  <c:v>0.20401169742015945</c:v>
                </c:pt>
                <c:pt idx="331">
                  <c:v>0.10884856743870275</c:v>
                </c:pt>
                <c:pt idx="332">
                  <c:v>4.5228097560455094E-2</c:v>
                </c:pt>
                <c:pt idx="333">
                  <c:v>1.820018934308254E-2</c:v>
                </c:pt>
                <c:pt idx="334">
                  <c:v>1.8165755524239491E-2</c:v>
                </c:pt>
                <c:pt idx="335">
                  <c:v>4.7089914253642506E-2</c:v>
                </c:pt>
                <c:pt idx="336">
                  <c:v>9.5322519062537192E-2</c:v>
                </c:pt>
                <c:pt idx="337">
                  <c:v>0.15387292298416189</c:v>
                </c:pt>
                <c:pt idx="338">
                  <c:v>0.22656148738374948</c:v>
                </c:pt>
                <c:pt idx="339">
                  <c:v>0.31432973092385785</c:v>
                </c:pt>
                <c:pt idx="340">
                  <c:v>0.40907034176338697</c:v>
                </c:pt>
                <c:pt idx="341">
                  <c:v>0.51012655167678167</c:v>
                </c:pt>
                <c:pt idx="342">
                  <c:v>0.5963164959467887</c:v>
                </c:pt>
                <c:pt idx="343">
                  <c:v>0.69406245211082229</c:v>
                </c:pt>
                <c:pt idx="344">
                  <c:v>0.79774008595177359</c:v>
                </c:pt>
                <c:pt idx="345">
                  <c:v>0.88729911934214856</c:v>
                </c:pt>
                <c:pt idx="346">
                  <c:v>0.95940179357101618</c:v>
                </c:pt>
                <c:pt idx="347">
                  <c:v>0.98910022196628067</c:v>
                </c:pt>
                <c:pt idx="348">
                  <c:v>0.95005153775497553</c:v>
                </c:pt>
                <c:pt idx="349">
                  <c:v>0.91382662054790453</c:v>
                </c:pt>
                <c:pt idx="350">
                  <c:v>0.88535096837299299</c:v>
                </c:pt>
                <c:pt idx="351">
                  <c:v>0.86839695113014814</c:v>
                </c:pt>
                <c:pt idx="352">
                  <c:v>0.86272484797479632</c:v>
                </c:pt>
                <c:pt idx="353">
                  <c:v>0.86122026330376067</c:v>
                </c:pt>
                <c:pt idx="354">
                  <c:v>0.86578624955040473</c:v>
                </c:pt>
                <c:pt idx="355">
                  <c:v>0.87390736264901436</c:v>
                </c:pt>
                <c:pt idx="356">
                  <c:v>0.88456422658423839</c:v>
                </c:pt>
                <c:pt idx="357">
                  <c:v>0.89568329477648856</c:v>
                </c:pt>
                <c:pt idx="358">
                  <c:v>0.90124856857307978</c:v>
                </c:pt>
                <c:pt idx="359">
                  <c:v>0.89812131397613082</c:v>
                </c:pt>
              </c:numCache>
            </c:numRef>
          </c:val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'Score Template 2'!$EI$39:$EI$398</c:f>
              <c:numCache>
                <c:formatCode>0.0000</c:formatCode>
                <c:ptCount val="360"/>
                <c:pt idx="0">
                  <c:v>0.74329981184508664</c:v>
                </c:pt>
                <c:pt idx="1">
                  <c:v>0.69345983992673621</c:v>
                </c:pt>
                <c:pt idx="2">
                  <c:v>0.6552248743975102</c:v>
                </c:pt>
                <c:pt idx="3">
                  <c:v>0.6250770845786513</c:v>
                </c:pt>
                <c:pt idx="4">
                  <c:v>0.60148912693218559</c:v>
                </c:pt>
                <c:pt idx="5">
                  <c:v>0.57984339249662908</c:v>
                </c:pt>
                <c:pt idx="6">
                  <c:v>0.56601858826692908</c:v>
                </c:pt>
                <c:pt idx="7">
                  <c:v>0.54742621406831649</c:v>
                </c:pt>
                <c:pt idx="8">
                  <c:v>0.52653919801005489</c:v>
                </c:pt>
                <c:pt idx="9">
                  <c:v>0.5099001801384806</c:v>
                </c:pt>
                <c:pt idx="10">
                  <c:v>0.49866988914020316</c:v>
                </c:pt>
                <c:pt idx="11">
                  <c:v>0.49826940319323276</c:v>
                </c:pt>
                <c:pt idx="12">
                  <c:v>0.51452495909632823</c:v>
                </c:pt>
                <c:pt idx="13">
                  <c:v>0.55165976544623851</c:v>
                </c:pt>
                <c:pt idx="14">
                  <c:v>0.60962823641974895</c:v>
                </c:pt>
                <c:pt idx="15">
                  <c:v>0.67303168380752576</c:v>
                </c:pt>
                <c:pt idx="16">
                  <c:v>0.7378788885308678</c:v>
                </c:pt>
                <c:pt idx="17">
                  <c:v>0.79938223865133318</c:v>
                </c:pt>
                <c:pt idx="18">
                  <c:v>0.85630752740228011</c:v>
                </c:pt>
                <c:pt idx="19">
                  <c:v>0.90643973306433412</c:v>
                </c:pt>
                <c:pt idx="20">
                  <c:v>0.95237191913372865</c:v>
                </c:pt>
                <c:pt idx="21">
                  <c:v>0.99601768657135004</c:v>
                </c:pt>
                <c:pt idx="22">
                  <c:v>0.9397774852353421</c:v>
                </c:pt>
                <c:pt idx="23">
                  <c:v>0.88478141030808555</c:v>
                </c:pt>
                <c:pt idx="24">
                  <c:v>0.83616651228371153</c:v>
                </c:pt>
                <c:pt idx="25">
                  <c:v>0.79100490263981471</c:v>
                </c:pt>
                <c:pt idx="26">
                  <c:v>0.7492999320794671</c:v>
                </c:pt>
                <c:pt idx="27">
                  <c:v>0.70969299734699942</c:v>
                </c:pt>
                <c:pt idx="28">
                  <c:v>0.67142920180422161</c:v>
                </c:pt>
                <c:pt idx="29">
                  <c:v>0.63612641710757956</c:v>
                </c:pt>
                <c:pt idx="30">
                  <c:v>0.61166175548888491</c:v>
                </c:pt>
                <c:pt idx="31">
                  <c:v>0.60177342205006434</c:v>
                </c:pt>
                <c:pt idx="32">
                  <c:v>0.59560769054591045</c:v>
                </c:pt>
                <c:pt idx="33">
                  <c:v>0.5963299245364333</c:v>
                </c:pt>
                <c:pt idx="34">
                  <c:v>0.60497281406915948</c:v>
                </c:pt>
                <c:pt idx="35">
                  <c:v>0.62827994826233247</c:v>
                </c:pt>
                <c:pt idx="36">
                  <c:v>0.68420547911275409</c:v>
                </c:pt>
                <c:pt idx="37">
                  <c:v>0.77089803831058457</c:v>
                </c:pt>
                <c:pt idx="38">
                  <c:v>0.88521389683779128</c:v>
                </c:pt>
                <c:pt idx="39">
                  <c:v>0.98563949687400443</c:v>
                </c:pt>
                <c:pt idx="40">
                  <c:v>0.85185774973237693</c:v>
                </c:pt>
                <c:pt idx="41">
                  <c:v>0.71360634607208895</c:v>
                </c:pt>
                <c:pt idx="42">
                  <c:v>0.57487904593662487</c:v>
                </c:pt>
                <c:pt idx="43">
                  <c:v>0.43909902312158977</c:v>
                </c:pt>
                <c:pt idx="44">
                  <c:v>0.31310234658502734</c:v>
                </c:pt>
                <c:pt idx="45">
                  <c:v>0.20067734434990403</c:v>
                </c:pt>
                <c:pt idx="46">
                  <c:v>0.10100987817372609</c:v>
                </c:pt>
                <c:pt idx="47">
                  <c:v>1.3469758239394669E-2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1.082395811251291E-2</c:v>
                </c:pt>
                <c:pt idx="59">
                  <c:v>0.15246776785902783</c:v>
                </c:pt>
                <c:pt idx="60">
                  <c:v>0.31925763386669714</c:v>
                </c:pt>
                <c:pt idx="61">
                  <c:v>0.50038239811523022</c:v>
                </c:pt>
                <c:pt idx="62">
                  <c:v>0.69428135798954105</c:v>
                </c:pt>
                <c:pt idx="63">
                  <c:v>0.90630619126921785</c:v>
                </c:pt>
                <c:pt idx="64">
                  <c:v>0.87035510636786517</c:v>
                </c:pt>
                <c:pt idx="65">
                  <c:v>0.64837709930112553</c:v>
                </c:pt>
                <c:pt idx="66">
                  <c:v>0.44074516228897409</c:v>
                </c:pt>
                <c:pt idx="67">
                  <c:v>0.26128084368928717</c:v>
                </c:pt>
                <c:pt idx="68">
                  <c:v>0.11408781559965175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2.0283406541771187E-3</c:v>
                </c:pt>
                <c:pt idx="83">
                  <c:v>0.10659731947480411</c:v>
                </c:pt>
                <c:pt idx="84">
                  <c:v>0.23267922988561007</c:v>
                </c:pt>
                <c:pt idx="85">
                  <c:v>0.3776265427277935</c:v>
                </c:pt>
                <c:pt idx="86">
                  <c:v>0.53583659583645593</c:v>
                </c:pt>
                <c:pt idx="87">
                  <c:v>0.69382939820775691</c:v>
                </c:pt>
                <c:pt idx="88">
                  <c:v>0.84314887045688858</c:v>
                </c:pt>
                <c:pt idx="89">
                  <c:v>0.9805161907019454</c:v>
                </c:pt>
                <c:pt idx="90">
                  <c:v>0.90559068789061226</c:v>
                </c:pt>
                <c:pt idx="91">
                  <c:v>0.80089197333923157</c:v>
                </c:pt>
                <c:pt idx="92">
                  <c:v>0.7039373525670849</c:v>
                </c:pt>
                <c:pt idx="93">
                  <c:v>0.61573119491654171</c:v>
                </c:pt>
                <c:pt idx="94">
                  <c:v>0.54978941515314905</c:v>
                </c:pt>
                <c:pt idx="95">
                  <c:v>0.50417073518824917</c:v>
                </c:pt>
                <c:pt idx="96">
                  <c:v>0.46787617684283389</c:v>
                </c:pt>
                <c:pt idx="97">
                  <c:v>0.43660524413016655</c:v>
                </c:pt>
                <c:pt idx="98">
                  <c:v>0.41704403738823204</c:v>
                </c:pt>
                <c:pt idx="99">
                  <c:v>0.41434373072540798</c:v>
                </c:pt>
                <c:pt idx="100">
                  <c:v>0.43447783298560616</c:v>
                </c:pt>
                <c:pt idx="101">
                  <c:v>0.47126611429876508</c:v>
                </c:pt>
                <c:pt idx="102">
                  <c:v>0.516519239801568</c:v>
                </c:pt>
                <c:pt idx="103">
                  <c:v>0.57037697309180502</c:v>
                </c:pt>
                <c:pt idx="104">
                  <c:v>0.63121178296416425</c:v>
                </c:pt>
                <c:pt idx="105">
                  <c:v>0.6985182687853343</c:v>
                </c:pt>
                <c:pt idx="106">
                  <c:v>0.77680210080093148</c:v>
                </c:pt>
                <c:pt idx="107">
                  <c:v>0.86916801773384211</c:v>
                </c:pt>
                <c:pt idx="108">
                  <c:v>0.96301876175710788</c:v>
                </c:pt>
                <c:pt idx="109">
                  <c:v>0.94462711444507619</c:v>
                </c:pt>
                <c:pt idx="110">
                  <c:v>0.85966963463592827</c:v>
                </c:pt>
                <c:pt idx="111">
                  <c:v>0.78629586899782256</c:v>
                </c:pt>
                <c:pt idx="112">
                  <c:v>0.72687722369153496</c:v>
                </c:pt>
                <c:pt idx="113">
                  <c:v>0.6812496137316939</c:v>
                </c:pt>
                <c:pt idx="114">
                  <c:v>0.64252315081560596</c:v>
                </c:pt>
                <c:pt idx="115">
                  <c:v>0.62368959654873646</c:v>
                </c:pt>
                <c:pt idx="116">
                  <c:v>0.62070378719263464</c:v>
                </c:pt>
                <c:pt idx="117">
                  <c:v>0.62212927550160046</c:v>
                </c:pt>
                <c:pt idx="118">
                  <c:v>0.63140789189331592</c:v>
                </c:pt>
                <c:pt idx="119">
                  <c:v>0.64361973628939517</c:v>
                </c:pt>
                <c:pt idx="120">
                  <c:v>0.65709521283327232</c:v>
                </c:pt>
                <c:pt idx="121">
                  <c:v>0.66531932377771696</c:v>
                </c:pt>
                <c:pt idx="122">
                  <c:v>0.68566705372883741</c:v>
                </c:pt>
                <c:pt idx="123">
                  <c:v>0.72368309736128655</c:v>
                </c:pt>
                <c:pt idx="124">
                  <c:v>0.78025553515845636</c:v>
                </c:pt>
                <c:pt idx="125">
                  <c:v>0.84841076422478223</c:v>
                </c:pt>
                <c:pt idx="126">
                  <c:v>0.92722927432831737</c:v>
                </c:pt>
                <c:pt idx="127">
                  <c:v>0.985116983453593</c:v>
                </c:pt>
                <c:pt idx="128">
                  <c:v>0.89596079612589408</c:v>
                </c:pt>
                <c:pt idx="129">
                  <c:v>0.81466165882385067</c:v>
                </c:pt>
                <c:pt idx="130">
                  <c:v>0.75370565904070053</c:v>
                </c:pt>
                <c:pt idx="131">
                  <c:v>0.71268543981171906</c:v>
                </c:pt>
                <c:pt idx="132">
                  <c:v>0.68395458981935531</c:v>
                </c:pt>
                <c:pt idx="133">
                  <c:v>0.66550309681859354</c:v>
                </c:pt>
                <c:pt idx="134">
                  <c:v>0.6586816641760298</c:v>
                </c:pt>
                <c:pt idx="135">
                  <c:v>0.66217581891589949</c:v>
                </c:pt>
                <c:pt idx="136">
                  <c:v>0.67213123006269249</c:v>
                </c:pt>
                <c:pt idx="137">
                  <c:v>0.68925805923269845</c:v>
                </c:pt>
                <c:pt idx="138">
                  <c:v>0.71246352518411837</c:v>
                </c:pt>
                <c:pt idx="139">
                  <c:v>0.74900281730204088</c:v>
                </c:pt>
                <c:pt idx="140">
                  <c:v>0.80006646342572918</c:v>
                </c:pt>
                <c:pt idx="141">
                  <c:v>0.85749380700057365</c:v>
                </c:pt>
                <c:pt idx="142">
                  <c:v>0.91515202085547254</c:v>
                </c:pt>
                <c:pt idx="143">
                  <c:v>0.97209017777915341</c:v>
                </c:pt>
                <c:pt idx="144">
                  <c:v>0.96970470613275384</c:v>
                </c:pt>
                <c:pt idx="145">
                  <c:v>0.90741719946751931</c:v>
                </c:pt>
                <c:pt idx="146">
                  <c:v>0.8452236623183802</c:v>
                </c:pt>
                <c:pt idx="147">
                  <c:v>0.78603958059736956</c:v>
                </c:pt>
                <c:pt idx="148">
                  <c:v>0.72424507882511779</c:v>
                </c:pt>
                <c:pt idx="149">
                  <c:v>0.66473814900623496</c:v>
                </c:pt>
                <c:pt idx="150">
                  <c:v>0.60745663040825648</c:v>
                </c:pt>
                <c:pt idx="151">
                  <c:v>0.55651522366212081</c:v>
                </c:pt>
                <c:pt idx="152">
                  <c:v>0.51728213271310508</c:v>
                </c:pt>
                <c:pt idx="153">
                  <c:v>0.49675835625385656</c:v>
                </c:pt>
                <c:pt idx="154">
                  <c:v>0.49836126319720409</c:v>
                </c:pt>
                <c:pt idx="155">
                  <c:v>0.52574230554502344</c:v>
                </c:pt>
                <c:pt idx="156">
                  <c:v>0.57309791826513479</c:v>
                </c:pt>
                <c:pt idx="157">
                  <c:v>0.63430869832756587</c:v>
                </c:pt>
                <c:pt idx="158">
                  <c:v>0.70921251181004963</c:v>
                </c:pt>
                <c:pt idx="159">
                  <c:v>0.79324777842956695</c:v>
                </c:pt>
                <c:pt idx="160">
                  <c:v>0.87634112884001902</c:v>
                </c:pt>
                <c:pt idx="161">
                  <c:v>0.95033787145347315</c:v>
                </c:pt>
                <c:pt idx="162">
                  <c:v>0.98065441316064839</c:v>
                </c:pt>
                <c:pt idx="163">
                  <c:v>0.9106437781873129</c:v>
                </c:pt>
                <c:pt idx="164">
                  <c:v>0.84308776520848494</c:v>
                </c:pt>
                <c:pt idx="165">
                  <c:v>0.78025009438568627</c:v>
                </c:pt>
                <c:pt idx="166">
                  <c:v>0.72209437310591817</c:v>
                </c:pt>
                <c:pt idx="167">
                  <c:v>0.66715752041848342</c:v>
                </c:pt>
                <c:pt idx="168">
                  <c:v>0.61507049258265289</c:v>
                </c:pt>
                <c:pt idx="169">
                  <c:v>0.56531236068542756</c:v>
                </c:pt>
                <c:pt idx="170">
                  <c:v>0.52406042592240398</c:v>
                </c:pt>
                <c:pt idx="171">
                  <c:v>0.49201887795612986</c:v>
                </c:pt>
                <c:pt idx="172">
                  <c:v>0.4647858894397936</c:v>
                </c:pt>
                <c:pt idx="173">
                  <c:v>0.44449023627631346</c:v>
                </c:pt>
                <c:pt idx="174">
                  <c:v>0.40244915478446142</c:v>
                </c:pt>
                <c:pt idx="175">
                  <c:v>0.38512645979686755</c:v>
                </c:pt>
                <c:pt idx="176">
                  <c:v>0.39571812807353024</c:v>
                </c:pt>
                <c:pt idx="177">
                  <c:v>0.43493647277282665</c:v>
                </c:pt>
                <c:pt idx="178">
                  <c:v>0.49611396449498035</c:v>
                </c:pt>
                <c:pt idx="179">
                  <c:v>0.56306992676049683</c:v>
                </c:pt>
                <c:pt idx="180">
                  <c:v>0.62975570721553065</c:v>
                </c:pt>
                <c:pt idx="181">
                  <c:v>0.68849372358874394</c:v>
                </c:pt>
                <c:pt idx="182">
                  <c:v>0.73397534937109032</c:v>
                </c:pt>
                <c:pt idx="183">
                  <c:v>0.7668259597973176</c:v>
                </c:pt>
                <c:pt idx="184">
                  <c:v>0.79430130714630776</c:v>
                </c:pt>
                <c:pt idx="185">
                  <c:v>0.82140390777282579</c:v>
                </c:pt>
                <c:pt idx="186">
                  <c:v>0.84728591583423019</c:v>
                </c:pt>
                <c:pt idx="187">
                  <c:v>0.87803803064835617</c:v>
                </c:pt>
                <c:pt idx="188">
                  <c:v>0.91991003740931698</c:v>
                </c:pt>
                <c:pt idx="189">
                  <c:v>0.96802723154299819</c:v>
                </c:pt>
                <c:pt idx="190">
                  <c:v>0.98203939088698922</c:v>
                </c:pt>
                <c:pt idx="191">
                  <c:v>0.92824812633303866</c:v>
                </c:pt>
                <c:pt idx="192">
                  <c:v>0.87589181705734753</c:v>
                </c:pt>
                <c:pt idx="193">
                  <c:v>0.82050400242700638</c:v>
                </c:pt>
                <c:pt idx="194">
                  <c:v>0.76759014957906646</c:v>
                </c:pt>
                <c:pt idx="195">
                  <c:v>0.72071496953277447</c:v>
                </c:pt>
                <c:pt idx="196">
                  <c:v>0.67861186774654092</c:v>
                </c:pt>
                <c:pt idx="197">
                  <c:v>0.64170189327976446</c:v>
                </c:pt>
                <c:pt idx="198">
                  <c:v>0.61252605043568709</c:v>
                </c:pt>
                <c:pt idx="199">
                  <c:v>0.58959925839797611</c:v>
                </c:pt>
                <c:pt idx="200">
                  <c:v>0.57175661873035577</c:v>
                </c:pt>
                <c:pt idx="201">
                  <c:v>0.56447020964274897</c:v>
                </c:pt>
                <c:pt idx="202">
                  <c:v>0.55080710546778233</c:v>
                </c:pt>
                <c:pt idx="203">
                  <c:v>0.5322404617954104</c:v>
                </c:pt>
                <c:pt idx="204">
                  <c:v>0.51844359847430821</c:v>
                </c:pt>
                <c:pt idx="205">
                  <c:v>0.54416858361476661</c:v>
                </c:pt>
                <c:pt idx="206">
                  <c:v>0.56427515127798977</c:v>
                </c:pt>
                <c:pt idx="207">
                  <c:v>0.56796622437731392</c:v>
                </c:pt>
                <c:pt idx="208">
                  <c:v>0.5550853559309239</c:v>
                </c:pt>
                <c:pt idx="209">
                  <c:v>0.53346213772434792</c:v>
                </c:pt>
                <c:pt idx="210">
                  <c:v>0.51819045858112933</c:v>
                </c:pt>
                <c:pt idx="211">
                  <c:v>0.52078847019972219</c:v>
                </c:pt>
                <c:pt idx="212">
                  <c:v>0.55024948237484117</c:v>
                </c:pt>
                <c:pt idx="213">
                  <c:v>0.60302329514171138</c:v>
                </c:pt>
                <c:pt idx="214">
                  <c:v>0.67710566844901598</c:v>
                </c:pt>
                <c:pt idx="215">
                  <c:v>0.76538309078471312</c:v>
                </c:pt>
                <c:pt idx="216">
                  <c:v>0.86259403965373571</c:v>
                </c:pt>
                <c:pt idx="217">
                  <c:v>0.95263073929593023</c:v>
                </c:pt>
                <c:pt idx="218">
                  <c:v>0.96262094993278713</c:v>
                </c:pt>
                <c:pt idx="219">
                  <c:v>0.88783407721706031</c:v>
                </c:pt>
                <c:pt idx="220">
                  <c:v>0.82251733179523367</c:v>
                </c:pt>
                <c:pt idx="221">
                  <c:v>0.76842498269259563</c:v>
                </c:pt>
                <c:pt idx="222">
                  <c:v>0.72841876682683426</c:v>
                </c:pt>
                <c:pt idx="223">
                  <c:v>0.69632775940999925</c:v>
                </c:pt>
                <c:pt idx="224">
                  <c:v>0.67321571670729485</c:v>
                </c:pt>
                <c:pt idx="225">
                  <c:v>0.65631726263422929</c:v>
                </c:pt>
                <c:pt idx="226">
                  <c:v>0.64451078987348409</c:v>
                </c:pt>
                <c:pt idx="227">
                  <c:v>0.63542814692387717</c:v>
                </c:pt>
                <c:pt idx="228">
                  <c:v>0.62910416369697442</c:v>
                </c:pt>
                <c:pt idx="229">
                  <c:v>0.62595837866876936</c:v>
                </c:pt>
                <c:pt idx="230">
                  <c:v>0.62726589202218408</c:v>
                </c:pt>
                <c:pt idx="231">
                  <c:v>0.63423602170636872</c:v>
                </c:pt>
                <c:pt idx="232">
                  <c:v>0.64351949420260379</c:v>
                </c:pt>
                <c:pt idx="233">
                  <c:v>0.67268612687955165</c:v>
                </c:pt>
                <c:pt idx="234">
                  <c:v>0.72249924617124373</c:v>
                </c:pt>
                <c:pt idx="235">
                  <c:v>0.7824660484426309</c:v>
                </c:pt>
                <c:pt idx="236">
                  <c:v>0.84646085616528244</c:v>
                </c:pt>
                <c:pt idx="237">
                  <c:v>0.90916756297386581</c:v>
                </c:pt>
                <c:pt idx="238">
                  <c:v>0.9719888635877737</c:v>
                </c:pt>
                <c:pt idx="239">
                  <c:v>0.96890714927578736</c:v>
                </c:pt>
                <c:pt idx="240">
                  <c:v>0.92072013040531742</c:v>
                </c:pt>
                <c:pt idx="241">
                  <c:v>0.88115153277720948</c:v>
                </c:pt>
                <c:pt idx="242">
                  <c:v>0.85358620973431221</c:v>
                </c:pt>
                <c:pt idx="243">
                  <c:v>0.83845473146862948</c:v>
                </c:pt>
                <c:pt idx="244">
                  <c:v>0.83446140074604114</c:v>
                </c:pt>
                <c:pt idx="245">
                  <c:v>0.84056442529287545</c:v>
                </c:pt>
                <c:pt idx="246">
                  <c:v>0.85494029840315888</c:v>
                </c:pt>
                <c:pt idx="247">
                  <c:v>0.88131990294998896</c:v>
                </c:pt>
                <c:pt idx="248">
                  <c:v>0.91466959971470763</c:v>
                </c:pt>
                <c:pt idx="249">
                  <c:v>0.95810894901658439</c:v>
                </c:pt>
                <c:pt idx="250">
                  <c:v>0.99044187524164051</c:v>
                </c:pt>
                <c:pt idx="251">
                  <c:v>0.93182704248295101</c:v>
                </c:pt>
                <c:pt idx="252">
                  <c:v>0.8736711071751404</c:v>
                </c:pt>
                <c:pt idx="253">
                  <c:v>0.82410414696636525</c:v>
                </c:pt>
                <c:pt idx="254">
                  <c:v>0.78942618355856864</c:v>
                </c:pt>
                <c:pt idx="255">
                  <c:v>0.76704568710582965</c:v>
                </c:pt>
                <c:pt idx="256">
                  <c:v>0.75289080553122933</c:v>
                </c:pt>
                <c:pt idx="257">
                  <c:v>0.74300699422253125</c:v>
                </c:pt>
                <c:pt idx="258">
                  <c:v>0.73634147701268615</c:v>
                </c:pt>
                <c:pt idx="259">
                  <c:v>0.73224723308747486</c:v>
                </c:pt>
                <c:pt idx="260">
                  <c:v>0.73452315691240777</c:v>
                </c:pt>
                <c:pt idx="261">
                  <c:v>0.74971912220382175</c:v>
                </c:pt>
                <c:pt idx="262">
                  <c:v>0.77814340707509122</c:v>
                </c:pt>
                <c:pt idx="263">
                  <c:v>0.82406759648385919</c:v>
                </c:pt>
                <c:pt idx="264">
                  <c:v>0.8886594847286412</c:v>
                </c:pt>
                <c:pt idx="265">
                  <c:v>0.97170313610021219</c:v>
                </c:pt>
                <c:pt idx="266">
                  <c:v>0.93333207663651119</c:v>
                </c:pt>
                <c:pt idx="267">
                  <c:v>0.83200228703019385</c:v>
                </c:pt>
                <c:pt idx="268">
                  <c:v>0.73260131462684464</c:v>
                </c:pt>
                <c:pt idx="269">
                  <c:v>0.64148708697308943</c:v>
                </c:pt>
                <c:pt idx="270">
                  <c:v>0.56272358895954699</c:v>
                </c:pt>
                <c:pt idx="271">
                  <c:v>0.49822335206460766</c:v>
                </c:pt>
                <c:pt idx="272">
                  <c:v>0.44680568592642411</c:v>
                </c:pt>
                <c:pt idx="273">
                  <c:v>0.40750414746189734</c:v>
                </c:pt>
                <c:pt idx="274">
                  <c:v>0.3790562603855282</c:v>
                </c:pt>
                <c:pt idx="275">
                  <c:v>0.36039849695644788</c:v>
                </c:pt>
                <c:pt idx="276">
                  <c:v>0.34961797500371683</c:v>
                </c:pt>
                <c:pt idx="277">
                  <c:v>0.34380268627693189</c:v>
                </c:pt>
                <c:pt idx="278">
                  <c:v>0.34627596904366675</c:v>
                </c:pt>
                <c:pt idx="279">
                  <c:v>0.39422383281647522</c:v>
                </c:pt>
                <c:pt idx="280">
                  <c:v>0.44765706317617948</c:v>
                </c:pt>
                <c:pt idx="281">
                  <c:v>0.50144205046106793</c:v>
                </c:pt>
                <c:pt idx="282">
                  <c:v>0.56066679908182748</c:v>
                </c:pt>
                <c:pt idx="283">
                  <c:v>0.62642288292647375</c:v>
                </c:pt>
                <c:pt idx="284">
                  <c:v>0.68579562334250654</c:v>
                </c:pt>
                <c:pt idx="285">
                  <c:v>0.72731456582274867</c:v>
                </c:pt>
                <c:pt idx="286">
                  <c:v>0.75321241893645596</c:v>
                </c:pt>
                <c:pt idx="287">
                  <c:v>0.77475320156869854</c:v>
                </c:pt>
                <c:pt idx="288">
                  <c:v>0.80079622931395422</c:v>
                </c:pt>
                <c:pt idx="289">
                  <c:v>0.82963571962769411</c:v>
                </c:pt>
                <c:pt idx="290">
                  <c:v>0.86708227760742052</c:v>
                </c:pt>
                <c:pt idx="291">
                  <c:v>0.92051540221995298</c:v>
                </c:pt>
                <c:pt idx="292">
                  <c:v>0.98876268655848842</c:v>
                </c:pt>
                <c:pt idx="293">
                  <c:v>0.93292352095656395</c:v>
                </c:pt>
                <c:pt idx="294">
                  <c:v>0.84900826654868611</c:v>
                </c:pt>
                <c:pt idx="295">
                  <c:v>0.77084897113657513</c:v>
                </c:pt>
                <c:pt idx="296">
                  <c:v>0.70135042241721157</c:v>
                </c:pt>
                <c:pt idx="297">
                  <c:v>0.64323520715674376</c:v>
                </c:pt>
                <c:pt idx="298">
                  <c:v>0.59303680047142726</c:v>
                </c:pt>
                <c:pt idx="299">
                  <c:v>0.54396930681021816</c:v>
                </c:pt>
                <c:pt idx="300">
                  <c:v>0.48391358686482611</c:v>
                </c:pt>
                <c:pt idx="301">
                  <c:v>0.40863294389217542</c:v>
                </c:pt>
                <c:pt idx="302">
                  <c:v>0.32802171772435296</c:v>
                </c:pt>
                <c:pt idx="303">
                  <c:v>0.24470137147497262</c:v>
                </c:pt>
                <c:pt idx="304">
                  <c:v>0.16913213900471469</c:v>
                </c:pt>
                <c:pt idx="305">
                  <c:v>0.10979050671238655</c:v>
                </c:pt>
                <c:pt idx="306">
                  <c:v>7.0685612063817405E-2</c:v>
                </c:pt>
                <c:pt idx="307">
                  <c:v>4.8620661168720103E-2</c:v>
                </c:pt>
                <c:pt idx="308">
                  <c:v>4.1755880103694576E-2</c:v>
                </c:pt>
                <c:pt idx="309">
                  <c:v>5.1528359631662801E-2</c:v>
                </c:pt>
                <c:pt idx="310">
                  <c:v>4.1722944794034933E-2</c:v>
                </c:pt>
                <c:pt idx="311">
                  <c:v>4.8977245859261331E-2</c:v>
                </c:pt>
                <c:pt idx="312">
                  <c:v>7.7643317750392349E-2</c:v>
                </c:pt>
                <c:pt idx="313">
                  <c:v>0.13509067067559521</c:v>
                </c:pt>
                <c:pt idx="314">
                  <c:v>0.21599606679292116</c:v>
                </c:pt>
                <c:pt idx="315">
                  <c:v>0.32423456120584215</c:v>
                </c:pt>
                <c:pt idx="316">
                  <c:v>0.45337546084242175</c:v>
                </c:pt>
                <c:pt idx="317">
                  <c:v>0.59275964465862019</c:v>
                </c:pt>
                <c:pt idx="318">
                  <c:v>0.73655396235351922</c:v>
                </c:pt>
                <c:pt idx="319">
                  <c:v>0.88199794427918332</c:v>
                </c:pt>
                <c:pt idx="320">
                  <c:v>0.97195097099336969</c:v>
                </c:pt>
                <c:pt idx="321">
                  <c:v>0.83086644068989712</c:v>
                </c:pt>
                <c:pt idx="322">
                  <c:v>0.70421194401282006</c:v>
                </c:pt>
                <c:pt idx="323">
                  <c:v>0.59987464959724179</c:v>
                </c:pt>
                <c:pt idx="324">
                  <c:v>0.51637097263215248</c:v>
                </c:pt>
                <c:pt idx="325">
                  <c:v>0.45363388829036877</c:v>
                </c:pt>
                <c:pt idx="326">
                  <c:v>0.40291608933807765</c:v>
                </c:pt>
                <c:pt idx="327">
                  <c:v>0.36079642216927332</c:v>
                </c:pt>
                <c:pt idx="328">
                  <c:v>0.31868671839639184</c:v>
                </c:pt>
                <c:pt idx="329">
                  <c:v>0.20399061669301122</c:v>
                </c:pt>
                <c:pt idx="330">
                  <c:v>0.10882749688670434</c:v>
                </c:pt>
                <c:pt idx="331">
                  <c:v>4.5170736817102375E-2</c:v>
                </c:pt>
                <c:pt idx="332">
                  <c:v>1.8152597242815816E-2</c:v>
                </c:pt>
                <c:pt idx="333">
                  <c:v>1.8133916608928602E-2</c:v>
                </c:pt>
                <c:pt idx="334">
                  <c:v>4.707637650348373E-2</c:v>
                </c:pt>
                <c:pt idx="335">
                  <c:v>9.5322485926170097E-2</c:v>
                </c:pt>
                <c:pt idx="336">
                  <c:v>0.15388737829465149</c:v>
                </c:pt>
                <c:pt idx="337">
                  <c:v>0.2265856036695858</c:v>
                </c:pt>
                <c:pt idx="338">
                  <c:v>0.31435901335347394</c:v>
                </c:pt>
                <c:pt idx="339">
                  <c:v>0.40910669810372968</c:v>
                </c:pt>
                <c:pt idx="340">
                  <c:v>0.51017045043976661</c:v>
                </c:pt>
                <c:pt idx="341">
                  <c:v>0.59636388443037869</c:v>
                </c:pt>
                <c:pt idx="342">
                  <c:v>0.69411300216516048</c:v>
                </c:pt>
                <c:pt idx="343">
                  <c:v>0.79778320461815033</c:v>
                </c:pt>
                <c:pt idx="344">
                  <c:v>0.88734801759525772</c:v>
                </c:pt>
                <c:pt idx="345">
                  <c:v>0.95945365394726989</c:v>
                </c:pt>
                <c:pt idx="346">
                  <c:v>0.98905541800045893</c:v>
                </c:pt>
                <c:pt idx="347">
                  <c:v>0.95001546048767294</c:v>
                </c:pt>
                <c:pt idx="348">
                  <c:v>0.9138008491536902</c:v>
                </c:pt>
                <c:pt idx="349">
                  <c:v>0.88533142599225367</c:v>
                </c:pt>
                <c:pt idx="350">
                  <c:v>0.86837882578584757</c:v>
                </c:pt>
                <c:pt idx="351">
                  <c:v>0.86271060037751846</c:v>
                </c:pt>
                <c:pt idx="352">
                  <c:v>0.86121177723246711</c:v>
                </c:pt>
                <c:pt idx="353">
                  <c:v>0.86578340637502849</c:v>
                </c:pt>
                <c:pt idx="354">
                  <c:v>0.87390660611364313</c:v>
                </c:pt>
                <c:pt idx="355">
                  <c:v>0.88456650815577398</c:v>
                </c:pt>
                <c:pt idx="356">
                  <c:v>0.89568735495477025</c:v>
                </c:pt>
                <c:pt idx="357">
                  <c:v>0.90125389814583312</c:v>
                </c:pt>
                <c:pt idx="358">
                  <c:v>0.89812687554031612</c:v>
                </c:pt>
                <c:pt idx="359">
                  <c:v>0.89062026364194724</c:v>
                </c:pt>
              </c:numCache>
            </c:numRef>
          </c:val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'Score Template 2'!$EJ$39:$EJ$398</c:f>
              <c:numCache>
                <c:formatCode>0.0000</c:formatCode>
                <c:ptCount val="360"/>
                <c:pt idx="0">
                  <c:v>0.69342358225681011</c:v>
                </c:pt>
                <c:pt idx="1">
                  <c:v>0.65519118914383689</c:v>
                </c:pt>
                <c:pt idx="2">
                  <c:v>0.62504504239592906</c:v>
                </c:pt>
                <c:pt idx="3">
                  <c:v>0.6014641888173915</c:v>
                </c:pt>
                <c:pt idx="4">
                  <c:v>0.57982425817123762</c:v>
                </c:pt>
                <c:pt idx="5">
                  <c:v>0.56600349835092834</c:v>
                </c:pt>
                <c:pt idx="6">
                  <c:v>0.54741440762043592</c:v>
                </c:pt>
                <c:pt idx="7">
                  <c:v>0.52652836557567428</c:v>
                </c:pt>
                <c:pt idx="8">
                  <c:v>0.50989326019140768</c:v>
                </c:pt>
                <c:pt idx="9">
                  <c:v>0.49866058704987992</c:v>
                </c:pt>
                <c:pt idx="10">
                  <c:v>0.49825895426898636</c:v>
                </c:pt>
                <c:pt idx="11">
                  <c:v>0.51451663612741894</c:v>
                </c:pt>
                <c:pt idx="12">
                  <c:v>0.55165414564969417</c:v>
                </c:pt>
                <c:pt idx="13">
                  <c:v>0.60962803095231344</c:v>
                </c:pt>
                <c:pt idx="14">
                  <c:v>0.67303980742399283</c:v>
                </c:pt>
                <c:pt idx="15">
                  <c:v>0.73789745312414456</c:v>
                </c:pt>
                <c:pt idx="16">
                  <c:v>0.79941122278408616</c:v>
                </c:pt>
                <c:pt idx="17">
                  <c:v>0.85633923318778227</c:v>
                </c:pt>
                <c:pt idx="18">
                  <c:v>0.90647216594899249</c:v>
                </c:pt>
                <c:pt idx="19">
                  <c:v>0.95240268530085526</c:v>
                </c:pt>
                <c:pt idx="20">
                  <c:v>0.99598920807408187</c:v>
                </c:pt>
                <c:pt idx="21">
                  <c:v>0.93975240291606876</c:v>
                </c:pt>
                <c:pt idx="22">
                  <c:v>0.88475842883196731</c:v>
                </c:pt>
                <c:pt idx="23">
                  <c:v>0.8361406928473154</c:v>
                </c:pt>
                <c:pt idx="24">
                  <c:v>0.79097676999798705</c:v>
                </c:pt>
                <c:pt idx="25">
                  <c:v>0.74927242255126536</c:v>
                </c:pt>
                <c:pt idx="26">
                  <c:v>0.70966867698826896</c:v>
                </c:pt>
                <c:pt idx="27">
                  <c:v>0.67140660693307863</c:v>
                </c:pt>
                <c:pt idx="28">
                  <c:v>0.63610555086753529</c:v>
                </c:pt>
                <c:pt idx="29">
                  <c:v>0.6116419398613393</c:v>
                </c:pt>
                <c:pt idx="30">
                  <c:v>0.60175427885485733</c:v>
                </c:pt>
                <c:pt idx="31">
                  <c:v>0.59559002872044209</c:v>
                </c:pt>
                <c:pt idx="32">
                  <c:v>0.59631768229781001</c:v>
                </c:pt>
                <c:pt idx="33">
                  <c:v>0.60496786033084249</c:v>
                </c:pt>
                <c:pt idx="34">
                  <c:v>0.62827685656566756</c:v>
                </c:pt>
                <c:pt idx="35">
                  <c:v>0.68420583410863001</c:v>
                </c:pt>
                <c:pt idx="36">
                  <c:v>0.77090235727848178</c:v>
                </c:pt>
                <c:pt idx="37">
                  <c:v>0.88522554885903959</c:v>
                </c:pt>
                <c:pt idx="38">
                  <c:v>0.98561153393108136</c:v>
                </c:pt>
                <c:pt idx="39">
                  <c:v>0.85181440129329411</c:v>
                </c:pt>
                <c:pt idx="40">
                  <c:v>0.71354918231681463</c:v>
                </c:pt>
                <c:pt idx="41">
                  <c:v>0.57481445865200931</c:v>
                </c:pt>
                <c:pt idx="42">
                  <c:v>0.43903211057379943</c:v>
                </c:pt>
                <c:pt idx="43">
                  <c:v>0.31303319230131954</c:v>
                </c:pt>
                <c:pt idx="44">
                  <c:v>0.200607948406194</c:v>
                </c:pt>
                <c:pt idx="45">
                  <c:v>0.10094195470604461</c:v>
                </c:pt>
                <c:pt idx="46">
                  <c:v>1.340672532398457E-2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1.0833023776450568E-2</c:v>
                </c:pt>
                <c:pt idx="58">
                  <c:v>0.15249054366198445</c:v>
                </c:pt>
                <c:pt idx="59">
                  <c:v>0.31929535295655043</c:v>
                </c:pt>
                <c:pt idx="60">
                  <c:v>0.5004367674109822</c:v>
                </c:pt>
                <c:pt idx="61">
                  <c:v>0.69435219128231573</c:v>
                </c:pt>
                <c:pt idx="62">
                  <c:v>0.90638960506176658</c:v>
                </c:pt>
                <c:pt idx="63">
                  <c:v>0.87026451680109307</c:v>
                </c:pt>
                <c:pt idx="64">
                  <c:v>0.64828011440454203</c:v>
                </c:pt>
                <c:pt idx="65">
                  <c:v>0.44063910816543805</c:v>
                </c:pt>
                <c:pt idx="66">
                  <c:v>0.26116912904332223</c:v>
                </c:pt>
                <c:pt idx="67">
                  <c:v>0.11397677810367013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2.0506918224835191E-3</c:v>
                </c:pt>
                <c:pt idx="82">
                  <c:v>0.10662776261823415</c:v>
                </c:pt>
                <c:pt idx="83">
                  <c:v>0.23271758084209448</c:v>
                </c:pt>
                <c:pt idx="84">
                  <c:v>0.37767268142972388</c:v>
                </c:pt>
                <c:pt idx="85">
                  <c:v>0.53588889554743802</c:v>
                </c:pt>
                <c:pt idx="86">
                  <c:v>0.69389245833844049</c:v>
                </c:pt>
                <c:pt idx="87">
                  <c:v>0.84322136718266061</c:v>
                </c:pt>
                <c:pt idx="88">
                  <c:v>0.98059532187835519</c:v>
                </c:pt>
                <c:pt idx="89">
                  <c:v>0.90551165995936123</c:v>
                </c:pt>
                <c:pt idx="90">
                  <c:v>0.80081727735474406</c:v>
                </c:pt>
                <c:pt idx="91">
                  <c:v>0.70386862934137429</c:v>
                </c:pt>
                <c:pt idx="92">
                  <c:v>0.61567420884187229</c:v>
                </c:pt>
                <c:pt idx="93">
                  <c:v>0.54973702844788108</c:v>
                </c:pt>
                <c:pt idx="94">
                  <c:v>0.50412222351625025</c:v>
                </c:pt>
                <c:pt idx="95">
                  <c:v>0.46783204527097122</c:v>
                </c:pt>
                <c:pt idx="96">
                  <c:v>0.4365722470469322</c:v>
                </c:pt>
                <c:pt idx="97">
                  <c:v>0.41702120379241359</c:v>
                </c:pt>
                <c:pt idx="98">
                  <c:v>0.4143255613804494</c:v>
                </c:pt>
                <c:pt idx="99">
                  <c:v>0.43446218102070822</c:v>
                </c:pt>
                <c:pt idx="100">
                  <c:v>0.47125632227859615</c:v>
                </c:pt>
                <c:pt idx="101">
                  <c:v>0.51651788056356407</c:v>
                </c:pt>
                <c:pt idx="102">
                  <c:v>0.57038703231695265</c:v>
                </c:pt>
                <c:pt idx="103">
                  <c:v>0.63123017220881072</c:v>
                </c:pt>
                <c:pt idx="104">
                  <c:v>0.69854089466846669</c:v>
                </c:pt>
                <c:pt idx="105">
                  <c:v>0.77682903469718922</c:v>
                </c:pt>
                <c:pt idx="106">
                  <c:v>0.86919844433340065</c:v>
                </c:pt>
                <c:pt idx="107">
                  <c:v>0.96305242631295995</c:v>
                </c:pt>
                <c:pt idx="108">
                  <c:v>0.94458795906212023</c:v>
                </c:pt>
                <c:pt idx="109">
                  <c:v>0.85962343646416195</c:v>
                </c:pt>
                <c:pt idx="110">
                  <c:v>0.78624892679353298</c:v>
                </c:pt>
                <c:pt idx="111">
                  <c:v>0.72683102705194458</c:v>
                </c:pt>
                <c:pt idx="112">
                  <c:v>0.68120711189270344</c:v>
                </c:pt>
                <c:pt idx="113">
                  <c:v>0.64248644046168479</c:v>
                </c:pt>
                <c:pt idx="114">
                  <c:v>0.62365986412776353</c:v>
                </c:pt>
                <c:pt idx="115">
                  <c:v>0.62068095213673524</c:v>
                </c:pt>
                <c:pt idx="116">
                  <c:v>0.62210989391496541</c:v>
                </c:pt>
                <c:pt idx="117">
                  <c:v>0.63139846024997204</c:v>
                </c:pt>
                <c:pt idx="118">
                  <c:v>0.64361823196718915</c:v>
                </c:pt>
                <c:pt idx="119">
                  <c:v>0.65709591588663352</c:v>
                </c:pt>
                <c:pt idx="120">
                  <c:v>0.66532395837009117</c:v>
                </c:pt>
                <c:pt idx="121">
                  <c:v>0.68567315889887448</c:v>
                </c:pt>
                <c:pt idx="122">
                  <c:v>0.72368983545108523</c:v>
                </c:pt>
                <c:pt idx="123">
                  <c:v>0.78025964953122473</c:v>
                </c:pt>
                <c:pt idx="124">
                  <c:v>0.8484209411423429</c:v>
                </c:pt>
                <c:pt idx="125">
                  <c:v>0.9272482857191785</c:v>
                </c:pt>
                <c:pt idx="126">
                  <c:v>0.98508869517750797</c:v>
                </c:pt>
                <c:pt idx="127">
                  <c:v>0.89592671342290209</c:v>
                </c:pt>
                <c:pt idx="128">
                  <c:v>0.81462224006310346</c:v>
                </c:pt>
                <c:pt idx="129">
                  <c:v>0.7536618180254534</c:v>
                </c:pt>
                <c:pt idx="130">
                  <c:v>0.71264084467670363</c:v>
                </c:pt>
                <c:pt idx="131">
                  <c:v>0.68391392054132405</c:v>
                </c:pt>
                <c:pt idx="132">
                  <c:v>0.66547259689819427</c:v>
                </c:pt>
                <c:pt idx="133">
                  <c:v>0.65866113176884789</c:v>
                </c:pt>
                <c:pt idx="134">
                  <c:v>0.6621614331562643</c:v>
                </c:pt>
                <c:pt idx="135">
                  <c:v>0.67212198906623188</c:v>
                </c:pt>
                <c:pt idx="136">
                  <c:v>0.68925463825017363</c:v>
                </c:pt>
                <c:pt idx="137">
                  <c:v>0.71246526506860852</c:v>
                </c:pt>
                <c:pt idx="138">
                  <c:v>0.74900779038711596</c:v>
                </c:pt>
                <c:pt idx="139">
                  <c:v>0.80007502512982298</c:v>
                </c:pt>
                <c:pt idx="140">
                  <c:v>0.85750541060349161</c:v>
                </c:pt>
                <c:pt idx="141">
                  <c:v>0.91517029298807406</c:v>
                </c:pt>
                <c:pt idx="142">
                  <c:v>0.97211571388306739</c:v>
                </c:pt>
                <c:pt idx="143">
                  <c:v>0.96967598665916488</c:v>
                </c:pt>
                <c:pt idx="144">
                  <c:v>0.90738836122452549</c:v>
                </c:pt>
                <c:pt idx="145">
                  <c:v>0.84519518047186648</c:v>
                </c:pt>
                <c:pt idx="146">
                  <c:v>0.78601046367958871</c:v>
                </c:pt>
                <c:pt idx="147">
                  <c:v>0.72421392065266366</c:v>
                </c:pt>
                <c:pt idx="148">
                  <c:v>0.66470703799673725</c:v>
                </c:pt>
                <c:pt idx="149">
                  <c:v>0.60742702380893721</c:v>
                </c:pt>
                <c:pt idx="150">
                  <c:v>0.55648431083214844</c:v>
                </c:pt>
                <c:pt idx="151">
                  <c:v>0.5172523636926909</c:v>
                </c:pt>
                <c:pt idx="152">
                  <c:v>0.49672970069125788</c:v>
                </c:pt>
                <c:pt idx="153">
                  <c:v>0.49833577703741605</c:v>
                </c:pt>
                <c:pt idx="154">
                  <c:v>0.5257226741150387</c:v>
                </c:pt>
                <c:pt idx="155">
                  <c:v>0.57308764204912377</c:v>
                </c:pt>
                <c:pt idx="156">
                  <c:v>0.63430948703795753</c:v>
                </c:pt>
                <c:pt idx="157">
                  <c:v>0.70922619251550856</c:v>
                </c:pt>
                <c:pt idx="158">
                  <c:v>0.79327145109781905</c:v>
                </c:pt>
                <c:pt idx="159">
                  <c:v>0.87637173462440543</c:v>
                </c:pt>
                <c:pt idx="160">
                  <c:v>0.95037533020056708</c:v>
                </c:pt>
                <c:pt idx="161">
                  <c:v>0.98061238369100456</c:v>
                </c:pt>
                <c:pt idx="162">
                  <c:v>0.91060221620921555</c:v>
                </c:pt>
                <c:pt idx="163">
                  <c:v>0.84305074810780467</c:v>
                </c:pt>
                <c:pt idx="164">
                  <c:v>0.78021556951325854</c:v>
                </c:pt>
                <c:pt idx="165">
                  <c:v>0.72205934700744234</c:v>
                </c:pt>
                <c:pt idx="166">
                  <c:v>0.66712372390344366</c:v>
                </c:pt>
                <c:pt idx="167">
                  <c:v>0.61503905648480517</c:v>
                </c:pt>
                <c:pt idx="168">
                  <c:v>0.56528326531173834</c:v>
                </c:pt>
                <c:pt idx="169">
                  <c:v>0.52403294059780281</c:v>
                </c:pt>
                <c:pt idx="170">
                  <c:v>0.49199281872416301</c:v>
                </c:pt>
                <c:pt idx="171">
                  <c:v>0.46476099582615815</c:v>
                </c:pt>
                <c:pt idx="172">
                  <c:v>0.44446959656626961</c:v>
                </c:pt>
                <c:pt idx="173">
                  <c:v>0.40243312098086237</c:v>
                </c:pt>
                <c:pt idx="174">
                  <c:v>0.3851128308558025</c:v>
                </c:pt>
                <c:pt idx="175">
                  <c:v>0.39570796992709345</c:v>
                </c:pt>
                <c:pt idx="176">
                  <c:v>0.43491544421517903</c:v>
                </c:pt>
                <c:pt idx="177">
                  <c:v>0.49610529633301603</c:v>
                </c:pt>
                <c:pt idx="178">
                  <c:v>0.563075217515562</c:v>
                </c:pt>
                <c:pt idx="179">
                  <c:v>0.62977530587360153</c:v>
                </c:pt>
                <c:pt idx="180">
                  <c:v>0.68852430800052411</c:v>
                </c:pt>
                <c:pt idx="181">
                  <c:v>0.73400882999760064</c:v>
                </c:pt>
                <c:pt idx="182">
                  <c:v>0.76685931248687411</c:v>
                </c:pt>
                <c:pt idx="183">
                  <c:v>0.79433069144670032</c:v>
                </c:pt>
                <c:pt idx="184">
                  <c:v>0.82142666532603026</c:v>
                </c:pt>
                <c:pt idx="185">
                  <c:v>0.84730235781578811</c:v>
                </c:pt>
                <c:pt idx="186">
                  <c:v>0.87805178301418085</c:v>
                </c:pt>
                <c:pt idx="187">
                  <c:v>0.9199236000884069</c:v>
                </c:pt>
                <c:pt idx="188">
                  <c:v>0.96804018076801968</c:v>
                </c:pt>
                <c:pt idx="189">
                  <c:v>0.98202400795339928</c:v>
                </c:pt>
                <c:pt idx="190">
                  <c:v>0.92822718354831868</c:v>
                </c:pt>
                <c:pt idx="191">
                  <c:v>0.87586775198566813</c:v>
                </c:pt>
                <c:pt idx="192">
                  <c:v>0.82047902804675454</c:v>
                </c:pt>
                <c:pt idx="193">
                  <c:v>0.76756324347539717</c:v>
                </c:pt>
                <c:pt idx="194">
                  <c:v>0.72068877934560072</c:v>
                </c:pt>
                <c:pt idx="195">
                  <c:v>0.6785841613520357</c:v>
                </c:pt>
                <c:pt idx="196">
                  <c:v>0.64167542290028856</c:v>
                </c:pt>
                <c:pt idx="197">
                  <c:v>0.61250259975057031</c:v>
                </c:pt>
                <c:pt idx="198">
                  <c:v>0.58957819299388581</c:v>
                </c:pt>
                <c:pt idx="199">
                  <c:v>0.57173815050793264</c:v>
                </c:pt>
                <c:pt idx="200">
                  <c:v>0.56445560999598432</c:v>
                </c:pt>
                <c:pt idx="201">
                  <c:v>0.55079563153906141</c:v>
                </c:pt>
                <c:pt idx="202">
                  <c:v>0.53223153124146538</c:v>
                </c:pt>
                <c:pt idx="203">
                  <c:v>0.51843994796994108</c:v>
                </c:pt>
                <c:pt idx="204">
                  <c:v>0.54416174632571479</c:v>
                </c:pt>
                <c:pt idx="205">
                  <c:v>0.5642658634908766</c:v>
                </c:pt>
                <c:pt idx="206">
                  <c:v>0.56795932412040118</c:v>
                </c:pt>
                <c:pt idx="207">
                  <c:v>0.55509821500484957</c:v>
                </c:pt>
                <c:pt idx="208">
                  <c:v>0.53347218636428595</c:v>
                </c:pt>
                <c:pt idx="209">
                  <c:v>0.51819230066755062</c:v>
                </c:pt>
                <c:pt idx="210">
                  <c:v>0.52078203619503594</c:v>
                </c:pt>
                <c:pt idx="211">
                  <c:v>0.55023867579005792</c:v>
                </c:pt>
                <c:pt idx="212">
                  <c:v>0.60301566022318309</c:v>
                </c:pt>
                <c:pt idx="213">
                  <c:v>0.67710696423782291</c:v>
                </c:pt>
                <c:pt idx="214">
                  <c:v>0.76539781588750833</c:v>
                </c:pt>
                <c:pt idx="215">
                  <c:v>0.86262042274265993</c:v>
                </c:pt>
                <c:pt idx="216">
                  <c:v>0.95266778113047834</c:v>
                </c:pt>
                <c:pt idx="217">
                  <c:v>0.96257680385906785</c:v>
                </c:pt>
                <c:pt idx="218">
                  <c:v>0.88778545855108137</c:v>
                </c:pt>
                <c:pt idx="219">
                  <c:v>0.82247229492449525</c:v>
                </c:pt>
                <c:pt idx="220">
                  <c:v>0.76838258646417312</c:v>
                </c:pt>
                <c:pt idx="221">
                  <c:v>0.72838134908114349</c:v>
                </c:pt>
                <c:pt idx="222">
                  <c:v>0.69629507851885297</c:v>
                </c:pt>
                <c:pt idx="223">
                  <c:v>0.6731886493346293</c:v>
                </c:pt>
                <c:pt idx="224">
                  <c:v>0.65629724081742369</c:v>
                </c:pt>
                <c:pt idx="225">
                  <c:v>0.64449472802933006</c:v>
                </c:pt>
                <c:pt idx="226">
                  <c:v>0.63541657736883939</c:v>
                </c:pt>
                <c:pt idx="227">
                  <c:v>0.62909570445902951</c:v>
                </c:pt>
                <c:pt idx="228">
                  <c:v>0.62595246740146693</c:v>
                </c:pt>
                <c:pt idx="229">
                  <c:v>0.62726134491593188</c:v>
                </c:pt>
                <c:pt idx="230">
                  <c:v>0.6342328554851363</c:v>
                </c:pt>
                <c:pt idx="231">
                  <c:v>0.64351791835445604</c:v>
                </c:pt>
                <c:pt idx="232">
                  <c:v>0.67268677836267521</c:v>
                </c:pt>
                <c:pt idx="233">
                  <c:v>0.72250272965297524</c:v>
                </c:pt>
                <c:pt idx="234">
                  <c:v>0.78247068939095499</c:v>
                </c:pt>
                <c:pt idx="235">
                  <c:v>0.84647543980736251</c:v>
                </c:pt>
                <c:pt idx="236">
                  <c:v>0.90919247127525249</c:v>
                </c:pt>
                <c:pt idx="237">
                  <c:v>0.97201884930938354</c:v>
                </c:pt>
                <c:pt idx="238">
                  <c:v>0.96887514458010504</c:v>
                </c:pt>
                <c:pt idx="239">
                  <c:v>0.92068876459776239</c:v>
                </c:pt>
                <c:pt idx="240">
                  <c:v>0.88112010713404176</c:v>
                </c:pt>
                <c:pt idx="241">
                  <c:v>0.85355664173839607</c:v>
                </c:pt>
                <c:pt idx="242">
                  <c:v>0.8384306222762905</c:v>
                </c:pt>
                <c:pt idx="243">
                  <c:v>0.83444160073440554</c:v>
                </c:pt>
                <c:pt idx="244">
                  <c:v>0.84055062784735601</c:v>
                </c:pt>
                <c:pt idx="245">
                  <c:v>0.85493272060942982</c:v>
                </c:pt>
                <c:pt idx="246">
                  <c:v>0.88131789638462188</c:v>
                </c:pt>
                <c:pt idx="247">
                  <c:v>0.91467264432825834</c:v>
                </c:pt>
                <c:pt idx="248">
                  <c:v>0.95811613316424271</c:v>
                </c:pt>
                <c:pt idx="249">
                  <c:v>0.9904286864426497</c:v>
                </c:pt>
                <c:pt idx="250">
                  <c:v>0.93181036611226187</c:v>
                </c:pt>
                <c:pt idx="251">
                  <c:v>0.87364938390841562</c:v>
                </c:pt>
                <c:pt idx="252">
                  <c:v>0.8240784157840948</c:v>
                </c:pt>
                <c:pt idx="253">
                  <c:v>0.78939686780400398</c:v>
                </c:pt>
                <c:pt idx="254">
                  <c:v>0.76701659827654245</c:v>
                </c:pt>
                <c:pt idx="255">
                  <c:v>0.75286600918553381</c:v>
                </c:pt>
                <c:pt idx="256">
                  <c:v>0.74298964058294992</c:v>
                </c:pt>
                <c:pt idx="257">
                  <c:v>0.7363302722200451</c:v>
                </c:pt>
                <c:pt idx="258">
                  <c:v>0.73224014324851472</c:v>
                </c:pt>
                <c:pt idx="259">
                  <c:v>0.73451820632993359</c:v>
                </c:pt>
                <c:pt idx="260">
                  <c:v>0.74971578384282045</c:v>
                </c:pt>
                <c:pt idx="261">
                  <c:v>0.77814135640820914</c:v>
                </c:pt>
                <c:pt idx="262">
                  <c:v>0.82406873197048036</c:v>
                </c:pt>
                <c:pt idx="263">
                  <c:v>0.88866708104210645</c:v>
                </c:pt>
                <c:pt idx="264">
                  <c:v>0.97171734721731429</c:v>
                </c:pt>
                <c:pt idx="265">
                  <c:v>0.93330911397406346</c:v>
                </c:pt>
                <c:pt idx="266">
                  <c:v>0.83196998728791471</c:v>
                </c:pt>
                <c:pt idx="267">
                  <c:v>0.73255978569560032</c:v>
                </c:pt>
                <c:pt idx="268">
                  <c:v>0.64143959309812648</c:v>
                </c:pt>
                <c:pt idx="269">
                  <c:v>0.56267290791487268</c:v>
                </c:pt>
                <c:pt idx="270">
                  <c:v>0.49817363081394039</c:v>
                </c:pt>
                <c:pt idx="271">
                  <c:v>0.44676010506565977</c:v>
                </c:pt>
                <c:pt idx="272">
                  <c:v>0.40746474037236824</c:v>
                </c:pt>
                <c:pt idx="273">
                  <c:v>0.37902398540645532</c:v>
                </c:pt>
                <c:pt idx="274">
                  <c:v>0.36037276533294849</c:v>
                </c:pt>
                <c:pt idx="275">
                  <c:v>0.34959830453093976</c:v>
                </c:pt>
                <c:pt idx="276">
                  <c:v>0.34378844619590421</c:v>
                </c:pt>
                <c:pt idx="277">
                  <c:v>0.34626662729614044</c:v>
                </c:pt>
                <c:pt idx="278">
                  <c:v>0.39421843272026247</c:v>
                </c:pt>
                <c:pt idx="279">
                  <c:v>0.44765414841177553</c:v>
                </c:pt>
                <c:pt idx="280">
                  <c:v>0.50144328243157754</c:v>
                </c:pt>
                <c:pt idx="281">
                  <c:v>0.56069077031366577</c:v>
                </c:pt>
                <c:pt idx="282">
                  <c:v>0.62644959808427148</c:v>
                </c:pt>
                <c:pt idx="283">
                  <c:v>0.68582251645213432</c:v>
                </c:pt>
                <c:pt idx="284">
                  <c:v>0.72734419018267504</c:v>
                </c:pt>
                <c:pt idx="285">
                  <c:v>0.75324531033595721</c:v>
                </c:pt>
                <c:pt idx="286">
                  <c:v>0.77478290138546146</c:v>
                </c:pt>
                <c:pt idx="287">
                  <c:v>0.80081700359737429</c:v>
                </c:pt>
                <c:pt idx="288">
                  <c:v>0.8296486849999507</c:v>
                </c:pt>
                <c:pt idx="289">
                  <c:v>0.86709306284864507</c:v>
                </c:pt>
                <c:pt idx="290">
                  <c:v>0.92052843412096741</c:v>
                </c:pt>
                <c:pt idx="291">
                  <c:v>0.9887771127863314</c:v>
                </c:pt>
                <c:pt idx="292">
                  <c:v>0.93290479228495349</c:v>
                </c:pt>
                <c:pt idx="293">
                  <c:v>0.84898154347042931</c:v>
                </c:pt>
                <c:pt idx="294">
                  <c:v>0.77081484028129199</c:v>
                </c:pt>
                <c:pt idx="295">
                  <c:v>0.70131125615663337</c:v>
                </c:pt>
                <c:pt idx="296">
                  <c:v>0.64319323616800073</c:v>
                </c:pt>
                <c:pt idx="297">
                  <c:v>0.59299770375829364</c:v>
                </c:pt>
                <c:pt idx="298">
                  <c:v>0.54393453795272817</c:v>
                </c:pt>
                <c:pt idx="299">
                  <c:v>0.48388450827170149</c:v>
                </c:pt>
                <c:pt idx="300">
                  <c:v>0.40860782514047622</c:v>
                </c:pt>
                <c:pt idx="301">
                  <c:v>0.32799716659309353</c:v>
                </c:pt>
                <c:pt idx="302">
                  <c:v>0.24467132907570344</c:v>
                </c:pt>
                <c:pt idx="303">
                  <c:v>0.16909448612385247</c:v>
                </c:pt>
                <c:pt idx="304">
                  <c:v>0.10975018882373699</c:v>
                </c:pt>
                <c:pt idx="305">
                  <c:v>7.0643936869493107E-2</c:v>
                </c:pt>
                <c:pt idx="306">
                  <c:v>4.8582857726044537E-2</c:v>
                </c:pt>
                <c:pt idx="307">
                  <c:v>4.1726189128604041E-2</c:v>
                </c:pt>
                <c:pt idx="308">
                  <c:v>5.1508786346741386E-2</c:v>
                </c:pt>
                <c:pt idx="309">
                  <c:v>4.1711893416866097E-2</c:v>
                </c:pt>
                <c:pt idx="310">
                  <c:v>4.8973798623241249E-2</c:v>
                </c:pt>
                <c:pt idx="311">
                  <c:v>7.7648194203513876E-2</c:v>
                </c:pt>
                <c:pt idx="312">
                  <c:v>0.13508576244248782</c:v>
                </c:pt>
                <c:pt idx="313">
                  <c:v>0.21599969221983573</c:v>
                </c:pt>
                <c:pt idx="314">
                  <c:v>0.32424889668001433</c:v>
                </c:pt>
                <c:pt idx="315">
                  <c:v>0.45340418206476774</c:v>
                </c:pt>
                <c:pt idx="316">
                  <c:v>0.59280009916939225</c:v>
                </c:pt>
                <c:pt idx="317">
                  <c:v>0.73660808876846273</c:v>
                </c:pt>
                <c:pt idx="318">
                  <c:v>0.8820625290896128</c:v>
                </c:pt>
                <c:pt idx="319">
                  <c:v>0.97188125867420616</c:v>
                </c:pt>
                <c:pt idx="320">
                  <c:v>0.8307945164678423</c:v>
                </c:pt>
                <c:pt idx="321">
                  <c:v>0.704139189729452</c:v>
                </c:pt>
                <c:pt idx="322">
                  <c:v>0.59980158919871851</c:v>
                </c:pt>
                <c:pt idx="323">
                  <c:v>0.51630039440488973</c:v>
                </c:pt>
                <c:pt idx="324">
                  <c:v>0.45357052466488856</c:v>
                </c:pt>
                <c:pt idx="325">
                  <c:v>0.40286388416067065</c:v>
                </c:pt>
                <c:pt idx="326">
                  <c:v>0.36075463504167715</c:v>
                </c:pt>
                <c:pt idx="327">
                  <c:v>0.31865531817240822</c:v>
                </c:pt>
                <c:pt idx="328">
                  <c:v>0.20396523169094638</c:v>
                </c:pt>
                <c:pt idx="329">
                  <c:v>0.10880641615955611</c:v>
                </c:pt>
                <c:pt idx="330">
                  <c:v>4.5149666265103972E-2</c:v>
                </c:pt>
                <c:pt idx="331">
                  <c:v>1.8095236499463097E-2</c:v>
                </c:pt>
                <c:pt idx="332">
                  <c:v>1.8086324508661877E-2</c:v>
                </c:pt>
                <c:pt idx="333">
                  <c:v>4.7044537588172841E-2</c:v>
                </c:pt>
                <c:pt idx="334">
                  <c:v>9.5308948176011321E-2</c:v>
                </c:pt>
                <c:pt idx="335">
                  <c:v>0.15388734515828439</c:v>
                </c:pt>
                <c:pt idx="336">
                  <c:v>0.2266000589800754</c:v>
                </c:pt>
                <c:pt idx="337">
                  <c:v>0.31438312963931025</c:v>
                </c:pt>
                <c:pt idx="338">
                  <c:v>0.40913598053334577</c:v>
                </c:pt>
                <c:pt idx="339">
                  <c:v>0.51020680678010932</c:v>
                </c:pt>
                <c:pt idx="340">
                  <c:v>0.59640778319336352</c:v>
                </c:pt>
                <c:pt idx="341">
                  <c:v>0.69416039064875046</c:v>
                </c:pt>
                <c:pt idx="342">
                  <c:v>0.79783375467248852</c:v>
                </c:pt>
                <c:pt idx="343">
                  <c:v>0.88739113626163457</c:v>
                </c:pt>
                <c:pt idx="344">
                  <c:v>0.95950255220037906</c:v>
                </c:pt>
                <c:pt idx="345">
                  <c:v>0.98900355762420522</c:v>
                </c:pt>
                <c:pt idx="346">
                  <c:v>0.9499706565218512</c:v>
                </c:pt>
                <c:pt idx="347">
                  <c:v>0.91376477188638772</c:v>
                </c:pt>
                <c:pt idx="348">
                  <c:v>0.88530565459803945</c:v>
                </c:pt>
                <c:pt idx="349">
                  <c:v>0.86835928340510815</c:v>
                </c:pt>
                <c:pt idx="350">
                  <c:v>0.86269247503321789</c:v>
                </c:pt>
                <c:pt idx="351">
                  <c:v>0.86119752963518925</c:v>
                </c:pt>
                <c:pt idx="352">
                  <c:v>0.86577492030373482</c:v>
                </c:pt>
                <c:pt idx="353">
                  <c:v>0.87390376293826688</c:v>
                </c:pt>
                <c:pt idx="354">
                  <c:v>0.88456575162040285</c:v>
                </c:pt>
                <c:pt idx="355">
                  <c:v>0.89568963652630584</c:v>
                </c:pt>
                <c:pt idx="356">
                  <c:v>0.90125795832411471</c:v>
                </c:pt>
                <c:pt idx="357">
                  <c:v>0.89813220511306946</c:v>
                </c:pt>
                <c:pt idx="358">
                  <c:v>0.89062582520613254</c:v>
                </c:pt>
                <c:pt idx="359">
                  <c:v>0.96705364021629547</c:v>
                </c:pt>
              </c:numCache>
            </c:numRef>
          </c:val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'Score Template 2'!$EK$39:$EK$398</c:f>
              <c:numCache>
                <c:formatCode>0.0000</c:formatCode>
                <c:ptCount val="360"/>
                <c:pt idx="0">
                  <c:v>0.65515493147391091</c:v>
                </c:pt>
                <c:pt idx="1">
                  <c:v>0.62501135714225586</c:v>
                </c:pt>
                <c:pt idx="2">
                  <c:v>0.60143214663466926</c:v>
                </c:pt>
                <c:pt idx="3">
                  <c:v>0.57979932005644352</c:v>
                </c:pt>
                <c:pt idx="4">
                  <c:v>0.56598436402553687</c:v>
                </c:pt>
                <c:pt idx="5">
                  <c:v>0.54739931770443506</c:v>
                </c:pt>
                <c:pt idx="6">
                  <c:v>0.52651655912779372</c:v>
                </c:pt>
                <c:pt idx="7">
                  <c:v>0.5098824277570273</c:v>
                </c:pt>
                <c:pt idx="8">
                  <c:v>0.49865366710280712</c:v>
                </c:pt>
                <c:pt idx="9">
                  <c:v>0.49824965217866313</c:v>
                </c:pt>
                <c:pt idx="10">
                  <c:v>0.51450618720317265</c:v>
                </c:pt>
                <c:pt idx="11">
                  <c:v>0.55164582268078488</c:v>
                </c:pt>
                <c:pt idx="12">
                  <c:v>0.6096224111557691</c:v>
                </c:pt>
                <c:pt idx="13">
                  <c:v>0.67303960195655721</c:v>
                </c:pt>
                <c:pt idx="14">
                  <c:v>0.73790557674061164</c:v>
                </c:pt>
                <c:pt idx="15">
                  <c:v>0.79942978737736281</c:v>
                </c:pt>
                <c:pt idx="16">
                  <c:v>0.85636821732053536</c:v>
                </c:pt>
                <c:pt idx="17">
                  <c:v>0.90650387173449465</c:v>
                </c:pt>
                <c:pt idx="18">
                  <c:v>0.95243511818551352</c:v>
                </c:pt>
                <c:pt idx="19">
                  <c:v>0.99595844190695526</c:v>
                </c:pt>
                <c:pt idx="20">
                  <c:v>0.93972392441880048</c:v>
                </c:pt>
                <c:pt idx="21">
                  <c:v>0.88473334651269397</c:v>
                </c:pt>
                <c:pt idx="22">
                  <c:v>0.83611771137119717</c:v>
                </c:pt>
                <c:pt idx="23">
                  <c:v>0.79095095056159104</c:v>
                </c:pt>
                <c:pt idx="24">
                  <c:v>0.74924428990943781</c:v>
                </c:pt>
                <c:pt idx="25">
                  <c:v>0.70964116746006733</c:v>
                </c:pt>
                <c:pt idx="26">
                  <c:v>0.67138228657434829</c:v>
                </c:pt>
                <c:pt idx="27">
                  <c:v>0.63608295599639253</c:v>
                </c:pt>
                <c:pt idx="28">
                  <c:v>0.61162107362129503</c:v>
                </c:pt>
                <c:pt idx="29">
                  <c:v>0.60173446322731183</c:v>
                </c:pt>
                <c:pt idx="30">
                  <c:v>0.59557088552523518</c:v>
                </c:pt>
                <c:pt idx="31">
                  <c:v>0.59630002047234176</c:v>
                </c:pt>
                <c:pt idx="32">
                  <c:v>0.60495561809221932</c:v>
                </c:pt>
                <c:pt idx="33">
                  <c:v>0.62827190282735068</c:v>
                </c:pt>
                <c:pt idx="34">
                  <c:v>0.68420274241196521</c:v>
                </c:pt>
                <c:pt idx="35">
                  <c:v>0.77090271227435769</c:v>
                </c:pt>
                <c:pt idx="36">
                  <c:v>0.8852298678269368</c:v>
                </c:pt>
                <c:pt idx="37">
                  <c:v>0.98559988190983305</c:v>
                </c:pt>
                <c:pt idx="38">
                  <c:v>0.85178643835037093</c:v>
                </c:pt>
                <c:pt idx="39">
                  <c:v>0.71350583387773181</c:v>
                </c:pt>
                <c:pt idx="40">
                  <c:v>0.57475729489673499</c:v>
                </c:pt>
                <c:pt idx="41">
                  <c:v>0.43896752328918387</c:v>
                </c:pt>
                <c:pt idx="42">
                  <c:v>0.3129662797535292</c:v>
                </c:pt>
                <c:pt idx="43">
                  <c:v>0.20053879412248621</c:v>
                </c:pt>
                <c:pt idx="44">
                  <c:v>0.10087255876233459</c:v>
                </c:pt>
                <c:pt idx="45">
                  <c:v>1.3338801856303095E-2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1.0834742851630552E-2</c:v>
                </c:pt>
                <c:pt idx="57">
                  <c:v>0.1524996093259221</c:v>
                </c:pt>
                <c:pt idx="58">
                  <c:v>0.31931812875950705</c:v>
                </c:pt>
                <c:pt idx="59">
                  <c:v>0.50047448650083548</c:v>
                </c:pt>
                <c:pt idx="60">
                  <c:v>0.69440656057806771</c:v>
                </c:pt>
                <c:pt idx="61">
                  <c:v>0.90646043835454126</c:v>
                </c:pt>
                <c:pt idx="62">
                  <c:v>0.87018110300854423</c:v>
                </c:pt>
                <c:pt idx="63">
                  <c:v>0.64818952483776993</c:v>
                </c:pt>
                <c:pt idx="64">
                  <c:v>0.44054212326885445</c:v>
                </c:pt>
                <c:pt idx="65">
                  <c:v>0.2610630749197862</c:v>
                </c:pt>
                <c:pt idx="66">
                  <c:v>0.1138650634577052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2.0627221557339981E-3</c:v>
                </c:pt>
                <c:pt idx="81">
                  <c:v>0.10665011378654055</c:v>
                </c:pt>
                <c:pt idx="82">
                  <c:v>0.23274802398552452</c:v>
                </c:pt>
                <c:pt idx="83">
                  <c:v>0.37771103238620829</c:v>
                </c:pt>
                <c:pt idx="84">
                  <c:v>0.5359350342493685</c:v>
                </c:pt>
                <c:pt idx="85">
                  <c:v>0.69394475804942257</c:v>
                </c:pt>
                <c:pt idx="86">
                  <c:v>0.8432844273133443</c:v>
                </c:pt>
                <c:pt idx="87">
                  <c:v>0.98066781860412733</c:v>
                </c:pt>
                <c:pt idx="88">
                  <c:v>0.90543252878295144</c:v>
                </c:pt>
                <c:pt idx="89">
                  <c:v>0.80073824942349314</c:v>
                </c:pt>
                <c:pt idx="90">
                  <c:v>0.70379393335688678</c:v>
                </c:pt>
                <c:pt idx="91">
                  <c:v>0.61560548561616169</c:v>
                </c:pt>
                <c:pt idx="92">
                  <c:v>0.54968004237321177</c:v>
                </c:pt>
                <c:pt idx="93">
                  <c:v>0.50406983681098227</c:v>
                </c:pt>
                <c:pt idx="94">
                  <c:v>0.46778353359897229</c:v>
                </c:pt>
                <c:pt idx="95">
                  <c:v>0.43652811547506953</c:v>
                </c:pt>
                <c:pt idx="96">
                  <c:v>0.41698820670917924</c:v>
                </c:pt>
                <c:pt idx="97">
                  <c:v>0.41430272778463095</c:v>
                </c:pt>
                <c:pt idx="98">
                  <c:v>0.43444401167574964</c:v>
                </c:pt>
                <c:pt idx="99">
                  <c:v>0.47124067031369821</c:v>
                </c:pt>
                <c:pt idx="100">
                  <c:v>0.51650808854339525</c:v>
                </c:pt>
                <c:pt idx="101">
                  <c:v>0.57038567307894872</c:v>
                </c:pt>
                <c:pt idx="102">
                  <c:v>0.63124023143395847</c:v>
                </c:pt>
                <c:pt idx="103">
                  <c:v>0.69855928391311317</c:v>
                </c:pt>
                <c:pt idx="104">
                  <c:v>0.77685166058032162</c:v>
                </c:pt>
                <c:pt idx="105">
                  <c:v>0.8692253782296584</c:v>
                </c:pt>
                <c:pt idx="106">
                  <c:v>0.96308285291251849</c:v>
                </c:pt>
                <c:pt idx="107">
                  <c:v>0.94455429450626816</c:v>
                </c:pt>
                <c:pt idx="108">
                  <c:v>0.8595842810812061</c:v>
                </c:pt>
                <c:pt idx="109">
                  <c:v>0.78620272862176677</c:v>
                </c:pt>
                <c:pt idx="110">
                  <c:v>0.726784084847655</c:v>
                </c:pt>
                <c:pt idx="111">
                  <c:v>0.68116091525311306</c:v>
                </c:pt>
                <c:pt idx="112">
                  <c:v>0.64244393862269433</c:v>
                </c:pt>
                <c:pt idx="113">
                  <c:v>0.62362315377384236</c:v>
                </c:pt>
                <c:pt idx="114">
                  <c:v>0.62065121971576231</c:v>
                </c:pt>
                <c:pt idx="115">
                  <c:v>0.62208705885906601</c:v>
                </c:pt>
                <c:pt idx="116">
                  <c:v>0.63137907866333709</c:v>
                </c:pt>
                <c:pt idx="117">
                  <c:v>0.64360880032384526</c:v>
                </c:pt>
                <c:pt idx="118">
                  <c:v>0.65709441156442749</c:v>
                </c:pt>
                <c:pt idx="119">
                  <c:v>0.66532466142345226</c:v>
                </c:pt>
                <c:pt idx="120">
                  <c:v>0.68567779349124858</c:v>
                </c:pt>
                <c:pt idx="121">
                  <c:v>0.72369594062112208</c:v>
                </c:pt>
                <c:pt idx="122">
                  <c:v>0.78026638762102329</c:v>
                </c:pt>
                <c:pt idx="123">
                  <c:v>0.84842505551511127</c:v>
                </c:pt>
                <c:pt idx="124">
                  <c:v>0.92725846263673906</c:v>
                </c:pt>
                <c:pt idx="125">
                  <c:v>0.98506968378664683</c:v>
                </c:pt>
                <c:pt idx="126">
                  <c:v>0.89589842514681717</c:v>
                </c:pt>
                <c:pt idx="127">
                  <c:v>0.81458815736011148</c:v>
                </c:pt>
                <c:pt idx="128">
                  <c:v>0.7536223992647062</c:v>
                </c:pt>
                <c:pt idx="129">
                  <c:v>0.71259700366145662</c:v>
                </c:pt>
                <c:pt idx="130">
                  <c:v>0.68386932540630863</c:v>
                </c:pt>
                <c:pt idx="131">
                  <c:v>0.6654319276201629</c:v>
                </c:pt>
                <c:pt idx="132">
                  <c:v>0.65863063184844872</c:v>
                </c:pt>
                <c:pt idx="133">
                  <c:v>0.66214090074908238</c:v>
                </c:pt>
                <c:pt idx="134">
                  <c:v>0.67210760330659669</c:v>
                </c:pt>
                <c:pt idx="135">
                  <c:v>0.68924539725371292</c:v>
                </c:pt>
                <c:pt idx="136">
                  <c:v>0.71246184408608371</c:v>
                </c:pt>
                <c:pt idx="137">
                  <c:v>0.74900953027160622</c:v>
                </c:pt>
                <c:pt idx="138">
                  <c:v>0.80007999821489806</c:v>
                </c:pt>
                <c:pt idx="139">
                  <c:v>0.85751397230758541</c:v>
                </c:pt>
                <c:pt idx="140">
                  <c:v>0.91518189659099203</c:v>
                </c:pt>
                <c:pt idx="141">
                  <c:v>0.97213398601566881</c:v>
                </c:pt>
                <c:pt idx="142">
                  <c:v>0.96965045055525101</c:v>
                </c:pt>
                <c:pt idx="143">
                  <c:v>0.90735964175093664</c:v>
                </c:pt>
                <c:pt idx="144">
                  <c:v>0.84516634222887266</c:v>
                </c:pt>
                <c:pt idx="145">
                  <c:v>0.78598198183307488</c:v>
                </c:pt>
                <c:pt idx="146">
                  <c:v>0.72418480373488292</c:v>
                </c:pt>
                <c:pt idx="147">
                  <c:v>0.66467587982428311</c:v>
                </c:pt>
                <c:pt idx="148">
                  <c:v>0.60739591279943927</c:v>
                </c:pt>
                <c:pt idx="149">
                  <c:v>0.55645470423282906</c:v>
                </c:pt>
                <c:pt idx="150">
                  <c:v>0.51722145086271853</c:v>
                </c:pt>
                <c:pt idx="151">
                  <c:v>0.4966999316708437</c:v>
                </c:pt>
                <c:pt idx="152">
                  <c:v>0.49830712147481737</c:v>
                </c:pt>
                <c:pt idx="153">
                  <c:v>0.52569718795525067</c:v>
                </c:pt>
                <c:pt idx="154">
                  <c:v>0.57306801061913903</c:v>
                </c:pt>
                <c:pt idx="155">
                  <c:v>0.63429921082194674</c:v>
                </c:pt>
                <c:pt idx="156">
                  <c:v>0.70922698122590022</c:v>
                </c:pt>
                <c:pt idx="157">
                  <c:v>0.79328513180327798</c:v>
                </c:pt>
                <c:pt idx="158">
                  <c:v>0.87639540729265741</c:v>
                </c:pt>
                <c:pt idx="159">
                  <c:v>0.95040593598495349</c:v>
                </c:pt>
                <c:pt idx="160">
                  <c:v>0.98057492494391052</c:v>
                </c:pt>
                <c:pt idx="161">
                  <c:v>0.91056018673957162</c:v>
                </c:pt>
                <c:pt idx="162">
                  <c:v>0.84300918612970732</c:v>
                </c:pt>
                <c:pt idx="163">
                  <c:v>0.78017855241257827</c:v>
                </c:pt>
                <c:pt idx="164">
                  <c:v>0.72202482213501462</c:v>
                </c:pt>
                <c:pt idx="165">
                  <c:v>0.66708869780496793</c:v>
                </c:pt>
                <c:pt idx="166">
                  <c:v>0.61500525996976552</c:v>
                </c:pt>
                <c:pt idx="167">
                  <c:v>0.56525182921389083</c:v>
                </c:pt>
                <c:pt idx="168">
                  <c:v>0.5240038452241137</c:v>
                </c:pt>
                <c:pt idx="169">
                  <c:v>0.49196533339956172</c:v>
                </c:pt>
                <c:pt idx="170">
                  <c:v>0.46473493659419129</c:v>
                </c:pt>
                <c:pt idx="171">
                  <c:v>0.44444470295263416</c:v>
                </c:pt>
                <c:pt idx="172">
                  <c:v>0.40241248127081852</c:v>
                </c:pt>
                <c:pt idx="173">
                  <c:v>0.38509679705220345</c:v>
                </c:pt>
                <c:pt idx="174">
                  <c:v>0.3956943409860284</c:v>
                </c:pt>
                <c:pt idx="175">
                  <c:v>0.43490528606874224</c:v>
                </c:pt>
                <c:pt idx="176">
                  <c:v>0.4960842677753684</c:v>
                </c:pt>
                <c:pt idx="177">
                  <c:v>0.56306654935359768</c:v>
                </c:pt>
                <c:pt idx="178">
                  <c:v>0.62978059662866659</c:v>
                </c:pt>
                <c:pt idx="179">
                  <c:v>0.68854390665859488</c:v>
                </c:pt>
                <c:pt idx="180">
                  <c:v>0.7340394144093807</c:v>
                </c:pt>
                <c:pt idx="181">
                  <c:v>0.76689279311338443</c:v>
                </c:pt>
                <c:pt idx="182">
                  <c:v>0.79436404413625683</c:v>
                </c:pt>
                <c:pt idx="183">
                  <c:v>0.82145604962642271</c:v>
                </c:pt>
                <c:pt idx="184">
                  <c:v>0.84732511536899247</c:v>
                </c:pt>
                <c:pt idx="185">
                  <c:v>0.87806822499573878</c:v>
                </c:pt>
                <c:pt idx="186">
                  <c:v>0.91993735245423158</c:v>
                </c:pt>
                <c:pt idx="187">
                  <c:v>0.96805374344710948</c:v>
                </c:pt>
                <c:pt idx="188">
                  <c:v>0.98201105872837779</c:v>
                </c:pt>
                <c:pt idx="189">
                  <c:v>0.92821180061472863</c:v>
                </c:pt>
                <c:pt idx="190">
                  <c:v>0.87584680920094815</c:v>
                </c:pt>
                <c:pt idx="191">
                  <c:v>0.82045496297507525</c:v>
                </c:pt>
                <c:pt idx="192">
                  <c:v>0.76753826909514533</c:v>
                </c:pt>
                <c:pt idx="193">
                  <c:v>0.72066187324193143</c:v>
                </c:pt>
                <c:pt idx="194">
                  <c:v>0.67855797116486194</c:v>
                </c:pt>
                <c:pt idx="195">
                  <c:v>0.64164771650578334</c:v>
                </c:pt>
                <c:pt idx="196">
                  <c:v>0.61247612937109452</c:v>
                </c:pt>
                <c:pt idx="197">
                  <c:v>0.58955474230876903</c:v>
                </c:pt>
                <c:pt idx="198">
                  <c:v>0.57171708510384223</c:v>
                </c:pt>
                <c:pt idx="199">
                  <c:v>0.56443714177356119</c:v>
                </c:pt>
                <c:pt idx="200">
                  <c:v>0.55078103189229677</c:v>
                </c:pt>
                <c:pt idx="201">
                  <c:v>0.53222005731274447</c:v>
                </c:pt>
                <c:pt idx="202">
                  <c:v>0.51843101741599606</c:v>
                </c:pt>
                <c:pt idx="203">
                  <c:v>0.54415809582134766</c:v>
                </c:pt>
                <c:pt idx="204">
                  <c:v>0.56425902620182478</c:v>
                </c:pt>
                <c:pt idx="205">
                  <c:v>0.567950036333288</c:v>
                </c:pt>
                <c:pt idx="206">
                  <c:v>0.55509131474793683</c:v>
                </c:pt>
                <c:pt idx="207">
                  <c:v>0.53348504543821162</c:v>
                </c:pt>
                <c:pt idx="208">
                  <c:v>0.51820234930748854</c:v>
                </c:pt>
                <c:pt idx="209">
                  <c:v>0.52078387828145711</c:v>
                </c:pt>
                <c:pt idx="210">
                  <c:v>0.55023224178537156</c:v>
                </c:pt>
                <c:pt idx="211">
                  <c:v>0.60300485363839973</c:v>
                </c:pt>
                <c:pt idx="212">
                  <c:v>0.6770993293192944</c:v>
                </c:pt>
                <c:pt idx="213">
                  <c:v>0.76539911167631525</c:v>
                </c:pt>
                <c:pt idx="214">
                  <c:v>0.86263514784545503</c:v>
                </c:pt>
                <c:pt idx="215">
                  <c:v>0.95269416421940245</c:v>
                </c:pt>
                <c:pt idx="216">
                  <c:v>0.96253976202451985</c:v>
                </c:pt>
                <c:pt idx="217">
                  <c:v>0.8877413124773621</c:v>
                </c:pt>
                <c:pt idx="218">
                  <c:v>0.82242367625851631</c:v>
                </c:pt>
                <c:pt idx="219">
                  <c:v>0.76833754959343481</c:v>
                </c:pt>
                <c:pt idx="220">
                  <c:v>0.72833895285272088</c:v>
                </c:pt>
                <c:pt idx="221">
                  <c:v>0.69625766077316209</c:v>
                </c:pt>
                <c:pt idx="222">
                  <c:v>0.67315596844348302</c:v>
                </c:pt>
                <c:pt idx="223">
                  <c:v>0.65627017344475802</c:v>
                </c:pt>
                <c:pt idx="224">
                  <c:v>0.64447470621252434</c:v>
                </c:pt>
                <c:pt idx="225">
                  <c:v>0.63540051552468546</c:v>
                </c:pt>
                <c:pt idx="226">
                  <c:v>0.62908413490399173</c:v>
                </c:pt>
                <c:pt idx="227">
                  <c:v>0.62594400816352191</c:v>
                </c:pt>
                <c:pt idx="228">
                  <c:v>0.62725543364862935</c:v>
                </c:pt>
                <c:pt idx="229">
                  <c:v>0.634228308378884</c:v>
                </c:pt>
                <c:pt idx="230">
                  <c:v>0.64351475213322362</c:v>
                </c:pt>
                <c:pt idx="231">
                  <c:v>0.67268520251452746</c:v>
                </c:pt>
                <c:pt idx="232">
                  <c:v>0.7225033811360988</c:v>
                </c:pt>
                <c:pt idx="233">
                  <c:v>0.7824741728726865</c:v>
                </c:pt>
                <c:pt idx="234">
                  <c:v>0.84648008075568648</c:v>
                </c:pt>
                <c:pt idx="235">
                  <c:v>0.90920705491733256</c:v>
                </c:pt>
                <c:pt idx="236">
                  <c:v>0.97204375761077033</c:v>
                </c:pt>
                <c:pt idx="237">
                  <c:v>0.9688451588584952</c:v>
                </c:pt>
                <c:pt idx="238">
                  <c:v>0.92065675990208007</c:v>
                </c:pt>
                <c:pt idx="239">
                  <c:v>0.88108874132648674</c:v>
                </c:pt>
                <c:pt idx="240">
                  <c:v>0.85352521609522836</c:v>
                </c:pt>
                <c:pt idx="241">
                  <c:v>0.83840105428037437</c:v>
                </c:pt>
                <c:pt idx="242">
                  <c:v>0.83441749154206646</c:v>
                </c:pt>
                <c:pt idx="243">
                  <c:v>0.84053082783572042</c:v>
                </c:pt>
                <c:pt idx="244">
                  <c:v>0.85491892316391038</c:v>
                </c:pt>
                <c:pt idx="245">
                  <c:v>0.88131031859089282</c:v>
                </c:pt>
                <c:pt idx="246">
                  <c:v>0.91467063776289126</c:v>
                </c:pt>
                <c:pt idx="247">
                  <c:v>0.95811917777779332</c:v>
                </c:pt>
                <c:pt idx="248">
                  <c:v>0.99042150229499148</c:v>
                </c:pt>
                <c:pt idx="249">
                  <c:v>0.93179717731327116</c:v>
                </c:pt>
                <c:pt idx="250">
                  <c:v>0.87363270753772648</c:v>
                </c:pt>
                <c:pt idx="251">
                  <c:v>0.82405669251737002</c:v>
                </c:pt>
                <c:pt idx="252">
                  <c:v>0.78937113662173353</c:v>
                </c:pt>
                <c:pt idx="253">
                  <c:v>0.76698728252197768</c:v>
                </c:pt>
                <c:pt idx="254">
                  <c:v>0.75283692035624661</c:v>
                </c:pt>
                <c:pt idx="255">
                  <c:v>0.74296484423725451</c:v>
                </c:pt>
                <c:pt idx="256">
                  <c:v>0.73631291858046399</c:v>
                </c:pt>
                <c:pt idx="257">
                  <c:v>0.73222893845587378</c:v>
                </c:pt>
                <c:pt idx="258">
                  <c:v>0.73451111649097345</c:v>
                </c:pt>
                <c:pt idx="259">
                  <c:v>0.74971083326034638</c:v>
                </c:pt>
                <c:pt idx="260">
                  <c:v>0.77813801804720795</c:v>
                </c:pt>
                <c:pt idx="261">
                  <c:v>0.82406668130359828</c:v>
                </c:pt>
                <c:pt idx="262">
                  <c:v>0.88866821652872763</c:v>
                </c:pt>
                <c:pt idx="263">
                  <c:v>0.97172494353077954</c:v>
                </c:pt>
                <c:pt idx="264">
                  <c:v>0.93329490285696126</c:v>
                </c:pt>
                <c:pt idx="265">
                  <c:v>0.83194702462546699</c:v>
                </c:pt>
                <c:pt idx="266">
                  <c:v>0.73252748595332107</c:v>
                </c:pt>
                <c:pt idx="267">
                  <c:v>0.64139806416688216</c:v>
                </c:pt>
                <c:pt idx="268">
                  <c:v>0.56262541403990984</c:v>
                </c:pt>
                <c:pt idx="269">
                  <c:v>0.49812294976926608</c:v>
                </c:pt>
                <c:pt idx="270">
                  <c:v>0.44671038381499251</c:v>
                </c:pt>
                <c:pt idx="271">
                  <c:v>0.4074191595116039</c:v>
                </c:pt>
                <c:pt idx="272">
                  <c:v>0.37898457831692622</c:v>
                </c:pt>
                <c:pt idx="273">
                  <c:v>0.36034049035387561</c:v>
                </c:pt>
                <c:pt idx="274">
                  <c:v>0.34957257290744037</c:v>
                </c:pt>
                <c:pt idx="275">
                  <c:v>0.34376877572312714</c:v>
                </c:pt>
                <c:pt idx="276">
                  <c:v>0.34625238721511276</c:v>
                </c:pt>
                <c:pt idx="277">
                  <c:v>0.39420909097273615</c:v>
                </c:pt>
                <c:pt idx="278">
                  <c:v>0.44764874831556278</c:v>
                </c:pt>
                <c:pt idx="279">
                  <c:v>0.5014403676671737</c:v>
                </c:pt>
                <c:pt idx="280">
                  <c:v>0.56069200228417537</c:v>
                </c:pt>
                <c:pt idx="281">
                  <c:v>0.62647356931610965</c:v>
                </c:pt>
                <c:pt idx="282">
                  <c:v>0.68584923160993183</c:v>
                </c:pt>
                <c:pt idx="283">
                  <c:v>0.72737108329230282</c:v>
                </c:pt>
                <c:pt idx="284">
                  <c:v>0.75327493469588358</c:v>
                </c:pt>
                <c:pt idx="285">
                  <c:v>0.7748157927849626</c:v>
                </c:pt>
                <c:pt idx="286">
                  <c:v>0.80084670341413711</c:v>
                </c:pt>
                <c:pt idx="287">
                  <c:v>0.82966945928337077</c:v>
                </c:pt>
                <c:pt idx="288">
                  <c:v>0.86710602822090166</c:v>
                </c:pt>
                <c:pt idx="289">
                  <c:v>0.92053921936219185</c:v>
                </c:pt>
                <c:pt idx="290">
                  <c:v>0.98879014468734572</c:v>
                </c:pt>
                <c:pt idx="291">
                  <c:v>0.93289036605711051</c:v>
                </c:pt>
                <c:pt idx="292">
                  <c:v>0.84896281479881885</c:v>
                </c:pt>
                <c:pt idx="293">
                  <c:v>0.77078811720303519</c:v>
                </c:pt>
                <c:pt idx="294">
                  <c:v>0.70127712530135011</c:v>
                </c:pt>
                <c:pt idx="295">
                  <c:v>0.64315406990742252</c:v>
                </c:pt>
                <c:pt idx="296">
                  <c:v>0.59295573276955049</c:v>
                </c:pt>
                <c:pt idx="297">
                  <c:v>0.54389544123959443</c:v>
                </c:pt>
                <c:pt idx="298">
                  <c:v>0.4838497394142115</c:v>
                </c:pt>
                <c:pt idx="299">
                  <c:v>0.4085787465473516</c:v>
                </c:pt>
                <c:pt idx="300">
                  <c:v>0.32797204784139433</c:v>
                </c:pt>
                <c:pt idx="301">
                  <c:v>0.244646777944444</c:v>
                </c:pt>
                <c:pt idx="302">
                  <c:v>0.16906444372458329</c:v>
                </c:pt>
                <c:pt idx="303">
                  <c:v>0.10971253594287478</c:v>
                </c:pt>
                <c:pt idx="304">
                  <c:v>7.0603618980843552E-2</c:v>
                </c:pt>
                <c:pt idx="305">
                  <c:v>4.8541182531720239E-2</c:v>
                </c:pt>
                <c:pt idx="306">
                  <c:v>4.1688385685928475E-2</c:v>
                </c:pt>
                <c:pt idx="307">
                  <c:v>5.1479095371650851E-2</c:v>
                </c:pt>
                <c:pt idx="308">
                  <c:v>4.1692320131944682E-2</c:v>
                </c:pt>
                <c:pt idx="309">
                  <c:v>4.8962747246072413E-2</c:v>
                </c:pt>
                <c:pt idx="310">
                  <c:v>7.7644746967493794E-2</c:v>
                </c:pt>
                <c:pt idx="311">
                  <c:v>0.13509063889560935</c:v>
                </c:pt>
                <c:pt idx="312">
                  <c:v>0.21599478398672833</c:v>
                </c:pt>
                <c:pt idx="313">
                  <c:v>0.3242525221069289</c:v>
                </c:pt>
                <c:pt idx="314">
                  <c:v>0.45341851753893991</c:v>
                </c:pt>
                <c:pt idx="315">
                  <c:v>0.59282882039173834</c:v>
                </c:pt>
                <c:pt idx="316">
                  <c:v>0.7366485432792349</c:v>
                </c:pt>
                <c:pt idx="317">
                  <c:v>0.88211665550455631</c:v>
                </c:pt>
                <c:pt idx="318">
                  <c:v>0.97181667386377668</c:v>
                </c:pt>
                <c:pt idx="319">
                  <c:v>0.83072480414867877</c:v>
                </c:pt>
                <c:pt idx="320">
                  <c:v>0.70406726550739707</c:v>
                </c:pt>
                <c:pt idx="321">
                  <c:v>0.59972883491535045</c:v>
                </c:pt>
                <c:pt idx="322">
                  <c:v>0.51622733400636645</c:v>
                </c:pt>
                <c:pt idx="323">
                  <c:v>0.4534999464376257</c:v>
                </c:pt>
                <c:pt idx="324">
                  <c:v>0.40280052053519044</c:v>
                </c:pt>
                <c:pt idx="325">
                  <c:v>0.36070242986427015</c:v>
                </c:pt>
                <c:pt idx="326">
                  <c:v>0.31861353104481205</c:v>
                </c:pt>
                <c:pt idx="327">
                  <c:v>0.20393383146696276</c:v>
                </c:pt>
                <c:pt idx="328">
                  <c:v>0.10878103115749127</c:v>
                </c:pt>
                <c:pt idx="329">
                  <c:v>4.5128585537955734E-2</c:v>
                </c:pt>
                <c:pt idx="330">
                  <c:v>1.8074165947464693E-2</c:v>
                </c:pt>
                <c:pt idx="331">
                  <c:v>1.8028963765309158E-2</c:v>
                </c:pt>
                <c:pt idx="332">
                  <c:v>4.6996945487906117E-2</c:v>
                </c:pt>
                <c:pt idx="333">
                  <c:v>9.5277109260700432E-2</c:v>
                </c:pt>
                <c:pt idx="334">
                  <c:v>0.15387380740812562</c:v>
                </c:pt>
                <c:pt idx="335">
                  <c:v>0.22660002584370831</c:v>
                </c:pt>
                <c:pt idx="336">
                  <c:v>0.31439758494979986</c:v>
                </c:pt>
                <c:pt idx="337">
                  <c:v>0.40916009681918208</c:v>
                </c:pt>
                <c:pt idx="338">
                  <c:v>0.5102360892097253</c:v>
                </c:pt>
                <c:pt idx="339">
                  <c:v>0.59644413953370623</c:v>
                </c:pt>
                <c:pt idx="340">
                  <c:v>0.69420428941173529</c:v>
                </c:pt>
                <c:pt idx="341">
                  <c:v>0.7978811431560785</c:v>
                </c:pt>
                <c:pt idx="342">
                  <c:v>0.88744168631597276</c:v>
                </c:pt>
                <c:pt idx="343">
                  <c:v>0.95954567086675591</c:v>
                </c:pt>
                <c:pt idx="344">
                  <c:v>0.98895465937109606</c:v>
                </c:pt>
                <c:pt idx="345">
                  <c:v>0.9499187961455976</c:v>
                </c:pt>
                <c:pt idx="346">
                  <c:v>0.91371996792056587</c:v>
                </c:pt>
                <c:pt idx="347">
                  <c:v>0.88526957733073686</c:v>
                </c:pt>
                <c:pt idx="348">
                  <c:v>0.86833351201089393</c:v>
                </c:pt>
                <c:pt idx="349">
                  <c:v>0.86267293265247857</c:v>
                </c:pt>
                <c:pt idx="350">
                  <c:v>0.86117940429088868</c:v>
                </c:pt>
                <c:pt idx="351">
                  <c:v>0.86576067270645707</c:v>
                </c:pt>
                <c:pt idx="352">
                  <c:v>0.87389527686697321</c:v>
                </c:pt>
                <c:pt idx="353">
                  <c:v>0.8845629084450265</c:v>
                </c:pt>
                <c:pt idx="354">
                  <c:v>0.89568887999093472</c:v>
                </c:pt>
                <c:pt idx="355">
                  <c:v>0.90126023989565041</c:v>
                </c:pt>
                <c:pt idx="356">
                  <c:v>0.89813626529135115</c:v>
                </c:pt>
                <c:pt idx="357">
                  <c:v>0.89063115477888588</c:v>
                </c:pt>
                <c:pt idx="358">
                  <c:v>0.96705920178048077</c:v>
                </c:pt>
                <c:pt idx="359">
                  <c:v>0.96128918943739761</c:v>
                </c:pt>
              </c:numCache>
            </c:numRef>
          </c:val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'Score Template 2'!$EL$39:$EL$398</c:f>
              <c:numCache>
                <c:formatCode>0.0000</c:formatCode>
                <c:ptCount val="360"/>
                <c:pt idx="0">
                  <c:v>0.62497509947232976</c:v>
                </c:pt>
                <c:pt idx="1">
                  <c:v>0.60139846138099595</c:v>
                </c:pt>
                <c:pt idx="2">
                  <c:v>0.5797672778737214</c:v>
                </c:pt>
                <c:pt idx="3">
                  <c:v>0.56595942591074277</c:v>
                </c:pt>
                <c:pt idx="4">
                  <c:v>0.54738018337904359</c:v>
                </c:pt>
                <c:pt idx="5">
                  <c:v>0.52650146921179286</c:v>
                </c:pt>
                <c:pt idx="6">
                  <c:v>0.50987062130914662</c:v>
                </c:pt>
                <c:pt idx="7">
                  <c:v>0.49864283466842663</c:v>
                </c:pt>
                <c:pt idx="8">
                  <c:v>0.49824273223159032</c:v>
                </c:pt>
                <c:pt idx="9">
                  <c:v>0.5144968851128493</c:v>
                </c:pt>
                <c:pt idx="10">
                  <c:v>0.55163537375653859</c:v>
                </c:pt>
                <c:pt idx="11">
                  <c:v>0.60961408818685969</c:v>
                </c:pt>
                <c:pt idx="12">
                  <c:v>0.67303398216001287</c:v>
                </c:pt>
                <c:pt idx="13">
                  <c:v>0.73790537127317601</c:v>
                </c:pt>
                <c:pt idx="14">
                  <c:v>0.79943791099382988</c:v>
                </c:pt>
                <c:pt idx="15">
                  <c:v>0.85638678191381201</c:v>
                </c:pt>
                <c:pt idx="16">
                  <c:v>0.90653285586724763</c:v>
                </c:pt>
                <c:pt idx="17">
                  <c:v>0.95246682397101567</c:v>
                </c:pt>
                <c:pt idx="18">
                  <c:v>0.99592600902229689</c:v>
                </c:pt>
                <c:pt idx="19">
                  <c:v>0.93969315825167388</c:v>
                </c:pt>
                <c:pt idx="20">
                  <c:v>0.88470486801542569</c:v>
                </c:pt>
                <c:pt idx="21">
                  <c:v>0.83609262905192383</c:v>
                </c:pt>
                <c:pt idx="22">
                  <c:v>0.79092796908547269</c:v>
                </c:pt>
                <c:pt idx="23">
                  <c:v>0.74921847047304158</c:v>
                </c:pt>
                <c:pt idx="24">
                  <c:v>0.70961303481823967</c:v>
                </c:pt>
                <c:pt idx="25">
                  <c:v>0.67135477704614654</c:v>
                </c:pt>
                <c:pt idx="26">
                  <c:v>0.63605863563766207</c:v>
                </c:pt>
                <c:pt idx="27">
                  <c:v>0.61159847875015216</c:v>
                </c:pt>
                <c:pt idx="28">
                  <c:v>0.60171359698726756</c:v>
                </c:pt>
                <c:pt idx="29">
                  <c:v>0.59555106989768958</c:v>
                </c:pt>
                <c:pt idx="30">
                  <c:v>0.59628087727713486</c:v>
                </c:pt>
                <c:pt idx="31">
                  <c:v>0.60493795626675095</c:v>
                </c:pt>
                <c:pt idx="32">
                  <c:v>0.6282596605887274</c:v>
                </c:pt>
                <c:pt idx="33">
                  <c:v>0.68419778867364822</c:v>
                </c:pt>
                <c:pt idx="34">
                  <c:v>0.7708996205776929</c:v>
                </c:pt>
                <c:pt idx="35">
                  <c:v>0.88523022282281272</c:v>
                </c:pt>
                <c:pt idx="36">
                  <c:v>0.98559556294193584</c:v>
                </c:pt>
                <c:pt idx="37">
                  <c:v>0.85177478632912274</c:v>
                </c:pt>
                <c:pt idx="38">
                  <c:v>0.71347787093480863</c:v>
                </c:pt>
                <c:pt idx="39">
                  <c:v>0.57471394645765228</c:v>
                </c:pt>
                <c:pt idx="40">
                  <c:v>0.43891035953390967</c:v>
                </c:pt>
                <c:pt idx="41">
                  <c:v>0.31290169246891364</c:v>
                </c:pt>
                <c:pt idx="42">
                  <c:v>0.20047188157469586</c:v>
                </c:pt>
                <c:pt idx="43">
                  <c:v>0.10080340447862679</c:v>
                </c:pt>
                <c:pt idx="44">
                  <c:v>1.3269405912593069E-2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1.0830343848184598E-2</c:v>
                </c:pt>
                <c:pt idx="56">
                  <c:v>0.15250132840110209</c:v>
                </c:pt>
                <c:pt idx="57">
                  <c:v>0.3193271944234447</c:v>
                </c:pt>
                <c:pt idx="58">
                  <c:v>0.5004972623037921</c:v>
                </c:pt>
                <c:pt idx="59">
                  <c:v>0.69444427966792099</c:v>
                </c:pt>
                <c:pt idx="60">
                  <c:v>0.90651480765029324</c:v>
                </c:pt>
                <c:pt idx="61">
                  <c:v>0.87011026971576955</c:v>
                </c:pt>
                <c:pt idx="62">
                  <c:v>0.64810611104522109</c:v>
                </c:pt>
                <c:pt idx="63">
                  <c:v>0.44045153370208234</c:v>
                </c:pt>
                <c:pt idx="64">
                  <c:v>0.26096609002320259</c:v>
                </c:pt>
                <c:pt idx="65">
                  <c:v>0.11375900933416916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2.064959246124265E-3</c:v>
                </c:pt>
                <c:pt idx="80">
                  <c:v>0.10666214411979102</c:v>
                </c:pt>
                <c:pt idx="81">
                  <c:v>0.23277037515383092</c:v>
                </c:pt>
                <c:pt idx="82">
                  <c:v>0.37774147552963833</c:v>
                </c:pt>
                <c:pt idx="83">
                  <c:v>0.5359733852058528</c:v>
                </c:pt>
                <c:pt idx="84">
                  <c:v>0.69399089675135306</c:v>
                </c:pt>
                <c:pt idx="85">
                  <c:v>0.84333672702432627</c:v>
                </c:pt>
                <c:pt idx="86">
                  <c:v>0.98073087873481091</c:v>
                </c:pt>
                <c:pt idx="87">
                  <c:v>0.90536003205717941</c:v>
                </c:pt>
                <c:pt idx="88">
                  <c:v>0.80065911824708325</c:v>
                </c:pt>
                <c:pt idx="89">
                  <c:v>0.70371490542563575</c:v>
                </c:pt>
                <c:pt idx="90">
                  <c:v>0.61553078963167418</c:v>
                </c:pt>
                <c:pt idx="91">
                  <c:v>0.54961131914750094</c:v>
                </c:pt>
                <c:pt idx="92">
                  <c:v>0.50401285073631286</c:v>
                </c:pt>
                <c:pt idx="93">
                  <c:v>0.46773114689370443</c:v>
                </c:pt>
                <c:pt idx="94">
                  <c:v>0.4364796038030706</c:v>
                </c:pt>
                <c:pt idx="95">
                  <c:v>0.41694407513731657</c:v>
                </c:pt>
                <c:pt idx="96">
                  <c:v>0.41426973070139661</c:v>
                </c:pt>
                <c:pt idx="97">
                  <c:v>0.43442117807993119</c:v>
                </c:pt>
                <c:pt idx="98">
                  <c:v>0.47122250096873963</c:v>
                </c:pt>
                <c:pt idx="99">
                  <c:v>0.5164924365784973</c:v>
                </c:pt>
                <c:pt idx="100">
                  <c:v>0.5703758810587799</c:v>
                </c:pt>
                <c:pt idx="101">
                  <c:v>0.63123887219595454</c:v>
                </c:pt>
                <c:pt idx="102">
                  <c:v>0.69856934313826091</c:v>
                </c:pt>
                <c:pt idx="103">
                  <c:v>0.7768700498249681</c:v>
                </c:pt>
                <c:pt idx="104">
                  <c:v>0.8692480041127908</c:v>
                </c:pt>
                <c:pt idx="105">
                  <c:v>0.96310978680877612</c:v>
                </c:pt>
                <c:pt idx="106">
                  <c:v>0.94452386790670961</c:v>
                </c:pt>
                <c:pt idx="107">
                  <c:v>0.85955061652535392</c:v>
                </c:pt>
                <c:pt idx="108">
                  <c:v>0.78616357323881081</c:v>
                </c:pt>
                <c:pt idx="109">
                  <c:v>0.72673788667588879</c:v>
                </c:pt>
                <c:pt idx="110">
                  <c:v>0.6811139730488236</c:v>
                </c:pt>
                <c:pt idx="111">
                  <c:v>0.64239774198310395</c:v>
                </c:pt>
                <c:pt idx="112">
                  <c:v>0.6235806519348519</c:v>
                </c:pt>
                <c:pt idx="113">
                  <c:v>0.62061450936184115</c:v>
                </c:pt>
                <c:pt idx="114">
                  <c:v>0.62205732643809308</c:v>
                </c:pt>
                <c:pt idx="115">
                  <c:v>0.63135624360743758</c:v>
                </c:pt>
                <c:pt idx="116">
                  <c:v>0.64358941873721021</c:v>
                </c:pt>
                <c:pt idx="117">
                  <c:v>0.65708497992108361</c:v>
                </c:pt>
                <c:pt idx="118">
                  <c:v>0.66532315710124634</c:v>
                </c:pt>
                <c:pt idx="119">
                  <c:v>0.68567849654460977</c:v>
                </c:pt>
                <c:pt idx="120">
                  <c:v>0.72370057521349629</c:v>
                </c:pt>
                <c:pt idx="121">
                  <c:v>0.78027249279106026</c:v>
                </c:pt>
                <c:pt idx="122">
                  <c:v>0.84843179360490983</c:v>
                </c:pt>
                <c:pt idx="123">
                  <c:v>0.92726257700950754</c:v>
                </c:pt>
                <c:pt idx="124">
                  <c:v>0.98505950686908628</c:v>
                </c:pt>
                <c:pt idx="125">
                  <c:v>0.89587941375595603</c:v>
                </c:pt>
                <c:pt idx="126">
                  <c:v>0.81455986908402656</c:v>
                </c:pt>
                <c:pt idx="127">
                  <c:v>0.75358831656171432</c:v>
                </c:pt>
                <c:pt idx="128">
                  <c:v>0.71255758490070942</c:v>
                </c:pt>
                <c:pt idx="129">
                  <c:v>0.68382548439106161</c:v>
                </c:pt>
                <c:pt idx="130">
                  <c:v>0.66538733248514759</c:v>
                </c:pt>
                <c:pt idx="131">
                  <c:v>0.65858996257041724</c:v>
                </c:pt>
                <c:pt idx="132">
                  <c:v>0.66211040082868311</c:v>
                </c:pt>
                <c:pt idx="133">
                  <c:v>0.67208707089941466</c:v>
                </c:pt>
                <c:pt idx="134">
                  <c:v>0.68923101149407784</c:v>
                </c:pt>
                <c:pt idx="135">
                  <c:v>0.71245260308962299</c:v>
                </c:pt>
                <c:pt idx="136">
                  <c:v>0.74900610928908129</c:v>
                </c:pt>
                <c:pt idx="137">
                  <c:v>0.80008173809938821</c:v>
                </c:pt>
                <c:pt idx="138">
                  <c:v>0.8575189453926606</c:v>
                </c:pt>
                <c:pt idx="139">
                  <c:v>0.91519045829508572</c:v>
                </c:pt>
                <c:pt idx="140">
                  <c:v>0.97214558961858677</c:v>
                </c:pt>
                <c:pt idx="141">
                  <c:v>0.96963217842264959</c:v>
                </c:pt>
                <c:pt idx="142">
                  <c:v>0.90733410564702277</c:v>
                </c:pt>
                <c:pt idx="143">
                  <c:v>0.84513762275528381</c:v>
                </c:pt>
                <c:pt idx="144">
                  <c:v>0.78595314359008117</c:v>
                </c:pt>
                <c:pt idx="145">
                  <c:v>0.72415632188836909</c:v>
                </c:pt>
                <c:pt idx="146">
                  <c:v>0.66464676290650226</c:v>
                </c:pt>
                <c:pt idx="147">
                  <c:v>0.60736475462698514</c:v>
                </c:pt>
                <c:pt idx="148">
                  <c:v>0.55642359322333124</c:v>
                </c:pt>
                <c:pt idx="149">
                  <c:v>0.51719184426339915</c:v>
                </c:pt>
                <c:pt idx="150">
                  <c:v>0.49666901884087133</c:v>
                </c:pt>
                <c:pt idx="151">
                  <c:v>0.49827735245440319</c:v>
                </c:pt>
                <c:pt idx="152">
                  <c:v>0.52566853239265199</c:v>
                </c:pt>
                <c:pt idx="153">
                  <c:v>0.57304252445935111</c:v>
                </c:pt>
                <c:pt idx="154">
                  <c:v>0.634279579391962</c:v>
                </c:pt>
                <c:pt idx="155">
                  <c:v>0.70921670500988943</c:v>
                </c:pt>
                <c:pt idx="156">
                  <c:v>0.79328592051366975</c:v>
                </c:pt>
                <c:pt idx="157">
                  <c:v>0.87640908799811634</c:v>
                </c:pt>
                <c:pt idx="158">
                  <c:v>0.95042960865320558</c:v>
                </c:pt>
                <c:pt idx="159">
                  <c:v>0.98054431915952411</c:v>
                </c:pt>
                <c:pt idx="160">
                  <c:v>0.91052272799247769</c:v>
                </c:pt>
                <c:pt idx="161">
                  <c:v>0.84296715666006339</c:v>
                </c:pt>
                <c:pt idx="162">
                  <c:v>0.78013699043448081</c:v>
                </c:pt>
                <c:pt idx="163">
                  <c:v>0.72198780503433435</c:v>
                </c:pt>
                <c:pt idx="164">
                  <c:v>0.6670541729325401</c:v>
                </c:pt>
                <c:pt idx="165">
                  <c:v>0.61497023387128968</c:v>
                </c:pt>
                <c:pt idx="166">
                  <c:v>0.56521803269885096</c:v>
                </c:pt>
                <c:pt idx="167">
                  <c:v>0.52397240912626608</c:v>
                </c:pt>
                <c:pt idx="168">
                  <c:v>0.49193623802587261</c:v>
                </c:pt>
                <c:pt idx="169">
                  <c:v>0.46470745126959001</c:v>
                </c:pt>
                <c:pt idx="170">
                  <c:v>0.44441864372066731</c:v>
                </c:pt>
                <c:pt idx="171">
                  <c:v>0.40238758765718308</c:v>
                </c:pt>
                <c:pt idx="172">
                  <c:v>0.38507615734215961</c:v>
                </c:pt>
                <c:pt idx="173">
                  <c:v>0.39567830718242936</c:v>
                </c:pt>
                <c:pt idx="174">
                  <c:v>0.43489165712767719</c:v>
                </c:pt>
                <c:pt idx="175">
                  <c:v>0.49607410962893161</c:v>
                </c:pt>
                <c:pt idx="176">
                  <c:v>0.56304552079594994</c:v>
                </c:pt>
                <c:pt idx="177">
                  <c:v>0.62977192846670227</c:v>
                </c:pt>
                <c:pt idx="178">
                  <c:v>0.68854919741365994</c:v>
                </c:pt>
                <c:pt idx="179">
                  <c:v>0.73405901306745158</c:v>
                </c:pt>
                <c:pt idx="180">
                  <c:v>0.76692337752516448</c:v>
                </c:pt>
                <c:pt idx="181">
                  <c:v>0.79439752476276715</c:v>
                </c:pt>
                <c:pt idx="182">
                  <c:v>0.82148940231597922</c:v>
                </c:pt>
                <c:pt idx="183">
                  <c:v>0.84735449966938503</c:v>
                </c:pt>
                <c:pt idx="184">
                  <c:v>0.87809098254894313</c:v>
                </c:pt>
                <c:pt idx="185">
                  <c:v>0.9199537944357894</c:v>
                </c:pt>
                <c:pt idx="186">
                  <c:v>0.96806749581293416</c:v>
                </c:pt>
                <c:pt idx="187">
                  <c:v>0.98199749604928788</c:v>
                </c:pt>
                <c:pt idx="188">
                  <c:v>0.92819885138970715</c:v>
                </c:pt>
                <c:pt idx="189">
                  <c:v>0.87583142626735822</c:v>
                </c:pt>
                <c:pt idx="190">
                  <c:v>0.82043402019035516</c:v>
                </c:pt>
                <c:pt idx="191">
                  <c:v>0.76751420402346593</c:v>
                </c:pt>
                <c:pt idx="192">
                  <c:v>0.72063689886167959</c:v>
                </c:pt>
                <c:pt idx="193">
                  <c:v>0.67853106506119265</c:v>
                </c:pt>
                <c:pt idx="194">
                  <c:v>0.64162152631860958</c:v>
                </c:pt>
                <c:pt idx="195">
                  <c:v>0.61244842297658919</c:v>
                </c:pt>
                <c:pt idx="196">
                  <c:v>0.58952827192929325</c:v>
                </c:pt>
                <c:pt idx="197">
                  <c:v>0.57169363441872556</c:v>
                </c:pt>
                <c:pt idx="198">
                  <c:v>0.56441607636947089</c:v>
                </c:pt>
                <c:pt idx="199">
                  <c:v>0.55076256366987364</c:v>
                </c:pt>
                <c:pt idx="200">
                  <c:v>0.53220545766597982</c:v>
                </c:pt>
                <c:pt idx="201">
                  <c:v>0.51841954348727515</c:v>
                </c:pt>
                <c:pt idx="202">
                  <c:v>0.54414916526740265</c:v>
                </c:pt>
                <c:pt idx="203">
                  <c:v>0.56425537569745754</c:v>
                </c:pt>
                <c:pt idx="204">
                  <c:v>0.56794319904423618</c:v>
                </c:pt>
                <c:pt idx="205">
                  <c:v>0.55508202696082365</c:v>
                </c:pt>
                <c:pt idx="206">
                  <c:v>0.53347814518129888</c:v>
                </c:pt>
                <c:pt idx="207">
                  <c:v>0.51821520838141433</c:v>
                </c:pt>
                <c:pt idx="208">
                  <c:v>0.52079392692139526</c:v>
                </c:pt>
                <c:pt idx="209">
                  <c:v>0.55023408387179285</c:v>
                </c:pt>
                <c:pt idx="210">
                  <c:v>0.60299841963371348</c:v>
                </c:pt>
                <c:pt idx="211">
                  <c:v>0.67708852273451114</c:v>
                </c:pt>
                <c:pt idx="212">
                  <c:v>0.76539147675778685</c:v>
                </c:pt>
                <c:pt idx="213">
                  <c:v>0.86263644363426206</c:v>
                </c:pt>
                <c:pt idx="214">
                  <c:v>0.95270888932219766</c:v>
                </c:pt>
                <c:pt idx="215">
                  <c:v>0.96251337893559563</c:v>
                </c:pt>
                <c:pt idx="216">
                  <c:v>0.88770427064281399</c:v>
                </c:pt>
                <c:pt idx="217">
                  <c:v>0.82237953018479704</c:v>
                </c:pt>
                <c:pt idx="218">
                  <c:v>0.76828893092745576</c:v>
                </c:pt>
                <c:pt idx="219">
                  <c:v>0.72829391598198256</c:v>
                </c:pt>
                <c:pt idx="220">
                  <c:v>0.6962152645447397</c:v>
                </c:pt>
                <c:pt idx="221">
                  <c:v>0.67311855069779214</c:v>
                </c:pt>
                <c:pt idx="222">
                  <c:v>0.65623749255361186</c:v>
                </c:pt>
                <c:pt idx="223">
                  <c:v>0.64444763883985878</c:v>
                </c:pt>
                <c:pt idx="224">
                  <c:v>0.63538049370787975</c:v>
                </c:pt>
                <c:pt idx="225">
                  <c:v>0.62906807305983781</c:v>
                </c:pt>
                <c:pt idx="226">
                  <c:v>0.62593243860848424</c:v>
                </c:pt>
                <c:pt idx="227">
                  <c:v>0.62724697441068444</c:v>
                </c:pt>
                <c:pt idx="228">
                  <c:v>0.63422239711158146</c:v>
                </c:pt>
                <c:pt idx="229">
                  <c:v>0.64351020502697132</c:v>
                </c:pt>
                <c:pt idx="230">
                  <c:v>0.67268203629329504</c:v>
                </c:pt>
                <c:pt idx="231">
                  <c:v>0.72250180528795105</c:v>
                </c:pt>
                <c:pt idx="232">
                  <c:v>0.78247482435581006</c:v>
                </c:pt>
                <c:pt idx="233">
                  <c:v>0.846483564237418</c:v>
                </c:pt>
                <c:pt idx="234">
                  <c:v>0.90921169586565664</c:v>
                </c:pt>
                <c:pt idx="235">
                  <c:v>0.97205834125285029</c:v>
                </c:pt>
                <c:pt idx="236">
                  <c:v>0.96882025055710841</c:v>
                </c:pt>
                <c:pt idx="237">
                  <c:v>0.92062677418047023</c:v>
                </c:pt>
                <c:pt idx="238">
                  <c:v>0.88105673663080442</c:v>
                </c:pt>
                <c:pt idx="239">
                  <c:v>0.85349385028767333</c:v>
                </c:pt>
                <c:pt idx="240">
                  <c:v>0.83836962863720665</c:v>
                </c:pt>
                <c:pt idx="241">
                  <c:v>0.83438792354615043</c:v>
                </c:pt>
                <c:pt idx="242">
                  <c:v>0.84050671864338145</c:v>
                </c:pt>
                <c:pt idx="243">
                  <c:v>0.85489912315227479</c:v>
                </c:pt>
                <c:pt idx="244">
                  <c:v>0.88129652114537338</c:v>
                </c:pt>
                <c:pt idx="245">
                  <c:v>0.9146630599691622</c:v>
                </c:pt>
                <c:pt idx="246">
                  <c:v>0.95811717121242623</c:v>
                </c:pt>
                <c:pt idx="247">
                  <c:v>0.99041845768144077</c:v>
                </c:pt>
                <c:pt idx="248">
                  <c:v>0.93178999316561295</c:v>
                </c:pt>
                <c:pt idx="249">
                  <c:v>0.87361951873873567</c:v>
                </c:pt>
                <c:pt idx="250">
                  <c:v>0.82404001614668099</c:v>
                </c:pt>
                <c:pt idx="251">
                  <c:v>0.78934941335500874</c:v>
                </c:pt>
                <c:pt idx="252">
                  <c:v>0.76696155133970734</c:v>
                </c:pt>
                <c:pt idx="253">
                  <c:v>0.75280760460168183</c:v>
                </c:pt>
                <c:pt idx="254">
                  <c:v>0.74293575540796719</c:v>
                </c:pt>
                <c:pt idx="255">
                  <c:v>0.73628812223476836</c:v>
                </c:pt>
                <c:pt idx="256">
                  <c:v>0.73221158481629245</c:v>
                </c:pt>
                <c:pt idx="257">
                  <c:v>0.73449991169833251</c:v>
                </c:pt>
                <c:pt idx="258">
                  <c:v>0.74970374342138624</c:v>
                </c:pt>
                <c:pt idx="259">
                  <c:v>0.77813306746473376</c:v>
                </c:pt>
                <c:pt idx="260">
                  <c:v>0.82406334294259709</c:v>
                </c:pt>
                <c:pt idx="261">
                  <c:v>0.88866616586184555</c:v>
                </c:pt>
                <c:pt idx="262">
                  <c:v>0.97172607901740082</c:v>
                </c:pt>
                <c:pt idx="263">
                  <c:v>0.93328730654349601</c:v>
                </c:pt>
                <c:pt idx="264">
                  <c:v>0.8319328135083649</c:v>
                </c:pt>
                <c:pt idx="265">
                  <c:v>0.73250452329087345</c:v>
                </c:pt>
                <c:pt idx="266">
                  <c:v>0.64136576442460314</c:v>
                </c:pt>
                <c:pt idx="267">
                  <c:v>0.56258388510866553</c:v>
                </c:pt>
                <c:pt idx="268">
                  <c:v>0.49807545589430324</c:v>
                </c:pt>
                <c:pt idx="269">
                  <c:v>0.44665970277031819</c:v>
                </c:pt>
                <c:pt idx="270">
                  <c:v>0.40736943826093663</c:v>
                </c:pt>
                <c:pt idx="271">
                  <c:v>0.37893899745616189</c:v>
                </c:pt>
                <c:pt idx="272">
                  <c:v>0.36030108326434651</c:v>
                </c:pt>
                <c:pt idx="273">
                  <c:v>0.34954029792836749</c:v>
                </c:pt>
                <c:pt idx="274">
                  <c:v>0.34374304409962775</c:v>
                </c:pt>
                <c:pt idx="275">
                  <c:v>0.34623271674233569</c:v>
                </c:pt>
                <c:pt idx="276">
                  <c:v>0.39419485089170847</c:v>
                </c:pt>
                <c:pt idx="277">
                  <c:v>0.44763940656803647</c:v>
                </c:pt>
                <c:pt idx="278">
                  <c:v>0.50143496757096084</c:v>
                </c:pt>
                <c:pt idx="279">
                  <c:v>0.56068908751977142</c:v>
                </c:pt>
                <c:pt idx="280">
                  <c:v>0.62647480128661925</c:v>
                </c:pt>
                <c:pt idx="281">
                  <c:v>0.68587320284177022</c:v>
                </c:pt>
                <c:pt idx="282">
                  <c:v>0.72739779845010033</c:v>
                </c:pt>
                <c:pt idx="283">
                  <c:v>0.75330182780551125</c:v>
                </c:pt>
                <c:pt idx="284">
                  <c:v>0.77484541714488886</c:v>
                </c:pt>
                <c:pt idx="285">
                  <c:v>0.80087959481363835</c:v>
                </c:pt>
                <c:pt idx="286">
                  <c:v>0.82969915910013359</c:v>
                </c:pt>
                <c:pt idx="287">
                  <c:v>0.86712680250432173</c:v>
                </c:pt>
                <c:pt idx="288">
                  <c:v>0.92055218473444844</c:v>
                </c:pt>
                <c:pt idx="289">
                  <c:v>0.98880092992857027</c:v>
                </c:pt>
                <c:pt idx="290">
                  <c:v>0.93287733415609608</c:v>
                </c:pt>
                <c:pt idx="291">
                  <c:v>0.84894838857097588</c:v>
                </c:pt>
                <c:pt idx="292">
                  <c:v>0.77076938853142474</c:v>
                </c:pt>
                <c:pt idx="293">
                  <c:v>0.70125040222309343</c:v>
                </c:pt>
                <c:pt idx="294">
                  <c:v>0.64311993905213927</c:v>
                </c:pt>
                <c:pt idx="295">
                  <c:v>0.59291656650897229</c:v>
                </c:pt>
                <c:pt idx="296">
                  <c:v>0.5438534702508514</c:v>
                </c:pt>
                <c:pt idx="297">
                  <c:v>0.48381064270107788</c:v>
                </c:pt>
                <c:pt idx="298">
                  <c:v>0.40854397768986161</c:v>
                </c:pt>
                <c:pt idx="299">
                  <c:v>0.32794296924826971</c:v>
                </c:pt>
                <c:pt idx="300">
                  <c:v>0.24462165919274481</c:v>
                </c:pt>
                <c:pt idx="301">
                  <c:v>0.16903989259332386</c:v>
                </c:pt>
                <c:pt idx="302">
                  <c:v>0.1096824935436056</c:v>
                </c:pt>
                <c:pt idx="303">
                  <c:v>7.0565966099981337E-2</c:v>
                </c:pt>
                <c:pt idx="304">
                  <c:v>4.8500864643070685E-2</c:v>
                </c:pt>
                <c:pt idx="305">
                  <c:v>4.1646710491604177E-2</c:v>
                </c:pt>
                <c:pt idx="306">
                  <c:v>5.1441291928975286E-2</c:v>
                </c:pt>
                <c:pt idx="307">
                  <c:v>4.1662629156854147E-2</c:v>
                </c:pt>
                <c:pt idx="308">
                  <c:v>4.8943173961150999E-2</c:v>
                </c:pt>
                <c:pt idx="309">
                  <c:v>7.7633695590324958E-2</c:v>
                </c:pt>
                <c:pt idx="310">
                  <c:v>0.13508719165958927</c:v>
                </c:pt>
                <c:pt idx="311">
                  <c:v>0.21599966043984986</c:v>
                </c:pt>
                <c:pt idx="312">
                  <c:v>0.32424761387382151</c:v>
                </c:pt>
                <c:pt idx="313">
                  <c:v>0.45342214296585448</c:v>
                </c:pt>
                <c:pt idx="314">
                  <c:v>0.59284315586591041</c:v>
                </c:pt>
                <c:pt idx="315">
                  <c:v>0.73667726450158089</c:v>
                </c:pt>
                <c:pt idx="316">
                  <c:v>0.88215711001532848</c:v>
                </c:pt>
                <c:pt idx="317">
                  <c:v>0.97176254744883317</c:v>
                </c:pt>
                <c:pt idx="318">
                  <c:v>0.83066021933824929</c:v>
                </c:pt>
                <c:pt idx="319">
                  <c:v>0.70399755318823365</c:v>
                </c:pt>
                <c:pt idx="320">
                  <c:v>0.59965691069329541</c:v>
                </c:pt>
                <c:pt idx="321">
                  <c:v>0.51615457972299839</c:v>
                </c:pt>
                <c:pt idx="322">
                  <c:v>0.45342688603910242</c:v>
                </c:pt>
                <c:pt idx="323">
                  <c:v>0.40272994230792758</c:v>
                </c:pt>
                <c:pt idx="324">
                  <c:v>0.36063906623878994</c:v>
                </c:pt>
                <c:pt idx="325">
                  <c:v>0.31856132586740504</c:v>
                </c:pt>
                <c:pt idx="326">
                  <c:v>0.20389204433936658</c:v>
                </c:pt>
                <c:pt idx="327">
                  <c:v>0.10874963093350765</c:v>
                </c:pt>
                <c:pt idx="328">
                  <c:v>4.5103200535890897E-2</c:v>
                </c:pt>
                <c:pt idx="329">
                  <c:v>1.8053085220316456E-2</c:v>
                </c:pt>
                <c:pt idx="330">
                  <c:v>1.8007893213310755E-2</c:v>
                </c:pt>
                <c:pt idx="331">
                  <c:v>4.6939584744553398E-2</c:v>
                </c:pt>
                <c:pt idx="332">
                  <c:v>9.5229517160433708E-2</c:v>
                </c:pt>
                <c:pt idx="333">
                  <c:v>0.15384196849281473</c:v>
                </c:pt>
                <c:pt idx="334">
                  <c:v>0.22658648809354953</c:v>
                </c:pt>
                <c:pt idx="335">
                  <c:v>0.31439755181343276</c:v>
                </c:pt>
                <c:pt idx="336">
                  <c:v>0.40917455212967169</c:v>
                </c:pt>
                <c:pt idx="337">
                  <c:v>0.51026020549556161</c:v>
                </c:pt>
                <c:pt idx="338">
                  <c:v>0.59647342196332231</c:v>
                </c:pt>
                <c:pt idx="339">
                  <c:v>0.694240645752078</c:v>
                </c:pt>
                <c:pt idx="340">
                  <c:v>0.79792504191906333</c:v>
                </c:pt>
                <c:pt idx="341">
                  <c:v>0.88748907479956274</c:v>
                </c:pt>
                <c:pt idx="342">
                  <c:v>0.95959622092109409</c:v>
                </c:pt>
                <c:pt idx="343">
                  <c:v>0.98891154070471932</c:v>
                </c:pt>
                <c:pt idx="344">
                  <c:v>0.94986989789248832</c:v>
                </c:pt>
                <c:pt idx="345">
                  <c:v>0.91366810754431227</c:v>
                </c:pt>
                <c:pt idx="346">
                  <c:v>0.88522477336491512</c:v>
                </c:pt>
                <c:pt idx="347">
                  <c:v>0.86829743474359145</c:v>
                </c:pt>
                <c:pt idx="348">
                  <c:v>0.86264716125826424</c:v>
                </c:pt>
                <c:pt idx="349">
                  <c:v>0.86115986191014926</c:v>
                </c:pt>
                <c:pt idx="350">
                  <c:v>0.86574254736215639</c:v>
                </c:pt>
                <c:pt idx="351">
                  <c:v>0.87388102926969546</c:v>
                </c:pt>
                <c:pt idx="352">
                  <c:v>0.88455442237373294</c:v>
                </c:pt>
                <c:pt idx="353">
                  <c:v>0.89568603681555836</c:v>
                </c:pt>
                <c:pt idx="354">
                  <c:v>0.90125948336027917</c:v>
                </c:pt>
                <c:pt idx="355">
                  <c:v>0.89813854686288674</c:v>
                </c:pt>
                <c:pt idx="356">
                  <c:v>0.89063521495716758</c:v>
                </c:pt>
                <c:pt idx="357">
                  <c:v>0.96706453135323411</c:v>
                </c:pt>
                <c:pt idx="358">
                  <c:v>0.96128362787321231</c:v>
                </c:pt>
                <c:pt idx="359">
                  <c:v>0.90141899165420325</c:v>
                </c:pt>
              </c:numCache>
            </c:numRef>
          </c:val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'Score Template 2'!$EM$39:$EM$398</c:f>
              <c:numCache>
                <c:formatCode>0.0000</c:formatCode>
                <c:ptCount val="360"/>
                <c:pt idx="0">
                  <c:v>0.60136220371106996</c:v>
                </c:pt>
                <c:pt idx="1">
                  <c:v>0.5797335926200482</c:v>
                </c:pt>
                <c:pt idx="2">
                  <c:v>0.56592738372802054</c:v>
                </c:pt>
                <c:pt idx="3">
                  <c:v>0.5473552452642495</c:v>
                </c:pt>
                <c:pt idx="4">
                  <c:v>0.52648233488640139</c:v>
                </c:pt>
                <c:pt idx="5">
                  <c:v>0.50985553139314588</c:v>
                </c:pt>
                <c:pt idx="6">
                  <c:v>0.49863102822054595</c:v>
                </c:pt>
                <c:pt idx="7">
                  <c:v>0.49823189979720983</c:v>
                </c:pt>
                <c:pt idx="8">
                  <c:v>0.5144899651657765</c:v>
                </c:pt>
                <c:pt idx="9">
                  <c:v>0.55162607166621536</c:v>
                </c:pt>
                <c:pt idx="10">
                  <c:v>0.60960363926261341</c:v>
                </c:pt>
                <c:pt idx="11">
                  <c:v>0.67302565919110358</c:v>
                </c:pt>
                <c:pt idx="12">
                  <c:v>0.73789975147663167</c:v>
                </c:pt>
                <c:pt idx="13">
                  <c:v>0.79943770552639437</c:v>
                </c:pt>
                <c:pt idx="14">
                  <c:v>0.85639490553027908</c:v>
                </c:pt>
                <c:pt idx="15">
                  <c:v>0.90655142046052428</c:v>
                </c:pt>
                <c:pt idx="16">
                  <c:v>0.95249580810376866</c:v>
                </c:pt>
                <c:pt idx="17">
                  <c:v>0.99589430323679484</c:v>
                </c:pt>
                <c:pt idx="18">
                  <c:v>0.93966072536701561</c:v>
                </c:pt>
                <c:pt idx="19">
                  <c:v>0.88467410184829909</c:v>
                </c:pt>
                <c:pt idx="20">
                  <c:v>0.83606415055465555</c:v>
                </c:pt>
                <c:pt idx="21">
                  <c:v>0.79090288676619935</c:v>
                </c:pt>
                <c:pt idx="22">
                  <c:v>0.74919548899692345</c:v>
                </c:pt>
                <c:pt idx="23">
                  <c:v>0.70958721538184366</c:v>
                </c:pt>
                <c:pt idx="24">
                  <c:v>0.671326644404319</c:v>
                </c:pt>
                <c:pt idx="25">
                  <c:v>0.63603112610946044</c:v>
                </c:pt>
                <c:pt idx="26">
                  <c:v>0.61157415839142182</c:v>
                </c:pt>
                <c:pt idx="27">
                  <c:v>0.60169100211612458</c:v>
                </c:pt>
                <c:pt idx="28">
                  <c:v>0.59553020365764531</c:v>
                </c:pt>
                <c:pt idx="29">
                  <c:v>0.59626106164958914</c:v>
                </c:pt>
                <c:pt idx="30">
                  <c:v>0.60491881307154405</c:v>
                </c:pt>
                <c:pt idx="31">
                  <c:v>0.62824199876325915</c:v>
                </c:pt>
                <c:pt idx="32">
                  <c:v>0.68418554643502505</c:v>
                </c:pt>
                <c:pt idx="33">
                  <c:v>0.77089466683937591</c:v>
                </c:pt>
                <c:pt idx="34">
                  <c:v>0.88522713112614793</c:v>
                </c:pt>
                <c:pt idx="35">
                  <c:v>0.98559520794605993</c:v>
                </c:pt>
                <c:pt idx="36">
                  <c:v>0.85177046736122553</c:v>
                </c:pt>
                <c:pt idx="37">
                  <c:v>0.71346621891356032</c:v>
                </c:pt>
                <c:pt idx="38">
                  <c:v>0.5746859835147291</c:v>
                </c:pt>
                <c:pt idx="39">
                  <c:v>0.43886701109482673</c:v>
                </c:pt>
                <c:pt idx="40">
                  <c:v>0.31284452871363944</c:v>
                </c:pt>
                <c:pt idx="41">
                  <c:v>0.20040729429008031</c:v>
                </c:pt>
                <c:pt idx="42">
                  <c:v>0.10073649193083645</c:v>
                </c:pt>
                <c:pt idx="43">
                  <c:v>1.3200251628885273E-2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1.0818750992642845E-2</c:v>
                </c:pt>
                <c:pt idx="55">
                  <c:v>0.15249692939765613</c:v>
                </c:pt>
                <c:pt idx="56">
                  <c:v>0.31932891349862469</c:v>
                </c:pt>
                <c:pt idx="57">
                  <c:v>0.50050632796772976</c:v>
                </c:pt>
                <c:pt idx="58">
                  <c:v>0.69446705547087761</c:v>
                </c:pt>
                <c:pt idx="59">
                  <c:v>0.90655252674014664</c:v>
                </c:pt>
                <c:pt idx="60">
                  <c:v>0.87005590042001757</c:v>
                </c:pt>
                <c:pt idx="61">
                  <c:v>0.6480352777524464</c:v>
                </c:pt>
                <c:pt idx="62">
                  <c:v>0.44036811990953362</c:v>
                </c:pt>
                <c:pt idx="63">
                  <c:v>0.26087550045643049</c:v>
                </c:pt>
                <c:pt idx="64">
                  <c:v>0.11366202443758555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2.0588158345329344E-3</c:v>
                </c:pt>
                <c:pt idx="79">
                  <c:v>0.10666438121018129</c:v>
                </c:pt>
                <c:pt idx="80">
                  <c:v>0.2327824054870814</c:v>
                </c:pt>
                <c:pt idx="81">
                  <c:v>0.37776382669794473</c:v>
                </c:pt>
                <c:pt idx="82">
                  <c:v>0.53600382834928295</c:v>
                </c:pt>
                <c:pt idx="83">
                  <c:v>0.69402924770783736</c:v>
                </c:pt>
                <c:pt idx="84">
                  <c:v>0.84338286572625676</c:v>
                </c:pt>
                <c:pt idx="85">
                  <c:v>0.98078317844579299</c:v>
                </c:pt>
                <c:pt idx="86">
                  <c:v>0.90529697192649572</c:v>
                </c:pt>
                <c:pt idx="87">
                  <c:v>0.80058662152131121</c:v>
                </c:pt>
                <c:pt idx="88">
                  <c:v>0.70363577424922596</c:v>
                </c:pt>
                <c:pt idx="89">
                  <c:v>0.61545176170042315</c:v>
                </c:pt>
                <c:pt idx="90">
                  <c:v>0.54953662316301355</c:v>
                </c:pt>
                <c:pt idx="91">
                  <c:v>0.50394412751060225</c:v>
                </c:pt>
                <c:pt idx="92">
                  <c:v>0.46767416081903501</c:v>
                </c:pt>
                <c:pt idx="93">
                  <c:v>0.43642721709780274</c:v>
                </c:pt>
                <c:pt idx="94">
                  <c:v>0.41689556346531764</c:v>
                </c:pt>
                <c:pt idx="95">
                  <c:v>0.41422559912953394</c:v>
                </c:pt>
                <c:pt idx="96">
                  <c:v>0.43438818099669685</c:v>
                </c:pt>
                <c:pt idx="97">
                  <c:v>0.47119966737292118</c:v>
                </c:pt>
                <c:pt idx="98">
                  <c:v>0.51647426723353862</c:v>
                </c:pt>
                <c:pt idx="99">
                  <c:v>0.57036022909388195</c:v>
                </c:pt>
                <c:pt idx="100">
                  <c:v>0.63122908017578561</c:v>
                </c:pt>
                <c:pt idx="101">
                  <c:v>0.69856798390025698</c:v>
                </c:pt>
                <c:pt idx="102">
                  <c:v>0.77688010905011573</c:v>
                </c:pt>
                <c:pt idx="103">
                  <c:v>0.86926639335743727</c:v>
                </c:pt>
                <c:pt idx="104">
                  <c:v>0.96313241269190852</c:v>
                </c:pt>
                <c:pt idx="105">
                  <c:v>0.94449693401045187</c:v>
                </c:pt>
                <c:pt idx="106">
                  <c:v>0.85952018992579537</c:v>
                </c:pt>
                <c:pt idx="107">
                  <c:v>0.78612990868295873</c:v>
                </c:pt>
                <c:pt idx="108">
                  <c:v>0.72669873129293294</c:v>
                </c:pt>
                <c:pt idx="109">
                  <c:v>0.68106777487705727</c:v>
                </c:pt>
                <c:pt idx="110">
                  <c:v>0.64235079977881437</c:v>
                </c:pt>
                <c:pt idx="111">
                  <c:v>0.62353445529526152</c:v>
                </c:pt>
                <c:pt idx="112">
                  <c:v>0.62057200752285069</c:v>
                </c:pt>
                <c:pt idx="113">
                  <c:v>0.62202061608417192</c:v>
                </c:pt>
                <c:pt idx="114">
                  <c:v>0.63132651118646477</c:v>
                </c:pt>
                <c:pt idx="115">
                  <c:v>0.64356658368131081</c:v>
                </c:pt>
                <c:pt idx="116">
                  <c:v>0.65706559833444866</c:v>
                </c:pt>
                <c:pt idx="117">
                  <c:v>0.66531372545790246</c:v>
                </c:pt>
                <c:pt idx="118">
                  <c:v>0.68567699222240375</c:v>
                </c:pt>
                <c:pt idx="119">
                  <c:v>0.72370127826685748</c:v>
                </c:pt>
                <c:pt idx="120">
                  <c:v>0.78027712738343447</c:v>
                </c:pt>
                <c:pt idx="121">
                  <c:v>0.8484378987749468</c:v>
                </c:pt>
                <c:pt idx="122">
                  <c:v>0.9272693150993061</c:v>
                </c:pt>
                <c:pt idx="123">
                  <c:v>0.98505539249631791</c:v>
                </c:pt>
                <c:pt idx="124">
                  <c:v>0.89586923683839548</c:v>
                </c:pt>
                <c:pt idx="125">
                  <c:v>0.81454085769316542</c:v>
                </c:pt>
                <c:pt idx="126">
                  <c:v>0.75356002828562929</c:v>
                </c:pt>
                <c:pt idx="127">
                  <c:v>0.71252350219771743</c:v>
                </c:pt>
                <c:pt idx="128">
                  <c:v>0.6837860656303143</c:v>
                </c:pt>
                <c:pt idx="129">
                  <c:v>0.66534349146990046</c:v>
                </c:pt>
                <c:pt idx="130">
                  <c:v>0.65854536743540193</c:v>
                </c:pt>
                <c:pt idx="131">
                  <c:v>0.66206973155065174</c:v>
                </c:pt>
                <c:pt idx="132">
                  <c:v>0.6720565709790155</c:v>
                </c:pt>
                <c:pt idx="133">
                  <c:v>0.68921047908689581</c:v>
                </c:pt>
                <c:pt idx="134">
                  <c:v>0.71243821732998791</c:v>
                </c:pt>
                <c:pt idx="135">
                  <c:v>0.74899686829262069</c:v>
                </c:pt>
                <c:pt idx="136">
                  <c:v>0.80007831711686328</c:v>
                </c:pt>
                <c:pt idx="137">
                  <c:v>0.85752068527715064</c:v>
                </c:pt>
                <c:pt idx="138">
                  <c:v>0.91519543138016091</c:v>
                </c:pt>
                <c:pt idx="139">
                  <c:v>0.97215415132268057</c:v>
                </c:pt>
                <c:pt idx="140">
                  <c:v>0.96962057481973163</c:v>
                </c:pt>
                <c:pt idx="141">
                  <c:v>0.90731583351442124</c:v>
                </c:pt>
                <c:pt idx="142">
                  <c:v>0.84511208665136994</c:v>
                </c:pt>
                <c:pt idx="143">
                  <c:v>0.78592442411649233</c:v>
                </c:pt>
                <c:pt idx="144">
                  <c:v>0.72412748364537527</c:v>
                </c:pt>
                <c:pt idx="145">
                  <c:v>0.66461828105998844</c:v>
                </c:pt>
                <c:pt idx="146">
                  <c:v>0.6073356377092044</c:v>
                </c:pt>
                <c:pt idx="147">
                  <c:v>0.5563924350508771</c:v>
                </c:pt>
                <c:pt idx="148">
                  <c:v>0.51716073325390133</c:v>
                </c:pt>
                <c:pt idx="149">
                  <c:v>0.49663941224155195</c:v>
                </c:pt>
                <c:pt idx="150">
                  <c:v>0.49824643962443083</c:v>
                </c:pt>
                <c:pt idx="151">
                  <c:v>0.5256387633722378</c:v>
                </c:pt>
                <c:pt idx="152">
                  <c:v>0.57301386889675232</c:v>
                </c:pt>
                <c:pt idx="153">
                  <c:v>0.63425409323217385</c:v>
                </c:pt>
                <c:pt idx="154">
                  <c:v>0.70919707357990469</c:v>
                </c:pt>
                <c:pt idx="155">
                  <c:v>0.79327564429765873</c:v>
                </c:pt>
                <c:pt idx="156">
                  <c:v>0.87640987670850812</c:v>
                </c:pt>
                <c:pt idx="157">
                  <c:v>0.95044328935866451</c:v>
                </c:pt>
                <c:pt idx="158">
                  <c:v>0.98052064649127213</c:v>
                </c:pt>
                <c:pt idx="159">
                  <c:v>0.91049212220809128</c:v>
                </c:pt>
                <c:pt idx="160">
                  <c:v>0.84292969791296946</c:v>
                </c:pt>
                <c:pt idx="161">
                  <c:v>0.78009496096483688</c:v>
                </c:pt>
                <c:pt idx="162">
                  <c:v>0.72194624305623689</c:v>
                </c:pt>
                <c:pt idx="163">
                  <c:v>0.66701715583185983</c:v>
                </c:pt>
                <c:pt idx="164">
                  <c:v>0.61493570899886196</c:v>
                </c:pt>
                <c:pt idx="165">
                  <c:v>0.56518300660037535</c:v>
                </c:pt>
                <c:pt idx="166">
                  <c:v>0.52393861261122632</c:v>
                </c:pt>
                <c:pt idx="167">
                  <c:v>0.49190480192802499</c:v>
                </c:pt>
                <c:pt idx="168">
                  <c:v>0.4646783558959009</c:v>
                </c:pt>
                <c:pt idx="169">
                  <c:v>0.44439115839606602</c:v>
                </c:pt>
                <c:pt idx="170">
                  <c:v>0.40236152842521622</c:v>
                </c:pt>
                <c:pt idx="171">
                  <c:v>0.38505126372852416</c:v>
                </c:pt>
                <c:pt idx="172">
                  <c:v>0.39565766747238551</c:v>
                </c:pt>
                <c:pt idx="173">
                  <c:v>0.43487562332407814</c:v>
                </c:pt>
                <c:pt idx="174">
                  <c:v>0.49606048068786657</c:v>
                </c:pt>
                <c:pt idx="175">
                  <c:v>0.56303536264951326</c:v>
                </c:pt>
                <c:pt idx="176">
                  <c:v>0.62975089990905453</c:v>
                </c:pt>
                <c:pt idx="177">
                  <c:v>0.68854052925169573</c:v>
                </c:pt>
                <c:pt idx="178">
                  <c:v>0.73406430382251675</c:v>
                </c:pt>
                <c:pt idx="179">
                  <c:v>0.76694297618323537</c:v>
                </c:pt>
                <c:pt idx="180">
                  <c:v>0.7944281091745472</c:v>
                </c:pt>
                <c:pt idx="181">
                  <c:v>0.82152288294248954</c:v>
                </c:pt>
                <c:pt idx="182">
                  <c:v>0.84738785235894154</c:v>
                </c:pt>
                <c:pt idx="183">
                  <c:v>0.87812036684933559</c:v>
                </c:pt>
                <c:pt idx="184">
                  <c:v>0.91997655198899386</c:v>
                </c:pt>
                <c:pt idx="185">
                  <c:v>0.96808393779449209</c:v>
                </c:pt>
                <c:pt idx="186">
                  <c:v>0.98198374368346319</c:v>
                </c:pt>
                <c:pt idx="187">
                  <c:v>0.92818528871061734</c:v>
                </c:pt>
                <c:pt idx="188">
                  <c:v>0.87581847704233673</c:v>
                </c:pt>
                <c:pt idx="189">
                  <c:v>0.82041863725676523</c:v>
                </c:pt>
                <c:pt idx="190">
                  <c:v>0.76749326123874595</c:v>
                </c:pt>
                <c:pt idx="191">
                  <c:v>0.7206128337900003</c:v>
                </c:pt>
                <c:pt idx="192">
                  <c:v>0.67850609068094081</c:v>
                </c:pt>
                <c:pt idx="193">
                  <c:v>0.64159462021494029</c:v>
                </c:pt>
                <c:pt idx="194">
                  <c:v>0.61242223278941554</c:v>
                </c:pt>
                <c:pt idx="195">
                  <c:v>0.58950056553478802</c:v>
                </c:pt>
                <c:pt idx="196">
                  <c:v>0.57166716403924966</c:v>
                </c:pt>
                <c:pt idx="197">
                  <c:v>0.56439262568435411</c:v>
                </c:pt>
                <c:pt idx="198">
                  <c:v>0.55074149826578322</c:v>
                </c:pt>
                <c:pt idx="199">
                  <c:v>0.53218698944355669</c:v>
                </c:pt>
                <c:pt idx="200">
                  <c:v>0.5184049438405105</c:v>
                </c:pt>
                <c:pt idx="201">
                  <c:v>0.54413769133868173</c:v>
                </c:pt>
                <c:pt idx="202">
                  <c:v>0.56424644514351252</c:v>
                </c:pt>
                <c:pt idx="203">
                  <c:v>0.56793954853986905</c:v>
                </c:pt>
                <c:pt idx="204">
                  <c:v>0.55507518967177183</c:v>
                </c:pt>
                <c:pt idx="205">
                  <c:v>0.5334688573941857</c:v>
                </c:pt>
                <c:pt idx="206">
                  <c:v>0.51820830812450158</c:v>
                </c:pt>
                <c:pt idx="207">
                  <c:v>0.52080678599532093</c:v>
                </c:pt>
                <c:pt idx="208">
                  <c:v>0.55024413251173088</c:v>
                </c:pt>
                <c:pt idx="209">
                  <c:v>0.60300026172013466</c:v>
                </c:pt>
                <c:pt idx="210">
                  <c:v>0.67708208872982489</c:v>
                </c:pt>
                <c:pt idx="211">
                  <c:v>0.76538067017300349</c:v>
                </c:pt>
                <c:pt idx="212">
                  <c:v>0.86262880871573366</c:v>
                </c:pt>
                <c:pt idx="213">
                  <c:v>0.95271018511100458</c:v>
                </c:pt>
                <c:pt idx="214">
                  <c:v>0.96249865383280042</c:v>
                </c:pt>
                <c:pt idx="215">
                  <c:v>0.88767788755388988</c:v>
                </c:pt>
                <c:pt idx="216">
                  <c:v>0.82234248835024903</c:v>
                </c:pt>
                <c:pt idx="217">
                  <c:v>0.76824478485373648</c:v>
                </c:pt>
                <c:pt idx="218">
                  <c:v>0.72824529731600363</c:v>
                </c:pt>
                <c:pt idx="219">
                  <c:v>0.69617022767400127</c:v>
                </c:pt>
                <c:pt idx="220">
                  <c:v>0.67307615446936975</c:v>
                </c:pt>
                <c:pt idx="221">
                  <c:v>0.65620007480792097</c:v>
                </c:pt>
                <c:pt idx="222">
                  <c:v>0.64441495794871251</c:v>
                </c:pt>
                <c:pt idx="223">
                  <c:v>0.63535342633521419</c:v>
                </c:pt>
                <c:pt idx="224">
                  <c:v>0.62904805124303209</c:v>
                </c:pt>
                <c:pt idx="225">
                  <c:v>0.62591637676433032</c:v>
                </c:pt>
                <c:pt idx="226">
                  <c:v>0.62723540485564677</c:v>
                </c:pt>
                <c:pt idx="227">
                  <c:v>0.63421393787363667</c:v>
                </c:pt>
                <c:pt idx="228">
                  <c:v>0.64350429375966889</c:v>
                </c:pt>
                <c:pt idx="229">
                  <c:v>0.67267748918704273</c:v>
                </c:pt>
                <c:pt idx="230">
                  <c:v>0.72249863906671863</c:v>
                </c:pt>
                <c:pt idx="231">
                  <c:v>0.78247324850766231</c:v>
                </c:pt>
                <c:pt idx="232">
                  <c:v>0.84648421572054156</c:v>
                </c:pt>
                <c:pt idx="233">
                  <c:v>0.90921517934738805</c:v>
                </c:pt>
                <c:pt idx="234">
                  <c:v>0.97206298220117437</c:v>
                </c:pt>
                <c:pt idx="235">
                  <c:v>0.96880566691502845</c:v>
                </c:pt>
                <c:pt idx="236">
                  <c:v>0.92060186587908355</c:v>
                </c:pt>
                <c:pt idx="237">
                  <c:v>0.88102675090919447</c:v>
                </c:pt>
                <c:pt idx="238">
                  <c:v>0.85346184559199101</c:v>
                </c:pt>
                <c:pt idx="239">
                  <c:v>0.83833826282965163</c:v>
                </c:pt>
                <c:pt idx="240">
                  <c:v>0.83435649790298272</c:v>
                </c:pt>
                <c:pt idx="241">
                  <c:v>0.84047715064746531</c:v>
                </c:pt>
                <c:pt idx="242">
                  <c:v>0.85487501395993581</c:v>
                </c:pt>
                <c:pt idx="243">
                  <c:v>0.88127672113373778</c:v>
                </c:pt>
                <c:pt idx="244">
                  <c:v>0.91464926252364276</c:v>
                </c:pt>
                <c:pt idx="245">
                  <c:v>0.95810959341869717</c:v>
                </c:pt>
                <c:pt idx="246">
                  <c:v>0.99042046424680796</c:v>
                </c:pt>
                <c:pt idx="247">
                  <c:v>0.93178694855206223</c:v>
                </c:pt>
                <c:pt idx="248">
                  <c:v>0.87361233459107746</c:v>
                </c:pt>
                <c:pt idx="249">
                  <c:v>0.82402682734769017</c:v>
                </c:pt>
                <c:pt idx="250">
                  <c:v>0.78933273698431972</c:v>
                </c:pt>
                <c:pt idx="251">
                  <c:v>0.76693982807298255</c:v>
                </c:pt>
                <c:pt idx="252">
                  <c:v>0.7527818734194115</c:v>
                </c:pt>
                <c:pt idx="253">
                  <c:v>0.74290643965340253</c:v>
                </c:pt>
                <c:pt idx="254">
                  <c:v>0.73625903340548116</c:v>
                </c:pt>
                <c:pt idx="255">
                  <c:v>0.73218678847059704</c:v>
                </c:pt>
                <c:pt idx="256">
                  <c:v>0.73448255805875129</c:v>
                </c:pt>
                <c:pt idx="257">
                  <c:v>0.74969253862874519</c:v>
                </c:pt>
                <c:pt idx="258">
                  <c:v>0.77812597762577362</c:v>
                </c:pt>
                <c:pt idx="259">
                  <c:v>0.8240583923601229</c:v>
                </c:pt>
                <c:pt idx="260">
                  <c:v>0.88866282750084435</c:v>
                </c:pt>
                <c:pt idx="261">
                  <c:v>0.97172402835051863</c:v>
                </c:pt>
                <c:pt idx="262">
                  <c:v>0.93328617105687484</c:v>
                </c:pt>
                <c:pt idx="263">
                  <c:v>0.83192521719489965</c:v>
                </c:pt>
                <c:pt idx="264">
                  <c:v>0.73249031217377125</c:v>
                </c:pt>
                <c:pt idx="265">
                  <c:v>0.64134280176215541</c:v>
                </c:pt>
                <c:pt idx="266">
                  <c:v>0.56255158536638628</c:v>
                </c:pt>
                <c:pt idx="267">
                  <c:v>0.49803392696305882</c:v>
                </c:pt>
                <c:pt idx="268">
                  <c:v>0.44661220889535536</c:v>
                </c:pt>
                <c:pt idx="269">
                  <c:v>0.40731875721626232</c:v>
                </c:pt>
                <c:pt idx="270">
                  <c:v>0.37888927620549462</c:v>
                </c:pt>
                <c:pt idx="271">
                  <c:v>0.36025550240358217</c:v>
                </c:pt>
                <c:pt idx="272">
                  <c:v>0.3495008908388384</c:v>
                </c:pt>
                <c:pt idx="273">
                  <c:v>0.34371076912055487</c:v>
                </c:pt>
                <c:pt idx="274">
                  <c:v>0.3462069851188363</c:v>
                </c:pt>
                <c:pt idx="275">
                  <c:v>0.3941751804189314</c:v>
                </c:pt>
                <c:pt idx="276">
                  <c:v>0.44762516648700879</c:v>
                </c:pt>
                <c:pt idx="277">
                  <c:v>0.50142562582343464</c:v>
                </c:pt>
                <c:pt idx="278">
                  <c:v>0.56068368742355879</c:v>
                </c:pt>
                <c:pt idx="279">
                  <c:v>0.62647188652221542</c:v>
                </c:pt>
                <c:pt idx="280">
                  <c:v>0.68587443481227983</c:v>
                </c:pt>
                <c:pt idx="281">
                  <c:v>0.72742176968193872</c:v>
                </c:pt>
                <c:pt idx="282">
                  <c:v>0.75332854296330887</c:v>
                </c:pt>
                <c:pt idx="283">
                  <c:v>0.77487231025451664</c:v>
                </c:pt>
                <c:pt idx="284">
                  <c:v>0.80090921917356472</c:v>
                </c:pt>
                <c:pt idx="285">
                  <c:v>0.82973205049963483</c:v>
                </c:pt>
                <c:pt idx="286">
                  <c:v>0.86715650232108454</c:v>
                </c:pt>
                <c:pt idx="287">
                  <c:v>0.92057295901786851</c:v>
                </c:pt>
                <c:pt idx="288">
                  <c:v>0.98881389530082686</c:v>
                </c:pt>
                <c:pt idx="289">
                  <c:v>0.93286654891487164</c:v>
                </c:pt>
                <c:pt idx="290">
                  <c:v>0.84893535666996156</c:v>
                </c:pt>
                <c:pt idx="291">
                  <c:v>0.77075496230358176</c:v>
                </c:pt>
                <c:pt idx="292">
                  <c:v>0.70123167355148297</c:v>
                </c:pt>
                <c:pt idx="293">
                  <c:v>0.64309321597388247</c:v>
                </c:pt>
                <c:pt idx="294">
                  <c:v>0.59288243565368903</c:v>
                </c:pt>
                <c:pt idx="295">
                  <c:v>0.5438143039902732</c:v>
                </c:pt>
                <c:pt idx="296">
                  <c:v>0.48376867171233473</c:v>
                </c:pt>
                <c:pt idx="297">
                  <c:v>0.40850488097672799</c:v>
                </c:pt>
                <c:pt idx="298">
                  <c:v>0.32790820039077972</c:v>
                </c:pt>
                <c:pt idx="299">
                  <c:v>0.24459258059962019</c:v>
                </c:pt>
                <c:pt idx="300">
                  <c:v>0.16901477384162467</c:v>
                </c:pt>
                <c:pt idx="301">
                  <c:v>0.10965794241234617</c:v>
                </c:pt>
                <c:pt idx="302">
                  <c:v>7.0535923700712155E-2</c:v>
                </c:pt>
                <c:pt idx="303">
                  <c:v>4.8463211762208469E-2</c:v>
                </c:pt>
                <c:pt idx="304">
                  <c:v>4.1606392602954623E-2</c:v>
                </c:pt>
                <c:pt idx="305">
                  <c:v>5.1399616734650988E-2</c:v>
                </c:pt>
                <c:pt idx="306">
                  <c:v>4.1624825714178582E-2</c:v>
                </c:pt>
                <c:pt idx="307">
                  <c:v>4.8913482986060464E-2</c:v>
                </c:pt>
                <c:pt idx="308">
                  <c:v>7.7614122305403543E-2</c:v>
                </c:pt>
                <c:pt idx="309">
                  <c:v>0.13507614028242043</c:v>
                </c:pt>
                <c:pt idx="310">
                  <c:v>0.21599621320382978</c:v>
                </c:pt>
                <c:pt idx="311">
                  <c:v>0.32425249032694303</c:v>
                </c:pt>
                <c:pt idx="312">
                  <c:v>0.45341723473274709</c:v>
                </c:pt>
                <c:pt idx="313">
                  <c:v>0.59284678129282509</c:v>
                </c:pt>
                <c:pt idx="314">
                  <c:v>0.73669159997575306</c:v>
                </c:pt>
                <c:pt idx="315">
                  <c:v>0.88218583123767447</c:v>
                </c:pt>
                <c:pt idx="316">
                  <c:v>0.971722092938061</c:v>
                </c:pt>
                <c:pt idx="317">
                  <c:v>0.83060609292330578</c:v>
                </c:pt>
                <c:pt idx="318">
                  <c:v>0.70393296837780417</c:v>
                </c:pt>
                <c:pt idx="319">
                  <c:v>0.59958719837413199</c:v>
                </c:pt>
                <c:pt idx="320">
                  <c:v>0.51608265550094345</c:v>
                </c:pt>
                <c:pt idx="321">
                  <c:v>0.45335413175573436</c:v>
                </c:pt>
                <c:pt idx="322">
                  <c:v>0.4026568819094043</c:v>
                </c:pt>
                <c:pt idx="323">
                  <c:v>0.36056848801152708</c:v>
                </c:pt>
                <c:pt idx="324">
                  <c:v>0.31849796224192484</c:v>
                </c:pt>
                <c:pt idx="325">
                  <c:v>0.20383983916195958</c:v>
                </c:pt>
                <c:pt idx="326">
                  <c:v>0.10870784380591147</c:v>
                </c:pt>
                <c:pt idx="327">
                  <c:v>4.5071800311907273E-2</c:v>
                </c:pt>
                <c:pt idx="328">
                  <c:v>1.8027700218251619E-2</c:v>
                </c:pt>
                <c:pt idx="329">
                  <c:v>1.7986812486162518E-2</c:v>
                </c:pt>
                <c:pt idx="330">
                  <c:v>4.6918514192554994E-2</c:v>
                </c:pt>
                <c:pt idx="331">
                  <c:v>9.5172156417080989E-2</c:v>
                </c:pt>
                <c:pt idx="332">
                  <c:v>0.153794376392548</c:v>
                </c:pt>
                <c:pt idx="333">
                  <c:v>0.22655464917823864</c:v>
                </c:pt>
                <c:pt idx="334">
                  <c:v>0.31438401406327399</c:v>
                </c:pt>
                <c:pt idx="335">
                  <c:v>0.40917451899330459</c:v>
                </c:pt>
                <c:pt idx="336">
                  <c:v>0.51027466080605133</c:v>
                </c:pt>
                <c:pt idx="337">
                  <c:v>0.59649753824915852</c:v>
                </c:pt>
                <c:pt idx="338">
                  <c:v>0.69426992818169408</c:v>
                </c:pt>
                <c:pt idx="339">
                  <c:v>0.79796139825940604</c:v>
                </c:pt>
                <c:pt idx="340">
                  <c:v>0.88753297356254757</c:v>
                </c:pt>
                <c:pt idx="341">
                  <c:v>0.95964360940468396</c:v>
                </c:pt>
                <c:pt idx="342">
                  <c:v>0.98886099065038113</c:v>
                </c:pt>
                <c:pt idx="343">
                  <c:v>0.94982677922611158</c:v>
                </c:pt>
                <c:pt idx="344">
                  <c:v>0.9136192092912031</c:v>
                </c:pt>
                <c:pt idx="345">
                  <c:v>0.88517291298866141</c:v>
                </c:pt>
                <c:pt idx="346">
                  <c:v>0.8682526307777696</c:v>
                </c:pt>
                <c:pt idx="347">
                  <c:v>0.86261108399096176</c:v>
                </c:pt>
                <c:pt idx="348">
                  <c:v>0.86113409051593504</c:v>
                </c:pt>
                <c:pt idx="349">
                  <c:v>0.86572300498141708</c:v>
                </c:pt>
                <c:pt idx="350">
                  <c:v>0.87386290392539478</c:v>
                </c:pt>
                <c:pt idx="351">
                  <c:v>0.88454017477645508</c:v>
                </c:pt>
                <c:pt idx="352">
                  <c:v>0.89567755074426481</c:v>
                </c:pt>
                <c:pt idx="353">
                  <c:v>0.90125664018490292</c:v>
                </c:pt>
                <c:pt idx="354">
                  <c:v>0.89813779032751562</c:v>
                </c:pt>
                <c:pt idx="355">
                  <c:v>0.89063749652870317</c:v>
                </c:pt>
                <c:pt idx="356">
                  <c:v>0.96706859153151581</c:v>
                </c:pt>
                <c:pt idx="357">
                  <c:v>0.96127829830045897</c:v>
                </c:pt>
                <c:pt idx="358">
                  <c:v>0.90141343009001795</c:v>
                </c:pt>
                <c:pt idx="359">
                  <c:v>0.85104123299874623</c:v>
                </c:pt>
              </c:numCache>
            </c:numRef>
          </c:val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'Score Template 2'!$EN$39:$EN$398</c:f>
              <c:numCache>
                <c:formatCode>0.0000</c:formatCode>
                <c:ptCount val="360"/>
                <c:pt idx="0">
                  <c:v>0.5796973349501221</c:v>
                </c:pt>
                <c:pt idx="1">
                  <c:v>0.56589369847434734</c:v>
                </c:pt>
                <c:pt idx="2">
                  <c:v>0.54732320308152738</c:v>
                </c:pt>
                <c:pt idx="3">
                  <c:v>0.5264573967716073</c:v>
                </c:pt>
                <c:pt idx="4">
                  <c:v>0.50983639706775441</c:v>
                </c:pt>
                <c:pt idx="5">
                  <c:v>0.4986159383045452</c:v>
                </c:pt>
                <c:pt idx="6">
                  <c:v>0.49822009334932915</c:v>
                </c:pt>
                <c:pt idx="7">
                  <c:v>0.514479132731396</c:v>
                </c:pt>
                <c:pt idx="8">
                  <c:v>0.55161915171914244</c:v>
                </c:pt>
                <c:pt idx="9">
                  <c:v>0.60959433717229028</c:v>
                </c:pt>
                <c:pt idx="10">
                  <c:v>0.67301521026685729</c:v>
                </c:pt>
                <c:pt idx="11">
                  <c:v>0.73789142850772238</c:v>
                </c:pt>
                <c:pt idx="12">
                  <c:v>0.79943208572985003</c:v>
                </c:pt>
                <c:pt idx="13">
                  <c:v>0.85639470006284346</c:v>
                </c:pt>
                <c:pt idx="14">
                  <c:v>0.90655954407699146</c:v>
                </c:pt>
                <c:pt idx="15">
                  <c:v>0.95251437269704542</c:v>
                </c:pt>
                <c:pt idx="16">
                  <c:v>0.99586531910404175</c:v>
                </c:pt>
                <c:pt idx="17">
                  <c:v>0.93962901958151346</c:v>
                </c:pt>
                <c:pt idx="18">
                  <c:v>0.88464166896364083</c:v>
                </c:pt>
                <c:pt idx="19">
                  <c:v>0.83603338438752894</c:v>
                </c:pt>
                <c:pt idx="20">
                  <c:v>0.79087440826893118</c:v>
                </c:pt>
                <c:pt idx="21">
                  <c:v>0.74917040667765</c:v>
                </c:pt>
                <c:pt idx="22">
                  <c:v>0.70956423390572532</c:v>
                </c:pt>
                <c:pt idx="23">
                  <c:v>0.67130082496792287</c:v>
                </c:pt>
                <c:pt idx="24">
                  <c:v>0.63600299346763278</c:v>
                </c:pt>
                <c:pt idx="25">
                  <c:v>0.61154664886322008</c:v>
                </c:pt>
                <c:pt idx="26">
                  <c:v>0.60166668175739424</c:v>
                </c:pt>
                <c:pt idx="27">
                  <c:v>0.59550760878650244</c:v>
                </c:pt>
                <c:pt idx="28">
                  <c:v>0.59624019540954487</c:v>
                </c:pt>
                <c:pt idx="29">
                  <c:v>0.60489899744399844</c:v>
                </c:pt>
                <c:pt idx="30">
                  <c:v>0.62822285556805224</c:v>
                </c:pt>
                <c:pt idx="31">
                  <c:v>0.68416788460955669</c:v>
                </c:pt>
                <c:pt idx="32">
                  <c:v>0.77088242460075274</c:v>
                </c:pt>
                <c:pt idx="33">
                  <c:v>0.88522217738783093</c:v>
                </c:pt>
                <c:pt idx="34">
                  <c:v>0.98559829964272472</c:v>
                </c:pt>
                <c:pt idx="35">
                  <c:v>0.8517701123653495</c:v>
                </c:pt>
                <c:pt idx="36">
                  <c:v>0.71346189994566322</c:v>
                </c:pt>
                <c:pt idx="37">
                  <c:v>0.57467433149348079</c:v>
                </c:pt>
                <c:pt idx="38">
                  <c:v>0.43883904815190367</c:v>
                </c:pt>
                <c:pt idx="39">
                  <c:v>0.3128011802745565</c:v>
                </c:pt>
                <c:pt idx="40">
                  <c:v>0.2003501305348061</c:v>
                </c:pt>
                <c:pt idx="41">
                  <c:v>0.10067190464622089</c:v>
                </c:pt>
                <c:pt idx="42">
                  <c:v>1.313333908109493E-2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1.0799474046956248E-2</c:v>
                </c:pt>
                <c:pt idx="54">
                  <c:v>0.15248533654211438</c:v>
                </c:pt>
                <c:pt idx="55">
                  <c:v>0.31932451449517874</c:v>
                </c:pt>
                <c:pt idx="56">
                  <c:v>0.50050804704290974</c:v>
                </c:pt>
                <c:pt idx="57">
                  <c:v>0.69447612113481538</c:v>
                </c:pt>
                <c:pt idx="58">
                  <c:v>0.90657530254310315</c:v>
                </c:pt>
                <c:pt idx="59">
                  <c:v>0.87001818133016429</c:v>
                </c:pt>
                <c:pt idx="60">
                  <c:v>0.64798090845669443</c:v>
                </c:pt>
                <c:pt idx="61">
                  <c:v>0.44029728661675882</c:v>
                </c:pt>
                <c:pt idx="62">
                  <c:v>0.26079208666388176</c:v>
                </c:pt>
                <c:pt idx="63">
                  <c:v>0.11357143487081345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2.0512304606454812E-3</c:v>
                </c:pt>
                <c:pt idx="78">
                  <c:v>0.10665823779858996</c:v>
                </c:pt>
                <c:pt idx="79">
                  <c:v>0.23278464257747167</c:v>
                </c:pt>
                <c:pt idx="80">
                  <c:v>0.37777585703119521</c:v>
                </c:pt>
                <c:pt idx="81">
                  <c:v>0.53602617951758924</c:v>
                </c:pt>
                <c:pt idx="82">
                  <c:v>0.69405969085126751</c:v>
                </c:pt>
                <c:pt idx="83">
                  <c:v>0.84342121668274117</c:v>
                </c:pt>
                <c:pt idx="84">
                  <c:v>0.98082931714772337</c:v>
                </c:pt>
                <c:pt idx="85">
                  <c:v>0.90524467221551375</c:v>
                </c:pt>
                <c:pt idx="86">
                  <c:v>0.80052356139062764</c:v>
                </c:pt>
                <c:pt idx="87">
                  <c:v>0.70356327752345393</c:v>
                </c:pt>
                <c:pt idx="88">
                  <c:v>0.61537263052401336</c:v>
                </c:pt>
                <c:pt idx="89">
                  <c:v>0.54945759523176263</c:v>
                </c:pt>
                <c:pt idx="90">
                  <c:v>0.50386943152611474</c:v>
                </c:pt>
                <c:pt idx="91">
                  <c:v>0.46760543759332429</c:v>
                </c:pt>
                <c:pt idx="92">
                  <c:v>0.43637023102313333</c:v>
                </c:pt>
                <c:pt idx="93">
                  <c:v>0.41684317676004978</c:v>
                </c:pt>
                <c:pt idx="94">
                  <c:v>0.41417708745753501</c:v>
                </c:pt>
                <c:pt idx="95">
                  <c:v>0.43434404942483418</c:v>
                </c:pt>
                <c:pt idx="96">
                  <c:v>0.47116667028968684</c:v>
                </c:pt>
                <c:pt idx="97">
                  <c:v>0.51645143363772017</c:v>
                </c:pt>
                <c:pt idx="98">
                  <c:v>0.57034205974892327</c:v>
                </c:pt>
                <c:pt idx="99">
                  <c:v>0.63121342821088766</c:v>
                </c:pt>
                <c:pt idx="100">
                  <c:v>0.69855819188008805</c:v>
                </c:pt>
                <c:pt idx="101">
                  <c:v>0.77687874981211191</c:v>
                </c:pt>
                <c:pt idx="102">
                  <c:v>0.8692764525825849</c:v>
                </c:pt>
                <c:pt idx="103">
                  <c:v>0.96315080193655511</c:v>
                </c:pt>
                <c:pt idx="104">
                  <c:v>0.94447430812731947</c:v>
                </c:pt>
                <c:pt idx="105">
                  <c:v>0.85949325602953774</c:v>
                </c:pt>
                <c:pt idx="106">
                  <c:v>0.78609948208340019</c:v>
                </c:pt>
                <c:pt idx="107">
                  <c:v>0.72666506673708064</c:v>
                </c:pt>
                <c:pt idx="108">
                  <c:v>0.68102861949410132</c:v>
                </c:pt>
                <c:pt idx="109">
                  <c:v>0.64230460160704816</c:v>
                </c:pt>
                <c:pt idx="110">
                  <c:v>0.62348751309097195</c:v>
                </c:pt>
                <c:pt idx="111">
                  <c:v>0.62052581088326031</c:v>
                </c:pt>
                <c:pt idx="112">
                  <c:v>0.62197811424518146</c:v>
                </c:pt>
                <c:pt idx="113">
                  <c:v>0.63128980083254349</c:v>
                </c:pt>
                <c:pt idx="114">
                  <c:v>0.64353685126033788</c:v>
                </c:pt>
                <c:pt idx="115">
                  <c:v>0.65704276327854916</c:v>
                </c:pt>
                <c:pt idx="116">
                  <c:v>0.6652943438712674</c:v>
                </c:pt>
                <c:pt idx="117">
                  <c:v>0.68566756057905986</c:v>
                </c:pt>
                <c:pt idx="118">
                  <c:v>0.72369977394465146</c:v>
                </c:pt>
                <c:pt idx="119">
                  <c:v>0.78027783043679566</c:v>
                </c:pt>
                <c:pt idx="120">
                  <c:v>0.84844253336732101</c:v>
                </c:pt>
                <c:pt idx="121">
                  <c:v>0.92727542026934306</c:v>
                </c:pt>
                <c:pt idx="122">
                  <c:v>0.98504865440651923</c:v>
                </c:pt>
                <c:pt idx="123">
                  <c:v>0.89586512246562711</c:v>
                </c:pt>
                <c:pt idx="124">
                  <c:v>0.81453068077560487</c:v>
                </c:pt>
                <c:pt idx="125">
                  <c:v>0.75354101689476827</c:v>
                </c:pt>
                <c:pt idx="126">
                  <c:v>0.71249521392163251</c:v>
                </c:pt>
                <c:pt idx="127">
                  <c:v>0.68375198292732242</c:v>
                </c:pt>
                <c:pt idx="128">
                  <c:v>0.66530407270915326</c:v>
                </c:pt>
                <c:pt idx="129">
                  <c:v>0.6585015264201548</c:v>
                </c:pt>
                <c:pt idx="130">
                  <c:v>0.66202513641563643</c:v>
                </c:pt>
                <c:pt idx="131">
                  <c:v>0.67201590170098413</c:v>
                </c:pt>
                <c:pt idx="132">
                  <c:v>0.68917997916649654</c:v>
                </c:pt>
                <c:pt idx="133">
                  <c:v>0.71241768492280588</c:v>
                </c:pt>
                <c:pt idx="134">
                  <c:v>0.74898248253298549</c:v>
                </c:pt>
                <c:pt idx="135">
                  <c:v>0.80006907612040279</c:v>
                </c:pt>
                <c:pt idx="136">
                  <c:v>0.85751726429462583</c:v>
                </c:pt>
                <c:pt idx="137">
                  <c:v>0.91519717126465105</c:v>
                </c:pt>
                <c:pt idx="138">
                  <c:v>0.97215912440775565</c:v>
                </c:pt>
                <c:pt idx="139">
                  <c:v>0.96961201311563783</c:v>
                </c:pt>
                <c:pt idx="140">
                  <c:v>0.90730422991150328</c:v>
                </c:pt>
                <c:pt idx="141">
                  <c:v>0.84509381451876842</c:v>
                </c:pt>
                <c:pt idx="142">
                  <c:v>0.78589888801257846</c:v>
                </c:pt>
                <c:pt idx="143">
                  <c:v>0.72409876417178642</c:v>
                </c:pt>
                <c:pt idx="144">
                  <c:v>0.66458944281699472</c:v>
                </c:pt>
                <c:pt idx="145">
                  <c:v>0.60730715586269057</c:v>
                </c:pt>
                <c:pt idx="146">
                  <c:v>0.55636331813309625</c:v>
                </c:pt>
                <c:pt idx="147">
                  <c:v>0.51712957508144719</c:v>
                </c:pt>
                <c:pt idx="148">
                  <c:v>0.49660830123205413</c:v>
                </c:pt>
                <c:pt idx="149">
                  <c:v>0.49821683302511144</c:v>
                </c:pt>
                <c:pt idx="150">
                  <c:v>0.52560785054226544</c:v>
                </c:pt>
                <c:pt idx="151">
                  <c:v>0.57298409987633825</c:v>
                </c:pt>
                <c:pt idx="152">
                  <c:v>0.63422543766957529</c:v>
                </c:pt>
                <c:pt idx="153">
                  <c:v>0.70917158742011654</c:v>
                </c:pt>
                <c:pt idx="154">
                  <c:v>0.79325601286767411</c:v>
                </c:pt>
                <c:pt idx="155">
                  <c:v>0.87639960049249721</c:v>
                </c:pt>
                <c:pt idx="156">
                  <c:v>0.95044407806905629</c:v>
                </c:pt>
                <c:pt idx="157">
                  <c:v>0.9805069657858132</c:v>
                </c:pt>
                <c:pt idx="158">
                  <c:v>0.91046844953983919</c:v>
                </c:pt>
                <c:pt idx="159">
                  <c:v>0.84289909212858305</c:v>
                </c:pt>
                <c:pt idx="160">
                  <c:v>0.78005750221774295</c:v>
                </c:pt>
                <c:pt idx="161">
                  <c:v>0.72190421358659307</c:v>
                </c:pt>
                <c:pt idx="162">
                  <c:v>0.66697559385376248</c:v>
                </c:pt>
                <c:pt idx="163">
                  <c:v>0.61489869189818169</c:v>
                </c:pt>
                <c:pt idx="164">
                  <c:v>0.56514848172794752</c:v>
                </c:pt>
                <c:pt idx="165">
                  <c:v>0.5239035865127506</c:v>
                </c:pt>
                <c:pt idx="166">
                  <c:v>0.49187100541298523</c:v>
                </c:pt>
                <c:pt idx="167">
                  <c:v>0.46464691979805328</c:v>
                </c:pt>
                <c:pt idx="168">
                  <c:v>0.44436206302237691</c:v>
                </c:pt>
                <c:pt idx="169">
                  <c:v>0.40233404310061494</c:v>
                </c:pt>
                <c:pt idx="170">
                  <c:v>0.38502520449655731</c:v>
                </c:pt>
                <c:pt idx="171">
                  <c:v>0.39563277385875006</c:v>
                </c:pt>
                <c:pt idx="172">
                  <c:v>0.4348549836140343</c:v>
                </c:pt>
                <c:pt idx="173">
                  <c:v>0.49604444688426752</c:v>
                </c:pt>
                <c:pt idx="174">
                  <c:v>0.56302173370844821</c:v>
                </c:pt>
                <c:pt idx="175">
                  <c:v>0.62974074176261774</c:v>
                </c:pt>
                <c:pt idx="176">
                  <c:v>0.68851950069404788</c:v>
                </c:pt>
                <c:pt idx="177">
                  <c:v>0.73405563566055232</c:v>
                </c:pt>
                <c:pt idx="178">
                  <c:v>0.76694826693830054</c:v>
                </c:pt>
                <c:pt idx="179">
                  <c:v>0.79444770783261798</c:v>
                </c:pt>
                <c:pt idx="180">
                  <c:v>0.8215534673542696</c:v>
                </c:pt>
                <c:pt idx="181">
                  <c:v>0.84742133298545186</c:v>
                </c:pt>
                <c:pt idx="182">
                  <c:v>0.87815371953889221</c:v>
                </c:pt>
                <c:pt idx="183">
                  <c:v>0.92000593628938632</c:v>
                </c:pt>
                <c:pt idx="184">
                  <c:v>0.96810669534769644</c:v>
                </c:pt>
                <c:pt idx="185">
                  <c:v>0.98196730170190538</c:v>
                </c:pt>
                <c:pt idx="186">
                  <c:v>0.92817153634479266</c:v>
                </c:pt>
                <c:pt idx="187">
                  <c:v>0.87580491436324681</c:v>
                </c:pt>
                <c:pt idx="188">
                  <c:v>0.82040568803174374</c:v>
                </c:pt>
                <c:pt idx="189">
                  <c:v>0.76747787830515601</c:v>
                </c:pt>
                <c:pt idx="190">
                  <c:v>0.72059189100528021</c:v>
                </c:pt>
                <c:pt idx="191">
                  <c:v>0.67848202560926152</c:v>
                </c:pt>
                <c:pt idx="192">
                  <c:v>0.64156964583468845</c:v>
                </c:pt>
                <c:pt idx="193">
                  <c:v>0.61239532668574614</c:v>
                </c:pt>
                <c:pt idx="194">
                  <c:v>0.58947437534761427</c:v>
                </c:pt>
                <c:pt idx="195">
                  <c:v>0.57163945764474444</c:v>
                </c:pt>
                <c:pt idx="196">
                  <c:v>0.56436615530487833</c:v>
                </c:pt>
                <c:pt idx="197">
                  <c:v>0.55071804758066656</c:v>
                </c:pt>
                <c:pt idx="198">
                  <c:v>0.53216592403946639</c:v>
                </c:pt>
                <c:pt idx="199">
                  <c:v>0.51838647561808737</c:v>
                </c:pt>
                <c:pt idx="200">
                  <c:v>0.54412309169191708</c:v>
                </c:pt>
                <c:pt idx="201">
                  <c:v>0.5642349712147916</c:v>
                </c:pt>
                <c:pt idx="202">
                  <c:v>0.56793061798592404</c:v>
                </c:pt>
                <c:pt idx="203">
                  <c:v>0.5550715391674047</c:v>
                </c:pt>
                <c:pt idx="204">
                  <c:v>0.53346202010513388</c:v>
                </c:pt>
                <c:pt idx="205">
                  <c:v>0.51819902033738841</c:v>
                </c:pt>
                <c:pt idx="206">
                  <c:v>0.52079988573840819</c:v>
                </c:pt>
                <c:pt idx="207">
                  <c:v>0.55025699158565655</c:v>
                </c:pt>
                <c:pt idx="208">
                  <c:v>0.6030103103600728</c:v>
                </c:pt>
                <c:pt idx="209">
                  <c:v>0.67708393081624618</c:v>
                </c:pt>
                <c:pt idx="210">
                  <c:v>0.76537423616831735</c:v>
                </c:pt>
                <c:pt idx="211">
                  <c:v>0.8626180021309503</c:v>
                </c:pt>
                <c:pt idx="212">
                  <c:v>0.95270255019247618</c:v>
                </c:pt>
                <c:pt idx="213">
                  <c:v>0.9624973580439935</c:v>
                </c:pt>
                <c:pt idx="214">
                  <c:v>0.88766316245109467</c:v>
                </c:pt>
                <c:pt idx="215">
                  <c:v>0.82231610526132481</c:v>
                </c:pt>
                <c:pt idx="216">
                  <c:v>0.76820774301918848</c:v>
                </c:pt>
                <c:pt idx="217">
                  <c:v>0.72820115124228435</c:v>
                </c:pt>
                <c:pt idx="218">
                  <c:v>0.69612160900802222</c:v>
                </c:pt>
                <c:pt idx="219">
                  <c:v>0.67303111759863132</c:v>
                </c:pt>
                <c:pt idx="220">
                  <c:v>0.65615767857949847</c:v>
                </c:pt>
                <c:pt idx="221">
                  <c:v>0.64437754020302163</c:v>
                </c:pt>
                <c:pt idx="222">
                  <c:v>0.63532074544406791</c:v>
                </c:pt>
                <c:pt idx="223">
                  <c:v>0.62902098387036653</c:v>
                </c:pt>
                <c:pt idx="224">
                  <c:v>0.62589635494752449</c:v>
                </c:pt>
                <c:pt idx="225">
                  <c:v>0.62721934301149274</c:v>
                </c:pt>
                <c:pt idx="226">
                  <c:v>0.63420236831859889</c:v>
                </c:pt>
                <c:pt idx="227">
                  <c:v>0.64349583452172388</c:v>
                </c:pt>
                <c:pt idx="228">
                  <c:v>0.6726715779197403</c:v>
                </c:pt>
                <c:pt idx="229">
                  <c:v>0.72249409196046632</c:v>
                </c:pt>
                <c:pt idx="230">
                  <c:v>0.78247008228642989</c:v>
                </c:pt>
                <c:pt idx="231">
                  <c:v>0.84648263987239381</c:v>
                </c:pt>
                <c:pt idx="232">
                  <c:v>0.90921583083051161</c:v>
                </c:pt>
                <c:pt idx="233">
                  <c:v>0.97206646568290589</c:v>
                </c:pt>
                <c:pt idx="234">
                  <c:v>0.96880102596670437</c:v>
                </c:pt>
                <c:pt idx="235">
                  <c:v>0.92058728223700348</c:v>
                </c:pt>
                <c:pt idx="236">
                  <c:v>0.88100184260780778</c:v>
                </c:pt>
                <c:pt idx="237">
                  <c:v>0.85343185987038117</c:v>
                </c:pt>
                <c:pt idx="238">
                  <c:v>0.83830625813396931</c:v>
                </c:pt>
                <c:pt idx="239">
                  <c:v>0.83432513209542769</c:v>
                </c:pt>
                <c:pt idx="240">
                  <c:v>0.84044572500429759</c:v>
                </c:pt>
                <c:pt idx="241">
                  <c:v>0.85484544596401968</c:v>
                </c:pt>
                <c:pt idx="242">
                  <c:v>0.88125261194139881</c:v>
                </c:pt>
                <c:pt idx="243">
                  <c:v>0.91462946251200716</c:v>
                </c:pt>
                <c:pt idx="244">
                  <c:v>0.95809579597317773</c:v>
                </c:pt>
                <c:pt idx="245">
                  <c:v>0.99042804204053692</c:v>
                </c:pt>
                <c:pt idx="246">
                  <c:v>0.93178895511742932</c:v>
                </c:pt>
                <c:pt idx="247">
                  <c:v>0.87360928997752674</c:v>
                </c:pt>
                <c:pt idx="248">
                  <c:v>0.82401964320003196</c:v>
                </c:pt>
                <c:pt idx="249">
                  <c:v>0.7893195481853289</c:v>
                </c:pt>
                <c:pt idx="250">
                  <c:v>0.76692315170229342</c:v>
                </c:pt>
                <c:pt idx="251">
                  <c:v>0.75276015015268671</c:v>
                </c:pt>
                <c:pt idx="252">
                  <c:v>0.74288070847113219</c:v>
                </c:pt>
                <c:pt idx="253">
                  <c:v>0.73622971765091649</c:v>
                </c:pt>
                <c:pt idx="254">
                  <c:v>0.73215769964130972</c:v>
                </c:pt>
                <c:pt idx="255">
                  <c:v>0.73445776171305577</c:v>
                </c:pt>
                <c:pt idx="256">
                  <c:v>0.74967518498916397</c:v>
                </c:pt>
                <c:pt idx="257">
                  <c:v>0.77811477283313257</c:v>
                </c:pt>
                <c:pt idx="258">
                  <c:v>0.82405130252116277</c:v>
                </c:pt>
                <c:pt idx="259">
                  <c:v>0.88865787691837017</c:v>
                </c:pt>
                <c:pt idx="260">
                  <c:v>0.97172068998951744</c:v>
                </c:pt>
                <c:pt idx="261">
                  <c:v>0.93328822172375692</c:v>
                </c:pt>
                <c:pt idx="262">
                  <c:v>0.83192408170827847</c:v>
                </c:pt>
                <c:pt idx="263">
                  <c:v>0.732482715860306</c:v>
                </c:pt>
                <c:pt idx="264">
                  <c:v>0.64132859064505321</c:v>
                </c:pt>
                <c:pt idx="265">
                  <c:v>0.56252862270393866</c:v>
                </c:pt>
                <c:pt idx="266">
                  <c:v>0.49800162722077979</c:v>
                </c:pt>
                <c:pt idx="267">
                  <c:v>0.44657067996411093</c:v>
                </c:pt>
                <c:pt idx="268">
                  <c:v>0.40727126334129948</c:v>
                </c:pt>
                <c:pt idx="269">
                  <c:v>0.3788385951608203</c:v>
                </c:pt>
                <c:pt idx="270">
                  <c:v>0.36020578115291491</c:v>
                </c:pt>
                <c:pt idx="271">
                  <c:v>0.34945530997807406</c:v>
                </c:pt>
                <c:pt idx="272">
                  <c:v>0.34367136203102577</c:v>
                </c:pt>
                <c:pt idx="273">
                  <c:v>0.34617471013976342</c:v>
                </c:pt>
                <c:pt idx="274">
                  <c:v>0.39414944879543201</c:v>
                </c:pt>
                <c:pt idx="275">
                  <c:v>0.44760549601423172</c:v>
                </c:pt>
                <c:pt idx="276">
                  <c:v>0.50141138574240696</c:v>
                </c:pt>
                <c:pt idx="277">
                  <c:v>0.56067434567603247</c:v>
                </c:pt>
                <c:pt idx="278">
                  <c:v>0.62646648642600267</c:v>
                </c:pt>
                <c:pt idx="279">
                  <c:v>0.68587152004787588</c:v>
                </c:pt>
                <c:pt idx="280">
                  <c:v>0.72742300165244833</c:v>
                </c:pt>
                <c:pt idx="281">
                  <c:v>0.75335251419514715</c:v>
                </c:pt>
                <c:pt idx="282">
                  <c:v>0.77489902541231426</c:v>
                </c:pt>
                <c:pt idx="283">
                  <c:v>0.80093611228319239</c:v>
                </c:pt>
                <c:pt idx="284">
                  <c:v>0.82976167485956109</c:v>
                </c:pt>
                <c:pt idx="285">
                  <c:v>0.86718939372058579</c:v>
                </c:pt>
                <c:pt idx="286">
                  <c:v>0.92060265883463133</c:v>
                </c:pt>
                <c:pt idx="287">
                  <c:v>0.98883466958424693</c:v>
                </c:pt>
                <c:pt idx="288">
                  <c:v>0.93285358354261505</c:v>
                </c:pt>
                <c:pt idx="289">
                  <c:v>0.84892457142873701</c:v>
                </c:pt>
                <c:pt idx="290">
                  <c:v>0.77074193040256733</c:v>
                </c:pt>
                <c:pt idx="291">
                  <c:v>0.70121724732363988</c:v>
                </c:pt>
                <c:pt idx="292">
                  <c:v>0.64307448730227201</c:v>
                </c:pt>
                <c:pt idx="293">
                  <c:v>0.59285571257543235</c:v>
                </c:pt>
                <c:pt idx="294">
                  <c:v>0.54378017313498994</c:v>
                </c:pt>
                <c:pt idx="295">
                  <c:v>0.48372950545175653</c:v>
                </c:pt>
                <c:pt idx="296">
                  <c:v>0.40846290998798485</c:v>
                </c:pt>
                <c:pt idx="297">
                  <c:v>0.3278691036776461</c:v>
                </c:pt>
                <c:pt idx="298">
                  <c:v>0.2445578117421302</c:v>
                </c:pt>
                <c:pt idx="299">
                  <c:v>0.16898569524850005</c:v>
                </c:pt>
                <c:pt idx="300">
                  <c:v>0.10963282366064697</c:v>
                </c:pt>
                <c:pt idx="301">
                  <c:v>7.0511372569452724E-2</c:v>
                </c:pt>
                <c:pt idx="302">
                  <c:v>4.8433169362939288E-2</c:v>
                </c:pt>
                <c:pt idx="303">
                  <c:v>4.1568739722092407E-2</c:v>
                </c:pt>
                <c:pt idx="304">
                  <c:v>5.1359298846001433E-2</c:v>
                </c:pt>
                <c:pt idx="305">
                  <c:v>4.1583150519854284E-2</c:v>
                </c:pt>
                <c:pt idx="306">
                  <c:v>4.8875679543384898E-2</c:v>
                </c:pt>
                <c:pt idx="307">
                  <c:v>7.7584431330313008E-2</c:v>
                </c:pt>
                <c:pt idx="308">
                  <c:v>0.13505656699749902</c:v>
                </c:pt>
                <c:pt idx="309">
                  <c:v>0.21598516182666094</c:v>
                </c:pt>
                <c:pt idx="310">
                  <c:v>0.32424904309092295</c:v>
                </c:pt>
                <c:pt idx="311">
                  <c:v>0.45342211118586861</c:v>
                </c:pt>
                <c:pt idx="312">
                  <c:v>0.59284187305971758</c:v>
                </c:pt>
                <c:pt idx="313">
                  <c:v>0.73669522540266774</c:v>
                </c:pt>
                <c:pt idx="314">
                  <c:v>0.88220016671184665</c:v>
                </c:pt>
                <c:pt idx="315">
                  <c:v>0.97169337171571502</c:v>
                </c:pt>
                <c:pt idx="316">
                  <c:v>0.83056563841253361</c:v>
                </c:pt>
                <c:pt idx="317">
                  <c:v>0.70387884196286055</c:v>
                </c:pt>
                <c:pt idx="318">
                  <c:v>0.59952261356370251</c:v>
                </c:pt>
                <c:pt idx="319">
                  <c:v>0.51601294318177993</c:v>
                </c:pt>
                <c:pt idx="320">
                  <c:v>0.45328220753367943</c:v>
                </c:pt>
                <c:pt idx="321">
                  <c:v>0.40258412762603624</c:v>
                </c:pt>
                <c:pt idx="322">
                  <c:v>0.36049542761300379</c:v>
                </c:pt>
                <c:pt idx="323">
                  <c:v>0.31842738401466197</c:v>
                </c:pt>
                <c:pt idx="324">
                  <c:v>0.20377647553647937</c:v>
                </c:pt>
                <c:pt idx="325">
                  <c:v>0.10865563862850447</c:v>
                </c:pt>
                <c:pt idx="326">
                  <c:v>4.5030013184311102E-2</c:v>
                </c:pt>
                <c:pt idx="327">
                  <c:v>1.7996299994267995E-2</c:v>
                </c:pt>
                <c:pt idx="328">
                  <c:v>1.7961427484097681E-2</c:v>
                </c:pt>
                <c:pt idx="329">
                  <c:v>4.6897433465406757E-2</c:v>
                </c:pt>
                <c:pt idx="330">
                  <c:v>9.5151085865082585E-2</c:v>
                </c:pt>
                <c:pt idx="331">
                  <c:v>0.15373701564919529</c:v>
                </c:pt>
                <c:pt idx="332">
                  <c:v>0.22650705707797192</c:v>
                </c:pt>
                <c:pt idx="333">
                  <c:v>0.3143521751479631</c:v>
                </c:pt>
                <c:pt idx="334">
                  <c:v>0.40916098124314582</c:v>
                </c:pt>
                <c:pt idx="335">
                  <c:v>0.51027462766968412</c:v>
                </c:pt>
                <c:pt idx="336">
                  <c:v>0.59651199355964812</c:v>
                </c:pt>
                <c:pt idx="337">
                  <c:v>0.69429404446753029</c:v>
                </c:pt>
                <c:pt idx="338">
                  <c:v>0.79799068068902212</c:v>
                </c:pt>
                <c:pt idx="339">
                  <c:v>0.88756932990289028</c:v>
                </c:pt>
                <c:pt idx="340">
                  <c:v>0.9596875081676689</c:v>
                </c:pt>
                <c:pt idx="341">
                  <c:v>0.98881360216679115</c:v>
                </c:pt>
                <c:pt idx="342">
                  <c:v>0.9497762291717734</c:v>
                </c:pt>
                <c:pt idx="343">
                  <c:v>0.91357609062482625</c:v>
                </c:pt>
                <c:pt idx="344">
                  <c:v>0.88512401473555224</c:v>
                </c:pt>
                <c:pt idx="345">
                  <c:v>0.868200770401516</c:v>
                </c:pt>
                <c:pt idx="346">
                  <c:v>0.86256628002514002</c:v>
                </c:pt>
                <c:pt idx="347">
                  <c:v>0.86109801324863255</c:v>
                </c:pt>
                <c:pt idx="348">
                  <c:v>0.86569723358720285</c:v>
                </c:pt>
                <c:pt idx="349">
                  <c:v>0.87384336154465547</c:v>
                </c:pt>
                <c:pt idx="350">
                  <c:v>0.8845220494321544</c:v>
                </c:pt>
                <c:pt idx="351">
                  <c:v>0.89566330314698694</c:v>
                </c:pt>
                <c:pt idx="352">
                  <c:v>0.90124815411360937</c:v>
                </c:pt>
                <c:pt idx="353">
                  <c:v>0.89813494715213926</c:v>
                </c:pt>
                <c:pt idx="354">
                  <c:v>0.89063673999333204</c:v>
                </c:pt>
                <c:pt idx="355">
                  <c:v>0.9670708731030514</c:v>
                </c:pt>
                <c:pt idx="356">
                  <c:v>0.96127423812217727</c:v>
                </c:pt>
                <c:pt idx="357">
                  <c:v>0.90140810051726461</c:v>
                </c:pt>
                <c:pt idx="358">
                  <c:v>0.85103567143456094</c:v>
                </c:pt>
                <c:pt idx="359">
                  <c:v>0.80872207110620808</c:v>
                </c:pt>
              </c:numCache>
            </c:numRef>
          </c:val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'Score Template 2'!$EO$39:$EO$398</c:f>
              <c:numCache>
                <c:formatCode>0.0000</c:formatCode>
                <c:ptCount val="360"/>
                <c:pt idx="0">
                  <c:v>0.56585744080442124</c:v>
                </c:pt>
                <c:pt idx="1">
                  <c:v>0.54728951782785407</c:v>
                </c:pt>
                <c:pt idx="2">
                  <c:v>0.52642535458888517</c:v>
                </c:pt>
                <c:pt idx="3">
                  <c:v>0.50981145895296032</c:v>
                </c:pt>
                <c:pt idx="4">
                  <c:v>0.49859680397915374</c:v>
                </c:pt>
                <c:pt idx="5">
                  <c:v>0.49820500343332841</c:v>
                </c:pt>
                <c:pt idx="6">
                  <c:v>0.51446732628351532</c:v>
                </c:pt>
                <c:pt idx="7">
                  <c:v>0.55160831928476206</c:v>
                </c:pt>
                <c:pt idx="8">
                  <c:v>0.60958741722521737</c:v>
                </c:pt>
                <c:pt idx="9">
                  <c:v>0.67300590817653405</c:v>
                </c:pt>
                <c:pt idx="10">
                  <c:v>0.73788097958347609</c:v>
                </c:pt>
                <c:pt idx="11">
                  <c:v>0.79942376276094074</c:v>
                </c:pt>
                <c:pt idx="12">
                  <c:v>0.85638908026629923</c:v>
                </c:pt>
                <c:pt idx="13">
                  <c:v>0.90655933860955584</c:v>
                </c:pt>
                <c:pt idx="14">
                  <c:v>0.95252249631351249</c:v>
                </c:pt>
                <c:pt idx="15">
                  <c:v>0.9958467545107651</c:v>
                </c:pt>
                <c:pt idx="16">
                  <c:v>0.93960003544876047</c:v>
                </c:pt>
                <c:pt idx="17">
                  <c:v>0.88460996317813867</c:v>
                </c:pt>
                <c:pt idx="18">
                  <c:v>0.83600095150287068</c:v>
                </c:pt>
                <c:pt idx="19">
                  <c:v>0.79084364210180458</c:v>
                </c:pt>
                <c:pt idx="20">
                  <c:v>0.74914192818038172</c:v>
                </c:pt>
                <c:pt idx="21">
                  <c:v>0.70953915158645198</c:v>
                </c:pt>
                <c:pt idx="22">
                  <c:v>0.67127784349180464</c:v>
                </c:pt>
                <c:pt idx="23">
                  <c:v>0.63597717403123666</c:v>
                </c:pt>
                <c:pt idx="24">
                  <c:v>0.61151851622139253</c:v>
                </c:pt>
                <c:pt idx="25">
                  <c:v>0.6016391722291925</c:v>
                </c:pt>
                <c:pt idx="26">
                  <c:v>0.5954832884277721</c:v>
                </c:pt>
                <c:pt idx="27">
                  <c:v>0.59621760053840211</c:v>
                </c:pt>
                <c:pt idx="28">
                  <c:v>0.60487813120395417</c:v>
                </c:pt>
                <c:pt idx="29">
                  <c:v>0.62820303994050652</c:v>
                </c:pt>
                <c:pt idx="30">
                  <c:v>0.68414874141434978</c:v>
                </c:pt>
                <c:pt idx="31">
                  <c:v>0.77086476277528448</c:v>
                </c:pt>
                <c:pt idx="32">
                  <c:v>0.88520993514920776</c:v>
                </c:pt>
                <c:pt idx="33">
                  <c:v>0.98560325338104171</c:v>
                </c:pt>
                <c:pt idx="34">
                  <c:v>0.85177320406201429</c:v>
                </c:pt>
                <c:pt idx="35">
                  <c:v>0.7134615449497872</c:v>
                </c:pt>
                <c:pt idx="36">
                  <c:v>0.57467001252558358</c:v>
                </c:pt>
                <c:pt idx="37">
                  <c:v>0.43882739613065536</c:v>
                </c:pt>
                <c:pt idx="38">
                  <c:v>0.31277321733163344</c:v>
                </c:pt>
                <c:pt idx="39">
                  <c:v>0.20030678209572317</c:v>
                </c:pt>
                <c:pt idx="40">
                  <c:v>0.10061474089094669</c:v>
                </c:pt>
                <c:pt idx="41">
                  <c:v>1.3068751796479372E-2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1.0774692425068899E-2</c:v>
                </c:pt>
                <c:pt idx="53">
                  <c:v>0.15246605959642778</c:v>
                </c:pt>
                <c:pt idx="54">
                  <c:v>0.31931292163963698</c:v>
                </c:pt>
                <c:pt idx="55">
                  <c:v>0.50050364803946379</c:v>
                </c:pt>
                <c:pt idx="56">
                  <c:v>0.69447784020999537</c:v>
                </c:pt>
                <c:pt idx="57">
                  <c:v>0.90658436820704091</c:v>
                </c:pt>
                <c:pt idx="58">
                  <c:v>0.86999540552720767</c:v>
                </c:pt>
                <c:pt idx="59">
                  <c:v>0.64794318936684114</c:v>
                </c:pt>
                <c:pt idx="60">
                  <c:v>0.44024291732100684</c:v>
                </c:pt>
                <c:pt idx="61">
                  <c:v>0.26072125337110696</c:v>
                </c:pt>
                <c:pt idx="62">
                  <c:v>0.11348802107826472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2.0406401106605188E-3</c:v>
                </c:pt>
                <c:pt idx="77">
                  <c:v>0.10665065242470251</c:v>
                </c:pt>
                <c:pt idx="78">
                  <c:v>0.23277849916588034</c:v>
                </c:pt>
                <c:pt idx="79">
                  <c:v>0.37777809412158547</c:v>
                </c:pt>
                <c:pt idx="80">
                  <c:v>0.53603820985083983</c:v>
                </c:pt>
                <c:pt idx="81">
                  <c:v>0.6940820420195738</c:v>
                </c:pt>
                <c:pt idx="82">
                  <c:v>0.84345165982617121</c:v>
                </c:pt>
                <c:pt idx="83">
                  <c:v>0.98086766810420778</c:v>
                </c:pt>
                <c:pt idx="84">
                  <c:v>0.90519853351358326</c:v>
                </c:pt>
                <c:pt idx="85">
                  <c:v>0.80047126167964555</c:v>
                </c:pt>
                <c:pt idx="86">
                  <c:v>0.70350021739277024</c:v>
                </c:pt>
                <c:pt idx="87">
                  <c:v>0.61530013379824133</c:v>
                </c:pt>
                <c:pt idx="88">
                  <c:v>0.54937846405535273</c:v>
                </c:pt>
                <c:pt idx="89">
                  <c:v>0.50379040359486371</c:v>
                </c:pt>
                <c:pt idx="90">
                  <c:v>0.4675307416088369</c:v>
                </c:pt>
                <c:pt idx="91">
                  <c:v>0.43630150779742261</c:v>
                </c:pt>
                <c:pt idx="92">
                  <c:v>0.41678619068538036</c:v>
                </c:pt>
                <c:pt idx="93">
                  <c:v>0.41412470075226715</c:v>
                </c:pt>
                <c:pt idx="94">
                  <c:v>0.43429553775283525</c:v>
                </c:pt>
                <c:pt idx="95">
                  <c:v>0.47112253871782417</c:v>
                </c:pt>
                <c:pt idx="96">
                  <c:v>0.51641843655448583</c:v>
                </c:pt>
                <c:pt idx="97">
                  <c:v>0.57031922615310493</c:v>
                </c:pt>
                <c:pt idx="98">
                  <c:v>0.63119525886592909</c:v>
                </c:pt>
                <c:pt idx="99">
                  <c:v>0.69854253991519011</c:v>
                </c:pt>
                <c:pt idx="100">
                  <c:v>0.77686895779194298</c:v>
                </c:pt>
                <c:pt idx="101">
                  <c:v>0.86927509334458097</c:v>
                </c:pt>
                <c:pt idx="102">
                  <c:v>0.96316086116170274</c:v>
                </c:pt>
                <c:pt idx="103">
                  <c:v>0.944455918882673</c:v>
                </c:pt>
                <c:pt idx="104">
                  <c:v>0.85947063014640535</c:v>
                </c:pt>
                <c:pt idx="105">
                  <c:v>0.78607254818714245</c:v>
                </c:pt>
                <c:pt idx="106">
                  <c:v>0.72663464013752221</c:v>
                </c:pt>
                <c:pt idx="107">
                  <c:v>0.68099495493824924</c:v>
                </c:pt>
                <c:pt idx="108">
                  <c:v>0.64226544622409221</c:v>
                </c:pt>
                <c:pt idx="109">
                  <c:v>0.62344131491920574</c:v>
                </c:pt>
                <c:pt idx="110">
                  <c:v>0.62047886867897073</c:v>
                </c:pt>
                <c:pt idx="111">
                  <c:v>0.62193191760559108</c:v>
                </c:pt>
                <c:pt idx="112">
                  <c:v>0.63124729899355303</c:v>
                </c:pt>
                <c:pt idx="113">
                  <c:v>0.64350014090641672</c:v>
                </c:pt>
                <c:pt idx="114">
                  <c:v>0.65701303085757623</c:v>
                </c:pt>
                <c:pt idx="115">
                  <c:v>0.66527150881536801</c:v>
                </c:pt>
                <c:pt idx="116">
                  <c:v>0.68564817899242492</c:v>
                </c:pt>
                <c:pt idx="117">
                  <c:v>0.72369034230130758</c:v>
                </c:pt>
                <c:pt idx="118">
                  <c:v>0.78027632611458964</c:v>
                </c:pt>
                <c:pt idx="119">
                  <c:v>0.8484432364206822</c:v>
                </c:pt>
                <c:pt idx="120">
                  <c:v>0.92728005486171727</c:v>
                </c:pt>
                <c:pt idx="121">
                  <c:v>0.98504254923648227</c:v>
                </c:pt>
                <c:pt idx="122">
                  <c:v>0.89585838437582843</c:v>
                </c:pt>
                <c:pt idx="123">
                  <c:v>0.81452656640283649</c:v>
                </c:pt>
                <c:pt idx="124">
                  <c:v>0.7535308399772076</c:v>
                </c:pt>
                <c:pt idx="125">
                  <c:v>0.71247620253077137</c:v>
                </c:pt>
                <c:pt idx="126">
                  <c:v>0.6837236946512375</c:v>
                </c:pt>
                <c:pt idx="127">
                  <c:v>0.66526999000616138</c:v>
                </c:pt>
                <c:pt idx="128">
                  <c:v>0.65846210765940771</c:v>
                </c:pt>
                <c:pt idx="129">
                  <c:v>0.6619812954003893</c:v>
                </c:pt>
                <c:pt idx="130">
                  <c:v>0.67197130656596871</c:v>
                </c:pt>
                <c:pt idx="131">
                  <c:v>0.68913930988846528</c:v>
                </c:pt>
                <c:pt idx="132">
                  <c:v>0.71238718500240661</c:v>
                </c:pt>
                <c:pt idx="133">
                  <c:v>0.74896195012580358</c:v>
                </c:pt>
                <c:pt idx="134">
                  <c:v>0.80005469036076748</c:v>
                </c:pt>
                <c:pt idx="135">
                  <c:v>0.85750802329816522</c:v>
                </c:pt>
                <c:pt idx="136">
                  <c:v>0.91519375028212613</c:v>
                </c:pt>
                <c:pt idx="137">
                  <c:v>0.9721608642922458</c:v>
                </c:pt>
                <c:pt idx="138">
                  <c:v>0.96960704003056264</c:v>
                </c:pt>
                <c:pt idx="139">
                  <c:v>0.90729566820740959</c:v>
                </c:pt>
                <c:pt idx="140">
                  <c:v>0.84508221091585045</c:v>
                </c:pt>
                <c:pt idx="141">
                  <c:v>0.78588061587997693</c:v>
                </c:pt>
                <c:pt idx="142">
                  <c:v>0.72407322806787255</c:v>
                </c:pt>
                <c:pt idx="143">
                  <c:v>0.66456072334340588</c:v>
                </c:pt>
                <c:pt idx="144">
                  <c:v>0.60727831761969675</c:v>
                </c:pt>
                <c:pt idx="145">
                  <c:v>0.55633483628658253</c:v>
                </c:pt>
                <c:pt idx="146">
                  <c:v>0.51710045816366645</c:v>
                </c:pt>
                <c:pt idx="147">
                  <c:v>0.49657714305959999</c:v>
                </c:pt>
                <c:pt idx="148">
                  <c:v>0.49818572201561362</c:v>
                </c:pt>
                <c:pt idx="149">
                  <c:v>0.52557824394294606</c:v>
                </c:pt>
                <c:pt idx="150">
                  <c:v>0.57295318704636578</c:v>
                </c:pt>
                <c:pt idx="151">
                  <c:v>0.63419566864916099</c:v>
                </c:pt>
                <c:pt idx="152">
                  <c:v>0.70914293185751798</c:v>
                </c:pt>
                <c:pt idx="153">
                  <c:v>0.79323052670788607</c:v>
                </c:pt>
                <c:pt idx="154">
                  <c:v>0.87637996906251248</c:v>
                </c:pt>
                <c:pt idx="155">
                  <c:v>0.95043380185304527</c:v>
                </c:pt>
                <c:pt idx="156">
                  <c:v>0.98050617707542143</c:v>
                </c:pt>
                <c:pt idx="157">
                  <c:v>0.91045476883438026</c:v>
                </c:pt>
                <c:pt idx="158">
                  <c:v>0.84287541946033095</c:v>
                </c:pt>
                <c:pt idx="159">
                  <c:v>0.78002689643335654</c:v>
                </c:pt>
                <c:pt idx="160">
                  <c:v>0.72186675483949903</c:v>
                </c:pt>
                <c:pt idx="161">
                  <c:v>0.66693356438411855</c:v>
                </c:pt>
                <c:pt idx="162">
                  <c:v>0.61485712992008423</c:v>
                </c:pt>
                <c:pt idx="163">
                  <c:v>0.56511146462726725</c:v>
                </c:pt>
                <c:pt idx="164">
                  <c:v>0.52386906164032276</c:v>
                </c:pt>
                <c:pt idx="165">
                  <c:v>0.49183597931450962</c:v>
                </c:pt>
                <c:pt idx="166">
                  <c:v>0.46461312328301352</c:v>
                </c:pt>
                <c:pt idx="167">
                  <c:v>0.44433062692452929</c:v>
                </c:pt>
                <c:pt idx="168">
                  <c:v>0.40230494772692582</c:v>
                </c:pt>
                <c:pt idx="169">
                  <c:v>0.38499771917195602</c:v>
                </c:pt>
                <c:pt idx="170">
                  <c:v>0.39560671462678321</c:v>
                </c:pt>
                <c:pt idx="171">
                  <c:v>0.43483009000039885</c:v>
                </c:pt>
                <c:pt idx="172">
                  <c:v>0.49602380717422367</c:v>
                </c:pt>
                <c:pt idx="173">
                  <c:v>0.56300569990484906</c:v>
                </c:pt>
                <c:pt idx="174">
                  <c:v>0.6297271128215528</c:v>
                </c:pt>
                <c:pt idx="175">
                  <c:v>0.6885093425476112</c:v>
                </c:pt>
                <c:pt idx="176">
                  <c:v>0.73403460710290469</c:v>
                </c:pt>
                <c:pt idx="177">
                  <c:v>0.76693959877633611</c:v>
                </c:pt>
                <c:pt idx="178">
                  <c:v>0.79445299858768315</c:v>
                </c:pt>
                <c:pt idx="179">
                  <c:v>0.82157306601234048</c:v>
                </c:pt>
                <c:pt idx="180">
                  <c:v>0.84745191739723191</c:v>
                </c:pt>
                <c:pt idx="181">
                  <c:v>0.87818720016540253</c:v>
                </c:pt>
                <c:pt idx="182">
                  <c:v>0.92003928897894294</c:v>
                </c:pt>
                <c:pt idx="183">
                  <c:v>0.96813607964808901</c:v>
                </c:pt>
                <c:pt idx="184">
                  <c:v>0.98194454414870092</c:v>
                </c:pt>
                <c:pt idx="185">
                  <c:v>0.92815509436323473</c:v>
                </c:pt>
                <c:pt idx="186">
                  <c:v>0.87579116199742213</c:v>
                </c:pt>
                <c:pt idx="187">
                  <c:v>0.82039212535265382</c:v>
                </c:pt>
                <c:pt idx="188">
                  <c:v>0.76746492908013453</c:v>
                </c:pt>
                <c:pt idx="189">
                  <c:v>0.72057650807169027</c:v>
                </c:pt>
                <c:pt idx="190">
                  <c:v>0.67846108282454143</c:v>
                </c:pt>
                <c:pt idx="191">
                  <c:v>0.64154558076300916</c:v>
                </c:pt>
                <c:pt idx="192">
                  <c:v>0.61237035230549441</c:v>
                </c:pt>
                <c:pt idx="193">
                  <c:v>0.58944746924394487</c:v>
                </c:pt>
                <c:pt idx="194">
                  <c:v>0.57161326745757068</c:v>
                </c:pt>
                <c:pt idx="195">
                  <c:v>0.5643384489103731</c:v>
                </c:pt>
                <c:pt idx="196">
                  <c:v>0.55069157720119066</c:v>
                </c:pt>
                <c:pt idx="197">
                  <c:v>0.53214247335434961</c:v>
                </c:pt>
                <c:pt idx="198">
                  <c:v>0.51836541021399696</c:v>
                </c:pt>
                <c:pt idx="199">
                  <c:v>0.54410462346949395</c:v>
                </c:pt>
                <c:pt idx="200">
                  <c:v>0.56422037156802707</c:v>
                </c:pt>
                <c:pt idx="201">
                  <c:v>0.56791914405720312</c:v>
                </c:pt>
                <c:pt idx="202">
                  <c:v>0.55506260861345968</c:v>
                </c:pt>
                <c:pt idx="203">
                  <c:v>0.53345836960076676</c:v>
                </c:pt>
                <c:pt idx="204">
                  <c:v>0.51819218304833659</c:v>
                </c:pt>
                <c:pt idx="205">
                  <c:v>0.52079059795129501</c:v>
                </c:pt>
                <c:pt idx="206">
                  <c:v>0.55025009132874381</c:v>
                </c:pt>
                <c:pt idx="207">
                  <c:v>0.60302316943399847</c:v>
                </c:pt>
                <c:pt idx="208">
                  <c:v>0.6770939794561841</c:v>
                </c:pt>
                <c:pt idx="209">
                  <c:v>0.76537607825473852</c:v>
                </c:pt>
                <c:pt idx="210">
                  <c:v>0.86261156812626405</c:v>
                </c:pt>
                <c:pt idx="211">
                  <c:v>0.95269174360769293</c:v>
                </c:pt>
                <c:pt idx="212">
                  <c:v>0.9625049929625219</c:v>
                </c:pt>
                <c:pt idx="213">
                  <c:v>0.88766186666228775</c:v>
                </c:pt>
                <c:pt idx="214">
                  <c:v>0.82230138015852972</c:v>
                </c:pt>
                <c:pt idx="215">
                  <c:v>0.76818135993026426</c:v>
                </c:pt>
                <c:pt idx="216">
                  <c:v>0.72816410940773624</c:v>
                </c:pt>
                <c:pt idx="217">
                  <c:v>0.69607746293430306</c:v>
                </c:pt>
                <c:pt idx="218">
                  <c:v>0.67298249893265227</c:v>
                </c:pt>
                <c:pt idx="219">
                  <c:v>0.65611264170876016</c:v>
                </c:pt>
                <c:pt idx="220">
                  <c:v>0.64433514397459923</c:v>
                </c:pt>
                <c:pt idx="221">
                  <c:v>0.63528332769837714</c:v>
                </c:pt>
                <c:pt idx="222">
                  <c:v>0.62898830297922026</c:v>
                </c:pt>
                <c:pt idx="223">
                  <c:v>0.62586928757485905</c:v>
                </c:pt>
                <c:pt idx="224">
                  <c:v>0.62719932119468702</c:v>
                </c:pt>
                <c:pt idx="225">
                  <c:v>0.63418630647444485</c:v>
                </c:pt>
                <c:pt idx="226">
                  <c:v>0.6434842649666862</c:v>
                </c:pt>
                <c:pt idx="227">
                  <c:v>0.67266311868179529</c:v>
                </c:pt>
                <c:pt idx="228">
                  <c:v>0.72248818069316378</c:v>
                </c:pt>
                <c:pt idx="229">
                  <c:v>0.78246553518017747</c:v>
                </c:pt>
                <c:pt idx="230">
                  <c:v>0.84647947365116138</c:v>
                </c:pt>
                <c:pt idx="231">
                  <c:v>0.90921425498236386</c:v>
                </c:pt>
                <c:pt idx="232">
                  <c:v>0.97206711716602945</c:v>
                </c:pt>
                <c:pt idx="233">
                  <c:v>0.96879754248497285</c:v>
                </c:pt>
                <c:pt idx="234">
                  <c:v>0.92058264128867939</c:v>
                </c:pt>
                <c:pt idx="235">
                  <c:v>0.88098725896572772</c:v>
                </c:pt>
                <c:pt idx="236">
                  <c:v>0.85340695156899438</c:v>
                </c:pt>
                <c:pt idx="237">
                  <c:v>0.83827627241235947</c:v>
                </c:pt>
                <c:pt idx="238">
                  <c:v>0.83429312739974537</c:v>
                </c:pt>
                <c:pt idx="239">
                  <c:v>0.84041435919674257</c:v>
                </c:pt>
                <c:pt idx="240">
                  <c:v>0.85481402032085196</c:v>
                </c:pt>
                <c:pt idx="241">
                  <c:v>0.88122304394548268</c:v>
                </c:pt>
                <c:pt idx="242">
                  <c:v>0.91460535331966808</c:v>
                </c:pt>
                <c:pt idx="243">
                  <c:v>0.95807599596154214</c:v>
                </c:pt>
                <c:pt idx="244">
                  <c:v>0.99044183948605635</c:v>
                </c:pt>
                <c:pt idx="245">
                  <c:v>0.93179653291115838</c:v>
                </c:pt>
                <c:pt idx="246">
                  <c:v>0.87361129654289393</c:v>
                </c:pt>
                <c:pt idx="247">
                  <c:v>0.82401659858648124</c:v>
                </c:pt>
                <c:pt idx="248">
                  <c:v>0.78931236403767069</c:v>
                </c:pt>
                <c:pt idx="249">
                  <c:v>0.76690996290330271</c:v>
                </c:pt>
                <c:pt idx="250">
                  <c:v>0.75274347378199757</c:v>
                </c:pt>
                <c:pt idx="251">
                  <c:v>0.74285898520440741</c:v>
                </c:pt>
                <c:pt idx="252">
                  <c:v>0.73620398646864604</c:v>
                </c:pt>
                <c:pt idx="253">
                  <c:v>0.73212838388674506</c:v>
                </c:pt>
                <c:pt idx="254">
                  <c:v>0.73442867288376856</c:v>
                </c:pt>
                <c:pt idx="255">
                  <c:v>0.74965038864346845</c:v>
                </c:pt>
                <c:pt idx="256">
                  <c:v>0.77809741919355146</c:v>
                </c:pt>
                <c:pt idx="257">
                  <c:v>0.82404009772852171</c:v>
                </c:pt>
                <c:pt idx="258">
                  <c:v>0.88865078707941003</c:v>
                </c:pt>
                <c:pt idx="259">
                  <c:v>0.97171573940704326</c:v>
                </c:pt>
                <c:pt idx="260">
                  <c:v>0.93329156008475811</c:v>
                </c:pt>
                <c:pt idx="261">
                  <c:v>0.83192613237516055</c:v>
                </c:pt>
                <c:pt idx="262">
                  <c:v>0.73248158037368483</c:v>
                </c:pt>
                <c:pt idx="263">
                  <c:v>0.64132099433158807</c:v>
                </c:pt>
                <c:pt idx="264">
                  <c:v>0.56251441158683646</c:v>
                </c:pt>
                <c:pt idx="265">
                  <c:v>0.49797866455833206</c:v>
                </c:pt>
                <c:pt idx="266">
                  <c:v>0.4465383802218319</c:v>
                </c:pt>
                <c:pt idx="267">
                  <c:v>0.40722973441005506</c:v>
                </c:pt>
                <c:pt idx="268">
                  <c:v>0.37879110128585747</c:v>
                </c:pt>
                <c:pt idx="269">
                  <c:v>0.36015510010824059</c:v>
                </c:pt>
                <c:pt idx="270">
                  <c:v>0.34940558872740679</c:v>
                </c:pt>
                <c:pt idx="271">
                  <c:v>0.34362578117026144</c:v>
                </c:pt>
                <c:pt idx="272">
                  <c:v>0.34613530305023432</c:v>
                </c:pt>
                <c:pt idx="273">
                  <c:v>0.39411717381635913</c:v>
                </c:pt>
                <c:pt idx="274">
                  <c:v>0.44757976439073233</c:v>
                </c:pt>
                <c:pt idx="275">
                  <c:v>0.50139171526962989</c:v>
                </c:pt>
                <c:pt idx="276">
                  <c:v>0.56066010559500468</c:v>
                </c:pt>
                <c:pt idx="277">
                  <c:v>0.62645714467847635</c:v>
                </c:pt>
                <c:pt idx="278">
                  <c:v>0.68586611995166313</c:v>
                </c:pt>
                <c:pt idx="279">
                  <c:v>0.72742008688804438</c:v>
                </c:pt>
                <c:pt idx="280">
                  <c:v>0.75335374616565676</c:v>
                </c:pt>
                <c:pt idx="281">
                  <c:v>0.77492299664415254</c:v>
                </c:pt>
                <c:pt idx="282">
                  <c:v>0.80096282744099001</c:v>
                </c:pt>
                <c:pt idx="283">
                  <c:v>0.82978856796918876</c:v>
                </c:pt>
                <c:pt idx="284">
                  <c:v>0.86721901808051216</c:v>
                </c:pt>
                <c:pt idx="285">
                  <c:v>0.92063555023413257</c:v>
                </c:pt>
                <c:pt idx="286">
                  <c:v>0.98886436940100975</c:v>
                </c:pt>
                <c:pt idx="287">
                  <c:v>0.93283280925919498</c:v>
                </c:pt>
                <c:pt idx="288">
                  <c:v>0.84891160605648042</c:v>
                </c:pt>
                <c:pt idx="289">
                  <c:v>0.77073114516134289</c:v>
                </c:pt>
                <c:pt idx="290">
                  <c:v>0.70120421542262557</c:v>
                </c:pt>
                <c:pt idx="291">
                  <c:v>0.64306006107442903</c:v>
                </c:pt>
                <c:pt idx="292">
                  <c:v>0.59283698390382189</c:v>
                </c:pt>
                <c:pt idx="293">
                  <c:v>0.54375345005673315</c:v>
                </c:pt>
                <c:pt idx="294">
                  <c:v>0.48369537459647327</c:v>
                </c:pt>
                <c:pt idx="295">
                  <c:v>0.40842374372740664</c:v>
                </c:pt>
                <c:pt idx="296">
                  <c:v>0.32782713268890296</c:v>
                </c:pt>
                <c:pt idx="297">
                  <c:v>0.24451871502899658</c:v>
                </c:pt>
                <c:pt idx="298">
                  <c:v>0.16895092639101006</c:v>
                </c:pt>
                <c:pt idx="299">
                  <c:v>0.10960374506752235</c:v>
                </c:pt>
                <c:pt idx="300">
                  <c:v>7.048625381775353E-2</c:v>
                </c:pt>
                <c:pt idx="301">
                  <c:v>4.8408618231679856E-2</c:v>
                </c:pt>
                <c:pt idx="302">
                  <c:v>4.1538697322823226E-2</c:v>
                </c:pt>
                <c:pt idx="303">
                  <c:v>5.1321645965139218E-2</c:v>
                </c:pt>
                <c:pt idx="304">
                  <c:v>4.1542832631204729E-2</c:v>
                </c:pt>
                <c:pt idx="305">
                  <c:v>4.88340043490606E-2</c:v>
                </c:pt>
                <c:pt idx="306">
                  <c:v>7.7546627887637443E-2</c:v>
                </c:pt>
                <c:pt idx="307">
                  <c:v>0.13502687602240848</c:v>
                </c:pt>
                <c:pt idx="308">
                  <c:v>0.21596558854173953</c:v>
                </c:pt>
                <c:pt idx="309">
                  <c:v>0.32423799171375411</c:v>
                </c:pt>
                <c:pt idx="310">
                  <c:v>0.45341866394984853</c:v>
                </c:pt>
                <c:pt idx="311">
                  <c:v>0.59284674951283911</c:v>
                </c:pt>
                <c:pt idx="312">
                  <c:v>0.73669031716956024</c:v>
                </c:pt>
                <c:pt idx="313">
                  <c:v>0.88220379213876121</c:v>
                </c:pt>
                <c:pt idx="314">
                  <c:v>0.97167903624154284</c:v>
                </c:pt>
                <c:pt idx="315">
                  <c:v>0.83053691719018752</c:v>
                </c:pt>
                <c:pt idx="316">
                  <c:v>0.70383838745208838</c:v>
                </c:pt>
                <c:pt idx="317">
                  <c:v>0.599468487148759</c:v>
                </c:pt>
                <c:pt idx="318">
                  <c:v>0.51594835837135045</c:v>
                </c:pt>
                <c:pt idx="319">
                  <c:v>0.45321249521451601</c:v>
                </c:pt>
                <c:pt idx="320">
                  <c:v>0.40251220340398131</c:v>
                </c:pt>
                <c:pt idx="321">
                  <c:v>0.36042267332963573</c:v>
                </c:pt>
                <c:pt idx="322">
                  <c:v>0.31835432361613869</c:v>
                </c:pt>
                <c:pt idx="323">
                  <c:v>0.20370589730921651</c:v>
                </c:pt>
                <c:pt idx="324">
                  <c:v>0.10859227500302426</c:v>
                </c:pt>
                <c:pt idx="325">
                  <c:v>4.4977808006904096E-2</c:v>
                </c:pt>
                <c:pt idx="326">
                  <c:v>1.7954512866671823E-2</c:v>
                </c:pt>
                <c:pt idx="327">
                  <c:v>1.7930027260114056E-2</c:v>
                </c:pt>
                <c:pt idx="328">
                  <c:v>4.687204846334192E-2</c:v>
                </c:pt>
                <c:pt idx="329">
                  <c:v>9.5130005137934348E-2</c:v>
                </c:pt>
                <c:pt idx="330">
                  <c:v>0.15371594509719688</c:v>
                </c:pt>
                <c:pt idx="331">
                  <c:v>0.2264496963346192</c:v>
                </c:pt>
                <c:pt idx="332">
                  <c:v>0.31430458304769637</c:v>
                </c:pt>
                <c:pt idx="333">
                  <c:v>0.40912914232783493</c:v>
                </c:pt>
                <c:pt idx="334">
                  <c:v>0.51026108991952535</c:v>
                </c:pt>
                <c:pt idx="335">
                  <c:v>0.59651196042328114</c:v>
                </c:pt>
                <c:pt idx="336">
                  <c:v>0.69430849977802001</c:v>
                </c:pt>
                <c:pt idx="337">
                  <c:v>0.79801479697485833</c:v>
                </c:pt>
                <c:pt idx="338">
                  <c:v>0.88759861233250636</c:v>
                </c:pt>
                <c:pt idx="339">
                  <c:v>0.95972386450801161</c:v>
                </c:pt>
                <c:pt idx="340">
                  <c:v>0.98876970340380632</c:v>
                </c:pt>
                <c:pt idx="341">
                  <c:v>0.94972884068818342</c:v>
                </c:pt>
                <c:pt idx="342">
                  <c:v>0.91352554057048807</c:v>
                </c:pt>
                <c:pt idx="343">
                  <c:v>0.8850808960691755</c:v>
                </c:pt>
                <c:pt idx="344">
                  <c:v>0.86815187214840672</c:v>
                </c:pt>
                <c:pt idx="345">
                  <c:v>0.86251441964888631</c:v>
                </c:pt>
                <c:pt idx="346">
                  <c:v>0.86105320928281071</c:v>
                </c:pt>
                <c:pt idx="347">
                  <c:v>0.86566115631990026</c:v>
                </c:pt>
                <c:pt idx="348">
                  <c:v>0.87381759015044125</c:v>
                </c:pt>
                <c:pt idx="349">
                  <c:v>0.8845025070514152</c:v>
                </c:pt>
                <c:pt idx="350">
                  <c:v>0.89564517780268638</c:v>
                </c:pt>
                <c:pt idx="351">
                  <c:v>0.90123390651633151</c:v>
                </c:pt>
                <c:pt idx="352">
                  <c:v>0.89812646108084571</c:v>
                </c:pt>
                <c:pt idx="353">
                  <c:v>0.89063389681795568</c:v>
                </c:pt>
                <c:pt idx="354">
                  <c:v>0.96707011656768027</c:v>
                </c:pt>
                <c:pt idx="355">
                  <c:v>0.96127195655064168</c:v>
                </c:pt>
                <c:pt idx="356">
                  <c:v>0.90140404033898303</c:v>
                </c:pt>
                <c:pt idx="357">
                  <c:v>0.85103034186180759</c:v>
                </c:pt>
                <c:pt idx="358">
                  <c:v>0.80871650954202279</c:v>
                </c:pt>
                <c:pt idx="359">
                  <c:v>0.77907750837858658</c:v>
                </c:pt>
              </c:numCache>
            </c:numRef>
          </c:val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'Score Template 2'!$EP$39:$EP$398</c:f>
              <c:numCache>
                <c:formatCode>0.0000</c:formatCode>
                <c:ptCount val="360"/>
                <c:pt idx="0">
                  <c:v>0.54725326015792808</c:v>
                </c:pt>
                <c:pt idx="1">
                  <c:v>0.52639166933521198</c:v>
                </c:pt>
                <c:pt idx="2">
                  <c:v>0.50977941677023808</c:v>
                </c:pt>
                <c:pt idx="3">
                  <c:v>0.49857186586435964</c:v>
                </c:pt>
                <c:pt idx="4">
                  <c:v>0.49818586910793694</c:v>
                </c:pt>
                <c:pt idx="5">
                  <c:v>0.51445223636751458</c:v>
                </c:pt>
                <c:pt idx="6">
                  <c:v>0.55159651283688138</c:v>
                </c:pt>
                <c:pt idx="7">
                  <c:v>0.60957658479083687</c:v>
                </c:pt>
                <c:pt idx="8">
                  <c:v>0.67299898822946114</c:v>
                </c:pt>
                <c:pt idx="9">
                  <c:v>0.73787167749315286</c:v>
                </c:pt>
                <c:pt idx="10">
                  <c:v>0.79941331383669434</c:v>
                </c:pt>
                <c:pt idx="11">
                  <c:v>0.85638075729738983</c:v>
                </c:pt>
                <c:pt idx="12">
                  <c:v>0.9065537188130115</c:v>
                </c:pt>
                <c:pt idx="13">
                  <c:v>0.95252229084607687</c:v>
                </c:pt>
                <c:pt idx="14">
                  <c:v>0.99583863089429803</c:v>
                </c:pt>
                <c:pt idx="15">
                  <c:v>0.93958147085548371</c:v>
                </c:pt>
                <c:pt idx="16">
                  <c:v>0.88458097904538568</c:v>
                </c:pt>
                <c:pt idx="17">
                  <c:v>0.83596924571736853</c:v>
                </c:pt>
                <c:pt idx="18">
                  <c:v>0.7908112092171462</c:v>
                </c:pt>
                <c:pt idx="19">
                  <c:v>0.74911116201325512</c:v>
                </c:pt>
                <c:pt idx="20">
                  <c:v>0.70951067308918381</c:v>
                </c:pt>
                <c:pt idx="21">
                  <c:v>0.67125276117253119</c:v>
                </c:pt>
                <c:pt idx="22">
                  <c:v>0.63595419255511842</c:v>
                </c:pt>
                <c:pt idx="23">
                  <c:v>0.61149269678499629</c:v>
                </c:pt>
                <c:pt idx="24">
                  <c:v>0.60161103958736495</c:v>
                </c:pt>
                <c:pt idx="25">
                  <c:v>0.59545577889957035</c:v>
                </c:pt>
                <c:pt idx="26">
                  <c:v>0.59619328017967166</c:v>
                </c:pt>
                <c:pt idx="27">
                  <c:v>0.60485553633281131</c:v>
                </c:pt>
                <c:pt idx="28">
                  <c:v>0.62818217370046225</c:v>
                </c:pt>
                <c:pt idx="29">
                  <c:v>0.68412892578680418</c:v>
                </c:pt>
                <c:pt idx="30">
                  <c:v>0.77084561958007747</c:v>
                </c:pt>
                <c:pt idx="31">
                  <c:v>0.8851922733237394</c:v>
                </c:pt>
                <c:pt idx="32">
                  <c:v>0.98561549561966488</c:v>
                </c:pt>
                <c:pt idx="33">
                  <c:v>0.85177815780033139</c:v>
                </c:pt>
                <c:pt idx="34">
                  <c:v>0.7134646366464521</c:v>
                </c:pt>
                <c:pt idx="35">
                  <c:v>0.57466965752970767</c:v>
                </c:pt>
                <c:pt idx="36">
                  <c:v>0.43882307716275815</c:v>
                </c:pt>
                <c:pt idx="37">
                  <c:v>0.31276156531038513</c:v>
                </c:pt>
                <c:pt idx="38">
                  <c:v>0.2002788191528001</c:v>
                </c:pt>
                <c:pt idx="39">
                  <c:v>0.10057139245186375</c:v>
                </c:pt>
                <c:pt idx="40">
                  <c:v>1.3011588041205169E-2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1.0744096577528173E-2</c:v>
                </c:pt>
                <c:pt idx="52">
                  <c:v>0.15244127797454043</c:v>
                </c:pt>
                <c:pt idx="53">
                  <c:v>0.31929364469395038</c:v>
                </c:pt>
                <c:pt idx="54">
                  <c:v>0.50049205518392204</c:v>
                </c:pt>
                <c:pt idx="55">
                  <c:v>0.6944734412065493</c:v>
                </c:pt>
                <c:pt idx="56">
                  <c:v>0.9065860872822209</c:v>
                </c:pt>
                <c:pt idx="57">
                  <c:v>0.8699863398632699</c:v>
                </c:pt>
                <c:pt idx="58">
                  <c:v>0.64792041356388452</c:v>
                </c:pt>
                <c:pt idx="59">
                  <c:v>0.44020519823115356</c:v>
                </c:pt>
                <c:pt idx="60">
                  <c:v>0.26066688407535499</c:v>
                </c:pt>
                <c:pt idx="61">
                  <c:v>0.11341718778548993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2.0231967083507163E-3</c:v>
                </c:pt>
                <c:pt idx="76">
                  <c:v>0.10664006207471755</c:v>
                </c:pt>
                <c:pt idx="77">
                  <c:v>0.23277091379199288</c:v>
                </c:pt>
                <c:pt idx="78">
                  <c:v>0.37777195070999414</c:v>
                </c:pt>
                <c:pt idx="79">
                  <c:v>0.5360404469412301</c:v>
                </c:pt>
                <c:pt idx="80">
                  <c:v>0.69409407235282439</c:v>
                </c:pt>
                <c:pt idx="81">
                  <c:v>0.8434740109944775</c:v>
                </c:pt>
                <c:pt idx="82">
                  <c:v>0.98089811124763782</c:v>
                </c:pt>
                <c:pt idx="83">
                  <c:v>0.90516018255709885</c:v>
                </c:pt>
                <c:pt idx="84">
                  <c:v>0.80042512297771518</c:v>
                </c:pt>
                <c:pt idx="85">
                  <c:v>0.70344791768178827</c:v>
                </c:pt>
                <c:pt idx="86">
                  <c:v>0.61523707366755764</c:v>
                </c:pt>
                <c:pt idx="87">
                  <c:v>0.5493059673295807</c:v>
                </c:pt>
                <c:pt idx="88">
                  <c:v>0.50371127241845393</c:v>
                </c:pt>
                <c:pt idx="89">
                  <c:v>0.46745171367758587</c:v>
                </c:pt>
                <c:pt idx="90">
                  <c:v>0.43622681181293521</c:v>
                </c:pt>
                <c:pt idx="91">
                  <c:v>0.41671746745966964</c:v>
                </c:pt>
                <c:pt idx="92">
                  <c:v>0.41406771467759773</c:v>
                </c:pt>
                <c:pt idx="93">
                  <c:v>0.43424315104756739</c:v>
                </c:pt>
                <c:pt idx="94">
                  <c:v>0.47107402704582524</c:v>
                </c:pt>
                <c:pt idx="95">
                  <c:v>0.51637430498262327</c:v>
                </c:pt>
                <c:pt idx="96">
                  <c:v>0.57028622906987048</c:v>
                </c:pt>
                <c:pt idx="97">
                  <c:v>0.63117242527011053</c:v>
                </c:pt>
                <c:pt idx="98">
                  <c:v>0.69852437057023153</c:v>
                </c:pt>
                <c:pt idx="99">
                  <c:v>0.77685330582704504</c:v>
                </c:pt>
                <c:pt idx="100">
                  <c:v>0.86926530132441215</c:v>
                </c:pt>
                <c:pt idx="101">
                  <c:v>0.96315950192369881</c:v>
                </c:pt>
                <c:pt idx="102">
                  <c:v>0.94444585965752537</c:v>
                </c:pt>
                <c:pt idx="103">
                  <c:v>0.85945224090175887</c:v>
                </c:pt>
                <c:pt idx="104">
                  <c:v>0.78604992230401005</c:v>
                </c:pt>
                <c:pt idx="105">
                  <c:v>0.72660770624126458</c:v>
                </c:pt>
                <c:pt idx="106">
                  <c:v>0.6809645283386907</c:v>
                </c:pt>
                <c:pt idx="107">
                  <c:v>0.64223178166824002</c:v>
                </c:pt>
                <c:pt idx="108">
                  <c:v>0.62340215953624978</c:v>
                </c:pt>
                <c:pt idx="109">
                  <c:v>0.62043267050720452</c:v>
                </c:pt>
                <c:pt idx="110">
                  <c:v>0.6218849754013015</c:v>
                </c:pt>
                <c:pt idx="111">
                  <c:v>0.63120110235396265</c:v>
                </c:pt>
                <c:pt idx="112">
                  <c:v>0.64345763906742626</c:v>
                </c:pt>
                <c:pt idx="113">
                  <c:v>0.65697632050365495</c:v>
                </c:pt>
                <c:pt idx="114">
                  <c:v>0.66524177639439497</c:v>
                </c:pt>
                <c:pt idx="115">
                  <c:v>0.68562534393652541</c:v>
                </c:pt>
                <c:pt idx="116">
                  <c:v>0.72367096071467252</c:v>
                </c:pt>
                <c:pt idx="117">
                  <c:v>0.78026689447124564</c:v>
                </c:pt>
                <c:pt idx="118">
                  <c:v>0.84844173209847618</c:v>
                </c:pt>
                <c:pt idx="119">
                  <c:v>0.92728075791507836</c:v>
                </c:pt>
                <c:pt idx="120">
                  <c:v>0.98503791464410817</c:v>
                </c:pt>
                <c:pt idx="121">
                  <c:v>0.89585227920579147</c:v>
                </c:pt>
                <c:pt idx="122">
                  <c:v>0.81451982831303782</c:v>
                </c:pt>
                <c:pt idx="123">
                  <c:v>0.75352672560443923</c:v>
                </c:pt>
                <c:pt idx="124">
                  <c:v>0.71246602561321071</c:v>
                </c:pt>
                <c:pt idx="125">
                  <c:v>0.68370468326037637</c:v>
                </c:pt>
                <c:pt idx="126">
                  <c:v>0.66524170173007635</c:v>
                </c:pt>
                <c:pt idx="127">
                  <c:v>0.65842802495641573</c:v>
                </c:pt>
                <c:pt idx="128">
                  <c:v>0.6619418766396421</c:v>
                </c:pt>
                <c:pt idx="129">
                  <c:v>0.67192746555072169</c:v>
                </c:pt>
                <c:pt idx="130">
                  <c:v>0.68909471475344986</c:v>
                </c:pt>
                <c:pt idx="131">
                  <c:v>0.71234651572437535</c:v>
                </c:pt>
                <c:pt idx="132">
                  <c:v>0.7489314502054043</c:v>
                </c:pt>
                <c:pt idx="133">
                  <c:v>0.80003415795358557</c:v>
                </c:pt>
                <c:pt idx="134">
                  <c:v>0.85749363753853003</c:v>
                </c:pt>
                <c:pt idx="135">
                  <c:v>0.91518450928566553</c:v>
                </c:pt>
                <c:pt idx="136">
                  <c:v>0.97215744330972098</c:v>
                </c:pt>
                <c:pt idx="137">
                  <c:v>0.9696053001460726</c:v>
                </c:pt>
                <c:pt idx="138">
                  <c:v>0.9072906951223344</c:v>
                </c:pt>
                <c:pt idx="139">
                  <c:v>0.84507364921175676</c:v>
                </c:pt>
                <c:pt idx="140">
                  <c:v>0.78586901227705896</c:v>
                </c:pt>
                <c:pt idx="141">
                  <c:v>0.72405495593527114</c:v>
                </c:pt>
                <c:pt idx="142">
                  <c:v>0.6645351872394919</c:v>
                </c:pt>
                <c:pt idx="143">
                  <c:v>0.60724959814610791</c:v>
                </c:pt>
                <c:pt idx="144">
                  <c:v>0.55630599804358871</c:v>
                </c:pt>
                <c:pt idx="145">
                  <c:v>0.51707197631715252</c:v>
                </c:pt>
                <c:pt idx="146">
                  <c:v>0.49654802614181914</c:v>
                </c:pt>
                <c:pt idx="147">
                  <c:v>0.49815456384315948</c:v>
                </c:pt>
                <c:pt idx="148">
                  <c:v>0.52554713293344824</c:v>
                </c:pt>
                <c:pt idx="149">
                  <c:v>0.5729235804470465</c:v>
                </c:pt>
                <c:pt idx="150">
                  <c:v>0.63416475581918874</c:v>
                </c:pt>
                <c:pt idx="151">
                  <c:v>0.70911316283710368</c:v>
                </c:pt>
                <c:pt idx="152">
                  <c:v>0.7932018711452874</c:v>
                </c:pt>
                <c:pt idx="153">
                  <c:v>0.87635448290272444</c:v>
                </c:pt>
                <c:pt idx="154">
                  <c:v>0.95041417042306064</c:v>
                </c:pt>
                <c:pt idx="155">
                  <c:v>0.98051645329143233</c:v>
                </c:pt>
                <c:pt idx="156">
                  <c:v>0.91045398012398848</c:v>
                </c:pt>
                <c:pt idx="157">
                  <c:v>0.84286173875487203</c:v>
                </c:pt>
                <c:pt idx="158">
                  <c:v>0.78000322376510445</c:v>
                </c:pt>
                <c:pt idx="159">
                  <c:v>0.72183614905511262</c:v>
                </c:pt>
                <c:pt idx="160">
                  <c:v>0.66689610563702462</c:v>
                </c:pt>
                <c:pt idx="161">
                  <c:v>0.61481510045044041</c:v>
                </c:pt>
                <c:pt idx="162">
                  <c:v>0.5650699026491699</c:v>
                </c:pt>
                <c:pt idx="163">
                  <c:v>0.52383204453964249</c:v>
                </c:pt>
                <c:pt idx="164">
                  <c:v>0.49180145444208179</c:v>
                </c:pt>
                <c:pt idx="165">
                  <c:v>0.46457809718453791</c:v>
                </c:pt>
                <c:pt idx="166">
                  <c:v>0.44429683040948953</c:v>
                </c:pt>
                <c:pt idx="167">
                  <c:v>0.40227351162907821</c:v>
                </c:pt>
                <c:pt idx="168">
                  <c:v>0.38496862379826691</c:v>
                </c:pt>
                <c:pt idx="169">
                  <c:v>0.39557922930218192</c:v>
                </c:pt>
                <c:pt idx="170">
                  <c:v>0.43480403076843199</c:v>
                </c:pt>
                <c:pt idx="171">
                  <c:v>0.49599891356058823</c:v>
                </c:pt>
                <c:pt idx="172">
                  <c:v>0.56298506019480521</c:v>
                </c:pt>
                <c:pt idx="173">
                  <c:v>0.62971107901795365</c:v>
                </c:pt>
                <c:pt idx="174">
                  <c:v>0.68849571360654616</c:v>
                </c:pt>
                <c:pt idx="175">
                  <c:v>0.7340244489564679</c:v>
                </c:pt>
                <c:pt idx="176">
                  <c:v>0.76691857021868848</c:v>
                </c:pt>
                <c:pt idx="177">
                  <c:v>0.79444433042571883</c:v>
                </c:pt>
                <c:pt idx="178">
                  <c:v>0.82157835676740554</c:v>
                </c:pt>
                <c:pt idx="179">
                  <c:v>0.8474715160553028</c:v>
                </c:pt>
                <c:pt idx="180">
                  <c:v>0.87821778457718258</c:v>
                </c:pt>
                <c:pt idx="181">
                  <c:v>0.92007276960545314</c:v>
                </c:pt>
                <c:pt idx="182">
                  <c:v>0.96816943233764552</c:v>
                </c:pt>
                <c:pt idx="183">
                  <c:v>0.98191515984830846</c:v>
                </c:pt>
                <c:pt idx="184">
                  <c:v>0.92813233681003027</c:v>
                </c:pt>
                <c:pt idx="185">
                  <c:v>0.87577472001586421</c:v>
                </c:pt>
                <c:pt idx="186">
                  <c:v>0.82037837298682914</c:v>
                </c:pt>
                <c:pt idx="187">
                  <c:v>0.76745136640104461</c:v>
                </c:pt>
                <c:pt idx="188">
                  <c:v>0.72056355884666878</c:v>
                </c:pt>
                <c:pt idx="189">
                  <c:v>0.67844569989095149</c:v>
                </c:pt>
                <c:pt idx="190">
                  <c:v>0.64152463797828907</c:v>
                </c:pt>
                <c:pt idx="191">
                  <c:v>0.61234628723381501</c:v>
                </c:pt>
                <c:pt idx="192">
                  <c:v>0.58942249486369314</c:v>
                </c:pt>
                <c:pt idx="193">
                  <c:v>0.5715863613539014</c:v>
                </c:pt>
                <c:pt idx="194">
                  <c:v>0.56431225872319934</c:v>
                </c:pt>
                <c:pt idx="195">
                  <c:v>0.55066387080668544</c:v>
                </c:pt>
                <c:pt idx="196">
                  <c:v>0.53211600297487383</c:v>
                </c:pt>
                <c:pt idx="197">
                  <c:v>0.51834195952888029</c:v>
                </c:pt>
                <c:pt idx="198">
                  <c:v>0.54408355806540354</c:v>
                </c:pt>
                <c:pt idx="199">
                  <c:v>0.56420190334560394</c:v>
                </c:pt>
                <c:pt idx="200">
                  <c:v>0.56790454441043847</c:v>
                </c:pt>
                <c:pt idx="201">
                  <c:v>0.55505113468473877</c:v>
                </c:pt>
                <c:pt idx="202">
                  <c:v>0.53344943904682174</c:v>
                </c:pt>
                <c:pt idx="203">
                  <c:v>0.51818853254396946</c:v>
                </c:pt>
                <c:pt idx="204">
                  <c:v>0.52078376066224319</c:v>
                </c:pt>
                <c:pt idx="205">
                  <c:v>0.55024080354163063</c:v>
                </c:pt>
                <c:pt idx="206">
                  <c:v>0.60301626917708573</c:v>
                </c:pt>
                <c:pt idx="207">
                  <c:v>0.67710683853010989</c:v>
                </c:pt>
                <c:pt idx="208">
                  <c:v>0.76538612689467656</c:v>
                </c:pt>
                <c:pt idx="209">
                  <c:v>0.86261341021268534</c:v>
                </c:pt>
                <c:pt idx="210">
                  <c:v>0.95268530960300668</c:v>
                </c:pt>
                <c:pt idx="211">
                  <c:v>0.96251579954730526</c:v>
                </c:pt>
                <c:pt idx="212">
                  <c:v>0.88766950158081614</c:v>
                </c:pt>
                <c:pt idx="213">
                  <c:v>0.82230008436972268</c:v>
                </c:pt>
                <c:pt idx="214">
                  <c:v>0.76816663482746916</c:v>
                </c:pt>
                <c:pt idx="215">
                  <c:v>0.72813772631881213</c:v>
                </c:pt>
                <c:pt idx="216">
                  <c:v>0.69604042109975506</c:v>
                </c:pt>
                <c:pt idx="217">
                  <c:v>0.67293835285893311</c:v>
                </c:pt>
                <c:pt idx="218">
                  <c:v>0.65606402304278111</c:v>
                </c:pt>
                <c:pt idx="219">
                  <c:v>0.64429010710386081</c:v>
                </c:pt>
                <c:pt idx="220">
                  <c:v>0.63524093146995453</c:v>
                </c:pt>
                <c:pt idx="221">
                  <c:v>0.62895088523352949</c:v>
                </c:pt>
                <c:pt idx="222">
                  <c:v>0.62583660668371266</c:v>
                </c:pt>
                <c:pt idx="223">
                  <c:v>0.62717225382202146</c:v>
                </c:pt>
                <c:pt idx="224">
                  <c:v>0.63416628465763925</c:v>
                </c:pt>
                <c:pt idx="225">
                  <c:v>0.64346820312253228</c:v>
                </c:pt>
                <c:pt idx="226">
                  <c:v>0.67265154912675762</c:v>
                </c:pt>
                <c:pt idx="227">
                  <c:v>0.72247972145521899</c:v>
                </c:pt>
                <c:pt idx="228">
                  <c:v>0.78245962391287505</c:v>
                </c:pt>
                <c:pt idx="229">
                  <c:v>0.84647492654490908</c:v>
                </c:pt>
                <c:pt idx="230">
                  <c:v>0.90921108876113144</c:v>
                </c:pt>
                <c:pt idx="231">
                  <c:v>0.9720655413178817</c:v>
                </c:pt>
                <c:pt idx="232">
                  <c:v>0.96879689100184929</c:v>
                </c:pt>
                <c:pt idx="233">
                  <c:v>0.92057915780694799</c:v>
                </c:pt>
                <c:pt idx="234">
                  <c:v>0.88098261801740374</c:v>
                </c:pt>
                <c:pt idx="235">
                  <c:v>0.85339236792691442</c:v>
                </c:pt>
                <c:pt idx="236">
                  <c:v>0.83825136411097279</c:v>
                </c:pt>
                <c:pt idx="237">
                  <c:v>0.83426314167813542</c:v>
                </c:pt>
                <c:pt idx="238">
                  <c:v>0.84038235450106025</c:v>
                </c:pt>
                <c:pt idx="239">
                  <c:v>0.85478265451329694</c:v>
                </c:pt>
                <c:pt idx="240">
                  <c:v>0.88119161830231496</c:v>
                </c:pt>
                <c:pt idx="241">
                  <c:v>0.91457578532375206</c:v>
                </c:pt>
                <c:pt idx="242">
                  <c:v>0.95805188676920316</c:v>
                </c:pt>
                <c:pt idx="243">
                  <c:v>0.99046163949769195</c:v>
                </c:pt>
                <c:pt idx="244">
                  <c:v>0.93181033035667782</c:v>
                </c:pt>
                <c:pt idx="245">
                  <c:v>0.87361887433662289</c:v>
                </c:pt>
                <c:pt idx="246">
                  <c:v>0.82401860515184833</c:v>
                </c:pt>
                <c:pt idx="247">
                  <c:v>0.78930931942411997</c:v>
                </c:pt>
                <c:pt idx="248">
                  <c:v>0.76690277875564439</c:v>
                </c:pt>
                <c:pt idx="249">
                  <c:v>0.75273028498300687</c:v>
                </c:pt>
                <c:pt idx="250">
                  <c:v>0.74284230883371816</c:v>
                </c:pt>
                <c:pt idx="251">
                  <c:v>0.73618226320192126</c:v>
                </c:pt>
                <c:pt idx="252">
                  <c:v>0.73210265270447472</c:v>
                </c:pt>
                <c:pt idx="253">
                  <c:v>0.73439935712920379</c:v>
                </c:pt>
                <c:pt idx="254">
                  <c:v>0.74962129981418113</c:v>
                </c:pt>
                <c:pt idx="255">
                  <c:v>0.77807262284785594</c:v>
                </c:pt>
                <c:pt idx="256">
                  <c:v>0.82402274408894061</c:v>
                </c:pt>
                <c:pt idx="257">
                  <c:v>0.88863958228676898</c:v>
                </c:pt>
                <c:pt idx="258">
                  <c:v>0.97170864956808312</c:v>
                </c:pt>
                <c:pt idx="259">
                  <c:v>0.93329651066723229</c:v>
                </c:pt>
                <c:pt idx="260">
                  <c:v>0.83192947073616175</c:v>
                </c:pt>
                <c:pt idx="261">
                  <c:v>0.73248363104056691</c:v>
                </c:pt>
                <c:pt idx="262">
                  <c:v>0.64131985884496678</c:v>
                </c:pt>
                <c:pt idx="263">
                  <c:v>0.56250681527337121</c:v>
                </c:pt>
                <c:pt idx="264">
                  <c:v>0.49796445344122986</c:v>
                </c:pt>
                <c:pt idx="265">
                  <c:v>0.44651541755938418</c:v>
                </c:pt>
                <c:pt idx="266">
                  <c:v>0.40719743466777603</c:v>
                </c:pt>
                <c:pt idx="267">
                  <c:v>0.37874957235461304</c:v>
                </c:pt>
                <c:pt idx="268">
                  <c:v>0.36010760623327775</c:v>
                </c:pt>
                <c:pt idx="269">
                  <c:v>0.34935490768273247</c:v>
                </c:pt>
                <c:pt idx="270">
                  <c:v>0.34357605991959417</c:v>
                </c:pt>
                <c:pt idx="271">
                  <c:v>0.34608972218946998</c:v>
                </c:pt>
                <c:pt idx="272">
                  <c:v>0.39407776672683004</c:v>
                </c:pt>
                <c:pt idx="273">
                  <c:v>0.44754748941165945</c:v>
                </c:pt>
                <c:pt idx="274">
                  <c:v>0.50136598364613039</c:v>
                </c:pt>
                <c:pt idx="275">
                  <c:v>0.56064043512222772</c:v>
                </c:pt>
                <c:pt idx="276">
                  <c:v>0.62644290459744867</c:v>
                </c:pt>
                <c:pt idx="277">
                  <c:v>0.68585677820413693</c:v>
                </c:pt>
                <c:pt idx="278">
                  <c:v>0.72741468679183163</c:v>
                </c:pt>
                <c:pt idx="279">
                  <c:v>0.75335083140125292</c:v>
                </c:pt>
                <c:pt idx="280">
                  <c:v>0.77492422861466215</c:v>
                </c:pt>
                <c:pt idx="281">
                  <c:v>0.80098679867282829</c:v>
                </c:pt>
                <c:pt idx="282">
                  <c:v>0.82981528312698649</c:v>
                </c:pt>
                <c:pt idx="283">
                  <c:v>0.86724591119013983</c:v>
                </c:pt>
                <c:pt idx="284">
                  <c:v>0.92066517459405883</c:v>
                </c:pt>
                <c:pt idx="285">
                  <c:v>0.98889726080051099</c:v>
                </c:pt>
                <c:pt idx="286">
                  <c:v>0.93280310944243217</c:v>
                </c:pt>
                <c:pt idx="287">
                  <c:v>0.84889083177306035</c:v>
                </c:pt>
                <c:pt idx="288">
                  <c:v>0.7707181797890863</c:v>
                </c:pt>
                <c:pt idx="289">
                  <c:v>0.70119343018140112</c:v>
                </c:pt>
                <c:pt idx="290">
                  <c:v>0.64304702917341472</c:v>
                </c:pt>
                <c:pt idx="291">
                  <c:v>0.5928225576759788</c:v>
                </c:pt>
                <c:pt idx="292">
                  <c:v>0.54373472138512269</c:v>
                </c:pt>
                <c:pt idx="293">
                  <c:v>0.48366865151821659</c:v>
                </c:pt>
                <c:pt idx="294">
                  <c:v>0.40838961287212339</c:v>
                </c:pt>
                <c:pt idx="295">
                  <c:v>0.32778796642832475</c:v>
                </c:pt>
                <c:pt idx="296">
                  <c:v>0.24447674404025344</c:v>
                </c:pt>
                <c:pt idx="297">
                  <c:v>0.16891182967787643</c:v>
                </c:pt>
                <c:pt idx="298">
                  <c:v>0.10956897621003236</c:v>
                </c:pt>
                <c:pt idx="299">
                  <c:v>7.045717522462891E-2</c:v>
                </c:pt>
                <c:pt idx="300">
                  <c:v>4.8383499479980663E-2</c:v>
                </c:pt>
                <c:pt idx="301">
                  <c:v>4.1514146191563794E-2</c:v>
                </c:pt>
                <c:pt idx="302">
                  <c:v>5.1291603565870036E-2</c:v>
                </c:pt>
                <c:pt idx="303">
                  <c:v>4.1505179750342514E-2</c:v>
                </c:pt>
                <c:pt idx="304">
                  <c:v>4.8793686460411045E-2</c:v>
                </c:pt>
                <c:pt idx="305">
                  <c:v>7.7504952693313145E-2</c:v>
                </c:pt>
                <c:pt idx="306">
                  <c:v>0.13498907257973292</c:v>
                </c:pt>
                <c:pt idx="307">
                  <c:v>0.21593589756664899</c:v>
                </c:pt>
                <c:pt idx="308">
                  <c:v>0.3242184184288327</c:v>
                </c:pt>
                <c:pt idx="309">
                  <c:v>0.4534076125726797</c:v>
                </c:pt>
                <c:pt idx="310">
                  <c:v>0.59284330227681914</c:v>
                </c:pt>
                <c:pt idx="311">
                  <c:v>0.73669519362268177</c:v>
                </c:pt>
                <c:pt idx="312">
                  <c:v>0.88219888390565382</c:v>
                </c:pt>
                <c:pt idx="313">
                  <c:v>0.97167541081462827</c:v>
                </c:pt>
                <c:pt idx="314">
                  <c:v>0.83052258171601545</c:v>
                </c:pt>
                <c:pt idx="315">
                  <c:v>0.70380966622974239</c:v>
                </c:pt>
                <c:pt idx="316">
                  <c:v>0.59942803263798683</c:v>
                </c:pt>
                <c:pt idx="317">
                  <c:v>0.51589423195640693</c:v>
                </c:pt>
                <c:pt idx="318">
                  <c:v>0.45314791040408653</c:v>
                </c:pt>
                <c:pt idx="319">
                  <c:v>0.40244249108481789</c:v>
                </c:pt>
                <c:pt idx="320">
                  <c:v>0.3603507491075808</c:v>
                </c:pt>
                <c:pt idx="321">
                  <c:v>0.31828156933277063</c:v>
                </c:pt>
                <c:pt idx="322">
                  <c:v>0.20363283691069323</c:v>
                </c:pt>
                <c:pt idx="323">
                  <c:v>0.1085216967757614</c:v>
                </c:pt>
                <c:pt idx="324">
                  <c:v>4.491444438142389E-2</c:v>
                </c:pt>
                <c:pt idx="325">
                  <c:v>1.7902307689264818E-2</c:v>
                </c:pt>
                <c:pt idx="326">
                  <c:v>1.7888240132517885E-2</c:v>
                </c:pt>
                <c:pt idx="327">
                  <c:v>4.6840648239358296E-2</c:v>
                </c:pt>
                <c:pt idx="328">
                  <c:v>9.5104620135869511E-2</c:v>
                </c:pt>
                <c:pt idx="329">
                  <c:v>0.15369486437004864</c:v>
                </c:pt>
                <c:pt idx="330">
                  <c:v>0.2264286257826208</c:v>
                </c:pt>
                <c:pt idx="331">
                  <c:v>0.31424722230434365</c:v>
                </c:pt>
                <c:pt idx="332">
                  <c:v>0.4090815502275682</c:v>
                </c:pt>
                <c:pt idx="333">
                  <c:v>0.51022925100421457</c:v>
                </c:pt>
                <c:pt idx="334">
                  <c:v>0.59649842267312225</c:v>
                </c:pt>
                <c:pt idx="335">
                  <c:v>0.69430846664165291</c:v>
                </c:pt>
                <c:pt idx="336">
                  <c:v>0.79802925228534805</c:v>
                </c:pt>
                <c:pt idx="337">
                  <c:v>0.88762272861834257</c:v>
                </c:pt>
                <c:pt idx="338">
                  <c:v>0.9597531469376277</c:v>
                </c:pt>
                <c:pt idx="339">
                  <c:v>0.98873334706346361</c:v>
                </c:pt>
                <c:pt idx="340">
                  <c:v>0.94968494192519859</c:v>
                </c:pt>
                <c:pt idx="341">
                  <c:v>0.9134781520868982</c:v>
                </c:pt>
                <c:pt idx="342">
                  <c:v>0.88503034601483721</c:v>
                </c:pt>
                <c:pt idx="343">
                  <c:v>0.86810875348202998</c:v>
                </c:pt>
                <c:pt idx="344">
                  <c:v>0.86246552139577715</c:v>
                </c:pt>
                <c:pt idx="345">
                  <c:v>0.86100134890655711</c:v>
                </c:pt>
                <c:pt idx="346">
                  <c:v>0.86561635235407852</c:v>
                </c:pt>
                <c:pt idx="347">
                  <c:v>0.87378151288313866</c:v>
                </c:pt>
                <c:pt idx="348">
                  <c:v>0.88447673565720086</c:v>
                </c:pt>
                <c:pt idx="349">
                  <c:v>0.89562563542194706</c:v>
                </c:pt>
                <c:pt idx="350">
                  <c:v>0.90121578117203083</c:v>
                </c:pt>
                <c:pt idx="351">
                  <c:v>0.89811221348356784</c:v>
                </c:pt>
                <c:pt idx="352">
                  <c:v>0.89062541074666213</c:v>
                </c:pt>
                <c:pt idx="353">
                  <c:v>0.96706727339230392</c:v>
                </c:pt>
                <c:pt idx="354">
                  <c:v>0.96127271308601281</c:v>
                </c:pt>
                <c:pt idx="355">
                  <c:v>0.90140175876744733</c:v>
                </c:pt>
                <c:pt idx="356">
                  <c:v>0.8510262816835259</c:v>
                </c:pt>
                <c:pt idx="357">
                  <c:v>0.80871117996926944</c:v>
                </c:pt>
                <c:pt idx="358">
                  <c:v>0.77907194681440139</c:v>
                </c:pt>
                <c:pt idx="359">
                  <c:v>0.76203496258158343</c:v>
                </c:pt>
              </c:numCache>
            </c:numRef>
          </c:val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'Score Template 2'!$EQ$39:$EQ$398</c:f>
              <c:numCache>
                <c:formatCode>0.0000</c:formatCode>
                <c:ptCount val="360"/>
                <c:pt idx="0">
                  <c:v>0.52635541166528588</c:v>
                </c:pt>
                <c:pt idx="1">
                  <c:v>0.50974573151656477</c:v>
                </c:pt>
                <c:pt idx="2">
                  <c:v>0.49853982368163752</c:v>
                </c:pt>
                <c:pt idx="3">
                  <c:v>0.49816093099314285</c:v>
                </c:pt>
                <c:pt idx="4">
                  <c:v>0.51443310204212311</c:v>
                </c:pt>
                <c:pt idx="5">
                  <c:v>0.55158142292088064</c:v>
                </c:pt>
                <c:pt idx="6">
                  <c:v>0.6095647783429563</c:v>
                </c:pt>
                <c:pt idx="7">
                  <c:v>0.67298815579508076</c:v>
                </c:pt>
                <c:pt idx="8">
                  <c:v>0.73786475754607994</c:v>
                </c:pt>
                <c:pt idx="9">
                  <c:v>0.7994040117463711</c:v>
                </c:pt>
                <c:pt idx="10">
                  <c:v>0.85637030837314354</c:v>
                </c:pt>
                <c:pt idx="11">
                  <c:v>0.90654539584410221</c:v>
                </c:pt>
                <c:pt idx="12">
                  <c:v>0.95251667104953264</c:v>
                </c:pt>
                <c:pt idx="13">
                  <c:v>0.99583883636173354</c:v>
                </c:pt>
                <c:pt idx="14">
                  <c:v>0.93957334723901664</c:v>
                </c:pt>
                <c:pt idx="15">
                  <c:v>0.88456241445210892</c:v>
                </c:pt>
                <c:pt idx="16">
                  <c:v>0.83594026158461554</c:v>
                </c:pt>
                <c:pt idx="17">
                  <c:v>0.79077950343164405</c:v>
                </c:pt>
                <c:pt idx="18">
                  <c:v>0.74907872912859685</c:v>
                </c:pt>
                <c:pt idx="19">
                  <c:v>0.7094799069220572</c:v>
                </c:pt>
                <c:pt idx="20">
                  <c:v>0.67122428267526302</c:v>
                </c:pt>
                <c:pt idx="21">
                  <c:v>0.63592911023584509</c:v>
                </c:pt>
                <c:pt idx="22">
                  <c:v>0.61146971530887817</c:v>
                </c:pt>
                <c:pt idx="23">
                  <c:v>0.60158522015096882</c:v>
                </c:pt>
                <c:pt idx="24">
                  <c:v>0.5954276462577428</c:v>
                </c:pt>
                <c:pt idx="25">
                  <c:v>0.59616577065147003</c:v>
                </c:pt>
                <c:pt idx="26">
                  <c:v>0.60483121597408096</c:v>
                </c:pt>
                <c:pt idx="27">
                  <c:v>0.6281595788293195</c:v>
                </c:pt>
                <c:pt idx="28">
                  <c:v>0.68410805954675991</c:v>
                </c:pt>
                <c:pt idx="29">
                  <c:v>0.77082580395253186</c:v>
                </c:pt>
                <c:pt idx="30">
                  <c:v>0.88517313012853249</c:v>
                </c:pt>
                <c:pt idx="31">
                  <c:v>0.98563315744513325</c:v>
                </c:pt>
                <c:pt idx="32">
                  <c:v>0.85179040003895445</c:v>
                </c:pt>
                <c:pt idx="33">
                  <c:v>0.71346959038476898</c:v>
                </c:pt>
                <c:pt idx="34">
                  <c:v>0.57467274922637246</c:v>
                </c:pt>
                <c:pt idx="35">
                  <c:v>0.43882272216688223</c:v>
                </c:pt>
                <c:pt idx="36">
                  <c:v>0.31275724634248792</c:v>
                </c:pt>
                <c:pt idx="37">
                  <c:v>0.20026716713155179</c:v>
                </c:pt>
                <c:pt idx="38">
                  <c:v>0.10054342950894068</c:v>
                </c:pt>
                <c:pt idx="39">
                  <c:v>1.2968239602122233E-2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1.0707637905548961E-2</c:v>
                </c:pt>
                <c:pt idx="51">
                  <c:v>0.15241068212699971</c:v>
                </c:pt>
                <c:pt idx="52">
                  <c:v>0.31926886307206304</c:v>
                </c:pt>
                <c:pt idx="53">
                  <c:v>0.50047277823823544</c:v>
                </c:pt>
                <c:pt idx="54">
                  <c:v>0.69446184835100744</c:v>
                </c:pt>
                <c:pt idx="55">
                  <c:v>0.90658168827877494</c:v>
                </c:pt>
                <c:pt idx="56">
                  <c:v>0.86998462078808991</c:v>
                </c:pt>
                <c:pt idx="57">
                  <c:v>0.64791134789994675</c:v>
                </c:pt>
                <c:pt idx="58">
                  <c:v>0.44018242242819694</c:v>
                </c:pt>
                <c:pt idx="59">
                  <c:v>0.2606291649855017</c:v>
                </c:pt>
                <c:pt idx="60">
                  <c:v>0.11336281848973795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1.9975439911226189E-3</c:v>
                </c:pt>
                <c:pt idx="75">
                  <c:v>0.10662261867240774</c:v>
                </c:pt>
                <c:pt idx="76">
                  <c:v>0.23276032344200792</c:v>
                </c:pt>
                <c:pt idx="77">
                  <c:v>0.37776436533610669</c:v>
                </c:pt>
                <c:pt idx="78">
                  <c:v>0.53603430352963866</c:v>
                </c:pt>
                <c:pt idx="79">
                  <c:v>0.69409630944321465</c:v>
                </c:pt>
                <c:pt idx="80">
                  <c:v>0.84348604132772809</c:v>
                </c:pt>
                <c:pt idx="81">
                  <c:v>0.98092046241594422</c:v>
                </c:pt>
                <c:pt idx="82">
                  <c:v>0.90512973941366881</c:v>
                </c:pt>
                <c:pt idx="83">
                  <c:v>0.80038677202123076</c:v>
                </c:pt>
                <c:pt idx="84">
                  <c:v>0.70340177897985789</c:v>
                </c:pt>
                <c:pt idx="85">
                  <c:v>0.61518477395657567</c:v>
                </c:pt>
                <c:pt idx="86">
                  <c:v>0.54924290719889712</c:v>
                </c:pt>
                <c:pt idx="87">
                  <c:v>0.50363877569268189</c:v>
                </c:pt>
                <c:pt idx="88">
                  <c:v>0.46737258250117608</c:v>
                </c:pt>
                <c:pt idx="89">
                  <c:v>0.43614778388168418</c:v>
                </c:pt>
                <c:pt idx="90">
                  <c:v>0.41664277147518225</c:v>
                </c:pt>
                <c:pt idx="91">
                  <c:v>0.41399899145188701</c:v>
                </c:pt>
                <c:pt idx="92">
                  <c:v>0.43418616497289797</c:v>
                </c:pt>
                <c:pt idx="93">
                  <c:v>0.47102164034055738</c:v>
                </c:pt>
                <c:pt idx="94">
                  <c:v>0.51632579331062434</c:v>
                </c:pt>
                <c:pt idx="95">
                  <c:v>0.57024209749800792</c:v>
                </c:pt>
                <c:pt idx="96">
                  <c:v>0.63113942818687629</c:v>
                </c:pt>
                <c:pt idx="97">
                  <c:v>0.69850153697441297</c:v>
                </c:pt>
                <c:pt idx="98">
                  <c:v>0.77683513648208635</c:v>
                </c:pt>
                <c:pt idx="99">
                  <c:v>0.86924964935951421</c:v>
                </c:pt>
                <c:pt idx="100">
                  <c:v>0.96314970990352999</c:v>
                </c:pt>
                <c:pt idx="101">
                  <c:v>0.94444721889552929</c:v>
                </c:pt>
                <c:pt idx="102">
                  <c:v>0.85944218167661113</c:v>
                </c:pt>
                <c:pt idx="103">
                  <c:v>0.78603153305936357</c:v>
                </c:pt>
                <c:pt idx="104">
                  <c:v>0.72658508035813218</c:v>
                </c:pt>
                <c:pt idx="105">
                  <c:v>0.68093759444243296</c:v>
                </c:pt>
                <c:pt idx="106">
                  <c:v>0.64220135506868159</c:v>
                </c:pt>
                <c:pt idx="107">
                  <c:v>0.62336849498039759</c:v>
                </c:pt>
                <c:pt idx="108">
                  <c:v>0.62039351512424856</c:v>
                </c:pt>
                <c:pt idx="109">
                  <c:v>0.62183877722953529</c:v>
                </c:pt>
                <c:pt idx="110">
                  <c:v>0.63115416014967307</c:v>
                </c:pt>
                <c:pt idx="111">
                  <c:v>0.64341144242783588</c:v>
                </c:pt>
                <c:pt idx="112">
                  <c:v>0.65693381866466449</c:v>
                </c:pt>
                <c:pt idx="113">
                  <c:v>0.6652050660404738</c:v>
                </c:pt>
                <c:pt idx="114">
                  <c:v>0.68559561151555248</c:v>
                </c:pt>
                <c:pt idx="115">
                  <c:v>0.72364812565877312</c:v>
                </c:pt>
                <c:pt idx="116">
                  <c:v>0.78024751288461069</c:v>
                </c:pt>
                <c:pt idx="117">
                  <c:v>0.84843230045513218</c:v>
                </c:pt>
                <c:pt idx="118">
                  <c:v>0.92727925359287244</c:v>
                </c:pt>
                <c:pt idx="119">
                  <c:v>0.98503721159074697</c:v>
                </c:pt>
                <c:pt idx="120">
                  <c:v>0.89584764461341737</c:v>
                </c:pt>
                <c:pt idx="121">
                  <c:v>0.81451372314300086</c:v>
                </c:pt>
                <c:pt idx="122">
                  <c:v>0.75351998751464055</c:v>
                </c:pt>
                <c:pt idx="123">
                  <c:v>0.71246191124044245</c:v>
                </c:pt>
                <c:pt idx="124">
                  <c:v>0.6836945063428157</c:v>
                </c:pt>
                <c:pt idx="125">
                  <c:v>0.66522269033921522</c:v>
                </c:pt>
                <c:pt idx="126">
                  <c:v>0.65839973668033069</c:v>
                </c:pt>
                <c:pt idx="127">
                  <c:v>0.66190779393665022</c:v>
                </c:pt>
                <c:pt idx="128">
                  <c:v>0.67188804678997449</c:v>
                </c:pt>
                <c:pt idx="129">
                  <c:v>0.68905087373820284</c:v>
                </c:pt>
                <c:pt idx="130">
                  <c:v>0.71230192058935993</c:v>
                </c:pt>
                <c:pt idx="131">
                  <c:v>0.74889078092737293</c:v>
                </c:pt>
                <c:pt idx="132">
                  <c:v>0.8000036580331864</c:v>
                </c:pt>
                <c:pt idx="133">
                  <c:v>0.857473105131348</c:v>
                </c:pt>
                <c:pt idx="134">
                  <c:v>0.91517012352603033</c:v>
                </c:pt>
                <c:pt idx="135">
                  <c:v>0.97214820231326038</c:v>
                </c:pt>
                <c:pt idx="136">
                  <c:v>0.96960872112859742</c:v>
                </c:pt>
                <c:pt idx="137">
                  <c:v>0.90728895523784425</c:v>
                </c:pt>
                <c:pt idx="138">
                  <c:v>0.84506867612668157</c:v>
                </c:pt>
                <c:pt idx="139">
                  <c:v>0.78586045057296516</c:v>
                </c:pt>
                <c:pt idx="140">
                  <c:v>0.72404335233235306</c:v>
                </c:pt>
                <c:pt idx="141">
                  <c:v>0.66451691510689037</c:v>
                </c:pt>
                <c:pt idx="142">
                  <c:v>0.60722406204219403</c:v>
                </c:pt>
                <c:pt idx="143">
                  <c:v>0.55627727856999987</c:v>
                </c:pt>
                <c:pt idx="144">
                  <c:v>0.5170431380741588</c:v>
                </c:pt>
                <c:pt idx="145">
                  <c:v>0.49651954429530543</c:v>
                </c:pt>
                <c:pt idx="146">
                  <c:v>0.49812544692537863</c:v>
                </c:pt>
                <c:pt idx="147">
                  <c:v>0.5255159747609941</c:v>
                </c:pt>
                <c:pt idx="148">
                  <c:v>0.57289246943754857</c:v>
                </c:pt>
                <c:pt idx="149">
                  <c:v>0.63413514921986924</c:v>
                </c:pt>
                <c:pt idx="150">
                  <c:v>0.70908225000713143</c:v>
                </c:pt>
                <c:pt idx="151">
                  <c:v>0.79317210212487321</c:v>
                </c:pt>
                <c:pt idx="152">
                  <c:v>0.87632582734012576</c:v>
                </c:pt>
                <c:pt idx="153">
                  <c:v>0.9503886842632725</c:v>
                </c:pt>
                <c:pt idx="154">
                  <c:v>0.98053608472141707</c:v>
                </c:pt>
                <c:pt idx="155">
                  <c:v>0.91046425633999939</c:v>
                </c:pt>
                <c:pt idx="156">
                  <c:v>0.84286095004448025</c:v>
                </c:pt>
                <c:pt idx="157">
                  <c:v>0.77998954305964552</c:v>
                </c:pt>
                <c:pt idx="158">
                  <c:v>0.72181247638686064</c:v>
                </c:pt>
                <c:pt idx="159">
                  <c:v>0.66686549985263821</c:v>
                </c:pt>
                <c:pt idx="160">
                  <c:v>0.61477764170334637</c:v>
                </c:pt>
                <c:pt idx="161">
                  <c:v>0.56502787317952596</c:v>
                </c:pt>
                <c:pt idx="162">
                  <c:v>0.52379048256154515</c:v>
                </c:pt>
                <c:pt idx="163">
                  <c:v>0.49176443734140152</c:v>
                </c:pt>
                <c:pt idx="164">
                  <c:v>0.46454357231211008</c:v>
                </c:pt>
                <c:pt idx="165">
                  <c:v>0.44426180431101392</c:v>
                </c:pt>
                <c:pt idx="166">
                  <c:v>0.40223971511403844</c:v>
                </c:pt>
                <c:pt idx="167">
                  <c:v>0.38493718770041929</c:v>
                </c:pt>
                <c:pt idx="168">
                  <c:v>0.39555013392849281</c:v>
                </c:pt>
                <c:pt idx="169">
                  <c:v>0.43477654544383071</c:v>
                </c:pt>
                <c:pt idx="170">
                  <c:v>0.49597285432862137</c:v>
                </c:pt>
                <c:pt idx="171">
                  <c:v>0.56296016658116987</c:v>
                </c:pt>
                <c:pt idx="172">
                  <c:v>0.62969043930790991</c:v>
                </c:pt>
                <c:pt idx="173">
                  <c:v>0.68847967980294711</c:v>
                </c:pt>
                <c:pt idx="174">
                  <c:v>0.73401082001540296</c:v>
                </c:pt>
                <c:pt idx="175">
                  <c:v>0.76690841207225169</c:v>
                </c:pt>
                <c:pt idx="176">
                  <c:v>0.79442330186807109</c:v>
                </c:pt>
                <c:pt idx="177">
                  <c:v>0.82156968860544122</c:v>
                </c:pt>
                <c:pt idx="178">
                  <c:v>0.84747680681036786</c:v>
                </c:pt>
                <c:pt idx="179">
                  <c:v>0.87823738323525347</c:v>
                </c:pt>
                <c:pt idx="180">
                  <c:v>0.92010335401723331</c:v>
                </c:pt>
                <c:pt idx="181">
                  <c:v>0.96820291296415584</c:v>
                </c:pt>
                <c:pt idx="182">
                  <c:v>0.98188180715875184</c:v>
                </c:pt>
                <c:pt idx="183">
                  <c:v>0.92810295250963781</c:v>
                </c:pt>
                <c:pt idx="184">
                  <c:v>0.87575196246265985</c:v>
                </c:pt>
                <c:pt idx="185">
                  <c:v>0.82036193100527122</c:v>
                </c:pt>
                <c:pt idx="186">
                  <c:v>0.76743761403521993</c:v>
                </c:pt>
                <c:pt idx="187">
                  <c:v>0.72054999616757898</c:v>
                </c:pt>
                <c:pt idx="188">
                  <c:v>0.67843275066593001</c:v>
                </c:pt>
                <c:pt idx="189">
                  <c:v>0.64150925504469913</c:v>
                </c:pt>
                <c:pt idx="190">
                  <c:v>0.61232534444909503</c:v>
                </c:pt>
                <c:pt idx="191">
                  <c:v>0.58939842979201384</c:v>
                </c:pt>
                <c:pt idx="192">
                  <c:v>0.57156138697364955</c:v>
                </c:pt>
                <c:pt idx="193">
                  <c:v>0.56428535261952995</c:v>
                </c:pt>
                <c:pt idx="194">
                  <c:v>0.55063768061951168</c:v>
                </c:pt>
                <c:pt idx="195">
                  <c:v>0.5320882965803686</c:v>
                </c:pt>
                <c:pt idx="196">
                  <c:v>0.5183154891494044</c:v>
                </c:pt>
                <c:pt idx="197">
                  <c:v>0.54406010738028687</c:v>
                </c:pt>
                <c:pt idx="198">
                  <c:v>0.56418083794151364</c:v>
                </c:pt>
                <c:pt idx="199">
                  <c:v>0.56788607618801534</c:v>
                </c:pt>
                <c:pt idx="200">
                  <c:v>0.55503653503797423</c:v>
                </c:pt>
                <c:pt idx="201">
                  <c:v>0.53343796511810082</c:v>
                </c:pt>
                <c:pt idx="202">
                  <c:v>0.51817960199002444</c:v>
                </c:pt>
                <c:pt idx="203">
                  <c:v>0.52078011015787595</c:v>
                </c:pt>
                <c:pt idx="204">
                  <c:v>0.55023396625257881</c:v>
                </c:pt>
                <c:pt idx="205">
                  <c:v>0.60300698138997255</c:v>
                </c:pt>
                <c:pt idx="206">
                  <c:v>0.67709993827319714</c:v>
                </c:pt>
                <c:pt idx="207">
                  <c:v>0.76539898596860234</c:v>
                </c:pt>
                <c:pt idx="208">
                  <c:v>0.86262345885262337</c:v>
                </c:pt>
                <c:pt idx="209">
                  <c:v>0.95268715168942786</c:v>
                </c:pt>
                <c:pt idx="210">
                  <c:v>0.96252223355199151</c:v>
                </c:pt>
                <c:pt idx="211">
                  <c:v>0.88768030816559951</c:v>
                </c:pt>
                <c:pt idx="212">
                  <c:v>0.82230771928825108</c:v>
                </c:pt>
                <c:pt idx="213">
                  <c:v>0.76816533903866213</c:v>
                </c:pt>
                <c:pt idx="214">
                  <c:v>0.72812300121601692</c:v>
                </c:pt>
                <c:pt idx="215">
                  <c:v>0.69601403801083084</c:v>
                </c:pt>
                <c:pt idx="216">
                  <c:v>0.67290131102438511</c:v>
                </c:pt>
                <c:pt idx="217">
                  <c:v>0.65601987696906194</c:v>
                </c:pt>
                <c:pt idx="218">
                  <c:v>0.64424148843788176</c:v>
                </c:pt>
                <c:pt idx="219">
                  <c:v>0.63519589459921622</c:v>
                </c:pt>
                <c:pt idx="220">
                  <c:v>0.62890848900510687</c:v>
                </c:pt>
                <c:pt idx="221">
                  <c:v>0.62579918893802189</c:v>
                </c:pt>
                <c:pt idx="222">
                  <c:v>0.62713957293087519</c:v>
                </c:pt>
                <c:pt idx="223">
                  <c:v>0.63413921728497358</c:v>
                </c:pt>
                <c:pt idx="224">
                  <c:v>0.64344818130572645</c:v>
                </c:pt>
                <c:pt idx="225">
                  <c:v>0.67263548728260369</c:v>
                </c:pt>
                <c:pt idx="226">
                  <c:v>0.72246815190018121</c:v>
                </c:pt>
                <c:pt idx="227">
                  <c:v>0.78245116467493014</c:v>
                </c:pt>
                <c:pt idx="228">
                  <c:v>0.84646901527760665</c:v>
                </c:pt>
                <c:pt idx="229">
                  <c:v>0.90920654165487913</c:v>
                </c:pt>
                <c:pt idx="230">
                  <c:v>0.97206237509664928</c:v>
                </c:pt>
                <c:pt idx="231">
                  <c:v>0.96879846684999704</c:v>
                </c:pt>
                <c:pt idx="232">
                  <c:v>0.92057850632382432</c:v>
                </c:pt>
                <c:pt idx="233">
                  <c:v>0.88097913453567223</c:v>
                </c:pt>
                <c:pt idx="234">
                  <c:v>0.85338772697859033</c:v>
                </c:pt>
                <c:pt idx="235">
                  <c:v>0.83823678046889272</c:v>
                </c:pt>
                <c:pt idx="236">
                  <c:v>0.83423823337674874</c:v>
                </c:pt>
                <c:pt idx="237">
                  <c:v>0.8403523687794503</c:v>
                </c:pt>
                <c:pt idx="238">
                  <c:v>0.85475064981761462</c:v>
                </c:pt>
                <c:pt idx="239">
                  <c:v>0.88116025249475993</c:v>
                </c:pt>
                <c:pt idx="240">
                  <c:v>0.91454435968058434</c:v>
                </c:pt>
                <c:pt idx="241">
                  <c:v>0.95802231877328703</c:v>
                </c:pt>
                <c:pt idx="242">
                  <c:v>0.99048574869003103</c:v>
                </c:pt>
                <c:pt idx="243">
                  <c:v>0.93183013036831341</c:v>
                </c:pt>
                <c:pt idx="244">
                  <c:v>0.87363267178214232</c:v>
                </c:pt>
                <c:pt idx="245">
                  <c:v>0.82402618294557739</c:v>
                </c:pt>
                <c:pt idx="246">
                  <c:v>0.78931132598948706</c:v>
                </c:pt>
                <c:pt idx="247">
                  <c:v>0.76689973414209378</c:v>
                </c:pt>
                <c:pt idx="248">
                  <c:v>0.75272310083534855</c:v>
                </c:pt>
                <c:pt idx="249">
                  <c:v>0.74282912003472745</c:v>
                </c:pt>
                <c:pt idx="250">
                  <c:v>0.73616558683123223</c:v>
                </c:pt>
                <c:pt idx="251">
                  <c:v>0.73208092943774994</c:v>
                </c:pt>
                <c:pt idx="252">
                  <c:v>0.73437362594693345</c:v>
                </c:pt>
                <c:pt idx="253">
                  <c:v>0.74959198405961658</c:v>
                </c:pt>
                <c:pt idx="254">
                  <c:v>0.77804353401856874</c:v>
                </c:pt>
                <c:pt idx="255">
                  <c:v>0.82399794774324508</c:v>
                </c:pt>
                <c:pt idx="256">
                  <c:v>0.88862222864718787</c:v>
                </c:pt>
                <c:pt idx="257">
                  <c:v>0.97169744477544218</c:v>
                </c:pt>
                <c:pt idx="258">
                  <c:v>0.93330360050619243</c:v>
                </c:pt>
                <c:pt idx="259">
                  <c:v>0.83193442131863593</c:v>
                </c:pt>
                <c:pt idx="260">
                  <c:v>0.7324869694015681</c:v>
                </c:pt>
                <c:pt idx="261">
                  <c:v>0.64132190951184886</c:v>
                </c:pt>
                <c:pt idx="262">
                  <c:v>0.56250567978675003</c:v>
                </c:pt>
                <c:pt idx="263">
                  <c:v>0.49795685712776461</c:v>
                </c:pt>
                <c:pt idx="264">
                  <c:v>0.44650120644228197</c:v>
                </c:pt>
                <c:pt idx="265">
                  <c:v>0.4071744720053283</c:v>
                </c:pt>
                <c:pt idx="266">
                  <c:v>0.37871727261233401</c:v>
                </c:pt>
                <c:pt idx="267">
                  <c:v>0.36006607730203333</c:v>
                </c:pt>
                <c:pt idx="268">
                  <c:v>0.34930741380776964</c:v>
                </c:pt>
                <c:pt idx="269">
                  <c:v>0.34352537887491985</c:v>
                </c:pt>
                <c:pt idx="270">
                  <c:v>0.34604000093880272</c:v>
                </c:pt>
                <c:pt idx="271">
                  <c:v>0.3940321858660657</c:v>
                </c:pt>
                <c:pt idx="272">
                  <c:v>0.44750808232213035</c:v>
                </c:pt>
                <c:pt idx="273">
                  <c:v>0.50133370866705751</c:v>
                </c:pt>
                <c:pt idx="274">
                  <c:v>0.56061470349872822</c:v>
                </c:pt>
                <c:pt idx="275">
                  <c:v>0.6264232341246716</c:v>
                </c:pt>
                <c:pt idx="276">
                  <c:v>0.68584253812310914</c:v>
                </c:pt>
                <c:pt idx="277">
                  <c:v>0.72740534504430543</c:v>
                </c:pt>
                <c:pt idx="278">
                  <c:v>0.75334543130504006</c:v>
                </c:pt>
                <c:pt idx="279">
                  <c:v>0.7749213138502582</c:v>
                </c:pt>
                <c:pt idx="280">
                  <c:v>0.8009880306433379</c:v>
                </c:pt>
                <c:pt idx="281">
                  <c:v>0.82983925435882477</c:v>
                </c:pt>
                <c:pt idx="282">
                  <c:v>0.86727262634793745</c:v>
                </c:pt>
                <c:pt idx="283">
                  <c:v>0.92069206770368661</c:v>
                </c:pt>
                <c:pt idx="284">
                  <c:v>0.98892688516043725</c:v>
                </c:pt>
                <c:pt idx="285">
                  <c:v>0.93277021804293092</c:v>
                </c:pt>
                <c:pt idx="286">
                  <c:v>0.84886113195629753</c:v>
                </c:pt>
                <c:pt idx="287">
                  <c:v>0.77069740550566623</c:v>
                </c:pt>
                <c:pt idx="288">
                  <c:v>0.70118046480914442</c:v>
                </c:pt>
                <c:pt idx="289">
                  <c:v>0.64303624393219017</c:v>
                </c:pt>
                <c:pt idx="290">
                  <c:v>0.59280952577496449</c:v>
                </c:pt>
                <c:pt idx="291">
                  <c:v>0.54372029515727971</c:v>
                </c:pt>
                <c:pt idx="292">
                  <c:v>0.48364992284660602</c:v>
                </c:pt>
                <c:pt idx="293">
                  <c:v>0.4083628897938667</c:v>
                </c:pt>
                <c:pt idx="294">
                  <c:v>0.3277538355730415</c:v>
                </c:pt>
                <c:pt idx="295">
                  <c:v>0.24443757777967523</c:v>
                </c:pt>
                <c:pt idx="296">
                  <c:v>0.16886985868913329</c:v>
                </c:pt>
                <c:pt idx="297">
                  <c:v>0.10952987949689874</c:v>
                </c:pt>
                <c:pt idx="298">
                  <c:v>7.0422406367138923E-2</c:v>
                </c:pt>
                <c:pt idx="299">
                  <c:v>4.8354420886856042E-2</c:v>
                </c:pt>
                <c:pt idx="300">
                  <c:v>4.1489027439864601E-2</c:v>
                </c:pt>
                <c:pt idx="301">
                  <c:v>5.1267052434610605E-2</c:v>
                </c:pt>
                <c:pt idx="302">
                  <c:v>4.1475137351073332E-2</c:v>
                </c:pt>
                <c:pt idx="303">
                  <c:v>4.875603357954883E-2</c:v>
                </c:pt>
                <c:pt idx="304">
                  <c:v>7.746463480466359E-2</c:v>
                </c:pt>
                <c:pt idx="305">
                  <c:v>0.13494739738540862</c:v>
                </c:pt>
                <c:pt idx="306">
                  <c:v>0.21589809412397343</c:v>
                </c:pt>
                <c:pt idx="307">
                  <c:v>0.32418872745374216</c:v>
                </c:pt>
                <c:pt idx="308">
                  <c:v>0.45338803928775828</c:v>
                </c:pt>
                <c:pt idx="309">
                  <c:v>0.59283225089965019</c:v>
                </c:pt>
                <c:pt idx="310">
                  <c:v>0.73669174638666179</c:v>
                </c:pt>
                <c:pt idx="311">
                  <c:v>0.88220376035877535</c:v>
                </c:pt>
                <c:pt idx="312">
                  <c:v>0.97168031904773566</c:v>
                </c:pt>
                <c:pt idx="313">
                  <c:v>0.83051895628910088</c:v>
                </c:pt>
                <c:pt idx="314">
                  <c:v>0.70379533075557021</c:v>
                </c:pt>
                <c:pt idx="315">
                  <c:v>0.59939931141564085</c:v>
                </c:pt>
                <c:pt idx="316">
                  <c:v>0.51585377744563488</c:v>
                </c:pt>
                <c:pt idx="317">
                  <c:v>0.45309378398914302</c:v>
                </c:pt>
                <c:pt idx="318">
                  <c:v>0.40237790627438841</c:v>
                </c:pt>
                <c:pt idx="319">
                  <c:v>0.36028103678841739</c:v>
                </c:pt>
                <c:pt idx="320">
                  <c:v>0.3182096451107157</c:v>
                </c:pt>
                <c:pt idx="321">
                  <c:v>0.20356008262732517</c:v>
                </c:pt>
                <c:pt idx="322">
                  <c:v>0.10844863637723812</c:v>
                </c:pt>
                <c:pt idx="323">
                  <c:v>4.4843866154161027E-2</c:v>
                </c:pt>
                <c:pt idx="324">
                  <c:v>1.7838944063784612E-2</c:v>
                </c:pt>
                <c:pt idx="325">
                  <c:v>1.783603495511088E-2</c:v>
                </c:pt>
                <c:pt idx="326">
                  <c:v>4.6798861111762124E-2</c:v>
                </c:pt>
                <c:pt idx="327">
                  <c:v>9.5073219911885887E-2</c:v>
                </c:pt>
                <c:pt idx="328">
                  <c:v>0.15366947936798381</c:v>
                </c:pt>
                <c:pt idx="329">
                  <c:v>0.22640754505547256</c:v>
                </c:pt>
                <c:pt idx="330">
                  <c:v>0.31422615175234525</c:v>
                </c:pt>
                <c:pt idx="331">
                  <c:v>0.40902418948421548</c:v>
                </c:pt>
                <c:pt idx="332">
                  <c:v>0.51018165890394784</c:v>
                </c:pt>
                <c:pt idx="333">
                  <c:v>0.59646658375781147</c:v>
                </c:pt>
                <c:pt idx="334">
                  <c:v>0.69429492889149413</c:v>
                </c:pt>
                <c:pt idx="335">
                  <c:v>0.79802921914898095</c:v>
                </c:pt>
                <c:pt idx="336">
                  <c:v>0.88763718392883217</c:v>
                </c:pt>
                <c:pt idx="337">
                  <c:v>0.95977726322346391</c:v>
                </c:pt>
                <c:pt idx="338">
                  <c:v>0.98870406463384752</c:v>
                </c:pt>
                <c:pt idx="339">
                  <c:v>0.94964858558485588</c:v>
                </c:pt>
                <c:pt idx="340">
                  <c:v>0.91343425332391326</c:v>
                </c:pt>
                <c:pt idx="341">
                  <c:v>0.88498295753124734</c:v>
                </c:pt>
                <c:pt idx="342">
                  <c:v>0.8680582034276918</c:v>
                </c:pt>
                <c:pt idx="343">
                  <c:v>0.86242240272940029</c:v>
                </c:pt>
                <c:pt idx="344">
                  <c:v>0.86095245065344783</c:v>
                </c:pt>
                <c:pt idx="345">
                  <c:v>0.86556449197782481</c:v>
                </c:pt>
                <c:pt idx="346">
                  <c:v>0.87373670891731692</c:v>
                </c:pt>
                <c:pt idx="347">
                  <c:v>0.88444065838989827</c:v>
                </c:pt>
                <c:pt idx="348">
                  <c:v>0.89559986402773273</c:v>
                </c:pt>
                <c:pt idx="349">
                  <c:v>0.90119623879129152</c:v>
                </c:pt>
                <c:pt idx="350">
                  <c:v>0.89809408813926728</c:v>
                </c:pt>
                <c:pt idx="351">
                  <c:v>0.89061116314938427</c:v>
                </c:pt>
                <c:pt idx="352">
                  <c:v>0.96705878732101036</c:v>
                </c:pt>
                <c:pt idx="353">
                  <c:v>0.96127555626138916</c:v>
                </c:pt>
                <c:pt idx="354">
                  <c:v>0.90140251530281856</c:v>
                </c:pt>
                <c:pt idx="355">
                  <c:v>0.85102400011199031</c:v>
                </c:pt>
                <c:pt idx="356">
                  <c:v>0.80870711979098775</c:v>
                </c:pt>
                <c:pt idx="357">
                  <c:v>0.77906661724164794</c:v>
                </c:pt>
                <c:pt idx="358">
                  <c:v>0.76202940101739824</c:v>
                </c:pt>
                <c:pt idx="359">
                  <c:v>0.75742073424394085</c:v>
                </c:pt>
              </c:numCache>
            </c:numRef>
          </c:val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'Score Template 2'!$ER$39:$ER$398</c:f>
              <c:numCache>
                <c:formatCode>0.0000</c:formatCode>
                <c:ptCount val="360"/>
                <c:pt idx="0">
                  <c:v>0.50970947384663878</c:v>
                </c:pt>
                <c:pt idx="1">
                  <c:v>0.49850613842796421</c:v>
                </c:pt>
                <c:pt idx="2">
                  <c:v>0.49812888881042072</c:v>
                </c:pt>
                <c:pt idx="3">
                  <c:v>0.51440816392732902</c:v>
                </c:pt>
                <c:pt idx="4">
                  <c:v>0.55156228859548917</c:v>
                </c:pt>
                <c:pt idx="5">
                  <c:v>0.60954968842695545</c:v>
                </c:pt>
                <c:pt idx="6">
                  <c:v>0.67297634934720008</c:v>
                </c:pt>
                <c:pt idx="7">
                  <c:v>0.73785392511169956</c:v>
                </c:pt>
                <c:pt idx="8">
                  <c:v>0.7993970917992983</c:v>
                </c:pt>
                <c:pt idx="9">
                  <c:v>0.8563610062828203</c:v>
                </c:pt>
                <c:pt idx="10">
                  <c:v>0.90653494691985581</c:v>
                </c:pt>
                <c:pt idx="11">
                  <c:v>0.95250834808062323</c:v>
                </c:pt>
                <c:pt idx="12">
                  <c:v>0.99584445615827788</c:v>
                </c:pt>
                <c:pt idx="13">
                  <c:v>0.93957355270645226</c:v>
                </c:pt>
                <c:pt idx="14">
                  <c:v>0.88455429083564185</c:v>
                </c:pt>
                <c:pt idx="15">
                  <c:v>0.83592169699133878</c:v>
                </c:pt>
                <c:pt idx="16">
                  <c:v>0.79075051929889106</c:v>
                </c:pt>
                <c:pt idx="17">
                  <c:v>0.74904702334309481</c:v>
                </c:pt>
                <c:pt idx="18">
                  <c:v>0.70944747403739883</c:v>
                </c:pt>
                <c:pt idx="19">
                  <c:v>0.67119351650813641</c:v>
                </c:pt>
                <c:pt idx="20">
                  <c:v>0.6359006317385768</c:v>
                </c:pt>
                <c:pt idx="21">
                  <c:v>0.61144463298960472</c:v>
                </c:pt>
                <c:pt idx="22">
                  <c:v>0.60156223867485059</c:v>
                </c:pt>
                <c:pt idx="23">
                  <c:v>0.59540182682134657</c:v>
                </c:pt>
                <c:pt idx="24">
                  <c:v>0.59613763800964237</c:v>
                </c:pt>
                <c:pt idx="25">
                  <c:v>0.60480370644587922</c:v>
                </c:pt>
                <c:pt idx="26">
                  <c:v>0.62813525847058904</c:v>
                </c:pt>
                <c:pt idx="27">
                  <c:v>0.68408546467561704</c:v>
                </c:pt>
                <c:pt idx="28">
                  <c:v>0.77080493771248759</c:v>
                </c:pt>
                <c:pt idx="29">
                  <c:v>0.88515331450098689</c:v>
                </c:pt>
                <c:pt idx="30">
                  <c:v>0.98565230064034015</c:v>
                </c:pt>
                <c:pt idx="31">
                  <c:v>0.85180806186442282</c:v>
                </c:pt>
                <c:pt idx="32">
                  <c:v>0.71348183262339226</c:v>
                </c:pt>
                <c:pt idx="33">
                  <c:v>0.57467770296468945</c:v>
                </c:pt>
                <c:pt idx="34">
                  <c:v>0.43882581386354702</c:v>
                </c:pt>
                <c:pt idx="35">
                  <c:v>0.312756891346612</c:v>
                </c:pt>
                <c:pt idx="36">
                  <c:v>0.20026284816365458</c:v>
                </c:pt>
                <c:pt idx="37">
                  <c:v>0.10053177748769238</c:v>
                </c:pt>
                <c:pt idx="38">
                  <c:v>1.2940276659199168E-2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1.0663836329124043E-2</c:v>
                </c:pt>
                <c:pt idx="50">
                  <c:v>0.1523742234550205</c:v>
                </c:pt>
                <c:pt idx="51">
                  <c:v>0.31923826722452231</c:v>
                </c:pt>
                <c:pt idx="52">
                  <c:v>0.50044799661634798</c:v>
                </c:pt>
                <c:pt idx="53">
                  <c:v>0.69444257140532106</c:v>
                </c:pt>
                <c:pt idx="54">
                  <c:v>0.90657009542323308</c:v>
                </c:pt>
                <c:pt idx="55">
                  <c:v>0.86998901979153587</c:v>
                </c:pt>
                <c:pt idx="56">
                  <c:v>0.64790962882476677</c:v>
                </c:pt>
                <c:pt idx="57">
                  <c:v>0.44017335676425928</c:v>
                </c:pt>
                <c:pt idx="58">
                  <c:v>0.26060638918254508</c:v>
                </c:pt>
                <c:pt idx="59">
                  <c:v>0.11332509939988467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1.961968171019568E-3</c:v>
                </c:pt>
                <c:pt idx="74">
                  <c:v>0.10659696595517965</c:v>
                </c:pt>
                <c:pt idx="75">
                  <c:v>0.23274288003969812</c:v>
                </c:pt>
                <c:pt idx="76">
                  <c:v>0.37775377498612173</c:v>
                </c:pt>
                <c:pt idx="77">
                  <c:v>0.53602671815575131</c:v>
                </c:pt>
                <c:pt idx="78">
                  <c:v>0.69409016603162321</c:v>
                </c:pt>
                <c:pt idx="79">
                  <c:v>0.84348827841811835</c:v>
                </c:pt>
                <c:pt idx="80">
                  <c:v>0.9809324927491947</c:v>
                </c:pt>
                <c:pt idx="81">
                  <c:v>0.90510738824536252</c:v>
                </c:pt>
                <c:pt idx="82">
                  <c:v>0.80035632887780073</c:v>
                </c:pt>
                <c:pt idx="83">
                  <c:v>0.70336342802337337</c:v>
                </c:pt>
                <c:pt idx="84">
                  <c:v>0.61513863525464529</c:v>
                </c:pt>
                <c:pt idx="85">
                  <c:v>0.54919060748791504</c:v>
                </c:pt>
                <c:pt idx="86">
                  <c:v>0.50357571556199821</c:v>
                </c:pt>
                <c:pt idx="87">
                  <c:v>0.46730008577540394</c:v>
                </c:pt>
                <c:pt idx="88">
                  <c:v>0.4360686527052744</c:v>
                </c:pt>
                <c:pt idx="89">
                  <c:v>0.41656374354393122</c:v>
                </c:pt>
                <c:pt idx="90">
                  <c:v>0.41392429546739962</c:v>
                </c:pt>
                <c:pt idx="91">
                  <c:v>0.43411744174718725</c:v>
                </c:pt>
                <c:pt idx="92">
                  <c:v>0.47096465426588796</c:v>
                </c:pt>
                <c:pt idx="93">
                  <c:v>0.51627340660535637</c:v>
                </c:pt>
                <c:pt idx="94">
                  <c:v>0.57019358582600899</c:v>
                </c:pt>
                <c:pt idx="95">
                  <c:v>0.63109529661501362</c:v>
                </c:pt>
                <c:pt idx="96">
                  <c:v>0.69846853989117874</c:v>
                </c:pt>
                <c:pt idx="97">
                  <c:v>0.7768123028862679</c:v>
                </c:pt>
                <c:pt idx="98">
                  <c:v>0.86923148001455552</c:v>
                </c:pt>
                <c:pt idx="99">
                  <c:v>0.96313405793863205</c:v>
                </c:pt>
                <c:pt idx="100">
                  <c:v>0.94445701091569811</c:v>
                </c:pt>
                <c:pt idx="101">
                  <c:v>0.85944354091461506</c:v>
                </c:pt>
                <c:pt idx="102">
                  <c:v>0.78602147383421594</c:v>
                </c:pt>
                <c:pt idx="103">
                  <c:v>0.7265666911134856</c:v>
                </c:pt>
                <c:pt idx="104">
                  <c:v>0.68091496855930056</c:v>
                </c:pt>
                <c:pt idx="105">
                  <c:v>0.64217442117242385</c:v>
                </c:pt>
                <c:pt idx="106">
                  <c:v>0.62333806838083916</c:v>
                </c:pt>
                <c:pt idx="107">
                  <c:v>0.62035985056839638</c:v>
                </c:pt>
                <c:pt idx="108">
                  <c:v>0.62179962184657933</c:v>
                </c:pt>
                <c:pt idx="109">
                  <c:v>0.63110796197790686</c:v>
                </c:pt>
                <c:pt idx="110">
                  <c:v>0.6433645002235463</c:v>
                </c:pt>
                <c:pt idx="111">
                  <c:v>0.65688762202507411</c:v>
                </c:pt>
                <c:pt idx="112">
                  <c:v>0.66516256420148334</c:v>
                </c:pt>
                <c:pt idx="113">
                  <c:v>0.68555890116163121</c:v>
                </c:pt>
                <c:pt idx="114">
                  <c:v>0.72361839323780019</c:v>
                </c:pt>
                <c:pt idx="115">
                  <c:v>0.7802246778287113</c:v>
                </c:pt>
                <c:pt idx="116">
                  <c:v>0.84841291886849723</c:v>
                </c:pt>
                <c:pt idx="117">
                  <c:v>0.92726982194952845</c:v>
                </c:pt>
                <c:pt idx="118">
                  <c:v>0.985038715912953</c:v>
                </c:pt>
                <c:pt idx="119">
                  <c:v>0.89584694156005618</c:v>
                </c:pt>
                <c:pt idx="120">
                  <c:v>0.81450908855062676</c:v>
                </c:pt>
                <c:pt idx="121">
                  <c:v>0.7535138823446037</c:v>
                </c:pt>
                <c:pt idx="122">
                  <c:v>0.71245517315064377</c:v>
                </c:pt>
                <c:pt idx="123">
                  <c:v>0.68369039197004733</c:v>
                </c:pt>
                <c:pt idx="124">
                  <c:v>0.66521251342165466</c:v>
                </c:pt>
                <c:pt idx="125">
                  <c:v>0.65838072528946956</c:v>
                </c:pt>
                <c:pt idx="126">
                  <c:v>0.66187950566056519</c:v>
                </c:pt>
                <c:pt idx="127">
                  <c:v>0.6718539640869825</c:v>
                </c:pt>
                <c:pt idx="128">
                  <c:v>0.68901145497745553</c:v>
                </c:pt>
                <c:pt idx="129">
                  <c:v>0.71225807957411291</c:v>
                </c:pt>
                <c:pt idx="130">
                  <c:v>0.74884618579235762</c:v>
                </c:pt>
                <c:pt idx="131">
                  <c:v>0.79996298875515492</c:v>
                </c:pt>
                <c:pt idx="132">
                  <c:v>0.85744260521094884</c:v>
                </c:pt>
                <c:pt idx="133">
                  <c:v>0.9151495911188483</c:v>
                </c:pt>
                <c:pt idx="134">
                  <c:v>0.97213381655362519</c:v>
                </c:pt>
                <c:pt idx="135">
                  <c:v>0.96961796212505802</c:v>
                </c:pt>
                <c:pt idx="136">
                  <c:v>0.90729237622036907</c:v>
                </c:pt>
                <c:pt idx="137">
                  <c:v>0.84506693624219142</c:v>
                </c:pt>
                <c:pt idx="138">
                  <c:v>0.78585547748789009</c:v>
                </c:pt>
                <c:pt idx="139">
                  <c:v>0.72403479062825937</c:v>
                </c:pt>
                <c:pt idx="140">
                  <c:v>0.66450531150397252</c:v>
                </c:pt>
                <c:pt idx="141">
                  <c:v>0.60720578990959262</c:v>
                </c:pt>
                <c:pt idx="142">
                  <c:v>0.556251742466086</c:v>
                </c:pt>
                <c:pt idx="143">
                  <c:v>0.51701441860056996</c:v>
                </c:pt>
                <c:pt idx="144">
                  <c:v>0.4964907060523116</c:v>
                </c:pt>
                <c:pt idx="145">
                  <c:v>0.49809696507886492</c:v>
                </c:pt>
                <c:pt idx="146">
                  <c:v>0.52548685784321325</c:v>
                </c:pt>
                <c:pt idx="147">
                  <c:v>0.57286131126509443</c:v>
                </c:pt>
                <c:pt idx="148">
                  <c:v>0.63410403821037153</c:v>
                </c:pt>
                <c:pt idx="149">
                  <c:v>0.70905264340781193</c:v>
                </c:pt>
                <c:pt idx="150">
                  <c:v>0.79314118929490085</c:v>
                </c:pt>
                <c:pt idx="151">
                  <c:v>0.87629605831971158</c:v>
                </c:pt>
                <c:pt idx="152">
                  <c:v>0.95036002870067393</c:v>
                </c:pt>
                <c:pt idx="153">
                  <c:v>0.9805615708812051</c:v>
                </c:pt>
                <c:pt idx="154">
                  <c:v>0.91048388776998412</c:v>
                </c:pt>
                <c:pt idx="155">
                  <c:v>0.84287122626049116</c:v>
                </c:pt>
                <c:pt idx="156">
                  <c:v>0.77998875434925385</c:v>
                </c:pt>
                <c:pt idx="157">
                  <c:v>0.72179879568140171</c:v>
                </c:pt>
                <c:pt idx="158">
                  <c:v>0.66684182718438612</c:v>
                </c:pt>
                <c:pt idx="159">
                  <c:v>0.61474703591895996</c:v>
                </c:pt>
                <c:pt idx="160">
                  <c:v>0.56499041443243203</c:v>
                </c:pt>
                <c:pt idx="161">
                  <c:v>0.52374845309190121</c:v>
                </c:pt>
                <c:pt idx="162">
                  <c:v>0.49172287536330417</c:v>
                </c:pt>
                <c:pt idx="163">
                  <c:v>0.46450655521142981</c:v>
                </c:pt>
                <c:pt idx="164">
                  <c:v>0.44422727943858609</c:v>
                </c:pt>
                <c:pt idx="165">
                  <c:v>0.40220468901556283</c:v>
                </c:pt>
                <c:pt idx="166">
                  <c:v>0.38490339118537953</c:v>
                </c:pt>
                <c:pt idx="167">
                  <c:v>0.39551869783064519</c:v>
                </c:pt>
                <c:pt idx="168">
                  <c:v>0.43474745007014159</c:v>
                </c:pt>
                <c:pt idx="169">
                  <c:v>0.49594536900402009</c:v>
                </c:pt>
                <c:pt idx="170">
                  <c:v>0.56293410734920291</c:v>
                </c:pt>
                <c:pt idx="171">
                  <c:v>0.62966554569427435</c:v>
                </c:pt>
                <c:pt idx="172">
                  <c:v>0.68845904009290326</c:v>
                </c:pt>
                <c:pt idx="173">
                  <c:v>0.7339947862118037</c:v>
                </c:pt>
                <c:pt idx="174">
                  <c:v>0.76689478313118664</c:v>
                </c:pt>
                <c:pt idx="175">
                  <c:v>0.7944131437216343</c:v>
                </c:pt>
                <c:pt idx="176">
                  <c:v>0.82154866004779348</c:v>
                </c:pt>
                <c:pt idx="177">
                  <c:v>0.84746813864840354</c:v>
                </c:pt>
                <c:pt idx="178">
                  <c:v>0.87824267399031852</c:v>
                </c:pt>
                <c:pt idx="179">
                  <c:v>0.92012295267530408</c:v>
                </c:pt>
                <c:pt idx="180">
                  <c:v>0.96823349737593589</c:v>
                </c:pt>
                <c:pt idx="181">
                  <c:v>0.98184832653224152</c:v>
                </c:pt>
                <c:pt idx="182">
                  <c:v>0.9280695998200813</c:v>
                </c:pt>
                <c:pt idx="183">
                  <c:v>0.87572257816226728</c:v>
                </c:pt>
                <c:pt idx="184">
                  <c:v>0.82033917345206686</c:v>
                </c:pt>
                <c:pt idx="185">
                  <c:v>0.76742117205366212</c:v>
                </c:pt>
                <c:pt idx="186">
                  <c:v>0.72053624380175418</c:v>
                </c:pt>
                <c:pt idx="187">
                  <c:v>0.6784191879868402</c:v>
                </c:pt>
                <c:pt idx="188">
                  <c:v>0.64149630581967765</c:v>
                </c:pt>
                <c:pt idx="189">
                  <c:v>0.61230996151550499</c:v>
                </c:pt>
                <c:pt idx="190">
                  <c:v>0.58937748700729375</c:v>
                </c:pt>
                <c:pt idx="191">
                  <c:v>0.57153732190197026</c:v>
                </c:pt>
                <c:pt idx="192">
                  <c:v>0.56426037823927822</c:v>
                </c:pt>
                <c:pt idx="193">
                  <c:v>0.55061077451584239</c:v>
                </c:pt>
                <c:pt idx="194">
                  <c:v>0.53206210639319484</c:v>
                </c:pt>
                <c:pt idx="195">
                  <c:v>0.51828778275489917</c:v>
                </c:pt>
                <c:pt idx="196">
                  <c:v>0.54403363700081098</c:v>
                </c:pt>
                <c:pt idx="197">
                  <c:v>0.56415738725639686</c:v>
                </c:pt>
                <c:pt idx="198">
                  <c:v>0.56786501078392493</c:v>
                </c:pt>
                <c:pt idx="199">
                  <c:v>0.5550180668155511</c:v>
                </c:pt>
                <c:pt idx="200">
                  <c:v>0.53342336547133629</c:v>
                </c:pt>
                <c:pt idx="201">
                  <c:v>0.51816812806130352</c:v>
                </c:pt>
                <c:pt idx="202">
                  <c:v>0.52077117960393093</c:v>
                </c:pt>
                <c:pt idx="203">
                  <c:v>0.55023031574821168</c:v>
                </c:pt>
                <c:pt idx="204">
                  <c:v>0.60300014410092073</c:v>
                </c:pt>
                <c:pt idx="205">
                  <c:v>0.67709065048608397</c:v>
                </c:pt>
                <c:pt idx="206">
                  <c:v>0.7653920857116896</c:v>
                </c:pt>
                <c:pt idx="207">
                  <c:v>0.86263631792654905</c:v>
                </c:pt>
                <c:pt idx="208">
                  <c:v>0.95269720032936589</c:v>
                </c:pt>
                <c:pt idx="209">
                  <c:v>0.96252039146557022</c:v>
                </c:pt>
                <c:pt idx="210">
                  <c:v>0.88768674217028565</c:v>
                </c:pt>
                <c:pt idx="211">
                  <c:v>0.82231852587303444</c:v>
                </c:pt>
                <c:pt idx="212">
                  <c:v>0.76817297395719053</c:v>
                </c:pt>
                <c:pt idx="213">
                  <c:v>0.72812170542721</c:v>
                </c:pt>
                <c:pt idx="214">
                  <c:v>0.69599931290803563</c:v>
                </c:pt>
                <c:pt idx="215">
                  <c:v>0.67287492793546089</c:v>
                </c:pt>
                <c:pt idx="216">
                  <c:v>0.65598283513451383</c:v>
                </c:pt>
                <c:pt idx="217">
                  <c:v>0.6441973423641626</c:v>
                </c:pt>
                <c:pt idx="218">
                  <c:v>0.63514727593323728</c:v>
                </c:pt>
                <c:pt idx="219">
                  <c:v>0.62886345213436856</c:v>
                </c:pt>
                <c:pt idx="220">
                  <c:v>0.62575679270959939</c:v>
                </c:pt>
                <c:pt idx="221">
                  <c:v>0.62710215518518431</c:v>
                </c:pt>
                <c:pt idx="222">
                  <c:v>0.63410653639382741</c:v>
                </c:pt>
                <c:pt idx="223">
                  <c:v>0.64342111393306101</c:v>
                </c:pt>
                <c:pt idx="224">
                  <c:v>0.67261546546579787</c:v>
                </c:pt>
                <c:pt idx="225">
                  <c:v>0.72245209005602717</c:v>
                </c:pt>
                <c:pt idx="226">
                  <c:v>0.78243959511989247</c:v>
                </c:pt>
                <c:pt idx="227">
                  <c:v>0.84646055603966164</c:v>
                </c:pt>
                <c:pt idx="228">
                  <c:v>0.9092006303875767</c:v>
                </c:pt>
                <c:pt idx="229">
                  <c:v>0.97205782799039686</c:v>
                </c:pt>
                <c:pt idx="230">
                  <c:v>0.96880163307122946</c:v>
                </c:pt>
                <c:pt idx="231">
                  <c:v>0.92058008217197207</c:v>
                </c:pt>
                <c:pt idx="232">
                  <c:v>0.88097848305254867</c:v>
                </c:pt>
                <c:pt idx="233">
                  <c:v>0.85338424349685882</c:v>
                </c:pt>
                <c:pt idx="234">
                  <c:v>0.83823213952056863</c:v>
                </c:pt>
                <c:pt idx="235">
                  <c:v>0.83422364973466867</c:v>
                </c:pt>
                <c:pt idx="236">
                  <c:v>0.84032746047806361</c:v>
                </c:pt>
                <c:pt idx="237">
                  <c:v>0.85472066409600478</c:v>
                </c:pt>
                <c:pt idx="238">
                  <c:v>0.88112824779907761</c:v>
                </c:pt>
                <c:pt idx="239">
                  <c:v>0.91451299387302931</c:v>
                </c:pt>
                <c:pt idx="240">
                  <c:v>0.95799089313011931</c:v>
                </c:pt>
                <c:pt idx="241">
                  <c:v>0.99051531668594706</c:v>
                </c:pt>
                <c:pt idx="242">
                  <c:v>0.93185423956065239</c:v>
                </c:pt>
                <c:pt idx="243">
                  <c:v>0.87365247179377792</c:v>
                </c:pt>
                <c:pt idx="244">
                  <c:v>0.82403998039109683</c:v>
                </c:pt>
                <c:pt idx="245">
                  <c:v>0.78931890378321612</c:v>
                </c:pt>
                <c:pt idx="246">
                  <c:v>0.76690174070746087</c:v>
                </c:pt>
                <c:pt idx="247">
                  <c:v>0.75272005622179794</c:v>
                </c:pt>
                <c:pt idx="248">
                  <c:v>0.74282193588706924</c:v>
                </c:pt>
                <c:pt idx="249">
                  <c:v>0.73615239803224153</c:v>
                </c:pt>
                <c:pt idx="250">
                  <c:v>0.73206425306706069</c:v>
                </c:pt>
                <c:pt idx="251">
                  <c:v>0.73435190268020867</c:v>
                </c:pt>
                <c:pt idx="252">
                  <c:v>0.74956625287734613</c:v>
                </c:pt>
                <c:pt idx="253">
                  <c:v>0.77801421826400396</c:v>
                </c:pt>
                <c:pt idx="254">
                  <c:v>0.82396885891395777</c:v>
                </c:pt>
                <c:pt idx="255">
                  <c:v>0.88859743230149235</c:v>
                </c:pt>
                <c:pt idx="256">
                  <c:v>0.97168009113586096</c:v>
                </c:pt>
                <c:pt idx="257">
                  <c:v>0.93331480529883348</c:v>
                </c:pt>
                <c:pt idx="258">
                  <c:v>0.83194151115759607</c:v>
                </c:pt>
                <c:pt idx="259">
                  <c:v>0.73249191998404228</c:v>
                </c:pt>
                <c:pt idx="260">
                  <c:v>0.64132524787285017</c:v>
                </c:pt>
                <c:pt idx="261">
                  <c:v>0.56250773045363212</c:v>
                </c:pt>
                <c:pt idx="262">
                  <c:v>0.49795572164114343</c:v>
                </c:pt>
                <c:pt idx="263">
                  <c:v>0.44649361012881672</c:v>
                </c:pt>
                <c:pt idx="264">
                  <c:v>0.4071602608882261</c:v>
                </c:pt>
                <c:pt idx="265">
                  <c:v>0.37869430994988629</c:v>
                </c:pt>
                <c:pt idx="266">
                  <c:v>0.3600337775597543</c:v>
                </c:pt>
                <c:pt idx="267">
                  <c:v>0.34926588487652521</c:v>
                </c:pt>
                <c:pt idx="268">
                  <c:v>0.34347788499995702</c:v>
                </c:pt>
                <c:pt idx="269">
                  <c:v>0.3459893198941284</c:v>
                </c:pt>
                <c:pt idx="270">
                  <c:v>0.39398246461539843</c:v>
                </c:pt>
                <c:pt idx="271">
                  <c:v>0.44746250146136601</c:v>
                </c:pt>
                <c:pt idx="272">
                  <c:v>0.50129430157752841</c:v>
                </c:pt>
                <c:pt idx="273">
                  <c:v>0.56058242851965545</c:v>
                </c:pt>
                <c:pt idx="274">
                  <c:v>0.6263975025011721</c:v>
                </c:pt>
                <c:pt idx="275">
                  <c:v>0.68582286765033218</c:v>
                </c:pt>
                <c:pt idx="276">
                  <c:v>0.72739110496327763</c:v>
                </c:pt>
                <c:pt idx="277">
                  <c:v>0.75333608955751385</c:v>
                </c:pt>
                <c:pt idx="278">
                  <c:v>0.77491591375404556</c:v>
                </c:pt>
                <c:pt idx="279">
                  <c:v>0.80098511587893406</c:v>
                </c:pt>
                <c:pt idx="280">
                  <c:v>0.82984048632933438</c:v>
                </c:pt>
                <c:pt idx="281">
                  <c:v>0.86729659757977573</c:v>
                </c:pt>
                <c:pt idx="282">
                  <c:v>0.92071878286148423</c:v>
                </c:pt>
                <c:pt idx="283">
                  <c:v>0.98895377827006503</c:v>
                </c:pt>
                <c:pt idx="284">
                  <c:v>0.93274059368300466</c:v>
                </c:pt>
                <c:pt idx="285">
                  <c:v>0.84882824055679629</c:v>
                </c:pt>
                <c:pt idx="286">
                  <c:v>0.7706677056889033</c:v>
                </c:pt>
                <c:pt idx="287">
                  <c:v>0.70115969052572436</c:v>
                </c:pt>
                <c:pt idx="288">
                  <c:v>0.64302327855993358</c:v>
                </c:pt>
                <c:pt idx="289">
                  <c:v>0.59279874053374004</c:v>
                </c:pt>
                <c:pt idx="290">
                  <c:v>0.54370726325626539</c:v>
                </c:pt>
                <c:pt idx="291">
                  <c:v>0.48363549661876304</c:v>
                </c:pt>
                <c:pt idx="292">
                  <c:v>0.40834416112225613</c:v>
                </c:pt>
                <c:pt idx="293">
                  <c:v>0.32772711249478481</c:v>
                </c:pt>
                <c:pt idx="294">
                  <c:v>0.24440344692439198</c:v>
                </c:pt>
                <c:pt idx="295">
                  <c:v>0.16883069242855508</c:v>
                </c:pt>
                <c:pt idx="296">
                  <c:v>0.1094879085081556</c:v>
                </c:pt>
                <c:pt idx="297">
                  <c:v>7.0383309654005299E-2</c:v>
                </c:pt>
                <c:pt idx="298">
                  <c:v>4.8319652029366056E-2</c:v>
                </c:pt>
                <c:pt idx="299">
                  <c:v>4.145994884673998E-2</c:v>
                </c:pt>
                <c:pt idx="300">
                  <c:v>5.1241933682911411E-2</c:v>
                </c:pt>
                <c:pt idx="301">
                  <c:v>4.1450586219813901E-2</c:v>
                </c:pt>
                <c:pt idx="302">
                  <c:v>4.8725991180279649E-2</c:v>
                </c:pt>
                <c:pt idx="303">
                  <c:v>7.7426981923801375E-2</c:v>
                </c:pt>
                <c:pt idx="304">
                  <c:v>0.13490707949675906</c:v>
                </c:pt>
                <c:pt idx="305">
                  <c:v>0.21585641892964913</c:v>
                </c:pt>
                <c:pt idx="306">
                  <c:v>0.3241509240110666</c:v>
                </c:pt>
                <c:pt idx="307">
                  <c:v>0.45335834831266775</c:v>
                </c:pt>
                <c:pt idx="308">
                  <c:v>0.59281267761472878</c:v>
                </c:pt>
                <c:pt idx="309">
                  <c:v>0.73668069500949285</c:v>
                </c:pt>
                <c:pt idx="310">
                  <c:v>0.88220031312275526</c:v>
                </c:pt>
                <c:pt idx="311">
                  <c:v>0.97167544259461414</c:v>
                </c:pt>
                <c:pt idx="312">
                  <c:v>0.83052386452220828</c:v>
                </c:pt>
                <c:pt idx="313">
                  <c:v>0.70379170532865565</c:v>
                </c:pt>
                <c:pt idx="314">
                  <c:v>0.59938497594146867</c:v>
                </c:pt>
                <c:pt idx="315">
                  <c:v>0.51582505622328878</c:v>
                </c:pt>
                <c:pt idx="316">
                  <c:v>0.45305332947837085</c:v>
                </c:pt>
                <c:pt idx="317">
                  <c:v>0.4023237798594449</c:v>
                </c:pt>
                <c:pt idx="318">
                  <c:v>0.36021645197798791</c:v>
                </c:pt>
                <c:pt idx="319">
                  <c:v>0.31813993279155228</c:v>
                </c:pt>
                <c:pt idx="320">
                  <c:v>0.20348815840527024</c:v>
                </c:pt>
                <c:pt idx="321">
                  <c:v>0.10837588209387006</c:v>
                </c:pt>
                <c:pt idx="322">
                  <c:v>4.4770805755637744E-2</c:v>
                </c:pt>
                <c:pt idx="323">
                  <c:v>1.7768365836521749E-2</c:v>
                </c:pt>
                <c:pt idx="324">
                  <c:v>1.7772671329630674E-2</c:v>
                </c:pt>
                <c:pt idx="325">
                  <c:v>4.6746655934355119E-2</c:v>
                </c:pt>
                <c:pt idx="326">
                  <c:v>9.5031432784289716E-2</c:v>
                </c:pt>
                <c:pt idx="327">
                  <c:v>0.15363807914400018</c:v>
                </c:pt>
                <c:pt idx="328">
                  <c:v>0.22638216005340772</c:v>
                </c:pt>
                <c:pt idx="329">
                  <c:v>0.31420507102519701</c:v>
                </c:pt>
                <c:pt idx="330">
                  <c:v>0.40900311893221708</c:v>
                </c:pt>
                <c:pt idx="331">
                  <c:v>0.51012429816059512</c:v>
                </c:pt>
                <c:pt idx="332">
                  <c:v>0.59641899165754475</c:v>
                </c:pt>
                <c:pt idx="333">
                  <c:v>0.69426308997618325</c:v>
                </c:pt>
                <c:pt idx="334">
                  <c:v>0.79801568139882217</c:v>
                </c:pt>
                <c:pt idx="335">
                  <c:v>0.88763715079246519</c:v>
                </c:pt>
                <c:pt idx="336">
                  <c:v>0.95979171853395351</c:v>
                </c:pt>
                <c:pt idx="337">
                  <c:v>0.98867994834801121</c:v>
                </c:pt>
                <c:pt idx="338">
                  <c:v>0.94961930315523979</c:v>
                </c:pt>
                <c:pt idx="339">
                  <c:v>0.91339789698357055</c:v>
                </c:pt>
                <c:pt idx="340">
                  <c:v>0.88493905876826251</c:v>
                </c:pt>
                <c:pt idx="341">
                  <c:v>0.86801081494410193</c:v>
                </c:pt>
                <c:pt idx="342">
                  <c:v>0.86237185267506211</c:v>
                </c:pt>
                <c:pt idx="343">
                  <c:v>0.86090933198707109</c:v>
                </c:pt>
                <c:pt idx="344">
                  <c:v>0.86551559372471565</c:v>
                </c:pt>
                <c:pt idx="345">
                  <c:v>0.87368484854106321</c:v>
                </c:pt>
                <c:pt idx="346">
                  <c:v>0.88439585442407653</c:v>
                </c:pt>
                <c:pt idx="347">
                  <c:v>0.89556378676043025</c:v>
                </c:pt>
                <c:pt idx="348">
                  <c:v>0.90117046739707729</c:v>
                </c:pt>
                <c:pt idx="349">
                  <c:v>0.89807454575852796</c:v>
                </c:pt>
                <c:pt idx="350">
                  <c:v>0.8905930378050837</c:v>
                </c:pt>
                <c:pt idx="351">
                  <c:v>0.9670445397237325</c:v>
                </c:pt>
                <c:pt idx="352">
                  <c:v>0.96128404233268272</c:v>
                </c:pt>
                <c:pt idx="353">
                  <c:v>0.90140535847819481</c:v>
                </c:pt>
                <c:pt idx="354">
                  <c:v>0.85102475664736144</c:v>
                </c:pt>
                <c:pt idx="355">
                  <c:v>0.80870483821945216</c:v>
                </c:pt>
                <c:pt idx="356">
                  <c:v>0.77906255706336636</c:v>
                </c:pt>
                <c:pt idx="357">
                  <c:v>0.76202407144464479</c:v>
                </c:pt>
                <c:pt idx="358">
                  <c:v>0.75741517267975556</c:v>
                </c:pt>
                <c:pt idx="359">
                  <c:v>0.76882111118618979</c:v>
                </c:pt>
              </c:numCache>
            </c:numRef>
          </c:val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'Score Template 2'!$ES$39:$ES$398</c:f>
              <c:numCache>
                <c:formatCode>0.0000</c:formatCode>
                <c:ptCount val="360"/>
                <c:pt idx="0">
                  <c:v>0.49846988075803822</c:v>
                </c:pt>
                <c:pt idx="1">
                  <c:v>0.49809520355674741</c:v>
                </c:pt>
                <c:pt idx="2">
                  <c:v>0.51437612174460678</c:v>
                </c:pt>
                <c:pt idx="3">
                  <c:v>0.55153735048069508</c:v>
                </c:pt>
                <c:pt idx="4">
                  <c:v>0.60953055410156398</c:v>
                </c:pt>
                <c:pt idx="5">
                  <c:v>0.67296125943119933</c:v>
                </c:pt>
                <c:pt idx="6">
                  <c:v>0.73784211866381888</c:v>
                </c:pt>
                <c:pt idx="7">
                  <c:v>0.79938625936491781</c:v>
                </c:pt>
                <c:pt idx="8">
                  <c:v>0.85635408633574739</c:v>
                </c:pt>
                <c:pt idx="9">
                  <c:v>0.90652564482953257</c:v>
                </c:pt>
                <c:pt idx="10">
                  <c:v>0.95249789915637695</c:v>
                </c:pt>
                <c:pt idx="11">
                  <c:v>0.99585277912718717</c:v>
                </c:pt>
                <c:pt idx="12">
                  <c:v>0.93957917250299661</c:v>
                </c:pt>
                <c:pt idx="13">
                  <c:v>0.88455449630307748</c:v>
                </c:pt>
                <c:pt idx="14">
                  <c:v>0.83591357337487171</c:v>
                </c:pt>
                <c:pt idx="15">
                  <c:v>0.79073195470561441</c:v>
                </c:pt>
                <c:pt idx="16">
                  <c:v>0.74901803921034171</c:v>
                </c:pt>
                <c:pt idx="17">
                  <c:v>0.70941576825189667</c:v>
                </c:pt>
                <c:pt idx="18">
                  <c:v>0.67116108362347804</c:v>
                </c:pt>
                <c:pt idx="19">
                  <c:v>0.6358698655714502</c:v>
                </c:pt>
                <c:pt idx="20">
                  <c:v>0.61141615449233644</c:v>
                </c:pt>
                <c:pt idx="21">
                  <c:v>0.60153715635557714</c:v>
                </c:pt>
                <c:pt idx="22">
                  <c:v>0.59537884534522845</c:v>
                </c:pt>
                <c:pt idx="23">
                  <c:v>0.59611181857324624</c:v>
                </c:pt>
                <c:pt idx="24">
                  <c:v>0.60477557380405167</c:v>
                </c:pt>
                <c:pt idx="25">
                  <c:v>0.62810774894238741</c:v>
                </c:pt>
                <c:pt idx="26">
                  <c:v>0.68406114431688669</c:v>
                </c:pt>
                <c:pt idx="27">
                  <c:v>0.77078234284134473</c:v>
                </c:pt>
                <c:pt idx="28">
                  <c:v>0.88513244826094262</c:v>
                </c:pt>
                <c:pt idx="29">
                  <c:v>0.98567211626788576</c:v>
                </c:pt>
                <c:pt idx="30">
                  <c:v>0.85182720505962983</c:v>
                </c:pt>
                <c:pt idx="31">
                  <c:v>0.71349949444886052</c:v>
                </c:pt>
                <c:pt idx="32">
                  <c:v>0.57468994520331262</c:v>
                </c:pt>
                <c:pt idx="33">
                  <c:v>0.43883076760186401</c:v>
                </c:pt>
                <c:pt idx="34">
                  <c:v>0.31275998304327679</c:v>
                </c:pt>
                <c:pt idx="35">
                  <c:v>0.20026249316777867</c:v>
                </c:pt>
                <c:pt idx="36">
                  <c:v>0.10052745851979517</c:v>
                </c:pt>
                <c:pt idx="37">
                  <c:v>1.2928624637950858E-2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1.0613968634302084E-2</c:v>
                </c:pt>
                <c:pt idx="49">
                  <c:v>0.15233042187859558</c:v>
                </c:pt>
                <c:pt idx="50">
                  <c:v>0.3192018085525431</c:v>
                </c:pt>
                <c:pt idx="51">
                  <c:v>0.50041740076880736</c:v>
                </c:pt>
                <c:pt idx="52">
                  <c:v>0.6944177897834336</c:v>
                </c:pt>
                <c:pt idx="53">
                  <c:v>0.90655081847754659</c:v>
                </c:pt>
                <c:pt idx="54">
                  <c:v>0.87000061264707773</c:v>
                </c:pt>
                <c:pt idx="55">
                  <c:v>0.64791402782821284</c:v>
                </c:pt>
                <c:pt idx="56">
                  <c:v>0.4401716376890793</c:v>
                </c:pt>
                <c:pt idx="57">
                  <c:v>0.26059732351860743</c:v>
                </c:pt>
                <c:pt idx="58">
                  <c:v>0.11330232359692805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1.9158804266140583E-3</c:v>
                </c:pt>
                <c:pt idx="73">
                  <c:v>0.10656139013507659</c:v>
                </c:pt>
                <c:pt idx="74">
                  <c:v>0.23271722732247002</c:v>
                </c:pt>
                <c:pt idx="75">
                  <c:v>0.37773633158381192</c:v>
                </c:pt>
                <c:pt idx="76">
                  <c:v>0.53601612780576624</c:v>
                </c:pt>
                <c:pt idx="77">
                  <c:v>0.69408258065773587</c:v>
                </c:pt>
                <c:pt idx="78">
                  <c:v>0.84348213500652691</c:v>
                </c:pt>
                <c:pt idx="79">
                  <c:v>0.98093472983958496</c:v>
                </c:pt>
                <c:pt idx="80">
                  <c:v>0.90509535791211193</c:v>
                </c:pt>
                <c:pt idx="81">
                  <c:v>0.80033397770949433</c:v>
                </c:pt>
                <c:pt idx="82">
                  <c:v>0.70333298487994345</c:v>
                </c:pt>
                <c:pt idx="83">
                  <c:v>0.61510028429816077</c:v>
                </c:pt>
                <c:pt idx="84">
                  <c:v>0.54914446878598455</c:v>
                </c:pt>
                <c:pt idx="85">
                  <c:v>0.50352341585101623</c:v>
                </c:pt>
                <c:pt idx="86">
                  <c:v>0.46723702564472036</c:v>
                </c:pt>
                <c:pt idx="87">
                  <c:v>0.43599615597950225</c:v>
                </c:pt>
                <c:pt idx="88">
                  <c:v>0.41648461236752143</c:v>
                </c:pt>
                <c:pt idx="89">
                  <c:v>0.41384526753614859</c:v>
                </c:pt>
                <c:pt idx="90">
                  <c:v>0.43404274576269986</c:v>
                </c:pt>
                <c:pt idx="91">
                  <c:v>0.47089593104017724</c:v>
                </c:pt>
                <c:pt idx="92">
                  <c:v>0.51621642053068695</c:v>
                </c:pt>
                <c:pt idx="93">
                  <c:v>0.57014119912074102</c:v>
                </c:pt>
                <c:pt idx="94">
                  <c:v>0.6310467849430148</c:v>
                </c:pt>
                <c:pt idx="95">
                  <c:v>0.69842440831931607</c:v>
                </c:pt>
                <c:pt idx="96">
                  <c:v>0.77677930580303367</c:v>
                </c:pt>
                <c:pt idx="97">
                  <c:v>0.86920864641873707</c:v>
                </c:pt>
                <c:pt idx="98">
                  <c:v>0.96311588859367336</c:v>
                </c:pt>
                <c:pt idx="99">
                  <c:v>0.94447266288059606</c:v>
                </c:pt>
                <c:pt idx="100">
                  <c:v>0.85945333293478399</c:v>
                </c:pt>
                <c:pt idx="101">
                  <c:v>0.78602283307221987</c:v>
                </c:pt>
                <c:pt idx="102">
                  <c:v>0.72655663188833797</c:v>
                </c:pt>
                <c:pt idx="103">
                  <c:v>0.68089657931465419</c:v>
                </c:pt>
                <c:pt idx="104">
                  <c:v>0.64215179528929145</c:v>
                </c:pt>
                <c:pt idx="105">
                  <c:v>0.62331113448458142</c:v>
                </c:pt>
                <c:pt idx="106">
                  <c:v>0.62032942396883795</c:v>
                </c:pt>
                <c:pt idx="107">
                  <c:v>0.62176595729072714</c:v>
                </c:pt>
                <c:pt idx="108">
                  <c:v>0.63106880659495102</c:v>
                </c:pt>
                <c:pt idx="109">
                  <c:v>0.64331830205178009</c:v>
                </c:pt>
                <c:pt idx="110">
                  <c:v>0.65684067982078465</c:v>
                </c:pt>
                <c:pt idx="111">
                  <c:v>0.66511636756189296</c:v>
                </c:pt>
                <c:pt idx="112">
                  <c:v>0.68551639932264075</c:v>
                </c:pt>
                <c:pt idx="113">
                  <c:v>0.72358168288387903</c:v>
                </c:pt>
                <c:pt idx="114">
                  <c:v>0.78019494540773837</c:v>
                </c:pt>
                <c:pt idx="115">
                  <c:v>0.84839008381259784</c:v>
                </c:pt>
                <c:pt idx="116">
                  <c:v>0.9272504403628935</c:v>
                </c:pt>
                <c:pt idx="117">
                  <c:v>0.98504814755629688</c:v>
                </c:pt>
                <c:pt idx="118">
                  <c:v>0.8958484458822622</c:v>
                </c:pt>
                <c:pt idx="119">
                  <c:v>0.81450838549726556</c:v>
                </c:pt>
                <c:pt idx="120">
                  <c:v>0.75350924775222949</c:v>
                </c:pt>
                <c:pt idx="121">
                  <c:v>0.71244906798060681</c:v>
                </c:pt>
                <c:pt idx="122">
                  <c:v>0.68368365388024865</c:v>
                </c:pt>
                <c:pt idx="123">
                  <c:v>0.66520839904888618</c:v>
                </c:pt>
                <c:pt idx="124">
                  <c:v>0.658370548371909</c:v>
                </c:pt>
                <c:pt idx="125">
                  <c:v>0.66186049426970406</c:v>
                </c:pt>
                <c:pt idx="126">
                  <c:v>0.67182567581089758</c:v>
                </c:pt>
                <c:pt idx="127">
                  <c:v>0.68897737227446365</c:v>
                </c:pt>
                <c:pt idx="128">
                  <c:v>0.7122186608133656</c:v>
                </c:pt>
                <c:pt idx="129">
                  <c:v>0.7488023447771105</c:v>
                </c:pt>
                <c:pt idx="130">
                  <c:v>0.79991839362013961</c:v>
                </c:pt>
                <c:pt idx="131">
                  <c:v>0.85740193593291747</c:v>
                </c:pt>
                <c:pt idx="132">
                  <c:v>0.91511909119844914</c:v>
                </c:pt>
                <c:pt idx="133">
                  <c:v>0.97211328414644316</c:v>
                </c:pt>
                <c:pt idx="134">
                  <c:v>0.96963234788469321</c:v>
                </c:pt>
                <c:pt idx="135">
                  <c:v>0.90730161721682967</c:v>
                </c:pt>
                <c:pt idx="136">
                  <c:v>0.84507035722471635</c:v>
                </c:pt>
                <c:pt idx="137">
                  <c:v>0.78585373760339994</c:v>
                </c:pt>
                <c:pt idx="138">
                  <c:v>0.7240298175431843</c:v>
                </c:pt>
                <c:pt idx="139">
                  <c:v>0.66449674979987872</c:v>
                </c:pt>
                <c:pt idx="140">
                  <c:v>0.60719418630667454</c:v>
                </c:pt>
                <c:pt idx="141">
                  <c:v>0.55623347033348447</c:v>
                </c:pt>
                <c:pt idx="142">
                  <c:v>0.51698888249665598</c:v>
                </c:pt>
                <c:pt idx="143">
                  <c:v>0.49646198657872276</c:v>
                </c:pt>
                <c:pt idx="144">
                  <c:v>0.49806812683587109</c:v>
                </c:pt>
                <c:pt idx="145">
                  <c:v>0.52545837599669953</c:v>
                </c:pt>
                <c:pt idx="146">
                  <c:v>0.57283219434731369</c:v>
                </c:pt>
                <c:pt idx="147">
                  <c:v>0.6340728800379174</c:v>
                </c:pt>
                <c:pt idx="148">
                  <c:v>0.70902153239831422</c:v>
                </c:pt>
                <c:pt idx="149">
                  <c:v>0.79311158269558146</c:v>
                </c:pt>
                <c:pt idx="150">
                  <c:v>0.87626514548973922</c:v>
                </c:pt>
                <c:pt idx="151">
                  <c:v>0.95033025968025975</c:v>
                </c:pt>
                <c:pt idx="152">
                  <c:v>0.98059022644380367</c:v>
                </c:pt>
                <c:pt idx="153">
                  <c:v>0.91050937392977227</c:v>
                </c:pt>
                <c:pt idx="154">
                  <c:v>0.84289085769047589</c:v>
                </c:pt>
                <c:pt idx="155">
                  <c:v>0.77999903056526476</c:v>
                </c:pt>
                <c:pt idx="156">
                  <c:v>0.72179800697100993</c:v>
                </c:pt>
                <c:pt idx="157">
                  <c:v>0.66682814647892719</c:v>
                </c:pt>
                <c:pt idx="158">
                  <c:v>0.61472336325070798</c:v>
                </c:pt>
                <c:pt idx="159">
                  <c:v>0.56495980864804562</c:v>
                </c:pt>
                <c:pt idx="160">
                  <c:v>0.52371099434480728</c:v>
                </c:pt>
                <c:pt idx="161">
                  <c:v>0.49168084589366023</c:v>
                </c:pt>
                <c:pt idx="162">
                  <c:v>0.46446499323333246</c:v>
                </c:pt>
                <c:pt idx="163">
                  <c:v>0.44419026233790582</c:v>
                </c:pt>
                <c:pt idx="164">
                  <c:v>0.402170164143135</c:v>
                </c:pt>
                <c:pt idx="165">
                  <c:v>0.38486836508690392</c:v>
                </c:pt>
                <c:pt idx="166">
                  <c:v>0.39548490131560543</c:v>
                </c:pt>
                <c:pt idx="167">
                  <c:v>0.43471601397229398</c:v>
                </c:pt>
                <c:pt idx="168">
                  <c:v>0.49591627363033097</c:v>
                </c:pt>
                <c:pt idx="169">
                  <c:v>0.56290662202460173</c:v>
                </c:pt>
                <c:pt idx="170">
                  <c:v>0.62963948646230761</c:v>
                </c:pt>
                <c:pt idx="171">
                  <c:v>0.68843414647926782</c:v>
                </c:pt>
                <c:pt idx="172">
                  <c:v>0.73397414650175996</c:v>
                </c:pt>
                <c:pt idx="173">
                  <c:v>0.76687874932758759</c:v>
                </c:pt>
                <c:pt idx="174">
                  <c:v>0.79439951478056936</c:v>
                </c:pt>
                <c:pt idx="175">
                  <c:v>0.8215385019013568</c:v>
                </c:pt>
                <c:pt idx="176">
                  <c:v>0.8474471100907558</c:v>
                </c:pt>
                <c:pt idx="177">
                  <c:v>0.8782340058283542</c:v>
                </c:pt>
                <c:pt idx="178">
                  <c:v>0.92012824343036925</c:v>
                </c:pt>
                <c:pt idx="179">
                  <c:v>0.96825309603400678</c:v>
                </c:pt>
                <c:pt idx="180">
                  <c:v>0.98181774212046147</c:v>
                </c:pt>
                <c:pt idx="181">
                  <c:v>0.92803611919357099</c:v>
                </c:pt>
                <c:pt idx="182">
                  <c:v>0.87568922547271077</c:v>
                </c:pt>
                <c:pt idx="183">
                  <c:v>0.82030978915167441</c:v>
                </c:pt>
                <c:pt idx="184">
                  <c:v>0.76739841450045765</c:v>
                </c:pt>
                <c:pt idx="185">
                  <c:v>0.72051980182019637</c:v>
                </c:pt>
                <c:pt idx="186">
                  <c:v>0.67840543562101541</c:v>
                </c:pt>
                <c:pt idx="187">
                  <c:v>0.64148274314058784</c:v>
                </c:pt>
                <c:pt idx="188">
                  <c:v>0.61229701229048361</c:v>
                </c:pt>
                <c:pt idx="189">
                  <c:v>0.58936210407370382</c:v>
                </c:pt>
                <c:pt idx="190">
                  <c:v>0.57151637911725017</c:v>
                </c:pt>
                <c:pt idx="191">
                  <c:v>0.56423631316759892</c:v>
                </c:pt>
                <c:pt idx="192">
                  <c:v>0.55058580013559055</c:v>
                </c:pt>
                <c:pt idx="193">
                  <c:v>0.53203520028952545</c:v>
                </c:pt>
                <c:pt idx="194">
                  <c:v>0.51826159256772542</c:v>
                </c:pt>
                <c:pt idx="195">
                  <c:v>0.54400593060630575</c:v>
                </c:pt>
                <c:pt idx="196">
                  <c:v>0.56413091687692107</c:v>
                </c:pt>
                <c:pt idx="197">
                  <c:v>0.56784156009880826</c:v>
                </c:pt>
                <c:pt idx="198">
                  <c:v>0.55499700141146069</c:v>
                </c:pt>
                <c:pt idx="199">
                  <c:v>0.53340489724891316</c:v>
                </c:pt>
                <c:pt idx="200">
                  <c:v>0.51815352841453888</c:v>
                </c:pt>
                <c:pt idx="201">
                  <c:v>0.52075970567521002</c:v>
                </c:pt>
                <c:pt idx="202">
                  <c:v>0.55022138519426667</c:v>
                </c:pt>
                <c:pt idx="203">
                  <c:v>0.6029964935965535</c:v>
                </c:pt>
                <c:pt idx="204">
                  <c:v>0.67708381319703215</c:v>
                </c:pt>
                <c:pt idx="205">
                  <c:v>0.76538279792457642</c:v>
                </c:pt>
                <c:pt idx="206">
                  <c:v>0.8626294176696363</c:v>
                </c:pt>
                <c:pt idx="207">
                  <c:v>0.95271005940329168</c:v>
                </c:pt>
                <c:pt idx="208">
                  <c:v>0.96251034282563219</c:v>
                </c:pt>
                <c:pt idx="209">
                  <c:v>0.88768490008386447</c:v>
                </c:pt>
                <c:pt idx="210">
                  <c:v>0.8223249598777207</c:v>
                </c:pt>
                <c:pt idx="211">
                  <c:v>0.76818378054197389</c:v>
                </c:pt>
                <c:pt idx="212">
                  <c:v>0.7281293403457384</c:v>
                </c:pt>
                <c:pt idx="213">
                  <c:v>0.69599801711922871</c:v>
                </c:pt>
                <c:pt idx="214">
                  <c:v>0.67286020283266568</c:v>
                </c:pt>
                <c:pt idx="215">
                  <c:v>0.65595645204558961</c:v>
                </c:pt>
                <c:pt idx="216">
                  <c:v>0.64416030052961459</c:v>
                </c:pt>
                <c:pt idx="217">
                  <c:v>0.635103129859518</c:v>
                </c:pt>
                <c:pt idx="218">
                  <c:v>0.62881483346838962</c:v>
                </c:pt>
                <c:pt idx="219">
                  <c:v>0.62571175583886096</c:v>
                </c:pt>
                <c:pt idx="220">
                  <c:v>0.62705975895676191</c:v>
                </c:pt>
                <c:pt idx="221">
                  <c:v>0.63406911864813653</c:v>
                </c:pt>
                <c:pt idx="222">
                  <c:v>0.64338843304191462</c:v>
                </c:pt>
                <c:pt idx="223">
                  <c:v>0.67258839809313242</c:v>
                </c:pt>
                <c:pt idx="224">
                  <c:v>0.72243206823922157</c:v>
                </c:pt>
                <c:pt idx="225">
                  <c:v>0.78242353327573844</c:v>
                </c:pt>
                <c:pt idx="226">
                  <c:v>0.84644898648462408</c:v>
                </c:pt>
                <c:pt idx="227">
                  <c:v>0.9091921711496318</c:v>
                </c:pt>
                <c:pt idx="228">
                  <c:v>0.97205191672309443</c:v>
                </c:pt>
                <c:pt idx="229">
                  <c:v>0.96880618017748177</c:v>
                </c:pt>
                <c:pt idx="230">
                  <c:v>0.9205832483932046</c:v>
                </c:pt>
                <c:pt idx="231">
                  <c:v>0.88098005890069642</c:v>
                </c:pt>
                <c:pt idx="232">
                  <c:v>0.85338359201373526</c:v>
                </c:pt>
                <c:pt idx="233">
                  <c:v>0.83822865603883723</c:v>
                </c:pt>
                <c:pt idx="234">
                  <c:v>0.8342190087863447</c:v>
                </c:pt>
                <c:pt idx="235">
                  <c:v>0.84031287683598355</c:v>
                </c:pt>
                <c:pt idx="236">
                  <c:v>0.85469575579461798</c:v>
                </c:pt>
                <c:pt idx="237">
                  <c:v>0.88109826207746778</c:v>
                </c:pt>
                <c:pt idx="238">
                  <c:v>0.91448098917734699</c:v>
                </c:pt>
                <c:pt idx="239">
                  <c:v>0.95795952732256429</c:v>
                </c:pt>
                <c:pt idx="240">
                  <c:v>0.99054674232911477</c:v>
                </c:pt>
                <c:pt idx="241">
                  <c:v>0.93188380755656852</c:v>
                </c:pt>
                <c:pt idx="242">
                  <c:v>0.87367658098611689</c:v>
                </c:pt>
                <c:pt idx="243">
                  <c:v>0.82405978040273242</c:v>
                </c:pt>
                <c:pt idx="244">
                  <c:v>0.78933270122873556</c:v>
                </c:pt>
                <c:pt idx="245">
                  <c:v>0.76690931850118993</c:v>
                </c:pt>
                <c:pt idx="246">
                  <c:v>0.75272206278716502</c:v>
                </c:pt>
                <c:pt idx="247">
                  <c:v>0.74281889127351852</c:v>
                </c:pt>
                <c:pt idx="248">
                  <c:v>0.7361452138845832</c:v>
                </c:pt>
                <c:pt idx="249">
                  <c:v>0.73205106426806998</c:v>
                </c:pt>
                <c:pt idx="250">
                  <c:v>0.73433522630951953</c:v>
                </c:pt>
                <c:pt idx="251">
                  <c:v>0.74954452961062135</c:v>
                </c:pt>
                <c:pt idx="252">
                  <c:v>0.77798848708173363</c:v>
                </c:pt>
                <c:pt idx="253">
                  <c:v>0.82393954315939311</c:v>
                </c:pt>
                <c:pt idx="254">
                  <c:v>0.88856834347220504</c:v>
                </c:pt>
                <c:pt idx="255">
                  <c:v>0.97165529479016544</c:v>
                </c:pt>
                <c:pt idx="256">
                  <c:v>0.93333215893841459</c:v>
                </c:pt>
                <c:pt idx="257">
                  <c:v>0.83195271595023712</c:v>
                </c:pt>
                <c:pt idx="258">
                  <c:v>0.73249900982300242</c:v>
                </c:pt>
                <c:pt idx="259">
                  <c:v>0.64133019845532424</c:v>
                </c:pt>
                <c:pt idx="260">
                  <c:v>0.56251106881463331</c:v>
                </c:pt>
                <c:pt idx="261">
                  <c:v>0.49795777230802551</c:v>
                </c:pt>
                <c:pt idx="262">
                  <c:v>0.44649247464219555</c:v>
                </c:pt>
                <c:pt idx="263">
                  <c:v>0.40715266457476085</c:v>
                </c:pt>
                <c:pt idx="264">
                  <c:v>0.37868009883278408</c:v>
                </c:pt>
                <c:pt idx="265">
                  <c:v>0.36001081489730657</c:v>
                </c:pt>
                <c:pt idx="266">
                  <c:v>0.34923358513424618</c:v>
                </c:pt>
                <c:pt idx="267">
                  <c:v>0.34343635606871259</c:v>
                </c:pt>
                <c:pt idx="268">
                  <c:v>0.34594182601916557</c:v>
                </c:pt>
                <c:pt idx="269">
                  <c:v>0.39393178357072411</c:v>
                </c:pt>
                <c:pt idx="270">
                  <c:v>0.44741278021069875</c:v>
                </c:pt>
                <c:pt idx="271">
                  <c:v>0.50124872071676418</c:v>
                </c:pt>
                <c:pt idx="272">
                  <c:v>0.56054302143012635</c:v>
                </c:pt>
                <c:pt idx="273">
                  <c:v>0.62636522752209933</c:v>
                </c:pt>
                <c:pt idx="274">
                  <c:v>0.68579713602683268</c:v>
                </c:pt>
                <c:pt idx="275">
                  <c:v>0.72737143449050068</c:v>
                </c:pt>
                <c:pt idx="276">
                  <c:v>0.75332184947648617</c:v>
                </c:pt>
                <c:pt idx="277">
                  <c:v>0.77490657200651925</c:v>
                </c:pt>
                <c:pt idx="278">
                  <c:v>0.8009797157827212</c:v>
                </c:pt>
                <c:pt idx="279">
                  <c:v>0.82983757156493043</c:v>
                </c:pt>
                <c:pt idx="280">
                  <c:v>0.86729782955028534</c:v>
                </c:pt>
                <c:pt idx="281">
                  <c:v>0.92074275409332251</c:v>
                </c:pt>
                <c:pt idx="282">
                  <c:v>0.98898049342786265</c:v>
                </c:pt>
                <c:pt idx="283">
                  <c:v>0.93271370057337688</c:v>
                </c:pt>
                <c:pt idx="284">
                  <c:v>0.84879861619687003</c:v>
                </c:pt>
                <c:pt idx="285">
                  <c:v>0.77063481428940217</c:v>
                </c:pt>
                <c:pt idx="286">
                  <c:v>0.70112999070896154</c:v>
                </c:pt>
                <c:pt idx="287">
                  <c:v>0.64300250427651351</c:v>
                </c:pt>
                <c:pt idx="288">
                  <c:v>0.59278577516148334</c:v>
                </c:pt>
                <c:pt idx="289">
                  <c:v>0.54369647801504084</c:v>
                </c:pt>
                <c:pt idx="290">
                  <c:v>0.48362246471774872</c:v>
                </c:pt>
                <c:pt idx="291">
                  <c:v>0.40832973489441315</c:v>
                </c:pt>
                <c:pt idx="292">
                  <c:v>0.32770838382317424</c:v>
                </c:pt>
                <c:pt idx="293">
                  <c:v>0.24437672384613529</c:v>
                </c:pt>
                <c:pt idx="294">
                  <c:v>0.16879656157327183</c:v>
                </c:pt>
                <c:pt idx="295">
                  <c:v>0.10944874224757739</c:v>
                </c:pt>
                <c:pt idx="296">
                  <c:v>7.0341338665262154E-2</c:v>
                </c:pt>
                <c:pt idx="297">
                  <c:v>4.8280555316232432E-2</c:v>
                </c:pt>
                <c:pt idx="298">
                  <c:v>4.1425179989249994E-2</c:v>
                </c:pt>
                <c:pt idx="299">
                  <c:v>5.1212855089786791E-2</c:v>
                </c:pt>
                <c:pt idx="300">
                  <c:v>4.1425467468114707E-2</c:v>
                </c:pt>
                <c:pt idx="301">
                  <c:v>4.8701440049020217E-2</c:v>
                </c:pt>
                <c:pt idx="302">
                  <c:v>7.7396939524532193E-2</c:v>
                </c:pt>
                <c:pt idx="303">
                  <c:v>0.13486942661589685</c:v>
                </c:pt>
                <c:pt idx="304">
                  <c:v>0.21581610104099958</c:v>
                </c:pt>
                <c:pt idx="305">
                  <c:v>0.3241092488167423</c:v>
                </c:pt>
                <c:pt idx="306">
                  <c:v>0.45332054486999218</c:v>
                </c:pt>
                <c:pt idx="307">
                  <c:v>0.59278298663963835</c:v>
                </c:pt>
                <c:pt idx="308">
                  <c:v>0.73666112172457132</c:v>
                </c:pt>
                <c:pt idx="309">
                  <c:v>0.88218926174558643</c:v>
                </c:pt>
                <c:pt idx="310">
                  <c:v>0.97167888983063422</c:v>
                </c:pt>
                <c:pt idx="311">
                  <c:v>0.83051898806908675</c:v>
                </c:pt>
                <c:pt idx="312">
                  <c:v>0.70379661356176304</c:v>
                </c:pt>
                <c:pt idx="313">
                  <c:v>0.59938135051455399</c:v>
                </c:pt>
                <c:pt idx="314">
                  <c:v>0.51581072074911671</c:v>
                </c:pt>
                <c:pt idx="315">
                  <c:v>0.45302460825602486</c:v>
                </c:pt>
                <c:pt idx="316">
                  <c:v>0.40228332534867273</c:v>
                </c:pt>
                <c:pt idx="317">
                  <c:v>0.36016232556304439</c:v>
                </c:pt>
                <c:pt idx="318">
                  <c:v>0.3180753479811228</c:v>
                </c:pt>
                <c:pt idx="319">
                  <c:v>0.20341844608610682</c:v>
                </c:pt>
                <c:pt idx="320">
                  <c:v>0.10830395787181513</c:v>
                </c:pt>
                <c:pt idx="321">
                  <c:v>4.4698051472269684E-2</c:v>
                </c:pt>
                <c:pt idx="322">
                  <c:v>1.7695305437998465E-2</c:v>
                </c:pt>
                <c:pt idx="323">
                  <c:v>1.7702093102367811E-2</c:v>
                </c:pt>
                <c:pt idx="324">
                  <c:v>4.6683292308874913E-2</c:v>
                </c:pt>
                <c:pt idx="325">
                  <c:v>9.497922760688271E-2</c:v>
                </c:pt>
                <c:pt idx="326">
                  <c:v>0.15359629201640401</c:v>
                </c:pt>
                <c:pt idx="327">
                  <c:v>0.2263507598294241</c:v>
                </c:pt>
                <c:pt idx="328">
                  <c:v>0.31417968602313218</c:v>
                </c:pt>
                <c:pt idx="329">
                  <c:v>0.40898203820506884</c:v>
                </c:pt>
                <c:pt idx="330">
                  <c:v>0.51010322760859661</c:v>
                </c:pt>
                <c:pt idx="331">
                  <c:v>0.59636163091419203</c:v>
                </c:pt>
                <c:pt idx="332">
                  <c:v>0.69421549787591652</c:v>
                </c:pt>
                <c:pt idx="333">
                  <c:v>0.79798384248351129</c:v>
                </c:pt>
                <c:pt idx="334">
                  <c:v>0.8876236130423063</c:v>
                </c:pt>
                <c:pt idx="335">
                  <c:v>0.95979168539758641</c:v>
                </c:pt>
                <c:pt idx="336">
                  <c:v>0.9886654930375216</c:v>
                </c:pt>
                <c:pt idx="337">
                  <c:v>0.94959518686940358</c:v>
                </c:pt>
                <c:pt idx="338">
                  <c:v>0.91336861455395457</c:v>
                </c:pt>
                <c:pt idx="339">
                  <c:v>0.8849027024279198</c:v>
                </c:pt>
                <c:pt idx="340">
                  <c:v>0.86796691618111699</c:v>
                </c:pt>
                <c:pt idx="341">
                  <c:v>0.86232446419147224</c:v>
                </c:pt>
                <c:pt idx="342">
                  <c:v>0.86085878193273291</c:v>
                </c:pt>
                <c:pt idx="343">
                  <c:v>0.86547247505833891</c:v>
                </c:pt>
                <c:pt idx="344">
                  <c:v>0.87363595028795404</c:v>
                </c:pt>
                <c:pt idx="345">
                  <c:v>0.88434399404782293</c:v>
                </c:pt>
                <c:pt idx="346">
                  <c:v>0.8955189827946084</c:v>
                </c:pt>
                <c:pt idx="347">
                  <c:v>0.9011343901297747</c:v>
                </c:pt>
                <c:pt idx="348">
                  <c:v>0.89804877436431363</c:v>
                </c:pt>
                <c:pt idx="349">
                  <c:v>0.89057349542434439</c:v>
                </c:pt>
                <c:pt idx="350">
                  <c:v>0.96702641437943193</c:v>
                </c:pt>
                <c:pt idx="351">
                  <c:v>0.96129828992996058</c:v>
                </c:pt>
                <c:pt idx="352">
                  <c:v>0.90141384454948836</c:v>
                </c:pt>
                <c:pt idx="353">
                  <c:v>0.85102759982273779</c:v>
                </c:pt>
                <c:pt idx="354">
                  <c:v>0.80870559475482329</c:v>
                </c:pt>
                <c:pt idx="355">
                  <c:v>0.77906027549183077</c:v>
                </c:pt>
                <c:pt idx="356">
                  <c:v>0.76202001126636321</c:v>
                </c:pt>
                <c:pt idx="357">
                  <c:v>0.75740984310700221</c:v>
                </c:pt>
                <c:pt idx="358">
                  <c:v>0.7688155496220046</c:v>
                </c:pt>
                <c:pt idx="359">
                  <c:v>0.79711279890102704</c:v>
                </c:pt>
              </c:numCache>
            </c:numRef>
          </c:val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'Score Template 2'!$ET$39:$ET$398</c:f>
              <c:numCache>
                <c:formatCode>0.0000</c:formatCode>
                <c:ptCount val="360"/>
                <c:pt idx="0">
                  <c:v>0.49805894588682142</c:v>
                </c:pt>
                <c:pt idx="1">
                  <c:v>0.51434243649093359</c:v>
                </c:pt>
                <c:pt idx="2">
                  <c:v>0.55150530829797284</c:v>
                </c:pt>
                <c:pt idx="3">
                  <c:v>0.60950561598676989</c:v>
                </c:pt>
                <c:pt idx="4">
                  <c:v>0.67294212510580786</c:v>
                </c:pt>
                <c:pt idx="5">
                  <c:v>0.73782702874781814</c:v>
                </c:pt>
                <c:pt idx="6">
                  <c:v>0.79937445291703724</c:v>
                </c:pt>
                <c:pt idx="7">
                  <c:v>0.8563432539013669</c:v>
                </c:pt>
                <c:pt idx="8">
                  <c:v>0.90651872488245977</c:v>
                </c:pt>
                <c:pt idx="9">
                  <c:v>0.95248859706605371</c:v>
                </c:pt>
                <c:pt idx="10">
                  <c:v>0.99586322805143357</c:v>
                </c:pt>
                <c:pt idx="11">
                  <c:v>0.9395874954719059</c:v>
                </c:pt>
                <c:pt idx="12">
                  <c:v>0.88456011609962182</c:v>
                </c:pt>
                <c:pt idx="13">
                  <c:v>0.83591377884230733</c:v>
                </c:pt>
                <c:pt idx="14">
                  <c:v>0.79072383108914734</c:v>
                </c:pt>
                <c:pt idx="15">
                  <c:v>0.74899947461706495</c:v>
                </c:pt>
                <c:pt idx="16">
                  <c:v>0.70938678411914369</c:v>
                </c:pt>
                <c:pt idx="17">
                  <c:v>0.67112937783797599</c:v>
                </c:pt>
                <c:pt idx="18">
                  <c:v>0.63583743268679194</c:v>
                </c:pt>
                <c:pt idx="19">
                  <c:v>0.61138538832520983</c:v>
                </c:pt>
                <c:pt idx="20">
                  <c:v>0.60150867785830897</c:v>
                </c:pt>
                <c:pt idx="21">
                  <c:v>0.595353763025955</c:v>
                </c:pt>
                <c:pt idx="22">
                  <c:v>0.59608883709712801</c:v>
                </c:pt>
                <c:pt idx="23">
                  <c:v>0.60474975436765543</c:v>
                </c:pt>
                <c:pt idx="24">
                  <c:v>0.62807961630055975</c:v>
                </c:pt>
                <c:pt idx="25">
                  <c:v>0.68403363478868495</c:v>
                </c:pt>
                <c:pt idx="26">
                  <c:v>0.77075802248261427</c:v>
                </c:pt>
                <c:pt idx="27">
                  <c:v>0.88510985338979975</c:v>
                </c:pt>
                <c:pt idx="28">
                  <c:v>0.98569298250793003</c:v>
                </c:pt>
                <c:pt idx="29">
                  <c:v>0.85184702068717533</c:v>
                </c:pt>
                <c:pt idx="30">
                  <c:v>0.71351863764406742</c:v>
                </c:pt>
                <c:pt idx="31">
                  <c:v>0.57470760702878088</c:v>
                </c:pt>
                <c:pt idx="32">
                  <c:v>0.43884300984048719</c:v>
                </c:pt>
                <c:pt idx="33">
                  <c:v>0.31276493678159378</c:v>
                </c:pt>
                <c:pt idx="34">
                  <c:v>0.20026558486444346</c:v>
                </c:pt>
                <c:pt idx="35">
                  <c:v>0.10052710352391925</c:v>
                </c:pt>
                <c:pt idx="36">
                  <c:v>1.2924305670053648E-2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1.0557721435212719E-2</c:v>
                </c:pt>
                <c:pt idx="48">
                  <c:v>0.15228055418377362</c:v>
                </c:pt>
                <c:pt idx="49">
                  <c:v>0.31915800697611818</c:v>
                </c:pt>
                <c:pt idx="50">
                  <c:v>0.50038094209682815</c:v>
                </c:pt>
                <c:pt idx="51">
                  <c:v>0.69438719393589288</c:v>
                </c:pt>
                <c:pt idx="52">
                  <c:v>0.90652603685565913</c:v>
                </c:pt>
                <c:pt idx="53">
                  <c:v>0.87001988959276422</c:v>
                </c:pt>
                <c:pt idx="54">
                  <c:v>0.6479256206837547</c:v>
                </c:pt>
                <c:pt idx="55">
                  <c:v>0.44017603669252525</c:v>
                </c:pt>
                <c:pt idx="56">
                  <c:v>0.26059560444342744</c:v>
                </c:pt>
                <c:pt idx="57">
                  <c:v>0.11329325793299039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1.8571588694447083E-3</c:v>
                </c:pt>
                <c:pt idx="72">
                  <c:v>0.10651530239067108</c:v>
                </c:pt>
                <c:pt idx="73">
                  <c:v>0.23268165150236697</c:v>
                </c:pt>
                <c:pt idx="74">
                  <c:v>0.37771067886658383</c:v>
                </c:pt>
                <c:pt idx="75">
                  <c:v>0.53599868440345655</c:v>
                </c:pt>
                <c:pt idx="76">
                  <c:v>0.6940719903077508</c:v>
                </c:pt>
                <c:pt idx="77">
                  <c:v>0.84347454963263957</c:v>
                </c:pt>
                <c:pt idx="78">
                  <c:v>0.98092858642799363</c:v>
                </c:pt>
                <c:pt idx="79">
                  <c:v>0.90509312082172166</c:v>
                </c:pt>
                <c:pt idx="80">
                  <c:v>0.80032194737624385</c:v>
                </c:pt>
                <c:pt idx="81">
                  <c:v>0.70331063371163705</c:v>
                </c:pt>
                <c:pt idx="82">
                  <c:v>0.61506984115473085</c:v>
                </c:pt>
                <c:pt idx="83">
                  <c:v>0.54910611782950025</c:v>
                </c:pt>
                <c:pt idx="84">
                  <c:v>0.50347727714908586</c:v>
                </c:pt>
                <c:pt idx="85">
                  <c:v>0.46718472593373828</c:v>
                </c:pt>
                <c:pt idx="86">
                  <c:v>0.43593309584881867</c:v>
                </c:pt>
                <c:pt idx="87">
                  <c:v>0.41641211564174929</c:v>
                </c:pt>
                <c:pt idx="88">
                  <c:v>0.4137661363597388</c:v>
                </c:pt>
                <c:pt idx="89">
                  <c:v>0.43396371783144883</c:v>
                </c:pt>
                <c:pt idx="90">
                  <c:v>0.47082123505568985</c:v>
                </c:pt>
                <c:pt idx="91">
                  <c:v>0.51614769730497634</c:v>
                </c:pt>
                <c:pt idx="92">
                  <c:v>0.57008421304607171</c:v>
                </c:pt>
                <c:pt idx="93">
                  <c:v>0.63099439823774683</c:v>
                </c:pt>
                <c:pt idx="94">
                  <c:v>0.69837589664731725</c:v>
                </c:pt>
                <c:pt idx="95">
                  <c:v>0.776735174231171</c:v>
                </c:pt>
                <c:pt idx="96">
                  <c:v>0.86917564933550273</c:v>
                </c:pt>
                <c:pt idx="97">
                  <c:v>0.96309305499785491</c:v>
                </c:pt>
                <c:pt idx="98">
                  <c:v>0.94449083222555474</c:v>
                </c:pt>
                <c:pt idx="99">
                  <c:v>0.85946898489968193</c:v>
                </c:pt>
                <c:pt idx="100">
                  <c:v>0.78603262509238869</c:v>
                </c:pt>
                <c:pt idx="101">
                  <c:v>0.7265579911263419</c:v>
                </c:pt>
                <c:pt idx="102">
                  <c:v>0.68088652008950645</c:v>
                </c:pt>
                <c:pt idx="103">
                  <c:v>0.64213340604464497</c:v>
                </c:pt>
                <c:pt idx="104">
                  <c:v>0.62328850860144902</c:v>
                </c:pt>
                <c:pt idx="105">
                  <c:v>0.6203024900725802</c:v>
                </c:pt>
                <c:pt idx="106">
                  <c:v>0.62173553069116871</c:v>
                </c:pt>
                <c:pt idx="107">
                  <c:v>0.63103514203909872</c:v>
                </c:pt>
                <c:pt idx="108">
                  <c:v>0.64327914666882413</c:v>
                </c:pt>
                <c:pt idx="109">
                  <c:v>0.65679448164901832</c:v>
                </c:pt>
                <c:pt idx="110">
                  <c:v>0.66506942535760349</c:v>
                </c:pt>
                <c:pt idx="111">
                  <c:v>0.68547020268305037</c:v>
                </c:pt>
                <c:pt idx="112">
                  <c:v>0.72353918104488857</c:v>
                </c:pt>
                <c:pt idx="113">
                  <c:v>0.78015823505381721</c:v>
                </c:pt>
                <c:pt idx="114">
                  <c:v>0.84836035139162491</c:v>
                </c:pt>
                <c:pt idx="115">
                  <c:v>0.92722760530699411</c:v>
                </c:pt>
                <c:pt idx="116">
                  <c:v>0.98506752914293183</c:v>
                </c:pt>
                <c:pt idx="117">
                  <c:v>0.89585787752560608</c:v>
                </c:pt>
                <c:pt idx="118">
                  <c:v>0.81450988981947159</c:v>
                </c:pt>
                <c:pt idx="119">
                  <c:v>0.7535085446988683</c:v>
                </c:pt>
                <c:pt idx="120">
                  <c:v>0.71244443338823271</c:v>
                </c:pt>
                <c:pt idx="121">
                  <c:v>0.6836775487102118</c:v>
                </c:pt>
                <c:pt idx="122">
                  <c:v>0.66520166095908762</c:v>
                </c:pt>
                <c:pt idx="123">
                  <c:v>0.65836643399914063</c:v>
                </c:pt>
                <c:pt idx="124">
                  <c:v>0.6618503173521435</c:v>
                </c:pt>
                <c:pt idx="125">
                  <c:v>0.67180666442003645</c:v>
                </c:pt>
                <c:pt idx="126">
                  <c:v>0.68894908399837873</c:v>
                </c:pt>
                <c:pt idx="127">
                  <c:v>0.71218457811037372</c:v>
                </c:pt>
                <c:pt idx="128">
                  <c:v>0.74876292601636329</c:v>
                </c:pt>
                <c:pt idx="129">
                  <c:v>0.79987455260489249</c:v>
                </c:pt>
                <c:pt idx="130">
                  <c:v>0.85735734079790205</c:v>
                </c:pt>
                <c:pt idx="131">
                  <c:v>0.91507842192041777</c:v>
                </c:pt>
                <c:pt idx="132">
                  <c:v>0.97208278422604399</c:v>
                </c:pt>
                <c:pt idx="133">
                  <c:v>0.96965288029187524</c:v>
                </c:pt>
                <c:pt idx="134">
                  <c:v>0.90731600297646486</c:v>
                </c:pt>
                <c:pt idx="135">
                  <c:v>0.84507959822117695</c:v>
                </c:pt>
                <c:pt idx="136">
                  <c:v>0.78585715858592486</c:v>
                </c:pt>
                <c:pt idx="137">
                  <c:v>0.72402807765869404</c:v>
                </c:pt>
                <c:pt idx="138">
                  <c:v>0.66449177671480353</c:v>
                </c:pt>
                <c:pt idx="139">
                  <c:v>0.60718562460258085</c:v>
                </c:pt>
                <c:pt idx="140">
                  <c:v>0.55622186673056651</c:v>
                </c:pt>
                <c:pt idx="141">
                  <c:v>0.51697061036405456</c:v>
                </c:pt>
                <c:pt idx="142">
                  <c:v>0.49643645047480889</c:v>
                </c:pt>
                <c:pt idx="143">
                  <c:v>0.49803940736228225</c:v>
                </c:pt>
                <c:pt idx="144">
                  <c:v>0.52542953775370571</c:v>
                </c:pt>
                <c:pt idx="145">
                  <c:v>0.57280371250079987</c:v>
                </c:pt>
                <c:pt idx="146">
                  <c:v>0.63404376312013655</c:v>
                </c:pt>
                <c:pt idx="147">
                  <c:v>0.70899037422586009</c:v>
                </c:pt>
                <c:pt idx="148">
                  <c:v>0.79308047168608364</c:v>
                </c:pt>
                <c:pt idx="149">
                  <c:v>0.87623553889041983</c:v>
                </c:pt>
                <c:pt idx="150">
                  <c:v>0.95029934685028739</c:v>
                </c:pt>
                <c:pt idx="151">
                  <c:v>0.98061999546421796</c:v>
                </c:pt>
                <c:pt idx="152">
                  <c:v>0.91053802949237084</c:v>
                </c:pt>
                <c:pt idx="153">
                  <c:v>0.84291634385026404</c:v>
                </c:pt>
                <c:pt idx="154">
                  <c:v>0.78001866199524938</c:v>
                </c:pt>
                <c:pt idx="155">
                  <c:v>0.72180828318702084</c:v>
                </c:pt>
                <c:pt idx="156">
                  <c:v>0.66682735776853552</c:v>
                </c:pt>
                <c:pt idx="157">
                  <c:v>0.61470968254524905</c:v>
                </c:pt>
                <c:pt idx="158">
                  <c:v>0.56493613597979353</c:v>
                </c:pt>
                <c:pt idx="159">
                  <c:v>0.52368038856042087</c:v>
                </c:pt>
                <c:pt idx="160">
                  <c:v>0.4916433871465663</c:v>
                </c:pt>
                <c:pt idx="161">
                  <c:v>0.46442296376368852</c:v>
                </c:pt>
                <c:pt idx="162">
                  <c:v>0.44414870035980847</c:v>
                </c:pt>
                <c:pt idx="163">
                  <c:v>0.40213314704245473</c:v>
                </c:pt>
                <c:pt idx="164">
                  <c:v>0.38483384021447609</c:v>
                </c:pt>
                <c:pt idx="165">
                  <c:v>0.39544987521712982</c:v>
                </c:pt>
                <c:pt idx="166">
                  <c:v>0.43468221745725422</c:v>
                </c:pt>
                <c:pt idx="167">
                  <c:v>0.49588483753248336</c:v>
                </c:pt>
                <c:pt idx="168">
                  <c:v>0.56287752665091262</c:v>
                </c:pt>
                <c:pt idx="169">
                  <c:v>0.62961200113770632</c:v>
                </c:pt>
                <c:pt idx="170">
                  <c:v>0.68840808724730096</c:v>
                </c:pt>
                <c:pt idx="171">
                  <c:v>0.73394925288812451</c:v>
                </c:pt>
                <c:pt idx="172">
                  <c:v>0.76685810961754375</c:v>
                </c:pt>
                <c:pt idx="173">
                  <c:v>0.7943834809769702</c:v>
                </c:pt>
                <c:pt idx="174">
                  <c:v>0.82152487296029175</c:v>
                </c:pt>
                <c:pt idx="175">
                  <c:v>0.84743695194431901</c:v>
                </c:pt>
                <c:pt idx="176">
                  <c:v>0.87821297727070646</c:v>
                </c:pt>
                <c:pt idx="177">
                  <c:v>0.92011957526840493</c:v>
                </c:pt>
                <c:pt idx="178">
                  <c:v>0.96825838678907183</c:v>
                </c:pt>
                <c:pt idx="179">
                  <c:v>0.98179814346239069</c:v>
                </c:pt>
                <c:pt idx="180">
                  <c:v>0.92800553478179093</c:v>
                </c:pt>
                <c:pt idx="181">
                  <c:v>0.87565574484620046</c:v>
                </c:pt>
                <c:pt idx="182">
                  <c:v>0.82027643646211779</c:v>
                </c:pt>
                <c:pt idx="183">
                  <c:v>0.76736903020006508</c:v>
                </c:pt>
                <c:pt idx="184">
                  <c:v>0.72049704426699201</c:v>
                </c:pt>
                <c:pt idx="185">
                  <c:v>0.67838899363945759</c:v>
                </c:pt>
                <c:pt idx="186">
                  <c:v>0.64146899077476305</c:v>
                </c:pt>
                <c:pt idx="187">
                  <c:v>0.61228344961139369</c:v>
                </c:pt>
                <c:pt idx="188">
                  <c:v>0.58934915484868233</c:v>
                </c:pt>
                <c:pt idx="189">
                  <c:v>0.57150099618366024</c:v>
                </c:pt>
                <c:pt idx="190">
                  <c:v>0.56421537038287883</c:v>
                </c:pt>
                <c:pt idx="191">
                  <c:v>0.55056173506391126</c:v>
                </c:pt>
                <c:pt idx="192">
                  <c:v>0.53201022590927372</c:v>
                </c:pt>
                <c:pt idx="193">
                  <c:v>0.51823468646405613</c:v>
                </c:pt>
                <c:pt idx="194">
                  <c:v>0.543979740419132</c:v>
                </c:pt>
                <c:pt idx="195">
                  <c:v>0.56410321048241574</c:v>
                </c:pt>
                <c:pt idx="196">
                  <c:v>0.56781508971933237</c:v>
                </c:pt>
                <c:pt idx="197">
                  <c:v>0.55497355072634402</c:v>
                </c:pt>
                <c:pt idx="198">
                  <c:v>0.53338383184482274</c:v>
                </c:pt>
                <c:pt idx="199">
                  <c:v>0.51813506019211575</c:v>
                </c:pt>
                <c:pt idx="200">
                  <c:v>0.52074510602844548</c:v>
                </c:pt>
                <c:pt idx="201">
                  <c:v>0.55020991126554575</c:v>
                </c:pt>
                <c:pt idx="202">
                  <c:v>0.60298756304260848</c:v>
                </c:pt>
                <c:pt idx="203">
                  <c:v>0.67708016269266502</c:v>
                </c:pt>
                <c:pt idx="204">
                  <c:v>0.7653759606355246</c:v>
                </c:pt>
                <c:pt idx="205">
                  <c:v>0.86262012988252312</c:v>
                </c:pt>
                <c:pt idx="206">
                  <c:v>0.95270315914637893</c:v>
                </c:pt>
                <c:pt idx="207">
                  <c:v>0.96249748375170652</c:v>
                </c:pt>
                <c:pt idx="208">
                  <c:v>0.88767485144392644</c:v>
                </c:pt>
                <c:pt idx="209">
                  <c:v>0.82232311779129941</c:v>
                </c:pt>
                <c:pt idx="210">
                  <c:v>0.76819021454666014</c:v>
                </c:pt>
                <c:pt idx="211">
                  <c:v>0.72814014693052176</c:v>
                </c:pt>
                <c:pt idx="212">
                  <c:v>0.69600565203775711</c:v>
                </c:pt>
                <c:pt idx="213">
                  <c:v>0.67285890704385876</c:v>
                </c:pt>
                <c:pt idx="214">
                  <c:v>0.65594172694279451</c:v>
                </c:pt>
                <c:pt idx="215">
                  <c:v>0.64413391744069037</c:v>
                </c:pt>
                <c:pt idx="216">
                  <c:v>0.63506608802496989</c:v>
                </c:pt>
                <c:pt idx="217">
                  <c:v>0.62877068739467035</c:v>
                </c:pt>
                <c:pt idx="218">
                  <c:v>0.62566313717288202</c:v>
                </c:pt>
                <c:pt idx="219">
                  <c:v>0.62701472208602349</c:v>
                </c:pt>
                <c:pt idx="220">
                  <c:v>0.63402672241971403</c:v>
                </c:pt>
                <c:pt idx="221">
                  <c:v>0.64335101529622385</c:v>
                </c:pt>
                <c:pt idx="222">
                  <c:v>0.67255571720198604</c:v>
                </c:pt>
                <c:pt idx="223">
                  <c:v>0.7224050008665559</c:v>
                </c:pt>
                <c:pt idx="224">
                  <c:v>0.78240351145893272</c:v>
                </c:pt>
                <c:pt idx="225">
                  <c:v>0.84643292464047004</c:v>
                </c:pt>
                <c:pt idx="226">
                  <c:v>0.90918060159459413</c:v>
                </c:pt>
                <c:pt idx="227">
                  <c:v>0.97204345748514953</c:v>
                </c:pt>
                <c:pt idx="228">
                  <c:v>0.96881209144478431</c:v>
                </c:pt>
                <c:pt idx="229">
                  <c:v>0.92058779549945691</c:v>
                </c:pt>
                <c:pt idx="230">
                  <c:v>0.88098322512192884</c:v>
                </c:pt>
                <c:pt idx="231">
                  <c:v>0.85338516786188301</c:v>
                </c:pt>
                <c:pt idx="232">
                  <c:v>0.83822800455571356</c:v>
                </c:pt>
                <c:pt idx="233">
                  <c:v>0.83421552530461318</c:v>
                </c:pt>
                <c:pt idx="234">
                  <c:v>0.84030823588765957</c:v>
                </c:pt>
                <c:pt idx="235">
                  <c:v>0.85468117215253803</c:v>
                </c:pt>
                <c:pt idx="236">
                  <c:v>0.88107335377608109</c:v>
                </c:pt>
                <c:pt idx="237">
                  <c:v>0.91445100345573715</c:v>
                </c:pt>
                <c:pt idx="238">
                  <c:v>0.95792752262688197</c:v>
                </c:pt>
                <c:pt idx="239">
                  <c:v>0.9905781081366698</c:v>
                </c:pt>
                <c:pt idx="240">
                  <c:v>0.93191523319973624</c:v>
                </c:pt>
                <c:pt idx="241">
                  <c:v>0.87370614898203303</c:v>
                </c:pt>
                <c:pt idx="242">
                  <c:v>0.82408388959507139</c:v>
                </c:pt>
                <c:pt idx="243">
                  <c:v>0.78935250124037115</c:v>
                </c:pt>
                <c:pt idx="244">
                  <c:v>0.76692311594670937</c:v>
                </c:pt>
                <c:pt idx="245">
                  <c:v>0.75272964058089409</c:v>
                </c:pt>
                <c:pt idx="246">
                  <c:v>0.74282089783888572</c:v>
                </c:pt>
                <c:pt idx="247">
                  <c:v>0.7361421692710326</c:v>
                </c:pt>
                <c:pt idx="248">
                  <c:v>0.73204388012041177</c:v>
                </c:pt>
                <c:pt idx="249">
                  <c:v>0.73432203751052882</c:v>
                </c:pt>
                <c:pt idx="250">
                  <c:v>0.74952785323993221</c:v>
                </c:pt>
                <c:pt idx="251">
                  <c:v>0.77796676381500884</c:v>
                </c:pt>
                <c:pt idx="252">
                  <c:v>0.82391381197712277</c:v>
                </c:pt>
                <c:pt idx="253">
                  <c:v>0.88853902771764037</c:v>
                </c:pt>
                <c:pt idx="254">
                  <c:v>0.97162620596087812</c:v>
                </c:pt>
                <c:pt idx="255">
                  <c:v>0.93335695528411011</c:v>
                </c:pt>
                <c:pt idx="256">
                  <c:v>0.83197006958981823</c:v>
                </c:pt>
                <c:pt idx="257">
                  <c:v>0.73251021461564347</c:v>
                </c:pt>
                <c:pt idx="258">
                  <c:v>0.64133728829428438</c:v>
                </c:pt>
                <c:pt idx="259">
                  <c:v>0.56251601939710749</c:v>
                </c:pt>
                <c:pt idx="260">
                  <c:v>0.49796111066902671</c:v>
                </c:pt>
                <c:pt idx="261">
                  <c:v>0.44649452530907763</c:v>
                </c:pt>
                <c:pt idx="262">
                  <c:v>0.40715152908813967</c:v>
                </c:pt>
                <c:pt idx="263">
                  <c:v>0.37867250251931883</c:v>
                </c:pt>
                <c:pt idx="264">
                  <c:v>0.35999660378020437</c:v>
                </c:pt>
                <c:pt idx="265">
                  <c:v>0.34921062247179846</c:v>
                </c:pt>
                <c:pt idx="266">
                  <c:v>0.34340405632643356</c:v>
                </c:pt>
                <c:pt idx="267">
                  <c:v>0.34590029708792114</c:v>
                </c:pt>
                <c:pt idx="268">
                  <c:v>0.39388428969576128</c:v>
                </c:pt>
                <c:pt idx="269">
                  <c:v>0.44736209916602443</c:v>
                </c:pt>
                <c:pt idx="270">
                  <c:v>0.50119899946609681</c:v>
                </c:pt>
                <c:pt idx="271">
                  <c:v>0.5604974405693619</c:v>
                </c:pt>
                <c:pt idx="272">
                  <c:v>0.62632582043257023</c:v>
                </c:pt>
                <c:pt idx="273">
                  <c:v>0.6857648610477598</c:v>
                </c:pt>
                <c:pt idx="274">
                  <c:v>0.72734570286700118</c:v>
                </c:pt>
                <c:pt idx="275">
                  <c:v>0.7533021790037091</c:v>
                </c:pt>
                <c:pt idx="276">
                  <c:v>0.77489233192549145</c:v>
                </c:pt>
                <c:pt idx="277">
                  <c:v>0.800970374035195</c:v>
                </c:pt>
                <c:pt idx="278">
                  <c:v>0.82983217146871768</c:v>
                </c:pt>
                <c:pt idx="279">
                  <c:v>0.8672949147858815</c:v>
                </c:pt>
                <c:pt idx="280">
                  <c:v>0.92074398606383212</c:v>
                </c:pt>
                <c:pt idx="281">
                  <c:v>0.98900446465970093</c:v>
                </c:pt>
                <c:pt idx="282">
                  <c:v>0.93268698541557926</c:v>
                </c:pt>
                <c:pt idx="283">
                  <c:v>0.84877172308724236</c:v>
                </c:pt>
                <c:pt idx="284">
                  <c:v>0.77060518992947591</c:v>
                </c:pt>
                <c:pt idx="285">
                  <c:v>0.70109709930946029</c:v>
                </c:pt>
                <c:pt idx="286">
                  <c:v>0.64297280445975069</c:v>
                </c:pt>
                <c:pt idx="287">
                  <c:v>0.59276500087806328</c:v>
                </c:pt>
                <c:pt idx="288">
                  <c:v>0.54368351264278425</c:v>
                </c:pt>
                <c:pt idx="289">
                  <c:v>0.48361167947652417</c:v>
                </c:pt>
                <c:pt idx="290">
                  <c:v>0.40831670299339884</c:v>
                </c:pt>
                <c:pt idx="291">
                  <c:v>0.32769395759533126</c:v>
                </c:pt>
                <c:pt idx="292">
                  <c:v>0.24435799517452472</c:v>
                </c:pt>
                <c:pt idx="293">
                  <c:v>0.16876983849501515</c:v>
                </c:pt>
                <c:pt idx="294">
                  <c:v>0.10941461139229414</c:v>
                </c:pt>
                <c:pt idx="295">
                  <c:v>7.0302172404683949E-2</c:v>
                </c:pt>
                <c:pt idx="296">
                  <c:v>4.8238584327489287E-2</c:v>
                </c:pt>
                <c:pt idx="297">
                  <c:v>4.138608327611637E-2</c:v>
                </c:pt>
                <c:pt idx="298">
                  <c:v>5.1178086232296804E-2</c:v>
                </c:pt>
                <c:pt idx="299">
                  <c:v>4.1396388874990087E-2</c:v>
                </c:pt>
                <c:pt idx="300">
                  <c:v>4.8676321297321024E-2</c:v>
                </c:pt>
                <c:pt idx="301">
                  <c:v>7.7372388393272762E-2</c:v>
                </c:pt>
                <c:pt idx="302">
                  <c:v>0.13483938421662767</c:v>
                </c:pt>
                <c:pt idx="303">
                  <c:v>0.21577844816013736</c:v>
                </c:pt>
                <c:pt idx="304">
                  <c:v>0.32406893092809275</c:v>
                </c:pt>
                <c:pt idx="305">
                  <c:v>0.45327886967566788</c:v>
                </c:pt>
                <c:pt idx="306">
                  <c:v>0.59274518319696279</c:v>
                </c:pt>
                <c:pt idx="307">
                  <c:v>0.7366314307494809</c:v>
                </c:pt>
                <c:pt idx="308">
                  <c:v>0.8821696884606649</c:v>
                </c:pt>
                <c:pt idx="309">
                  <c:v>0.97168994120780305</c:v>
                </c:pt>
                <c:pt idx="310">
                  <c:v>0.83052243530510683</c:v>
                </c:pt>
                <c:pt idx="311">
                  <c:v>0.70379173710864151</c:v>
                </c:pt>
                <c:pt idx="312">
                  <c:v>0.59938625874766149</c:v>
                </c:pt>
                <c:pt idx="313">
                  <c:v>0.51580709532220204</c:v>
                </c:pt>
                <c:pt idx="314">
                  <c:v>0.45301027278185269</c:v>
                </c:pt>
                <c:pt idx="315">
                  <c:v>0.40225460412632674</c:v>
                </c:pt>
                <c:pt idx="316">
                  <c:v>0.36012187105227222</c:v>
                </c:pt>
                <c:pt idx="317">
                  <c:v>0.31802122156617929</c:v>
                </c:pt>
                <c:pt idx="318">
                  <c:v>0.20335386127567734</c:v>
                </c:pt>
                <c:pt idx="319">
                  <c:v>0.10823424555265171</c:v>
                </c:pt>
                <c:pt idx="320">
                  <c:v>4.4626127250214753E-2</c:v>
                </c:pt>
                <c:pt idx="321">
                  <c:v>1.7622551154630406E-2</c:v>
                </c:pt>
                <c:pt idx="322">
                  <c:v>1.7629032703844527E-2</c:v>
                </c:pt>
                <c:pt idx="323">
                  <c:v>4.661271408161205E-2</c:v>
                </c:pt>
                <c:pt idx="324">
                  <c:v>9.4915863981402504E-2</c:v>
                </c:pt>
                <c:pt idx="325">
                  <c:v>0.15354408683899701</c:v>
                </c:pt>
                <c:pt idx="326">
                  <c:v>0.22630897270182793</c:v>
                </c:pt>
                <c:pt idx="327">
                  <c:v>0.31414828579914855</c:v>
                </c:pt>
                <c:pt idx="328">
                  <c:v>0.40895665320300401</c:v>
                </c:pt>
                <c:pt idx="329">
                  <c:v>0.51008214688144848</c:v>
                </c:pt>
                <c:pt idx="330">
                  <c:v>0.59634056036219363</c:v>
                </c:pt>
                <c:pt idx="331">
                  <c:v>0.6941581371325638</c:v>
                </c:pt>
                <c:pt idx="332">
                  <c:v>0.79793625038324456</c:v>
                </c:pt>
                <c:pt idx="333">
                  <c:v>0.88759177412699553</c:v>
                </c:pt>
                <c:pt idx="334">
                  <c:v>0.95977814764742764</c:v>
                </c:pt>
                <c:pt idx="335">
                  <c:v>0.9886655261738887</c:v>
                </c:pt>
                <c:pt idx="336">
                  <c:v>0.94958073155891387</c:v>
                </c:pt>
                <c:pt idx="337">
                  <c:v>0.91334449826811825</c:v>
                </c:pt>
                <c:pt idx="338">
                  <c:v>0.88487341999830371</c:v>
                </c:pt>
                <c:pt idx="339">
                  <c:v>0.86793055984077427</c:v>
                </c:pt>
                <c:pt idx="340">
                  <c:v>0.8622805654284873</c:v>
                </c:pt>
                <c:pt idx="341">
                  <c:v>0.86081139344914304</c:v>
                </c:pt>
                <c:pt idx="342">
                  <c:v>0.86542192500400072</c:v>
                </c:pt>
                <c:pt idx="343">
                  <c:v>0.8735928316215773</c:v>
                </c:pt>
                <c:pt idx="344">
                  <c:v>0.88429509579471377</c:v>
                </c:pt>
                <c:pt idx="345">
                  <c:v>0.8954671224183548</c:v>
                </c:pt>
                <c:pt idx="346">
                  <c:v>0.90108958616395296</c:v>
                </c:pt>
                <c:pt idx="347">
                  <c:v>0.89801269709701115</c:v>
                </c:pt>
                <c:pt idx="348">
                  <c:v>0.89054772403013005</c:v>
                </c:pt>
                <c:pt idx="349">
                  <c:v>0.96700687199869262</c:v>
                </c:pt>
                <c:pt idx="350">
                  <c:v>0.96131641527426126</c:v>
                </c:pt>
                <c:pt idx="351">
                  <c:v>0.90142809214676622</c:v>
                </c:pt>
                <c:pt idx="352">
                  <c:v>0.85103608589403135</c:v>
                </c:pt>
                <c:pt idx="353">
                  <c:v>0.80870843793019964</c:v>
                </c:pt>
                <c:pt idx="354">
                  <c:v>0.77906103202720189</c:v>
                </c:pt>
                <c:pt idx="355">
                  <c:v>0.76201772969482751</c:v>
                </c:pt>
                <c:pt idx="356">
                  <c:v>0.75740578292872052</c:v>
                </c:pt>
                <c:pt idx="357">
                  <c:v>0.76881022004925115</c:v>
                </c:pt>
                <c:pt idx="358">
                  <c:v>0.79710723733684175</c:v>
                </c:pt>
                <c:pt idx="359">
                  <c:v>0.83811759272463349</c:v>
                </c:pt>
              </c:numCache>
            </c:numRef>
          </c:val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'Score Template 2'!$EU$39:$EU$398</c:f>
              <c:numCache>
                <c:formatCode>0.0000</c:formatCode>
                <c:ptCount val="360"/>
                <c:pt idx="0">
                  <c:v>0.51430617882100749</c:v>
                </c:pt>
                <c:pt idx="1">
                  <c:v>0.55147162304429953</c:v>
                </c:pt>
                <c:pt idx="2">
                  <c:v>0.60947357380404776</c:v>
                </c:pt>
                <c:pt idx="3">
                  <c:v>0.67291718699101377</c:v>
                </c:pt>
                <c:pt idx="4">
                  <c:v>0.73780789442242667</c:v>
                </c:pt>
                <c:pt idx="5">
                  <c:v>0.79935936300103638</c:v>
                </c:pt>
                <c:pt idx="6">
                  <c:v>0.85633144745348633</c:v>
                </c:pt>
                <c:pt idx="7">
                  <c:v>0.90650789244807928</c:v>
                </c:pt>
                <c:pt idx="8">
                  <c:v>0.9524816771189808</c:v>
                </c:pt>
                <c:pt idx="9">
                  <c:v>0.99587253014175681</c:v>
                </c:pt>
                <c:pt idx="10">
                  <c:v>0.93959794439615218</c:v>
                </c:pt>
                <c:pt idx="11">
                  <c:v>0.88456843906853111</c:v>
                </c:pt>
                <c:pt idx="12">
                  <c:v>0.83591939863885167</c:v>
                </c:pt>
                <c:pt idx="13">
                  <c:v>0.79072403655658285</c:v>
                </c:pt>
                <c:pt idx="14">
                  <c:v>0.74899135100059788</c:v>
                </c:pt>
                <c:pt idx="15">
                  <c:v>0.70936821952586704</c:v>
                </c:pt>
                <c:pt idx="16">
                  <c:v>0.6711003937052229</c:v>
                </c:pt>
                <c:pt idx="17">
                  <c:v>0.63580572690128978</c:v>
                </c:pt>
                <c:pt idx="18">
                  <c:v>0.61135295544055157</c:v>
                </c:pt>
                <c:pt idx="19">
                  <c:v>0.60147791169118237</c:v>
                </c:pt>
                <c:pt idx="20">
                  <c:v>0.59532528452868672</c:v>
                </c:pt>
                <c:pt idx="21">
                  <c:v>0.59606375477785467</c:v>
                </c:pt>
                <c:pt idx="22">
                  <c:v>0.60472677289153731</c:v>
                </c:pt>
                <c:pt idx="23">
                  <c:v>0.62805379686416363</c:v>
                </c:pt>
                <c:pt idx="24">
                  <c:v>0.6840055021468574</c:v>
                </c:pt>
                <c:pt idx="25">
                  <c:v>0.77073051295441264</c:v>
                </c:pt>
                <c:pt idx="26">
                  <c:v>0.8850855330310694</c:v>
                </c:pt>
                <c:pt idx="27">
                  <c:v>0.98571557737907289</c:v>
                </c:pt>
                <c:pt idx="28">
                  <c:v>0.8518678869272196</c:v>
                </c:pt>
                <c:pt idx="29">
                  <c:v>0.71353845327161314</c:v>
                </c:pt>
                <c:pt idx="30">
                  <c:v>0.57472675022398789</c:v>
                </c:pt>
                <c:pt idx="31">
                  <c:v>0.43886067166595555</c:v>
                </c:pt>
                <c:pt idx="32">
                  <c:v>0.31277717902021696</c:v>
                </c:pt>
                <c:pt idx="33">
                  <c:v>0.20027053860276045</c:v>
                </c:pt>
                <c:pt idx="34">
                  <c:v>0.10053019522058404</c:v>
                </c:pt>
                <c:pt idx="35">
                  <c:v>1.2923950674177731E-2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1.049468851980262E-2</c:v>
                </c:pt>
                <c:pt idx="47">
                  <c:v>0.15222430698468425</c:v>
                </c:pt>
                <c:pt idx="48">
                  <c:v>0.31910813928129622</c:v>
                </c:pt>
                <c:pt idx="49">
                  <c:v>0.50033714052040323</c:v>
                </c:pt>
                <c:pt idx="50">
                  <c:v>0.69435073526391355</c:v>
                </c:pt>
                <c:pt idx="51">
                  <c:v>0.90649544100811852</c:v>
                </c:pt>
                <c:pt idx="52">
                  <c:v>0.87004467121465168</c:v>
                </c:pt>
                <c:pt idx="53">
                  <c:v>0.64794489762944107</c:v>
                </c:pt>
                <c:pt idx="54">
                  <c:v>0.44018762954806701</c:v>
                </c:pt>
                <c:pt idx="55">
                  <c:v>0.2606000034468734</c:v>
                </c:pt>
                <c:pt idx="56">
                  <c:v>0.1132915388578104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1.7835068366518492E-3</c:v>
                </c:pt>
                <c:pt idx="71">
                  <c:v>0.10645658083350173</c:v>
                </c:pt>
                <c:pt idx="72">
                  <c:v>0.23263556375796146</c:v>
                </c:pt>
                <c:pt idx="73">
                  <c:v>0.37767510304648078</c:v>
                </c:pt>
                <c:pt idx="74">
                  <c:v>0.53597303168622834</c:v>
                </c:pt>
                <c:pt idx="75">
                  <c:v>0.69405454690544111</c:v>
                </c:pt>
                <c:pt idx="76">
                  <c:v>0.8434639592826545</c:v>
                </c:pt>
                <c:pt idx="77">
                  <c:v>0.98092100105410618</c:v>
                </c:pt>
                <c:pt idx="78">
                  <c:v>0.90509926423331311</c:v>
                </c:pt>
                <c:pt idx="79">
                  <c:v>0.80031971028585347</c:v>
                </c:pt>
                <c:pt idx="80">
                  <c:v>0.70329860337838657</c:v>
                </c:pt>
                <c:pt idx="81">
                  <c:v>0.61504748998642444</c:v>
                </c:pt>
                <c:pt idx="82">
                  <c:v>0.5490756746860701</c:v>
                </c:pt>
                <c:pt idx="83">
                  <c:v>0.50343892619260133</c:v>
                </c:pt>
                <c:pt idx="84">
                  <c:v>0.4671385872318079</c:v>
                </c:pt>
                <c:pt idx="85">
                  <c:v>0.43588079613783659</c:v>
                </c:pt>
                <c:pt idx="86">
                  <c:v>0.41634905551106571</c:v>
                </c:pt>
                <c:pt idx="87">
                  <c:v>0.41369363963396666</c:v>
                </c:pt>
                <c:pt idx="88">
                  <c:v>0.43388458665503904</c:v>
                </c:pt>
                <c:pt idx="89">
                  <c:v>0.47074220712443882</c:v>
                </c:pt>
                <c:pt idx="90">
                  <c:v>0.51607300132048883</c:v>
                </c:pt>
                <c:pt idx="91">
                  <c:v>0.57001548982036099</c:v>
                </c:pt>
                <c:pt idx="92">
                  <c:v>0.63093741216307742</c:v>
                </c:pt>
                <c:pt idx="93">
                  <c:v>0.69832350994204928</c:v>
                </c:pt>
                <c:pt idx="94">
                  <c:v>0.77668666255917207</c:v>
                </c:pt>
                <c:pt idx="95">
                  <c:v>0.86913151776364017</c:v>
                </c:pt>
                <c:pt idx="96">
                  <c:v>0.96306005791462057</c:v>
                </c:pt>
                <c:pt idx="97">
                  <c:v>0.94451366582137319</c:v>
                </c:pt>
                <c:pt idx="98">
                  <c:v>0.85948715424464051</c:v>
                </c:pt>
                <c:pt idx="99">
                  <c:v>0.78604827705728664</c:v>
                </c:pt>
                <c:pt idx="100">
                  <c:v>0.72656778314651072</c:v>
                </c:pt>
                <c:pt idx="101">
                  <c:v>0.68088787932751038</c:v>
                </c:pt>
                <c:pt idx="102">
                  <c:v>0.64212334681949734</c:v>
                </c:pt>
                <c:pt idx="103">
                  <c:v>0.62327011935680254</c:v>
                </c:pt>
                <c:pt idx="104">
                  <c:v>0.6202798641894478</c:v>
                </c:pt>
                <c:pt idx="105">
                  <c:v>0.62170859679491097</c:v>
                </c:pt>
                <c:pt idx="106">
                  <c:v>0.63100471543954029</c:v>
                </c:pt>
                <c:pt idx="107">
                  <c:v>0.64324548211297194</c:v>
                </c:pt>
                <c:pt idx="108">
                  <c:v>0.65675532626606248</c:v>
                </c:pt>
                <c:pt idx="109">
                  <c:v>0.66502322718583717</c:v>
                </c:pt>
                <c:pt idx="110">
                  <c:v>0.6854232604787609</c:v>
                </c:pt>
                <c:pt idx="111">
                  <c:v>0.72349298440529819</c:v>
                </c:pt>
                <c:pt idx="112">
                  <c:v>0.78011573321482675</c:v>
                </c:pt>
                <c:pt idx="113">
                  <c:v>0.84832364103770375</c:v>
                </c:pt>
                <c:pt idx="114">
                  <c:v>0.92719787288602107</c:v>
                </c:pt>
                <c:pt idx="115">
                  <c:v>0.98509036419883134</c:v>
                </c:pt>
                <c:pt idx="116">
                  <c:v>0.89587725911224103</c:v>
                </c:pt>
                <c:pt idx="117">
                  <c:v>0.81451932146281547</c:v>
                </c:pt>
                <c:pt idx="118">
                  <c:v>0.75351004902107432</c:v>
                </c:pt>
                <c:pt idx="119">
                  <c:v>0.71244373033487141</c:v>
                </c:pt>
                <c:pt idx="120">
                  <c:v>0.68367291411783759</c:v>
                </c:pt>
                <c:pt idx="121">
                  <c:v>0.66519555578905065</c:v>
                </c:pt>
                <c:pt idx="122">
                  <c:v>0.65835969590934207</c:v>
                </c:pt>
                <c:pt idx="123">
                  <c:v>0.66184620297937502</c:v>
                </c:pt>
                <c:pt idx="124">
                  <c:v>0.67179648750247578</c:v>
                </c:pt>
                <c:pt idx="125">
                  <c:v>0.6889300726075176</c:v>
                </c:pt>
                <c:pt idx="126">
                  <c:v>0.7121562898342888</c:v>
                </c:pt>
                <c:pt idx="127">
                  <c:v>0.74872884331337142</c:v>
                </c:pt>
                <c:pt idx="128">
                  <c:v>0.7998351338441454</c:v>
                </c:pt>
                <c:pt idx="129">
                  <c:v>0.85731349978265503</c:v>
                </c:pt>
                <c:pt idx="130">
                  <c:v>0.91503382678540246</c:v>
                </c:pt>
                <c:pt idx="131">
                  <c:v>0.97204211494801263</c:v>
                </c:pt>
                <c:pt idx="132">
                  <c:v>0.9696833802122744</c:v>
                </c:pt>
                <c:pt idx="133">
                  <c:v>0.90733653538364689</c:v>
                </c:pt>
                <c:pt idx="134">
                  <c:v>0.84509398398081215</c:v>
                </c:pt>
                <c:pt idx="135">
                  <c:v>0.78586639958238536</c:v>
                </c:pt>
                <c:pt idx="136">
                  <c:v>0.72403149864121896</c:v>
                </c:pt>
                <c:pt idx="137">
                  <c:v>0.66449003683031349</c:v>
                </c:pt>
                <c:pt idx="138">
                  <c:v>0.60718065151750578</c:v>
                </c:pt>
                <c:pt idx="139">
                  <c:v>0.55621330502647282</c:v>
                </c:pt>
                <c:pt idx="140">
                  <c:v>0.5169590067611366</c:v>
                </c:pt>
                <c:pt idx="141">
                  <c:v>0.49641817834220736</c:v>
                </c:pt>
                <c:pt idx="142">
                  <c:v>0.49801387125836838</c:v>
                </c:pt>
                <c:pt idx="143">
                  <c:v>0.52540081828011687</c:v>
                </c:pt>
                <c:pt idx="144">
                  <c:v>0.57277487425780604</c:v>
                </c:pt>
                <c:pt idx="145">
                  <c:v>0.63401528127362272</c:v>
                </c:pt>
                <c:pt idx="146">
                  <c:v>0.70896125730807924</c:v>
                </c:pt>
                <c:pt idx="147">
                  <c:v>0.79304931351362951</c:v>
                </c:pt>
                <c:pt idx="148">
                  <c:v>0.87620442788092201</c:v>
                </c:pt>
                <c:pt idx="149">
                  <c:v>0.950269740250968</c:v>
                </c:pt>
                <c:pt idx="150">
                  <c:v>0.98065090829419022</c:v>
                </c:pt>
                <c:pt idx="151">
                  <c:v>0.91056779851278502</c:v>
                </c:pt>
                <c:pt idx="152">
                  <c:v>0.84294499941286261</c:v>
                </c:pt>
                <c:pt idx="153">
                  <c:v>0.78004414815503753</c:v>
                </c:pt>
                <c:pt idx="154">
                  <c:v>0.72182791461700557</c:v>
                </c:pt>
                <c:pt idx="155">
                  <c:v>0.66683763398454632</c:v>
                </c:pt>
                <c:pt idx="156">
                  <c:v>0.61470889383485727</c:v>
                </c:pt>
                <c:pt idx="157">
                  <c:v>0.5649224552743346</c:v>
                </c:pt>
                <c:pt idx="158">
                  <c:v>0.52365671589216878</c:v>
                </c:pt>
                <c:pt idx="159">
                  <c:v>0.4916127813621799</c:v>
                </c:pt>
                <c:pt idx="160">
                  <c:v>0.46438550501659459</c:v>
                </c:pt>
                <c:pt idx="161">
                  <c:v>0.44410667089016453</c:v>
                </c:pt>
                <c:pt idx="162">
                  <c:v>0.40209158506435738</c:v>
                </c:pt>
                <c:pt idx="163">
                  <c:v>0.38479682311379582</c:v>
                </c:pt>
                <c:pt idx="164">
                  <c:v>0.39541535034470199</c:v>
                </c:pt>
                <c:pt idx="165">
                  <c:v>0.43464719135877861</c:v>
                </c:pt>
                <c:pt idx="166">
                  <c:v>0.49585104101744359</c:v>
                </c:pt>
                <c:pt idx="167">
                  <c:v>0.562846090553065</c:v>
                </c:pt>
                <c:pt idx="168">
                  <c:v>0.62958290576401721</c:v>
                </c:pt>
                <c:pt idx="169">
                  <c:v>0.68838060192269968</c:v>
                </c:pt>
                <c:pt idx="170">
                  <c:v>0.73392319365615766</c:v>
                </c:pt>
                <c:pt idx="171">
                  <c:v>0.7668332160039083</c:v>
                </c:pt>
                <c:pt idx="172">
                  <c:v>0.79436284126692636</c:v>
                </c:pt>
                <c:pt idx="173">
                  <c:v>0.82150883915669271</c:v>
                </c:pt>
                <c:pt idx="174">
                  <c:v>0.84742332300325407</c:v>
                </c:pt>
                <c:pt idx="175">
                  <c:v>0.87820281912426967</c:v>
                </c:pt>
                <c:pt idx="176">
                  <c:v>0.92009854671075719</c:v>
                </c:pt>
                <c:pt idx="177">
                  <c:v>0.96824971862710751</c:v>
                </c:pt>
                <c:pt idx="178">
                  <c:v>0.98179285270732553</c:v>
                </c:pt>
                <c:pt idx="179">
                  <c:v>0.92798593612372005</c:v>
                </c:pt>
                <c:pt idx="180">
                  <c:v>0.8756251604344204</c:v>
                </c:pt>
                <c:pt idx="181">
                  <c:v>0.82024295583560747</c:v>
                </c:pt>
                <c:pt idx="182">
                  <c:v>0.76733567751050857</c:v>
                </c:pt>
                <c:pt idx="183">
                  <c:v>0.72046765996659945</c:v>
                </c:pt>
                <c:pt idx="184">
                  <c:v>0.67836623608625324</c:v>
                </c:pt>
                <c:pt idx="185">
                  <c:v>0.64145254879320524</c:v>
                </c:pt>
                <c:pt idx="186">
                  <c:v>0.61226969724556901</c:v>
                </c:pt>
                <c:pt idx="187">
                  <c:v>0.58933559216959241</c:v>
                </c:pt>
                <c:pt idx="188">
                  <c:v>0.57148804695863875</c:v>
                </c:pt>
                <c:pt idx="189">
                  <c:v>0.5641999874492889</c:v>
                </c:pt>
                <c:pt idx="190">
                  <c:v>0.55054079227919117</c:v>
                </c:pt>
                <c:pt idx="191">
                  <c:v>0.53198616083759442</c:v>
                </c:pt>
                <c:pt idx="192">
                  <c:v>0.51820971208380429</c:v>
                </c:pt>
                <c:pt idx="193">
                  <c:v>0.54395283431546271</c:v>
                </c:pt>
                <c:pt idx="194">
                  <c:v>0.56407702029524209</c:v>
                </c:pt>
                <c:pt idx="195">
                  <c:v>0.56778738332482714</c:v>
                </c:pt>
                <c:pt idx="196">
                  <c:v>0.55494708034686813</c:v>
                </c:pt>
                <c:pt idx="197">
                  <c:v>0.53336038115970608</c:v>
                </c:pt>
                <c:pt idx="198">
                  <c:v>0.51811399478802533</c:v>
                </c:pt>
                <c:pt idx="199">
                  <c:v>0.52072663780602235</c:v>
                </c:pt>
                <c:pt idx="200">
                  <c:v>0.55019531161878121</c:v>
                </c:pt>
                <c:pt idx="201">
                  <c:v>0.60297608911388756</c:v>
                </c:pt>
                <c:pt idx="202">
                  <c:v>0.67707123213872</c:v>
                </c:pt>
                <c:pt idx="203">
                  <c:v>0.76537231013115736</c:v>
                </c:pt>
                <c:pt idx="204">
                  <c:v>0.8626132925934713</c:v>
                </c:pt>
                <c:pt idx="205">
                  <c:v>0.95269387135926575</c:v>
                </c:pt>
                <c:pt idx="206">
                  <c:v>0.96250438400861926</c:v>
                </c:pt>
                <c:pt idx="207">
                  <c:v>0.88766199237000076</c:v>
                </c:pt>
                <c:pt idx="208">
                  <c:v>0.82231306915136138</c:v>
                </c:pt>
                <c:pt idx="209">
                  <c:v>0.76818837246023897</c:v>
                </c:pt>
                <c:pt idx="210">
                  <c:v>0.7281465809352079</c:v>
                </c:pt>
                <c:pt idx="211">
                  <c:v>0.69601645862254036</c:v>
                </c:pt>
                <c:pt idx="212">
                  <c:v>0.67286654196238715</c:v>
                </c:pt>
                <c:pt idx="213">
                  <c:v>0.65594043115398759</c:v>
                </c:pt>
                <c:pt idx="214">
                  <c:v>0.64411919233789516</c:v>
                </c:pt>
                <c:pt idx="215">
                  <c:v>0.63503970493604578</c:v>
                </c:pt>
                <c:pt idx="216">
                  <c:v>0.62873364556012223</c:v>
                </c:pt>
                <c:pt idx="217">
                  <c:v>0.62561899109916275</c:v>
                </c:pt>
                <c:pt idx="218">
                  <c:v>0.62696610342004444</c:v>
                </c:pt>
                <c:pt idx="219">
                  <c:v>0.63398168554897572</c:v>
                </c:pt>
                <c:pt idx="220">
                  <c:v>0.64330861906780135</c:v>
                </c:pt>
                <c:pt idx="221">
                  <c:v>0.67251829945629527</c:v>
                </c:pt>
                <c:pt idx="222">
                  <c:v>0.72237231997540974</c:v>
                </c:pt>
                <c:pt idx="223">
                  <c:v>0.78237644408626728</c:v>
                </c:pt>
                <c:pt idx="224">
                  <c:v>0.84641290282366433</c:v>
                </c:pt>
                <c:pt idx="225">
                  <c:v>0.90916453975044009</c:v>
                </c:pt>
                <c:pt idx="226">
                  <c:v>0.97203188793011186</c:v>
                </c:pt>
                <c:pt idx="227">
                  <c:v>0.96882055068272921</c:v>
                </c:pt>
                <c:pt idx="228">
                  <c:v>0.92059370676675933</c:v>
                </c:pt>
                <c:pt idx="229">
                  <c:v>0.88098777222818114</c:v>
                </c:pt>
                <c:pt idx="230">
                  <c:v>0.85338833408311543</c:v>
                </c:pt>
                <c:pt idx="231">
                  <c:v>0.83822958040386131</c:v>
                </c:pt>
                <c:pt idx="232">
                  <c:v>0.83421487382148962</c:v>
                </c:pt>
                <c:pt idx="233">
                  <c:v>0.84030475240592806</c:v>
                </c:pt>
                <c:pt idx="234">
                  <c:v>0.85467653120421394</c:v>
                </c:pt>
                <c:pt idx="235">
                  <c:v>0.88105877013400102</c:v>
                </c:pt>
                <c:pt idx="236">
                  <c:v>0.91442609515435036</c:v>
                </c:pt>
                <c:pt idx="237">
                  <c:v>0.95789753690527213</c:v>
                </c:pt>
                <c:pt idx="238">
                  <c:v>0.99061011283235212</c:v>
                </c:pt>
                <c:pt idx="239">
                  <c:v>0.93194659900729127</c:v>
                </c:pt>
                <c:pt idx="240">
                  <c:v>0.87373757462520074</c:v>
                </c:pt>
                <c:pt idx="241">
                  <c:v>0.82411345759098753</c:v>
                </c:pt>
                <c:pt idx="242">
                  <c:v>0.78937661043271012</c:v>
                </c:pt>
                <c:pt idx="243">
                  <c:v>0.76694291595834496</c:v>
                </c:pt>
                <c:pt idx="244">
                  <c:v>0.75274343802641352</c:v>
                </c:pt>
                <c:pt idx="245">
                  <c:v>0.74282847563261467</c:v>
                </c:pt>
                <c:pt idx="246">
                  <c:v>0.73614417583639957</c:v>
                </c:pt>
                <c:pt idx="247">
                  <c:v>0.73204083550686105</c:v>
                </c:pt>
                <c:pt idx="248">
                  <c:v>0.7343148533628705</c:v>
                </c:pt>
                <c:pt idx="249">
                  <c:v>0.7495146644409415</c:v>
                </c:pt>
                <c:pt idx="250">
                  <c:v>0.7779500874443197</c:v>
                </c:pt>
                <c:pt idx="251">
                  <c:v>0.82389208871039799</c:v>
                </c:pt>
                <c:pt idx="252">
                  <c:v>0.88851329653536992</c:v>
                </c:pt>
                <c:pt idx="253">
                  <c:v>0.97159689020631346</c:v>
                </c:pt>
                <c:pt idx="254">
                  <c:v>0.93338604411339743</c:v>
                </c:pt>
                <c:pt idx="255">
                  <c:v>0.83199486593551375</c:v>
                </c:pt>
                <c:pt idx="256">
                  <c:v>0.73252756825522458</c:v>
                </c:pt>
                <c:pt idx="257">
                  <c:v>0.64134849308692532</c:v>
                </c:pt>
                <c:pt idx="258">
                  <c:v>0.56252310923606763</c:v>
                </c:pt>
                <c:pt idx="259">
                  <c:v>0.49796606125150089</c:v>
                </c:pt>
                <c:pt idx="260">
                  <c:v>0.44649786367007882</c:v>
                </c:pt>
                <c:pt idx="261">
                  <c:v>0.40715357975502176</c:v>
                </c:pt>
                <c:pt idx="262">
                  <c:v>0.37867136703269766</c:v>
                </c:pt>
                <c:pt idx="263">
                  <c:v>0.35998900746673912</c:v>
                </c:pt>
                <c:pt idx="264">
                  <c:v>0.34919641135469626</c:v>
                </c:pt>
                <c:pt idx="265">
                  <c:v>0.34338109366398584</c:v>
                </c:pt>
                <c:pt idx="266">
                  <c:v>0.34586799734564211</c:v>
                </c:pt>
                <c:pt idx="267">
                  <c:v>0.39384276076451685</c:v>
                </c:pt>
                <c:pt idx="268">
                  <c:v>0.4473146052910616</c:v>
                </c:pt>
                <c:pt idx="269">
                  <c:v>0.50114831842142249</c:v>
                </c:pt>
                <c:pt idx="270">
                  <c:v>0.56044771931869464</c:v>
                </c:pt>
                <c:pt idx="271">
                  <c:v>0.6262802395718059</c:v>
                </c:pt>
                <c:pt idx="272">
                  <c:v>0.6857254539582307</c:v>
                </c:pt>
                <c:pt idx="273">
                  <c:v>0.7273134278879283</c:v>
                </c:pt>
                <c:pt idx="274">
                  <c:v>0.7532764473802096</c:v>
                </c:pt>
                <c:pt idx="275">
                  <c:v>0.7748726614527145</c:v>
                </c:pt>
                <c:pt idx="276">
                  <c:v>0.80095613395416732</c:v>
                </c:pt>
                <c:pt idx="277">
                  <c:v>0.82982282972119137</c:v>
                </c:pt>
                <c:pt idx="278">
                  <c:v>0.86728951468966864</c:v>
                </c:pt>
                <c:pt idx="279">
                  <c:v>0.92074107129942828</c:v>
                </c:pt>
                <c:pt idx="280">
                  <c:v>0.98900569663021054</c:v>
                </c:pt>
                <c:pt idx="281">
                  <c:v>0.93266301418374098</c:v>
                </c:pt>
                <c:pt idx="282">
                  <c:v>0.84874500792944474</c:v>
                </c:pt>
                <c:pt idx="283">
                  <c:v>0.77057829681984813</c:v>
                </c:pt>
                <c:pt idx="284">
                  <c:v>0.70106747494953403</c:v>
                </c:pt>
                <c:pt idx="285">
                  <c:v>0.64293991306024945</c:v>
                </c:pt>
                <c:pt idx="286">
                  <c:v>0.59273530106130046</c:v>
                </c:pt>
                <c:pt idx="287">
                  <c:v>0.54366273835936418</c:v>
                </c:pt>
                <c:pt idx="288">
                  <c:v>0.48359871410426758</c:v>
                </c:pt>
                <c:pt idx="289">
                  <c:v>0.40830591775217429</c:v>
                </c:pt>
                <c:pt idx="290">
                  <c:v>0.32768092569431695</c:v>
                </c:pt>
                <c:pt idx="291">
                  <c:v>0.24434356894668174</c:v>
                </c:pt>
                <c:pt idx="292">
                  <c:v>0.16875110982340458</c:v>
                </c:pt>
                <c:pt idx="293">
                  <c:v>0.10938788831403745</c:v>
                </c:pt>
                <c:pt idx="294">
                  <c:v>7.0268041549400695E-2</c:v>
                </c:pt>
                <c:pt idx="295">
                  <c:v>4.8199418066911082E-2</c:v>
                </c:pt>
                <c:pt idx="296">
                  <c:v>4.1344112287373225E-2</c:v>
                </c:pt>
                <c:pt idx="297">
                  <c:v>5.113898951916318E-2</c:v>
                </c:pt>
                <c:pt idx="298">
                  <c:v>4.13616200175001E-2</c:v>
                </c:pt>
                <c:pt idx="299">
                  <c:v>4.8647242704196403E-2</c:v>
                </c:pt>
                <c:pt idx="300">
                  <c:v>7.7347269641573568E-2</c:v>
                </c:pt>
                <c:pt idx="301">
                  <c:v>0.13481483308536824</c:v>
                </c:pt>
                <c:pt idx="302">
                  <c:v>0.21574840576086818</c:v>
                </c:pt>
                <c:pt idx="303">
                  <c:v>0.32403127804723053</c:v>
                </c:pt>
                <c:pt idx="304">
                  <c:v>0.45323855178701833</c:v>
                </c:pt>
                <c:pt idx="305">
                  <c:v>0.59270350800263838</c:v>
                </c:pt>
                <c:pt idx="306">
                  <c:v>0.73659362730680533</c:v>
                </c:pt>
                <c:pt idx="307">
                  <c:v>0.88213999748557448</c:v>
                </c:pt>
                <c:pt idx="308">
                  <c:v>0.97170951449272447</c:v>
                </c:pt>
                <c:pt idx="309">
                  <c:v>0.83053348668227567</c:v>
                </c:pt>
                <c:pt idx="310">
                  <c:v>0.7037951843446616</c:v>
                </c:pt>
                <c:pt idx="311">
                  <c:v>0.59938138229453997</c:v>
                </c:pt>
                <c:pt idx="312">
                  <c:v>0.51581200355530954</c:v>
                </c:pt>
                <c:pt idx="313">
                  <c:v>0.45300664735493812</c:v>
                </c:pt>
                <c:pt idx="314">
                  <c:v>0.40224026865215456</c:v>
                </c:pt>
                <c:pt idx="315">
                  <c:v>0.36009314982992624</c:v>
                </c:pt>
                <c:pt idx="316">
                  <c:v>0.31798076705540712</c:v>
                </c:pt>
                <c:pt idx="317">
                  <c:v>0.20329973486073383</c:v>
                </c:pt>
                <c:pt idx="318">
                  <c:v>0.10816966074222223</c:v>
                </c:pt>
                <c:pt idx="319">
                  <c:v>4.4556414931051336E-2</c:v>
                </c:pt>
                <c:pt idx="320">
                  <c:v>1.7550626932575475E-2</c:v>
                </c:pt>
                <c:pt idx="321">
                  <c:v>1.7556278420476468E-2</c:v>
                </c:pt>
                <c:pt idx="322">
                  <c:v>4.6539653683088766E-2</c:v>
                </c:pt>
                <c:pt idx="323">
                  <c:v>9.4845285754139641E-2</c:v>
                </c:pt>
                <c:pt idx="324">
                  <c:v>0.1534807232135168</c:v>
                </c:pt>
                <c:pt idx="325">
                  <c:v>0.22625676752442092</c:v>
                </c:pt>
                <c:pt idx="326">
                  <c:v>0.31410649867155238</c:v>
                </c:pt>
                <c:pt idx="327">
                  <c:v>0.40892525297902038</c:v>
                </c:pt>
                <c:pt idx="328">
                  <c:v>0.51005676187938365</c:v>
                </c:pt>
                <c:pt idx="329">
                  <c:v>0.59631947963504539</c:v>
                </c:pt>
                <c:pt idx="330">
                  <c:v>0.6941370665805654</c:v>
                </c:pt>
                <c:pt idx="331">
                  <c:v>0.79787888963989184</c:v>
                </c:pt>
                <c:pt idx="332">
                  <c:v>0.8875441820267288</c:v>
                </c:pt>
                <c:pt idx="333">
                  <c:v>0.95974630873211686</c:v>
                </c:pt>
                <c:pt idx="334">
                  <c:v>0.98867906392404747</c:v>
                </c:pt>
                <c:pt idx="335">
                  <c:v>0.94958076469528097</c:v>
                </c:pt>
                <c:pt idx="336">
                  <c:v>0.91333004295762865</c:v>
                </c:pt>
                <c:pt idx="337">
                  <c:v>0.88484930371246739</c:v>
                </c:pt>
                <c:pt idx="338">
                  <c:v>0.8679012774111583</c:v>
                </c:pt>
                <c:pt idx="339">
                  <c:v>0.86224420908814459</c:v>
                </c:pt>
                <c:pt idx="340">
                  <c:v>0.8607674946861581</c:v>
                </c:pt>
                <c:pt idx="341">
                  <c:v>0.86537453652041074</c:v>
                </c:pt>
                <c:pt idx="342">
                  <c:v>0.87354228156723912</c:v>
                </c:pt>
                <c:pt idx="343">
                  <c:v>0.88425197712833692</c:v>
                </c:pt>
                <c:pt idx="344">
                  <c:v>0.89541822416524564</c:v>
                </c:pt>
                <c:pt idx="345">
                  <c:v>0.90103772578769936</c:v>
                </c:pt>
                <c:pt idx="346">
                  <c:v>0.89796789313118941</c:v>
                </c:pt>
                <c:pt idx="347">
                  <c:v>0.89051164676282757</c:v>
                </c:pt>
                <c:pt idx="348">
                  <c:v>0.96698110060447828</c:v>
                </c:pt>
                <c:pt idx="349">
                  <c:v>0.96133595765500046</c:v>
                </c:pt>
                <c:pt idx="350">
                  <c:v>0.9014462174910669</c:v>
                </c:pt>
                <c:pt idx="351">
                  <c:v>0.85105033349130921</c:v>
                </c:pt>
                <c:pt idx="352">
                  <c:v>0.8087169240014932</c:v>
                </c:pt>
                <c:pt idx="353">
                  <c:v>0.77906387520257825</c:v>
                </c:pt>
                <c:pt idx="354">
                  <c:v>0.76201848623019874</c:v>
                </c:pt>
                <c:pt idx="355">
                  <c:v>0.75740350135718493</c:v>
                </c:pt>
                <c:pt idx="356">
                  <c:v>0.76880615987096956</c:v>
                </c:pt>
                <c:pt idx="357">
                  <c:v>0.7971019077640884</c:v>
                </c:pt>
                <c:pt idx="358">
                  <c:v>0.83811203116044819</c:v>
                </c:pt>
                <c:pt idx="359">
                  <c:v>0.89828799789344083</c:v>
                </c:pt>
              </c:numCache>
            </c:numRef>
          </c:val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'Score Template 2'!$EV$39:$EV$398</c:f>
              <c:numCache>
                <c:formatCode>0.0000</c:formatCode>
                <c:ptCount val="360"/>
                <c:pt idx="0">
                  <c:v>0.55143536537437354</c:v>
                </c:pt>
                <c:pt idx="1">
                  <c:v>0.60943988855037445</c:v>
                </c:pt>
                <c:pt idx="2">
                  <c:v>0.67288514480829154</c:v>
                </c:pt>
                <c:pt idx="3">
                  <c:v>0.73778295630763258</c:v>
                </c:pt>
                <c:pt idx="4">
                  <c:v>0.79934022867564491</c:v>
                </c:pt>
                <c:pt idx="5">
                  <c:v>0.85631635753748547</c:v>
                </c:pt>
                <c:pt idx="6">
                  <c:v>0.90649608600019871</c:v>
                </c:pt>
                <c:pt idx="7">
                  <c:v>0.95247084468460042</c:v>
                </c:pt>
                <c:pt idx="8">
                  <c:v>0.99587945008882961</c:v>
                </c:pt>
                <c:pt idx="9">
                  <c:v>0.93960724648647542</c:v>
                </c:pt>
                <c:pt idx="10">
                  <c:v>0.8845788879927774</c:v>
                </c:pt>
                <c:pt idx="11">
                  <c:v>0.83592772160776097</c:v>
                </c:pt>
                <c:pt idx="12">
                  <c:v>0.7907296563531272</c:v>
                </c:pt>
                <c:pt idx="13">
                  <c:v>0.74899155646803361</c:v>
                </c:pt>
                <c:pt idx="14">
                  <c:v>0.70936009590939997</c:v>
                </c:pt>
                <c:pt idx="15">
                  <c:v>0.67108182911194625</c:v>
                </c:pt>
                <c:pt idx="16">
                  <c:v>0.6357767427685368</c:v>
                </c:pt>
                <c:pt idx="17">
                  <c:v>0.61132124965504953</c:v>
                </c:pt>
                <c:pt idx="18">
                  <c:v>0.60144547880652399</c:v>
                </c:pt>
                <c:pt idx="19">
                  <c:v>0.59529451836156011</c:v>
                </c:pt>
                <c:pt idx="20">
                  <c:v>0.59603527628058639</c:v>
                </c:pt>
                <c:pt idx="21">
                  <c:v>0.60470169057226386</c:v>
                </c:pt>
                <c:pt idx="22">
                  <c:v>0.62803081538804539</c:v>
                </c:pt>
                <c:pt idx="23">
                  <c:v>0.68397968271046117</c:v>
                </c:pt>
                <c:pt idx="24">
                  <c:v>0.77070238031258498</c:v>
                </c:pt>
                <c:pt idx="25">
                  <c:v>0.88505802350286766</c:v>
                </c:pt>
                <c:pt idx="26">
                  <c:v>0.98573989773780324</c:v>
                </c:pt>
                <c:pt idx="27">
                  <c:v>0.85189048179836258</c:v>
                </c:pt>
                <c:pt idx="28">
                  <c:v>0.71355931951165741</c:v>
                </c:pt>
                <c:pt idx="29">
                  <c:v>0.5747465658515335</c:v>
                </c:pt>
                <c:pt idx="30">
                  <c:v>0.43887981486116245</c:v>
                </c:pt>
                <c:pt idx="31">
                  <c:v>0.31279484084568532</c:v>
                </c:pt>
                <c:pt idx="32">
                  <c:v>0.20028278084138362</c:v>
                </c:pt>
                <c:pt idx="33">
                  <c:v>0.10053514895890103</c:v>
                </c:pt>
                <c:pt idx="34">
                  <c:v>1.2927042370842523E-2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1.0426765052121145E-2</c:v>
                </c:pt>
                <c:pt idx="46">
                  <c:v>0.15216127406927415</c:v>
                </c:pt>
                <c:pt idx="47">
                  <c:v>0.31905189208220686</c:v>
                </c:pt>
                <c:pt idx="48">
                  <c:v>0.50028727282558139</c:v>
                </c:pt>
                <c:pt idx="49">
                  <c:v>0.69430693368748875</c:v>
                </c:pt>
                <c:pt idx="50">
                  <c:v>0.9064589823361392</c:v>
                </c:pt>
                <c:pt idx="51">
                  <c:v>0.8700752670621924</c:v>
                </c:pt>
                <c:pt idx="52">
                  <c:v>0.64796967925132853</c:v>
                </c:pt>
                <c:pt idx="53">
                  <c:v>0.4402069064937536</c:v>
                </c:pt>
                <c:pt idx="54">
                  <c:v>0.26061159630241515</c:v>
                </c:pt>
                <c:pt idx="55">
                  <c:v>0.11329593786125636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1.6937188200289999E-3</c:v>
                </c:pt>
                <c:pt idx="70">
                  <c:v>0.10638292880070888</c:v>
                </c:pt>
                <c:pt idx="71">
                  <c:v>0.23257684220079211</c:v>
                </c:pt>
                <c:pt idx="72">
                  <c:v>0.37762901530207527</c:v>
                </c:pt>
                <c:pt idx="73">
                  <c:v>0.53593745586612529</c:v>
                </c:pt>
                <c:pt idx="74">
                  <c:v>0.6940288941882129</c:v>
                </c:pt>
                <c:pt idx="75">
                  <c:v>0.8434465158803448</c:v>
                </c:pt>
                <c:pt idx="76">
                  <c:v>0.98091041070412122</c:v>
                </c:pt>
                <c:pt idx="77">
                  <c:v>0.90510684960720045</c:v>
                </c:pt>
                <c:pt idx="78">
                  <c:v>0.80032585369744491</c:v>
                </c:pt>
                <c:pt idx="79">
                  <c:v>0.70329636628799619</c:v>
                </c:pt>
                <c:pt idx="80">
                  <c:v>0.61503545965317397</c:v>
                </c:pt>
                <c:pt idx="81">
                  <c:v>0.54905332351776381</c:v>
                </c:pt>
                <c:pt idx="82">
                  <c:v>0.50340848304917141</c:v>
                </c:pt>
                <c:pt idx="83">
                  <c:v>0.46710023627532349</c:v>
                </c:pt>
                <c:pt idx="84">
                  <c:v>0.43583465743590621</c:v>
                </c:pt>
                <c:pt idx="85">
                  <c:v>0.41629675580008363</c:v>
                </c:pt>
                <c:pt idx="86">
                  <c:v>0.41363057950328308</c:v>
                </c:pt>
                <c:pt idx="87">
                  <c:v>0.4338120899292669</c:v>
                </c:pt>
                <c:pt idx="88">
                  <c:v>0.47066307594802903</c:v>
                </c:pt>
                <c:pt idx="89">
                  <c:v>0.5159939733892378</c:v>
                </c:pt>
                <c:pt idx="90">
                  <c:v>0.56994079383587359</c:v>
                </c:pt>
                <c:pt idx="91">
                  <c:v>0.6308686889373667</c:v>
                </c:pt>
                <c:pt idx="92">
                  <c:v>0.69826652386737986</c:v>
                </c:pt>
                <c:pt idx="93">
                  <c:v>0.7766342758539041</c:v>
                </c:pt>
                <c:pt idx="94">
                  <c:v>0.86908300609164124</c:v>
                </c:pt>
                <c:pt idx="95">
                  <c:v>0.96301592634275801</c:v>
                </c:pt>
                <c:pt idx="96">
                  <c:v>0.94454666290460754</c:v>
                </c:pt>
                <c:pt idx="97">
                  <c:v>0.85950998784045896</c:v>
                </c:pt>
                <c:pt idx="98">
                  <c:v>0.78606644640224532</c:v>
                </c:pt>
                <c:pt idx="99">
                  <c:v>0.72658343511140866</c:v>
                </c:pt>
                <c:pt idx="100">
                  <c:v>0.68089767134767931</c:v>
                </c:pt>
                <c:pt idx="101">
                  <c:v>0.64212470605750127</c:v>
                </c:pt>
                <c:pt idx="102">
                  <c:v>0.62326006013165491</c:v>
                </c:pt>
                <c:pt idx="103">
                  <c:v>0.62026147494480133</c:v>
                </c:pt>
                <c:pt idx="104">
                  <c:v>0.62168597091177857</c:v>
                </c:pt>
                <c:pt idx="105">
                  <c:v>0.63097778154328266</c:v>
                </c:pt>
                <c:pt idx="106">
                  <c:v>0.64321505551341351</c:v>
                </c:pt>
                <c:pt idx="107">
                  <c:v>0.65672166171021029</c:v>
                </c:pt>
                <c:pt idx="108">
                  <c:v>0.66498407180288122</c:v>
                </c:pt>
                <c:pt idx="109">
                  <c:v>0.68537706230699458</c:v>
                </c:pt>
                <c:pt idx="110">
                  <c:v>0.72344604220100861</c:v>
                </c:pt>
                <c:pt idx="111">
                  <c:v>0.78006953657523637</c:v>
                </c:pt>
                <c:pt idx="112">
                  <c:v>0.84828113919871329</c:v>
                </c:pt>
                <c:pt idx="113">
                  <c:v>0.9271611625320999</c:v>
                </c:pt>
                <c:pt idx="114">
                  <c:v>0.98512009661980426</c:v>
                </c:pt>
                <c:pt idx="115">
                  <c:v>0.89590009416814054</c:v>
                </c:pt>
                <c:pt idx="116">
                  <c:v>0.81453870304945042</c:v>
                </c:pt>
                <c:pt idx="117">
                  <c:v>0.75351948066441821</c:v>
                </c:pt>
                <c:pt idx="118">
                  <c:v>0.71244523465707754</c:v>
                </c:pt>
                <c:pt idx="119">
                  <c:v>0.6836722110644764</c:v>
                </c:pt>
                <c:pt idx="120">
                  <c:v>0.66519092119667644</c:v>
                </c:pt>
                <c:pt idx="121">
                  <c:v>0.65835359073930499</c:v>
                </c:pt>
                <c:pt idx="122">
                  <c:v>0.66183946488957646</c:v>
                </c:pt>
                <c:pt idx="123">
                  <c:v>0.67179237312970752</c:v>
                </c:pt>
                <c:pt idx="124">
                  <c:v>0.68891989568995693</c:v>
                </c:pt>
                <c:pt idx="125">
                  <c:v>0.71213727844342767</c:v>
                </c:pt>
                <c:pt idx="126">
                  <c:v>0.74870055503728639</c:v>
                </c:pt>
                <c:pt idx="127">
                  <c:v>0.79980105114115341</c:v>
                </c:pt>
                <c:pt idx="128">
                  <c:v>0.85727408102190783</c:v>
                </c:pt>
                <c:pt idx="129">
                  <c:v>0.91498998577015533</c:v>
                </c:pt>
                <c:pt idx="130">
                  <c:v>0.9719975198129972</c:v>
                </c:pt>
                <c:pt idx="131">
                  <c:v>0.96972404949030577</c:v>
                </c:pt>
                <c:pt idx="132">
                  <c:v>0.90736703530404617</c:v>
                </c:pt>
                <c:pt idx="133">
                  <c:v>0.84511451638799406</c:v>
                </c:pt>
                <c:pt idx="134">
                  <c:v>0.78588078534202066</c:v>
                </c:pt>
                <c:pt idx="135">
                  <c:v>0.72404073963767956</c:v>
                </c:pt>
                <c:pt idx="136">
                  <c:v>0.66449345781283831</c:v>
                </c:pt>
                <c:pt idx="137">
                  <c:v>0.60717891163301552</c:v>
                </c:pt>
                <c:pt idx="138">
                  <c:v>0.55620833194139763</c:v>
                </c:pt>
                <c:pt idx="139">
                  <c:v>0.5169504450570428</c:v>
                </c:pt>
                <c:pt idx="140">
                  <c:v>0.4964065747392894</c:v>
                </c:pt>
                <c:pt idx="141">
                  <c:v>0.49799559912576685</c:v>
                </c:pt>
                <c:pt idx="142">
                  <c:v>0.525375282176203</c:v>
                </c:pt>
                <c:pt idx="143">
                  <c:v>0.5727461547842172</c:v>
                </c:pt>
                <c:pt idx="144">
                  <c:v>0.63398644303062901</c:v>
                </c:pt>
                <c:pt idx="145">
                  <c:v>0.70893277546156541</c:v>
                </c:pt>
                <c:pt idx="146">
                  <c:v>0.79302019659584866</c:v>
                </c:pt>
                <c:pt idx="147">
                  <c:v>0.87617326970846787</c:v>
                </c:pt>
                <c:pt idx="148">
                  <c:v>0.95023862924147018</c:v>
                </c:pt>
                <c:pt idx="149">
                  <c:v>0.9806805148935096</c:v>
                </c:pt>
                <c:pt idx="150">
                  <c:v>0.91059871134275738</c:v>
                </c:pt>
                <c:pt idx="151">
                  <c:v>0.84297476843327679</c:v>
                </c:pt>
                <c:pt idx="152">
                  <c:v>0.7800728037176361</c:v>
                </c:pt>
                <c:pt idx="153">
                  <c:v>0.72185340077679361</c:v>
                </c:pt>
                <c:pt idx="154">
                  <c:v>0.66685726541453105</c:v>
                </c:pt>
                <c:pt idx="155">
                  <c:v>0.61471917005086818</c:v>
                </c:pt>
                <c:pt idx="156">
                  <c:v>0.56492166656394283</c:v>
                </c:pt>
                <c:pt idx="157">
                  <c:v>0.52364303518670985</c:v>
                </c:pt>
                <c:pt idx="158">
                  <c:v>0.4915891086939278</c:v>
                </c:pt>
                <c:pt idx="159">
                  <c:v>0.46435489923220818</c:v>
                </c:pt>
                <c:pt idx="160">
                  <c:v>0.4440692121430706</c:v>
                </c:pt>
                <c:pt idx="161">
                  <c:v>0.40204955559471345</c:v>
                </c:pt>
                <c:pt idx="162">
                  <c:v>0.38475526113569847</c:v>
                </c:pt>
                <c:pt idx="163">
                  <c:v>0.39537833324402172</c:v>
                </c:pt>
                <c:pt idx="164">
                  <c:v>0.43461266648635077</c:v>
                </c:pt>
                <c:pt idx="165">
                  <c:v>0.49581601491896798</c:v>
                </c:pt>
                <c:pt idx="166">
                  <c:v>0.56281229403802524</c:v>
                </c:pt>
                <c:pt idx="167">
                  <c:v>0.62955146966616959</c:v>
                </c:pt>
                <c:pt idx="168">
                  <c:v>0.68835150654901067</c:v>
                </c:pt>
                <c:pt idx="169">
                  <c:v>0.73389570833155648</c:v>
                </c:pt>
                <c:pt idx="170">
                  <c:v>0.76680715677194144</c:v>
                </c:pt>
                <c:pt idx="171">
                  <c:v>0.79433794765329102</c:v>
                </c:pt>
                <c:pt idx="172">
                  <c:v>0.82148819944664886</c:v>
                </c:pt>
                <c:pt idx="173">
                  <c:v>0.84740728919965491</c:v>
                </c:pt>
                <c:pt idx="174">
                  <c:v>0.87818919018320474</c:v>
                </c:pt>
                <c:pt idx="175">
                  <c:v>0.9200883885643204</c:v>
                </c:pt>
                <c:pt idx="176">
                  <c:v>0.96822869006945977</c:v>
                </c:pt>
                <c:pt idx="177">
                  <c:v>0.98180152086928985</c:v>
                </c:pt>
                <c:pt idx="178">
                  <c:v>0.92798064536865499</c:v>
                </c:pt>
                <c:pt idx="179">
                  <c:v>0.87560556177634952</c:v>
                </c:pt>
                <c:pt idx="180">
                  <c:v>0.82021237142382741</c:v>
                </c:pt>
                <c:pt idx="181">
                  <c:v>0.76730219688399826</c:v>
                </c:pt>
                <c:pt idx="182">
                  <c:v>0.72043430727704294</c:v>
                </c:pt>
                <c:pt idx="183">
                  <c:v>0.67833685178586067</c:v>
                </c:pt>
                <c:pt idx="184">
                  <c:v>0.64142979124000088</c:v>
                </c:pt>
                <c:pt idx="185">
                  <c:v>0.61225325526401109</c:v>
                </c:pt>
                <c:pt idx="186">
                  <c:v>0.58932183980376773</c:v>
                </c:pt>
                <c:pt idx="187">
                  <c:v>0.57147448427954894</c:v>
                </c:pt>
                <c:pt idx="188">
                  <c:v>0.56418703822426741</c:v>
                </c:pt>
                <c:pt idx="189">
                  <c:v>0.55052540934560124</c:v>
                </c:pt>
                <c:pt idx="190">
                  <c:v>0.53196521805287433</c:v>
                </c:pt>
                <c:pt idx="191">
                  <c:v>0.51818564701212499</c:v>
                </c:pt>
                <c:pt idx="192">
                  <c:v>0.54392785993521087</c:v>
                </c:pt>
                <c:pt idx="193">
                  <c:v>0.56405011419157269</c:v>
                </c:pt>
                <c:pt idx="194">
                  <c:v>0.56776119313765339</c:v>
                </c:pt>
                <c:pt idx="195">
                  <c:v>0.55491937395236279</c:v>
                </c:pt>
                <c:pt idx="196">
                  <c:v>0.53333391078023018</c:v>
                </c:pt>
                <c:pt idx="197">
                  <c:v>0.51809054410290867</c:v>
                </c:pt>
                <c:pt idx="198">
                  <c:v>0.52070557240193205</c:v>
                </c:pt>
                <c:pt idx="199">
                  <c:v>0.55017684339635808</c:v>
                </c:pt>
                <c:pt idx="200">
                  <c:v>0.60296148946712302</c:v>
                </c:pt>
                <c:pt idx="201">
                  <c:v>0.67705975820999909</c:v>
                </c:pt>
                <c:pt idx="202">
                  <c:v>0.76536337957721234</c:v>
                </c:pt>
                <c:pt idx="203">
                  <c:v>0.86260964208910418</c:v>
                </c:pt>
                <c:pt idx="204">
                  <c:v>0.95268703407021393</c:v>
                </c:pt>
                <c:pt idx="205">
                  <c:v>0.96251367179573244</c:v>
                </c:pt>
                <c:pt idx="206">
                  <c:v>0.8876688926269134</c:v>
                </c:pt>
                <c:pt idx="207">
                  <c:v>0.8223002100774357</c:v>
                </c:pt>
                <c:pt idx="208">
                  <c:v>0.76817832382030082</c:v>
                </c:pt>
                <c:pt idx="209">
                  <c:v>0.72814473884878672</c:v>
                </c:pt>
                <c:pt idx="210">
                  <c:v>0.69602289262722672</c:v>
                </c:pt>
                <c:pt idx="211">
                  <c:v>0.67287734854717041</c:v>
                </c:pt>
                <c:pt idx="212">
                  <c:v>0.65594806607251588</c:v>
                </c:pt>
                <c:pt idx="213">
                  <c:v>0.64411789654908824</c:v>
                </c:pt>
                <c:pt idx="214">
                  <c:v>0.63502497983325057</c:v>
                </c:pt>
                <c:pt idx="215">
                  <c:v>0.62870726247119813</c:v>
                </c:pt>
                <c:pt idx="216">
                  <c:v>0.62558194926461475</c:v>
                </c:pt>
                <c:pt idx="217">
                  <c:v>0.62692195734632528</c:v>
                </c:pt>
                <c:pt idx="218">
                  <c:v>0.63393306688299667</c:v>
                </c:pt>
                <c:pt idx="219">
                  <c:v>0.64326358219706292</c:v>
                </c:pt>
                <c:pt idx="220">
                  <c:v>0.67247590322787276</c:v>
                </c:pt>
                <c:pt idx="221">
                  <c:v>0.72233490222971886</c:v>
                </c:pt>
                <c:pt idx="222">
                  <c:v>0.78234376319512089</c:v>
                </c:pt>
                <c:pt idx="223">
                  <c:v>0.84638583545099877</c:v>
                </c:pt>
                <c:pt idx="224">
                  <c:v>0.90914451793363438</c:v>
                </c:pt>
                <c:pt idx="225">
                  <c:v>0.97201582608595782</c:v>
                </c:pt>
                <c:pt idx="226">
                  <c:v>0.96883212023776688</c:v>
                </c:pt>
                <c:pt idx="227">
                  <c:v>0.92060216600470424</c:v>
                </c:pt>
                <c:pt idx="228">
                  <c:v>0.88099368349548368</c:v>
                </c:pt>
                <c:pt idx="229">
                  <c:v>0.85339288118936785</c:v>
                </c:pt>
                <c:pt idx="230">
                  <c:v>0.83823274662509373</c:v>
                </c:pt>
                <c:pt idx="231">
                  <c:v>0.83421644966963737</c:v>
                </c:pt>
                <c:pt idx="232">
                  <c:v>0.8403041009228045</c:v>
                </c:pt>
                <c:pt idx="233">
                  <c:v>0.85467304772248243</c:v>
                </c:pt>
                <c:pt idx="234">
                  <c:v>0.88105412918567694</c:v>
                </c:pt>
                <c:pt idx="235">
                  <c:v>0.9144115115122704</c:v>
                </c:pt>
                <c:pt idx="236">
                  <c:v>0.95787262860388545</c:v>
                </c:pt>
                <c:pt idx="237">
                  <c:v>0.99064009855396207</c:v>
                </c:pt>
                <c:pt idx="238">
                  <c:v>0.93197860370297358</c:v>
                </c:pt>
                <c:pt idx="239">
                  <c:v>0.87376894043275577</c:v>
                </c:pt>
                <c:pt idx="240">
                  <c:v>0.82414488323415525</c:v>
                </c:pt>
                <c:pt idx="241">
                  <c:v>0.78940617842862626</c:v>
                </c:pt>
                <c:pt idx="242">
                  <c:v>0.76696702515068393</c:v>
                </c:pt>
                <c:pt idx="243">
                  <c:v>0.75276323803804912</c:v>
                </c:pt>
                <c:pt idx="244">
                  <c:v>0.74284227307813411</c:v>
                </c:pt>
                <c:pt idx="245">
                  <c:v>0.73615175363012864</c:v>
                </c:pt>
                <c:pt idx="246">
                  <c:v>0.73204284207222825</c:v>
                </c:pt>
                <c:pt idx="247">
                  <c:v>0.73431180874931989</c:v>
                </c:pt>
                <c:pt idx="248">
                  <c:v>0.74950748029328329</c:v>
                </c:pt>
                <c:pt idx="249">
                  <c:v>0.777936898645329</c:v>
                </c:pt>
                <c:pt idx="250">
                  <c:v>0.82387541233970885</c:v>
                </c:pt>
                <c:pt idx="251">
                  <c:v>0.88849157326864514</c:v>
                </c:pt>
                <c:pt idx="252">
                  <c:v>0.97157115902404312</c:v>
                </c:pt>
                <c:pt idx="253">
                  <c:v>0.93341535986796209</c:v>
                </c:pt>
                <c:pt idx="254">
                  <c:v>0.83202395476480095</c:v>
                </c:pt>
                <c:pt idx="255">
                  <c:v>0.73255236460092021</c:v>
                </c:pt>
                <c:pt idx="256">
                  <c:v>0.64136584672650665</c:v>
                </c:pt>
                <c:pt idx="257">
                  <c:v>0.56253431402870868</c:v>
                </c:pt>
                <c:pt idx="258">
                  <c:v>0.49797315109046103</c:v>
                </c:pt>
                <c:pt idx="259">
                  <c:v>0.446502814252553</c:v>
                </c:pt>
                <c:pt idx="260">
                  <c:v>0.40715691811602295</c:v>
                </c:pt>
                <c:pt idx="261">
                  <c:v>0.37867341769957974</c:v>
                </c:pt>
                <c:pt idx="262">
                  <c:v>0.35998787198011795</c:v>
                </c:pt>
                <c:pt idx="263">
                  <c:v>0.349188815041231</c:v>
                </c:pt>
                <c:pt idx="264">
                  <c:v>0.34336688254688363</c:v>
                </c:pt>
                <c:pt idx="265">
                  <c:v>0.34584503468319439</c:v>
                </c:pt>
                <c:pt idx="266">
                  <c:v>0.39381046102223782</c:v>
                </c:pt>
                <c:pt idx="267">
                  <c:v>0.44727307635981717</c:v>
                </c:pt>
                <c:pt idx="268">
                  <c:v>0.50110082454645966</c:v>
                </c:pt>
                <c:pt idx="269">
                  <c:v>0.56039703827402043</c:v>
                </c:pt>
                <c:pt idx="270">
                  <c:v>0.62623051832113852</c:v>
                </c:pt>
                <c:pt idx="271">
                  <c:v>0.68567987309746636</c:v>
                </c:pt>
                <c:pt idx="272">
                  <c:v>0.7272740207983992</c:v>
                </c:pt>
                <c:pt idx="273">
                  <c:v>0.75324417240113684</c:v>
                </c:pt>
                <c:pt idx="274">
                  <c:v>0.77484692982921499</c:v>
                </c:pt>
                <c:pt idx="275">
                  <c:v>0.80093646348139025</c:v>
                </c:pt>
                <c:pt idx="276">
                  <c:v>0.82980858964016369</c:v>
                </c:pt>
                <c:pt idx="277">
                  <c:v>0.86728017294214244</c:v>
                </c:pt>
                <c:pt idx="278">
                  <c:v>0.92073567120321553</c:v>
                </c:pt>
                <c:pt idx="279">
                  <c:v>0.98900278186580659</c:v>
                </c:pt>
                <c:pt idx="280">
                  <c:v>0.93266178221323137</c:v>
                </c:pt>
                <c:pt idx="281">
                  <c:v>0.84872103669760635</c:v>
                </c:pt>
                <c:pt idx="282">
                  <c:v>0.77055158166205051</c:v>
                </c:pt>
                <c:pt idx="283">
                  <c:v>0.70104058183990636</c:v>
                </c:pt>
                <c:pt idx="284">
                  <c:v>0.64291028870032307</c:v>
                </c:pt>
                <c:pt idx="285">
                  <c:v>0.59270240966179921</c:v>
                </c:pt>
                <c:pt idx="286">
                  <c:v>0.54363303854260137</c:v>
                </c:pt>
                <c:pt idx="287">
                  <c:v>0.48357793982084751</c:v>
                </c:pt>
                <c:pt idx="288">
                  <c:v>0.4082929523799177</c:v>
                </c:pt>
                <c:pt idx="289">
                  <c:v>0.3276701404530924</c:v>
                </c:pt>
                <c:pt idx="290">
                  <c:v>0.24433053704566743</c:v>
                </c:pt>
                <c:pt idx="291">
                  <c:v>0.1687366835955616</c:v>
                </c:pt>
                <c:pt idx="292">
                  <c:v>0.10936915964242688</c:v>
                </c:pt>
                <c:pt idx="293">
                  <c:v>7.024131847114401E-2</c:v>
                </c:pt>
                <c:pt idx="294">
                  <c:v>4.8165287211627827E-2</c:v>
                </c:pt>
                <c:pt idx="295">
                  <c:v>4.130494602679502E-2</c:v>
                </c:pt>
                <c:pt idx="296">
                  <c:v>5.1097018530420035E-2</c:v>
                </c:pt>
                <c:pt idx="297">
                  <c:v>4.1322523304366476E-2</c:v>
                </c:pt>
                <c:pt idx="298">
                  <c:v>4.8612473846706417E-2</c:v>
                </c:pt>
                <c:pt idx="299">
                  <c:v>7.7318191048448948E-2</c:v>
                </c:pt>
                <c:pt idx="300">
                  <c:v>0.13478971433366904</c:v>
                </c:pt>
                <c:pt idx="301">
                  <c:v>0.21572385462960875</c:v>
                </c:pt>
                <c:pt idx="302">
                  <c:v>0.32400123564796135</c:v>
                </c:pt>
                <c:pt idx="303">
                  <c:v>0.45320089890615611</c:v>
                </c:pt>
                <c:pt idx="304">
                  <c:v>0.59266319011398894</c:v>
                </c:pt>
                <c:pt idx="305">
                  <c:v>0.73655195211248103</c:v>
                </c:pt>
                <c:pt idx="306">
                  <c:v>0.88210219404289891</c:v>
                </c:pt>
                <c:pt idx="307">
                  <c:v>0.971739205467815</c:v>
                </c:pt>
                <c:pt idx="308">
                  <c:v>0.83055305996719708</c:v>
                </c:pt>
                <c:pt idx="309">
                  <c:v>0.70380623572183043</c:v>
                </c:pt>
                <c:pt idx="310">
                  <c:v>0.59938482953055994</c:v>
                </c:pt>
                <c:pt idx="311">
                  <c:v>0.51580712710218801</c:v>
                </c:pt>
                <c:pt idx="312">
                  <c:v>0.45301155558804551</c:v>
                </c:pt>
                <c:pt idx="313">
                  <c:v>0.40223664322524</c:v>
                </c:pt>
                <c:pt idx="314">
                  <c:v>0.36007881435575406</c:v>
                </c:pt>
                <c:pt idx="315">
                  <c:v>0.31795204583306114</c:v>
                </c:pt>
                <c:pt idx="316">
                  <c:v>0.20325928034996166</c:v>
                </c:pt>
                <c:pt idx="317">
                  <c:v>0.10811553432727872</c:v>
                </c:pt>
                <c:pt idx="318">
                  <c:v>4.4491830120621856E-2</c:v>
                </c:pt>
                <c:pt idx="319">
                  <c:v>1.7480914613412057E-2</c:v>
                </c:pt>
                <c:pt idx="320">
                  <c:v>1.7484354198421537E-2</c:v>
                </c:pt>
                <c:pt idx="321">
                  <c:v>4.6466899399720707E-2</c:v>
                </c:pt>
                <c:pt idx="322">
                  <c:v>9.4772225355616357E-2</c:v>
                </c:pt>
                <c:pt idx="323">
                  <c:v>0.15341014498625394</c:v>
                </c:pt>
                <c:pt idx="324">
                  <c:v>0.22619340389894071</c:v>
                </c:pt>
                <c:pt idx="325">
                  <c:v>0.31405429349414538</c:v>
                </c:pt>
                <c:pt idx="326">
                  <c:v>0.40888346585142421</c:v>
                </c:pt>
                <c:pt idx="327">
                  <c:v>0.51002536165540002</c:v>
                </c:pt>
                <c:pt idx="328">
                  <c:v>0.59629409463298055</c:v>
                </c:pt>
                <c:pt idx="329">
                  <c:v>0.69411598585341716</c:v>
                </c:pt>
                <c:pt idx="330">
                  <c:v>0.79785781908789344</c:v>
                </c:pt>
                <c:pt idx="331">
                  <c:v>0.88748682128337608</c:v>
                </c:pt>
                <c:pt idx="332">
                  <c:v>0.95969871663185013</c:v>
                </c:pt>
                <c:pt idx="333">
                  <c:v>0.98871090283935836</c:v>
                </c:pt>
                <c:pt idx="334">
                  <c:v>0.94959430244543985</c:v>
                </c:pt>
                <c:pt idx="335">
                  <c:v>0.91333007609399575</c:v>
                </c:pt>
                <c:pt idx="336">
                  <c:v>0.88483484840197779</c:v>
                </c:pt>
                <c:pt idx="337">
                  <c:v>0.86787716112532198</c:v>
                </c:pt>
                <c:pt idx="338">
                  <c:v>0.86221492665852861</c:v>
                </c:pt>
                <c:pt idx="339">
                  <c:v>0.86073113834581538</c:v>
                </c:pt>
                <c:pt idx="340">
                  <c:v>0.86533063775742591</c:v>
                </c:pt>
                <c:pt idx="341">
                  <c:v>0.87349489308364914</c:v>
                </c:pt>
                <c:pt idx="342">
                  <c:v>0.88420142707399874</c:v>
                </c:pt>
                <c:pt idx="343">
                  <c:v>0.89537510549886878</c:v>
                </c:pt>
                <c:pt idx="344">
                  <c:v>0.90098882753459009</c:v>
                </c:pt>
                <c:pt idx="345">
                  <c:v>0.8979160327549357</c:v>
                </c:pt>
                <c:pt idx="346">
                  <c:v>0.89046684279700572</c:v>
                </c:pt>
                <c:pt idx="347">
                  <c:v>0.9669450233371758</c:v>
                </c:pt>
                <c:pt idx="348">
                  <c:v>0.9613617290492148</c:v>
                </c:pt>
                <c:pt idx="349">
                  <c:v>0.90146575987180622</c:v>
                </c:pt>
                <c:pt idx="350">
                  <c:v>0.85106845883560989</c:v>
                </c:pt>
                <c:pt idx="351">
                  <c:v>0.80873117159877106</c:v>
                </c:pt>
                <c:pt idx="352">
                  <c:v>0.77907236127387181</c:v>
                </c:pt>
                <c:pt idx="353">
                  <c:v>0.76202132940557499</c:v>
                </c:pt>
                <c:pt idx="354">
                  <c:v>0.75740425789255605</c:v>
                </c:pt>
                <c:pt idx="355">
                  <c:v>0.76880387829943386</c:v>
                </c:pt>
                <c:pt idx="356">
                  <c:v>0.79709784758580682</c:v>
                </c:pt>
                <c:pt idx="357">
                  <c:v>0.83810670158769485</c:v>
                </c:pt>
                <c:pt idx="358">
                  <c:v>0.89828243632925553</c:v>
                </c:pt>
                <c:pt idx="359">
                  <c:v>0.95690625082514424</c:v>
                </c:pt>
              </c:numCache>
            </c:numRef>
          </c:val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'Score Template 2'!$EW$39:$EW$398</c:f>
              <c:numCache>
                <c:formatCode>0.0000</c:formatCode>
                <c:ptCount val="360"/>
                <c:pt idx="0">
                  <c:v>0.60940363088044847</c:v>
                </c:pt>
                <c:pt idx="1">
                  <c:v>0.67285145955461823</c:v>
                </c:pt>
                <c:pt idx="2">
                  <c:v>0.73775091412491034</c:v>
                </c:pt>
                <c:pt idx="3">
                  <c:v>0.79931529056085082</c:v>
                </c:pt>
                <c:pt idx="4">
                  <c:v>0.85629722321209412</c:v>
                </c:pt>
                <c:pt idx="5">
                  <c:v>0.90648099608419785</c:v>
                </c:pt>
                <c:pt idx="6">
                  <c:v>0.95245903823671973</c:v>
                </c:pt>
                <c:pt idx="7">
                  <c:v>0.9958902825232101</c:v>
                </c:pt>
                <c:pt idx="8">
                  <c:v>0.93961416643354834</c:v>
                </c:pt>
                <c:pt idx="9">
                  <c:v>0.88458819008310063</c:v>
                </c:pt>
                <c:pt idx="10">
                  <c:v>0.83593817053200725</c:v>
                </c:pt>
                <c:pt idx="11">
                  <c:v>0.79073797932203649</c:v>
                </c:pt>
                <c:pt idx="12">
                  <c:v>0.74899717626457785</c:v>
                </c:pt>
                <c:pt idx="13">
                  <c:v>0.70936030137683548</c:v>
                </c:pt>
                <c:pt idx="14">
                  <c:v>0.67107370549547918</c:v>
                </c:pt>
                <c:pt idx="15">
                  <c:v>0.63575817817526004</c:v>
                </c:pt>
                <c:pt idx="16">
                  <c:v>0.61129226552229643</c:v>
                </c:pt>
                <c:pt idx="17">
                  <c:v>0.60141377302102195</c:v>
                </c:pt>
                <c:pt idx="18">
                  <c:v>0.59526208547690185</c:v>
                </c:pt>
                <c:pt idx="19">
                  <c:v>0.59600451011345978</c:v>
                </c:pt>
                <c:pt idx="20">
                  <c:v>0.60467321207499558</c:v>
                </c:pt>
                <c:pt idx="21">
                  <c:v>0.62800573306877205</c:v>
                </c:pt>
                <c:pt idx="22">
                  <c:v>0.68395670123434305</c:v>
                </c:pt>
                <c:pt idx="23">
                  <c:v>0.77067656087618897</c:v>
                </c:pt>
                <c:pt idx="24">
                  <c:v>0.88502989086104</c:v>
                </c:pt>
                <c:pt idx="25">
                  <c:v>0.98576740726600498</c:v>
                </c:pt>
                <c:pt idx="26">
                  <c:v>0.85191480215709292</c:v>
                </c:pt>
                <c:pt idx="27">
                  <c:v>0.71358191438280016</c:v>
                </c:pt>
                <c:pt idx="28">
                  <c:v>0.57476743209157777</c:v>
                </c:pt>
                <c:pt idx="29">
                  <c:v>0.43889963048870806</c:v>
                </c:pt>
                <c:pt idx="30">
                  <c:v>0.31281398404089222</c:v>
                </c:pt>
                <c:pt idx="31">
                  <c:v>0.20030044266685199</c:v>
                </c:pt>
                <c:pt idx="32">
                  <c:v>0.10054739119752421</c:v>
                </c:pt>
                <c:pt idx="33">
                  <c:v>1.2931996109159516E-2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1.0357369108411119E-2</c:v>
                </c:pt>
                <c:pt idx="45">
                  <c:v>0.15209335060159268</c:v>
                </c:pt>
                <c:pt idx="46">
                  <c:v>0.31898885916679676</c:v>
                </c:pt>
                <c:pt idx="47">
                  <c:v>0.50023102562649191</c:v>
                </c:pt>
                <c:pt idx="48">
                  <c:v>0.69425706599266679</c:v>
                </c:pt>
                <c:pt idx="49">
                  <c:v>0.90641518075971428</c:v>
                </c:pt>
                <c:pt idx="50">
                  <c:v>0.87011172573417161</c:v>
                </c:pt>
                <c:pt idx="51">
                  <c:v>0.64800027509886926</c:v>
                </c:pt>
                <c:pt idx="52">
                  <c:v>0.44023168811564095</c:v>
                </c:pt>
                <c:pt idx="53">
                  <c:v>0.26063087324810175</c:v>
                </c:pt>
                <c:pt idx="54">
                  <c:v>0.11330753071679811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1.589849824461198E-3</c:v>
                </c:pt>
                <c:pt idx="69">
                  <c:v>0.10629314078408603</c:v>
                </c:pt>
                <c:pt idx="70">
                  <c:v>0.23250319016799925</c:v>
                </c:pt>
                <c:pt idx="71">
                  <c:v>0.37757029374490592</c:v>
                </c:pt>
                <c:pt idx="72">
                  <c:v>0.53589136812171989</c:v>
                </c:pt>
                <c:pt idx="73">
                  <c:v>0.69399331836810985</c:v>
                </c:pt>
                <c:pt idx="74">
                  <c:v>0.8434208631631166</c:v>
                </c:pt>
                <c:pt idx="75">
                  <c:v>0.98089296730181141</c:v>
                </c:pt>
                <c:pt idx="76">
                  <c:v>0.90511743995718541</c:v>
                </c:pt>
                <c:pt idx="77">
                  <c:v>0.80033343907133236</c:v>
                </c:pt>
                <c:pt idx="78">
                  <c:v>0.70330250969958763</c:v>
                </c:pt>
                <c:pt idx="79">
                  <c:v>0.61503322256278359</c:v>
                </c:pt>
                <c:pt idx="80">
                  <c:v>0.54904129318451322</c:v>
                </c:pt>
                <c:pt idx="81">
                  <c:v>0.50338613188086501</c:v>
                </c:pt>
                <c:pt idx="82">
                  <c:v>0.46706979313189345</c:v>
                </c:pt>
                <c:pt idx="83">
                  <c:v>0.4357963064794218</c:v>
                </c:pt>
                <c:pt idx="84">
                  <c:v>0.41625061709815325</c:v>
                </c:pt>
                <c:pt idx="85">
                  <c:v>0.413578279792301</c:v>
                </c:pt>
                <c:pt idx="86">
                  <c:v>0.43374902979858332</c:v>
                </c:pt>
                <c:pt idx="87">
                  <c:v>0.47059057922225689</c:v>
                </c:pt>
                <c:pt idx="88">
                  <c:v>0.51591484221282802</c:v>
                </c:pt>
                <c:pt idx="89">
                  <c:v>0.56986176590462256</c:v>
                </c:pt>
                <c:pt idx="90">
                  <c:v>0.63079399295287919</c:v>
                </c:pt>
                <c:pt idx="91">
                  <c:v>0.69819780064166914</c:v>
                </c:pt>
                <c:pt idx="92">
                  <c:v>0.77657728977923479</c:v>
                </c:pt>
                <c:pt idx="93">
                  <c:v>0.86903061938637327</c:v>
                </c:pt>
                <c:pt idx="94">
                  <c:v>0.96296741467075908</c:v>
                </c:pt>
                <c:pt idx="95">
                  <c:v>0.9445907944764701</c:v>
                </c:pt>
                <c:pt idx="96">
                  <c:v>0.8595429849236933</c:v>
                </c:pt>
                <c:pt idx="97">
                  <c:v>0.78608927999806377</c:v>
                </c:pt>
                <c:pt idx="98">
                  <c:v>0.72660160445636734</c:v>
                </c:pt>
                <c:pt idx="99">
                  <c:v>0.68091332331257726</c:v>
                </c:pt>
                <c:pt idx="100">
                  <c:v>0.64213449807767009</c:v>
                </c:pt>
                <c:pt idx="101">
                  <c:v>0.62326141936965884</c:v>
                </c:pt>
                <c:pt idx="102">
                  <c:v>0.6202514157196537</c:v>
                </c:pt>
                <c:pt idx="103">
                  <c:v>0.6216675816671321</c:v>
                </c:pt>
                <c:pt idx="104">
                  <c:v>0.63095515566015026</c:v>
                </c:pt>
                <c:pt idx="105">
                  <c:v>0.64318812161715577</c:v>
                </c:pt>
                <c:pt idx="106">
                  <c:v>0.65669123511065175</c:v>
                </c:pt>
                <c:pt idx="107">
                  <c:v>0.66495040724702914</c:v>
                </c:pt>
                <c:pt idx="108">
                  <c:v>0.68533790692403873</c:v>
                </c:pt>
                <c:pt idx="109">
                  <c:v>0.7233998440292424</c:v>
                </c:pt>
                <c:pt idx="110">
                  <c:v>0.78002259437094668</c:v>
                </c:pt>
                <c:pt idx="111">
                  <c:v>0.84823494255912291</c:v>
                </c:pt>
                <c:pt idx="112">
                  <c:v>0.92711866069310944</c:v>
                </c:pt>
                <c:pt idx="113">
                  <c:v>0.98515680697372543</c:v>
                </c:pt>
                <c:pt idx="114">
                  <c:v>0.89592982658911346</c:v>
                </c:pt>
                <c:pt idx="115">
                  <c:v>0.81456153810534992</c:v>
                </c:pt>
                <c:pt idx="116">
                  <c:v>0.75353886225105327</c:v>
                </c:pt>
                <c:pt idx="117">
                  <c:v>0.71245466630042142</c:v>
                </c:pt>
                <c:pt idx="118">
                  <c:v>0.68367371538668242</c:v>
                </c:pt>
                <c:pt idx="119">
                  <c:v>0.66519021814331536</c:v>
                </c:pt>
                <c:pt idx="120">
                  <c:v>0.6583489561469309</c:v>
                </c:pt>
                <c:pt idx="121">
                  <c:v>0.66183335971953949</c:v>
                </c:pt>
                <c:pt idx="122">
                  <c:v>0.67178563503990885</c:v>
                </c:pt>
                <c:pt idx="123">
                  <c:v>0.68891578131718856</c:v>
                </c:pt>
                <c:pt idx="124">
                  <c:v>0.712127101525867</c:v>
                </c:pt>
                <c:pt idx="125">
                  <c:v>0.74868154364642525</c:v>
                </c:pt>
                <c:pt idx="126">
                  <c:v>0.79977276286506838</c:v>
                </c:pt>
                <c:pt idx="127">
                  <c:v>0.85723999831891584</c:v>
                </c:pt>
                <c:pt idx="128">
                  <c:v>0.91495056700940813</c:v>
                </c:pt>
                <c:pt idx="129">
                  <c:v>0.97195367879775019</c:v>
                </c:pt>
                <c:pt idx="130">
                  <c:v>0.9697686446253212</c:v>
                </c:pt>
                <c:pt idx="131">
                  <c:v>0.90740770458207753</c:v>
                </c:pt>
                <c:pt idx="132">
                  <c:v>0.84514501630839334</c:v>
                </c:pt>
                <c:pt idx="133">
                  <c:v>0.78590131774920258</c:v>
                </c:pt>
                <c:pt idx="134">
                  <c:v>0.72405512539731476</c:v>
                </c:pt>
                <c:pt idx="135">
                  <c:v>0.66450269880929891</c:v>
                </c:pt>
                <c:pt idx="136">
                  <c:v>0.60718233261554044</c:v>
                </c:pt>
                <c:pt idx="137">
                  <c:v>0.55620659205690748</c:v>
                </c:pt>
                <c:pt idx="138">
                  <c:v>0.51694547197196772</c:v>
                </c:pt>
                <c:pt idx="139">
                  <c:v>0.49639801303519571</c:v>
                </c:pt>
                <c:pt idx="140">
                  <c:v>0.49798399552284889</c:v>
                </c:pt>
                <c:pt idx="141">
                  <c:v>0.52535701004360147</c:v>
                </c:pt>
                <c:pt idx="142">
                  <c:v>0.57272061868030333</c:v>
                </c:pt>
                <c:pt idx="143">
                  <c:v>0.63395772355704016</c:v>
                </c:pt>
                <c:pt idx="144">
                  <c:v>0.7089039372185717</c:v>
                </c:pt>
                <c:pt idx="145">
                  <c:v>0.79299171474933483</c:v>
                </c:pt>
                <c:pt idx="146">
                  <c:v>0.87614415279068703</c:v>
                </c:pt>
                <c:pt idx="147">
                  <c:v>0.95020747106901604</c:v>
                </c:pt>
                <c:pt idx="148">
                  <c:v>0.98071162590300753</c:v>
                </c:pt>
                <c:pt idx="149">
                  <c:v>0.91062831794207677</c:v>
                </c:pt>
                <c:pt idx="150">
                  <c:v>0.84300568126324915</c:v>
                </c:pt>
                <c:pt idx="151">
                  <c:v>0.78010257273805039</c:v>
                </c:pt>
                <c:pt idx="152">
                  <c:v>0.72188205633939229</c:v>
                </c:pt>
                <c:pt idx="153">
                  <c:v>0.6668827515743192</c:v>
                </c:pt>
                <c:pt idx="154">
                  <c:v>0.61473880148085291</c:v>
                </c:pt>
                <c:pt idx="155">
                  <c:v>0.56493194277995373</c:v>
                </c:pt>
                <c:pt idx="156">
                  <c:v>0.52364224647631818</c:v>
                </c:pt>
                <c:pt idx="157">
                  <c:v>0.49157542798846887</c:v>
                </c:pt>
                <c:pt idx="158">
                  <c:v>0.46433122656395609</c:v>
                </c:pt>
                <c:pt idx="159">
                  <c:v>0.4440386063586842</c:v>
                </c:pt>
                <c:pt idx="160">
                  <c:v>0.40201209684761952</c:v>
                </c:pt>
                <c:pt idx="161">
                  <c:v>0.38471323166605453</c:v>
                </c:pt>
                <c:pt idx="162">
                  <c:v>0.39533677126592437</c:v>
                </c:pt>
                <c:pt idx="163">
                  <c:v>0.4345756493856705</c:v>
                </c:pt>
                <c:pt idx="164">
                  <c:v>0.49578149004654015</c:v>
                </c:pt>
                <c:pt idx="165">
                  <c:v>0.56277726793954952</c:v>
                </c:pt>
                <c:pt idx="166">
                  <c:v>0.62951767315112983</c:v>
                </c:pt>
                <c:pt idx="167">
                  <c:v>0.68832007045116295</c:v>
                </c:pt>
                <c:pt idx="168">
                  <c:v>0.73386661295786726</c:v>
                </c:pt>
                <c:pt idx="169">
                  <c:v>0.76677967144734027</c:v>
                </c:pt>
                <c:pt idx="170">
                  <c:v>0.79431188842132405</c:v>
                </c:pt>
                <c:pt idx="171">
                  <c:v>0.82146330583301341</c:v>
                </c:pt>
                <c:pt idx="172">
                  <c:v>0.84738664948961118</c:v>
                </c:pt>
                <c:pt idx="173">
                  <c:v>0.87817315637960558</c:v>
                </c:pt>
                <c:pt idx="174">
                  <c:v>0.92007475962325547</c:v>
                </c:pt>
                <c:pt idx="175">
                  <c:v>0.9682185319230231</c:v>
                </c:pt>
                <c:pt idx="176">
                  <c:v>0.98182254942693759</c:v>
                </c:pt>
                <c:pt idx="177">
                  <c:v>0.92798931353061931</c:v>
                </c:pt>
                <c:pt idx="178">
                  <c:v>0.87560027102128446</c:v>
                </c:pt>
                <c:pt idx="179">
                  <c:v>0.82019277276575653</c:v>
                </c:pt>
                <c:pt idx="180">
                  <c:v>0.7672716124722182</c:v>
                </c:pt>
                <c:pt idx="181">
                  <c:v>0.72040082665053262</c:v>
                </c:pt>
                <c:pt idx="182">
                  <c:v>0.67830349909630416</c:v>
                </c:pt>
                <c:pt idx="183">
                  <c:v>0.64140040693960831</c:v>
                </c:pt>
                <c:pt idx="184">
                  <c:v>0.61223049771080662</c:v>
                </c:pt>
                <c:pt idx="185">
                  <c:v>0.58930539782220981</c:v>
                </c:pt>
                <c:pt idx="186">
                  <c:v>0.57146073191372415</c:v>
                </c:pt>
                <c:pt idx="187">
                  <c:v>0.56417347554517749</c:v>
                </c:pt>
                <c:pt idx="188">
                  <c:v>0.55051246012057975</c:v>
                </c:pt>
                <c:pt idx="189">
                  <c:v>0.5319498351192844</c:v>
                </c:pt>
                <c:pt idx="190">
                  <c:v>0.5181647042274049</c:v>
                </c:pt>
                <c:pt idx="191">
                  <c:v>0.54390379486353158</c:v>
                </c:pt>
                <c:pt idx="192">
                  <c:v>0.56402513981132096</c:v>
                </c:pt>
                <c:pt idx="193">
                  <c:v>0.5677342870339841</c:v>
                </c:pt>
                <c:pt idx="194">
                  <c:v>0.55489318376518915</c:v>
                </c:pt>
                <c:pt idx="195">
                  <c:v>0.53330620438572485</c:v>
                </c:pt>
                <c:pt idx="196">
                  <c:v>0.51806407372343277</c:v>
                </c:pt>
                <c:pt idx="197">
                  <c:v>0.52068212171681527</c:v>
                </c:pt>
                <c:pt idx="198">
                  <c:v>0.55015577799226767</c:v>
                </c:pt>
                <c:pt idx="199">
                  <c:v>0.60294302124469989</c:v>
                </c:pt>
                <c:pt idx="200">
                  <c:v>0.67704515856323444</c:v>
                </c:pt>
                <c:pt idx="201">
                  <c:v>0.76535190564849143</c:v>
                </c:pt>
                <c:pt idx="202">
                  <c:v>0.86260071153515916</c:v>
                </c:pt>
                <c:pt idx="203">
                  <c:v>0.9526833835658467</c:v>
                </c:pt>
                <c:pt idx="204">
                  <c:v>0.96252050908478426</c:v>
                </c:pt>
                <c:pt idx="205">
                  <c:v>0.88767818041402657</c:v>
                </c:pt>
                <c:pt idx="206">
                  <c:v>0.82230711033434845</c:v>
                </c:pt>
                <c:pt idx="207">
                  <c:v>0.76816546474637515</c:v>
                </c:pt>
                <c:pt idx="208">
                  <c:v>0.72813469020884869</c:v>
                </c:pt>
                <c:pt idx="209">
                  <c:v>0.69602105054080543</c:v>
                </c:pt>
                <c:pt idx="210">
                  <c:v>0.67288378255185677</c:v>
                </c:pt>
                <c:pt idx="211">
                  <c:v>0.65595887265729924</c:v>
                </c:pt>
                <c:pt idx="212">
                  <c:v>0.64412553146761664</c:v>
                </c:pt>
                <c:pt idx="213">
                  <c:v>0.63502368404444365</c:v>
                </c:pt>
                <c:pt idx="214">
                  <c:v>0.62869253736840292</c:v>
                </c:pt>
                <c:pt idx="215">
                  <c:v>0.62555556617569064</c:v>
                </c:pt>
                <c:pt idx="216">
                  <c:v>0.62688491551177727</c:v>
                </c:pt>
                <c:pt idx="217">
                  <c:v>0.6338889208092775</c:v>
                </c:pt>
                <c:pt idx="218">
                  <c:v>0.64321496353108398</c:v>
                </c:pt>
                <c:pt idx="219">
                  <c:v>0.67243086635713434</c:v>
                </c:pt>
                <c:pt idx="220">
                  <c:v>0.72229250600129635</c:v>
                </c:pt>
                <c:pt idx="221">
                  <c:v>0.78230634544943012</c:v>
                </c:pt>
                <c:pt idx="222">
                  <c:v>0.84635315455985249</c:v>
                </c:pt>
                <c:pt idx="223">
                  <c:v>0.90911745056096882</c:v>
                </c:pt>
                <c:pt idx="224">
                  <c:v>0.97199580426915211</c:v>
                </c:pt>
                <c:pt idx="225">
                  <c:v>0.96884818208192092</c:v>
                </c:pt>
                <c:pt idx="226">
                  <c:v>0.92061373555974191</c:v>
                </c:pt>
                <c:pt idx="227">
                  <c:v>0.88100214273342858</c:v>
                </c:pt>
                <c:pt idx="228">
                  <c:v>0.85339879245667027</c:v>
                </c:pt>
                <c:pt idx="229">
                  <c:v>0.83823729373134603</c:v>
                </c:pt>
                <c:pt idx="230">
                  <c:v>0.83421961589086979</c:v>
                </c:pt>
                <c:pt idx="231">
                  <c:v>0.84030567677095225</c:v>
                </c:pt>
                <c:pt idx="232">
                  <c:v>0.85467239623935887</c:v>
                </c:pt>
                <c:pt idx="233">
                  <c:v>0.88105064570394553</c:v>
                </c:pt>
                <c:pt idx="234">
                  <c:v>0.91440687056394632</c:v>
                </c:pt>
                <c:pt idx="235">
                  <c:v>0.95785804496180538</c:v>
                </c:pt>
                <c:pt idx="236">
                  <c:v>0.99066500685534875</c:v>
                </c:pt>
                <c:pt idx="237">
                  <c:v>0.93200858942458342</c:v>
                </c:pt>
                <c:pt idx="238">
                  <c:v>0.87380094512843809</c:v>
                </c:pt>
                <c:pt idx="239">
                  <c:v>0.82417624904171027</c:v>
                </c:pt>
                <c:pt idx="240">
                  <c:v>0.78943760407179397</c:v>
                </c:pt>
                <c:pt idx="241">
                  <c:v>0.76699659314660007</c:v>
                </c:pt>
                <c:pt idx="242">
                  <c:v>0.75278734723038809</c:v>
                </c:pt>
                <c:pt idx="243">
                  <c:v>0.7428620730897697</c:v>
                </c:pt>
                <c:pt idx="244">
                  <c:v>0.73616555107564807</c:v>
                </c:pt>
                <c:pt idx="245">
                  <c:v>0.7320504198659572</c:v>
                </c:pt>
                <c:pt idx="246">
                  <c:v>0.73431381531468698</c:v>
                </c:pt>
                <c:pt idx="247">
                  <c:v>0.74950443567973257</c:v>
                </c:pt>
                <c:pt idx="248">
                  <c:v>0.77792971449767068</c:v>
                </c:pt>
                <c:pt idx="249">
                  <c:v>0.82386222354071803</c:v>
                </c:pt>
                <c:pt idx="250">
                  <c:v>0.88847489689795611</c:v>
                </c:pt>
                <c:pt idx="251">
                  <c:v>0.97154943575731834</c:v>
                </c:pt>
                <c:pt idx="252">
                  <c:v>0.93344109105023254</c:v>
                </c:pt>
                <c:pt idx="253">
                  <c:v>0.83205327051936573</c:v>
                </c:pt>
                <c:pt idx="254">
                  <c:v>0.73258145343020742</c:v>
                </c:pt>
                <c:pt idx="255">
                  <c:v>0.64139064307220206</c:v>
                </c:pt>
                <c:pt idx="256">
                  <c:v>0.56255166766828979</c:v>
                </c:pt>
                <c:pt idx="257">
                  <c:v>0.49798435588310208</c:v>
                </c:pt>
                <c:pt idx="258">
                  <c:v>0.44650990409151314</c:v>
                </c:pt>
                <c:pt idx="259">
                  <c:v>0.40716186869849713</c:v>
                </c:pt>
                <c:pt idx="260">
                  <c:v>0.37867675606058093</c:v>
                </c:pt>
                <c:pt idx="261">
                  <c:v>0.35998992264700003</c:v>
                </c:pt>
                <c:pt idx="262">
                  <c:v>0.34918767955460983</c:v>
                </c:pt>
                <c:pt idx="263">
                  <c:v>0.34335928623341838</c:v>
                </c:pt>
                <c:pt idx="264">
                  <c:v>0.34583082356609218</c:v>
                </c:pt>
                <c:pt idx="265">
                  <c:v>0.3937874983597901</c:v>
                </c:pt>
                <c:pt idx="266">
                  <c:v>0.44724077661753814</c:v>
                </c:pt>
                <c:pt idx="267">
                  <c:v>0.50105929561521534</c:v>
                </c:pt>
                <c:pt idx="268">
                  <c:v>0.56034954439905749</c:v>
                </c:pt>
                <c:pt idx="269">
                  <c:v>0.62617983727646431</c:v>
                </c:pt>
                <c:pt idx="270">
                  <c:v>0.6856301518467991</c:v>
                </c:pt>
                <c:pt idx="271">
                  <c:v>0.72722843993763486</c:v>
                </c:pt>
                <c:pt idx="272">
                  <c:v>0.75320476531160763</c:v>
                </c:pt>
                <c:pt idx="273">
                  <c:v>0.77481465485014223</c:v>
                </c:pt>
                <c:pt idx="274">
                  <c:v>0.80091073185789075</c:v>
                </c:pt>
                <c:pt idx="275">
                  <c:v>0.82978891916738662</c:v>
                </c:pt>
                <c:pt idx="276">
                  <c:v>0.86726593286111475</c:v>
                </c:pt>
                <c:pt idx="277">
                  <c:v>0.92072632945568922</c:v>
                </c:pt>
                <c:pt idx="278">
                  <c:v>0.98899738176959384</c:v>
                </c:pt>
                <c:pt idx="279">
                  <c:v>0.93266469697763521</c:v>
                </c:pt>
                <c:pt idx="280">
                  <c:v>0.84871980472709674</c:v>
                </c:pt>
                <c:pt idx="281">
                  <c:v>0.77052761043021223</c:v>
                </c:pt>
                <c:pt idx="282">
                  <c:v>0.70101386668210863</c:v>
                </c:pt>
                <c:pt idx="283">
                  <c:v>0.64288339559069541</c:v>
                </c:pt>
                <c:pt idx="284">
                  <c:v>0.59267278530187295</c:v>
                </c:pt>
                <c:pt idx="285">
                  <c:v>0.54360014714310012</c:v>
                </c:pt>
                <c:pt idx="286">
                  <c:v>0.4835482400040847</c:v>
                </c:pt>
                <c:pt idx="287">
                  <c:v>0.40827217809649763</c:v>
                </c:pt>
                <c:pt idx="288">
                  <c:v>0.32765717508083581</c:v>
                </c:pt>
                <c:pt idx="289">
                  <c:v>0.24431975180444288</c:v>
                </c:pt>
                <c:pt idx="290">
                  <c:v>0.16872365169454728</c:v>
                </c:pt>
                <c:pt idx="291">
                  <c:v>0.1093547334145839</c:v>
                </c:pt>
                <c:pt idx="292">
                  <c:v>7.0222589799533441E-2</c:v>
                </c:pt>
                <c:pt idx="293">
                  <c:v>4.8138564133371142E-2</c:v>
                </c:pt>
                <c:pt idx="294">
                  <c:v>4.1270815171511765E-2</c:v>
                </c:pt>
                <c:pt idx="295">
                  <c:v>5.105785226984183E-2</c:v>
                </c:pt>
                <c:pt idx="296">
                  <c:v>4.1280552315623331E-2</c:v>
                </c:pt>
                <c:pt idx="297">
                  <c:v>4.8573377133572793E-2</c:v>
                </c:pt>
                <c:pt idx="298">
                  <c:v>7.7283422190958961E-2</c:v>
                </c:pt>
                <c:pt idx="299">
                  <c:v>0.13476063574054442</c:v>
                </c:pt>
                <c:pt idx="300">
                  <c:v>0.21569873587790955</c:v>
                </c:pt>
                <c:pt idx="301">
                  <c:v>0.32397668451670192</c:v>
                </c:pt>
                <c:pt idx="302">
                  <c:v>0.45317085650688693</c:v>
                </c:pt>
                <c:pt idx="303">
                  <c:v>0.59262553723312672</c:v>
                </c:pt>
                <c:pt idx="304">
                  <c:v>0.73651163422383148</c:v>
                </c:pt>
                <c:pt idx="305">
                  <c:v>0.88206051884857462</c:v>
                </c:pt>
                <c:pt idx="306">
                  <c:v>0.97177700891049057</c:v>
                </c:pt>
                <c:pt idx="307">
                  <c:v>0.83058275094228762</c:v>
                </c:pt>
                <c:pt idx="308">
                  <c:v>0.70382580900675196</c:v>
                </c:pt>
                <c:pt idx="309">
                  <c:v>0.59939588090772888</c:v>
                </c:pt>
                <c:pt idx="310">
                  <c:v>0.51581057433820798</c:v>
                </c:pt>
                <c:pt idx="311">
                  <c:v>0.45300667913492398</c:v>
                </c:pt>
                <c:pt idx="312">
                  <c:v>0.40224155145834739</c:v>
                </c:pt>
                <c:pt idx="313">
                  <c:v>0.3600751889288395</c:v>
                </c:pt>
                <c:pt idx="314">
                  <c:v>0.31793771035888896</c:v>
                </c:pt>
                <c:pt idx="315">
                  <c:v>0.20323055912761567</c:v>
                </c:pt>
                <c:pt idx="316">
                  <c:v>0.10807507981650655</c:v>
                </c:pt>
                <c:pt idx="317">
                  <c:v>4.4437703705678344E-2</c:v>
                </c:pt>
                <c:pt idx="318">
                  <c:v>1.7416329802982577E-2</c:v>
                </c:pt>
                <c:pt idx="319">
                  <c:v>1.7414641879258119E-2</c:v>
                </c:pt>
                <c:pt idx="320">
                  <c:v>4.6394975177665776E-2</c:v>
                </c:pt>
                <c:pt idx="321">
                  <c:v>9.4699471072248298E-2</c:v>
                </c:pt>
                <c:pt idx="322">
                  <c:v>0.15333708458773065</c:v>
                </c:pt>
                <c:pt idx="323">
                  <c:v>0.22612282567167785</c:v>
                </c:pt>
                <c:pt idx="324">
                  <c:v>0.31399092986866517</c:v>
                </c:pt>
                <c:pt idx="325">
                  <c:v>0.40883126067401721</c:v>
                </c:pt>
                <c:pt idx="326">
                  <c:v>0.50998357452780385</c:v>
                </c:pt>
                <c:pt idx="327">
                  <c:v>0.59626269440899682</c:v>
                </c:pt>
                <c:pt idx="328">
                  <c:v>0.69409060085135232</c:v>
                </c:pt>
                <c:pt idx="329">
                  <c:v>0.7978367383607452</c:v>
                </c:pt>
                <c:pt idx="330">
                  <c:v>0.88746575073137768</c:v>
                </c:pt>
                <c:pt idx="331">
                  <c:v>0.95964135588849742</c:v>
                </c:pt>
                <c:pt idx="332">
                  <c:v>0.98875849493962509</c:v>
                </c:pt>
                <c:pt idx="333">
                  <c:v>0.94962614136075063</c:v>
                </c:pt>
                <c:pt idx="334">
                  <c:v>0.91334361384415452</c:v>
                </c:pt>
                <c:pt idx="335">
                  <c:v>0.88483488153834489</c:v>
                </c:pt>
                <c:pt idx="336">
                  <c:v>0.86786270581483238</c:v>
                </c:pt>
                <c:pt idx="337">
                  <c:v>0.8621908103726923</c:v>
                </c:pt>
                <c:pt idx="338">
                  <c:v>0.86070185591619941</c:v>
                </c:pt>
                <c:pt idx="339">
                  <c:v>0.8652942814170832</c:v>
                </c:pt>
                <c:pt idx="340">
                  <c:v>0.87345099432066431</c:v>
                </c:pt>
                <c:pt idx="341">
                  <c:v>0.88415403859040875</c:v>
                </c:pt>
                <c:pt idx="342">
                  <c:v>0.8953245554445306</c:v>
                </c:pt>
                <c:pt idx="343">
                  <c:v>0.90094570886821335</c:v>
                </c:pt>
                <c:pt idx="344">
                  <c:v>0.89786713450182654</c:v>
                </c:pt>
                <c:pt idx="345">
                  <c:v>0.89041498242075212</c:v>
                </c:pt>
                <c:pt idx="346">
                  <c:v>0.96690021937135406</c:v>
                </c:pt>
                <c:pt idx="347">
                  <c:v>0.96139780631651739</c:v>
                </c:pt>
                <c:pt idx="348">
                  <c:v>0.90149153126602044</c:v>
                </c:pt>
                <c:pt idx="349">
                  <c:v>0.85108800121634909</c:v>
                </c:pt>
                <c:pt idx="350">
                  <c:v>0.80874929694307163</c:v>
                </c:pt>
                <c:pt idx="351">
                  <c:v>0.77908660887114967</c:v>
                </c:pt>
                <c:pt idx="352">
                  <c:v>0.76202981547686854</c:v>
                </c:pt>
                <c:pt idx="353">
                  <c:v>0.75740710106793241</c:v>
                </c:pt>
                <c:pt idx="354">
                  <c:v>0.7688046348348051</c:v>
                </c:pt>
                <c:pt idx="355">
                  <c:v>0.79709556601427112</c:v>
                </c:pt>
                <c:pt idx="356">
                  <c:v>0.83810264140941326</c:v>
                </c:pt>
                <c:pt idx="357">
                  <c:v>0.89827710675650219</c:v>
                </c:pt>
                <c:pt idx="358">
                  <c:v>0.95690068926095906</c:v>
                </c:pt>
                <c:pt idx="359">
                  <c:v>0.95645871186455445</c:v>
                </c:pt>
              </c:numCache>
            </c:numRef>
          </c:val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'Score Template 2'!$EX$39:$EX$398</c:f>
              <c:numCache>
                <c:formatCode>0.0000</c:formatCode>
                <c:ptCount val="360"/>
                <c:pt idx="0">
                  <c:v>0.67281520188469224</c:v>
                </c:pt>
                <c:pt idx="1">
                  <c:v>0.73771722887123703</c:v>
                </c:pt>
                <c:pt idx="2">
                  <c:v>0.7992832483781287</c:v>
                </c:pt>
                <c:pt idx="3">
                  <c:v>0.85627228509729991</c:v>
                </c:pt>
                <c:pt idx="4">
                  <c:v>0.90646186175880639</c:v>
                </c:pt>
                <c:pt idx="5">
                  <c:v>0.95244394832071899</c:v>
                </c:pt>
                <c:pt idx="6">
                  <c:v>0.99590208897109078</c:v>
                </c:pt>
                <c:pt idx="7">
                  <c:v>0.93962499886792883</c:v>
                </c:pt>
                <c:pt idx="8">
                  <c:v>0.88459511003017355</c:v>
                </c:pt>
                <c:pt idx="9">
                  <c:v>0.8359474726223306</c:v>
                </c:pt>
                <c:pt idx="10">
                  <c:v>0.79074842824628289</c:v>
                </c:pt>
                <c:pt idx="11">
                  <c:v>0.74900549923348714</c:v>
                </c:pt>
                <c:pt idx="12">
                  <c:v>0.70936592117337982</c:v>
                </c:pt>
                <c:pt idx="13">
                  <c:v>0.6710739109629148</c:v>
                </c:pt>
                <c:pt idx="14">
                  <c:v>0.63575005455879297</c:v>
                </c:pt>
                <c:pt idx="15">
                  <c:v>0.61127370092901967</c:v>
                </c:pt>
                <c:pt idx="16">
                  <c:v>0.60138478888826885</c:v>
                </c:pt>
                <c:pt idx="17">
                  <c:v>0.5952303796913998</c:v>
                </c:pt>
                <c:pt idx="18">
                  <c:v>0.59597207722880152</c:v>
                </c:pt>
                <c:pt idx="19">
                  <c:v>0.60464244590786898</c:v>
                </c:pt>
                <c:pt idx="20">
                  <c:v>0.62797725457150377</c:v>
                </c:pt>
                <c:pt idx="21">
                  <c:v>0.68393161891506959</c:v>
                </c:pt>
                <c:pt idx="22">
                  <c:v>0.77065357940007062</c:v>
                </c:pt>
                <c:pt idx="23">
                  <c:v>0.88500407142464388</c:v>
                </c:pt>
                <c:pt idx="24">
                  <c:v>0.98579553990783264</c:v>
                </c:pt>
                <c:pt idx="25">
                  <c:v>0.85194231168529466</c:v>
                </c:pt>
                <c:pt idx="26">
                  <c:v>0.71360623474153062</c:v>
                </c:pt>
                <c:pt idx="27">
                  <c:v>0.57479002696272063</c:v>
                </c:pt>
                <c:pt idx="28">
                  <c:v>0.43892049672875233</c:v>
                </c:pt>
                <c:pt idx="29">
                  <c:v>0.31283379966843783</c:v>
                </c:pt>
                <c:pt idx="30">
                  <c:v>0.20031958586205889</c:v>
                </c:pt>
                <c:pt idx="31">
                  <c:v>0.10056505302299257</c:v>
                </c:pt>
                <c:pt idx="32">
                  <c:v>1.2944238347782688E-2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1.0288214824703323E-2</c:v>
                </c:pt>
                <c:pt idx="44">
                  <c:v>0.15202395465788265</c:v>
                </c:pt>
                <c:pt idx="45">
                  <c:v>0.31892093569911528</c:v>
                </c:pt>
                <c:pt idx="46">
                  <c:v>0.50016799271108181</c:v>
                </c:pt>
                <c:pt idx="47">
                  <c:v>0.69420081879357742</c:v>
                </c:pt>
                <c:pt idx="48">
                  <c:v>0.90636531306489243</c:v>
                </c:pt>
                <c:pt idx="49">
                  <c:v>0.87015552731059653</c:v>
                </c:pt>
                <c:pt idx="50">
                  <c:v>0.64803673377084858</c:v>
                </c:pt>
                <c:pt idx="51">
                  <c:v>0.44026228396318168</c:v>
                </c:pt>
                <c:pt idx="52">
                  <c:v>0.2606556548699891</c:v>
                </c:pt>
                <c:pt idx="53">
                  <c:v>0.11332680766248471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1.4788123284795729E-3</c:v>
                </c:pt>
                <c:pt idx="68">
                  <c:v>0.10618927178851822</c:v>
                </c:pt>
                <c:pt idx="69">
                  <c:v>0.2324134021513764</c:v>
                </c:pt>
                <c:pt idx="70">
                  <c:v>0.37749664171211306</c:v>
                </c:pt>
                <c:pt idx="71">
                  <c:v>0.53583264656455043</c:v>
                </c:pt>
                <c:pt idx="72">
                  <c:v>0.69394723062370445</c:v>
                </c:pt>
                <c:pt idx="73">
                  <c:v>0.84338528734301355</c:v>
                </c:pt>
                <c:pt idx="74">
                  <c:v>0.98086731458458332</c:v>
                </c:pt>
                <c:pt idx="75">
                  <c:v>0.90513488335949521</c:v>
                </c:pt>
                <c:pt idx="76">
                  <c:v>0.80034402942131733</c:v>
                </c:pt>
                <c:pt idx="77">
                  <c:v>0.70331009507347497</c:v>
                </c:pt>
                <c:pt idx="78">
                  <c:v>0.61503936597437503</c:v>
                </c:pt>
                <c:pt idx="79">
                  <c:v>0.54903905609412296</c:v>
                </c:pt>
                <c:pt idx="80">
                  <c:v>0.50337410154761453</c:v>
                </c:pt>
                <c:pt idx="81">
                  <c:v>0.46704744196358705</c:v>
                </c:pt>
                <c:pt idx="82">
                  <c:v>0.43576586333599177</c:v>
                </c:pt>
                <c:pt idx="83">
                  <c:v>0.41621226614166884</c:v>
                </c:pt>
                <c:pt idx="84">
                  <c:v>0.41353214109037062</c:v>
                </c:pt>
                <c:pt idx="85">
                  <c:v>0.43369673008760123</c:v>
                </c:pt>
                <c:pt idx="86">
                  <c:v>0.47052751909157331</c:v>
                </c:pt>
                <c:pt idx="87">
                  <c:v>0.51584234548705599</c:v>
                </c:pt>
                <c:pt idx="88">
                  <c:v>0.56978263472821267</c:v>
                </c:pt>
                <c:pt idx="89">
                  <c:v>0.63071496502162827</c:v>
                </c:pt>
                <c:pt idx="90">
                  <c:v>0.69812310465718164</c:v>
                </c:pt>
                <c:pt idx="91">
                  <c:v>0.77650856655352407</c:v>
                </c:pt>
                <c:pt idx="92">
                  <c:v>0.86897363331170396</c:v>
                </c:pt>
                <c:pt idx="93">
                  <c:v>0.96291502796549111</c:v>
                </c:pt>
                <c:pt idx="94">
                  <c:v>0.94463930614846903</c:v>
                </c:pt>
                <c:pt idx="95">
                  <c:v>0.85958711649555597</c:v>
                </c:pt>
                <c:pt idx="96">
                  <c:v>0.78612227708129812</c:v>
                </c:pt>
                <c:pt idx="97">
                  <c:v>0.72662443805218579</c:v>
                </c:pt>
                <c:pt idx="98">
                  <c:v>0.68093149265753583</c:v>
                </c:pt>
                <c:pt idx="99">
                  <c:v>0.64215015004256804</c:v>
                </c:pt>
                <c:pt idx="100">
                  <c:v>0.62327121138982766</c:v>
                </c:pt>
                <c:pt idx="101">
                  <c:v>0.62025277495765763</c:v>
                </c:pt>
                <c:pt idx="102">
                  <c:v>0.62165752244198447</c:v>
                </c:pt>
                <c:pt idx="103">
                  <c:v>0.63093676641550367</c:v>
                </c:pt>
                <c:pt idx="104">
                  <c:v>0.64316549573402337</c:v>
                </c:pt>
                <c:pt idx="105">
                  <c:v>0.65666430121439412</c:v>
                </c:pt>
                <c:pt idx="106">
                  <c:v>0.6649199806474706</c:v>
                </c:pt>
                <c:pt idx="107">
                  <c:v>0.68530424236818654</c:v>
                </c:pt>
                <c:pt idx="108">
                  <c:v>0.72336068864628644</c:v>
                </c:pt>
                <c:pt idx="109">
                  <c:v>0.77997639619918047</c:v>
                </c:pt>
                <c:pt idx="110">
                  <c:v>0.84818800035483322</c:v>
                </c:pt>
                <c:pt idx="111">
                  <c:v>0.92707246405351906</c:v>
                </c:pt>
                <c:pt idx="112">
                  <c:v>0.98519930881271589</c:v>
                </c:pt>
                <c:pt idx="113">
                  <c:v>0.89596653694303463</c:v>
                </c:pt>
                <c:pt idx="114">
                  <c:v>0.81459127052632285</c:v>
                </c:pt>
                <c:pt idx="115">
                  <c:v>0.75356169730695266</c:v>
                </c:pt>
                <c:pt idx="116">
                  <c:v>0.71247404788705637</c:v>
                </c:pt>
                <c:pt idx="117">
                  <c:v>0.68368314703002631</c:v>
                </c:pt>
                <c:pt idx="118">
                  <c:v>0.66519172246552127</c:v>
                </c:pt>
                <c:pt idx="119">
                  <c:v>0.6583482530935697</c:v>
                </c:pt>
                <c:pt idx="120">
                  <c:v>0.66182872512716528</c:v>
                </c:pt>
                <c:pt idx="121">
                  <c:v>0.67177952986987188</c:v>
                </c:pt>
                <c:pt idx="122">
                  <c:v>0.68890904322738988</c:v>
                </c:pt>
                <c:pt idx="123">
                  <c:v>0.71212298715309863</c:v>
                </c:pt>
                <c:pt idx="124">
                  <c:v>0.7486713667288647</c:v>
                </c:pt>
                <c:pt idx="125">
                  <c:v>0.79975375147420724</c:v>
                </c:pt>
                <c:pt idx="126">
                  <c:v>0.85721171004283092</c:v>
                </c:pt>
                <c:pt idx="127">
                  <c:v>0.91491648430641614</c:v>
                </c:pt>
                <c:pt idx="128">
                  <c:v>0.97191426003700299</c:v>
                </c:pt>
                <c:pt idx="129">
                  <c:v>0.96981248564056821</c:v>
                </c:pt>
                <c:pt idx="130">
                  <c:v>0.90745229971709285</c:v>
                </c:pt>
                <c:pt idx="131">
                  <c:v>0.84518568558642471</c:v>
                </c:pt>
                <c:pt idx="132">
                  <c:v>0.78593181766960174</c:v>
                </c:pt>
                <c:pt idx="133">
                  <c:v>0.72407565780449668</c:v>
                </c:pt>
                <c:pt idx="134">
                  <c:v>0.6645170845689341</c:v>
                </c:pt>
                <c:pt idx="135">
                  <c:v>0.60719157361200105</c:v>
                </c:pt>
                <c:pt idx="136">
                  <c:v>0.55621001303943229</c:v>
                </c:pt>
                <c:pt idx="137">
                  <c:v>0.51694373208747757</c:v>
                </c:pt>
                <c:pt idx="138">
                  <c:v>0.49639303995012052</c:v>
                </c:pt>
                <c:pt idx="139">
                  <c:v>0.4979754338187552</c:v>
                </c:pt>
                <c:pt idx="140">
                  <c:v>0.5253454064406835</c:v>
                </c:pt>
                <c:pt idx="141">
                  <c:v>0.57270234654770191</c:v>
                </c:pt>
                <c:pt idx="142">
                  <c:v>0.63393218745312618</c:v>
                </c:pt>
                <c:pt idx="143">
                  <c:v>0.70887521774498286</c:v>
                </c:pt>
                <c:pt idx="144">
                  <c:v>0.79296287650634112</c:v>
                </c:pt>
                <c:pt idx="145">
                  <c:v>0.87611567094417331</c:v>
                </c:pt>
                <c:pt idx="146">
                  <c:v>0.95017835415123519</c:v>
                </c:pt>
                <c:pt idx="147">
                  <c:v>0.98074278407546156</c:v>
                </c:pt>
                <c:pt idx="148">
                  <c:v>0.91065942895157459</c:v>
                </c:pt>
                <c:pt idx="149">
                  <c:v>0.84303528786256854</c:v>
                </c:pt>
                <c:pt idx="150">
                  <c:v>0.78013348556802264</c:v>
                </c:pt>
                <c:pt idx="151">
                  <c:v>0.72191182535980647</c:v>
                </c:pt>
                <c:pt idx="152">
                  <c:v>0.66691140713691777</c:v>
                </c:pt>
                <c:pt idx="153">
                  <c:v>0.61476428764064095</c:v>
                </c:pt>
                <c:pt idx="154">
                  <c:v>0.56495157420993847</c:v>
                </c:pt>
                <c:pt idx="155">
                  <c:v>0.52365252269232898</c:v>
                </c:pt>
                <c:pt idx="156">
                  <c:v>0.4915746392780771</c:v>
                </c:pt>
                <c:pt idx="157">
                  <c:v>0.46431754585849716</c:v>
                </c:pt>
                <c:pt idx="158">
                  <c:v>0.4440149336904321</c:v>
                </c:pt>
                <c:pt idx="159">
                  <c:v>0.40198149106323311</c:v>
                </c:pt>
                <c:pt idx="160">
                  <c:v>0.3846757729189606</c:v>
                </c:pt>
                <c:pt idx="161">
                  <c:v>0.39529474179628044</c:v>
                </c:pt>
                <c:pt idx="162">
                  <c:v>0.43453408740757316</c:v>
                </c:pt>
                <c:pt idx="163">
                  <c:v>0.49574447294585988</c:v>
                </c:pt>
                <c:pt idx="164">
                  <c:v>0.56274274306712169</c:v>
                </c:pt>
                <c:pt idx="165">
                  <c:v>0.62948264705265411</c:v>
                </c:pt>
                <c:pt idx="166">
                  <c:v>0.68828627393612329</c:v>
                </c:pt>
                <c:pt idx="167">
                  <c:v>0.73383517686001976</c:v>
                </c:pt>
                <c:pt idx="168">
                  <c:v>0.76675057607365105</c:v>
                </c:pt>
                <c:pt idx="169">
                  <c:v>0.79428440309672288</c:v>
                </c:pt>
                <c:pt idx="170">
                  <c:v>0.82143724660104656</c:v>
                </c:pt>
                <c:pt idx="171">
                  <c:v>0.84736175587597573</c:v>
                </c:pt>
                <c:pt idx="172">
                  <c:v>0.87815251666956184</c:v>
                </c:pt>
                <c:pt idx="173">
                  <c:v>0.92005872581965631</c:v>
                </c:pt>
                <c:pt idx="174">
                  <c:v>0.96820490298195805</c:v>
                </c:pt>
                <c:pt idx="175">
                  <c:v>0.98183270757337437</c:v>
                </c:pt>
                <c:pt idx="176">
                  <c:v>0.92801034208826705</c:v>
                </c:pt>
                <c:pt idx="177">
                  <c:v>0.87560893918324878</c:v>
                </c:pt>
                <c:pt idx="178">
                  <c:v>0.82018748201069147</c:v>
                </c:pt>
                <c:pt idx="179">
                  <c:v>0.76725201381414743</c:v>
                </c:pt>
                <c:pt idx="180">
                  <c:v>0.72037024223875257</c:v>
                </c:pt>
                <c:pt idx="181">
                  <c:v>0.67827001846979385</c:v>
                </c:pt>
                <c:pt idx="182">
                  <c:v>0.6413670542500518</c:v>
                </c:pt>
                <c:pt idx="183">
                  <c:v>0.61220111341041417</c:v>
                </c:pt>
                <c:pt idx="184">
                  <c:v>0.58928264026900545</c:v>
                </c:pt>
                <c:pt idx="185">
                  <c:v>0.57144428993216634</c:v>
                </c:pt>
                <c:pt idx="186">
                  <c:v>0.56415972317935281</c:v>
                </c:pt>
                <c:pt idx="187">
                  <c:v>0.55049889744148994</c:v>
                </c:pt>
                <c:pt idx="188">
                  <c:v>0.53193688589426291</c:v>
                </c:pt>
                <c:pt idx="189">
                  <c:v>0.51814932129381497</c:v>
                </c:pt>
                <c:pt idx="190">
                  <c:v>0.54388285207881149</c:v>
                </c:pt>
                <c:pt idx="191">
                  <c:v>0.56400107473964156</c:v>
                </c:pt>
                <c:pt idx="192">
                  <c:v>0.56770931265373226</c:v>
                </c:pt>
                <c:pt idx="193">
                  <c:v>0.55486627766151986</c:v>
                </c:pt>
                <c:pt idx="194">
                  <c:v>0.5332800141985512</c:v>
                </c:pt>
                <c:pt idx="195">
                  <c:v>0.51803636732892755</c:v>
                </c:pt>
                <c:pt idx="196">
                  <c:v>0.52065565133733949</c:v>
                </c:pt>
                <c:pt idx="197">
                  <c:v>0.550132327307151</c:v>
                </c:pt>
                <c:pt idx="198">
                  <c:v>0.60292195584060959</c:v>
                </c:pt>
                <c:pt idx="199">
                  <c:v>0.67702669034081131</c:v>
                </c:pt>
                <c:pt idx="200">
                  <c:v>0.76533730600172678</c:v>
                </c:pt>
                <c:pt idx="201">
                  <c:v>0.86258923760643824</c:v>
                </c:pt>
                <c:pt idx="202">
                  <c:v>0.95267445301190168</c:v>
                </c:pt>
                <c:pt idx="203">
                  <c:v>0.96252415958915138</c:v>
                </c:pt>
                <c:pt idx="204">
                  <c:v>0.88768501770307839</c:v>
                </c:pt>
                <c:pt idx="205">
                  <c:v>0.82231639812146162</c:v>
                </c:pt>
                <c:pt idx="206">
                  <c:v>0.76817236500328789</c:v>
                </c:pt>
                <c:pt idx="207">
                  <c:v>0.7281218311349229</c:v>
                </c:pt>
                <c:pt idx="208">
                  <c:v>0.6960110019008674</c:v>
                </c:pt>
                <c:pt idx="209">
                  <c:v>0.67288194046543548</c:v>
                </c:pt>
                <c:pt idx="210">
                  <c:v>0.65596530666198549</c:v>
                </c:pt>
                <c:pt idx="211">
                  <c:v>0.64413633805239989</c:v>
                </c:pt>
                <c:pt idx="212">
                  <c:v>0.63503131896297205</c:v>
                </c:pt>
                <c:pt idx="213">
                  <c:v>0.62869124157959599</c:v>
                </c:pt>
                <c:pt idx="214">
                  <c:v>0.62554084107289532</c:v>
                </c:pt>
                <c:pt idx="215">
                  <c:v>0.62685853242285305</c:v>
                </c:pt>
                <c:pt idx="216">
                  <c:v>0.63385187897472939</c:v>
                </c:pt>
                <c:pt idx="217">
                  <c:v>0.64317081745736471</c:v>
                </c:pt>
                <c:pt idx="218">
                  <c:v>0.6723822476911554</c:v>
                </c:pt>
                <c:pt idx="219">
                  <c:v>0.72224746913055804</c:v>
                </c:pt>
                <c:pt idx="220">
                  <c:v>0.78226394922100762</c:v>
                </c:pt>
                <c:pt idx="221">
                  <c:v>0.84631573681416161</c:v>
                </c:pt>
                <c:pt idx="222">
                  <c:v>0.90908476966982255</c:v>
                </c:pt>
                <c:pt idx="223">
                  <c:v>0.97196873689648655</c:v>
                </c:pt>
                <c:pt idx="224">
                  <c:v>0.96886820389872663</c:v>
                </c:pt>
                <c:pt idx="225">
                  <c:v>0.92062979740389594</c:v>
                </c:pt>
                <c:pt idx="226">
                  <c:v>0.88101371228846626</c:v>
                </c:pt>
                <c:pt idx="227">
                  <c:v>0.85340725169461518</c:v>
                </c:pt>
                <c:pt idx="228">
                  <c:v>0.83824320499864857</c:v>
                </c:pt>
                <c:pt idx="229">
                  <c:v>0.8342241629971221</c:v>
                </c:pt>
                <c:pt idx="230">
                  <c:v>0.84030884299218467</c:v>
                </c:pt>
                <c:pt idx="231">
                  <c:v>0.85467397208750662</c:v>
                </c:pt>
                <c:pt idx="232">
                  <c:v>0.88104999422082186</c:v>
                </c:pt>
                <c:pt idx="233">
                  <c:v>0.9144033870822148</c:v>
                </c:pt>
                <c:pt idx="234">
                  <c:v>0.95785340401348129</c:v>
                </c:pt>
                <c:pt idx="235">
                  <c:v>0.99067959049742882</c:v>
                </c:pt>
                <c:pt idx="236">
                  <c:v>0.93203349772597011</c:v>
                </c:pt>
                <c:pt idx="237">
                  <c:v>0.87383093085004804</c:v>
                </c:pt>
                <c:pt idx="238">
                  <c:v>0.82420825373739259</c:v>
                </c:pt>
                <c:pt idx="239">
                  <c:v>0.789468969879349</c:v>
                </c:pt>
                <c:pt idx="240">
                  <c:v>0.76702801878976778</c:v>
                </c:pt>
                <c:pt idx="241">
                  <c:v>0.75281691522630423</c:v>
                </c:pt>
                <c:pt idx="242">
                  <c:v>0.74288618228210868</c:v>
                </c:pt>
                <c:pt idx="243">
                  <c:v>0.73618535108728378</c:v>
                </c:pt>
                <c:pt idx="244">
                  <c:v>0.73206421731147664</c:v>
                </c:pt>
                <c:pt idx="245">
                  <c:v>0.73432139310841604</c:v>
                </c:pt>
                <c:pt idx="246">
                  <c:v>0.74950644224509966</c:v>
                </c:pt>
                <c:pt idx="247">
                  <c:v>0.77792666988412007</c:v>
                </c:pt>
                <c:pt idx="248">
                  <c:v>0.82385503939305982</c:v>
                </c:pt>
                <c:pt idx="249">
                  <c:v>0.8884617080989653</c:v>
                </c:pt>
                <c:pt idx="250">
                  <c:v>0.9715327593866292</c:v>
                </c:pt>
                <c:pt idx="251">
                  <c:v>0.93346281431695721</c:v>
                </c:pt>
                <c:pt idx="252">
                  <c:v>0.83207900170163607</c:v>
                </c:pt>
                <c:pt idx="253">
                  <c:v>0.73261076918477208</c:v>
                </c:pt>
                <c:pt idx="254">
                  <c:v>0.64141973190148938</c:v>
                </c:pt>
                <c:pt idx="255">
                  <c:v>0.56257646401398542</c:v>
                </c:pt>
                <c:pt idx="256">
                  <c:v>0.49800170952268319</c:v>
                </c:pt>
                <c:pt idx="257">
                  <c:v>0.44652110888415419</c:v>
                </c:pt>
                <c:pt idx="258">
                  <c:v>0.40716895853745727</c:v>
                </c:pt>
                <c:pt idx="259">
                  <c:v>0.37868170664305512</c:v>
                </c:pt>
                <c:pt idx="260">
                  <c:v>0.35999326100800122</c:v>
                </c:pt>
                <c:pt idx="261">
                  <c:v>0.34918973022149191</c:v>
                </c:pt>
                <c:pt idx="262">
                  <c:v>0.34335815074679721</c:v>
                </c:pt>
                <c:pt idx="263">
                  <c:v>0.34582322725262693</c:v>
                </c:pt>
                <c:pt idx="264">
                  <c:v>0.3937732872426879</c:v>
                </c:pt>
                <c:pt idx="265">
                  <c:v>0.44721781395509042</c:v>
                </c:pt>
                <c:pt idx="266">
                  <c:v>0.5010269958729362</c:v>
                </c:pt>
                <c:pt idx="267">
                  <c:v>0.56030801546781317</c:v>
                </c:pt>
                <c:pt idx="268">
                  <c:v>0.62613234340150137</c:v>
                </c:pt>
                <c:pt idx="269">
                  <c:v>0.68557947080212478</c:v>
                </c:pt>
                <c:pt idx="270">
                  <c:v>0.7271787186869676</c:v>
                </c:pt>
                <c:pt idx="271">
                  <c:v>0.7531591844508434</c:v>
                </c:pt>
                <c:pt idx="272">
                  <c:v>0.77477524776061313</c:v>
                </c:pt>
                <c:pt idx="273">
                  <c:v>0.80087845687881798</c:v>
                </c:pt>
                <c:pt idx="274">
                  <c:v>0.82976318754388723</c:v>
                </c:pt>
                <c:pt idx="275">
                  <c:v>0.86724626238833769</c:v>
                </c:pt>
                <c:pt idx="276">
                  <c:v>0.92071208937466142</c:v>
                </c:pt>
                <c:pt idx="277">
                  <c:v>0.98898804002206764</c:v>
                </c:pt>
                <c:pt idx="278">
                  <c:v>0.93267009707384796</c:v>
                </c:pt>
                <c:pt idx="279">
                  <c:v>0.84872271949150069</c:v>
                </c:pt>
                <c:pt idx="280">
                  <c:v>0.77052637845970262</c:v>
                </c:pt>
                <c:pt idx="281">
                  <c:v>0.70098989545027046</c:v>
                </c:pt>
                <c:pt idx="282">
                  <c:v>0.64285668043289779</c:v>
                </c:pt>
                <c:pt idx="283">
                  <c:v>0.59264589219224528</c:v>
                </c:pt>
                <c:pt idx="284">
                  <c:v>0.54357052278317375</c:v>
                </c:pt>
                <c:pt idx="285">
                  <c:v>0.48351534860458345</c:v>
                </c:pt>
                <c:pt idx="286">
                  <c:v>0.40824247827973481</c:v>
                </c:pt>
                <c:pt idx="287">
                  <c:v>0.32763640079741574</c:v>
                </c:pt>
                <c:pt idx="288">
                  <c:v>0.24430678643218628</c:v>
                </c:pt>
                <c:pt idx="289">
                  <c:v>0.16871286645332273</c:v>
                </c:pt>
                <c:pt idx="290">
                  <c:v>0.10934170151356959</c:v>
                </c:pt>
                <c:pt idx="291">
                  <c:v>7.0208163571690463E-2</c:v>
                </c:pt>
                <c:pt idx="292">
                  <c:v>4.8119835461760574E-2</c:v>
                </c:pt>
                <c:pt idx="293">
                  <c:v>4.124409209325508E-2</c:v>
                </c:pt>
                <c:pt idx="294">
                  <c:v>5.1023721414558576E-2</c:v>
                </c:pt>
                <c:pt idx="295">
                  <c:v>4.1241386055045126E-2</c:v>
                </c:pt>
                <c:pt idx="296">
                  <c:v>4.8531406144829647E-2</c:v>
                </c:pt>
                <c:pt idx="297">
                  <c:v>7.7244325477825337E-2</c:v>
                </c:pt>
                <c:pt idx="298">
                  <c:v>0.13472586688305443</c:v>
                </c:pt>
                <c:pt idx="299">
                  <c:v>0.21566965728478493</c:v>
                </c:pt>
                <c:pt idx="300">
                  <c:v>0.32395156576500272</c:v>
                </c:pt>
                <c:pt idx="301">
                  <c:v>0.4531463053756275</c:v>
                </c:pt>
                <c:pt idx="302">
                  <c:v>0.59259549483385743</c:v>
                </c:pt>
                <c:pt idx="303">
                  <c:v>0.73647398134296926</c:v>
                </c:pt>
                <c:pt idx="304">
                  <c:v>0.88202020095992506</c:v>
                </c:pt>
                <c:pt idx="305">
                  <c:v>0.97181868410481487</c:v>
                </c:pt>
                <c:pt idx="306">
                  <c:v>0.83062055438496318</c:v>
                </c:pt>
                <c:pt idx="307">
                  <c:v>0.70385549998184249</c:v>
                </c:pt>
                <c:pt idx="308">
                  <c:v>0.59941545419265041</c:v>
                </c:pt>
                <c:pt idx="309">
                  <c:v>0.51582162571537693</c:v>
                </c:pt>
                <c:pt idx="310">
                  <c:v>0.45301012637094407</c:v>
                </c:pt>
                <c:pt idx="311">
                  <c:v>0.40223667500522586</c:v>
                </c:pt>
                <c:pt idx="312">
                  <c:v>0.36008009716194689</c:v>
                </c:pt>
                <c:pt idx="313">
                  <c:v>0.31793408493197439</c:v>
                </c:pt>
                <c:pt idx="314">
                  <c:v>0.2032162236534435</c:v>
                </c:pt>
                <c:pt idx="315">
                  <c:v>0.10804635859416056</c:v>
                </c:pt>
                <c:pt idx="316">
                  <c:v>4.4397249194906174E-2</c:v>
                </c:pt>
                <c:pt idx="317">
                  <c:v>1.7362203388039066E-2</c:v>
                </c:pt>
                <c:pt idx="318">
                  <c:v>1.7350057068828639E-2</c:v>
                </c:pt>
                <c:pt idx="319">
                  <c:v>4.6325262858502358E-2</c:v>
                </c:pt>
                <c:pt idx="320">
                  <c:v>9.4627546850193367E-2</c:v>
                </c:pt>
                <c:pt idx="321">
                  <c:v>0.15326433030436259</c:v>
                </c:pt>
                <c:pt idx="322">
                  <c:v>0.22604976527315457</c:v>
                </c:pt>
                <c:pt idx="323">
                  <c:v>0.31392035164140231</c:v>
                </c:pt>
                <c:pt idx="324">
                  <c:v>0.408767897048537</c:v>
                </c:pt>
                <c:pt idx="325">
                  <c:v>0.50993136935039673</c:v>
                </c:pt>
                <c:pt idx="326">
                  <c:v>0.59622090728140065</c:v>
                </c:pt>
                <c:pt idx="327">
                  <c:v>0.6940592006273687</c:v>
                </c:pt>
                <c:pt idx="328">
                  <c:v>0.79781135335868036</c:v>
                </c:pt>
                <c:pt idx="329">
                  <c:v>0.88744467000422944</c:v>
                </c:pt>
                <c:pt idx="330">
                  <c:v>0.9596202853364989</c:v>
                </c:pt>
                <c:pt idx="331">
                  <c:v>0.98881585568297781</c:v>
                </c:pt>
                <c:pt idx="332">
                  <c:v>0.94967373346101736</c:v>
                </c:pt>
                <c:pt idx="333">
                  <c:v>0.9133754527594653</c:v>
                </c:pt>
                <c:pt idx="334">
                  <c:v>0.88484841928850377</c:v>
                </c:pt>
                <c:pt idx="335">
                  <c:v>0.86786273895119947</c:v>
                </c:pt>
                <c:pt idx="336">
                  <c:v>0.86217635506220269</c:v>
                </c:pt>
                <c:pt idx="337">
                  <c:v>0.86067773963036309</c:v>
                </c:pt>
                <c:pt idx="338">
                  <c:v>0.86526499898746712</c:v>
                </c:pt>
                <c:pt idx="339">
                  <c:v>0.8734146379803216</c:v>
                </c:pt>
                <c:pt idx="340">
                  <c:v>0.88411013982742392</c:v>
                </c:pt>
                <c:pt idx="341">
                  <c:v>0.89527716696094073</c:v>
                </c:pt>
                <c:pt idx="342">
                  <c:v>0.90089515881387516</c:v>
                </c:pt>
                <c:pt idx="343">
                  <c:v>0.89782401583544968</c:v>
                </c:pt>
                <c:pt idx="344">
                  <c:v>0.89036608416764296</c:v>
                </c:pt>
                <c:pt idx="345">
                  <c:v>0.96684835899510035</c:v>
                </c:pt>
                <c:pt idx="346">
                  <c:v>0.96144261028233913</c:v>
                </c:pt>
                <c:pt idx="347">
                  <c:v>0.90152760853332303</c:v>
                </c:pt>
                <c:pt idx="348">
                  <c:v>0.85111377261056342</c:v>
                </c:pt>
                <c:pt idx="349">
                  <c:v>0.80876883932381094</c:v>
                </c:pt>
                <c:pt idx="350">
                  <c:v>0.77910473421545023</c:v>
                </c:pt>
                <c:pt idx="351">
                  <c:v>0.7620440630741464</c:v>
                </c:pt>
                <c:pt idx="352">
                  <c:v>0.75741558713922597</c:v>
                </c:pt>
                <c:pt idx="353">
                  <c:v>0.76880747801018134</c:v>
                </c:pt>
                <c:pt idx="354">
                  <c:v>0.79709632254964236</c:v>
                </c:pt>
                <c:pt idx="355">
                  <c:v>0.83810035983787756</c:v>
                </c:pt>
                <c:pt idx="356">
                  <c:v>0.89827304657822049</c:v>
                </c:pt>
                <c:pt idx="357">
                  <c:v>0.9568953596882056</c:v>
                </c:pt>
                <c:pt idx="358">
                  <c:v>0.95646427342873974</c:v>
                </c:pt>
                <c:pt idx="359">
                  <c:v>0.85949159176546275</c:v>
                </c:pt>
              </c:numCache>
            </c:numRef>
          </c:val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'Score Template 2'!$EY$39:$EY$398</c:f>
              <c:numCache>
                <c:formatCode>0.0000</c:formatCode>
                <c:ptCount val="360"/>
                <c:pt idx="0">
                  <c:v>0.73768097120131104</c:v>
                </c:pt>
                <c:pt idx="1">
                  <c:v>0.79924956312445539</c:v>
                </c:pt>
                <c:pt idx="2">
                  <c:v>0.85624024291457779</c:v>
                </c:pt>
                <c:pt idx="3">
                  <c:v>0.90643692364401229</c:v>
                </c:pt>
                <c:pt idx="4">
                  <c:v>0.95242481399532752</c:v>
                </c:pt>
                <c:pt idx="5">
                  <c:v>0.99591717888709153</c:v>
                </c:pt>
                <c:pt idx="6">
                  <c:v>0.9396368053158094</c:v>
                </c:pt>
                <c:pt idx="7">
                  <c:v>0.88460594246455404</c:v>
                </c:pt>
                <c:pt idx="8">
                  <c:v>0.8359543925694034</c:v>
                </c:pt>
                <c:pt idx="9">
                  <c:v>0.79075773033660612</c:v>
                </c:pt>
                <c:pt idx="10">
                  <c:v>0.74901594815773342</c:v>
                </c:pt>
                <c:pt idx="11">
                  <c:v>0.70937424414228922</c:v>
                </c:pt>
                <c:pt idx="12">
                  <c:v>0.67107953075945903</c:v>
                </c:pt>
                <c:pt idx="13">
                  <c:v>0.63575026002622859</c:v>
                </c:pt>
                <c:pt idx="14">
                  <c:v>0.6112655773125526</c:v>
                </c:pt>
                <c:pt idx="15">
                  <c:v>0.6013662242949922</c:v>
                </c:pt>
                <c:pt idx="16">
                  <c:v>0.59520139555864671</c:v>
                </c:pt>
                <c:pt idx="17">
                  <c:v>0.59594037144329937</c:v>
                </c:pt>
                <c:pt idx="18">
                  <c:v>0.60461001302321071</c:v>
                </c:pt>
                <c:pt idx="19">
                  <c:v>0.62794648840437717</c:v>
                </c:pt>
                <c:pt idx="20">
                  <c:v>0.68390314041780131</c:v>
                </c:pt>
                <c:pt idx="21">
                  <c:v>0.77062849708079728</c:v>
                </c:pt>
                <c:pt idx="22">
                  <c:v>0.88498108994852565</c:v>
                </c:pt>
                <c:pt idx="23">
                  <c:v>0.98582135934422876</c:v>
                </c:pt>
                <c:pt idx="24">
                  <c:v>0.85197044432712221</c:v>
                </c:pt>
                <c:pt idx="25">
                  <c:v>0.71363374426973225</c:v>
                </c:pt>
                <c:pt idx="26">
                  <c:v>0.57481434732145109</c:v>
                </c:pt>
                <c:pt idx="27">
                  <c:v>0.4389430915998952</c:v>
                </c:pt>
                <c:pt idx="28">
                  <c:v>0.3128546659084821</c:v>
                </c:pt>
                <c:pt idx="29">
                  <c:v>0.2003394014896045</c:v>
                </c:pt>
                <c:pt idx="30">
                  <c:v>0.10058419621819947</c:v>
                </c:pt>
                <c:pt idx="31">
                  <c:v>1.2961900173251051E-2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1.022130227691298E-2</c:v>
                </c:pt>
                <c:pt idx="43">
                  <c:v>0.15195480037417486</c:v>
                </c:pt>
                <c:pt idx="44">
                  <c:v>0.31885153975540526</c:v>
                </c:pt>
                <c:pt idx="45">
                  <c:v>0.50010006924340034</c:v>
                </c:pt>
                <c:pt idx="46">
                  <c:v>0.69413778587816721</c:v>
                </c:pt>
                <c:pt idx="47">
                  <c:v>0.90630906586580295</c:v>
                </c:pt>
                <c:pt idx="48">
                  <c:v>0.87020539500541849</c:v>
                </c:pt>
                <c:pt idx="49">
                  <c:v>0.64808053534727339</c:v>
                </c:pt>
                <c:pt idx="50">
                  <c:v>0.44029874263516089</c:v>
                </c:pt>
                <c:pt idx="51">
                  <c:v>0.26068625071752982</c:v>
                </c:pt>
                <c:pt idx="52">
                  <c:v>0.11335158928437206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1.3670976825146397E-3</c:v>
                </c:pt>
                <c:pt idx="67">
                  <c:v>0.1060782342925366</c:v>
                </c:pt>
                <c:pt idx="68">
                  <c:v>0.2323095331558086</c:v>
                </c:pt>
                <c:pt idx="69">
                  <c:v>0.37740685369549021</c:v>
                </c:pt>
                <c:pt idx="70">
                  <c:v>0.53575899453175757</c:v>
                </c:pt>
                <c:pt idx="71">
                  <c:v>0.69388850906653499</c:v>
                </c:pt>
                <c:pt idx="72">
                  <c:v>0.84333919959860815</c:v>
                </c:pt>
                <c:pt idx="73">
                  <c:v>0.98083173876448027</c:v>
                </c:pt>
                <c:pt idx="74">
                  <c:v>0.90516053607672342</c:v>
                </c:pt>
                <c:pt idx="75">
                  <c:v>0.80036147282362713</c:v>
                </c:pt>
                <c:pt idx="76">
                  <c:v>0.70332068542345993</c:v>
                </c:pt>
                <c:pt idx="77">
                  <c:v>0.61504695134826237</c:v>
                </c:pt>
                <c:pt idx="78">
                  <c:v>0.5490451995057144</c:v>
                </c:pt>
                <c:pt idx="79">
                  <c:v>0.50337186445722415</c:v>
                </c:pt>
                <c:pt idx="80">
                  <c:v>0.46703541163033657</c:v>
                </c:pt>
                <c:pt idx="81">
                  <c:v>0.43574351216768537</c:v>
                </c:pt>
                <c:pt idx="82">
                  <c:v>0.4161818229982388</c:v>
                </c:pt>
                <c:pt idx="83">
                  <c:v>0.41349379013388621</c:v>
                </c:pt>
                <c:pt idx="84">
                  <c:v>0.43365059138567086</c:v>
                </c:pt>
                <c:pt idx="85">
                  <c:v>0.47047521938059123</c:v>
                </c:pt>
                <c:pt idx="86">
                  <c:v>0.5157792853563723</c:v>
                </c:pt>
                <c:pt idx="87">
                  <c:v>0.56971013800244075</c:v>
                </c:pt>
                <c:pt idx="88">
                  <c:v>0.63063583384521849</c:v>
                </c:pt>
                <c:pt idx="89">
                  <c:v>0.69804407672593072</c:v>
                </c:pt>
                <c:pt idx="90">
                  <c:v>0.77643387056903657</c:v>
                </c:pt>
                <c:pt idx="91">
                  <c:v>0.86890491008599324</c:v>
                </c:pt>
                <c:pt idx="92">
                  <c:v>0.9628580418908218</c:v>
                </c:pt>
                <c:pt idx="93">
                  <c:v>0.944691692853737</c:v>
                </c:pt>
                <c:pt idx="94">
                  <c:v>0.85963562816755479</c:v>
                </c:pt>
                <c:pt idx="95">
                  <c:v>0.78616640865316068</c:v>
                </c:pt>
                <c:pt idx="96">
                  <c:v>0.72665743513542014</c:v>
                </c:pt>
                <c:pt idx="97">
                  <c:v>0.68095432625335428</c:v>
                </c:pt>
                <c:pt idx="98">
                  <c:v>0.64216831938752672</c:v>
                </c:pt>
                <c:pt idx="99">
                  <c:v>0.62328686335472561</c:v>
                </c:pt>
                <c:pt idx="100">
                  <c:v>0.62026256697782645</c:v>
                </c:pt>
                <c:pt idx="101">
                  <c:v>0.6216588816799884</c:v>
                </c:pt>
                <c:pt idx="102">
                  <c:v>0.63092670719035604</c:v>
                </c:pt>
                <c:pt idx="103">
                  <c:v>0.6431471064893769</c:v>
                </c:pt>
                <c:pt idx="104">
                  <c:v>0.65664167533126172</c:v>
                </c:pt>
                <c:pt idx="105">
                  <c:v>0.66489304675121286</c:v>
                </c:pt>
                <c:pt idx="106">
                  <c:v>0.685273815768628</c:v>
                </c:pt>
                <c:pt idx="107">
                  <c:v>0.72332702409043426</c:v>
                </c:pt>
                <c:pt idx="108">
                  <c:v>0.77993724081622462</c:v>
                </c:pt>
                <c:pt idx="109">
                  <c:v>0.84814180218306701</c:v>
                </c:pt>
                <c:pt idx="110">
                  <c:v>0.92702552184922948</c:v>
                </c:pt>
                <c:pt idx="111">
                  <c:v>0.98524550545230627</c:v>
                </c:pt>
                <c:pt idx="112">
                  <c:v>0.89600903878202509</c:v>
                </c:pt>
                <c:pt idx="113">
                  <c:v>0.81462798088024402</c:v>
                </c:pt>
                <c:pt idx="114">
                  <c:v>0.75359142972792559</c:v>
                </c:pt>
                <c:pt idx="115">
                  <c:v>0.71249688294295588</c:v>
                </c:pt>
                <c:pt idx="116">
                  <c:v>0.68370252861666136</c:v>
                </c:pt>
                <c:pt idx="117">
                  <c:v>0.66520115410886516</c:v>
                </c:pt>
                <c:pt idx="118">
                  <c:v>0.65834975741577573</c:v>
                </c:pt>
                <c:pt idx="119">
                  <c:v>0.6618280220738042</c:v>
                </c:pt>
                <c:pt idx="120">
                  <c:v>0.67177489527749779</c:v>
                </c:pt>
                <c:pt idx="121">
                  <c:v>0.68890293805735303</c:v>
                </c:pt>
                <c:pt idx="122">
                  <c:v>0.71211624906329996</c:v>
                </c:pt>
                <c:pt idx="123">
                  <c:v>0.74866725235609621</c:v>
                </c:pt>
                <c:pt idx="124">
                  <c:v>0.79974357455664669</c:v>
                </c:pt>
                <c:pt idx="125">
                  <c:v>0.85719269865196979</c:v>
                </c:pt>
                <c:pt idx="126">
                  <c:v>0.91488819603033122</c:v>
                </c:pt>
                <c:pt idx="127">
                  <c:v>0.971880177334011</c:v>
                </c:pt>
                <c:pt idx="128">
                  <c:v>0.96985190440131541</c:v>
                </c:pt>
                <c:pt idx="129">
                  <c:v>0.90749614073233997</c:v>
                </c:pt>
                <c:pt idx="130">
                  <c:v>0.84523028072144002</c:v>
                </c:pt>
                <c:pt idx="131">
                  <c:v>0.78597248694763322</c:v>
                </c:pt>
                <c:pt idx="132">
                  <c:v>0.72410615772489595</c:v>
                </c:pt>
                <c:pt idx="133">
                  <c:v>0.66453761697611613</c:v>
                </c:pt>
                <c:pt idx="134">
                  <c:v>0.60720595937163624</c:v>
                </c:pt>
                <c:pt idx="135">
                  <c:v>0.55621925403589301</c:v>
                </c:pt>
                <c:pt idx="136">
                  <c:v>0.5169471530700025</c:v>
                </c:pt>
                <c:pt idx="137">
                  <c:v>0.49639130006563037</c:v>
                </c:pt>
                <c:pt idx="138">
                  <c:v>0.49797046073368001</c:v>
                </c:pt>
                <c:pt idx="139">
                  <c:v>0.52533684473658981</c:v>
                </c:pt>
                <c:pt idx="140">
                  <c:v>0.57269074294478384</c:v>
                </c:pt>
                <c:pt idx="141">
                  <c:v>0.63391391532052466</c:v>
                </c:pt>
                <c:pt idx="142">
                  <c:v>0.70884968164106887</c:v>
                </c:pt>
                <c:pt idx="143">
                  <c:v>0.79293415703275216</c:v>
                </c:pt>
                <c:pt idx="144">
                  <c:v>0.87608683270117949</c:v>
                </c:pt>
                <c:pt idx="145">
                  <c:v>0.95014987230472137</c:v>
                </c:pt>
                <c:pt idx="146">
                  <c:v>0.98077190099324241</c:v>
                </c:pt>
                <c:pt idx="147">
                  <c:v>0.91069058712402873</c:v>
                </c:pt>
                <c:pt idx="148">
                  <c:v>0.84306639887206636</c:v>
                </c:pt>
                <c:pt idx="149">
                  <c:v>0.78016309216734214</c:v>
                </c:pt>
                <c:pt idx="150">
                  <c:v>0.72194273818977883</c:v>
                </c:pt>
                <c:pt idx="151">
                  <c:v>0.66694117615733206</c:v>
                </c:pt>
                <c:pt idx="152">
                  <c:v>0.61479294320323963</c:v>
                </c:pt>
                <c:pt idx="153">
                  <c:v>0.5649770603697265</c:v>
                </c:pt>
                <c:pt idx="154">
                  <c:v>0.52367215412231372</c:v>
                </c:pt>
                <c:pt idx="155">
                  <c:v>0.491584915494088</c:v>
                </c:pt>
                <c:pt idx="156">
                  <c:v>0.46431675714810539</c:v>
                </c:pt>
                <c:pt idx="157">
                  <c:v>0.44400125298497317</c:v>
                </c:pt>
                <c:pt idx="158">
                  <c:v>0.40195781839498101</c:v>
                </c:pt>
                <c:pt idx="159">
                  <c:v>0.3846451671345742</c:v>
                </c:pt>
                <c:pt idx="160">
                  <c:v>0.3952572830491865</c:v>
                </c:pt>
                <c:pt idx="161">
                  <c:v>0.43449205793792922</c:v>
                </c:pt>
                <c:pt idx="162">
                  <c:v>0.49570291096776253</c:v>
                </c:pt>
                <c:pt idx="163">
                  <c:v>0.56270572596644142</c:v>
                </c:pt>
                <c:pt idx="164">
                  <c:v>0.62944812218022639</c:v>
                </c:pt>
                <c:pt idx="165">
                  <c:v>0.68825124783764746</c:v>
                </c:pt>
                <c:pt idx="166">
                  <c:v>0.73380138034497988</c:v>
                </c:pt>
                <c:pt idx="167">
                  <c:v>0.76671913997580354</c:v>
                </c:pt>
                <c:pt idx="168">
                  <c:v>0.79425530772303377</c:v>
                </c:pt>
                <c:pt idx="169">
                  <c:v>0.82140976127644527</c:v>
                </c:pt>
                <c:pt idx="170">
                  <c:v>0.84733569664400887</c:v>
                </c:pt>
                <c:pt idx="171">
                  <c:v>0.87812762305592629</c:v>
                </c:pt>
                <c:pt idx="172">
                  <c:v>0.92003808610961246</c:v>
                </c:pt>
                <c:pt idx="173">
                  <c:v>0.968188869178359</c:v>
                </c:pt>
                <c:pt idx="174">
                  <c:v>0.98184633651443931</c:v>
                </c:pt>
                <c:pt idx="175">
                  <c:v>0.92802050023470373</c:v>
                </c:pt>
                <c:pt idx="176">
                  <c:v>0.87562996774089652</c:v>
                </c:pt>
                <c:pt idx="177">
                  <c:v>0.82019615017265579</c:v>
                </c:pt>
                <c:pt idx="178">
                  <c:v>0.76724672305908226</c:v>
                </c:pt>
                <c:pt idx="179">
                  <c:v>0.72035064358068168</c:v>
                </c:pt>
                <c:pt idx="180">
                  <c:v>0.67823943405801379</c:v>
                </c:pt>
                <c:pt idx="181">
                  <c:v>0.64133357362354149</c:v>
                </c:pt>
                <c:pt idx="182">
                  <c:v>0.61216776072085755</c:v>
                </c:pt>
                <c:pt idx="183">
                  <c:v>0.589253255968613</c:v>
                </c:pt>
                <c:pt idx="184">
                  <c:v>0.57142153237896198</c:v>
                </c:pt>
                <c:pt idx="185">
                  <c:v>0.56414328119779489</c:v>
                </c:pt>
                <c:pt idx="186">
                  <c:v>0.55048514507566515</c:v>
                </c:pt>
                <c:pt idx="187">
                  <c:v>0.53192332321517299</c:v>
                </c:pt>
                <c:pt idx="188">
                  <c:v>0.51813637206879348</c:v>
                </c:pt>
                <c:pt idx="189">
                  <c:v>0.54386746914522155</c:v>
                </c:pt>
                <c:pt idx="190">
                  <c:v>0.56398013195492158</c:v>
                </c:pt>
                <c:pt idx="191">
                  <c:v>0.56768524758205297</c:v>
                </c:pt>
                <c:pt idx="192">
                  <c:v>0.55484130328126802</c:v>
                </c:pt>
                <c:pt idx="193">
                  <c:v>0.53325310809488191</c:v>
                </c:pt>
                <c:pt idx="194">
                  <c:v>0.51801017714175379</c:v>
                </c:pt>
                <c:pt idx="195">
                  <c:v>0.52062794494283415</c:v>
                </c:pt>
                <c:pt idx="196">
                  <c:v>0.55010585692767511</c:v>
                </c:pt>
                <c:pt idx="197">
                  <c:v>0.60289850515549281</c:v>
                </c:pt>
                <c:pt idx="198">
                  <c:v>0.6770056249367209</c:v>
                </c:pt>
                <c:pt idx="199">
                  <c:v>0.76531883777930365</c:v>
                </c:pt>
                <c:pt idx="200">
                  <c:v>0.8625746379596736</c:v>
                </c:pt>
                <c:pt idx="201">
                  <c:v>0.95266297908318076</c:v>
                </c:pt>
                <c:pt idx="202">
                  <c:v>0.9625330901430964</c:v>
                </c:pt>
                <c:pt idx="203">
                  <c:v>0.88768866820744563</c:v>
                </c:pt>
                <c:pt idx="204">
                  <c:v>0.82232323541051344</c:v>
                </c:pt>
                <c:pt idx="205">
                  <c:v>0.76818165279040107</c:v>
                </c:pt>
                <c:pt idx="206">
                  <c:v>0.72812873139183565</c:v>
                </c:pt>
                <c:pt idx="207">
                  <c:v>0.69599814282694172</c:v>
                </c:pt>
                <c:pt idx="208">
                  <c:v>0.67287189182549745</c:v>
                </c:pt>
                <c:pt idx="209">
                  <c:v>0.65596346457556431</c:v>
                </c:pt>
                <c:pt idx="210">
                  <c:v>0.64414277205708625</c:v>
                </c:pt>
                <c:pt idx="211">
                  <c:v>0.63504212554775541</c:v>
                </c:pt>
                <c:pt idx="212">
                  <c:v>0.62869887649812439</c:v>
                </c:pt>
                <c:pt idx="213">
                  <c:v>0.62553954528408839</c:v>
                </c:pt>
                <c:pt idx="214">
                  <c:v>0.62684380732005784</c:v>
                </c:pt>
                <c:pt idx="215">
                  <c:v>0.63382549588580517</c:v>
                </c:pt>
                <c:pt idx="216">
                  <c:v>0.64313377562281671</c:v>
                </c:pt>
                <c:pt idx="217">
                  <c:v>0.67233810161743612</c:v>
                </c:pt>
                <c:pt idx="218">
                  <c:v>0.72219885046457899</c:v>
                </c:pt>
                <c:pt idx="219">
                  <c:v>0.78221891235026919</c:v>
                </c:pt>
                <c:pt idx="220">
                  <c:v>0.84627334058573911</c:v>
                </c:pt>
                <c:pt idx="221">
                  <c:v>0.90904735192413166</c:v>
                </c:pt>
                <c:pt idx="222">
                  <c:v>0.97193605600534028</c:v>
                </c:pt>
                <c:pt idx="223">
                  <c:v>0.96889527127139208</c:v>
                </c:pt>
                <c:pt idx="224">
                  <c:v>0.92064981922070166</c:v>
                </c:pt>
                <c:pt idx="225">
                  <c:v>0.88102977413262029</c:v>
                </c:pt>
                <c:pt idx="226">
                  <c:v>0.85341882124965285</c:v>
                </c:pt>
                <c:pt idx="227">
                  <c:v>0.83825166423659347</c:v>
                </c:pt>
                <c:pt idx="228">
                  <c:v>0.83423007426442453</c:v>
                </c:pt>
                <c:pt idx="229">
                  <c:v>0.84031339009843697</c:v>
                </c:pt>
                <c:pt idx="230">
                  <c:v>0.85467713830873904</c:v>
                </c:pt>
                <c:pt idx="231">
                  <c:v>0.88105157006896961</c:v>
                </c:pt>
                <c:pt idx="232">
                  <c:v>0.91440273559909124</c:v>
                </c:pt>
                <c:pt idx="233">
                  <c:v>0.95784992053174989</c:v>
                </c:pt>
                <c:pt idx="234">
                  <c:v>0.99068423144575279</c:v>
                </c:pt>
                <c:pt idx="235">
                  <c:v>0.93204808136805017</c:v>
                </c:pt>
                <c:pt idx="236">
                  <c:v>0.87385583915143472</c:v>
                </c:pt>
                <c:pt idx="237">
                  <c:v>0.82423823945900243</c:v>
                </c:pt>
                <c:pt idx="238">
                  <c:v>0.78950097457503132</c:v>
                </c:pt>
                <c:pt idx="239">
                  <c:v>0.76705938459732281</c:v>
                </c:pt>
                <c:pt idx="240">
                  <c:v>0.75284834086947194</c:v>
                </c:pt>
                <c:pt idx="241">
                  <c:v>0.74291575027802481</c:v>
                </c:pt>
                <c:pt idx="242">
                  <c:v>0.73620946027962275</c:v>
                </c:pt>
                <c:pt idx="243">
                  <c:v>0.73208401732311223</c:v>
                </c:pt>
                <c:pt idx="244">
                  <c:v>0.73433519055393548</c:v>
                </c:pt>
                <c:pt idx="245">
                  <c:v>0.74951402003882861</c:v>
                </c:pt>
                <c:pt idx="246">
                  <c:v>0.77792867644948716</c:v>
                </c:pt>
                <c:pt idx="247">
                  <c:v>0.8238519947795091</c:v>
                </c:pt>
                <c:pt idx="248">
                  <c:v>0.88845452395130708</c:v>
                </c:pt>
                <c:pt idx="249">
                  <c:v>0.97151957058763849</c:v>
                </c:pt>
                <c:pt idx="250">
                  <c:v>0.93347949068764646</c:v>
                </c:pt>
                <c:pt idx="251">
                  <c:v>0.83210072496836085</c:v>
                </c:pt>
                <c:pt idx="252">
                  <c:v>0.73263650036704253</c:v>
                </c:pt>
                <c:pt idx="253">
                  <c:v>0.64144904765605404</c:v>
                </c:pt>
                <c:pt idx="254">
                  <c:v>0.56260555284327263</c:v>
                </c:pt>
                <c:pt idx="255">
                  <c:v>0.49802650586837871</c:v>
                </c:pt>
                <c:pt idx="256">
                  <c:v>0.4465384625237353</c:v>
                </c:pt>
                <c:pt idx="257">
                  <c:v>0.40718016333009832</c:v>
                </c:pt>
                <c:pt idx="258">
                  <c:v>0.37868879648201526</c:v>
                </c:pt>
                <c:pt idx="259">
                  <c:v>0.3599982115904754</c:v>
                </c:pt>
                <c:pt idx="260">
                  <c:v>0.3491930685824931</c:v>
                </c:pt>
                <c:pt idx="261">
                  <c:v>0.34336020141367929</c:v>
                </c:pt>
                <c:pt idx="262">
                  <c:v>0.34582209176600576</c:v>
                </c:pt>
                <c:pt idx="263">
                  <c:v>0.39376569092922264</c:v>
                </c:pt>
                <c:pt idx="264">
                  <c:v>0.44720360283798821</c:v>
                </c:pt>
                <c:pt idx="265">
                  <c:v>0.50100403321048859</c:v>
                </c:pt>
                <c:pt idx="266">
                  <c:v>0.56027571572553403</c:v>
                </c:pt>
                <c:pt idx="267">
                  <c:v>0.62609081447025705</c:v>
                </c:pt>
                <c:pt idx="268">
                  <c:v>0.68553197692716195</c:v>
                </c:pt>
                <c:pt idx="269">
                  <c:v>0.72712803764229328</c:v>
                </c:pt>
                <c:pt idx="270">
                  <c:v>0.75310946320017602</c:v>
                </c:pt>
                <c:pt idx="271">
                  <c:v>0.77472966689984868</c:v>
                </c:pt>
                <c:pt idx="272">
                  <c:v>0.80083904978928877</c:v>
                </c:pt>
                <c:pt idx="273">
                  <c:v>0.82973091256481446</c:v>
                </c:pt>
                <c:pt idx="274">
                  <c:v>0.86722053076483818</c:v>
                </c:pt>
                <c:pt idx="275">
                  <c:v>0.92069241890188447</c:v>
                </c:pt>
                <c:pt idx="276">
                  <c:v>0.98897379994103984</c:v>
                </c:pt>
                <c:pt idx="277">
                  <c:v>0.93267943882137427</c:v>
                </c:pt>
                <c:pt idx="278">
                  <c:v>0.84872811958771344</c:v>
                </c:pt>
                <c:pt idx="279">
                  <c:v>0.77052929322410657</c:v>
                </c:pt>
                <c:pt idx="280">
                  <c:v>0.70098866347976085</c:v>
                </c:pt>
                <c:pt idx="281">
                  <c:v>0.6428327092010595</c:v>
                </c:pt>
                <c:pt idx="282">
                  <c:v>0.59261917703444755</c:v>
                </c:pt>
                <c:pt idx="283">
                  <c:v>0.54354362967354608</c:v>
                </c:pt>
                <c:pt idx="284">
                  <c:v>0.48348572424465719</c:v>
                </c:pt>
                <c:pt idx="285">
                  <c:v>0.40820958688023357</c:v>
                </c:pt>
                <c:pt idx="286">
                  <c:v>0.32760670098065292</c:v>
                </c:pt>
                <c:pt idx="287">
                  <c:v>0.24428601214876622</c:v>
                </c:pt>
                <c:pt idx="288">
                  <c:v>0.16869990108106614</c:v>
                </c:pt>
                <c:pt idx="289">
                  <c:v>0.10933091627234504</c:v>
                </c:pt>
                <c:pt idx="290">
                  <c:v>7.0195131670676147E-2</c:v>
                </c:pt>
                <c:pt idx="291">
                  <c:v>4.8105409233917595E-2</c:v>
                </c:pt>
                <c:pt idx="292">
                  <c:v>4.1225363421644512E-2</c:v>
                </c:pt>
                <c:pt idx="293">
                  <c:v>5.0996998336301891E-2</c:v>
                </c:pt>
                <c:pt idx="294">
                  <c:v>4.1207255199761872E-2</c:v>
                </c:pt>
                <c:pt idx="295">
                  <c:v>4.8492239884251442E-2</c:v>
                </c:pt>
                <c:pt idx="296">
                  <c:v>7.7202354489082192E-2</c:v>
                </c:pt>
                <c:pt idx="297">
                  <c:v>0.13468677016992081</c:v>
                </c:pt>
                <c:pt idx="298">
                  <c:v>0.21563488842729495</c:v>
                </c:pt>
                <c:pt idx="299">
                  <c:v>0.3239224871718781</c:v>
                </c:pt>
                <c:pt idx="300">
                  <c:v>0.45312118662392831</c:v>
                </c:pt>
                <c:pt idx="301">
                  <c:v>0.59257094370259811</c:v>
                </c:pt>
                <c:pt idx="302">
                  <c:v>0.73644393894370008</c:v>
                </c:pt>
                <c:pt idx="303">
                  <c:v>0.88198254807906284</c:v>
                </c:pt>
                <c:pt idx="304">
                  <c:v>0.97185900199346442</c:v>
                </c:pt>
                <c:pt idx="305">
                  <c:v>0.83066222957928748</c:v>
                </c:pt>
                <c:pt idx="306">
                  <c:v>0.70389330342451806</c:v>
                </c:pt>
                <c:pt idx="307">
                  <c:v>0.59944514516774083</c:v>
                </c:pt>
                <c:pt idx="308">
                  <c:v>0.51584119900029834</c:v>
                </c:pt>
                <c:pt idx="309">
                  <c:v>0.4530211777481129</c:v>
                </c:pt>
                <c:pt idx="310">
                  <c:v>0.40224012224124595</c:v>
                </c:pt>
                <c:pt idx="311">
                  <c:v>0.36007522070882536</c:v>
                </c:pt>
                <c:pt idx="312">
                  <c:v>0.31793899316508178</c:v>
                </c:pt>
                <c:pt idx="313">
                  <c:v>0.20321259822652893</c:v>
                </c:pt>
                <c:pt idx="314">
                  <c:v>0.10803202311998839</c:v>
                </c:pt>
                <c:pt idx="315">
                  <c:v>4.436852797256019E-2</c:v>
                </c:pt>
                <c:pt idx="316">
                  <c:v>1.7321748877266896E-2</c:v>
                </c:pt>
                <c:pt idx="317">
                  <c:v>1.7295930653885128E-2</c:v>
                </c:pt>
                <c:pt idx="318">
                  <c:v>4.6260678048072879E-2</c:v>
                </c:pt>
                <c:pt idx="319">
                  <c:v>9.455783453102995E-2</c:v>
                </c:pt>
                <c:pt idx="320">
                  <c:v>0.15319240608230766</c:v>
                </c:pt>
                <c:pt idx="321">
                  <c:v>0.22597701098978651</c:v>
                </c:pt>
                <c:pt idx="322">
                  <c:v>0.31384729124287902</c:v>
                </c:pt>
                <c:pt idx="323">
                  <c:v>0.40869731882127414</c:v>
                </c:pt>
                <c:pt idx="324">
                  <c:v>0.50986800572491653</c:v>
                </c:pt>
                <c:pt idx="325">
                  <c:v>0.59616870210399364</c:v>
                </c:pt>
                <c:pt idx="326">
                  <c:v>0.69401741349977253</c:v>
                </c:pt>
                <c:pt idx="327">
                  <c:v>0.79777995313469674</c:v>
                </c:pt>
                <c:pt idx="328">
                  <c:v>0.8874192850021646</c:v>
                </c:pt>
                <c:pt idx="329">
                  <c:v>0.95959920460935078</c:v>
                </c:pt>
                <c:pt idx="330">
                  <c:v>0.98883692623497621</c:v>
                </c:pt>
                <c:pt idx="331">
                  <c:v>0.94973109420437007</c:v>
                </c:pt>
                <c:pt idx="332">
                  <c:v>0.91342304485973203</c:v>
                </c:pt>
                <c:pt idx="333">
                  <c:v>0.88488025820381455</c:v>
                </c:pt>
                <c:pt idx="334">
                  <c:v>0.86787627670135825</c:v>
                </c:pt>
                <c:pt idx="335">
                  <c:v>0.86217638819856979</c:v>
                </c:pt>
                <c:pt idx="336">
                  <c:v>0.86066328431987349</c:v>
                </c:pt>
                <c:pt idx="337">
                  <c:v>0.86524088270163091</c:v>
                </c:pt>
                <c:pt idx="338">
                  <c:v>0.87338535555070551</c:v>
                </c:pt>
                <c:pt idx="339">
                  <c:v>0.88407378348708121</c:v>
                </c:pt>
                <c:pt idx="340">
                  <c:v>0.89523326819795579</c:v>
                </c:pt>
                <c:pt idx="341">
                  <c:v>0.90084777033028518</c:v>
                </c:pt>
                <c:pt idx="342">
                  <c:v>0.8977734657811115</c:v>
                </c:pt>
                <c:pt idx="343">
                  <c:v>0.89032296550126611</c:v>
                </c:pt>
                <c:pt idx="344">
                  <c:v>0.96679946074199119</c:v>
                </c:pt>
                <c:pt idx="345">
                  <c:v>0.96149447065859273</c:v>
                </c:pt>
                <c:pt idx="346">
                  <c:v>0.90157241249914477</c:v>
                </c:pt>
                <c:pt idx="347">
                  <c:v>0.85114984987786602</c:v>
                </c:pt>
                <c:pt idx="348">
                  <c:v>0.80879461071802528</c:v>
                </c:pt>
                <c:pt idx="349">
                  <c:v>0.77912427659618955</c:v>
                </c:pt>
                <c:pt idx="350">
                  <c:v>0.76206218841844708</c:v>
                </c:pt>
                <c:pt idx="351">
                  <c:v>0.75742983473650383</c:v>
                </c:pt>
                <c:pt idx="352">
                  <c:v>0.7688159640814749</c:v>
                </c:pt>
                <c:pt idx="353">
                  <c:v>0.7970991657250186</c:v>
                </c:pt>
                <c:pt idx="354">
                  <c:v>0.8381011163732488</c:v>
                </c:pt>
                <c:pt idx="355">
                  <c:v>0.8982707650066849</c:v>
                </c:pt>
                <c:pt idx="356">
                  <c:v>0.95689129950992402</c:v>
                </c:pt>
                <c:pt idx="357">
                  <c:v>0.9564696030014932</c:v>
                </c:pt>
                <c:pt idx="358">
                  <c:v>0.85949715332964804</c:v>
                </c:pt>
                <c:pt idx="359">
                  <c:v>0.76975437163892813</c:v>
                </c:pt>
              </c:numCache>
            </c:numRef>
          </c:val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'Score Template 2'!$EZ$39:$EZ$398</c:f>
              <c:numCache>
                <c:formatCode>0.0000</c:formatCode>
                <c:ptCount val="360"/>
                <c:pt idx="0">
                  <c:v>0.7992133054545294</c:v>
                </c:pt>
                <c:pt idx="1">
                  <c:v>0.85620655766090459</c:v>
                </c:pt>
                <c:pt idx="2">
                  <c:v>0.90640488146129017</c:v>
                </c:pt>
                <c:pt idx="3">
                  <c:v>0.95239987588053332</c:v>
                </c:pt>
                <c:pt idx="4">
                  <c:v>0.99593631321248299</c:v>
                </c:pt>
                <c:pt idx="5">
                  <c:v>0.93965189523181025</c:v>
                </c:pt>
                <c:pt idx="6">
                  <c:v>0.88461774891243461</c:v>
                </c:pt>
                <c:pt idx="7">
                  <c:v>0.8359652250037839</c:v>
                </c:pt>
                <c:pt idx="8">
                  <c:v>0.79076465028367893</c:v>
                </c:pt>
                <c:pt idx="9">
                  <c:v>0.74902525024805677</c:v>
                </c:pt>
                <c:pt idx="10">
                  <c:v>0.70938469306653551</c:v>
                </c:pt>
                <c:pt idx="11">
                  <c:v>0.67108785372836843</c:v>
                </c:pt>
                <c:pt idx="12">
                  <c:v>0.63575587982277293</c:v>
                </c:pt>
                <c:pt idx="13">
                  <c:v>0.61126578277998833</c:v>
                </c:pt>
                <c:pt idx="14">
                  <c:v>0.60135810067852513</c:v>
                </c:pt>
                <c:pt idx="15">
                  <c:v>0.59518283096536995</c:v>
                </c:pt>
                <c:pt idx="16">
                  <c:v>0.59591138731054638</c:v>
                </c:pt>
                <c:pt idx="17">
                  <c:v>0.60457830723770867</c:v>
                </c:pt>
                <c:pt idx="18">
                  <c:v>0.62791405551971891</c:v>
                </c:pt>
                <c:pt idx="19">
                  <c:v>0.68387237425067471</c:v>
                </c:pt>
                <c:pt idx="20">
                  <c:v>0.77060001858352911</c:v>
                </c:pt>
                <c:pt idx="21">
                  <c:v>0.88495600762925231</c:v>
                </c:pt>
                <c:pt idx="22">
                  <c:v>0.985844340820347</c:v>
                </c:pt>
                <c:pt idx="23">
                  <c:v>0.85199626376351834</c:v>
                </c:pt>
                <c:pt idx="24">
                  <c:v>0.71366187691155991</c:v>
                </c:pt>
                <c:pt idx="25">
                  <c:v>0.57484185684965272</c:v>
                </c:pt>
                <c:pt idx="26">
                  <c:v>0.43896741195862554</c:v>
                </c:pt>
                <c:pt idx="27">
                  <c:v>0.31287726077962497</c:v>
                </c:pt>
                <c:pt idx="28">
                  <c:v>0.20036026772964877</c:v>
                </c:pt>
                <c:pt idx="29">
                  <c:v>0.10060401184574508</c:v>
                </c:pt>
                <c:pt idx="30">
                  <c:v>1.2981043368457956E-2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1.0156714992297422E-2</c:v>
                </c:pt>
                <c:pt idx="42">
                  <c:v>0.15188788782638452</c:v>
                </c:pt>
                <c:pt idx="43">
                  <c:v>0.31878238547169746</c:v>
                </c:pt>
                <c:pt idx="44">
                  <c:v>0.50003067329969031</c:v>
                </c:pt>
                <c:pt idx="45">
                  <c:v>0.69406986241048585</c:v>
                </c:pt>
                <c:pt idx="46">
                  <c:v>0.90624603295039285</c:v>
                </c:pt>
                <c:pt idx="47">
                  <c:v>0.87026164220450786</c:v>
                </c:pt>
                <c:pt idx="48">
                  <c:v>0.64813040304209535</c:v>
                </c:pt>
                <c:pt idx="49">
                  <c:v>0.44034254421158581</c:v>
                </c:pt>
                <c:pt idx="50">
                  <c:v>0.26072270938950903</c:v>
                </c:pt>
                <c:pt idx="51">
                  <c:v>0.11338218513191278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1.2610435589786029E-3</c:v>
                </c:pt>
                <c:pt idx="66">
                  <c:v>0.10596651964657167</c:v>
                </c:pt>
                <c:pt idx="67">
                  <c:v>0.23219849565982698</c:v>
                </c:pt>
                <c:pt idx="68">
                  <c:v>0.37730298469992241</c:v>
                </c:pt>
                <c:pt idx="69">
                  <c:v>0.53566920651513483</c:v>
                </c:pt>
                <c:pt idx="70">
                  <c:v>0.69381485703374213</c:v>
                </c:pt>
                <c:pt idx="71">
                  <c:v>0.84328047804143869</c:v>
                </c:pt>
                <c:pt idx="72">
                  <c:v>0.98078565102007476</c:v>
                </c:pt>
                <c:pt idx="73">
                  <c:v>0.90519611189682647</c:v>
                </c:pt>
                <c:pt idx="74">
                  <c:v>0.80038712554085523</c:v>
                </c:pt>
                <c:pt idx="75">
                  <c:v>0.70333812882576985</c:v>
                </c:pt>
                <c:pt idx="76">
                  <c:v>0.61505754169824733</c:v>
                </c:pt>
                <c:pt idx="77">
                  <c:v>0.54905278487960174</c:v>
                </c:pt>
                <c:pt idx="78">
                  <c:v>0.50337800786881559</c:v>
                </c:pt>
                <c:pt idx="79">
                  <c:v>0.46703317453994631</c:v>
                </c:pt>
                <c:pt idx="80">
                  <c:v>0.43573148183443489</c:v>
                </c:pt>
                <c:pt idx="81">
                  <c:v>0.4161594718299324</c:v>
                </c:pt>
                <c:pt idx="82">
                  <c:v>0.41346334699045617</c:v>
                </c:pt>
                <c:pt idx="83">
                  <c:v>0.43361224042918645</c:v>
                </c:pt>
                <c:pt idx="84">
                  <c:v>0.47042908067866085</c:v>
                </c:pt>
                <c:pt idx="85">
                  <c:v>0.51572698564539032</c:v>
                </c:pt>
                <c:pt idx="86">
                  <c:v>0.56964707787175706</c:v>
                </c:pt>
                <c:pt idx="87">
                  <c:v>0.63056333711944634</c:v>
                </c:pt>
                <c:pt idx="88">
                  <c:v>0.69796494554952093</c:v>
                </c:pt>
                <c:pt idx="89">
                  <c:v>0.77635484263778565</c:v>
                </c:pt>
                <c:pt idx="90">
                  <c:v>0.86883021410150574</c:v>
                </c:pt>
                <c:pt idx="91">
                  <c:v>0.96278931866511108</c:v>
                </c:pt>
                <c:pt idx="92">
                  <c:v>0.9447486789284063</c:v>
                </c:pt>
                <c:pt idx="93">
                  <c:v>0.85968801487282276</c:v>
                </c:pt>
                <c:pt idx="94">
                  <c:v>0.78621492032515961</c:v>
                </c:pt>
                <c:pt idx="95">
                  <c:v>0.7267015667072827</c:v>
                </c:pt>
                <c:pt idx="96">
                  <c:v>0.68098732333658862</c:v>
                </c:pt>
                <c:pt idx="97">
                  <c:v>0.64219115298334506</c:v>
                </c:pt>
                <c:pt idx="98">
                  <c:v>0.62330503269968429</c:v>
                </c:pt>
                <c:pt idx="99">
                  <c:v>0.62027821894272439</c:v>
                </c:pt>
                <c:pt idx="100">
                  <c:v>0.62166867370015721</c:v>
                </c:pt>
                <c:pt idx="101">
                  <c:v>0.63092806642835997</c:v>
                </c:pt>
                <c:pt idx="102">
                  <c:v>0.64313704726422927</c:v>
                </c:pt>
                <c:pt idx="103">
                  <c:v>0.65662328608661524</c:v>
                </c:pt>
                <c:pt idx="104">
                  <c:v>0.66487042086808046</c:v>
                </c:pt>
                <c:pt idx="105">
                  <c:v>0.68524688187237037</c:v>
                </c:pt>
                <c:pt idx="106">
                  <c:v>0.72329659749087583</c:v>
                </c:pt>
                <c:pt idx="107">
                  <c:v>0.77990357626037243</c:v>
                </c:pt>
                <c:pt idx="108">
                  <c:v>0.84810264680011116</c:v>
                </c:pt>
                <c:pt idx="109">
                  <c:v>0.92697932367746327</c:v>
                </c:pt>
                <c:pt idx="110">
                  <c:v>0.98529244765659585</c:v>
                </c:pt>
                <c:pt idx="111">
                  <c:v>0.89605523542161547</c:v>
                </c:pt>
                <c:pt idx="112">
                  <c:v>0.81467048271923448</c:v>
                </c:pt>
                <c:pt idx="113">
                  <c:v>0.75362814008184675</c:v>
                </c:pt>
                <c:pt idx="114">
                  <c:v>0.71252661536392869</c:v>
                </c:pt>
                <c:pt idx="115">
                  <c:v>0.68372536367256076</c:v>
                </c:pt>
                <c:pt idx="116">
                  <c:v>0.66522053569550021</c:v>
                </c:pt>
                <c:pt idx="117">
                  <c:v>0.65835918905911961</c:v>
                </c:pt>
                <c:pt idx="118">
                  <c:v>0.66182952639601011</c:v>
                </c:pt>
                <c:pt idx="119">
                  <c:v>0.67177419222413648</c:v>
                </c:pt>
                <c:pt idx="120">
                  <c:v>0.68889830346497882</c:v>
                </c:pt>
                <c:pt idx="121">
                  <c:v>0.7121101438932631</c:v>
                </c:pt>
                <c:pt idx="122">
                  <c:v>0.74866051426629765</c:v>
                </c:pt>
                <c:pt idx="123">
                  <c:v>0.79973946018387831</c:v>
                </c:pt>
                <c:pt idx="124">
                  <c:v>0.85718252173440912</c:v>
                </c:pt>
                <c:pt idx="125">
                  <c:v>0.91486918463947009</c:v>
                </c:pt>
                <c:pt idx="126">
                  <c:v>0.97185188905792608</c:v>
                </c:pt>
                <c:pt idx="127">
                  <c:v>0.9698859871043074</c:v>
                </c:pt>
                <c:pt idx="128">
                  <c:v>0.90753555949308717</c:v>
                </c:pt>
                <c:pt idx="129">
                  <c:v>0.84527412173668715</c:v>
                </c:pt>
                <c:pt idx="130">
                  <c:v>0.78601708208264853</c:v>
                </c:pt>
                <c:pt idx="131">
                  <c:v>0.72414682700292732</c:v>
                </c:pt>
                <c:pt idx="132">
                  <c:v>0.66456811689651529</c:v>
                </c:pt>
                <c:pt idx="133">
                  <c:v>0.60722649177881816</c:v>
                </c:pt>
                <c:pt idx="134">
                  <c:v>0.55623363979552809</c:v>
                </c:pt>
                <c:pt idx="135">
                  <c:v>0.51695639406646299</c:v>
                </c:pt>
                <c:pt idx="136">
                  <c:v>0.4963947210481553</c:v>
                </c:pt>
                <c:pt idx="137">
                  <c:v>0.49796872084918986</c:v>
                </c:pt>
                <c:pt idx="138">
                  <c:v>0.52533187165151463</c:v>
                </c:pt>
                <c:pt idx="139">
                  <c:v>0.57268218124069015</c:v>
                </c:pt>
                <c:pt idx="140">
                  <c:v>0.6339023117176068</c:v>
                </c:pt>
                <c:pt idx="141">
                  <c:v>0.70883140950846735</c:v>
                </c:pt>
                <c:pt idx="142">
                  <c:v>0.79290862092883829</c:v>
                </c:pt>
                <c:pt idx="143">
                  <c:v>0.87605811322759064</c:v>
                </c:pt>
                <c:pt idx="144">
                  <c:v>0.95012103406172765</c:v>
                </c:pt>
                <c:pt idx="145">
                  <c:v>0.98080038283975624</c:v>
                </c:pt>
                <c:pt idx="146">
                  <c:v>0.91071970404180957</c:v>
                </c:pt>
                <c:pt idx="147">
                  <c:v>0.8430975570445205</c:v>
                </c:pt>
                <c:pt idx="148">
                  <c:v>0.78019420317683985</c:v>
                </c:pt>
                <c:pt idx="149">
                  <c:v>0.72197234478909822</c:v>
                </c:pt>
                <c:pt idx="150">
                  <c:v>0.66697208898730431</c:v>
                </c:pt>
                <c:pt idx="151">
                  <c:v>0.61482271222365381</c:v>
                </c:pt>
                <c:pt idx="152">
                  <c:v>0.56500571593232518</c:v>
                </c:pt>
                <c:pt idx="153">
                  <c:v>0.52369764028210186</c:v>
                </c:pt>
                <c:pt idx="154">
                  <c:v>0.49160454692407274</c:v>
                </c:pt>
                <c:pt idx="155">
                  <c:v>0.46432703336411629</c:v>
                </c:pt>
                <c:pt idx="156">
                  <c:v>0.4440004642745814</c:v>
                </c:pt>
                <c:pt idx="157">
                  <c:v>0.40194413768952209</c:v>
                </c:pt>
                <c:pt idx="158">
                  <c:v>0.3846214944663221</c:v>
                </c:pt>
                <c:pt idx="159">
                  <c:v>0.3952266772648001</c:v>
                </c:pt>
                <c:pt idx="160">
                  <c:v>0.43445459919083529</c:v>
                </c:pt>
                <c:pt idx="161">
                  <c:v>0.4956608814981186</c:v>
                </c:pt>
                <c:pt idx="162">
                  <c:v>0.56266416398834407</c:v>
                </c:pt>
                <c:pt idx="163">
                  <c:v>0.62941110507954612</c:v>
                </c:pt>
                <c:pt idx="164">
                  <c:v>0.68821672296521974</c:v>
                </c:pt>
                <c:pt idx="165">
                  <c:v>0.73376635424650427</c:v>
                </c:pt>
                <c:pt idx="166">
                  <c:v>0.76668534346076367</c:v>
                </c:pt>
                <c:pt idx="167">
                  <c:v>0.79422387162518615</c:v>
                </c:pt>
                <c:pt idx="168">
                  <c:v>0.82138066590275616</c:v>
                </c:pt>
                <c:pt idx="169">
                  <c:v>0.84730821131940759</c:v>
                </c:pt>
                <c:pt idx="170">
                  <c:v>0.87810156382395954</c:v>
                </c:pt>
                <c:pt idx="171">
                  <c:v>0.92001319249597702</c:v>
                </c:pt>
                <c:pt idx="172">
                  <c:v>0.96816822946831516</c:v>
                </c:pt>
                <c:pt idx="173">
                  <c:v>0.98186237031803847</c:v>
                </c:pt>
                <c:pt idx="174">
                  <c:v>0.92803412917576877</c:v>
                </c:pt>
                <c:pt idx="175">
                  <c:v>0.87564012588733331</c:v>
                </c:pt>
                <c:pt idx="176">
                  <c:v>0.82021717873030353</c:v>
                </c:pt>
                <c:pt idx="177">
                  <c:v>0.76725539122104658</c:v>
                </c:pt>
                <c:pt idx="178">
                  <c:v>0.72034535282561651</c:v>
                </c:pt>
                <c:pt idx="179">
                  <c:v>0.67821983539994291</c:v>
                </c:pt>
                <c:pt idx="180">
                  <c:v>0.64130298921176143</c:v>
                </c:pt>
                <c:pt idx="181">
                  <c:v>0.61213428009434734</c:v>
                </c:pt>
                <c:pt idx="182">
                  <c:v>0.58921990327905638</c:v>
                </c:pt>
                <c:pt idx="183">
                  <c:v>0.57139214807856942</c:v>
                </c:pt>
                <c:pt idx="184">
                  <c:v>0.56412052364459053</c:v>
                </c:pt>
                <c:pt idx="185">
                  <c:v>0.55046870309410734</c:v>
                </c:pt>
                <c:pt idx="186">
                  <c:v>0.53190957084934831</c:v>
                </c:pt>
                <c:pt idx="187">
                  <c:v>0.51812280938970368</c:v>
                </c:pt>
                <c:pt idx="188">
                  <c:v>0.54385451992020006</c:v>
                </c:pt>
                <c:pt idx="189">
                  <c:v>0.56396474902133154</c:v>
                </c:pt>
                <c:pt idx="190">
                  <c:v>0.56766430479733287</c:v>
                </c:pt>
                <c:pt idx="191">
                  <c:v>0.55481723820958861</c:v>
                </c:pt>
                <c:pt idx="192">
                  <c:v>0.53322813371463007</c:v>
                </c:pt>
                <c:pt idx="193">
                  <c:v>0.5179832710380845</c:v>
                </c:pt>
                <c:pt idx="194">
                  <c:v>0.52060175475566051</c:v>
                </c:pt>
                <c:pt idx="195">
                  <c:v>0.55007815053316977</c:v>
                </c:pt>
                <c:pt idx="196">
                  <c:v>0.60287203477601703</c:v>
                </c:pt>
                <c:pt idx="197">
                  <c:v>0.67698217425160423</c:v>
                </c:pt>
                <c:pt idx="198">
                  <c:v>0.76529777237521335</c:v>
                </c:pt>
                <c:pt idx="199">
                  <c:v>0.86255616973725047</c:v>
                </c:pt>
                <c:pt idx="200">
                  <c:v>0.95264837943641623</c:v>
                </c:pt>
                <c:pt idx="201">
                  <c:v>0.96254456407181732</c:v>
                </c:pt>
                <c:pt idx="202">
                  <c:v>0.88769759876139065</c:v>
                </c:pt>
                <c:pt idx="203">
                  <c:v>0.82232688591488057</c:v>
                </c:pt>
                <c:pt idx="204">
                  <c:v>0.76818849007945289</c:v>
                </c:pt>
                <c:pt idx="205">
                  <c:v>0.72813801917894883</c:v>
                </c:pt>
                <c:pt idx="206">
                  <c:v>0.69600504308385447</c:v>
                </c:pt>
                <c:pt idx="207">
                  <c:v>0.67285903275157177</c:v>
                </c:pt>
                <c:pt idx="208">
                  <c:v>0.65595341593562617</c:v>
                </c:pt>
                <c:pt idx="209">
                  <c:v>0.64414092997066497</c:v>
                </c:pt>
                <c:pt idx="210">
                  <c:v>0.63504855955244155</c:v>
                </c:pt>
                <c:pt idx="211">
                  <c:v>0.62870968308290776</c:v>
                </c:pt>
                <c:pt idx="212">
                  <c:v>0.6255471802026169</c:v>
                </c:pt>
                <c:pt idx="213">
                  <c:v>0.62684251153125092</c:v>
                </c:pt>
                <c:pt idx="214">
                  <c:v>0.63381077078301007</c:v>
                </c:pt>
                <c:pt idx="215">
                  <c:v>0.6431073925338926</c:v>
                </c:pt>
                <c:pt idx="216">
                  <c:v>0.67230105978288812</c:v>
                </c:pt>
                <c:pt idx="217">
                  <c:v>0.72215470439085983</c:v>
                </c:pt>
                <c:pt idx="218">
                  <c:v>0.78217029368429025</c:v>
                </c:pt>
                <c:pt idx="219">
                  <c:v>0.8462283037150008</c:v>
                </c:pt>
                <c:pt idx="220">
                  <c:v>0.90900495569570916</c:v>
                </c:pt>
                <c:pt idx="221">
                  <c:v>0.97189863825964951</c:v>
                </c:pt>
                <c:pt idx="222">
                  <c:v>0.96892795216253846</c:v>
                </c:pt>
                <c:pt idx="223">
                  <c:v>0.92067688659336722</c:v>
                </c:pt>
                <c:pt idx="224">
                  <c:v>0.8810497959494259</c:v>
                </c:pt>
                <c:pt idx="225">
                  <c:v>0.85343488309380688</c:v>
                </c:pt>
                <c:pt idx="226">
                  <c:v>0.83826323379163115</c:v>
                </c:pt>
                <c:pt idx="227">
                  <c:v>0.83423853350236943</c:v>
                </c:pt>
                <c:pt idx="228">
                  <c:v>0.84031930136573951</c:v>
                </c:pt>
                <c:pt idx="229">
                  <c:v>0.85468168541499145</c:v>
                </c:pt>
                <c:pt idx="230">
                  <c:v>0.88105473629020203</c:v>
                </c:pt>
                <c:pt idx="231">
                  <c:v>0.91440431144723899</c:v>
                </c:pt>
                <c:pt idx="232">
                  <c:v>0.95784926904862622</c:v>
                </c:pt>
                <c:pt idx="233">
                  <c:v>0.99068771492748431</c:v>
                </c:pt>
                <c:pt idx="234">
                  <c:v>0.93205272231637426</c:v>
                </c:pt>
                <c:pt idx="235">
                  <c:v>0.87387042279351479</c:v>
                </c:pt>
                <c:pt idx="236">
                  <c:v>0.82426314776038923</c:v>
                </c:pt>
                <c:pt idx="237">
                  <c:v>0.78953096029664116</c:v>
                </c:pt>
                <c:pt idx="238">
                  <c:v>0.76709138929300513</c:v>
                </c:pt>
                <c:pt idx="239">
                  <c:v>0.75287970667702697</c:v>
                </c:pt>
                <c:pt idx="240">
                  <c:v>0.74294717592119253</c:v>
                </c:pt>
                <c:pt idx="241">
                  <c:v>0.73623902827553878</c:v>
                </c:pt>
                <c:pt idx="242">
                  <c:v>0.73210812651545121</c:v>
                </c:pt>
                <c:pt idx="243">
                  <c:v>0.73435499056557108</c:v>
                </c:pt>
                <c:pt idx="244">
                  <c:v>0.74952781748434805</c:v>
                </c:pt>
                <c:pt idx="245">
                  <c:v>0.77793625424321622</c:v>
                </c:pt>
                <c:pt idx="246">
                  <c:v>0.8238540013448763</c:v>
                </c:pt>
                <c:pt idx="247">
                  <c:v>0.88845147933775637</c:v>
                </c:pt>
                <c:pt idx="248">
                  <c:v>0.97151238643998017</c:v>
                </c:pt>
                <c:pt idx="249">
                  <c:v>0.93349267948663717</c:v>
                </c:pt>
                <c:pt idx="250">
                  <c:v>0.83211740133904999</c:v>
                </c:pt>
                <c:pt idx="251">
                  <c:v>0.73265822363376731</c:v>
                </c:pt>
                <c:pt idx="252">
                  <c:v>0.64147477883832438</c:v>
                </c:pt>
                <c:pt idx="253">
                  <c:v>0.56263486859783729</c:v>
                </c:pt>
                <c:pt idx="254">
                  <c:v>0.49805559469766603</c:v>
                </c:pt>
                <c:pt idx="255">
                  <c:v>0.44656325886943082</c:v>
                </c:pt>
                <c:pt idx="256">
                  <c:v>0.40719751696967943</c:v>
                </c:pt>
                <c:pt idx="257">
                  <c:v>0.37870000127465631</c:v>
                </c:pt>
                <c:pt idx="258">
                  <c:v>0.36000530142943554</c:v>
                </c:pt>
                <c:pt idx="259">
                  <c:v>0.34919801916496729</c:v>
                </c:pt>
                <c:pt idx="260">
                  <c:v>0.34336353977468048</c:v>
                </c:pt>
                <c:pt idx="261">
                  <c:v>0.34582414243288784</c:v>
                </c:pt>
                <c:pt idx="262">
                  <c:v>0.39376455544260147</c:v>
                </c:pt>
                <c:pt idx="263">
                  <c:v>0.44719600652452296</c:v>
                </c:pt>
                <c:pt idx="264">
                  <c:v>0.50098982209338638</c:v>
                </c:pt>
                <c:pt idx="265">
                  <c:v>0.56025275306308631</c:v>
                </c:pt>
                <c:pt idx="266">
                  <c:v>0.62605851472797802</c:v>
                </c:pt>
                <c:pt idx="267">
                  <c:v>0.68549044799591763</c:v>
                </c:pt>
                <c:pt idx="268">
                  <c:v>0.72708054376733044</c:v>
                </c:pt>
                <c:pt idx="269">
                  <c:v>0.7530587821555017</c:v>
                </c:pt>
                <c:pt idx="270">
                  <c:v>0.77467994564918141</c:v>
                </c:pt>
                <c:pt idx="271">
                  <c:v>0.80079346892852454</c:v>
                </c:pt>
                <c:pt idx="272">
                  <c:v>0.82969150547528525</c:v>
                </c:pt>
                <c:pt idx="273">
                  <c:v>0.86718825578576542</c:v>
                </c:pt>
                <c:pt idx="274">
                  <c:v>0.92066668727838497</c:v>
                </c:pt>
                <c:pt idx="275">
                  <c:v>0.98895412946826289</c:v>
                </c:pt>
                <c:pt idx="276">
                  <c:v>0.93269367890240207</c:v>
                </c:pt>
                <c:pt idx="277">
                  <c:v>0.84873746133523975</c:v>
                </c:pt>
                <c:pt idx="278">
                  <c:v>0.77053469332031921</c:v>
                </c:pt>
                <c:pt idx="279">
                  <c:v>0.70099157824416469</c:v>
                </c:pt>
                <c:pt idx="280">
                  <c:v>0.6428314772305499</c:v>
                </c:pt>
                <c:pt idx="281">
                  <c:v>0.59259520580260938</c:v>
                </c:pt>
                <c:pt idx="282">
                  <c:v>0.54351691451574846</c:v>
                </c:pt>
                <c:pt idx="283">
                  <c:v>0.48345883113502952</c:v>
                </c:pt>
                <c:pt idx="284">
                  <c:v>0.4081799625203073</c:v>
                </c:pt>
                <c:pt idx="285">
                  <c:v>0.32757380958115168</c:v>
                </c:pt>
                <c:pt idx="286">
                  <c:v>0.2442563123320034</c:v>
                </c:pt>
                <c:pt idx="287">
                  <c:v>0.16867912679764607</c:v>
                </c:pt>
                <c:pt idx="288">
                  <c:v>0.10931795090008845</c:v>
                </c:pt>
                <c:pt idx="289">
                  <c:v>7.0184346429451594E-2</c:v>
                </c:pt>
                <c:pt idx="290">
                  <c:v>4.809237733290328E-2</c:v>
                </c:pt>
                <c:pt idx="291">
                  <c:v>4.1210937193801533E-2</c:v>
                </c:pt>
                <c:pt idx="292">
                  <c:v>5.0978269664691322E-2</c:v>
                </c:pt>
                <c:pt idx="293">
                  <c:v>4.1180532121505187E-2</c:v>
                </c:pt>
                <c:pt idx="294">
                  <c:v>4.8458109028968188E-2</c:v>
                </c:pt>
                <c:pt idx="295">
                  <c:v>7.7163188228503987E-2</c:v>
                </c:pt>
                <c:pt idx="296">
                  <c:v>0.13464479918117767</c:v>
                </c:pt>
                <c:pt idx="297">
                  <c:v>0.21559579171416132</c:v>
                </c:pt>
                <c:pt idx="298">
                  <c:v>0.32388771831438812</c:v>
                </c:pt>
                <c:pt idx="299">
                  <c:v>0.45309210803080369</c:v>
                </c:pt>
                <c:pt idx="300">
                  <c:v>0.5925458249508988</c:v>
                </c:pt>
                <c:pt idx="301">
                  <c:v>0.73641938781244076</c:v>
                </c:pt>
                <c:pt idx="302">
                  <c:v>0.88195250567979355</c:v>
                </c:pt>
                <c:pt idx="303">
                  <c:v>0.97189665487432664</c:v>
                </c:pt>
                <c:pt idx="304">
                  <c:v>0.83070254746793704</c:v>
                </c:pt>
                <c:pt idx="305">
                  <c:v>0.70393497861884224</c:v>
                </c:pt>
                <c:pt idx="306">
                  <c:v>0.5994829486104164</c:v>
                </c:pt>
                <c:pt idx="307">
                  <c:v>0.51587088997538877</c:v>
                </c:pt>
                <c:pt idx="308">
                  <c:v>0.45304075103303432</c:v>
                </c:pt>
                <c:pt idx="309">
                  <c:v>0.40225117361841478</c:v>
                </c:pt>
                <c:pt idx="310">
                  <c:v>0.36007866794484544</c:v>
                </c:pt>
                <c:pt idx="311">
                  <c:v>0.31793411671196026</c:v>
                </c:pt>
                <c:pt idx="312">
                  <c:v>0.20321750645963632</c:v>
                </c:pt>
                <c:pt idx="313">
                  <c:v>0.10802839769307382</c:v>
                </c:pt>
                <c:pt idx="314">
                  <c:v>4.4354192498388012E-2</c:v>
                </c:pt>
                <c:pt idx="315">
                  <c:v>1.7293027654920912E-2</c:v>
                </c:pt>
                <c:pt idx="316">
                  <c:v>1.7255476143112958E-2</c:v>
                </c:pt>
                <c:pt idx="317">
                  <c:v>4.6206551633129367E-2</c:v>
                </c:pt>
                <c:pt idx="318">
                  <c:v>9.449324972060047E-2</c:v>
                </c:pt>
                <c:pt idx="319">
                  <c:v>0.15312269376314425</c:v>
                </c:pt>
                <c:pt idx="320">
                  <c:v>0.22590508676773158</c:v>
                </c:pt>
                <c:pt idx="321">
                  <c:v>0.31377453695951096</c:v>
                </c:pt>
                <c:pt idx="322">
                  <c:v>0.40862425842275085</c:v>
                </c:pt>
                <c:pt idx="323">
                  <c:v>0.50979742749765378</c:v>
                </c:pt>
                <c:pt idx="324">
                  <c:v>0.59610533847851344</c:v>
                </c:pt>
                <c:pt idx="325">
                  <c:v>0.69396520832236552</c:v>
                </c:pt>
                <c:pt idx="326">
                  <c:v>0.79773816600710057</c:v>
                </c:pt>
                <c:pt idx="327">
                  <c:v>0.88738788477818098</c:v>
                </c:pt>
                <c:pt idx="328">
                  <c:v>0.95957381960728594</c:v>
                </c:pt>
                <c:pt idx="329">
                  <c:v>0.98885800696212445</c:v>
                </c:pt>
                <c:pt idx="330">
                  <c:v>0.94975216475636848</c:v>
                </c:pt>
                <c:pt idx="331">
                  <c:v>0.91348040560308474</c:v>
                </c:pt>
                <c:pt idx="332">
                  <c:v>0.88492785030408128</c:v>
                </c:pt>
                <c:pt idx="333">
                  <c:v>0.86790811561666903</c:v>
                </c:pt>
                <c:pt idx="334">
                  <c:v>0.86218992594872856</c:v>
                </c:pt>
                <c:pt idx="335">
                  <c:v>0.86066331745624058</c:v>
                </c:pt>
                <c:pt idx="336">
                  <c:v>0.8652264273911412</c:v>
                </c:pt>
                <c:pt idx="337">
                  <c:v>0.8733612392648693</c:v>
                </c:pt>
                <c:pt idx="338">
                  <c:v>0.88404450105746513</c:v>
                </c:pt>
                <c:pt idx="339">
                  <c:v>0.89519691185761308</c:v>
                </c:pt>
                <c:pt idx="340">
                  <c:v>0.90080387156730035</c:v>
                </c:pt>
                <c:pt idx="341">
                  <c:v>0.89772607729752163</c:v>
                </c:pt>
                <c:pt idx="342">
                  <c:v>0.89027241544692792</c:v>
                </c:pt>
                <c:pt idx="343">
                  <c:v>0.96675634207561434</c:v>
                </c:pt>
                <c:pt idx="344">
                  <c:v>0.96154336891170189</c:v>
                </c:pt>
                <c:pt idx="345">
                  <c:v>0.90162427287539837</c:v>
                </c:pt>
                <c:pt idx="346">
                  <c:v>0.85119465384368764</c:v>
                </c:pt>
                <c:pt idx="347">
                  <c:v>0.80883068798532776</c:v>
                </c:pt>
                <c:pt idx="348">
                  <c:v>0.77915004799040377</c:v>
                </c:pt>
                <c:pt idx="349">
                  <c:v>0.7620817307991864</c:v>
                </c:pt>
                <c:pt idx="350">
                  <c:v>0.75744796008080439</c:v>
                </c:pt>
                <c:pt idx="351">
                  <c:v>0.76883021167875276</c:v>
                </c:pt>
                <c:pt idx="352">
                  <c:v>0.79710765179631216</c:v>
                </c:pt>
                <c:pt idx="353">
                  <c:v>0.83810395954862504</c:v>
                </c:pt>
                <c:pt idx="354">
                  <c:v>0.89827152154205603</c:v>
                </c:pt>
                <c:pt idx="355">
                  <c:v>0.95688901793838843</c:v>
                </c:pt>
                <c:pt idx="356">
                  <c:v>0.95647366317977478</c:v>
                </c:pt>
                <c:pt idx="357">
                  <c:v>0.85950248290240139</c:v>
                </c:pt>
                <c:pt idx="358">
                  <c:v>0.76975993320311331</c:v>
                </c:pt>
                <c:pt idx="359">
                  <c:v>0.68882327336344062</c:v>
                </c:pt>
              </c:numCache>
            </c:numRef>
          </c:val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'Score Template 2'!$FA$39:$FA$398</c:f>
              <c:numCache>
                <c:formatCode>0.0000</c:formatCode>
                <c:ptCount val="360"/>
                <c:pt idx="0">
                  <c:v>0.85617029999097849</c:v>
                </c:pt>
                <c:pt idx="1">
                  <c:v>0.90637119620761686</c:v>
                </c:pt>
                <c:pt idx="2">
                  <c:v>0.95236783369781119</c:v>
                </c:pt>
                <c:pt idx="3">
                  <c:v>0.99596125132727709</c:v>
                </c:pt>
                <c:pt idx="4">
                  <c:v>0.93967102955720161</c:v>
                </c:pt>
                <c:pt idx="5">
                  <c:v>0.88463283882843546</c:v>
                </c:pt>
                <c:pt idx="6">
                  <c:v>0.83597703145166447</c:v>
                </c:pt>
                <c:pt idx="7">
                  <c:v>0.79077548271805942</c:v>
                </c:pt>
                <c:pt idx="8">
                  <c:v>0.74903217019512958</c:v>
                </c:pt>
                <c:pt idx="9">
                  <c:v>0.70939399515685864</c:v>
                </c:pt>
                <c:pt idx="10">
                  <c:v>0.67109830265261472</c:v>
                </c:pt>
                <c:pt idx="11">
                  <c:v>0.63576420279168222</c:v>
                </c:pt>
                <c:pt idx="12">
                  <c:v>0.61127140257653256</c:v>
                </c:pt>
                <c:pt idx="13">
                  <c:v>0.60135830614596075</c:v>
                </c:pt>
                <c:pt idx="14">
                  <c:v>0.59517470734890288</c:v>
                </c:pt>
                <c:pt idx="15">
                  <c:v>0.59589282271726962</c:v>
                </c:pt>
                <c:pt idx="16">
                  <c:v>0.60454932310495557</c:v>
                </c:pt>
                <c:pt idx="17">
                  <c:v>0.62788234973421675</c:v>
                </c:pt>
                <c:pt idx="18">
                  <c:v>0.68383994136601645</c:v>
                </c:pt>
                <c:pt idx="19">
                  <c:v>0.77056925241640251</c:v>
                </c:pt>
                <c:pt idx="20">
                  <c:v>0.88492752913198403</c:v>
                </c:pt>
                <c:pt idx="21">
                  <c:v>0.98586942313962034</c:v>
                </c:pt>
                <c:pt idx="22">
                  <c:v>0.85201924523963657</c:v>
                </c:pt>
                <c:pt idx="23">
                  <c:v>0.71368769634795604</c:v>
                </c:pt>
                <c:pt idx="24">
                  <c:v>0.57486998949148038</c:v>
                </c:pt>
                <c:pt idx="25">
                  <c:v>0.43899492148682728</c:v>
                </c:pt>
                <c:pt idx="26">
                  <c:v>0.31290158113835531</c:v>
                </c:pt>
                <c:pt idx="27">
                  <c:v>0.20038286260079163</c:v>
                </c:pt>
                <c:pt idx="28">
                  <c:v>0.10062487808578935</c:v>
                </c:pt>
                <c:pt idx="29">
                  <c:v>1.3000858996003561E-2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1.0099551237023219E-2</c:v>
                </c:pt>
                <c:pt idx="41">
                  <c:v>0.15182330054176896</c:v>
                </c:pt>
                <c:pt idx="42">
                  <c:v>0.31871547292390712</c:v>
                </c:pt>
                <c:pt idx="43">
                  <c:v>0.49996151901598251</c:v>
                </c:pt>
                <c:pt idx="44">
                  <c:v>0.69400046646677582</c:v>
                </c:pt>
                <c:pt idx="45">
                  <c:v>0.90617810948271149</c:v>
                </c:pt>
                <c:pt idx="46">
                  <c:v>0.87032467511991796</c:v>
                </c:pt>
                <c:pt idx="47">
                  <c:v>0.64818665024118471</c:v>
                </c:pt>
                <c:pt idx="48">
                  <c:v>0.44039241190640777</c:v>
                </c:pt>
                <c:pt idx="49">
                  <c:v>0.26076651096593395</c:v>
                </c:pt>
                <c:pt idx="50">
                  <c:v>0.11341864380389199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1.1640586623949956E-3</c:v>
                </c:pt>
                <c:pt idx="65">
                  <c:v>0.10586046552303563</c:v>
                </c:pt>
                <c:pt idx="66">
                  <c:v>0.23208678101386204</c:v>
                </c:pt>
                <c:pt idx="67">
                  <c:v>0.37719194720394078</c:v>
                </c:pt>
                <c:pt idx="68">
                  <c:v>0.53556533751956703</c:v>
                </c:pt>
                <c:pt idx="69">
                  <c:v>0.69372506901711939</c:v>
                </c:pt>
                <c:pt idx="70">
                  <c:v>0.84320682600864583</c:v>
                </c:pt>
                <c:pt idx="71">
                  <c:v>0.98072692946290541</c:v>
                </c:pt>
                <c:pt idx="72">
                  <c:v>0.90524219964123187</c:v>
                </c:pt>
                <c:pt idx="73">
                  <c:v>0.80042270136095828</c:v>
                </c:pt>
                <c:pt idx="74">
                  <c:v>0.70336378154299795</c:v>
                </c:pt>
                <c:pt idx="75">
                  <c:v>0.61507498510055725</c:v>
                </c:pt>
                <c:pt idx="76">
                  <c:v>0.54906337522958681</c:v>
                </c:pt>
                <c:pt idx="77">
                  <c:v>0.50338559324270293</c:v>
                </c:pt>
                <c:pt idx="78">
                  <c:v>0.46703931795153764</c:v>
                </c:pt>
                <c:pt idx="79">
                  <c:v>0.43572924474404462</c:v>
                </c:pt>
                <c:pt idx="80">
                  <c:v>0.41614744149668192</c:v>
                </c:pt>
                <c:pt idx="81">
                  <c:v>0.41344099582214977</c:v>
                </c:pt>
                <c:pt idx="82">
                  <c:v>0.43358179728575641</c:v>
                </c:pt>
                <c:pt idx="83">
                  <c:v>0.47039072972217644</c:v>
                </c:pt>
                <c:pt idx="84">
                  <c:v>0.51568084694345995</c:v>
                </c:pt>
                <c:pt idx="85">
                  <c:v>0.56959477816077508</c:v>
                </c:pt>
                <c:pt idx="86">
                  <c:v>0.63050027698876276</c:v>
                </c:pt>
                <c:pt idx="87">
                  <c:v>0.69789244882374879</c:v>
                </c:pt>
                <c:pt idx="88">
                  <c:v>0.77627571146137575</c:v>
                </c:pt>
                <c:pt idx="89">
                  <c:v>0.86875118617025482</c:v>
                </c:pt>
                <c:pt idx="90">
                  <c:v>0.96271462268062358</c:v>
                </c:pt>
                <c:pt idx="91">
                  <c:v>0.94481740215411703</c:v>
                </c:pt>
                <c:pt idx="92">
                  <c:v>0.85974500094749207</c:v>
                </c:pt>
                <c:pt idx="93">
                  <c:v>0.78626730703042758</c:v>
                </c:pt>
                <c:pt idx="94">
                  <c:v>0.72675007837928163</c:v>
                </c:pt>
                <c:pt idx="95">
                  <c:v>0.68103145490845129</c:v>
                </c:pt>
                <c:pt idx="96">
                  <c:v>0.64222415006657951</c:v>
                </c:pt>
                <c:pt idx="97">
                  <c:v>0.62332786629550263</c:v>
                </c:pt>
                <c:pt idx="98">
                  <c:v>0.62029638828768308</c:v>
                </c:pt>
                <c:pt idx="99">
                  <c:v>0.62168432566505516</c:v>
                </c:pt>
                <c:pt idx="100">
                  <c:v>0.63093785844852879</c:v>
                </c:pt>
                <c:pt idx="101">
                  <c:v>0.6431384065022332</c:v>
                </c:pt>
                <c:pt idx="102">
                  <c:v>0.6566132268614675</c:v>
                </c:pt>
                <c:pt idx="103">
                  <c:v>0.66485203162343409</c:v>
                </c:pt>
                <c:pt idx="104">
                  <c:v>0.68522425598923797</c:v>
                </c:pt>
                <c:pt idx="105">
                  <c:v>0.72326966359461808</c:v>
                </c:pt>
                <c:pt idx="106">
                  <c:v>0.77987314966081389</c:v>
                </c:pt>
                <c:pt idx="107">
                  <c:v>0.84806898224425897</c:v>
                </c:pt>
                <c:pt idx="108">
                  <c:v>0.92694016829450732</c:v>
                </c:pt>
                <c:pt idx="109">
                  <c:v>0.98533864582836206</c:v>
                </c:pt>
                <c:pt idx="110">
                  <c:v>0.89610217762590505</c:v>
                </c:pt>
                <c:pt idx="111">
                  <c:v>0.81471667935882486</c:v>
                </c:pt>
                <c:pt idx="112">
                  <c:v>0.75367064192083721</c:v>
                </c:pt>
                <c:pt idx="113">
                  <c:v>0.71256332571784997</c:v>
                </c:pt>
                <c:pt idx="114">
                  <c:v>0.68375509609353369</c:v>
                </c:pt>
                <c:pt idx="115">
                  <c:v>0.66524337075139961</c:v>
                </c:pt>
                <c:pt idx="116">
                  <c:v>0.65837857064575456</c:v>
                </c:pt>
                <c:pt idx="117">
                  <c:v>0.661838958039354</c:v>
                </c:pt>
                <c:pt idx="118">
                  <c:v>0.67177569654634262</c:v>
                </c:pt>
                <c:pt idx="119">
                  <c:v>0.68889760041161763</c:v>
                </c:pt>
                <c:pt idx="120">
                  <c:v>0.71210550930088889</c:v>
                </c:pt>
                <c:pt idx="121">
                  <c:v>0.74865440909626069</c:v>
                </c:pt>
                <c:pt idx="122">
                  <c:v>0.79973272209407975</c:v>
                </c:pt>
                <c:pt idx="123">
                  <c:v>0.85717840736164075</c:v>
                </c:pt>
                <c:pt idx="124">
                  <c:v>0.91485900772190953</c:v>
                </c:pt>
                <c:pt idx="125">
                  <c:v>0.97183287766706494</c:v>
                </c:pt>
                <c:pt idx="126">
                  <c:v>0.96991427538039232</c:v>
                </c:pt>
                <c:pt idx="127">
                  <c:v>0.90756964219607905</c:v>
                </c:pt>
                <c:pt idx="128">
                  <c:v>0.84531354049743435</c:v>
                </c:pt>
                <c:pt idx="129">
                  <c:v>0.78606092309789566</c:v>
                </c:pt>
                <c:pt idx="130">
                  <c:v>0.72419142213794263</c:v>
                </c:pt>
                <c:pt idx="131">
                  <c:v>0.66460878617454666</c:v>
                </c:pt>
                <c:pt idx="132">
                  <c:v>0.60725699169921743</c:v>
                </c:pt>
                <c:pt idx="133">
                  <c:v>0.55625417220271012</c:v>
                </c:pt>
                <c:pt idx="134">
                  <c:v>0.51697077982609829</c:v>
                </c:pt>
                <c:pt idx="135">
                  <c:v>0.49640396204461579</c:v>
                </c:pt>
                <c:pt idx="136">
                  <c:v>0.49797214183171479</c:v>
                </c:pt>
                <c:pt idx="137">
                  <c:v>0.52533013176702448</c:v>
                </c:pt>
                <c:pt idx="138">
                  <c:v>0.57267720815561507</c:v>
                </c:pt>
                <c:pt idx="139">
                  <c:v>0.633893750013513</c:v>
                </c:pt>
                <c:pt idx="140">
                  <c:v>0.70881980590554949</c:v>
                </c:pt>
                <c:pt idx="141">
                  <c:v>0.79289034879623688</c:v>
                </c:pt>
                <c:pt idx="142">
                  <c:v>0.87603257712367677</c:v>
                </c:pt>
                <c:pt idx="143">
                  <c:v>0.9500923145881387</c:v>
                </c:pt>
                <c:pt idx="144">
                  <c:v>0.98082922108274995</c:v>
                </c:pt>
                <c:pt idx="145">
                  <c:v>0.9107481858883234</c:v>
                </c:pt>
                <c:pt idx="146">
                  <c:v>0.84312667396230134</c:v>
                </c:pt>
                <c:pt idx="147">
                  <c:v>0.78022536134929399</c:v>
                </c:pt>
                <c:pt idx="148">
                  <c:v>0.72200345579859604</c:v>
                </c:pt>
                <c:pt idx="149">
                  <c:v>0.66700169558662381</c:v>
                </c:pt>
                <c:pt idx="150">
                  <c:v>0.61485362505362617</c:v>
                </c:pt>
                <c:pt idx="151">
                  <c:v>0.56503548495273936</c:v>
                </c:pt>
                <c:pt idx="152">
                  <c:v>0.52372629584470043</c:v>
                </c:pt>
                <c:pt idx="153">
                  <c:v>0.49163003308386077</c:v>
                </c:pt>
                <c:pt idx="154">
                  <c:v>0.46434666479410103</c:v>
                </c:pt>
                <c:pt idx="155">
                  <c:v>0.4440107404905923</c:v>
                </c:pt>
                <c:pt idx="156">
                  <c:v>0.40194334897913031</c:v>
                </c:pt>
                <c:pt idx="157">
                  <c:v>0.38460781376086317</c:v>
                </c:pt>
                <c:pt idx="158">
                  <c:v>0.395203004596548</c:v>
                </c:pt>
                <c:pt idx="159">
                  <c:v>0.43442399340644888</c:v>
                </c:pt>
                <c:pt idx="160">
                  <c:v>0.49562342275102467</c:v>
                </c:pt>
                <c:pt idx="161">
                  <c:v>0.56262213451870013</c:v>
                </c:pt>
                <c:pt idx="162">
                  <c:v>0.62936954310144866</c:v>
                </c:pt>
                <c:pt idx="163">
                  <c:v>0.68817970586453947</c:v>
                </c:pt>
                <c:pt idx="164">
                  <c:v>0.73373182937407644</c:v>
                </c:pt>
                <c:pt idx="165">
                  <c:v>0.76665031736228806</c:v>
                </c:pt>
                <c:pt idx="166">
                  <c:v>0.79419007511014639</c:v>
                </c:pt>
                <c:pt idx="167">
                  <c:v>0.82134922980490854</c:v>
                </c:pt>
                <c:pt idx="168">
                  <c:v>0.84727911594571848</c:v>
                </c:pt>
                <c:pt idx="169">
                  <c:v>0.87807407849935826</c:v>
                </c:pt>
                <c:pt idx="170">
                  <c:v>0.91998713326401016</c:v>
                </c:pt>
                <c:pt idx="171">
                  <c:v>0.96814333585467971</c:v>
                </c:pt>
                <c:pt idx="172">
                  <c:v>0.98188301002808231</c:v>
                </c:pt>
                <c:pt idx="173">
                  <c:v>0.92805016297936782</c:v>
                </c:pt>
                <c:pt idx="174">
                  <c:v>0.87565375482839825</c:v>
                </c:pt>
                <c:pt idx="175">
                  <c:v>0.82022733687674032</c:v>
                </c:pt>
                <c:pt idx="176">
                  <c:v>0.76727641977869432</c:v>
                </c:pt>
                <c:pt idx="177">
                  <c:v>0.72035402098758095</c:v>
                </c:pt>
                <c:pt idx="178">
                  <c:v>0.67821454464487774</c:v>
                </c:pt>
                <c:pt idx="179">
                  <c:v>0.64128339055369055</c:v>
                </c:pt>
                <c:pt idx="180">
                  <c:v>0.61210369568256717</c:v>
                </c:pt>
                <c:pt idx="181">
                  <c:v>0.58918642265254606</c:v>
                </c:pt>
                <c:pt idx="182">
                  <c:v>0.57135879538901291</c:v>
                </c:pt>
                <c:pt idx="183">
                  <c:v>0.56409113934419808</c:v>
                </c:pt>
                <c:pt idx="184">
                  <c:v>0.55044594554090298</c:v>
                </c:pt>
                <c:pt idx="185">
                  <c:v>0.53189312886779039</c:v>
                </c:pt>
                <c:pt idx="186">
                  <c:v>0.51810905702387888</c:v>
                </c:pt>
                <c:pt idx="187">
                  <c:v>0.54384095724111026</c:v>
                </c:pt>
                <c:pt idx="188">
                  <c:v>0.56395179979631016</c:v>
                </c:pt>
                <c:pt idx="189">
                  <c:v>0.56764892186374294</c:v>
                </c:pt>
                <c:pt idx="190">
                  <c:v>0.55479629542486864</c:v>
                </c:pt>
                <c:pt idx="191">
                  <c:v>0.53320406864295067</c:v>
                </c:pt>
                <c:pt idx="192">
                  <c:v>0.51795829665783266</c:v>
                </c:pt>
                <c:pt idx="193">
                  <c:v>0.52057484865199111</c:v>
                </c:pt>
                <c:pt idx="194">
                  <c:v>0.55005196034599613</c:v>
                </c:pt>
                <c:pt idx="195">
                  <c:v>0.6028443283815117</c:v>
                </c:pt>
                <c:pt idx="196">
                  <c:v>0.67695570387212833</c:v>
                </c:pt>
                <c:pt idx="197">
                  <c:v>0.76527432169009657</c:v>
                </c:pt>
                <c:pt idx="198">
                  <c:v>0.86253510433316016</c:v>
                </c:pt>
                <c:pt idx="199">
                  <c:v>0.9526299112139931</c:v>
                </c:pt>
                <c:pt idx="200">
                  <c:v>0.96255916371858197</c:v>
                </c:pt>
                <c:pt idx="201">
                  <c:v>0.88770907269011157</c:v>
                </c:pt>
                <c:pt idx="202">
                  <c:v>0.82233581646882559</c:v>
                </c:pt>
                <c:pt idx="203">
                  <c:v>0.76819214058382013</c:v>
                </c:pt>
                <c:pt idx="204">
                  <c:v>0.72814485646800065</c:v>
                </c:pt>
                <c:pt idx="205">
                  <c:v>0.69601433087096765</c:v>
                </c:pt>
                <c:pt idx="206">
                  <c:v>0.67286593300848452</c:v>
                </c:pt>
                <c:pt idx="207">
                  <c:v>0.6559405568617005</c:v>
                </c:pt>
                <c:pt idx="208">
                  <c:v>0.64413088133072693</c:v>
                </c:pt>
                <c:pt idx="209">
                  <c:v>0.63504671746602037</c:v>
                </c:pt>
                <c:pt idx="210">
                  <c:v>0.6287161170875939</c:v>
                </c:pt>
                <c:pt idx="211">
                  <c:v>0.62555798678740016</c:v>
                </c:pt>
                <c:pt idx="212">
                  <c:v>0.62685014644977932</c:v>
                </c:pt>
                <c:pt idx="213">
                  <c:v>0.63380947499420315</c:v>
                </c:pt>
                <c:pt idx="214">
                  <c:v>0.64309266743109728</c:v>
                </c:pt>
                <c:pt idx="215">
                  <c:v>0.67227467669396401</c:v>
                </c:pt>
                <c:pt idx="216">
                  <c:v>0.72211766255631171</c:v>
                </c:pt>
                <c:pt idx="217">
                  <c:v>0.78212614761057098</c:v>
                </c:pt>
                <c:pt idx="218">
                  <c:v>0.84617968504902175</c:v>
                </c:pt>
                <c:pt idx="219">
                  <c:v>0.90895991882497085</c:v>
                </c:pt>
                <c:pt idx="220">
                  <c:v>0.971856242031227</c:v>
                </c:pt>
                <c:pt idx="221">
                  <c:v>0.96896536990822923</c:v>
                </c:pt>
                <c:pt idx="222">
                  <c:v>0.92070956748451349</c:v>
                </c:pt>
                <c:pt idx="223">
                  <c:v>0.88107686332209145</c:v>
                </c:pt>
                <c:pt idx="224">
                  <c:v>0.8534549049106126</c:v>
                </c:pt>
                <c:pt idx="225">
                  <c:v>0.83827929563578518</c:v>
                </c:pt>
                <c:pt idx="226">
                  <c:v>0.83425010305740721</c:v>
                </c:pt>
                <c:pt idx="227">
                  <c:v>0.84032776060368441</c:v>
                </c:pt>
                <c:pt idx="228">
                  <c:v>0.85468759668229388</c:v>
                </c:pt>
                <c:pt idx="229">
                  <c:v>0.88105928339645434</c:v>
                </c:pt>
                <c:pt idx="230">
                  <c:v>0.91440747766847141</c:v>
                </c:pt>
                <c:pt idx="231">
                  <c:v>0.95785084489677397</c:v>
                </c:pt>
                <c:pt idx="232">
                  <c:v>0.99068836641060787</c:v>
                </c:pt>
                <c:pt idx="233">
                  <c:v>0.93205620579810566</c:v>
                </c:pt>
                <c:pt idx="234">
                  <c:v>0.87387506374183876</c:v>
                </c:pt>
                <c:pt idx="235">
                  <c:v>0.82427773140246918</c:v>
                </c:pt>
                <c:pt idx="236">
                  <c:v>0.78955586859802795</c:v>
                </c:pt>
                <c:pt idx="237">
                  <c:v>0.76712137501461497</c:v>
                </c:pt>
                <c:pt idx="238">
                  <c:v>0.75291171137270929</c:v>
                </c:pt>
                <c:pt idx="239">
                  <c:v>0.74297854172874755</c:v>
                </c:pt>
                <c:pt idx="240">
                  <c:v>0.7362704539187066</c:v>
                </c:pt>
                <c:pt idx="241">
                  <c:v>0.73213769451136734</c:v>
                </c:pt>
                <c:pt idx="242">
                  <c:v>0.73437909975791005</c:v>
                </c:pt>
                <c:pt idx="243">
                  <c:v>0.74954761749598375</c:v>
                </c:pt>
                <c:pt idx="244">
                  <c:v>0.77795005168873554</c:v>
                </c:pt>
                <c:pt idx="245">
                  <c:v>0.82386157913860525</c:v>
                </c:pt>
                <c:pt idx="246">
                  <c:v>0.88845348590312345</c:v>
                </c:pt>
                <c:pt idx="247">
                  <c:v>0.97150934182642956</c:v>
                </c:pt>
                <c:pt idx="248">
                  <c:v>0.93349986363429538</c:v>
                </c:pt>
                <c:pt idx="249">
                  <c:v>0.83213059013804069</c:v>
                </c:pt>
                <c:pt idx="250">
                  <c:v>0.73267490000445634</c:v>
                </c:pt>
                <c:pt idx="251">
                  <c:v>0.64149650210504916</c:v>
                </c:pt>
                <c:pt idx="252">
                  <c:v>0.56266059978010774</c:v>
                </c:pt>
                <c:pt idx="253">
                  <c:v>0.49808491045223069</c:v>
                </c:pt>
                <c:pt idx="254">
                  <c:v>0.44659234769871814</c:v>
                </c:pt>
                <c:pt idx="255">
                  <c:v>0.40722231331537495</c:v>
                </c:pt>
                <c:pt idx="256">
                  <c:v>0.37871735491423741</c:v>
                </c:pt>
                <c:pt idx="257">
                  <c:v>0.36001650622207659</c:v>
                </c:pt>
                <c:pt idx="258">
                  <c:v>0.34920510900392743</c:v>
                </c:pt>
                <c:pt idx="259">
                  <c:v>0.34336849035715467</c:v>
                </c:pt>
                <c:pt idx="260">
                  <c:v>0.34582748079388903</c:v>
                </c:pt>
                <c:pt idx="261">
                  <c:v>0.39376660610948355</c:v>
                </c:pt>
                <c:pt idx="262">
                  <c:v>0.44719487103790179</c:v>
                </c:pt>
                <c:pt idx="263">
                  <c:v>0.50098222577992113</c:v>
                </c:pt>
                <c:pt idx="264">
                  <c:v>0.5602385419459841</c:v>
                </c:pt>
                <c:pt idx="265">
                  <c:v>0.6260355520655303</c:v>
                </c:pt>
                <c:pt idx="266">
                  <c:v>0.68545814825363838</c:v>
                </c:pt>
                <c:pt idx="267">
                  <c:v>0.72703901483608613</c:v>
                </c:pt>
                <c:pt idx="268">
                  <c:v>0.75301128828053887</c:v>
                </c:pt>
                <c:pt idx="269">
                  <c:v>0.7746292646045071</c:v>
                </c:pt>
                <c:pt idx="270">
                  <c:v>0.80074374767785717</c:v>
                </c:pt>
                <c:pt idx="271">
                  <c:v>0.82964592461452091</c:v>
                </c:pt>
                <c:pt idx="272">
                  <c:v>0.86714884869623621</c:v>
                </c:pt>
                <c:pt idx="273">
                  <c:v>0.9206344122993122</c:v>
                </c:pt>
                <c:pt idx="274">
                  <c:v>0.98892839784476338</c:v>
                </c:pt>
                <c:pt idx="275">
                  <c:v>0.93271334937517902</c:v>
                </c:pt>
                <c:pt idx="276">
                  <c:v>0.84875170141626743</c:v>
                </c:pt>
                <c:pt idx="277">
                  <c:v>0.77054403506784552</c:v>
                </c:pt>
                <c:pt idx="278">
                  <c:v>0.70099697834037744</c:v>
                </c:pt>
                <c:pt idx="279">
                  <c:v>0.64283439199495374</c:v>
                </c:pt>
                <c:pt idx="280">
                  <c:v>0.59259397383209977</c:v>
                </c:pt>
                <c:pt idx="281">
                  <c:v>0.54349294328391018</c:v>
                </c:pt>
                <c:pt idx="282">
                  <c:v>0.48343211597723179</c:v>
                </c:pt>
                <c:pt idx="283">
                  <c:v>0.40815306941067964</c:v>
                </c:pt>
                <c:pt idx="284">
                  <c:v>0.32754418522122541</c:v>
                </c:pt>
                <c:pt idx="285">
                  <c:v>0.24422342093250216</c:v>
                </c:pt>
                <c:pt idx="286">
                  <c:v>0.16864942698088325</c:v>
                </c:pt>
                <c:pt idx="287">
                  <c:v>0.10929717661666838</c:v>
                </c:pt>
                <c:pt idx="288">
                  <c:v>7.0171381057195004E-2</c:v>
                </c:pt>
                <c:pt idx="289">
                  <c:v>4.8081592091678726E-2</c:v>
                </c:pt>
                <c:pt idx="290">
                  <c:v>4.1197905292787218E-2</c:v>
                </c:pt>
                <c:pt idx="291">
                  <c:v>5.0963843436848344E-2</c:v>
                </c:pt>
                <c:pt idx="292">
                  <c:v>4.1161803449894618E-2</c:v>
                </c:pt>
                <c:pt idx="293">
                  <c:v>4.8431385950711503E-2</c:v>
                </c:pt>
                <c:pt idx="294">
                  <c:v>7.7129057373220733E-2</c:v>
                </c:pt>
                <c:pt idx="295">
                  <c:v>0.13460563292059946</c:v>
                </c:pt>
                <c:pt idx="296">
                  <c:v>0.21555382072541818</c:v>
                </c:pt>
                <c:pt idx="297">
                  <c:v>0.32384862160125449</c:v>
                </c:pt>
                <c:pt idx="298">
                  <c:v>0.4530573391733137</c:v>
                </c:pt>
                <c:pt idx="299">
                  <c:v>0.59251674635777429</c:v>
                </c:pt>
                <c:pt idx="300">
                  <c:v>0.73639426906074146</c:v>
                </c:pt>
                <c:pt idx="301">
                  <c:v>0.88192795454853423</c:v>
                </c:pt>
                <c:pt idx="302">
                  <c:v>0.97192669727359582</c:v>
                </c:pt>
                <c:pt idx="303">
                  <c:v>0.83074020034879914</c:v>
                </c:pt>
                <c:pt idx="304">
                  <c:v>0.70397529650749191</c:v>
                </c:pt>
                <c:pt idx="305">
                  <c:v>0.5995246238047407</c:v>
                </c:pt>
                <c:pt idx="306">
                  <c:v>0.51590869341806433</c:v>
                </c:pt>
                <c:pt idx="307">
                  <c:v>0.45307044200812485</c:v>
                </c:pt>
                <c:pt idx="308">
                  <c:v>0.4022707469033362</c:v>
                </c:pt>
                <c:pt idx="309">
                  <c:v>0.36008971932201428</c:v>
                </c:pt>
                <c:pt idx="310">
                  <c:v>0.31793756394798034</c:v>
                </c:pt>
                <c:pt idx="311">
                  <c:v>0.20321263000651479</c:v>
                </c:pt>
                <c:pt idx="312">
                  <c:v>0.10803330592618121</c:v>
                </c:pt>
                <c:pt idx="313">
                  <c:v>4.4350567071473446E-2</c:v>
                </c:pt>
                <c:pt idx="314">
                  <c:v>1.7278692180748734E-2</c:v>
                </c:pt>
                <c:pt idx="315">
                  <c:v>1.7226754920766973E-2</c:v>
                </c:pt>
                <c:pt idx="316">
                  <c:v>4.6166097122357197E-2</c:v>
                </c:pt>
                <c:pt idx="317">
                  <c:v>9.4439123305656958E-2</c:v>
                </c:pt>
                <c:pt idx="318">
                  <c:v>0.15305810895271477</c:v>
                </c:pt>
                <c:pt idx="319">
                  <c:v>0.22583537444856816</c:v>
                </c:pt>
                <c:pt idx="320">
                  <c:v>0.31370261273745603</c:v>
                </c:pt>
                <c:pt idx="321">
                  <c:v>0.40855150413938279</c:v>
                </c:pt>
                <c:pt idx="322">
                  <c:v>0.50972436709913049</c:v>
                </c:pt>
                <c:pt idx="323">
                  <c:v>0.59603476025125068</c:v>
                </c:pt>
                <c:pt idx="324">
                  <c:v>0.69390184469688521</c:v>
                </c:pt>
                <c:pt idx="325">
                  <c:v>0.79768596082969356</c:v>
                </c:pt>
                <c:pt idx="326">
                  <c:v>0.88734609765058481</c:v>
                </c:pt>
                <c:pt idx="327">
                  <c:v>0.95954241938330231</c:v>
                </c:pt>
                <c:pt idx="328">
                  <c:v>0.98888339196418928</c:v>
                </c:pt>
                <c:pt idx="329">
                  <c:v>0.94977324548351671</c:v>
                </c:pt>
                <c:pt idx="330">
                  <c:v>0.91350147615508326</c:v>
                </c:pt>
                <c:pt idx="331">
                  <c:v>0.884985211047434</c:v>
                </c:pt>
                <c:pt idx="332">
                  <c:v>0.86795570771693575</c:v>
                </c:pt>
                <c:pt idx="333">
                  <c:v>0.86222176486403934</c:v>
                </c:pt>
                <c:pt idx="334">
                  <c:v>0.86067685520639936</c:v>
                </c:pt>
                <c:pt idx="335">
                  <c:v>0.86522646052750829</c:v>
                </c:pt>
                <c:pt idx="336">
                  <c:v>0.87334678395437959</c:v>
                </c:pt>
                <c:pt idx="337">
                  <c:v>0.88402038477162892</c:v>
                </c:pt>
                <c:pt idx="338">
                  <c:v>0.8951676294279971</c:v>
                </c:pt>
                <c:pt idx="339">
                  <c:v>0.90076751522695764</c:v>
                </c:pt>
                <c:pt idx="340">
                  <c:v>0.89768217853453669</c:v>
                </c:pt>
                <c:pt idx="341">
                  <c:v>0.89022502696333805</c:v>
                </c:pt>
                <c:pt idx="342">
                  <c:v>0.96670579202127616</c:v>
                </c:pt>
                <c:pt idx="343">
                  <c:v>0.96158648757807874</c:v>
                </c:pt>
                <c:pt idx="344">
                  <c:v>0.90167317112850753</c:v>
                </c:pt>
                <c:pt idx="345">
                  <c:v>0.85124651421994135</c:v>
                </c:pt>
                <c:pt idx="346">
                  <c:v>0.80887549195114949</c:v>
                </c:pt>
                <c:pt idx="347">
                  <c:v>0.77918612525770636</c:v>
                </c:pt>
                <c:pt idx="348">
                  <c:v>0.76210750219340062</c:v>
                </c:pt>
                <c:pt idx="349">
                  <c:v>0.75746750246154371</c:v>
                </c:pt>
                <c:pt idx="350">
                  <c:v>0.76884833702305344</c:v>
                </c:pt>
                <c:pt idx="351">
                  <c:v>0.79712189939359002</c:v>
                </c:pt>
                <c:pt idx="352">
                  <c:v>0.83811244561991871</c:v>
                </c:pt>
                <c:pt idx="353">
                  <c:v>0.89827436471743238</c:v>
                </c:pt>
                <c:pt idx="354">
                  <c:v>0.95688977447375956</c:v>
                </c:pt>
                <c:pt idx="355">
                  <c:v>0.95647594475131037</c:v>
                </c:pt>
                <c:pt idx="356">
                  <c:v>0.85950654308068308</c:v>
                </c:pt>
                <c:pt idx="357">
                  <c:v>0.76976526277586677</c:v>
                </c:pt>
                <c:pt idx="358">
                  <c:v>0.68882883492762592</c:v>
                </c:pt>
                <c:pt idx="359">
                  <c:v>0.61509487482335345</c:v>
                </c:pt>
              </c:numCache>
            </c:numRef>
          </c:val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'Score Template 2'!$FB$39:$FB$398</c:f>
              <c:numCache>
                <c:formatCode>0.0000</c:formatCode>
                <c:ptCount val="360"/>
                <c:pt idx="0">
                  <c:v>0.90633493853769087</c:v>
                </c:pt>
                <c:pt idx="1">
                  <c:v>0.952334148444138</c:v>
                </c:pt>
                <c:pt idx="2">
                  <c:v>0.99599329350999921</c:v>
                </c:pt>
                <c:pt idx="3">
                  <c:v>0.93969596767199581</c:v>
                </c:pt>
                <c:pt idx="4">
                  <c:v>0.88465197315382682</c:v>
                </c:pt>
                <c:pt idx="5">
                  <c:v>0.83599212136766532</c:v>
                </c:pt>
                <c:pt idx="6">
                  <c:v>0.79078728916593999</c:v>
                </c:pt>
                <c:pt idx="7">
                  <c:v>0.74904300262951007</c:v>
                </c:pt>
                <c:pt idx="8">
                  <c:v>0.70940091510393155</c:v>
                </c:pt>
                <c:pt idx="9">
                  <c:v>0.67110760474293796</c:v>
                </c:pt>
                <c:pt idx="10">
                  <c:v>0.63577465171592851</c:v>
                </c:pt>
                <c:pt idx="11">
                  <c:v>0.61127972554544185</c:v>
                </c:pt>
                <c:pt idx="12">
                  <c:v>0.60136392594250498</c:v>
                </c:pt>
                <c:pt idx="13">
                  <c:v>0.59517491281633861</c:v>
                </c:pt>
                <c:pt idx="14">
                  <c:v>0.59588469910080255</c:v>
                </c:pt>
                <c:pt idx="15">
                  <c:v>0.60453075851167881</c:v>
                </c:pt>
                <c:pt idx="16">
                  <c:v>0.62785336560146376</c:v>
                </c:pt>
                <c:pt idx="17">
                  <c:v>0.6838082355805144</c:v>
                </c:pt>
                <c:pt idx="18">
                  <c:v>0.77053681953174413</c:v>
                </c:pt>
                <c:pt idx="19">
                  <c:v>0.88489676296485742</c:v>
                </c:pt>
                <c:pt idx="20">
                  <c:v>0.98589790163688851</c:v>
                </c:pt>
                <c:pt idx="21">
                  <c:v>0.85204432755890991</c:v>
                </c:pt>
                <c:pt idx="22">
                  <c:v>0.71371067782407427</c:v>
                </c:pt>
                <c:pt idx="23">
                  <c:v>0.57489580892787639</c:v>
                </c:pt>
                <c:pt idx="24">
                  <c:v>0.43902305412865494</c:v>
                </c:pt>
                <c:pt idx="25">
                  <c:v>0.31292909066655705</c:v>
                </c:pt>
                <c:pt idx="26">
                  <c:v>0.20040718295952198</c:v>
                </c:pt>
                <c:pt idx="27">
                  <c:v>0.10064747295693222</c:v>
                </c:pt>
                <c:pt idx="28">
                  <c:v>1.3021725236047832E-2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1.0056202797940283E-2</c:v>
                </c:pt>
                <c:pt idx="40">
                  <c:v>0.15176613678649475</c:v>
                </c:pt>
                <c:pt idx="41">
                  <c:v>0.31865088563929156</c:v>
                </c:pt>
                <c:pt idx="42">
                  <c:v>0.49989460646819217</c:v>
                </c:pt>
                <c:pt idx="43">
                  <c:v>0.69393131218306803</c:v>
                </c:pt>
                <c:pt idx="44">
                  <c:v>0.90610871353900135</c:v>
                </c:pt>
                <c:pt idx="45">
                  <c:v>0.87039259858759943</c:v>
                </c:pt>
                <c:pt idx="46">
                  <c:v>0.64824968315659492</c:v>
                </c:pt>
                <c:pt idx="47">
                  <c:v>0.44044865910549713</c:v>
                </c:pt>
                <c:pt idx="48">
                  <c:v>0.26081637866075591</c:v>
                </c:pt>
                <c:pt idx="49">
                  <c:v>0.11346244538031691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1.0734690956228921E-3</c:v>
                </c:pt>
                <c:pt idx="64">
                  <c:v>0.10576348062645202</c:v>
                </c:pt>
                <c:pt idx="65">
                  <c:v>0.23198072689032601</c:v>
                </c:pt>
                <c:pt idx="66">
                  <c:v>0.37708023255797585</c:v>
                </c:pt>
                <c:pt idx="67">
                  <c:v>0.53545430002358529</c:v>
                </c:pt>
                <c:pt idx="68">
                  <c:v>0.69362120002155159</c:v>
                </c:pt>
                <c:pt idx="69">
                  <c:v>0.84311703799202309</c:v>
                </c:pt>
                <c:pt idx="70">
                  <c:v>0.98065327743011255</c:v>
                </c:pt>
                <c:pt idx="71">
                  <c:v>0.90530092119840133</c:v>
                </c:pt>
                <c:pt idx="72">
                  <c:v>0.80046878910536368</c:v>
                </c:pt>
                <c:pt idx="73">
                  <c:v>0.703399357363101</c:v>
                </c:pt>
                <c:pt idx="74">
                  <c:v>0.61510063781778535</c:v>
                </c:pt>
                <c:pt idx="75">
                  <c:v>0.54908081863189651</c:v>
                </c:pt>
                <c:pt idx="76">
                  <c:v>0.5033961835926879</c:v>
                </c:pt>
                <c:pt idx="77">
                  <c:v>0.46704690332542509</c:v>
                </c:pt>
                <c:pt idx="78">
                  <c:v>0.43573538815563595</c:v>
                </c:pt>
                <c:pt idx="79">
                  <c:v>0.41614520440629166</c:v>
                </c:pt>
                <c:pt idx="80">
                  <c:v>0.41342896548889929</c:v>
                </c:pt>
                <c:pt idx="81">
                  <c:v>0.43355944611745001</c:v>
                </c:pt>
                <c:pt idx="82">
                  <c:v>0.4703602865787464</c:v>
                </c:pt>
                <c:pt idx="83">
                  <c:v>0.51564249598697542</c:v>
                </c:pt>
                <c:pt idx="84">
                  <c:v>0.5695486394588446</c:v>
                </c:pt>
                <c:pt idx="85">
                  <c:v>0.63044797727778068</c:v>
                </c:pt>
                <c:pt idx="86">
                  <c:v>0.69782938869306521</c:v>
                </c:pt>
                <c:pt idx="87">
                  <c:v>0.77620321473560372</c:v>
                </c:pt>
                <c:pt idx="88">
                  <c:v>0.86867205499384492</c:v>
                </c:pt>
                <c:pt idx="89">
                  <c:v>0.96263559474937255</c:v>
                </c:pt>
                <c:pt idx="90">
                  <c:v>0.94489209813860453</c:v>
                </c:pt>
                <c:pt idx="91">
                  <c:v>0.8598137241732029</c:v>
                </c:pt>
                <c:pt idx="92">
                  <c:v>0.78632429310509688</c:v>
                </c:pt>
                <c:pt idx="93">
                  <c:v>0.7268024650845496</c:v>
                </c:pt>
                <c:pt idx="94">
                  <c:v>0.68107996658045011</c:v>
                </c:pt>
                <c:pt idx="95">
                  <c:v>0.64226828163844207</c:v>
                </c:pt>
                <c:pt idx="96">
                  <c:v>0.62336086337873708</c:v>
                </c:pt>
                <c:pt idx="97">
                  <c:v>0.62031922188350141</c:v>
                </c:pt>
                <c:pt idx="98">
                  <c:v>0.62170249501001384</c:v>
                </c:pt>
                <c:pt idx="99">
                  <c:v>0.63095351041342673</c:v>
                </c:pt>
                <c:pt idx="100">
                  <c:v>0.64314819852240201</c:v>
                </c:pt>
                <c:pt idx="101">
                  <c:v>0.65661458609947143</c:v>
                </c:pt>
                <c:pt idx="102">
                  <c:v>0.66484197239828635</c:v>
                </c:pt>
                <c:pt idx="103">
                  <c:v>0.6852058667445915</c:v>
                </c:pt>
                <c:pt idx="104">
                  <c:v>0.72324703771148569</c:v>
                </c:pt>
                <c:pt idx="105">
                  <c:v>0.77984621576455626</c:v>
                </c:pt>
                <c:pt idx="106">
                  <c:v>0.84803855564470043</c:v>
                </c:pt>
                <c:pt idx="107">
                  <c:v>0.92690650373865524</c:v>
                </c:pt>
                <c:pt idx="108">
                  <c:v>0.98537780121131802</c:v>
                </c:pt>
                <c:pt idx="109">
                  <c:v>0.89614837579767126</c:v>
                </c:pt>
                <c:pt idx="110">
                  <c:v>0.81476362156311444</c:v>
                </c:pt>
                <c:pt idx="111">
                  <c:v>0.75371683856042759</c:v>
                </c:pt>
                <c:pt idx="112">
                  <c:v>0.71260582755684043</c:v>
                </c:pt>
                <c:pt idx="113">
                  <c:v>0.68379180644745485</c:v>
                </c:pt>
                <c:pt idx="114">
                  <c:v>0.66527310317237265</c:v>
                </c:pt>
                <c:pt idx="115">
                  <c:v>0.65840140570165406</c:v>
                </c:pt>
                <c:pt idx="116">
                  <c:v>0.66185833962598906</c:v>
                </c:pt>
                <c:pt idx="117">
                  <c:v>0.6717851281896865</c:v>
                </c:pt>
                <c:pt idx="118">
                  <c:v>0.68889910473382365</c:v>
                </c:pt>
                <c:pt idx="119">
                  <c:v>0.7121048062475277</c:v>
                </c:pt>
                <c:pt idx="120">
                  <c:v>0.74864977450388648</c:v>
                </c:pt>
                <c:pt idx="121">
                  <c:v>0.79972661692404279</c:v>
                </c:pt>
                <c:pt idx="122">
                  <c:v>0.85717166927184218</c:v>
                </c:pt>
                <c:pt idx="123">
                  <c:v>0.91485489334914116</c:v>
                </c:pt>
                <c:pt idx="124">
                  <c:v>0.97182270074950439</c:v>
                </c:pt>
                <c:pt idx="125">
                  <c:v>0.96993328677125346</c:v>
                </c:pt>
                <c:pt idx="126">
                  <c:v>0.90759793047216408</c:v>
                </c:pt>
                <c:pt idx="127">
                  <c:v>0.84534762320042622</c:v>
                </c:pt>
                <c:pt idx="128">
                  <c:v>0.78610034185864275</c:v>
                </c:pt>
                <c:pt idx="129">
                  <c:v>0.72423526315318976</c:v>
                </c:pt>
                <c:pt idx="130">
                  <c:v>0.66465338130956209</c:v>
                </c:pt>
                <c:pt idx="131">
                  <c:v>0.6072976609772488</c:v>
                </c:pt>
                <c:pt idx="132">
                  <c:v>0.55628467212310939</c:v>
                </c:pt>
                <c:pt idx="133">
                  <c:v>0.51699131223328021</c:v>
                </c:pt>
                <c:pt idx="134">
                  <c:v>0.49641834780425098</c:v>
                </c:pt>
                <c:pt idx="135">
                  <c:v>0.49798138282817528</c:v>
                </c:pt>
                <c:pt idx="136">
                  <c:v>0.52533355274954929</c:v>
                </c:pt>
                <c:pt idx="137">
                  <c:v>0.57267546827112481</c:v>
                </c:pt>
                <c:pt idx="138">
                  <c:v>0.63388877692843781</c:v>
                </c:pt>
                <c:pt idx="139">
                  <c:v>0.70881124420145569</c:v>
                </c:pt>
                <c:pt idx="140">
                  <c:v>0.79287874519331891</c:v>
                </c:pt>
                <c:pt idx="141">
                  <c:v>0.87601430499107524</c:v>
                </c:pt>
                <c:pt idx="142">
                  <c:v>0.95006677848422483</c:v>
                </c:pt>
                <c:pt idx="143">
                  <c:v>0.9808579405563389</c:v>
                </c:pt>
                <c:pt idx="144">
                  <c:v>0.91077702413131711</c:v>
                </c:pt>
                <c:pt idx="145">
                  <c:v>0.84315515580881517</c:v>
                </c:pt>
                <c:pt idx="146">
                  <c:v>0.78025447826707484</c:v>
                </c:pt>
                <c:pt idx="147">
                  <c:v>0.72203461397105018</c:v>
                </c:pt>
                <c:pt idx="148">
                  <c:v>0.66703280659612152</c:v>
                </c:pt>
                <c:pt idx="149">
                  <c:v>0.61488323165294556</c:v>
                </c:pt>
                <c:pt idx="150">
                  <c:v>0.56506639778271173</c:v>
                </c:pt>
                <c:pt idx="151">
                  <c:v>0.52375606486511472</c:v>
                </c:pt>
                <c:pt idx="152">
                  <c:v>0.49165868864645945</c:v>
                </c:pt>
                <c:pt idx="153">
                  <c:v>0.46437215095388906</c:v>
                </c:pt>
                <c:pt idx="154">
                  <c:v>0.44403037192057704</c:v>
                </c:pt>
                <c:pt idx="155">
                  <c:v>0.40195362519514122</c:v>
                </c:pt>
                <c:pt idx="156">
                  <c:v>0.3846070250504714</c:v>
                </c:pt>
                <c:pt idx="157">
                  <c:v>0.39518932389108907</c:v>
                </c:pt>
                <c:pt idx="158">
                  <c:v>0.43440032073819679</c:v>
                </c:pt>
                <c:pt idx="159">
                  <c:v>0.49559281696663826</c:v>
                </c:pt>
                <c:pt idx="160">
                  <c:v>0.5625846757716062</c:v>
                </c:pt>
                <c:pt idx="161">
                  <c:v>0.62932751363180484</c:v>
                </c:pt>
                <c:pt idx="162">
                  <c:v>0.68813814388644201</c:v>
                </c:pt>
                <c:pt idx="163">
                  <c:v>0.73369481227339617</c:v>
                </c:pt>
                <c:pt idx="164">
                  <c:v>0.76661579248986023</c:v>
                </c:pt>
                <c:pt idx="165">
                  <c:v>0.79415504901167067</c:v>
                </c:pt>
                <c:pt idx="166">
                  <c:v>0.82131543328986878</c:v>
                </c:pt>
                <c:pt idx="167">
                  <c:v>0.84724767984787086</c:v>
                </c:pt>
                <c:pt idx="168">
                  <c:v>0.87804498312566914</c:v>
                </c:pt>
                <c:pt idx="169">
                  <c:v>0.91995964793940899</c:v>
                </c:pt>
                <c:pt idx="170">
                  <c:v>0.96811727662271285</c:v>
                </c:pt>
                <c:pt idx="171">
                  <c:v>0.98190790364171776</c:v>
                </c:pt>
                <c:pt idx="172">
                  <c:v>0.92807080268941167</c:v>
                </c:pt>
                <c:pt idx="173">
                  <c:v>0.8756697886319974</c:v>
                </c:pt>
                <c:pt idx="174">
                  <c:v>0.82024096581780526</c:v>
                </c:pt>
                <c:pt idx="175">
                  <c:v>0.76728657792513111</c:v>
                </c:pt>
                <c:pt idx="176">
                  <c:v>0.72037504954522857</c:v>
                </c:pt>
                <c:pt idx="177">
                  <c:v>0.67822321280684217</c:v>
                </c:pt>
                <c:pt idx="178">
                  <c:v>0.64127809979862538</c:v>
                </c:pt>
                <c:pt idx="179">
                  <c:v>0.6120840970244964</c:v>
                </c:pt>
                <c:pt idx="180">
                  <c:v>0.58915583824076601</c:v>
                </c:pt>
                <c:pt idx="181">
                  <c:v>0.57132531476250259</c:v>
                </c:pt>
                <c:pt idx="182">
                  <c:v>0.56405778665464146</c:v>
                </c:pt>
                <c:pt idx="183">
                  <c:v>0.55041656124051042</c:v>
                </c:pt>
                <c:pt idx="184">
                  <c:v>0.53187037131458603</c:v>
                </c:pt>
                <c:pt idx="185">
                  <c:v>0.51809261504232107</c:v>
                </c:pt>
                <c:pt idx="186">
                  <c:v>0.54382720487528546</c:v>
                </c:pt>
                <c:pt idx="187">
                  <c:v>0.56393823711722024</c:v>
                </c:pt>
                <c:pt idx="188">
                  <c:v>0.56763597263872145</c:v>
                </c:pt>
                <c:pt idx="189">
                  <c:v>0.55478091249127859</c:v>
                </c:pt>
                <c:pt idx="190">
                  <c:v>0.53318312585823069</c:v>
                </c:pt>
                <c:pt idx="191">
                  <c:v>0.51793423158615337</c:v>
                </c:pt>
                <c:pt idx="192">
                  <c:v>0.52054987427173938</c:v>
                </c:pt>
                <c:pt idx="193">
                  <c:v>0.55002505424232684</c:v>
                </c:pt>
                <c:pt idx="194">
                  <c:v>0.60281813819433805</c:v>
                </c:pt>
                <c:pt idx="195">
                  <c:v>0.67692799747762311</c:v>
                </c:pt>
                <c:pt idx="196">
                  <c:v>0.76524785131062079</c:v>
                </c:pt>
                <c:pt idx="197">
                  <c:v>0.86251165364804339</c:v>
                </c:pt>
                <c:pt idx="198">
                  <c:v>0.95260884580990268</c:v>
                </c:pt>
                <c:pt idx="199">
                  <c:v>0.9625776319410051</c:v>
                </c:pt>
                <c:pt idx="200">
                  <c:v>0.88772367233687621</c:v>
                </c:pt>
                <c:pt idx="201">
                  <c:v>0.8223472903975465</c:v>
                </c:pt>
                <c:pt idx="202">
                  <c:v>0.76820107113776515</c:v>
                </c:pt>
                <c:pt idx="203">
                  <c:v>0.72814850697236788</c:v>
                </c:pt>
                <c:pt idx="204">
                  <c:v>0.69602116816001947</c:v>
                </c:pt>
                <c:pt idx="205">
                  <c:v>0.67287522079559769</c:v>
                </c:pt>
                <c:pt idx="206">
                  <c:v>0.65594745711861324</c:v>
                </c:pt>
                <c:pt idx="207">
                  <c:v>0.64411802225680126</c:v>
                </c:pt>
                <c:pt idx="208">
                  <c:v>0.63503666882608234</c:v>
                </c:pt>
                <c:pt idx="209">
                  <c:v>0.62871427500117272</c:v>
                </c:pt>
                <c:pt idx="210">
                  <c:v>0.62556442079208641</c:v>
                </c:pt>
                <c:pt idx="211">
                  <c:v>0.62686095303456257</c:v>
                </c:pt>
                <c:pt idx="212">
                  <c:v>0.63381710991273144</c:v>
                </c:pt>
                <c:pt idx="213">
                  <c:v>0.64309137164229035</c:v>
                </c:pt>
                <c:pt idx="214">
                  <c:v>0.67225995159116869</c:v>
                </c:pt>
                <c:pt idx="215">
                  <c:v>0.72209127946738749</c:v>
                </c:pt>
                <c:pt idx="216">
                  <c:v>0.78208910577602286</c:v>
                </c:pt>
                <c:pt idx="217">
                  <c:v>0.84613553897530247</c:v>
                </c:pt>
                <c:pt idx="218">
                  <c:v>0.90891130015899191</c:v>
                </c:pt>
                <c:pt idx="219">
                  <c:v>0.97181120516048858</c:v>
                </c:pt>
                <c:pt idx="220">
                  <c:v>0.96900776613665174</c:v>
                </c:pt>
                <c:pt idx="221">
                  <c:v>0.92074698523020437</c:v>
                </c:pt>
                <c:pt idx="222">
                  <c:v>0.88110954421323773</c:v>
                </c:pt>
                <c:pt idx="223">
                  <c:v>0.85348197228327805</c:v>
                </c:pt>
                <c:pt idx="224">
                  <c:v>0.8382993174525909</c:v>
                </c:pt>
                <c:pt idx="225">
                  <c:v>0.83426616490156114</c:v>
                </c:pt>
                <c:pt idx="226">
                  <c:v>0.84033933015872209</c:v>
                </c:pt>
                <c:pt idx="227">
                  <c:v>0.85469605592023878</c:v>
                </c:pt>
                <c:pt idx="228">
                  <c:v>0.88106519466375688</c:v>
                </c:pt>
                <c:pt idx="229">
                  <c:v>0.91441202477472372</c:v>
                </c:pt>
                <c:pt idx="230">
                  <c:v>0.9578540111180065</c:v>
                </c:pt>
                <c:pt idx="231">
                  <c:v>0.99068679056246012</c:v>
                </c:pt>
                <c:pt idx="232">
                  <c:v>0.93205685728122933</c:v>
                </c:pt>
                <c:pt idx="233">
                  <c:v>0.87387854722357028</c:v>
                </c:pt>
                <c:pt idx="234">
                  <c:v>0.82428237235079327</c:v>
                </c:pt>
                <c:pt idx="235">
                  <c:v>0.78957045224010791</c:v>
                </c:pt>
                <c:pt idx="236">
                  <c:v>0.76714628331600165</c:v>
                </c:pt>
                <c:pt idx="237">
                  <c:v>0.75294169709431913</c:v>
                </c:pt>
                <c:pt idx="238">
                  <c:v>0.74301054642442987</c:v>
                </c:pt>
                <c:pt idx="239">
                  <c:v>0.73630181972626152</c:v>
                </c:pt>
                <c:pt idx="240">
                  <c:v>0.73216912015453506</c:v>
                </c:pt>
                <c:pt idx="241">
                  <c:v>0.73440866775382618</c:v>
                </c:pt>
                <c:pt idx="242">
                  <c:v>0.74957172668832273</c:v>
                </c:pt>
                <c:pt idx="243">
                  <c:v>0.77796985170037125</c:v>
                </c:pt>
                <c:pt idx="244">
                  <c:v>0.82387537658412469</c:v>
                </c:pt>
                <c:pt idx="245">
                  <c:v>0.88846106369685252</c:v>
                </c:pt>
                <c:pt idx="246">
                  <c:v>0.97151134839179665</c:v>
                </c:pt>
                <c:pt idx="247">
                  <c:v>0.9335029082478461</c:v>
                </c:pt>
                <c:pt idx="248">
                  <c:v>0.83213777428569902</c:v>
                </c:pt>
                <c:pt idx="249">
                  <c:v>0.73268808880344705</c:v>
                </c:pt>
                <c:pt idx="250">
                  <c:v>0.64151317847573841</c:v>
                </c:pt>
                <c:pt idx="251">
                  <c:v>0.56268232304683252</c:v>
                </c:pt>
                <c:pt idx="252">
                  <c:v>0.49811064163450114</c:v>
                </c:pt>
                <c:pt idx="253">
                  <c:v>0.4466216634532828</c:v>
                </c:pt>
                <c:pt idx="254">
                  <c:v>0.40725140214466227</c:v>
                </c:pt>
                <c:pt idx="255">
                  <c:v>0.37874215125993294</c:v>
                </c:pt>
                <c:pt idx="256">
                  <c:v>0.3600338598616577</c:v>
                </c:pt>
                <c:pt idx="257">
                  <c:v>0.34921631379656848</c:v>
                </c:pt>
                <c:pt idx="258">
                  <c:v>0.3433755801961148</c:v>
                </c:pt>
                <c:pt idx="259">
                  <c:v>0.34583243137636321</c:v>
                </c:pt>
                <c:pt idx="260">
                  <c:v>0.39376994447048475</c:v>
                </c:pt>
                <c:pt idx="261">
                  <c:v>0.44719692170478387</c:v>
                </c:pt>
                <c:pt idx="262">
                  <c:v>0.50098109029329985</c:v>
                </c:pt>
                <c:pt idx="263">
                  <c:v>0.56023094563251896</c:v>
                </c:pt>
                <c:pt idx="264">
                  <c:v>0.6260213409484281</c:v>
                </c:pt>
                <c:pt idx="265">
                  <c:v>0.68543518559119077</c:v>
                </c:pt>
                <c:pt idx="266">
                  <c:v>0.72700671509380688</c:v>
                </c:pt>
                <c:pt idx="267">
                  <c:v>0.75296975934929455</c:v>
                </c:pt>
                <c:pt idx="268">
                  <c:v>0.77458177072954426</c:v>
                </c:pt>
                <c:pt idx="269">
                  <c:v>0.80069306663318285</c:v>
                </c:pt>
                <c:pt idx="270">
                  <c:v>0.82959620336385365</c:v>
                </c:pt>
                <c:pt idx="271">
                  <c:v>0.86710326783547198</c:v>
                </c:pt>
                <c:pt idx="272">
                  <c:v>0.9205950052097831</c:v>
                </c:pt>
                <c:pt idx="273">
                  <c:v>0.98889612286569062</c:v>
                </c:pt>
                <c:pt idx="274">
                  <c:v>0.93273908099867853</c:v>
                </c:pt>
                <c:pt idx="275">
                  <c:v>0.8487713718890445</c:v>
                </c:pt>
                <c:pt idx="276">
                  <c:v>0.77055827514887332</c:v>
                </c:pt>
                <c:pt idx="277">
                  <c:v>0.70100632008790376</c:v>
                </c:pt>
                <c:pt idx="278">
                  <c:v>0.6428397920911666</c:v>
                </c:pt>
                <c:pt idx="279">
                  <c:v>0.59259688859650361</c:v>
                </c:pt>
                <c:pt idx="280">
                  <c:v>0.54349171131340057</c:v>
                </c:pt>
                <c:pt idx="281">
                  <c:v>0.48340814474539351</c:v>
                </c:pt>
                <c:pt idx="282">
                  <c:v>0.40812635425288191</c:v>
                </c:pt>
                <c:pt idx="283">
                  <c:v>0.32751729211159775</c:v>
                </c:pt>
                <c:pt idx="284">
                  <c:v>0.24419379657257589</c:v>
                </c:pt>
                <c:pt idx="285">
                  <c:v>0.16861653558138201</c:v>
                </c:pt>
                <c:pt idx="286">
                  <c:v>0.10926747679990556</c:v>
                </c:pt>
                <c:pt idx="287">
                  <c:v>7.0150606773774937E-2</c:v>
                </c:pt>
                <c:pt idx="288">
                  <c:v>4.8068626719422136E-2</c:v>
                </c:pt>
                <c:pt idx="289">
                  <c:v>4.1187120051562665E-2</c:v>
                </c:pt>
                <c:pt idx="290">
                  <c:v>5.0950811535834029E-2</c:v>
                </c:pt>
                <c:pt idx="291">
                  <c:v>4.114737722205164E-2</c:v>
                </c:pt>
                <c:pt idx="292">
                  <c:v>4.8412657279100935E-2</c:v>
                </c:pt>
                <c:pt idx="293">
                  <c:v>7.7102334294964048E-2</c:v>
                </c:pt>
                <c:pt idx="294">
                  <c:v>0.13457150206531621</c:v>
                </c:pt>
                <c:pt idx="295">
                  <c:v>0.21551465446483997</c:v>
                </c:pt>
                <c:pt idx="296">
                  <c:v>0.32380665061251135</c:v>
                </c:pt>
                <c:pt idx="297">
                  <c:v>0.45301824246018008</c:v>
                </c:pt>
                <c:pt idx="298">
                  <c:v>0.59248197750028431</c:v>
                </c:pt>
                <c:pt idx="299">
                  <c:v>0.73636519046761695</c:v>
                </c:pt>
                <c:pt idx="300">
                  <c:v>0.88190283579683504</c:v>
                </c:pt>
                <c:pt idx="301">
                  <c:v>0.97195124840485525</c:v>
                </c:pt>
                <c:pt idx="302">
                  <c:v>0.83077024274806843</c:v>
                </c:pt>
                <c:pt idx="303">
                  <c:v>0.70401294938835401</c:v>
                </c:pt>
                <c:pt idx="304">
                  <c:v>0.59956494169339025</c:v>
                </c:pt>
                <c:pt idx="305">
                  <c:v>0.51595036861238874</c:v>
                </c:pt>
                <c:pt idx="306">
                  <c:v>0.45310824545080042</c:v>
                </c:pt>
                <c:pt idx="307">
                  <c:v>0.40230043787842673</c:v>
                </c:pt>
                <c:pt idx="308">
                  <c:v>0.36010929260693569</c:v>
                </c:pt>
                <c:pt idx="309">
                  <c:v>0.31794861532514918</c:v>
                </c:pt>
                <c:pt idx="310">
                  <c:v>0.20321607724253488</c:v>
                </c:pt>
                <c:pt idx="311">
                  <c:v>0.10802842947305968</c:v>
                </c:pt>
                <c:pt idx="312">
                  <c:v>4.4355475304580838E-2</c:v>
                </c:pt>
                <c:pt idx="313">
                  <c:v>1.7275066753834167E-2</c:v>
                </c:pt>
                <c:pt idx="314">
                  <c:v>1.7212419446594796E-2</c:v>
                </c:pt>
                <c:pt idx="315">
                  <c:v>4.6137375900011213E-2</c:v>
                </c:pt>
                <c:pt idx="316">
                  <c:v>9.4398668794884788E-2</c:v>
                </c:pt>
                <c:pt idx="317">
                  <c:v>0.15300398253777125</c:v>
                </c:pt>
                <c:pt idx="318">
                  <c:v>0.22577078963813868</c:v>
                </c:pt>
                <c:pt idx="319">
                  <c:v>0.31363290041829262</c:v>
                </c:pt>
                <c:pt idx="320">
                  <c:v>0.40847957991732786</c:v>
                </c:pt>
                <c:pt idx="321">
                  <c:v>0.50965161281576243</c:v>
                </c:pt>
                <c:pt idx="322">
                  <c:v>0.5959616998527274</c:v>
                </c:pt>
                <c:pt idx="323">
                  <c:v>0.69383126646962245</c:v>
                </c:pt>
                <c:pt idx="324">
                  <c:v>0.79762259720421325</c:v>
                </c:pt>
                <c:pt idx="325">
                  <c:v>0.88729389247317769</c:v>
                </c:pt>
                <c:pt idx="326">
                  <c:v>0.95950063225570603</c:v>
                </c:pt>
                <c:pt idx="327">
                  <c:v>0.98891479218817291</c:v>
                </c:pt>
                <c:pt idx="328">
                  <c:v>0.94979863048558155</c:v>
                </c:pt>
                <c:pt idx="329">
                  <c:v>0.91352255688223138</c:v>
                </c:pt>
                <c:pt idx="330">
                  <c:v>0.8850062815994324</c:v>
                </c:pt>
                <c:pt idx="331">
                  <c:v>0.86801306846028847</c:v>
                </c:pt>
                <c:pt idx="332">
                  <c:v>0.86226935696430607</c:v>
                </c:pt>
                <c:pt idx="333">
                  <c:v>0.86070869412171014</c:v>
                </c:pt>
                <c:pt idx="334">
                  <c:v>0.86523999827766707</c:v>
                </c:pt>
                <c:pt idx="335">
                  <c:v>0.87334681709074669</c:v>
                </c:pt>
                <c:pt idx="336">
                  <c:v>0.88400592946113932</c:v>
                </c:pt>
                <c:pt idx="337">
                  <c:v>0.89514351314216078</c:v>
                </c:pt>
                <c:pt idx="338">
                  <c:v>0.90073823279734155</c:v>
                </c:pt>
                <c:pt idx="339">
                  <c:v>0.89764582219419398</c:v>
                </c:pt>
                <c:pt idx="340">
                  <c:v>0.89018112820035311</c:v>
                </c:pt>
                <c:pt idx="341">
                  <c:v>0.96665840353768628</c:v>
                </c:pt>
                <c:pt idx="342">
                  <c:v>0.96163703763241692</c:v>
                </c:pt>
                <c:pt idx="343">
                  <c:v>0.90171628979488438</c:v>
                </c:pt>
                <c:pt idx="344">
                  <c:v>0.85129541247305052</c:v>
                </c:pt>
                <c:pt idx="345">
                  <c:v>0.8089273523274032</c:v>
                </c:pt>
                <c:pt idx="346">
                  <c:v>0.7792309292235281</c:v>
                </c:pt>
                <c:pt idx="347">
                  <c:v>0.76214357946070321</c:v>
                </c:pt>
                <c:pt idx="348">
                  <c:v>0.75749327385575804</c:v>
                </c:pt>
                <c:pt idx="349">
                  <c:v>0.76886787940379275</c:v>
                </c:pt>
                <c:pt idx="350">
                  <c:v>0.79714002473789058</c:v>
                </c:pt>
                <c:pt idx="351">
                  <c:v>0.83812669321719646</c:v>
                </c:pt>
                <c:pt idx="352">
                  <c:v>0.89828285078872594</c:v>
                </c:pt>
                <c:pt idx="353">
                  <c:v>0.95689261764913591</c:v>
                </c:pt>
                <c:pt idx="354">
                  <c:v>0.95647518821593924</c:v>
                </c:pt>
                <c:pt idx="355">
                  <c:v>0.85950882465221867</c:v>
                </c:pt>
                <c:pt idx="356">
                  <c:v>0.76976932295414835</c:v>
                </c:pt>
                <c:pt idx="357">
                  <c:v>0.68883416450037926</c:v>
                </c:pt>
                <c:pt idx="358">
                  <c:v>0.61510043638753875</c:v>
                </c:pt>
                <c:pt idx="359">
                  <c:v>0.54700399522466081</c:v>
                </c:pt>
              </c:numCache>
            </c:numRef>
          </c:val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'Score Template 2'!$FC$39:$FC$398</c:f>
              <c:numCache>
                <c:formatCode>0.0000</c:formatCode>
                <c:ptCount val="360"/>
                <c:pt idx="0">
                  <c:v>0.9522978907742119</c:v>
                </c:pt>
                <c:pt idx="1">
                  <c:v>0.99602697876367252</c:v>
                </c:pt>
                <c:pt idx="2">
                  <c:v>0.93972800985471794</c:v>
                </c:pt>
                <c:pt idx="3">
                  <c:v>0.88467691126862102</c:v>
                </c:pt>
                <c:pt idx="4">
                  <c:v>0.83601125569305679</c:v>
                </c:pt>
                <c:pt idx="5">
                  <c:v>0.79080237908194084</c:v>
                </c:pt>
                <c:pt idx="6">
                  <c:v>0.74905480907739075</c:v>
                </c:pt>
                <c:pt idx="7">
                  <c:v>0.70941174753831204</c:v>
                </c:pt>
                <c:pt idx="8">
                  <c:v>0.67111452469001076</c:v>
                </c:pt>
                <c:pt idx="9">
                  <c:v>0.63578395380625174</c:v>
                </c:pt>
                <c:pt idx="10">
                  <c:v>0.61129017446968814</c:v>
                </c:pt>
                <c:pt idx="11">
                  <c:v>0.60137224891141439</c:v>
                </c:pt>
                <c:pt idx="12">
                  <c:v>0.59518053261288284</c:v>
                </c:pt>
                <c:pt idx="13">
                  <c:v>0.59588490456823817</c:v>
                </c:pt>
                <c:pt idx="14">
                  <c:v>0.60452263489521174</c:v>
                </c:pt>
                <c:pt idx="15">
                  <c:v>0.627834801008187</c:v>
                </c:pt>
                <c:pt idx="16">
                  <c:v>0.6837792514477613</c:v>
                </c:pt>
                <c:pt idx="17">
                  <c:v>0.77050511374624198</c:v>
                </c:pt>
                <c:pt idx="18">
                  <c:v>0.88486433008019916</c:v>
                </c:pt>
                <c:pt idx="19">
                  <c:v>0.98592866780401511</c:v>
                </c:pt>
                <c:pt idx="20">
                  <c:v>0.85207280605617819</c:v>
                </c:pt>
                <c:pt idx="21">
                  <c:v>0.71373576014334761</c:v>
                </c:pt>
                <c:pt idx="22">
                  <c:v>0.57491879040399474</c:v>
                </c:pt>
                <c:pt idx="23">
                  <c:v>0.43904887356505096</c:v>
                </c:pt>
                <c:pt idx="24">
                  <c:v>0.31295722330838471</c:v>
                </c:pt>
                <c:pt idx="25">
                  <c:v>0.20043469248772372</c:v>
                </c:pt>
                <c:pt idx="26">
                  <c:v>0.10067179331566256</c:v>
                </c:pt>
                <c:pt idx="27">
                  <c:v>1.3044320107190699E-2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1.0028239855017218E-2</c:v>
                </c:pt>
                <c:pt idx="39">
                  <c:v>0.15172278834741182</c:v>
                </c:pt>
                <c:pt idx="40">
                  <c:v>0.31859372188401736</c:v>
                </c:pt>
                <c:pt idx="41">
                  <c:v>0.49983001918357661</c:v>
                </c:pt>
                <c:pt idx="42">
                  <c:v>0.69386439963527768</c:v>
                </c:pt>
                <c:pt idx="43">
                  <c:v>0.90603955925529367</c:v>
                </c:pt>
                <c:pt idx="44">
                  <c:v>0.87046199453130946</c:v>
                </c:pt>
                <c:pt idx="45">
                  <c:v>0.64831760662427629</c:v>
                </c:pt>
                <c:pt idx="46">
                  <c:v>0.44051169202090723</c:v>
                </c:pt>
                <c:pt idx="47">
                  <c:v>0.26087262585984528</c:v>
                </c:pt>
                <c:pt idx="48">
                  <c:v>0.11351231307513887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9.9005530307416656E-4</c:v>
                </c:pt>
                <c:pt idx="63">
                  <c:v>0.10567289105967992</c:v>
                </c:pt>
                <c:pt idx="64">
                  <c:v>0.2318837419937424</c:v>
                </c:pt>
                <c:pt idx="65">
                  <c:v>0.37697417843443981</c:v>
                </c:pt>
                <c:pt idx="66">
                  <c:v>0.53534258537762047</c:v>
                </c:pt>
                <c:pt idx="67">
                  <c:v>0.69351016252556985</c:v>
                </c:pt>
                <c:pt idx="68">
                  <c:v>0.84301316899645529</c:v>
                </c:pt>
                <c:pt idx="69">
                  <c:v>0.9805634894134897</c:v>
                </c:pt>
                <c:pt idx="70">
                  <c:v>0.90537457323119408</c:v>
                </c:pt>
                <c:pt idx="71">
                  <c:v>0.80052751066253314</c:v>
                </c:pt>
                <c:pt idx="72">
                  <c:v>0.7034454451075064</c:v>
                </c:pt>
                <c:pt idx="73">
                  <c:v>0.6151362136378884</c:v>
                </c:pt>
                <c:pt idx="74">
                  <c:v>0.54910647134912471</c:v>
                </c:pt>
                <c:pt idx="75">
                  <c:v>0.50341362699499781</c:v>
                </c:pt>
                <c:pt idx="76">
                  <c:v>0.46705749367541005</c:v>
                </c:pt>
                <c:pt idx="77">
                  <c:v>0.4357429735295234</c:v>
                </c:pt>
                <c:pt idx="78">
                  <c:v>0.41615134781788299</c:v>
                </c:pt>
                <c:pt idx="79">
                  <c:v>0.41342672839850902</c:v>
                </c:pt>
                <c:pt idx="80">
                  <c:v>0.43354741578419953</c:v>
                </c:pt>
                <c:pt idx="81">
                  <c:v>0.47033793541044</c:v>
                </c:pt>
                <c:pt idx="82">
                  <c:v>0.5156120528435455</c:v>
                </c:pt>
                <c:pt idx="83">
                  <c:v>0.56951028850236018</c:v>
                </c:pt>
                <c:pt idx="84">
                  <c:v>0.6304018385758503</c:v>
                </c:pt>
                <c:pt idx="85">
                  <c:v>0.69777708898208313</c:v>
                </c:pt>
                <c:pt idx="86">
                  <c:v>0.77614015460492003</c:v>
                </c:pt>
                <c:pt idx="87">
                  <c:v>0.86859955826807289</c:v>
                </c:pt>
                <c:pt idx="88">
                  <c:v>0.96255646357296276</c:v>
                </c:pt>
                <c:pt idx="89">
                  <c:v>0.94497112606985545</c:v>
                </c:pt>
                <c:pt idx="90">
                  <c:v>0.85988842015769029</c:v>
                </c:pt>
                <c:pt idx="91">
                  <c:v>0.78639301633080771</c:v>
                </c:pt>
                <c:pt idx="92">
                  <c:v>0.72685945115921902</c:v>
                </c:pt>
                <c:pt idx="93">
                  <c:v>0.68113235328571808</c:v>
                </c:pt>
                <c:pt idx="94">
                  <c:v>0.642316793310441</c:v>
                </c:pt>
                <c:pt idx="95">
                  <c:v>0.62340499495059964</c:v>
                </c:pt>
                <c:pt idx="96">
                  <c:v>0.62035221896673587</c:v>
                </c:pt>
                <c:pt idx="97">
                  <c:v>0.62172532860583218</c:v>
                </c:pt>
                <c:pt idx="98">
                  <c:v>0.63097167975838542</c:v>
                </c:pt>
                <c:pt idx="99">
                  <c:v>0.64316385048729996</c:v>
                </c:pt>
                <c:pt idx="100">
                  <c:v>0.65662437811964036</c:v>
                </c:pt>
                <c:pt idx="101">
                  <c:v>0.66484333163629028</c:v>
                </c:pt>
                <c:pt idx="102">
                  <c:v>0.68519580751944376</c:v>
                </c:pt>
                <c:pt idx="103">
                  <c:v>0.72322864846683921</c:v>
                </c:pt>
                <c:pt idx="104">
                  <c:v>0.77982358988142386</c:v>
                </c:pt>
                <c:pt idx="105">
                  <c:v>0.8480116217484428</c:v>
                </c:pt>
                <c:pt idx="106">
                  <c:v>0.9268760771390967</c:v>
                </c:pt>
                <c:pt idx="107">
                  <c:v>0.9854114657671702</c:v>
                </c:pt>
                <c:pt idx="108">
                  <c:v>0.89618753118062722</c:v>
                </c:pt>
                <c:pt idx="109">
                  <c:v>0.81480981973488065</c:v>
                </c:pt>
                <c:pt idx="110">
                  <c:v>0.75376378076471717</c:v>
                </c:pt>
                <c:pt idx="111">
                  <c:v>0.71265202419643081</c:v>
                </c:pt>
                <c:pt idx="112">
                  <c:v>0.68383430828644531</c:v>
                </c:pt>
                <c:pt idx="113">
                  <c:v>0.66530981352629381</c:v>
                </c:pt>
                <c:pt idx="114">
                  <c:v>0.65843113812262699</c:v>
                </c:pt>
                <c:pt idx="115">
                  <c:v>0.66188117468188845</c:v>
                </c:pt>
                <c:pt idx="116">
                  <c:v>0.67180450977632145</c:v>
                </c:pt>
                <c:pt idx="117">
                  <c:v>0.68890853637716754</c:v>
                </c:pt>
                <c:pt idx="118">
                  <c:v>0.71210631056973372</c:v>
                </c:pt>
                <c:pt idx="119">
                  <c:v>0.74864907145052539</c:v>
                </c:pt>
                <c:pt idx="120">
                  <c:v>0.79972198233166858</c:v>
                </c:pt>
                <c:pt idx="121">
                  <c:v>0.85716556410180522</c:v>
                </c:pt>
                <c:pt idx="122">
                  <c:v>0.91484815525934249</c:v>
                </c:pt>
                <c:pt idx="123">
                  <c:v>0.9718185863767359</c:v>
                </c:pt>
                <c:pt idx="124">
                  <c:v>0.96994346368881401</c:v>
                </c:pt>
                <c:pt idx="125">
                  <c:v>0.90761694186302511</c:v>
                </c:pt>
                <c:pt idx="126">
                  <c:v>0.84537591147651125</c:v>
                </c:pt>
                <c:pt idx="127">
                  <c:v>0.78613442456163474</c:v>
                </c:pt>
                <c:pt idx="128">
                  <c:v>0.72427468191393696</c:v>
                </c:pt>
                <c:pt idx="129">
                  <c:v>0.6646972223248091</c:v>
                </c:pt>
                <c:pt idx="130">
                  <c:v>0.60734225611226411</c:v>
                </c:pt>
                <c:pt idx="131">
                  <c:v>0.55632534140114065</c:v>
                </c:pt>
                <c:pt idx="132">
                  <c:v>0.51702181215367937</c:v>
                </c:pt>
                <c:pt idx="133">
                  <c:v>0.49643888021143301</c:v>
                </c:pt>
                <c:pt idx="134">
                  <c:v>0.49799576858781047</c:v>
                </c:pt>
                <c:pt idx="135">
                  <c:v>0.52534279374601001</c:v>
                </c:pt>
                <c:pt idx="136">
                  <c:v>0.57267888925364974</c:v>
                </c:pt>
                <c:pt idx="137">
                  <c:v>0.63388703704394778</c:v>
                </c:pt>
                <c:pt idx="138">
                  <c:v>0.7088062711163805</c:v>
                </c:pt>
                <c:pt idx="139">
                  <c:v>0.79287018348922511</c:v>
                </c:pt>
                <c:pt idx="140">
                  <c:v>0.87600270138815728</c:v>
                </c:pt>
                <c:pt idx="141">
                  <c:v>0.9500485063516233</c:v>
                </c:pt>
                <c:pt idx="142">
                  <c:v>0.98088347666025277</c:v>
                </c:pt>
                <c:pt idx="143">
                  <c:v>0.91080574360490596</c:v>
                </c:pt>
                <c:pt idx="144">
                  <c:v>0.84318399405180888</c:v>
                </c:pt>
                <c:pt idx="145">
                  <c:v>0.78028296011358866</c:v>
                </c:pt>
                <c:pt idx="146">
                  <c:v>0.72206373088883091</c:v>
                </c:pt>
                <c:pt idx="147">
                  <c:v>0.66706396476857566</c:v>
                </c:pt>
                <c:pt idx="148">
                  <c:v>0.61491434266244338</c:v>
                </c:pt>
                <c:pt idx="149">
                  <c:v>0.56509600438203111</c:v>
                </c:pt>
                <c:pt idx="150">
                  <c:v>0.52378697769508697</c:v>
                </c:pt>
                <c:pt idx="151">
                  <c:v>0.49168845766687364</c:v>
                </c:pt>
                <c:pt idx="152">
                  <c:v>0.46440080651648774</c:v>
                </c:pt>
                <c:pt idx="153">
                  <c:v>0.44405585808036507</c:v>
                </c:pt>
                <c:pt idx="154">
                  <c:v>0.40197325662512595</c:v>
                </c:pt>
                <c:pt idx="155">
                  <c:v>0.3846173012664823</c:v>
                </c:pt>
                <c:pt idx="156">
                  <c:v>0.3951885351806973</c:v>
                </c:pt>
                <c:pt idx="157">
                  <c:v>0.43438664003273786</c:v>
                </c:pt>
                <c:pt idx="158">
                  <c:v>0.49556914429838617</c:v>
                </c:pt>
                <c:pt idx="159">
                  <c:v>0.5625540699872198</c:v>
                </c:pt>
                <c:pt idx="160">
                  <c:v>0.62929005488471079</c:v>
                </c:pt>
                <c:pt idx="161">
                  <c:v>0.68809611441679819</c:v>
                </c:pt>
                <c:pt idx="162">
                  <c:v>0.73365325029529882</c:v>
                </c:pt>
                <c:pt idx="163">
                  <c:v>0.76657877538917996</c:v>
                </c:pt>
                <c:pt idx="164">
                  <c:v>0.79412052413924294</c:v>
                </c:pt>
                <c:pt idx="165">
                  <c:v>0.82128040719139306</c:v>
                </c:pt>
                <c:pt idx="166">
                  <c:v>0.8472138833328311</c:v>
                </c:pt>
                <c:pt idx="167">
                  <c:v>0.87801354702782153</c:v>
                </c:pt>
                <c:pt idx="168">
                  <c:v>0.91993055256571987</c:v>
                </c:pt>
                <c:pt idx="169">
                  <c:v>0.96808979129811157</c:v>
                </c:pt>
                <c:pt idx="170">
                  <c:v>0.98193396287368462</c:v>
                </c:pt>
                <c:pt idx="171">
                  <c:v>0.92809569630304711</c:v>
                </c:pt>
                <c:pt idx="172">
                  <c:v>0.87569042834204114</c:v>
                </c:pt>
                <c:pt idx="173">
                  <c:v>0.82025699962140441</c:v>
                </c:pt>
                <c:pt idx="174">
                  <c:v>0.76730020686619604</c:v>
                </c:pt>
                <c:pt idx="175">
                  <c:v>0.72038520769166536</c:v>
                </c:pt>
                <c:pt idx="176">
                  <c:v>0.6782442413644898</c:v>
                </c:pt>
                <c:pt idx="177">
                  <c:v>0.64128676796058981</c:v>
                </c:pt>
                <c:pt idx="178">
                  <c:v>0.61207880626943134</c:v>
                </c:pt>
                <c:pt idx="179">
                  <c:v>0.58913623958269512</c:v>
                </c:pt>
                <c:pt idx="180">
                  <c:v>0.57129473035072253</c:v>
                </c:pt>
                <c:pt idx="181">
                  <c:v>0.56402430602813114</c:v>
                </c:pt>
                <c:pt idx="182">
                  <c:v>0.55038320855095391</c:v>
                </c:pt>
                <c:pt idx="183">
                  <c:v>0.53184098701419358</c:v>
                </c:pt>
                <c:pt idx="184">
                  <c:v>0.51806985748911671</c:v>
                </c:pt>
                <c:pt idx="185">
                  <c:v>0.54381076289372765</c:v>
                </c:pt>
                <c:pt idx="186">
                  <c:v>0.56392448475139556</c:v>
                </c:pt>
                <c:pt idx="187">
                  <c:v>0.56762240995963165</c:v>
                </c:pt>
                <c:pt idx="188">
                  <c:v>0.55476796326625721</c:v>
                </c:pt>
                <c:pt idx="189">
                  <c:v>0.53316774292464064</c:v>
                </c:pt>
                <c:pt idx="190">
                  <c:v>0.51791328880143328</c:v>
                </c:pt>
                <c:pt idx="191">
                  <c:v>0.52052580920005997</c:v>
                </c:pt>
                <c:pt idx="192">
                  <c:v>0.550000079862075</c:v>
                </c:pt>
                <c:pt idx="193">
                  <c:v>0.60279123209066865</c:v>
                </c:pt>
                <c:pt idx="194">
                  <c:v>0.67690180729044935</c:v>
                </c:pt>
                <c:pt idx="195">
                  <c:v>0.76522014491611556</c:v>
                </c:pt>
                <c:pt idx="196">
                  <c:v>0.8624851832685676</c:v>
                </c:pt>
                <c:pt idx="197">
                  <c:v>0.95258539512478602</c:v>
                </c:pt>
                <c:pt idx="198">
                  <c:v>0.9625986973450954</c:v>
                </c:pt>
                <c:pt idx="199">
                  <c:v>0.88774214055929934</c:v>
                </c:pt>
                <c:pt idx="200">
                  <c:v>0.82236189004431115</c:v>
                </c:pt>
                <c:pt idx="201">
                  <c:v>0.76821254506648606</c:v>
                </c:pt>
                <c:pt idx="202">
                  <c:v>0.7281574375263129</c:v>
                </c:pt>
                <c:pt idx="203">
                  <c:v>0.69602481866438659</c:v>
                </c:pt>
                <c:pt idx="204">
                  <c:v>0.67288205808464951</c:v>
                </c:pt>
                <c:pt idx="205">
                  <c:v>0.65595674490572642</c:v>
                </c:pt>
                <c:pt idx="206">
                  <c:v>0.644124922513714</c:v>
                </c:pt>
                <c:pt idx="207">
                  <c:v>0.63502380975215655</c:v>
                </c:pt>
                <c:pt idx="208">
                  <c:v>0.62870422636123469</c:v>
                </c:pt>
                <c:pt idx="209">
                  <c:v>0.62556257870566512</c:v>
                </c:pt>
                <c:pt idx="210">
                  <c:v>0.62686738703924894</c:v>
                </c:pt>
                <c:pt idx="211">
                  <c:v>0.6338279164975148</c:v>
                </c:pt>
                <c:pt idx="212">
                  <c:v>0.64309900656081886</c:v>
                </c:pt>
                <c:pt idx="213">
                  <c:v>0.67225865580236177</c:v>
                </c:pt>
                <c:pt idx="214">
                  <c:v>0.72207655436459239</c:v>
                </c:pt>
                <c:pt idx="215">
                  <c:v>0.78206272268709875</c:v>
                </c:pt>
                <c:pt idx="216">
                  <c:v>0.84609849714075447</c:v>
                </c:pt>
                <c:pt idx="217">
                  <c:v>0.90886715408527263</c:v>
                </c:pt>
                <c:pt idx="218">
                  <c:v>0.97176258649450964</c:v>
                </c:pt>
                <c:pt idx="219">
                  <c:v>0.96905280300739016</c:v>
                </c:pt>
                <c:pt idx="220">
                  <c:v>0.92078938145862677</c:v>
                </c:pt>
                <c:pt idx="221">
                  <c:v>0.88114696195892861</c:v>
                </c:pt>
                <c:pt idx="222">
                  <c:v>0.85351465317442443</c:v>
                </c:pt>
                <c:pt idx="223">
                  <c:v>0.83832638482525645</c:v>
                </c:pt>
                <c:pt idx="224">
                  <c:v>0.83428618671836685</c:v>
                </c:pt>
                <c:pt idx="225">
                  <c:v>0.84035539200287612</c:v>
                </c:pt>
                <c:pt idx="226">
                  <c:v>0.85470762547527646</c:v>
                </c:pt>
                <c:pt idx="227">
                  <c:v>0.88107365390170178</c:v>
                </c:pt>
                <c:pt idx="228">
                  <c:v>0.91441793604202626</c:v>
                </c:pt>
                <c:pt idx="229">
                  <c:v>0.9578585582242588</c:v>
                </c:pt>
                <c:pt idx="230">
                  <c:v>0.9906836243412277</c:v>
                </c:pt>
                <c:pt idx="231">
                  <c:v>0.93205528143308158</c:v>
                </c:pt>
                <c:pt idx="232">
                  <c:v>0.87387919870669384</c:v>
                </c:pt>
                <c:pt idx="233">
                  <c:v>0.82428585583252478</c:v>
                </c:pt>
                <c:pt idx="234">
                  <c:v>0.789575093188432</c:v>
                </c:pt>
                <c:pt idx="235">
                  <c:v>0.76716086695808172</c:v>
                </c:pt>
                <c:pt idx="236">
                  <c:v>0.75296660539570581</c:v>
                </c:pt>
                <c:pt idx="237">
                  <c:v>0.74304053214603982</c:v>
                </c:pt>
                <c:pt idx="238">
                  <c:v>0.73633382442194395</c:v>
                </c:pt>
                <c:pt idx="239">
                  <c:v>0.73220048596209009</c:v>
                </c:pt>
                <c:pt idx="240">
                  <c:v>0.7344400933969939</c:v>
                </c:pt>
                <c:pt idx="241">
                  <c:v>0.74960129468423875</c:v>
                </c:pt>
                <c:pt idx="242">
                  <c:v>0.77799396089271022</c:v>
                </c:pt>
                <c:pt idx="243">
                  <c:v>0.82389517659576028</c:v>
                </c:pt>
                <c:pt idx="244">
                  <c:v>0.88847486114237195</c:v>
                </c:pt>
                <c:pt idx="245">
                  <c:v>0.9715189261855256</c:v>
                </c:pt>
                <c:pt idx="246">
                  <c:v>0.9335009016824789</c:v>
                </c:pt>
                <c:pt idx="247">
                  <c:v>0.83214081889924962</c:v>
                </c:pt>
                <c:pt idx="248">
                  <c:v>0.73269527295110537</c:v>
                </c:pt>
                <c:pt idx="249">
                  <c:v>0.64152636727472911</c:v>
                </c:pt>
                <c:pt idx="250">
                  <c:v>0.56269899941752155</c:v>
                </c:pt>
                <c:pt idx="251">
                  <c:v>0.49813236490122581</c:v>
                </c:pt>
                <c:pt idx="252">
                  <c:v>0.44664739463555325</c:v>
                </c:pt>
                <c:pt idx="253">
                  <c:v>0.40728071789922693</c:v>
                </c:pt>
                <c:pt idx="254">
                  <c:v>0.37877124008922025</c:v>
                </c:pt>
                <c:pt idx="255">
                  <c:v>0.36005865620735322</c:v>
                </c:pt>
                <c:pt idx="256">
                  <c:v>0.34923366743614959</c:v>
                </c:pt>
                <c:pt idx="257">
                  <c:v>0.34338678498875586</c:v>
                </c:pt>
                <c:pt idx="258">
                  <c:v>0.34583952121532335</c:v>
                </c:pt>
                <c:pt idx="259">
                  <c:v>0.39377489505295893</c:v>
                </c:pt>
                <c:pt idx="260">
                  <c:v>0.44720026006578506</c:v>
                </c:pt>
                <c:pt idx="261">
                  <c:v>0.50098314096018193</c:v>
                </c:pt>
                <c:pt idx="262">
                  <c:v>0.56022981014589779</c:v>
                </c:pt>
                <c:pt idx="263">
                  <c:v>0.62601374463496295</c:v>
                </c:pt>
                <c:pt idx="264">
                  <c:v>0.68542097447408856</c:v>
                </c:pt>
                <c:pt idx="265">
                  <c:v>0.72698375243135926</c:v>
                </c:pt>
                <c:pt idx="266">
                  <c:v>0.75293745960701541</c:v>
                </c:pt>
                <c:pt idx="267">
                  <c:v>0.77454024179829994</c:v>
                </c:pt>
                <c:pt idx="268">
                  <c:v>0.80064557275822001</c:v>
                </c:pt>
                <c:pt idx="269">
                  <c:v>0.82954552231917933</c:v>
                </c:pt>
                <c:pt idx="270">
                  <c:v>0.8670535465848046</c:v>
                </c:pt>
                <c:pt idx="271">
                  <c:v>0.92054942434901865</c:v>
                </c:pt>
                <c:pt idx="272">
                  <c:v>0.98885671577616141</c:v>
                </c:pt>
                <c:pt idx="273">
                  <c:v>0.93277135597775129</c:v>
                </c:pt>
                <c:pt idx="274">
                  <c:v>0.84879710351254389</c:v>
                </c:pt>
                <c:pt idx="275">
                  <c:v>0.77057794562165027</c:v>
                </c:pt>
                <c:pt idx="276">
                  <c:v>0.70102056016893144</c:v>
                </c:pt>
                <c:pt idx="277">
                  <c:v>0.6428491338386928</c:v>
                </c:pt>
                <c:pt idx="278">
                  <c:v>0.59260228869271636</c:v>
                </c:pt>
                <c:pt idx="279">
                  <c:v>0.54349462607780441</c:v>
                </c:pt>
                <c:pt idx="280">
                  <c:v>0.4834069127748839</c:v>
                </c:pt>
                <c:pt idx="281">
                  <c:v>0.40810238302104362</c:v>
                </c:pt>
                <c:pt idx="282">
                  <c:v>0.32749057695380002</c:v>
                </c:pt>
                <c:pt idx="283">
                  <c:v>0.24416690346294823</c:v>
                </c:pt>
                <c:pt idx="284">
                  <c:v>0.16858691122145575</c:v>
                </c:pt>
                <c:pt idx="285">
                  <c:v>0.10923458540040432</c:v>
                </c:pt>
                <c:pt idx="286">
                  <c:v>7.0120906957012119E-2</c:v>
                </c:pt>
                <c:pt idx="287">
                  <c:v>4.804785243600207E-2</c:v>
                </c:pt>
                <c:pt idx="288">
                  <c:v>4.1174154679306074E-2</c:v>
                </c:pt>
                <c:pt idx="289">
                  <c:v>5.0940026294609475E-2</c:v>
                </c:pt>
                <c:pt idx="290">
                  <c:v>4.1134345321037324E-2</c:v>
                </c:pt>
                <c:pt idx="291">
                  <c:v>4.8398231051257956E-2</c:v>
                </c:pt>
                <c:pt idx="292">
                  <c:v>7.7083605623353479E-2</c:v>
                </c:pt>
                <c:pt idx="293">
                  <c:v>0.13454477898705952</c:v>
                </c:pt>
                <c:pt idx="294">
                  <c:v>0.21548052360955672</c:v>
                </c:pt>
                <c:pt idx="295">
                  <c:v>0.32376748435193314</c:v>
                </c:pt>
                <c:pt idx="296">
                  <c:v>0.45297627147143693</c:v>
                </c:pt>
                <c:pt idx="297">
                  <c:v>0.59244288078715068</c:v>
                </c:pt>
                <c:pt idx="298">
                  <c:v>0.73633042161012696</c:v>
                </c:pt>
                <c:pt idx="299">
                  <c:v>0.88187375720371042</c:v>
                </c:pt>
                <c:pt idx="300">
                  <c:v>0.97197636715655444</c:v>
                </c:pt>
                <c:pt idx="301">
                  <c:v>0.83079479387932786</c:v>
                </c:pt>
                <c:pt idx="302">
                  <c:v>0.70404299178762331</c:v>
                </c:pt>
                <c:pt idx="303">
                  <c:v>0.59960259457425247</c:v>
                </c:pt>
                <c:pt idx="304">
                  <c:v>0.51599068650103819</c:v>
                </c:pt>
                <c:pt idx="305">
                  <c:v>0.45314992064512472</c:v>
                </c:pt>
                <c:pt idx="306">
                  <c:v>0.4023382413211023</c:v>
                </c:pt>
                <c:pt idx="307">
                  <c:v>0.36013898358202623</c:v>
                </c:pt>
                <c:pt idx="308">
                  <c:v>0.31796818861007059</c:v>
                </c:pt>
                <c:pt idx="309">
                  <c:v>0.20322712861970371</c:v>
                </c:pt>
                <c:pt idx="310">
                  <c:v>0.10803187670907977</c:v>
                </c:pt>
                <c:pt idx="311">
                  <c:v>4.4350598851459311E-2</c:v>
                </c:pt>
                <c:pt idx="312">
                  <c:v>1.727997498694156E-2</c:v>
                </c:pt>
                <c:pt idx="313">
                  <c:v>1.7208794019680229E-2</c:v>
                </c:pt>
                <c:pt idx="314">
                  <c:v>4.6123040425839035E-2</c:v>
                </c:pt>
                <c:pt idx="315">
                  <c:v>9.4369947572538804E-2</c:v>
                </c:pt>
                <c:pt idx="316">
                  <c:v>0.15296352802699908</c:v>
                </c:pt>
                <c:pt idx="317">
                  <c:v>0.22571666322319517</c:v>
                </c:pt>
                <c:pt idx="318">
                  <c:v>0.31356831560786314</c:v>
                </c:pt>
                <c:pt idx="319">
                  <c:v>0.40840986759816444</c:v>
                </c:pt>
                <c:pt idx="320">
                  <c:v>0.5095796885937075</c:v>
                </c:pt>
                <c:pt idx="321">
                  <c:v>0.59588894556935934</c:v>
                </c:pt>
                <c:pt idx="322">
                  <c:v>0.69375820607109917</c:v>
                </c:pt>
                <c:pt idx="323">
                  <c:v>0.79755201897695049</c:v>
                </c:pt>
                <c:pt idx="324">
                  <c:v>0.88723052884769749</c:v>
                </c:pt>
                <c:pt idx="325">
                  <c:v>0.95944842707829903</c:v>
                </c:pt>
                <c:pt idx="326">
                  <c:v>0.98895657931576908</c:v>
                </c:pt>
                <c:pt idx="327">
                  <c:v>0.94983003070956518</c:v>
                </c:pt>
                <c:pt idx="328">
                  <c:v>0.91354794188429622</c:v>
                </c:pt>
                <c:pt idx="329">
                  <c:v>0.88502736232658064</c:v>
                </c:pt>
                <c:pt idx="330">
                  <c:v>0.86803413901228699</c:v>
                </c:pt>
                <c:pt idx="331">
                  <c:v>0.86232671770765879</c:v>
                </c:pt>
                <c:pt idx="332">
                  <c:v>0.86075628622197686</c:v>
                </c:pt>
                <c:pt idx="333">
                  <c:v>0.86527183719297796</c:v>
                </c:pt>
                <c:pt idx="334">
                  <c:v>0.87336035484090546</c:v>
                </c:pt>
                <c:pt idx="335">
                  <c:v>0.8840059625975063</c:v>
                </c:pt>
                <c:pt idx="336">
                  <c:v>0.89512905783167118</c:v>
                </c:pt>
                <c:pt idx="337">
                  <c:v>0.90071411651150535</c:v>
                </c:pt>
                <c:pt idx="338">
                  <c:v>0.897616539764578</c:v>
                </c:pt>
                <c:pt idx="339">
                  <c:v>0.8901447718600104</c:v>
                </c:pt>
                <c:pt idx="340">
                  <c:v>0.96661450477470134</c:v>
                </c:pt>
                <c:pt idx="341">
                  <c:v>0.96168442611600691</c:v>
                </c:pt>
                <c:pt idx="342">
                  <c:v>0.90176683984922257</c:v>
                </c:pt>
                <c:pt idx="343">
                  <c:v>0.85133853113942737</c:v>
                </c:pt>
                <c:pt idx="344">
                  <c:v>0.80897625058051237</c:v>
                </c:pt>
                <c:pt idx="345">
                  <c:v>0.77928278959978181</c:v>
                </c:pt>
                <c:pt idx="346">
                  <c:v>0.76218838342652495</c:v>
                </c:pt>
                <c:pt idx="347">
                  <c:v>0.75752935112306052</c:v>
                </c:pt>
                <c:pt idx="348">
                  <c:v>0.76889365079800698</c:v>
                </c:pt>
                <c:pt idx="349">
                  <c:v>0.79715956711863001</c:v>
                </c:pt>
                <c:pt idx="350">
                  <c:v>0.83814481856149714</c:v>
                </c:pt>
                <c:pt idx="351">
                  <c:v>0.8982970983860038</c:v>
                </c:pt>
                <c:pt idx="352">
                  <c:v>0.95690110372042947</c:v>
                </c:pt>
                <c:pt idx="353">
                  <c:v>0.95647234504056289</c:v>
                </c:pt>
                <c:pt idx="354">
                  <c:v>0.85950806811684755</c:v>
                </c:pt>
                <c:pt idx="355">
                  <c:v>0.76977160452568405</c:v>
                </c:pt>
                <c:pt idx="356">
                  <c:v>0.68883822467866085</c:v>
                </c:pt>
                <c:pt idx="357">
                  <c:v>0.61510576596029209</c:v>
                </c:pt>
                <c:pt idx="358">
                  <c:v>0.54700955678884611</c:v>
                </c:pt>
                <c:pt idx="359">
                  <c:v>0.48192457216648388</c:v>
                </c:pt>
              </c:numCache>
            </c:numRef>
          </c:val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'Score Template 2'!$FD$39:$FD$398</c:f>
              <c:numCache>
                <c:formatCode>0.0000</c:formatCode>
                <c:ptCount val="360"/>
                <c:pt idx="0">
                  <c:v>0.99606323643359851</c:v>
                </c:pt>
                <c:pt idx="1">
                  <c:v>0.93976169510839114</c:v>
                </c:pt>
                <c:pt idx="2">
                  <c:v>0.88470895345134315</c:v>
                </c:pt>
                <c:pt idx="3">
                  <c:v>0.83603619380785088</c:v>
                </c:pt>
                <c:pt idx="4">
                  <c:v>0.79082151340733231</c:v>
                </c:pt>
                <c:pt idx="5">
                  <c:v>0.74906989899339149</c:v>
                </c:pt>
                <c:pt idx="6">
                  <c:v>0.70942355398619261</c:v>
                </c:pt>
                <c:pt idx="7">
                  <c:v>0.67112535712439136</c:v>
                </c:pt>
                <c:pt idx="8">
                  <c:v>0.63579087375332466</c:v>
                </c:pt>
                <c:pt idx="9">
                  <c:v>0.61129947656001149</c:v>
                </c:pt>
                <c:pt idx="10">
                  <c:v>0.60138269783566067</c:v>
                </c:pt>
                <c:pt idx="11">
                  <c:v>0.59518885558179213</c:v>
                </c:pt>
                <c:pt idx="12">
                  <c:v>0.59589052436478251</c:v>
                </c:pt>
                <c:pt idx="13">
                  <c:v>0.60452284036264747</c:v>
                </c:pt>
                <c:pt idx="14">
                  <c:v>0.62782667739171993</c:v>
                </c:pt>
                <c:pt idx="15">
                  <c:v>0.68376068685448455</c:v>
                </c:pt>
                <c:pt idx="16">
                  <c:v>0.77047612961348899</c:v>
                </c:pt>
                <c:pt idx="17">
                  <c:v>0.884832624294697</c:v>
                </c:pt>
                <c:pt idx="18">
                  <c:v>0.98596110068867349</c:v>
                </c:pt>
                <c:pt idx="19">
                  <c:v>0.85210357222330479</c:v>
                </c:pt>
                <c:pt idx="20">
                  <c:v>0.71376423864061589</c:v>
                </c:pt>
                <c:pt idx="21">
                  <c:v>0.57494387272326808</c:v>
                </c:pt>
                <c:pt idx="22">
                  <c:v>0.4390718550411693</c:v>
                </c:pt>
                <c:pt idx="23">
                  <c:v>0.31298304274478073</c:v>
                </c:pt>
                <c:pt idx="24">
                  <c:v>0.20046282512955138</c:v>
                </c:pt>
                <c:pt idx="25">
                  <c:v>0.1006993028438643</c:v>
                </c:pt>
                <c:pt idx="26">
                  <c:v>1.3068640465921044E-2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1.0016587833768908E-2</c:v>
                </c:pt>
                <c:pt idx="38">
                  <c:v>0.15169482540448875</c:v>
                </c:pt>
                <c:pt idx="39">
                  <c:v>0.31855037344493442</c:v>
                </c:pt>
                <c:pt idx="40">
                  <c:v>0.49977285542830241</c:v>
                </c:pt>
                <c:pt idx="41">
                  <c:v>0.69379981235066213</c:v>
                </c:pt>
                <c:pt idx="42">
                  <c:v>0.90597264670750333</c:v>
                </c:pt>
                <c:pt idx="43">
                  <c:v>0.87053114881501725</c:v>
                </c:pt>
                <c:pt idx="44">
                  <c:v>0.64838700256798631</c:v>
                </c:pt>
                <c:pt idx="45">
                  <c:v>0.44057961548858871</c:v>
                </c:pt>
                <c:pt idx="46">
                  <c:v>0.26093565877525537</c:v>
                </c:pt>
                <c:pt idx="47">
                  <c:v>0.11356856027422824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9.1922201029936979E-4</c:v>
                </c:pt>
                <c:pt idx="62">
                  <c:v>0.10558947726713119</c:v>
                </c:pt>
                <c:pt idx="63">
                  <c:v>0.23179315242697029</c:v>
                </c:pt>
                <c:pt idx="64">
                  <c:v>0.3768771935378562</c:v>
                </c:pt>
                <c:pt idx="65">
                  <c:v>0.53523653125408432</c:v>
                </c:pt>
                <c:pt idx="66">
                  <c:v>0.69339844787960503</c:v>
                </c:pt>
                <c:pt idx="67">
                  <c:v>0.84290213150047355</c:v>
                </c:pt>
                <c:pt idx="68">
                  <c:v>0.9804596204179219</c:v>
                </c:pt>
                <c:pt idx="69">
                  <c:v>0.90546436124781693</c:v>
                </c:pt>
                <c:pt idx="70">
                  <c:v>0.800601162695326</c:v>
                </c:pt>
                <c:pt idx="71">
                  <c:v>0.70350416666467586</c:v>
                </c:pt>
                <c:pt idx="72">
                  <c:v>0.61518230138229379</c:v>
                </c:pt>
                <c:pt idx="73">
                  <c:v>0.54914204716922776</c:v>
                </c:pt>
                <c:pt idx="74">
                  <c:v>0.50343927971222591</c:v>
                </c:pt>
                <c:pt idx="75">
                  <c:v>0.46707493707771985</c:v>
                </c:pt>
                <c:pt idx="76">
                  <c:v>0.43575356387950837</c:v>
                </c:pt>
                <c:pt idx="77">
                  <c:v>0.41615893319177044</c:v>
                </c:pt>
                <c:pt idx="78">
                  <c:v>0.41343287181010036</c:v>
                </c:pt>
                <c:pt idx="79">
                  <c:v>0.43354517869380926</c:v>
                </c:pt>
                <c:pt idx="80">
                  <c:v>0.47032590507718952</c:v>
                </c:pt>
                <c:pt idx="81">
                  <c:v>0.5155897016752391</c:v>
                </c:pt>
                <c:pt idx="82">
                  <c:v>0.56947984535893015</c:v>
                </c:pt>
                <c:pt idx="83">
                  <c:v>0.63036348761936589</c:v>
                </c:pt>
                <c:pt idx="84">
                  <c:v>0.69773095028015275</c:v>
                </c:pt>
                <c:pt idx="85">
                  <c:v>0.77608785489393806</c:v>
                </c:pt>
                <c:pt idx="86">
                  <c:v>0.86853649813738931</c:v>
                </c:pt>
                <c:pt idx="87">
                  <c:v>0.96248396684719073</c:v>
                </c:pt>
                <c:pt idx="88">
                  <c:v>0.94505025724626535</c:v>
                </c:pt>
                <c:pt idx="89">
                  <c:v>0.85996744808894132</c:v>
                </c:pt>
                <c:pt idx="90">
                  <c:v>0.78646771231529511</c:v>
                </c:pt>
                <c:pt idx="91">
                  <c:v>0.72692817438492963</c:v>
                </c:pt>
                <c:pt idx="92">
                  <c:v>0.68118933936038739</c:v>
                </c:pt>
                <c:pt idx="93">
                  <c:v>0.64236918001570897</c:v>
                </c:pt>
                <c:pt idx="94">
                  <c:v>0.62345350662259857</c:v>
                </c:pt>
                <c:pt idx="95">
                  <c:v>0.62039635053859843</c:v>
                </c:pt>
                <c:pt idx="96">
                  <c:v>0.62175832568906664</c:v>
                </c:pt>
                <c:pt idx="97">
                  <c:v>0.63099451335420387</c:v>
                </c:pt>
                <c:pt idx="98">
                  <c:v>0.64318201983225864</c:v>
                </c:pt>
                <c:pt idx="99">
                  <c:v>0.65664003008453831</c:v>
                </c:pt>
                <c:pt idx="100">
                  <c:v>0.66485312365645921</c:v>
                </c:pt>
                <c:pt idx="101">
                  <c:v>0.68519716675744768</c:v>
                </c:pt>
                <c:pt idx="102">
                  <c:v>0.72321858924169158</c:v>
                </c:pt>
                <c:pt idx="103">
                  <c:v>0.77980520063677727</c:v>
                </c:pt>
                <c:pt idx="104">
                  <c:v>0.8479889958653104</c:v>
                </c:pt>
                <c:pt idx="105">
                  <c:v>0.92684914324283896</c:v>
                </c:pt>
                <c:pt idx="106">
                  <c:v>0.98544189236672863</c:v>
                </c:pt>
                <c:pt idx="107">
                  <c:v>0.8962211957364794</c:v>
                </c:pt>
                <c:pt idx="108">
                  <c:v>0.8148489751178366</c:v>
                </c:pt>
                <c:pt idx="109">
                  <c:v>0.75380997893648338</c:v>
                </c:pt>
                <c:pt idx="110">
                  <c:v>0.71269896640072039</c:v>
                </c:pt>
                <c:pt idx="111">
                  <c:v>0.68388050492603569</c:v>
                </c:pt>
                <c:pt idx="112">
                  <c:v>0.66535231536528427</c:v>
                </c:pt>
                <c:pt idx="113">
                  <c:v>0.65846784847654827</c:v>
                </c:pt>
                <c:pt idx="114">
                  <c:v>0.66191090710286149</c:v>
                </c:pt>
                <c:pt idx="115">
                  <c:v>0.67182734483222095</c:v>
                </c:pt>
                <c:pt idx="116">
                  <c:v>0.68892791796380259</c:v>
                </c:pt>
                <c:pt idx="117">
                  <c:v>0.71211574221307761</c:v>
                </c:pt>
                <c:pt idx="118">
                  <c:v>0.74865057577273131</c:v>
                </c:pt>
                <c:pt idx="119">
                  <c:v>0.79972127927830738</c:v>
                </c:pt>
                <c:pt idx="120">
                  <c:v>0.85716092950943101</c:v>
                </c:pt>
                <c:pt idx="121">
                  <c:v>0.91484205008930553</c:v>
                </c:pt>
                <c:pt idx="122">
                  <c:v>0.97181184828693734</c:v>
                </c:pt>
                <c:pt idx="123">
                  <c:v>0.96994757806158249</c:v>
                </c:pt>
                <c:pt idx="124">
                  <c:v>0.90762711878058577</c:v>
                </c:pt>
                <c:pt idx="125">
                  <c:v>0.84539492286737239</c:v>
                </c:pt>
                <c:pt idx="126">
                  <c:v>0.78616271283771977</c:v>
                </c:pt>
                <c:pt idx="127">
                  <c:v>0.72430876461692884</c:v>
                </c:pt>
                <c:pt idx="128">
                  <c:v>0.6647366410855563</c:v>
                </c:pt>
                <c:pt idx="129">
                  <c:v>0.60738609712751124</c:v>
                </c:pt>
                <c:pt idx="130">
                  <c:v>0.55636993653615607</c:v>
                </c:pt>
                <c:pt idx="131">
                  <c:v>0.51706248143171085</c:v>
                </c:pt>
                <c:pt idx="132">
                  <c:v>0.49646938013183217</c:v>
                </c:pt>
                <c:pt idx="133">
                  <c:v>0.4980163009949925</c:v>
                </c:pt>
                <c:pt idx="134">
                  <c:v>0.52535717950564509</c:v>
                </c:pt>
                <c:pt idx="135">
                  <c:v>0.57268813025011034</c:v>
                </c:pt>
                <c:pt idx="136">
                  <c:v>0.63389045802647259</c:v>
                </c:pt>
                <c:pt idx="137">
                  <c:v>0.70880453123189047</c:v>
                </c:pt>
                <c:pt idx="138">
                  <c:v>0.79286521040415003</c:v>
                </c:pt>
                <c:pt idx="139">
                  <c:v>0.87599413968406359</c:v>
                </c:pt>
                <c:pt idx="140">
                  <c:v>0.95003690274870545</c:v>
                </c:pt>
                <c:pt idx="141">
                  <c:v>0.9809017487928543</c:v>
                </c:pt>
                <c:pt idx="142">
                  <c:v>0.91083127970881994</c:v>
                </c:pt>
                <c:pt idx="143">
                  <c:v>0.84321271352539773</c:v>
                </c:pt>
                <c:pt idx="144">
                  <c:v>0.78031179835658238</c:v>
                </c:pt>
                <c:pt idx="145">
                  <c:v>0.72209221273534485</c:v>
                </c:pt>
                <c:pt idx="146">
                  <c:v>0.6670930816863565</c:v>
                </c:pt>
                <c:pt idx="147">
                  <c:v>0.61494550083489752</c:v>
                </c:pt>
                <c:pt idx="148">
                  <c:v>0.56512711539152893</c:v>
                </c:pt>
                <c:pt idx="149">
                  <c:v>0.52381658429440647</c:v>
                </c:pt>
                <c:pt idx="150">
                  <c:v>0.491719370496846</c:v>
                </c:pt>
                <c:pt idx="151">
                  <c:v>0.46443057553690192</c:v>
                </c:pt>
                <c:pt idx="152">
                  <c:v>0.44408451364296375</c:v>
                </c:pt>
                <c:pt idx="153">
                  <c:v>0.40199874278491399</c:v>
                </c:pt>
                <c:pt idx="154">
                  <c:v>0.38463693269646704</c:v>
                </c:pt>
                <c:pt idx="155">
                  <c:v>0.39519881139670821</c:v>
                </c:pt>
                <c:pt idx="156">
                  <c:v>0.43438585132234608</c:v>
                </c:pt>
                <c:pt idx="157">
                  <c:v>0.49555546359292724</c:v>
                </c:pt>
                <c:pt idx="158">
                  <c:v>0.5625303973189677</c:v>
                </c:pt>
                <c:pt idx="159">
                  <c:v>0.62925944910032439</c:v>
                </c:pt>
                <c:pt idx="160">
                  <c:v>0.68805865566970414</c:v>
                </c:pt>
                <c:pt idx="161">
                  <c:v>0.73361122082565489</c:v>
                </c:pt>
                <c:pt idx="162">
                  <c:v>0.76653721341108261</c:v>
                </c:pt>
                <c:pt idx="163">
                  <c:v>0.79408350703856267</c:v>
                </c:pt>
                <c:pt idx="164">
                  <c:v>0.82124588231896534</c:v>
                </c:pt>
                <c:pt idx="165">
                  <c:v>0.84717885723435538</c:v>
                </c:pt>
                <c:pt idx="166">
                  <c:v>0.87797975051278176</c:v>
                </c:pt>
                <c:pt idx="167">
                  <c:v>0.91989911646787226</c:v>
                </c:pt>
                <c:pt idx="168">
                  <c:v>0.96806069592442245</c:v>
                </c:pt>
                <c:pt idx="169">
                  <c:v>0.98196144819828579</c:v>
                </c:pt>
                <c:pt idx="170">
                  <c:v>0.92812175553501397</c:v>
                </c:pt>
                <c:pt idx="171">
                  <c:v>0.87571532195567658</c:v>
                </c:pt>
                <c:pt idx="172">
                  <c:v>0.82027763933144815</c:v>
                </c:pt>
                <c:pt idx="173">
                  <c:v>0.7673162406697952</c:v>
                </c:pt>
                <c:pt idx="174">
                  <c:v>0.7203988366327303</c:v>
                </c:pt>
                <c:pt idx="175">
                  <c:v>0.67825439951092659</c:v>
                </c:pt>
                <c:pt idx="176">
                  <c:v>0.64130779651823744</c:v>
                </c:pt>
                <c:pt idx="177">
                  <c:v>0.61208747443139555</c:v>
                </c:pt>
                <c:pt idx="178">
                  <c:v>0.58913094882763006</c:v>
                </c:pt>
                <c:pt idx="179">
                  <c:v>0.57127513169265165</c:v>
                </c:pt>
                <c:pt idx="180">
                  <c:v>0.56399372161635108</c:v>
                </c:pt>
                <c:pt idx="181">
                  <c:v>0.55034972792444359</c:v>
                </c:pt>
                <c:pt idx="182">
                  <c:v>0.53180763432463696</c:v>
                </c:pt>
                <c:pt idx="183">
                  <c:v>0.51804047318872415</c:v>
                </c:pt>
                <c:pt idx="184">
                  <c:v>0.54378800534052329</c:v>
                </c:pt>
                <c:pt idx="185">
                  <c:v>0.56390804276983764</c:v>
                </c:pt>
                <c:pt idx="186">
                  <c:v>0.56760865759380685</c:v>
                </c:pt>
                <c:pt idx="187">
                  <c:v>0.55475440058716741</c:v>
                </c:pt>
                <c:pt idx="188">
                  <c:v>0.53315479369961927</c:v>
                </c:pt>
                <c:pt idx="189">
                  <c:v>0.51789790586784334</c:v>
                </c:pt>
                <c:pt idx="190">
                  <c:v>0.52050486641534</c:v>
                </c:pt>
                <c:pt idx="191">
                  <c:v>0.5499760147903956</c:v>
                </c:pt>
                <c:pt idx="192">
                  <c:v>0.60276625771041692</c:v>
                </c:pt>
                <c:pt idx="193">
                  <c:v>0.67687490118678006</c:v>
                </c:pt>
                <c:pt idx="194">
                  <c:v>0.76519395472894181</c:v>
                </c:pt>
                <c:pt idx="195">
                  <c:v>0.86245747687406227</c:v>
                </c:pt>
                <c:pt idx="196">
                  <c:v>0.95255892474531012</c:v>
                </c:pt>
                <c:pt idx="197">
                  <c:v>0.96262214803021218</c:v>
                </c:pt>
                <c:pt idx="198">
                  <c:v>0.88776320596338965</c:v>
                </c:pt>
                <c:pt idx="199">
                  <c:v>0.82238035826673428</c:v>
                </c:pt>
                <c:pt idx="200">
                  <c:v>0.7682271447132506</c:v>
                </c:pt>
                <c:pt idx="201">
                  <c:v>0.72816891145503382</c:v>
                </c:pt>
                <c:pt idx="202">
                  <c:v>0.69603374921833161</c:v>
                </c:pt>
                <c:pt idx="203">
                  <c:v>0.67288570858901664</c:v>
                </c:pt>
                <c:pt idx="204">
                  <c:v>0.65596358219477824</c:v>
                </c:pt>
                <c:pt idx="205">
                  <c:v>0.64413421030082718</c:v>
                </c:pt>
                <c:pt idx="206">
                  <c:v>0.6350307100090693</c:v>
                </c:pt>
                <c:pt idx="207">
                  <c:v>0.6286913672873089</c:v>
                </c:pt>
                <c:pt idx="208">
                  <c:v>0.6255525300657272</c:v>
                </c:pt>
                <c:pt idx="209">
                  <c:v>0.62686554495282765</c:v>
                </c:pt>
                <c:pt idx="210">
                  <c:v>0.63383435050220105</c:v>
                </c:pt>
                <c:pt idx="211">
                  <c:v>0.64310981314560212</c:v>
                </c:pt>
                <c:pt idx="212">
                  <c:v>0.67226629072089028</c:v>
                </c:pt>
                <c:pt idx="213">
                  <c:v>0.72207525857578547</c:v>
                </c:pt>
                <c:pt idx="214">
                  <c:v>0.78204799758430354</c:v>
                </c:pt>
                <c:pt idx="215">
                  <c:v>0.84607211405183036</c:v>
                </c:pt>
                <c:pt idx="216">
                  <c:v>0.90883011225072452</c:v>
                </c:pt>
                <c:pt idx="217">
                  <c:v>0.97171844042079036</c:v>
                </c:pt>
                <c:pt idx="218">
                  <c:v>0.9691014216733691</c:v>
                </c:pt>
                <c:pt idx="219">
                  <c:v>0.92083441832936519</c:v>
                </c:pt>
                <c:pt idx="220">
                  <c:v>0.88118935818735111</c:v>
                </c:pt>
                <c:pt idx="221">
                  <c:v>0.8535520709201152</c:v>
                </c:pt>
                <c:pt idx="222">
                  <c:v>0.83835906571640273</c:v>
                </c:pt>
                <c:pt idx="223">
                  <c:v>0.83431325409103241</c:v>
                </c:pt>
                <c:pt idx="224">
                  <c:v>0.84037541381968173</c:v>
                </c:pt>
                <c:pt idx="225">
                  <c:v>0.85472368731943049</c:v>
                </c:pt>
                <c:pt idx="226">
                  <c:v>0.88108522345673945</c:v>
                </c:pt>
                <c:pt idx="227">
                  <c:v>0.91442639527997116</c:v>
                </c:pt>
                <c:pt idx="228">
                  <c:v>0.95786446949156123</c:v>
                </c:pt>
                <c:pt idx="229">
                  <c:v>0.99067907723497539</c:v>
                </c:pt>
                <c:pt idx="230">
                  <c:v>0.93205211521184916</c:v>
                </c:pt>
                <c:pt idx="231">
                  <c:v>0.87387762285854609</c:v>
                </c:pt>
                <c:pt idx="232">
                  <c:v>0.82428650731564834</c:v>
                </c:pt>
                <c:pt idx="233">
                  <c:v>0.78957857667016351</c:v>
                </c:pt>
                <c:pt idx="234">
                  <c:v>0.7671655079064057</c:v>
                </c:pt>
                <c:pt idx="235">
                  <c:v>0.75298118903778588</c:v>
                </c:pt>
                <c:pt idx="236">
                  <c:v>0.74306544044742651</c:v>
                </c:pt>
                <c:pt idx="237">
                  <c:v>0.73636381014355368</c:v>
                </c:pt>
                <c:pt idx="238">
                  <c:v>0.73223249065777241</c:v>
                </c:pt>
                <c:pt idx="239">
                  <c:v>0.73447145920454893</c:v>
                </c:pt>
                <c:pt idx="240">
                  <c:v>0.74963272032740658</c:v>
                </c:pt>
                <c:pt idx="241">
                  <c:v>0.77802352888862625</c:v>
                </c:pt>
                <c:pt idx="242">
                  <c:v>0.82391928578809925</c:v>
                </c:pt>
                <c:pt idx="243">
                  <c:v>0.88849466115400755</c:v>
                </c:pt>
                <c:pt idx="244">
                  <c:v>0.97153272363104504</c:v>
                </c:pt>
                <c:pt idx="245">
                  <c:v>0.93349332388874995</c:v>
                </c:pt>
                <c:pt idx="246">
                  <c:v>0.83213881233388254</c:v>
                </c:pt>
                <c:pt idx="247">
                  <c:v>0.73269831756465598</c:v>
                </c:pt>
                <c:pt idx="248">
                  <c:v>0.64153355142238733</c:v>
                </c:pt>
                <c:pt idx="249">
                  <c:v>0.56271218821651225</c:v>
                </c:pt>
                <c:pt idx="250">
                  <c:v>0.49814904127191495</c:v>
                </c:pt>
                <c:pt idx="251">
                  <c:v>0.44666911790227792</c:v>
                </c:pt>
                <c:pt idx="252">
                  <c:v>0.40730644908149738</c:v>
                </c:pt>
                <c:pt idx="253">
                  <c:v>0.37880055584378491</c:v>
                </c:pt>
                <c:pt idx="254">
                  <c:v>0.36008774503664054</c:v>
                </c:pt>
                <c:pt idx="255">
                  <c:v>0.34925846378184511</c:v>
                </c:pt>
                <c:pt idx="256">
                  <c:v>0.34340413862833696</c:v>
                </c:pt>
                <c:pt idx="257">
                  <c:v>0.3458507260079644</c:v>
                </c:pt>
                <c:pt idx="258">
                  <c:v>0.39378198489191907</c:v>
                </c:pt>
                <c:pt idx="259">
                  <c:v>0.44720521064825924</c:v>
                </c:pt>
                <c:pt idx="260">
                  <c:v>0.50098647932118323</c:v>
                </c:pt>
                <c:pt idx="261">
                  <c:v>0.56023186081277987</c:v>
                </c:pt>
                <c:pt idx="262">
                  <c:v>0.62601260914834167</c:v>
                </c:pt>
                <c:pt idx="263">
                  <c:v>0.68541337816062331</c:v>
                </c:pt>
                <c:pt idx="264">
                  <c:v>0.72696954131425706</c:v>
                </c:pt>
                <c:pt idx="265">
                  <c:v>0.75291449694456769</c:v>
                </c:pt>
                <c:pt idx="266">
                  <c:v>0.7745079420560208</c:v>
                </c:pt>
                <c:pt idx="267">
                  <c:v>0.8006040438269757</c:v>
                </c:pt>
                <c:pt idx="268">
                  <c:v>0.8294980284442165</c:v>
                </c:pt>
                <c:pt idx="269">
                  <c:v>0.86700286554013029</c:v>
                </c:pt>
                <c:pt idx="270">
                  <c:v>0.92049970309835139</c:v>
                </c:pt>
                <c:pt idx="271">
                  <c:v>0.98881113491539707</c:v>
                </c:pt>
                <c:pt idx="272">
                  <c:v>0.93281076306728039</c:v>
                </c:pt>
                <c:pt idx="273">
                  <c:v>0.84882937849161677</c:v>
                </c:pt>
                <c:pt idx="274">
                  <c:v>0.77060367724514978</c:v>
                </c:pt>
                <c:pt idx="275">
                  <c:v>0.70104023064170851</c:v>
                </c:pt>
                <c:pt idx="276">
                  <c:v>0.64286337391972048</c:v>
                </c:pt>
                <c:pt idx="277">
                  <c:v>0.59261163044024268</c:v>
                </c:pt>
                <c:pt idx="278">
                  <c:v>0.54350002617401727</c:v>
                </c:pt>
                <c:pt idx="279">
                  <c:v>0.48340982753928785</c:v>
                </c:pt>
                <c:pt idx="280">
                  <c:v>0.40810115105053402</c:v>
                </c:pt>
                <c:pt idx="281">
                  <c:v>0.32746660572196173</c:v>
                </c:pt>
                <c:pt idx="282">
                  <c:v>0.2441401883051505</c:v>
                </c:pt>
                <c:pt idx="283">
                  <c:v>0.16856001811182808</c:v>
                </c:pt>
                <c:pt idx="284">
                  <c:v>0.10920496104047805</c:v>
                </c:pt>
                <c:pt idx="285">
                  <c:v>7.0088015557510874E-2</c:v>
                </c:pt>
                <c:pt idx="286">
                  <c:v>4.8018152619239252E-2</c:v>
                </c:pt>
                <c:pt idx="287">
                  <c:v>4.1153380395886008E-2</c:v>
                </c:pt>
                <c:pt idx="288">
                  <c:v>5.0927060922352885E-2</c:v>
                </c:pt>
                <c:pt idx="289">
                  <c:v>4.1123560079812771E-2</c:v>
                </c:pt>
                <c:pt idx="290">
                  <c:v>4.8385199150243641E-2</c:v>
                </c:pt>
                <c:pt idx="291">
                  <c:v>7.7069179395510501E-2</c:v>
                </c:pt>
                <c:pt idx="292">
                  <c:v>0.13452605031544895</c:v>
                </c:pt>
                <c:pt idx="293">
                  <c:v>0.21545380053130003</c:v>
                </c:pt>
                <c:pt idx="294">
                  <c:v>0.32373335349664989</c:v>
                </c:pt>
                <c:pt idx="295">
                  <c:v>0.45293710521085873</c:v>
                </c:pt>
                <c:pt idx="296">
                  <c:v>0.59240090979840754</c:v>
                </c:pt>
                <c:pt idx="297">
                  <c:v>0.73629132489699323</c:v>
                </c:pt>
                <c:pt idx="298">
                  <c:v>0.88183898834622043</c:v>
                </c:pt>
                <c:pt idx="299">
                  <c:v>0.97200544574967906</c:v>
                </c:pt>
                <c:pt idx="300">
                  <c:v>0.83081991263102706</c:v>
                </c:pt>
                <c:pt idx="301">
                  <c:v>0.70406754291888263</c:v>
                </c:pt>
                <c:pt idx="302">
                  <c:v>0.59963263697352165</c:v>
                </c:pt>
                <c:pt idx="303">
                  <c:v>0.5160283393819004</c:v>
                </c:pt>
                <c:pt idx="304">
                  <c:v>0.45319023853377427</c:v>
                </c:pt>
                <c:pt idx="305">
                  <c:v>0.40237991651542659</c:v>
                </c:pt>
                <c:pt idx="306">
                  <c:v>0.36017678702470179</c:v>
                </c:pt>
                <c:pt idx="307">
                  <c:v>0.31799787958516113</c:v>
                </c:pt>
                <c:pt idx="308">
                  <c:v>0.20324670190462513</c:v>
                </c:pt>
                <c:pt idx="309">
                  <c:v>0.1080429280862486</c:v>
                </c:pt>
                <c:pt idx="310">
                  <c:v>4.4354046087479393E-2</c:v>
                </c:pt>
                <c:pt idx="311">
                  <c:v>1.7275098533820032E-2</c:v>
                </c:pt>
                <c:pt idx="312">
                  <c:v>1.7213702252787622E-2</c:v>
                </c:pt>
                <c:pt idx="313">
                  <c:v>4.6119414998924468E-2</c:v>
                </c:pt>
                <c:pt idx="314">
                  <c:v>9.4355612098366626E-2</c:v>
                </c:pt>
                <c:pt idx="315">
                  <c:v>0.1529348068046531</c:v>
                </c:pt>
                <c:pt idx="316">
                  <c:v>0.225676208712423</c:v>
                </c:pt>
                <c:pt idx="317">
                  <c:v>0.31351418919291962</c:v>
                </c:pt>
                <c:pt idx="318">
                  <c:v>0.40834528278773496</c:v>
                </c:pt>
                <c:pt idx="319">
                  <c:v>0.50950997627454409</c:v>
                </c:pt>
                <c:pt idx="320">
                  <c:v>0.59581702134730441</c:v>
                </c:pt>
                <c:pt idx="321">
                  <c:v>0.69368545178773111</c:v>
                </c:pt>
                <c:pt idx="322">
                  <c:v>0.79747895857842721</c:v>
                </c:pt>
                <c:pt idx="323">
                  <c:v>0.88715995062043473</c:v>
                </c:pt>
                <c:pt idx="324">
                  <c:v>0.95938506345281882</c:v>
                </c:pt>
                <c:pt idx="325">
                  <c:v>0.98900878449317609</c:v>
                </c:pt>
                <c:pt idx="326">
                  <c:v>0.94987181783716135</c:v>
                </c:pt>
                <c:pt idx="327">
                  <c:v>0.91357934210827985</c:v>
                </c:pt>
                <c:pt idx="328">
                  <c:v>0.88505274732864547</c:v>
                </c:pt>
                <c:pt idx="329">
                  <c:v>0.86805521973943511</c:v>
                </c:pt>
                <c:pt idx="330">
                  <c:v>0.8623477882596573</c:v>
                </c:pt>
                <c:pt idx="331">
                  <c:v>0.86081364696532958</c:v>
                </c:pt>
                <c:pt idx="332">
                  <c:v>0.86531942929324468</c:v>
                </c:pt>
                <c:pt idx="333">
                  <c:v>0.87339219375621635</c:v>
                </c:pt>
                <c:pt idx="334">
                  <c:v>0.88401950034766519</c:v>
                </c:pt>
                <c:pt idx="335">
                  <c:v>0.89512909096803828</c:v>
                </c:pt>
                <c:pt idx="336">
                  <c:v>0.90069966120101574</c:v>
                </c:pt>
                <c:pt idx="337">
                  <c:v>0.89759242347874169</c:v>
                </c:pt>
                <c:pt idx="338">
                  <c:v>0.89011548943039442</c:v>
                </c:pt>
                <c:pt idx="339">
                  <c:v>0.96657814843435863</c:v>
                </c:pt>
                <c:pt idx="340">
                  <c:v>0.96172832487899174</c:v>
                </c:pt>
                <c:pt idx="341">
                  <c:v>0.90181422833281255</c:v>
                </c:pt>
                <c:pt idx="342">
                  <c:v>0.85138908119376555</c:v>
                </c:pt>
                <c:pt idx="343">
                  <c:v>0.80901936924688922</c:v>
                </c:pt>
                <c:pt idx="344">
                  <c:v>0.77933168785289098</c:v>
                </c:pt>
                <c:pt idx="345">
                  <c:v>0.76224024380277866</c:v>
                </c:pt>
                <c:pt idx="346">
                  <c:v>0.75757415508888226</c:v>
                </c:pt>
                <c:pt idx="347">
                  <c:v>0.76892972806530957</c:v>
                </c:pt>
                <c:pt idx="348">
                  <c:v>0.79718533851284423</c:v>
                </c:pt>
                <c:pt idx="349">
                  <c:v>0.83816436094223645</c:v>
                </c:pt>
                <c:pt idx="350">
                  <c:v>0.89831522373030437</c:v>
                </c:pt>
                <c:pt idx="351">
                  <c:v>0.95691535131770733</c:v>
                </c:pt>
                <c:pt idx="352">
                  <c:v>0.95646385896926933</c:v>
                </c:pt>
                <c:pt idx="353">
                  <c:v>0.85950522494147119</c:v>
                </c:pt>
                <c:pt idx="354">
                  <c:v>0.76977084799031281</c:v>
                </c:pt>
                <c:pt idx="355">
                  <c:v>0.68884050625019655</c:v>
                </c:pt>
                <c:pt idx="356">
                  <c:v>0.61510982613857368</c:v>
                </c:pt>
                <c:pt idx="357">
                  <c:v>0.54701488636159945</c:v>
                </c:pt>
                <c:pt idx="358">
                  <c:v>0.48193013373066906</c:v>
                </c:pt>
                <c:pt idx="359">
                  <c:v>0.42356492640877974</c:v>
                </c:pt>
              </c:numCache>
            </c:numRef>
          </c:val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'Score Template 2'!$FE$39:$FE$398</c:f>
              <c:numCache>
                <c:formatCode>0.0000</c:formatCode>
                <c:ptCount val="360"/>
                <c:pt idx="0">
                  <c:v>0.93979795277831724</c:v>
                </c:pt>
                <c:pt idx="1">
                  <c:v>0.88474263870501635</c:v>
                </c:pt>
                <c:pt idx="2">
                  <c:v>0.83606823599057301</c:v>
                </c:pt>
                <c:pt idx="3">
                  <c:v>0.7908464515221264</c:v>
                </c:pt>
                <c:pt idx="4">
                  <c:v>0.74908903331878296</c:v>
                </c:pt>
                <c:pt idx="5">
                  <c:v>0.70943864390219347</c:v>
                </c:pt>
                <c:pt idx="6">
                  <c:v>0.67113716357227193</c:v>
                </c:pt>
                <c:pt idx="7">
                  <c:v>0.63580170618770504</c:v>
                </c:pt>
                <c:pt idx="8">
                  <c:v>0.61130639650708429</c:v>
                </c:pt>
                <c:pt idx="9">
                  <c:v>0.60139199992598391</c:v>
                </c:pt>
                <c:pt idx="10">
                  <c:v>0.59519930450603842</c:v>
                </c:pt>
                <c:pt idx="11">
                  <c:v>0.59589884733369181</c:v>
                </c:pt>
                <c:pt idx="12">
                  <c:v>0.60452846015919171</c:v>
                </c:pt>
                <c:pt idx="13">
                  <c:v>0.62782688285915556</c:v>
                </c:pt>
                <c:pt idx="14">
                  <c:v>0.68375256323801747</c:v>
                </c:pt>
                <c:pt idx="15">
                  <c:v>0.77045756502021234</c:v>
                </c:pt>
                <c:pt idx="16">
                  <c:v>0.88480364016194402</c:v>
                </c:pt>
                <c:pt idx="17">
                  <c:v>0.98599280647417564</c:v>
                </c:pt>
                <c:pt idx="18">
                  <c:v>0.85213600510796306</c:v>
                </c:pt>
                <c:pt idx="19">
                  <c:v>0.71379500480774249</c:v>
                </c:pt>
                <c:pt idx="20">
                  <c:v>0.57497235122053625</c:v>
                </c:pt>
                <c:pt idx="21">
                  <c:v>0.43909693736044264</c:v>
                </c:pt>
                <c:pt idx="22">
                  <c:v>0.31300602422089907</c:v>
                </c:pt>
                <c:pt idx="23">
                  <c:v>0.20048864456594739</c:v>
                </c:pt>
                <c:pt idx="24">
                  <c:v>0.10072743548569196</c:v>
                </c:pt>
                <c:pt idx="25">
                  <c:v>1.3096149994122785E-2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1.0012268865871699E-2</c:v>
                </c:pt>
                <c:pt idx="37">
                  <c:v>0.15168317338324044</c:v>
                </c:pt>
                <c:pt idx="38">
                  <c:v>0.31852241050201135</c:v>
                </c:pt>
                <c:pt idx="39">
                  <c:v>0.49972950698921947</c:v>
                </c:pt>
                <c:pt idx="40">
                  <c:v>0.69374264859538792</c:v>
                </c:pt>
                <c:pt idx="41">
                  <c:v>0.90590805942288766</c:v>
                </c:pt>
                <c:pt idx="42">
                  <c:v>0.8705980613628076</c:v>
                </c:pt>
                <c:pt idx="43">
                  <c:v>0.64845615685169411</c:v>
                </c:pt>
                <c:pt idx="44">
                  <c:v>0.44064901143229873</c:v>
                </c:pt>
                <c:pt idx="45">
                  <c:v>0.26100358224293685</c:v>
                </c:pt>
                <c:pt idx="46">
                  <c:v>0.11363159318963834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8.6485271454739276E-4</c:v>
                </c:pt>
                <c:pt idx="61">
                  <c:v>0.1055186439743564</c:v>
                </c:pt>
                <c:pt idx="62">
                  <c:v>0.23170973863442157</c:v>
                </c:pt>
                <c:pt idx="63">
                  <c:v>0.3767866039710841</c:v>
                </c:pt>
                <c:pt idx="64">
                  <c:v>0.53513954635750083</c:v>
                </c:pt>
                <c:pt idx="65">
                  <c:v>0.69329239375606888</c:v>
                </c:pt>
                <c:pt idx="66">
                  <c:v>0.84279041685450873</c:v>
                </c:pt>
                <c:pt idx="67">
                  <c:v>0.98034858292194027</c:v>
                </c:pt>
                <c:pt idx="68">
                  <c:v>0.90556823024338473</c:v>
                </c:pt>
                <c:pt idx="69">
                  <c:v>0.80069095071194885</c:v>
                </c:pt>
                <c:pt idx="70">
                  <c:v>0.7035778186974686</c:v>
                </c:pt>
                <c:pt idx="71">
                  <c:v>0.61524102293946326</c:v>
                </c:pt>
                <c:pt idx="72">
                  <c:v>0.54918813491363316</c:v>
                </c:pt>
                <c:pt idx="73">
                  <c:v>0.50347485553232896</c:v>
                </c:pt>
                <c:pt idx="74">
                  <c:v>0.46710058979494795</c:v>
                </c:pt>
                <c:pt idx="75">
                  <c:v>0.43577100728181817</c:v>
                </c:pt>
                <c:pt idx="76">
                  <c:v>0.4161695235417554</c:v>
                </c:pt>
                <c:pt idx="77">
                  <c:v>0.41344045718398781</c:v>
                </c:pt>
                <c:pt idx="78">
                  <c:v>0.43355132210540059</c:v>
                </c:pt>
                <c:pt idx="79">
                  <c:v>0.47032366798679925</c:v>
                </c:pt>
                <c:pt idx="80">
                  <c:v>0.51557767134198862</c:v>
                </c:pt>
                <c:pt idx="81">
                  <c:v>0.56945749419062386</c:v>
                </c:pt>
                <c:pt idx="82">
                  <c:v>0.63033304447593586</c:v>
                </c:pt>
                <c:pt idx="83">
                  <c:v>0.69769259932366834</c:v>
                </c:pt>
                <c:pt idx="84">
                  <c:v>0.77604171619200768</c:v>
                </c:pt>
                <c:pt idx="85">
                  <c:v>0.86848419842640723</c:v>
                </c:pt>
                <c:pt idx="86">
                  <c:v>0.96242090671650704</c:v>
                </c:pt>
                <c:pt idx="87">
                  <c:v>0.94512275397203738</c:v>
                </c:pt>
                <c:pt idx="88">
                  <c:v>0.86004657926535111</c:v>
                </c:pt>
                <c:pt idx="89">
                  <c:v>0.78654674024654603</c:v>
                </c:pt>
                <c:pt idx="90">
                  <c:v>0.72700287036941713</c:v>
                </c:pt>
                <c:pt idx="91">
                  <c:v>0.68125806258609822</c:v>
                </c:pt>
                <c:pt idx="92">
                  <c:v>0.64242616609037828</c:v>
                </c:pt>
                <c:pt idx="93">
                  <c:v>0.62350589332786654</c:v>
                </c:pt>
                <c:pt idx="94">
                  <c:v>0.62044486221059736</c:v>
                </c:pt>
                <c:pt idx="95">
                  <c:v>0.6218024572609292</c:v>
                </c:pt>
                <c:pt idx="96">
                  <c:v>0.63102751043743821</c:v>
                </c:pt>
                <c:pt idx="97">
                  <c:v>0.64320485342807698</c:v>
                </c:pt>
                <c:pt idx="98">
                  <c:v>0.65665819942949688</c:v>
                </c:pt>
                <c:pt idx="99">
                  <c:v>0.66486877562135716</c:v>
                </c:pt>
                <c:pt idx="100">
                  <c:v>0.68520695877761661</c:v>
                </c:pt>
                <c:pt idx="101">
                  <c:v>0.72321994847969551</c:v>
                </c:pt>
                <c:pt idx="102">
                  <c:v>0.77979514141162976</c:v>
                </c:pt>
                <c:pt idx="103">
                  <c:v>0.84797060662066381</c:v>
                </c:pt>
                <c:pt idx="104">
                  <c:v>0.92682651735970656</c:v>
                </c:pt>
                <c:pt idx="105">
                  <c:v>0.98546882626298637</c:v>
                </c:pt>
                <c:pt idx="106">
                  <c:v>0.89625162233603783</c:v>
                </c:pt>
                <c:pt idx="107">
                  <c:v>0.81488263967368879</c:v>
                </c:pt>
                <c:pt idx="108">
                  <c:v>0.75384913431943934</c:v>
                </c:pt>
                <c:pt idx="109">
                  <c:v>0.7127451645724866</c:v>
                </c:pt>
                <c:pt idx="110">
                  <c:v>0.68392744713032527</c:v>
                </c:pt>
                <c:pt idx="111">
                  <c:v>0.66539851200487465</c:v>
                </c:pt>
                <c:pt idx="112">
                  <c:v>0.65851035031553873</c:v>
                </c:pt>
                <c:pt idx="113">
                  <c:v>0.66194761745678266</c:v>
                </c:pt>
                <c:pt idx="114">
                  <c:v>0.67185707725319377</c:v>
                </c:pt>
                <c:pt idx="115">
                  <c:v>0.68895075301970199</c:v>
                </c:pt>
                <c:pt idx="116">
                  <c:v>0.71213512379971267</c:v>
                </c:pt>
                <c:pt idx="117">
                  <c:v>0.74866000741607519</c:v>
                </c:pt>
                <c:pt idx="118">
                  <c:v>0.79972278360051341</c:v>
                </c:pt>
                <c:pt idx="119">
                  <c:v>0.85716022645606982</c:v>
                </c:pt>
                <c:pt idx="120">
                  <c:v>0.91483741549693143</c:v>
                </c:pt>
                <c:pt idx="121">
                  <c:v>0.97180574311690038</c:v>
                </c:pt>
                <c:pt idx="122">
                  <c:v>0.96995431615138106</c:v>
                </c:pt>
                <c:pt idx="123">
                  <c:v>0.90763123315335414</c:v>
                </c:pt>
                <c:pt idx="124">
                  <c:v>0.84540509978493295</c:v>
                </c:pt>
                <c:pt idx="125">
                  <c:v>0.7861817242285809</c:v>
                </c:pt>
                <c:pt idx="126">
                  <c:v>0.72433705289301387</c:v>
                </c:pt>
                <c:pt idx="127">
                  <c:v>0.66477072378854829</c:v>
                </c:pt>
                <c:pt idx="128">
                  <c:v>0.60742551588825844</c:v>
                </c:pt>
                <c:pt idx="129">
                  <c:v>0.55641377755140309</c:v>
                </c:pt>
                <c:pt idx="130">
                  <c:v>0.51710707656672616</c:v>
                </c:pt>
                <c:pt idx="131">
                  <c:v>0.49651004940986365</c:v>
                </c:pt>
                <c:pt idx="132">
                  <c:v>0.49804680091539166</c:v>
                </c:pt>
                <c:pt idx="133">
                  <c:v>0.52537771191282712</c:v>
                </c:pt>
                <c:pt idx="134">
                  <c:v>0.57270251600974553</c:v>
                </c:pt>
                <c:pt idx="135">
                  <c:v>0.63389969902293319</c:v>
                </c:pt>
                <c:pt idx="136">
                  <c:v>0.70880795221441528</c:v>
                </c:pt>
                <c:pt idx="137">
                  <c:v>0.79286347051965989</c:v>
                </c:pt>
                <c:pt idx="138">
                  <c:v>0.8759891665989884</c:v>
                </c:pt>
                <c:pt idx="139">
                  <c:v>0.95002834104461165</c:v>
                </c:pt>
                <c:pt idx="140">
                  <c:v>0.98091335239577226</c:v>
                </c:pt>
                <c:pt idx="141">
                  <c:v>0.91084955184142147</c:v>
                </c:pt>
                <c:pt idx="142">
                  <c:v>0.8432382496293116</c:v>
                </c:pt>
                <c:pt idx="143">
                  <c:v>0.78034051783017133</c:v>
                </c:pt>
                <c:pt idx="144">
                  <c:v>0.72212105097833856</c:v>
                </c:pt>
                <c:pt idx="145">
                  <c:v>0.66712156353287033</c:v>
                </c:pt>
                <c:pt idx="146">
                  <c:v>0.61497461775267825</c:v>
                </c:pt>
                <c:pt idx="147">
                  <c:v>0.56515827356398307</c:v>
                </c:pt>
                <c:pt idx="148">
                  <c:v>0.52384769530390418</c:v>
                </c:pt>
                <c:pt idx="149">
                  <c:v>0.49174897709616538</c:v>
                </c:pt>
                <c:pt idx="150">
                  <c:v>0.46446148836687429</c:v>
                </c:pt>
                <c:pt idx="151">
                  <c:v>0.44411428266337794</c:v>
                </c:pt>
                <c:pt idx="152">
                  <c:v>0.40202739834751267</c:v>
                </c:pt>
                <c:pt idx="153">
                  <c:v>0.38466241885625507</c:v>
                </c:pt>
                <c:pt idx="154">
                  <c:v>0.39521844282669294</c:v>
                </c:pt>
                <c:pt idx="155">
                  <c:v>0.43439612753835699</c:v>
                </c:pt>
                <c:pt idx="156">
                  <c:v>0.49555467488253546</c:v>
                </c:pt>
                <c:pt idx="157">
                  <c:v>0.56251671661350877</c:v>
                </c:pt>
                <c:pt idx="158">
                  <c:v>0.6292357764320724</c:v>
                </c:pt>
                <c:pt idx="159">
                  <c:v>0.68802804988531774</c:v>
                </c:pt>
                <c:pt idx="160">
                  <c:v>0.73357376207856095</c:v>
                </c:pt>
                <c:pt idx="161">
                  <c:v>0.76649518394143867</c:v>
                </c:pt>
                <c:pt idx="162">
                  <c:v>0.79404194506046522</c:v>
                </c:pt>
                <c:pt idx="163">
                  <c:v>0.82120886521828507</c:v>
                </c:pt>
                <c:pt idx="164">
                  <c:v>0.84714433236192765</c:v>
                </c:pt>
                <c:pt idx="165">
                  <c:v>0.87794472441430604</c:v>
                </c:pt>
                <c:pt idx="166">
                  <c:v>0.91986531995283249</c:v>
                </c:pt>
                <c:pt idx="167">
                  <c:v>0.96802925982657484</c:v>
                </c:pt>
                <c:pt idx="168">
                  <c:v>0.98199054357197491</c:v>
                </c:pt>
                <c:pt idx="169">
                  <c:v>0.92814924085961525</c:v>
                </c:pt>
                <c:pt idx="170">
                  <c:v>0.87574138118764344</c:v>
                </c:pt>
                <c:pt idx="171">
                  <c:v>0.82030253294508371</c:v>
                </c:pt>
                <c:pt idx="172">
                  <c:v>0.76733688037983905</c:v>
                </c:pt>
                <c:pt idx="173">
                  <c:v>0.72041487043632957</c:v>
                </c:pt>
                <c:pt idx="174">
                  <c:v>0.67826802845199152</c:v>
                </c:pt>
                <c:pt idx="175">
                  <c:v>0.64131795466467423</c:v>
                </c:pt>
                <c:pt idx="176">
                  <c:v>0.6121085029890434</c:v>
                </c:pt>
                <c:pt idx="177">
                  <c:v>0.58913961698959438</c:v>
                </c:pt>
                <c:pt idx="178">
                  <c:v>0.57126984093758648</c:v>
                </c:pt>
                <c:pt idx="179">
                  <c:v>0.5639741229582802</c:v>
                </c:pt>
                <c:pt idx="180">
                  <c:v>0.55031914351266353</c:v>
                </c:pt>
                <c:pt idx="181">
                  <c:v>0.53177415369812664</c:v>
                </c:pt>
                <c:pt idx="182">
                  <c:v>0.51800712049916764</c:v>
                </c:pt>
                <c:pt idx="183">
                  <c:v>0.54375862104013073</c:v>
                </c:pt>
                <c:pt idx="184">
                  <c:v>0.56388528521663317</c:v>
                </c:pt>
                <c:pt idx="185">
                  <c:v>0.56759221561224904</c:v>
                </c:pt>
                <c:pt idx="186">
                  <c:v>0.55474064822134261</c:v>
                </c:pt>
                <c:pt idx="187">
                  <c:v>0.53314123102052946</c:v>
                </c:pt>
                <c:pt idx="188">
                  <c:v>0.51788495664282186</c:v>
                </c:pt>
                <c:pt idx="189">
                  <c:v>0.52048948348174995</c:v>
                </c:pt>
                <c:pt idx="190">
                  <c:v>0.54995507200567562</c:v>
                </c:pt>
                <c:pt idx="191">
                  <c:v>0.60274219263873752</c:v>
                </c:pt>
                <c:pt idx="192">
                  <c:v>0.67684992680652822</c:v>
                </c:pt>
                <c:pt idx="193">
                  <c:v>0.76516704862527252</c:v>
                </c:pt>
                <c:pt idx="194">
                  <c:v>0.86243128668688862</c:v>
                </c:pt>
                <c:pt idx="195">
                  <c:v>0.9525312183508049</c:v>
                </c:pt>
                <c:pt idx="196">
                  <c:v>0.96264861840968796</c:v>
                </c:pt>
                <c:pt idx="197">
                  <c:v>0.88778665664850642</c:v>
                </c:pt>
                <c:pt idx="198">
                  <c:v>0.82240142367082458</c:v>
                </c:pt>
                <c:pt idx="199">
                  <c:v>0.76824561293567373</c:v>
                </c:pt>
                <c:pt idx="200">
                  <c:v>0.72818351110179846</c:v>
                </c:pt>
                <c:pt idx="201">
                  <c:v>0.69604522314705253</c:v>
                </c:pt>
                <c:pt idx="202">
                  <c:v>0.67289463914296166</c:v>
                </c:pt>
                <c:pt idx="203">
                  <c:v>0.65596723269914547</c:v>
                </c:pt>
                <c:pt idx="204">
                  <c:v>0.644141047589879</c:v>
                </c:pt>
                <c:pt idx="205">
                  <c:v>0.63503999779618248</c:v>
                </c:pt>
                <c:pt idx="206">
                  <c:v>0.62869826754422165</c:v>
                </c:pt>
                <c:pt idx="207">
                  <c:v>0.62553967099180141</c:v>
                </c:pt>
                <c:pt idx="208">
                  <c:v>0.62685549631288962</c:v>
                </c:pt>
                <c:pt idx="209">
                  <c:v>0.63383250841577987</c:v>
                </c:pt>
                <c:pt idx="210">
                  <c:v>0.64311624715028837</c:v>
                </c:pt>
                <c:pt idx="211">
                  <c:v>0.67227709730567353</c:v>
                </c:pt>
                <c:pt idx="212">
                  <c:v>0.72208289349431376</c:v>
                </c:pt>
                <c:pt idx="213">
                  <c:v>0.78204670179549662</c:v>
                </c:pt>
                <c:pt idx="214">
                  <c:v>0.84605738894903515</c:v>
                </c:pt>
                <c:pt idx="215">
                  <c:v>0.90880372916180041</c:v>
                </c:pt>
                <c:pt idx="216">
                  <c:v>0.97168139858624236</c:v>
                </c:pt>
                <c:pt idx="217">
                  <c:v>0.96914556774708838</c:v>
                </c:pt>
                <c:pt idx="218">
                  <c:v>0.92088303699534413</c:v>
                </c:pt>
                <c:pt idx="219">
                  <c:v>0.88123439505808954</c:v>
                </c:pt>
                <c:pt idx="220">
                  <c:v>0.85359446714853771</c:v>
                </c:pt>
                <c:pt idx="221">
                  <c:v>0.8383964834620935</c:v>
                </c:pt>
                <c:pt idx="222">
                  <c:v>0.83434593498217868</c:v>
                </c:pt>
                <c:pt idx="223">
                  <c:v>0.84040248119234728</c:v>
                </c:pt>
                <c:pt idx="224">
                  <c:v>0.85474370913623621</c:v>
                </c:pt>
                <c:pt idx="225">
                  <c:v>0.88110128530089349</c:v>
                </c:pt>
                <c:pt idx="226">
                  <c:v>0.91443796483500883</c:v>
                </c:pt>
                <c:pt idx="227">
                  <c:v>0.95787292872950613</c:v>
                </c:pt>
                <c:pt idx="228">
                  <c:v>0.99067316596767296</c:v>
                </c:pt>
                <c:pt idx="229">
                  <c:v>0.93204756810559686</c:v>
                </c:pt>
                <c:pt idx="230">
                  <c:v>0.87387445663731367</c:v>
                </c:pt>
                <c:pt idx="231">
                  <c:v>0.82428493146750059</c:v>
                </c:pt>
                <c:pt idx="232">
                  <c:v>0.78957922815328707</c:v>
                </c:pt>
                <c:pt idx="233">
                  <c:v>0.76716899138813721</c:v>
                </c:pt>
                <c:pt idx="234">
                  <c:v>0.75298582998610986</c:v>
                </c:pt>
                <c:pt idx="235">
                  <c:v>0.74308002408950657</c:v>
                </c:pt>
                <c:pt idx="236">
                  <c:v>0.73638871844494047</c:v>
                </c:pt>
                <c:pt idx="237">
                  <c:v>0.73226247637938235</c:v>
                </c:pt>
                <c:pt idx="238">
                  <c:v>0.73450346390023125</c:v>
                </c:pt>
                <c:pt idx="239">
                  <c:v>0.74966408613496149</c:v>
                </c:pt>
                <c:pt idx="240">
                  <c:v>0.77805495453179407</c:v>
                </c:pt>
                <c:pt idx="241">
                  <c:v>0.82394885378401539</c:v>
                </c:pt>
                <c:pt idx="242">
                  <c:v>0.88851877034634663</c:v>
                </c:pt>
                <c:pt idx="243">
                  <c:v>0.97155252364268074</c:v>
                </c:pt>
                <c:pt idx="244">
                  <c:v>0.93347952644323051</c:v>
                </c:pt>
                <c:pt idx="245">
                  <c:v>0.83213123454015347</c:v>
                </c:pt>
                <c:pt idx="246">
                  <c:v>0.732696310999289</c:v>
                </c:pt>
                <c:pt idx="247">
                  <c:v>0.64153659603593804</c:v>
                </c:pt>
                <c:pt idx="248">
                  <c:v>0.56271937236417058</c:v>
                </c:pt>
                <c:pt idx="249">
                  <c:v>0.49816223007090576</c:v>
                </c:pt>
                <c:pt idx="250">
                  <c:v>0.44668579427296706</c:v>
                </c:pt>
                <c:pt idx="251">
                  <c:v>0.40732817234822205</c:v>
                </c:pt>
                <c:pt idx="252">
                  <c:v>0.37882628702605536</c:v>
                </c:pt>
                <c:pt idx="253">
                  <c:v>0.3601170607912052</c:v>
                </c:pt>
                <c:pt idx="254">
                  <c:v>0.34928755261113242</c:v>
                </c:pt>
                <c:pt idx="255">
                  <c:v>0.34342893497403248</c:v>
                </c:pt>
                <c:pt idx="256">
                  <c:v>0.34586807964754551</c:v>
                </c:pt>
                <c:pt idx="257">
                  <c:v>0.39379318968456012</c:v>
                </c:pt>
                <c:pt idx="258">
                  <c:v>0.44721230048721938</c:v>
                </c:pt>
                <c:pt idx="259">
                  <c:v>0.5009914299036573</c:v>
                </c:pt>
                <c:pt idx="260">
                  <c:v>0.56023519917378106</c:v>
                </c:pt>
                <c:pt idx="261">
                  <c:v>0.62601465981522375</c:v>
                </c:pt>
                <c:pt idx="262">
                  <c:v>0.68541224267400214</c:v>
                </c:pt>
                <c:pt idx="263">
                  <c:v>0.72696194500079181</c:v>
                </c:pt>
                <c:pt idx="264">
                  <c:v>0.7529002858274656</c:v>
                </c:pt>
                <c:pt idx="265">
                  <c:v>0.77448497939357308</c:v>
                </c:pt>
                <c:pt idx="266">
                  <c:v>0.80057174408469656</c:v>
                </c:pt>
                <c:pt idx="267">
                  <c:v>0.82945649951297218</c:v>
                </c:pt>
                <c:pt idx="268">
                  <c:v>0.86695537166516745</c:v>
                </c:pt>
                <c:pt idx="269">
                  <c:v>0.92044902205367707</c:v>
                </c:pt>
                <c:pt idx="270">
                  <c:v>0.9887614136647298</c:v>
                </c:pt>
                <c:pt idx="271">
                  <c:v>0.93285634392804484</c:v>
                </c:pt>
                <c:pt idx="272">
                  <c:v>0.84886878558114587</c:v>
                </c:pt>
                <c:pt idx="273">
                  <c:v>0.77063595222422254</c:v>
                </c:pt>
                <c:pt idx="274">
                  <c:v>0.70106596226520801</c:v>
                </c:pt>
                <c:pt idx="275">
                  <c:v>0.64288304439249755</c:v>
                </c:pt>
                <c:pt idx="276">
                  <c:v>0.59262587052127036</c:v>
                </c:pt>
                <c:pt idx="277">
                  <c:v>0.54350936792154347</c:v>
                </c:pt>
                <c:pt idx="278">
                  <c:v>0.4834152276355006</c:v>
                </c:pt>
                <c:pt idx="279">
                  <c:v>0.40810406581493797</c:v>
                </c:pt>
                <c:pt idx="280">
                  <c:v>0.32746537375145213</c:v>
                </c:pt>
                <c:pt idx="281">
                  <c:v>0.24411621707331221</c:v>
                </c:pt>
                <c:pt idx="282">
                  <c:v>0.16853330295403035</c:v>
                </c:pt>
                <c:pt idx="283">
                  <c:v>0.10917806793085039</c:v>
                </c:pt>
                <c:pt idx="284">
                  <c:v>7.0058391197584613E-2</c:v>
                </c:pt>
                <c:pt idx="285">
                  <c:v>4.7985261219738007E-2</c:v>
                </c:pt>
                <c:pt idx="286">
                  <c:v>4.112368057912319E-2</c:v>
                </c:pt>
                <c:pt idx="287">
                  <c:v>5.0906286638932818E-2</c:v>
                </c:pt>
                <c:pt idx="288">
                  <c:v>4.1110594707556181E-2</c:v>
                </c:pt>
                <c:pt idx="289">
                  <c:v>4.8374413909019087E-2</c:v>
                </c:pt>
                <c:pt idx="290">
                  <c:v>7.7056147494496186E-2</c:v>
                </c:pt>
                <c:pt idx="291">
                  <c:v>0.13451162408760597</c:v>
                </c:pt>
                <c:pt idx="292">
                  <c:v>0.21543507185968946</c:v>
                </c:pt>
                <c:pt idx="293">
                  <c:v>0.3237066304183932</c:v>
                </c:pt>
                <c:pt idx="294">
                  <c:v>0.45290297435557547</c:v>
                </c:pt>
                <c:pt idx="295">
                  <c:v>0.59236174353782922</c:v>
                </c:pt>
                <c:pt idx="296">
                  <c:v>0.73624935390825019</c:v>
                </c:pt>
                <c:pt idx="297">
                  <c:v>0.8817998916330867</c:v>
                </c:pt>
                <c:pt idx="298">
                  <c:v>0.97204021460716905</c:v>
                </c:pt>
                <c:pt idx="299">
                  <c:v>0.83084899122415168</c:v>
                </c:pt>
                <c:pt idx="300">
                  <c:v>0.70409266167058182</c:v>
                </c:pt>
                <c:pt idx="301">
                  <c:v>0.59965718810478097</c:v>
                </c:pt>
                <c:pt idx="302">
                  <c:v>0.51605838178116969</c:v>
                </c:pt>
                <c:pt idx="303">
                  <c:v>0.45322789141463649</c:v>
                </c:pt>
                <c:pt idx="304">
                  <c:v>0.40242023440407615</c:v>
                </c:pt>
                <c:pt idx="305">
                  <c:v>0.36021846221902609</c:v>
                </c:pt>
                <c:pt idx="306">
                  <c:v>0.31803568302783669</c:v>
                </c:pt>
                <c:pt idx="307">
                  <c:v>0.20327639287971566</c:v>
                </c:pt>
                <c:pt idx="308">
                  <c:v>0.10806250137117002</c:v>
                </c:pt>
                <c:pt idx="309">
                  <c:v>4.4365097464648229E-2</c:v>
                </c:pt>
                <c:pt idx="310">
                  <c:v>1.7278545769840115E-2</c:v>
                </c:pt>
                <c:pt idx="311">
                  <c:v>1.7208825799666094E-2</c:v>
                </c:pt>
                <c:pt idx="312">
                  <c:v>4.6124323232031861E-2</c:v>
                </c:pt>
                <c:pt idx="313">
                  <c:v>9.4351986671452059E-2</c:v>
                </c:pt>
                <c:pt idx="314">
                  <c:v>0.15292047133048092</c:v>
                </c:pt>
                <c:pt idx="315">
                  <c:v>0.22564748749007701</c:v>
                </c:pt>
                <c:pt idx="316">
                  <c:v>0.31347373468214745</c:v>
                </c:pt>
                <c:pt idx="317">
                  <c:v>0.40829115637279145</c:v>
                </c:pt>
                <c:pt idx="318">
                  <c:v>0.50944539146411461</c:v>
                </c:pt>
                <c:pt idx="319">
                  <c:v>0.59574730902814088</c:v>
                </c:pt>
                <c:pt idx="320">
                  <c:v>0.69361352756567629</c:v>
                </c:pt>
                <c:pt idx="321">
                  <c:v>0.79740620429505915</c:v>
                </c:pt>
                <c:pt idx="322">
                  <c:v>0.88708689022191145</c:v>
                </c:pt>
                <c:pt idx="323">
                  <c:v>0.95931448522555607</c:v>
                </c:pt>
                <c:pt idx="324">
                  <c:v>0.98907214811865629</c:v>
                </c:pt>
                <c:pt idx="325">
                  <c:v>0.94992402301456846</c:v>
                </c:pt>
                <c:pt idx="326">
                  <c:v>0.91362112923587602</c:v>
                </c:pt>
                <c:pt idx="327">
                  <c:v>0.8850841475526291</c:v>
                </c:pt>
                <c:pt idx="328">
                  <c:v>0.86808060474149995</c:v>
                </c:pt>
                <c:pt idx="329">
                  <c:v>0.86236886898680543</c:v>
                </c:pt>
                <c:pt idx="330">
                  <c:v>0.8608347175173281</c:v>
                </c:pt>
                <c:pt idx="331">
                  <c:v>0.8653767900365974</c:v>
                </c:pt>
                <c:pt idx="332">
                  <c:v>0.87343978585648308</c:v>
                </c:pt>
                <c:pt idx="333">
                  <c:v>0.88405133926297597</c:v>
                </c:pt>
                <c:pt idx="334">
                  <c:v>0.89514262871819705</c:v>
                </c:pt>
                <c:pt idx="335">
                  <c:v>0.90069969433738273</c:v>
                </c:pt>
                <c:pt idx="336">
                  <c:v>0.89757796816825208</c:v>
                </c:pt>
                <c:pt idx="337">
                  <c:v>0.89009137314455811</c:v>
                </c:pt>
                <c:pt idx="338">
                  <c:v>0.96654886600474266</c:v>
                </c:pt>
                <c:pt idx="339">
                  <c:v>0.96176468121933445</c:v>
                </c:pt>
                <c:pt idx="340">
                  <c:v>0.90185812709579738</c:v>
                </c:pt>
                <c:pt idx="341">
                  <c:v>0.85143646967735553</c:v>
                </c:pt>
                <c:pt idx="342">
                  <c:v>0.8090699193012274</c:v>
                </c:pt>
                <c:pt idx="343">
                  <c:v>0.77937480651926783</c:v>
                </c:pt>
                <c:pt idx="344">
                  <c:v>0.76228914205588783</c:v>
                </c:pt>
                <c:pt idx="345">
                  <c:v>0.75762601546513597</c:v>
                </c:pt>
                <c:pt idx="346">
                  <c:v>0.76897453203113131</c:v>
                </c:pt>
                <c:pt idx="347">
                  <c:v>0.79722141578014671</c:v>
                </c:pt>
                <c:pt idx="348">
                  <c:v>0.83819013233645068</c:v>
                </c:pt>
                <c:pt idx="349">
                  <c:v>0.89833476611104368</c:v>
                </c:pt>
                <c:pt idx="350">
                  <c:v>0.9569334766620079</c:v>
                </c:pt>
                <c:pt idx="351">
                  <c:v>0.95644961137199147</c:v>
                </c:pt>
                <c:pt idx="352">
                  <c:v>0.85949673887017763</c:v>
                </c:pt>
                <c:pt idx="353">
                  <c:v>0.76976800481493657</c:v>
                </c:pt>
                <c:pt idx="354">
                  <c:v>0.68883974971482531</c:v>
                </c:pt>
                <c:pt idx="355">
                  <c:v>0.61511210771010938</c:v>
                </c:pt>
                <c:pt idx="356">
                  <c:v>0.54701894653988115</c:v>
                </c:pt>
                <c:pt idx="357">
                  <c:v>0.48193546330342252</c:v>
                </c:pt>
                <c:pt idx="358">
                  <c:v>0.42357048797296493</c:v>
                </c:pt>
                <c:pt idx="359">
                  <c:v>0.37704318946895166</c:v>
                </c:pt>
              </c:numCache>
            </c:numRef>
          </c:val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'Score Template 2'!$FF$39:$FF$398</c:f>
              <c:numCache>
                <c:formatCode>0.0000</c:formatCode>
                <c:ptCount val="360"/>
                <c:pt idx="0">
                  <c:v>0.88477889637494245</c:v>
                </c:pt>
                <c:pt idx="1">
                  <c:v>0.8361019212442462</c:v>
                </c:pt>
                <c:pt idx="2">
                  <c:v>0.79087849370484853</c:v>
                </c:pt>
                <c:pt idx="3">
                  <c:v>0.74911397143357705</c:v>
                </c:pt>
                <c:pt idx="4">
                  <c:v>0.70945777822758493</c:v>
                </c:pt>
                <c:pt idx="5">
                  <c:v>0.67115225348827279</c:v>
                </c:pt>
                <c:pt idx="6">
                  <c:v>0.63581351263558572</c:v>
                </c:pt>
                <c:pt idx="7">
                  <c:v>0.61131722894146479</c:v>
                </c:pt>
                <c:pt idx="8">
                  <c:v>0.60139891987305671</c:v>
                </c:pt>
                <c:pt idx="9">
                  <c:v>0.59520860659636177</c:v>
                </c:pt>
                <c:pt idx="10">
                  <c:v>0.59590929625793809</c:v>
                </c:pt>
                <c:pt idx="11">
                  <c:v>0.604536783128101</c:v>
                </c:pt>
                <c:pt idx="12">
                  <c:v>0.6278325026556999</c:v>
                </c:pt>
                <c:pt idx="13">
                  <c:v>0.68375276870545321</c:v>
                </c:pt>
                <c:pt idx="14">
                  <c:v>0.77044944140374527</c:v>
                </c:pt>
                <c:pt idx="15">
                  <c:v>0.88478507556866737</c:v>
                </c:pt>
                <c:pt idx="16">
                  <c:v>0.98602179060692863</c:v>
                </c:pt>
                <c:pt idx="17">
                  <c:v>0.85216771089346521</c:v>
                </c:pt>
                <c:pt idx="18">
                  <c:v>0.71382743769240076</c:v>
                </c:pt>
                <c:pt idx="19">
                  <c:v>0.57500311738766285</c:v>
                </c:pt>
                <c:pt idx="20">
                  <c:v>0.43912541585771081</c:v>
                </c:pt>
                <c:pt idx="21">
                  <c:v>0.31303110654017241</c:v>
                </c:pt>
                <c:pt idx="22">
                  <c:v>0.20051162604206574</c:v>
                </c:pt>
                <c:pt idx="23">
                  <c:v>0.10075325492208798</c:v>
                </c:pt>
                <c:pt idx="24">
                  <c:v>1.3124282635950446E-2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1.0011913869995781E-2</c:v>
                </c:pt>
                <c:pt idx="36">
                  <c:v>0.15167885441534323</c:v>
                </c:pt>
                <c:pt idx="37">
                  <c:v>0.31851075848076305</c:v>
                </c:pt>
                <c:pt idx="38">
                  <c:v>0.49970154404629641</c:v>
                </c:pt>
                <c:pt idx="39">
                  <c:v>0.69369930015630499</c:v>
                </c:pt>
                <c:pt idx="40">
                  <c:v>0.90585089566761345</c:v>
                </c:pt>
                <c:pt idx="41">
                  <c:v>0.87066264864742315</c:v>
                </c:pt>
                <c:pt idx="42">
                  <c:v>0.64852306939948445</c:v>
                </c:pt>
                <c:pt idx="43">
                  <c:v>0.44071816571600653</c:v>
                </c:pt>
                <c:pt idx="44">
                  <c:v>0.26107297818664688</c:v>
                </c:pt>
                <c:pt idx="45">
                  <c:v>0.11369951665731981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8.2713362469410967E-4</c:v>
                </c:pt>
                <c:pt idx="60">
                  <c:v>0.10546427467860442</c:v>
                </c:pt>
                <c:pt idx="61">
                  <c:v>0.23163890534164677</c:v>
                </c:pt>
                <c:pt idx="62">
                  <c:v>0.37670319017853537</c:v>
                </c:pt>
                <c:pt idx="63">
                  <c:v>0.53504895679072861</c:v>
                </c:pt>
                <c:pt idx="64">
                  <c:v>0.69319540885948538</c:v>
                </c:pt>
                <c:pt idx="65">
                  <c:v>0.84268436273097258</c:v>
                </c:pt>
                <c:pt idx="66">
                  <c:v>0.98023686827597534</c:v>
                </c:pt>
                <c:pt idx="67">
                  <c:v>0.90567926773936647</c:v>
                </c:pt>
                <c:pt idx="68">
                  <c:v>0.80079481970751665</c:v>
                </c:pt>
                <c:pt idx="69">
                  <c:v>0.70366760671409145</c:v>
                </c:pt>
                <c:pt idx="70">
                  <c:v>0.615314674972256</c:v>
                </c:pt>
                <c:pt idx="71">
                  <c:v>0.54924685647080262</c:v>
                </c:pt>
                <c:pt idx="72">
                  <c:v>0.50352094327673436</c:v>
                </c:pt>
                <c:pt idx="73">
                  <c:v>0.467136165615051</c:v>
                </c:pt>
                <c:pt idx="74">
                  <c:v>0.43579665999904627</c:v>
                </c:pt>
                <c:pt idx="75">
                  <c:v>0.41618696694406521</c:v>
                </c:pt>
                <c:pt idx="76">
                  <c:v>0.41345104753397277</c:v>
                </c:pt>
                <c:pt idx="77">
                  <c:v>0.43355890747928805</c:v>
                </c:pt>
                <c:pt idx="78">
                  <c:v>0.47032981139839058</c:v>
                </c:pt>
                <c:pt idx="79">
                  <c:v>0.51557543425159824</c:v>
                </c:pt>
                <c:pt idx="80">
                  <c:v>0.56944546385737327</c:v>
                </c:pt>
                <c:pt idx="81">
                  <c:v>0.63031069330762945</c:v>
                </c:pt>
                <c:pt idx="82">
                  <c:v>0.6976621561802383</c:v>
                </c:pt>
                <c:pt idx="83">
                  <c:v>0.77600336523552316</c:v>
                </c:pt>
                <c:pt idx="84">
                  <c:v>0.86843805972447685</c:v>
                </c:pt>
                <c:pt idx="85">
                  <c:v>0.96236860700552507</c:v>
                </c:pt>
                <c:pt idx="86">
                  <c:v>0.94518581410272107</c:v>
                </c:pt>
                <c:pt idx="87">
                  <c:v>0.86011907599112314</c:v>
                </c:pt>
                <c:pt idx="88">
                  <c:v>0.78662587142295592</c:v>
                </c:pt>
                <c:pt idx="89">
                  <c:v>0.72708189830066816</c:v>
                </c:pt>
                <c:pt idx="90">
                  <c:v>0.68133275857058562</c:v>
                </c:pt>
                <c:pt idx="91">
                  <c:v>0.642494889316089</c:v>
                </c:pt>
                <c:pt idx="92">
                  <c:v>0.62356287940253585</c:v>
                </c:pt>
                <c:pt idx="93">
                  <c:v>0.62049724891586533</c:v>
                </c:pt>
                <c:pt idx="94">
                  <c:v>0.62185096893292813</c:v>
                </c:pt>
                <c:pt idx="95">
                  <c:v>0.63107164200930077</c:v>
                </c:pt>
                <c:pt idx="96">
                  <c:v>0.64323785051131144</c:v>
                </c:pt>
                <c:pt idx="97">
                  <c:v>0.65668103302531544</c:v>
                </c:pt>
                <c:pt idx="98">
                  <c:v>0.66488694496631573</c:v>
                </c:pt>
                <c:pt idx="99">
                  <c:v>0.68522261074251456</c:v>
                </c:pt>
                <c:pt idx="100">
                  <c:v>0.72322974049986433</c:v>
                </c:pt>
                <c:pt idx="101">
                  <c:v>0.77979650064963357</c:v>
                </c:pt>
                <c:pt idx="102">
                  <c:v>0.8479605473955163</c:v>
                </c:pt>
                <c:pt idx="103">
                  <c:v>0.92680812811506008</c:v>
                </c:pt>
                <c:pt idx="104">
                  <c:v>0.98549145214611877</c:v>
                </c:pt>
                <c:pt idx="105">
                  <c:v>0.89627855623229558</c:v>
                </c:pt>
                <c:pt idx="106">
                  <c:v>0.81491306627324722</c:v>
                </c:pt>
                <c:pt idx="107">
                  <c:v>0.75388279887529153</c:v>
                </c:pt>
                <c:pt idx="108">
                  <c:v>0.71278431995544245</c:v>
                </c:pt>
                <c:pt idx="109">
                  <c:v>0.68397364530209148</c:v>
                </c:pt>
                <c:pt idx="110">
                  <c:v>0.66544545420916412</c:v>
                </c:pt>
                <c:pt idx="111">
                  <c:v>0.65855654695512911</c:v>
                </c:pt>
                <c:pt idx="112">
                  <c:v>0.66199011929577312</c:v>
                </c:pt>
                <c:pt idx="113">
                  <c:v>0.67189378760711505</c:v>
                </c:pt>
                <c:pt idx="114">
                  <c:v>0.68898048544067492</c:v>
                </c:pt>
                <c:pt idx="115">
                  <c:v>0.71215795885561206</c:v>
                </c:pt>
                <c:pt idx="116">
                  <c:v>0.74867938900271025</c:v>
                </c:pt>
                <c:pt idx="117">
                  <c:v>0.79973221524385729</c:v>
                </c:pt>
                <c:pt idx="118">
                  <c:v>0.85716173077827584</c:v>
                </c:pt>
                <c:pt idx="119">
                  <c:v>0.91483671244357023</c:v>
                </c:pt>
                <c:pt idx="120">
                  <c:v>0.97180110852452617</c:v>
                </c:pt>
                <c:pt idx="121">
                  <c:v>0.96996042132141802</c:v>
                </c:pt>
                <c:pt idx="122">
                  <c:v>0.90763797124315282</c:v>
                </c:pt>
                <c:pt idx="123">
                  <c:v>0.84540921415770132</c:v>
                </c:pt>
                <c:pt idx="124">
                  <c:v>0.78619190114614146</c:v>
                </c:pt>
                <c:pt idx="125">
                  <c:v>0.724356064283875</c:v>
                </c:pt>
                <c:pt idx="126">
                  <c:v>0.66479901206463321</c:v>
                </c:pt>
                <c:pt idx="127">
                  <c:v>0.60745959859125032</c:v>
                </c:pt>
                <c:pt idx="128">
                  <c:v>0.5564531963121504</c:v>
                </c:pt>
                <c:pt idx="129">
                  <c:v>0.51715091758197329</c:v>
                </c:pt>
                <c:pt idx="130">
                  <c:v>0.49655464454487896</c:v>
                </c:pt>
                <c:pt idx="131">
                  <c:v>0.49808747019342314</c:v>
                </c:pt>
                <c:pt idx="132">
                  <c:v>0.52540821183322639</c:v>
                </c:pt>
                <c:pt idx="133">
                  <c:v>0.57272304841692745</c:v>
                </c:pt>
                <c:pt idx="134">
                  <c:v>0.63391408478256839</c:v>
                </c:pt>
                <c:pt idx="135">
                  <c:v>0.70881719321087588</c:v>
                </c:pt>
                <c:pt idx="136">
                  <c:v>0.7928668915021847</c:v>
                </c:pt>
                <c:pt idx="137">
                  <c:v>0.87598742671449825</c:v>
                </c:pt>
                <c:pt idx="138">
                  <c:v>0.95002336795953646</c:v>
                </c:pt>
                <c:pt idx="139">
                  <c:v>0.98092191409986595</c:v>
                </c:pt>
                <c:pt idx="140">
                  <c:v>0.91086115544433932</c:v>
                </c:pt>
                <c:pt idx="141">
                  <c:v>0.84325652176191312</c:v>
                </c:pt>
                <c:pt idx="142">
                  <c:v>0.7803660539340852</c:v>
                </c:pt>
                <c:pt idx="143">
                  <c:v>0.72214977045192741</c:v>
                </c:pt>
                <c:pt idx="144">
                  <c:v>0.66715040177586404</c:v>
                </c:pt>
                <c:pt idx="145">
                  <c:v>0.61500309959919219</c:v>
                </c:pt>
                <c:pt idx="146">
                  <c:v>0.56518739048176392</c:v>
                </c:pt>
                <c:pt idx="147">
                  <c:v>0.52387885347635832</c:v>
                </c:pt>
                <c:pt idx="148">
                  <c:v>0.4917800881056632</c:v>
                </c:pt>
                <c:pt idx="149">
                  <c:v>0.46449109496619367</c:v>
                </c:pt>
                <c:pt idx="150">
                  <c:v>0.4441451954933503</c:v>
                </c:pt>
                <c:pt idx="151">
                  <c:v>0.40205716736792685</c:v>
                </c:pt>
                <c:pt idx="152">
                  <c:v>0.38469107441885375</c:v>
                </c:pt>
                <c:pt idx="153">
                  <c:v>0.39524392898648097</c:v>
                </c:pt>
                <c:pt idx="154">
                  <c:v>0.43441575896834173</c:v>
                </c:pt>
                <c:pt idx="155">
                  <c:v>0.49556495109854637</c:v>
                </c:pt>
                <c:pt idx="156">
                  <c:v>0.56251592790311711</c:v>
                </c:pt>
                <c:pt idx="157">
                  <c:v>0.62922209572661347</c:v>
                </c:pt>
                <c:pt idx="158">
                  <c:v>0.68800437721706575</c:v>
                </c:pt>
                <c:pt idx="159">
                  <c:v>0.73354315629417455</c:v>
                </c:pt>
                <c:pt idx="160">
                  <c:v>0.76645772519434474</c:v>
                </c:pt>
                <c:pt idx="161">
                  <c:v>0.79399991559082128</c:v>
                </c:pt>
                <c:pt idx="162">
                  <c:v>0.82116730324018761</c:v>
                </c:pt>
                <c:pt idx="163">
                  <c:v>0.84710731526124738</c:v>
                </c:pt>
                <c:pt idx="164">
                  <c:v>0.87791019954187832</c:v>
                </c:pt>
                <c:pt idx="165">
                  <c:v>0.91983029385435677</c:v>
                </c:pt>
                <c:pt idx="166">
                  <c:v>0.96799546331153508</c:v>
                </c:pt>
                <c:pt idx="167">
                  <c:v>0.98202197966982252</c:v>
                </c:pt>
                <c:pt idx="168">
                  <c:v>0.92817833623330437</c:v>
                </c:pt>
                <c:pt idx="169">
                  <c:v>0.87576886651224473</c:v>
                </c:pt>
                <c:pt idx="170">
                  <c:v>0.82032859217705045</c:v>
                </c:pt>
                <c:pt idx="171">
                  <c:v>0.76736177399347438</c:v>
                </c:pt>
                <c:pt idx="172">
                  <c:v>0.7204355101463733</c:v>
                </c:pt>
                <c:pt idx="173">
                  <c:v>0.67828406225559079</c:v>
                </c:pt>
                <c:pt idx="174">
                  <c:v>0.64133158360573916</c:v>
                </c:pt>
                <c:pt idx="175">
                  <c:v>0.61211866113548008</c:v>
                </c:pt>
                <c:pt idx="176">
                  <c:v>0.58916064554724212</c:v>
                </c:pt>
                <c:pt idx="177">
                  <c:v>0.57127850909955091</c:v>
                </c:pt>
                <c:pt idx="178">
                  <c:v>0.56396883220321514</c:v>
                </c:pt>
                <c:pt idx="179">
                  <c:v>0.55029954485459265</c:v>
                </c:pt>
                <c:pt idx="180">
                  <c:v>0.53174356928634658</c:v>
                </c:pt>
                <c:pt idx="181">
                  <c:v>0.51797363987265732</c:v>
                </c:pt>
                <c:pt idx="182">
                  <c:v>0.54372526835057422</c:v>
                </c:pt>
                <c:pt idx="183">
                  <c:v>0.56385590091624072</c:v>
                </c:pt>
                <c:pt idx="184">
                  <c:v>0.56756945805904468</c:v>
                </c:pt>
                <c:pt idx="185">
                  <c:v>0.5547242062397848</c:v>
                </c:pt>
                <c:pt idx="186">
                  <c:v>0.53312747865470467</c:v>
                </c:pt>
                <c:pt idx="187">
                  <c:v>0.51787139396373205</c:v>
                </c:pt>
                <c:pt idx="188">
                  <c:v>0.52047653425672857</c:v>
                </c:pt>
                <c:pt idx="189">
                  <c:v>0.54993968907208557</c:v>
                </c:pt>
                <c:pt idx="190">
                  <c:v>0.60272124985401754</c:v>
                </c:pt>
                <c:pt idx="191">
                  <c:v>0.67682586173484893</c:v>
                </c:pt>
                <c:pt idx="192">
                  <c:v>0.76514207424502068</c:v>
                </c:pt>
                <c:pt idx="193">
                  <c:v>0.86240438058321933</c:v>
                </c:pt>
                <c:pt idx="194">
                  <c:v>0.95250502816363114</c:v>
                </c:pt>
                <c:pt idx="195">
                  <c:v>0.9626763248041933</c:v>
                </c:pt>
                <c:pt idx="196">
                  <c:v>0.88781312702798221</c:v>
                </c:pt>
                <c:pt idx="197">
                  <c:v>0.82242487435594136</c:v>
                </c:pt>
                <c:pt idx="198">
                  <c:v>0.76826667833976403</c:v>
                </c:pt>
                <c:pt idx="199">
                  <c:v>0.72820197932422159</c:v>
                </c:pt>
                <c:pt idx="200">
                  <c:v>0.69605982279381706</c:v>
                </c:pt>
                <c:pt idx="201">
                  <c:v>0.67290611307168258</c:v>
                </c:pt>
                <c:pt idx="202">
                  <c:v>0.65597616325309049</c:v>
                </c:pt>
                <c:pt idx="203">
                  <c:v>0.64414469809424613</c:v>
                </c:pt>
                <c:pt idx="204">
                  <c:v>0.6350468350852343</c:v>
                </c:pt>
                <c:pt idx="205">
                  <c:v>0.62870755533133482</c:v>
                </c:pt>
                <c:pt idx="206">
                  <c:v>0.62554657124871416</c:v>
                </c:pt>
                <c:pt idx="207">
                  <c:v>0.62684263723896394</c:v>
                </c:pt>
                <c:pt idx="208">
                  <c:v>0.63382245977584173</c:v>
                </c:pt>
                <c:pt idx="209">
                  <c:v>0.64311440506386708</c:v>
                </c:pt>
                <c:pt idx="210">
                  <c:v>0.67228353131035978</c:v>
                </c:pt>
                <c:pt idx="211">
                  <c:v>0.72209370007909712</c:v>
                </c:pt>
                <c:pt idx="212">
                  <c:v>0.78205433671402502</c:v>
                </c:pt>
                <c:pt idx="213">
                  <c:v>0.84605609316022812</c:v>
                </c:pt>
                <c:pt idx="214">
                  <c:v>0.9087890040590052</c:v>
                </c:pt>
                <c:pt idx="215">
                  <c:v>0.97165501549731814</c:v>
                </c:pt>
                <c:pt idx="216">
                  <c:v>0.96918260958163638</c:v>
                </c:pt>
                <c:pt idx="217">
                  <c:v>0.9209271830690634</c:v>
                </c:pt>
                <c:pt idx="218">
                  <c:v>0.88128301372406848</c:v>
                </c:pt>
                <c:pt idx="219">
                  <c:v>0.85363950401927613</c:v>
                </c:pt>
                <c:pt idx="220">
                  <c:v>0.838438879690516</c:v>
                </c:pt>
                <c:pt idx="221">
                  <c:v>0.83438335272786956</c:v>
                </c:pt>
                <c:pt idx="222">
                  <c:v>0.84043516208349356</c:v>
                </c:pt>
                <c:pt idx="223">
                  <c:v>0.85477077650890165</c:v>
                </c:pt>
                <c:pt idx="224">
                  <c:v>0.8811213071176992</c:v>
                </c:pt>
                <c:pt idx="225">
                  <c:v>0.91445402667916287</c:v>
                </c:pt>
                <c:pt idx="226">
                  <c:v>0.95788449828454381</c:v>
                </c:pt>
                <c:pt idx="227">
                  <c:v>0.99066470672972795</c:v>
                </c:pt>
                <c:pt idx="228">
                  <c:v>0.93204165683829432</c:v>
                </c:pt>
                <c:pt idx="229">
                  <c:v>0.87386990953106136</c:v>
                </c:pt>
                <c:pt idx="230">
                  <c:v>0.82428176524626817</c:v>
                </c:pt>
                <c:pt idx="231">
                  <c:v>0.78957765230513932</c:v>
                </c:pt>
                <c:pt idx="232">
                  <c:v>0.76716964287126088</c:v>
                </c:pt>
                <c:pt idx="233">
                  <c:v>0.75298931346784137</c:v>
                </c:pt>
                <c:pt idx="234">
                  <c:v>0.74308466503783055</c:v>
                </c:pt>
                <c:pt idx="235">
                  <c:v>0.73640330208702043</c:v>
                </c:pt>
                <c:pt idx="236">
                  <c:v>0.73228738468076904</c:v>
                </c:pt>
                <c:pt idx="237">
                  <c:v>0.73453344962184108</c:v>
                </c:pt>
                <c:pt idx="238">
                  <c:v>0.74969609083064392</c:v>
                </c:pt>
                <c:pt idx="239">
                  <c:v>0.77808632033934899</c:v>
                </c:pt>
                <c:pt idx="240">
                  <c:v>0.8239802794271831</c:v>
                </c:pt>
                <c:pt idx="241">
                  <c:v>0.88854833834226266</c:v>
                </c:pt>
                <c:pt idx="242">
                  <c:v>0.97157663283501972</c:v>
                </c:pt>
                <c:pt idx="243">
                  <c:v>0.93345972643159492</c:v>
                </c:pt>
                <c:pt idx="244">
                  <c:v>0.83211743709463415</c:v>
                </c:pt>
                <c:pt idx="245">
                  <c:v>0.73268873320555994</c:v>
                </c:pt>
                <c:pt idx="246">
                  <c:v>0.64153458947057085</c:v>
                </c:pt>
                <c:pt idx="247">
                  <c:v>0.56272241697772118</c:v>
                </c:pt>
                <c:pt idx="248">
                  <c:v>0.49816941421856398</c:v>
                </c:pt>
                <c:pt idx="249">
                  <c:v>0.44669898307195788</c:v>
                </c:pt>
                <c:pt idx="250">
                  <c:v>0.40734484871891119</c:v>
                </c:pt>
                <c:pt idx="251">
                  <c:v>0.37884801029278004</c:v>
                </c:pt>
                <c:pt idx="252">
                  <c:v>0.36014279197347565</c:v>
                </c:pt>
                <c:pt idx="253">
                  <c:v>0.34931686836569709</c:v>
                </c:pt>
                <c:pt idx="254">
                  <c:v>0.3434580238033198</c:v>
                </c:pt>
                <c:pt idx="255">
                  <c:v>0.34589287599324103</c:v>
                </c:pt>
                <c:pt idx="256">
                  <c:v>0.39381054332414123</c:v>
                </c:pt>
                <c:pt idx="257">
                  <c:v>0.44722350527986043</c:v>
                </c:pt>
                <c:pt idx="258">
                  <c:v>0.50099851974261744</c:v>
                </c:pt>
                <c:pt idx="259">
                  <c:v>0.56024014975625525</c:v>
                </c:pt>
                <c:pt idx="260">
                  <c:v>0.62601799817622505</c:v>
                </c:pt>
                <c:pt idx="261">
                  <c:v>0.68541429334088422</c:v>
                </c:pt>
                <c:pt idx="262">
                  <c:v>0.72696080951417064</c:v>
                </c:pt>
                <c:pt idx="263">
                  <c:v>0.75289268951400035</c:v>
                </c:pt>
                <c:pt idx="264">
                  <c:v>0.77447076827647088</c:v>
                </c:pt>
                <c:pt idx="265">
                  <c:v>0.80054878142224883</c:v>
                </c:pt>
                <c:pt idx="266">
                  <c:v>0.82942419977069304</c:v>
                </c:pt>
                <c:pt idx="267">
                  <c:v>0.86691384273392313</c:v>
                </c:pt>
                <c:pt idx="268">
                  <c:v>0.92040152817871423</c:v>
                </c:pt>
                <c:pt idx="269">
                  <c:v>0.98871073262005549</c:v>
                </c:pt>
                <c:pt idx="270">
                  <c:v>0.93290606517871211</c:v>
                </c:pt>
                <c:pt idx="271">
                  <c:v>0.84891436644191021</c:v>
                </c:pt>
                <c:pt idx="272">
                  <c:v>0.77067535931375164</c:v>
                </c:pt>
                <c:pt idx="273">
                  <c:v>0.70109823724428078</c:v>
                </c:pt>
                <c:pt idx="274">
                  <c:v>0.64290877601599705</c:v>
                </c:pt>
                <c:pt idx="275">
                  <c:v>0.59264554099404743</c:v>
                </c:pt>
                <c:pt idx="276">
                  <c:v>0.54352360800257116</c:v>
                </c:pt>
                <c:pt idx="277">
                  <c:v>0.48342456938302691</c:v>
                </c:pt>
                <c:pt idx="278">
                  <c:v>0.40810946591115072</c:v>
                </c:pt>
                <c:pt idx="279">
                  <c:v>0.32746828851585608</c:v>
                </c:pt>
                <c:pt idx="280">
                  <c:v>0.24411498510280261</c:v>
                </c:pt>
                <c:pt idx="281">
                  <c:v>0.16850933172219207</c:v>
                </c:pt>
                <c:pt idx="282">
                  <c:v>0.10915135277305266</c:v>
                </c:pt>
                <c:pt idx="283">
                  <c:v>7.0031498087956945E-2</c:v>
                </c:pt>
                <c:pt idx="284">
                  <c:v>4.7955636859811746E-2</c:v>
                </c:pt>
                <c:pt idx="285">
                  <c:v>4.1090789179621945E-2</c:v>
                </c:pt>
                <c:pt idx="286">
                  <c:v>5.087658682217E-2</c:v>
                </c:pt>
                <c:pt idx="287">
                  <c:v>4.1089820424136114E-2</c:v>
                </c:pt>
                <c:pt idx="288">
                  <c:v>4.8361448536762497E-2</c:v>
                </c:pt>
                <c:pt idx="289">
                  <c:v>7.7045362253271632E-2</c:v>
                </c:pt>
                <c:pt idx="290">
                  <c:v>0.13449859218659166</c:v>
                </c:pt>
                <c:pt idx="291">
                  <c:v>0.21542064563184649</c:v>
                </c:pt>
                <c:pt idx="292">
                  <c:v>0.32368790174678264</c:v>
                </c:pt>
                <c:pt idx="293">
                  <c:v>0.45287625127731879</c:v>
                </c:pt>
                <c:pt idx="294">
                  <c:v>0.59232761268254608</c:v>
                </c:pt>
                <c:pt idx="295">
                  <c:v>0.73621018764767188</c:v>
                </c:pt>
                <c:pt idx="296">
                  <c:v>0.88175792064434366</c:v>
                </c:pt>
                <c:pt idx="297">
                  <c:v>0.97207931132030267</c:v>
                </c:pt>
                <c:pt idx="298">
                  <c:v>0.83088376008164166</c:v>
                </c:pt>
                <c:pt idx="299">
                  <c:v>0.70412174026370644</c:v>
                </c:pt>
                <c:pt idx="300">
                  <c:v>0.59968230685648027</c:v>
                </c:pt>
                <c:pt idx="301">
                  <c:v>0.51608293291242902</c:v>
                </c:pt>
                <c:pt idx="302">
                  <c:v>0.45325793381390567</c:v>
                </c:pt>
                <c:pt idx="303">
                  <c:v>0.40245788728493836</c:v>
                </c:pt>
                <c:pt idx="304">
                  <c:v>0.36025878010767565</c:v>
                </c:pt>
                <c:pt idx="305">
                  <c:v>0.31807735822216099</c:v>
                </c:pt>
                <c:pt idx="306">
                  <c:v>0.20331419632239123</c:v>
                </c:pt>
                <c:pt idx="307">
                  <c:v>0.10809219234626055</c:v>
                </c:pt>
                <c:pt idx="308">
                  <c:v>4.4384670749569644E-2</c:v>
                </c:pt>
                <c:pt idx="309">
                  <c:v>1.728959714700895E-2</c:v>
                </c:pt>
                <c:pt idx="310">
                  <c:v>1.7212273035686176E-2</c:v>
                </c:pt>
                <c:pt idx="311">
                  <c:v>4.6119446778910334E-2</c:v>
                </c:pt>
                <c:pt idx="312">
                  <c:v>9.4356894904559452E-2</c:v>
                </c:pt>
                <c:pt idx="313">
                  <c:v>0.15291684590356636</c:v>
                </c:pt>
                <c:pt idx="314">
                  <c:v>0.22563315201590484</c:v>
                </c:pt>
                <c:pt idx="315">
                  <c:v>0.31344501345980147</c:v>
                </c:pt>
                <c:pt idx="316">
                  <c:v>0.40825070186201928</c:v>
                </c:pt>
                <c:pt idx="317">
                  <c:v>0.50939126504917098</c:v>
                </c:pt>
                <c:pt idx="318">
                  <c:v>0.5956827242177114</c:v>
                </c:pt>
                <c:pt idx="319">
                  <c:v>0.69354381524651276</c:v>
                </c:pt>
                <c:pt idx="320">
                  <c:v>0.79733428007300433</c:v>
                </c:pt>
                <c:pt idx="321">
                  <c:v>0.88701413593854339</c:v>
                </c:pt>
                <c:pt idx="322">
                  <c:v>0.95924142482703278</c:v>
                </c:pt>
                <c:pt idx="323">
                  <c:v>0.98914272634591915</c:v>
                </c:pt>
                <c:pt idx="324">
                  <c:v>0.94998738664004867</c:v>
                </c:pt>
                <c:pt idx="325">
                  <c:v>0.91367333441328313</c:v>
                </c:pt>
                <c:pt idx="326">
                  <c:v>0.88512593468022527</c:v>
                </c:pt>
                <c:pt idx="327">
                  <c:v>0.86811200496548357</c:v>
                </c:pt>
                <c:pt idx="328">
                  <c:v>0.86239425398887026</c:v>
                </c:pt>
                <c:pt idx="329">
                  <c:v>0.86085579824447622</c:v>
                </c:pt>
                <c:pt idx="330">
                  <c:v>0.8653978605885958</c:v>
                </c:pt>
                <c:pt idx="331">
                  <c:v>0.87349714659983579</c:v>
                </c:pt>
                <c:pt idx="332">
                  <c:v>0.88409893136324269</c:v>
                </c:pt>
                <c:pt idx="333">
                  <c:v>0.89517446763350783</c:v>
                </c:pt>
                <c:pt idx="334">
                  <c:v>0.90071323208754162</c:v>
                </c:pt>
                <c:pt idx="335">
                  <c:v>0.89757800130461918</c:v>
                </c:pt>
                <c:pt idx="336">
                  <c:v>0.8900769178340685</c:v>
                </c:pt>
                <c:pt idx="337">
                  <c:v>0.96652474971890634</c:v>
                </c:pt>
                <c:pt idx="338">
                  <c:v>0.96179396364895053</c:v>
                </c:pt>
                <c:pt idx="339">
                  <c:v>0.90189448343614009</c:v>
                </c:pt>
                <c:pt idx="340">
                  <c:v>0.85148036844034036</c:v>
                </c:pt>
                <c:pt idx="341">
                  <c:v>0.80911730778481727</c:v>
                </c:pt>
                <c:pt idx="342">
                  <c:v>0.77942535657360601</c:v>
                </c:pt>
                <c:pt idx="343">
                  <c:v>0.76233226072226457</c:v>
                </c:pt>
                <c:pt idx="344">
                  <c:v>0.75767491371824514</c:v>
                </c:pt>
                <c:pt idx="345">
                  <c:v>0.76902639240738502</c:v>
                </c:pt>
                <c:pt idx="346">
                  <c:v>0.79726621974596856</c:v>
                </c:pt>
                <c:pt idx="347">
                  <c:v>0.83822620960375327</c:v>
                </c:pt>
                <c:pt idx="348">
                  <c:v>0.89836053750525802</c:v>
                </c:pt>
                <c:pt idx="349">
                  <c:v>0.95695301904274721</c:v>
                </c:pt>
                <c:pt idx="350">
                  <c:v>0.9564314860276909</c:v>
                </c:pt>
                <c:pt idx="351">
                  <c:v>0.85948249127289977</c:v>
                </c:pt>
                <c:pt idx="352">
                  <c:v>0.76975951874364301</c:v>
                </c:pt>
                <c:pt idx="353">
                  <c:v>0.68883690653944907</c:v>
                </c:pt>
                <c:pt idx="354">
                  <c:v>0.61511135117473814</c:v>
                </c:pt>
                <c:pt idx="355">
                  <c:v>0.54702122811141674</c:v>
                </c:pt>
                <c:pt idx="356">
                  <c:v>0.4819395234817041</c:v>
                </c:pt>
                <c:pt idx="357">
                  <c:v>0.42357581754571838</c:v>
                </c:pt>
                <c:pt idx="358">
                  <c:v>0.37704875103313684</c:v>
                </c:pt>
                <c:pt idx="359">
                  <c:v>0.3473857815047624</c:v>
                </c:pt>
              </c:numCache>
            </c:numRef>
          </c:val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'Score Template 2'!$FG$39:$FG$398</c:f>
              <c:numCache>
                <c:formatCode>0.0000</c:formatCode>
                <c:ptCount val="360"/>
                <c:pt idx="0">
                  <c:v>0.8361381789141723</c:v>
                </c:pt>
                <c:pt idx="1">
                  <c:v>0.79091217895852184</c:v>
                </c:pt>
                <c:pt idx="2">
                  <c:v>0.74914601361629929</c:v>
                </c:pt>
                <c:pt idx="3">
                  <c:v>0.70948271634237903</c:v>
                </c:pt>
                <c:pt idx="4">
                  <c:v>0.67117138781366426</c:v>
                </c:pt>
                <c:pt idx="5">
                  <c:v>0.63582860255158646</c:v>
                </c:pt>
                <c:pt idx="6">
                  <c:v>0.61132903538934547</c:v>
                </c:pt>
                <c:pt idx="7">
                  <c:v>0.60140975230743732</c:v>
                </c:pt>
                <c:pt idx="8">
                  <c:v>0.59521552654343457</c:v>
                </c:pt>
                <c:pt idx="9">
                  <c:v>0.59591859834826133</c:v>
                </c:pt>
                <c:pt idx="10">
                  <c:v>0.60454723205234728</c:v>
                </c:pt>
                <c:pt idx="11">
                  <c:v>0.62784082562460919</c:v>
                </c:pt>
                <c:pt idx="12">
                  <c:v>0.68375838850199744</c:v>
                </c:pt>
                <c:pt idx="13">
                  <c:v>0.77044964687118078</c:v>
                </c:pt>
                <c:pt idx="14">
                  <c:v>0.88477695195220019</c:v>
                </c:pt>
                <c:pt idx="15">
                  <c:v>0.98604035520020528</c:v>
                </c:pt>
                <c:pt idx="16">
                  <c:v>0.85219669502621831</c:v>
                </c:pt>
                <c:pt idx="17">
                  <c:v>0.71385914347790291</c:v>
                </c:pt>
                <c:pt idx="18">
                  <c:v>0.57503555027232123</c:v>
                </c:pt>
                <c:pt idx="19">
                  <c:v>0.43915618202483742</c:v>
                </c:pt>
                <c:pt idx="20">
                  <c:v>0.31305958503744058</c:v>
                </c:pt>
                <c:pt idx="21">
                  <c:v>0.20053670836133908</c:v>
                </c:pt>
                <c:pt idx="22">
                  <c:v>0.10077623639820632</c:v>
                </c:pt>
                <c:pt idx="23">
                  <c:v>1.3150102072346459E-2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1.0015005566660573E-2</c:v>
                </c:pt>
                <c:pt idx="35">
                  <c:v>0.15167849941946732</c:v>
                </c:pt>
                <c:pt idx="36">
                  <c:v>0.31850643951286584</c:v>
                </c:pt>
                <c:pt idx="37">
                  <c:v>0.4996898920250481</c:v>
                </c:pt>
                <c:pt idx="38">
                  <c:v>0.69367133721338181</c:v>
                </c:pt>
                <c:pt idx="39">
                  <c:v>0.90580754722853063</c:v>
                </c:pt>
                <c:pt idx="40">
                  <c:v>0.87071981240269736</c:v>
                </c:pt>
                <c:pt idx="41">
                  <c:v>0.64858765668410001</c:v>
                </c:pt>
                <c:pt idx="42">
                  <c:v>0.44078507826379687</c:v>
                </c:pt>
                <c:pt idx="43">
                  <c:v>0.26114213247035467</c:v>
                </c:pt>
                <c:pt idx="44">
                  <c:v>0.11376891260102984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8.0435782173748915E-4</c:v>
                </c:pt>
                <c:pt idx="59">
                  <c:v>0.10542655558875114</c:v>
                </c:pt>
                <c:pt idx="60">
                  <c:v>0.2315845360458948</c:v>
                </c:pt>
                <c:pt idx="61">
                  <c:v>0.37663235688576058</c:v>
                </c:pt>
                <c:pt idx="62">
                  <c:v>0.53496554299817989</c:v>
                </c:pt>
                <c:pt idx="63">
                  <c:v>0.69310481929271317</c:v>
                </c:pt>
                <c:pt idx="64">
                  <c:v>0.84258737783438908</c:v>
                </c:pt>
                <c:pt idx="65">
                  <c:v>0.9801308141524393</c:v>
                </c:pt>
                <c:pt idx="66">
                  <c:v>0.90579098238533129</c:v>
                </c:pt>
                <c:pt idx="67">
                  <c:v>0.80090585720349827</c:v>
                </c:pt>
                <c:pt idx="68">
                  <c:v>0.70377147570965937</c:v>
                </c:pt>
                <c:pt idx="69">
                  <c:v>0.61540446298887885</c:v>
                </c:pt>
                <c:pt idx="70">
                  <c:v>0.54932050850359548</c:v>
                </c:pt>
                <c:pt idx="71">
                  <c:v>0.50357966483390382</c:v>
                </c:pt>
                <c:pt idx="72">
                  <c:v>0.46718225335945651</c:v>
                </c:pt>
                <c:pt idx="73">
                  <c:v>0.43583223581914932</c:v>
                </c:pt>
                <c:pt idx="74">
                  <c:v>0.4162126196612933</c:v>
                </c:pt>
                <c:pt idx="75">
                  <c:v>0.41346849093628257</c:v>
                </c:pt>
                <c:pt idx="76">
                  <c:v>0.43356949782927301</c:v>
                </c:pt>
                <c:pt idx="77">
                  <c:v>0.47033739677227804</c:v>
                </c:pt>
                <c:pt idx="78">
                  <c:v>0.51558157766318968</c:v>
                </c:pt>
                <c:pt idx="79">
                  <c:v>0.56944322676698289</c:v>
                </c:pt>
                <c:pt idx="80">
                  <c:v>0.63029866297437898</c:v>
                </c:pt>
                <c:pt idx="81">
                  <c:v>0.6976398050119319</c:v>
                </c:pt>
                <c:pt idx="82">
                  <c:v>0.77597292209209323</c:v>
                </c:pt>
                <c:pt idx="83">
                  <c:v>0.86839970876799244</c:v>
                </c:pt>
                <c:pt idx="84">
                  <c:v>0.96232246830359469</c:v>
                </c:pt>
                <c:pt idx="85">
                  <c:v>0.94523811381370304</c:v>
                </c:pt>
                <c:pt idx="86">
                  <c:v>0.86018213612180683</c:v>
                </c:pt>
                <c:pt idx="87">
                  <c:v>0.78669836814872796</c:v>
                </c:pt>
                <c:pt idx="88">
                  <c:v>0.72716102947707795</c:v>
                </c:pt>
                <c:pt idx="89">
                  <c:v>0.68141178650183654</c:v>
                </c:pt>
                <c:pt idx="90">
                  <c:v>0.6425695853005764</c:v>
                </c:pt>
                <c:pt idx="91">
                  <c:v>0.62363160262824657</c:v>
                </c:pt>
                <c:pt idx="92">
                  <c:v>0.62055423499053464</c:v>
                </c:pt>
                <c:pt idx="93">
                  <c:v>0.6219033556381961</c:v>
                </c:pt>
                <c:pt idx="94">
                  <c:v>0.6311201536812997</c:v>
                </c:pt>
                <c:pt idx="95">
                  <c:v>0.643281982083174</c:v>
                </c:pt>
                <c:pt idx="96">
                  <c:v>0.65671403010854967</c:v>
                </c:pt>
                <c:pt idx="97">
                  <c:v>0.66490977856213418</c:v>
                </c:pt>
                <c:pt idx="98">
                  <c:v>0.68524078008747313</c:v>
                </c:pt>
                <c:pt idx="99">
                  <c:v>0.72324539246476227</c:v>
                </c:pt>
                <c:pt idx="100">
                  <c:v>0.77980629266980239</c:v>
                </c:pt>
                <c:pt idx="101">
                  <c:v>0.84796190663352011</c:v>
                </c:pt>
                <c:pt idx="102">
                  <c:v>0.92679806888991245</c:v>
                </c:pt>
                <c:pt idx="103">
                  <c:v>0.98550984139076525</c:v>
                </c:pt>
                <c:pt idx="104">
                  <c:v>0.89630118211542797</c:v>
                </c:pt>
                <c:pt idx="105">
                  <c:v>0.81494000016950496</c:v>
                </c:pt>
                <c:pt idx="106">
                  <c:v>0.75391322547484996</c:v>
                </c:pt>
                <c:pt idx="107">
                  <c:v>0.71281798451129474</c:v>
                </c:pt>
                <c:pt idx="108">
                  <c:v>0.68401280068504744</c:v>
                </c:pt>
                <c:pt idx="109">
                  <c:v>0.66549165238093044</c:v>
                </c:pt>
                <c:pt idx="110">
                  <c:v>0.65860348915941858</c:v>
                </c:pt>
                <c:pt idx="111">
                  <c:v>0.6620363159353635</c:v>
                </c:pt>
                <c:pt idx="112">
                  <c:v>0.67193628944610551</c:v>
                </c:pt>
                <c:pt idx="113">
                  <c:v>0.68901719579459608</c:v>
                </c:pt>
                <c:pt idx="114">
                  <c:v>0.71218769127658499</c:v>
                </c:pt>
                <c:pt idx="115">
                  <c:v>0.74870222405860964</c:v>
                </c:pt>
                <c:pt idx="116">
                  <c:v>0.79975159683049235</c:v>
                </c:pt>
                <c:pt idx="117">
                  <c:v>0.85717116242161984</c:v>
                </c:pt>
                <c:pt idx="118">
                  <c:v>0.91483821676577626</c:v>
                </c:pt>
                <c:pt idx="119">
                  <c:v>0.97180040547116497</c:v>
                </c:pt>
                <c:pt idx="120">
                  <c:v>0.96996505591379223</c:v>
                </c:pt>
                <c:pt idx="121">
                  <c:v>0.90764407641318967</c:v>
                </c:pt>
                <c:pt idx="122">
                  <c:v>0.84541595224749999</c:v>
                </c:pt>
                <c:pt idx="123">
                  <c:v>0.78619601551890983</c:v>
                </c:pt>
                <c:pt idx="124">
                  <c:v>0.72436624120143556</c:v>
                </c:pt>
                <c:pt idx="125">
                  <c:v>0.66481802345549434</c:v>
                </c:pt>
                <c:pt idx="126">
                  <c:v>0.60748788686733535</c:v>
                </c:pt>
                <c:pt idx="127">
                  <c:v>0.55648727901514228</c:v>
                </c:pt>
                <c:pt idx="128">
                  <c:v>0.51719033634272038</c:v>
                </c:pt>
                <c:pt idx="129">
                  <c:v>0.49659848556012609</c:v>
                </c:pt>
                <c:pt idx="130">
                  <c:v>0.49813206532843846</c:v>
                </c:pt>
                <c:pt idx="131">
                  <c:v>0.52544888111125765</c:v>
                </c:pt>
                <c:pt idx="132">
                  <c:v>0.57275354833732672</c:v>
                </c:pt>
                <c:pt idx="133">
                  <c:v>0.63393461718975042</c:v>
                </c:pt>
                <c:pt idx="134">
                  <c:v>0.70883157897051108</c:v>
                </c:pt>
                <c:pt idx="135">
                  <c:v>0.7928761324986453</c:v>
                </c:pt>
                <c:pt idx="136">
                  <c:v>0.87599084769702318</c:v>
                </c:pt>
                <c:pt idx="137">
                  <c:v>0.95002162807504642</c:v>
                </c:pt>
                <c:pt idx="138">
                  <c:v>0.98092688718494114</c:v>
                </c:pt>
                <c:pt idx="139">
                  <c:v>0.91086971714843312</c:v>
                </c:pt>
                <c:pt idx="140">
                  <c:v>0.84326812536483109</c:v>
                </c:pt>
                <c:pt idx="141">
                  <c:v>0.78038432606668673</c:v>
                </c:pt>
                <c:pt idx="142">
                  <c:v>0.72217530655584139</c:v>
                </c:pt>
                <c:pt idx="143">
                  <c:v>0.66717912124945289</c:v>
                </c:pt>
                <c:pt idx="144">
                  <c:v>0.61503193784218591</c:v>
                </c:pt>
                <c:pt idx="145">
                  <c:v>0.56521587232827764</c:v>
                </c:pt>
                <c:pt idx="146">
                  <c:v>0.52390797039413917</c:v>
                </c:pt>
                <c:pt idx="147">
                  <c:v>0.49181124627811734</c:v>
                </c:pt>
                <c:pt idx="148">
                  <c:v>0.46452220597569149</c:v>
                </c:pt>
                <c:pt idx="149">
                  <c:v>0.44417480209266968</c:v>
                </c:pt>
                <c:pt idx="150">
                  <c:v>0.40208808019789921</c:v>
                </c:pt>
                <c:pt idx="151">
                  <c:v>0.38472084343926793</c:v>
                </c:pt>
                <c:pt idx="152">
                  <c:v>0.39527258454907965</c:v>
                </c:pt>
                <c:pt idx="153">
                  <c:v>0.43444124512812976</c:v>
                </c:pt>
                <c:pt idx="154">
                  <c:v>0.4955845825285311</c:v>
                </c:pt>
                <c:pt idx="155">
                  <c:v>0.5625262041191279</c:v>
                </c:pt>
                <c:pt idx="156">
                  <c:v>0.62922130701622159</c:v>
                </c:pt>
                <c:pt idx="157">
                  <c:v>0.68799069651160683</c:v>
                </c:pt>
                <c:pt idx="158">
                  <c:v>0.73351948362592245</c:v>
                </c:pt>
                <c:pt idx="159">
                  <c:v>0.76642711940995834</c:v>
                </c:pt>
                <c:pt idx="160">
                  <c:v>0.79396245684372735</c:v>
                </c:pt>
                <c:pt idx="161">
                  <c:v>0.82112527377054378</c:v>
                </c:pt>
                <c:pt idx="162">
                  <c:v>0.84706575328314992</c:v>
                </c:pt>
                <c:pt idx="163">
                  <c:v>0.87787318244119805</c:v>
                </c:pt>
                <c:pt idx="164">
                  <c:v>0.91979576898192894</c:v>
                </c:pt>
                <c:pt idx="165">
                  <c:v>0.96796043721305935</c:v>
                </c:pt>
                <c:pt idx="166">
                  <c:v>0.98205577618486228</c:v>
                </c:pt>
                <c:pt idx="167">
                  <c:v>0.92820977233115198</c:v>
                </c:pt>
                <c:pt idx="168">
                  <c:v>0.87579796188593384</c:v>
                </c:pt>
                <c:pt idx="169">
                  <c:v>0.82035607750165174</c:v>
                </c:pt>
                <c:pt idx="170">
                  <c:v>0.76738783322544135</c:v>
                </c:pt>
                <c:pt idx="171">
                  <c:v>0.72046040376000875</c:v>
                </c:pt>
                <c:pt idx="172">
                  <c:v>0.67830470196563453</c:v>
                </c:pt>
                <c:pt idx="173">
                  <c:v>0.64134761740933843</c:v>
                </c:pt>
                <c:pt idx="174">
                  <c:v>0.61213229007654513</c:v>
                </c:pt>
                <c:pt idx="175">
                  <c:v>0.58917080369367891</c:v>
                </c:pt>
                <c:pt idx="176">
                  <c:v>0.57129953765719854</c:v>
                </c:pt>
                <c:pt idx="177">
                  <c:v>0.56397750036517946</c:v>
                </c:pt>
                <c:pt idx="178">
                  <c:v>0.55029425409952748</c:v>
                </c:pt>
                <c:pt idx="179">
                  <c:v>0.5317239706282757</c:v>
                </c:pt>
                <c:pt idx="180">
                  <c:v>0.51794305546087727</c:v>
                </c:pt>
                <c:pt idx="181">
                  <c:v>0.5436917877240639</c:v>
                </c:pt>
                <c:pt idx="182">
                  <c:v>0.56382254822668409</c:v>
                </c:pt>
                <c:pt idx="183">
                  <c:v>0.56754007375865212</c:v>
                </c:pt>
                <c:pt idx="184">
                  <c:v>0.55470144868658033</c:v>
                </c:pt>
                <c:pt idx="185">
                  <c:v>0.53311103667314685</c:v>
                </c:pt>
                <c:pt idx="186">
                  <c:v>0.51785764159790726</c:v>
                </c:pt>
                <c:pt idx="187">
                  <c:v>0.52046297157763866</c:v>
                </c:pt>
                <c:pt idx="188">
                  <c:v>0.54992673984706419</c:v>
                </c:pt>
                <c:pt idx="189">
                  <c:v>0.60270586692042749</c:v>
                </c:pt>
                <c:pt idx="190">
                  <c:v>0.67680491895012884</c:v>
                </c:pt>
                <c:pt idx="191">
                  <c:v>0.76511800917334138</c:v>
                </c:pt>
                <c:pt idx="192">
                  <c:v>0.86237940620296749</c:v>
                </c:pt>
                <c:pt idx="193">
                  <c:v>0.95247812205996185</c:v>
                </c:pt>
                <c:pt idx="194">
                  <c:v>0.96270251499136694</c:v>
                </c:pt>
                <c:pt idx="195">
                  <c:v>0.88784083342248743</c:v>
                </c:pt>
                <c:pt idx="196">
                  <c:v>0.82245134473541714</c:v>
                </c:pt>
                <c:pt idx="197">
                  <c:v>0.76829012902488081</c:v>
                </c:pt>
                <c:pt idx="198">
                  <c:v>0.7282230447283119</c:v>
                </c:pt>
                <c:pt idx="199">
                  <c:v>0.69607829101624019</c:v>
                </c:pt>
                <c:pt idx="200">
                  <c:v>0.67292071271844711</c:v>
                </c:pt>
                <c:pt idx="201">
                  <c:v>0.65598763718181141</c:v>
                </c:pt>
                <c:pt idx="202">
                  <c:v>0.64415362864819115</c:v>
                </c:pt>
                <c:pt idx="203">
                  <c:v>0.63505048558960153</c:v>
                </c:pt>
                <c:pt idx="204">
                  <c:v>0.62871439262038664</c:v>
                </c:pt>
                <c:pt idx="205">
                  <c:v>0.62555585903582733</c:v>
                </c:pt>
                <c:pt idx="206">
                  <c:v>0.62684953749587669</c:v>
                </c:pt>
                <c:pt idx="207">
                  <c:v>0.63380960070191605</c:v>
                </c:pt>
                <c:pt idx="208">
                  <c:v>0.64310435642392916</c:v>
                </c:pt>
                <c:pt idx="209">
                  <c:v>0.67228168922393849</c:v>
                </c:pt>
                <c:pt idx="210">
                  <c:v>0.72210013408378337</c:v>
                </c:pt>
                <c:pt idx="211">
                  <c:v>0.78206514329880839</c:v>
                </c:pt>
                <c:pt idx="212">
                  <c:v>0.84606372807875663</c:v>
                </c:pt>
                <c:pt idx="213">
                  <c:v>0.90878770827019828</c:v>
                </c:pt>
                <c:pt idx="214">
                  <c:v>0.97164029039452293</c:v>
                </c:pt>
                <c:pt idx="215">
                  <c:v>0.9692089926705606</c:v>
                </c:pt>
                <c:pt idx="216">
                  <c:v>0.92096422490361141</c:v>
                </c:pt>
                <c:pt idx="217">
                  <c:v>0.88132715979778775</c:v>
                </c:pt>
                <c:pt idx="218">
                  <c:v>0.85368812268525507</c:v>
                </c:pt>
                <c:pt idx="219">
                  <c:v>0.83848391656125443</c:v>
                </c:pt>
                <c:pt idx="220">
                  <c:v>0.83442574895629207</c:v>
                </c:pt>
                <c:pt idx="221">
                  <c:v>0.84047257982918444</c:v>
                </c:pt>
                <c:pt idx="222">
                  <c:v>0.85480345740004804</c:v>
                </c:pt>
                <c:pt idx="223">
                  <c:v>0.88114837449036476</c:v>
                </c:pt>
                <c:pt idx="224">
                  <c:v>0.91447404849596858</c:v>
                </c:pt>
                <c:pt idx="225">
                  <c:v>0.95790056012869784</c:v>
                </c:pt>
                <c:pt idx="226">
                  <c:v>0.99065313717469028</c:v>
                </c:pt>
                <c:pt idx="227">
                  <c:v>0.93203319760034942</c:v>
                </c:pt>
                <c:pt idx="228">
                  <c:v>0.87386399826375882</c:v>
                </c:pt>
                <c:pt idx="229">
                  <c:v>0.82427721814001575</c:v>
                </c:pt>
                <c:pt idx="230">
                  <c:v>0.7895744860839069</c:v>
                </c:pt>
                <c:pt idx="231">
                  <c:v>0.76716806702311313</c:v>
                </c:pt>
                <c:pt idx="232">
                  <c:v>0.75298996495096504</c:v>
                </c:pt>
                <c:pt idx="233">
                  <c:v>0.74308814851956206</c:v>
                </c:pt>
                <c:pt idx="234">
                  <c:v>0.73640794303534451</c:v>
                </c:pt>
                <c:pt idx="235">
                  <c:v>0.73230196832284911</c:v>
                </c:pt>
                <c:pt idx="236">
                  <c:v>0.73455835792322777</c:v>
                </c:pt>
                <c:pt idx="237">
                  <c:v>0.74972607655225376</c:v>
                </c:pt>
                <c:pt idx="238">
                  <c:v>0.77811832503503142</c:v>
                </c:pt>
                <c:pt idx="239">
                  <c:v>0.82401164523473813</c:v>
                </c:pt>
                <c:pt idx="240">
                  <c:v>0.88857976398543037</c:v>
                </c:pt>
                <c:pt idx="241">
                  <c:v>0.97160620083093574</c:v>
                </c:pt>
                <c:pt idx="242">
                  <c:v>0.93343561723925594</c:v>
                </c:pt>
                <c:pt idx="243">
                  <c:v>0.83209763708299844</c:v>
                </c:pt>
                <c:pt idx="244">
                  <c:v>0.7326749357600405</c:v>
                </c:pt>
                <c:pt idx="245">
                  <c:v>0.6415270116768419</c:v>
                </c:pt>
                <c:pt idx="246">
                  <c:v>0.56272041041235421</c:v>
                </c:pt>
                <c:pt idx="247">
                  <c:v>0.4981724588321147</c:v>
                </c:pt>
                <c:pt idx="248">
                  <c:v>0.44670616721961609</c:v>
                </c:pt>
                <c:pt idx="249">
                  <c:v>0.40735803751790201</c:v>
                </c:pt>
                <c:pt idx="250">
                  <c:v>0.37886468666346917</c:v>
                </c:pt>
                <c:pt idx="251">
                  <c:v>0.36016451524020032</c:v>
                </c:pt>
                <c:pt idx="252">
                  <c:v>0.34934259954796754</c:v>
                </c:pt>
                <c:pt idx="253">
                  <c:v>0.34348733955788446</c:v>
                </c:pt>
                <c:pt idx="254">
                  <c:v>0.34592196482252835</c:v>
                </c:pt>
                <c:pt idx="255">
                  <c:v>0.39383533966983675</c:v>
                </c:pt>
                <c:pt idx="256">
                  <c:v>0.44724085891944154</c:v>
                </c:pt>
                <c:pt idx="257">
                  <c:v>0.50100972453525849</c:v>
                </c:pt>
                <c:pt idx="258">
                  <c:v>0.56024723959521538</c:v>
                </c:pt>
                <c:pt idx="259">
                  <c:v>0.62602294875869913</c:v>
                </c:pt>
                <c:pt idx="260">
                  <c:v>0.68541763170188541</c:v>
                </c:pt>
                <c:pt idx="261">
                  <c:v>0.72696286018105272</c:v>
                </c:pt>
                <c:pt idx="262">
                  <c:v>0.75289155402737906</c:v>
                </c:pt>
                <c:pt idx="263">
                  <c:v>0.77446317196300574</c:v>
                </c:pt>
                <c:pt idx="264">
                  <c:v>0.80053457030514674</c:v>
                </c:pt>
                <c:pt idx="265">
                  <c:v>0.82940123710824531</c:v>
                </c:pt>
                <c:pt idx="266">
                  <c:v>0.86688154299164399</c:v>
                </c:pt>
                <c:pt idx="267">
                  <c:v>0.92035999924746992</c:v>
                </c:pt>
                <c:pt idx="268">
                  <c:v>0.98866323874509265</c:v>
                </c:pt>
                <c:pt idx="269">
                  <c:v>0.93295674622338642</c:v>
                </c:pt>
                <c:pt idx="270">
                  <c:v>0.84896408769257747</c:v>
                </c:pt>
                <c:pt idx="271">
                  <c:v>0.77072094017451609</c:v>
                </c:pt>
                <c:pt idx="272">
                  <c:v>0.70113764433380987</c:v>
                </c:pt>
                <c:pt idx="273">
                  <c:v>0.64294105099506993</c:v>
                </c:pt>
                <c:pt idx="274">
                  <c:v>0.59267127261754693</c:v>
                </c:pt>
                <c:pt idx="275">
                  <c:v>0.54354327847534822</c:v>
                </c:pt>
                <c:pt idx="276">
                  <c:v>0.4834388094640546</c:v>
                </c:pt>
                <c:pt idx="277">
                  <c:v>0.40811880765867703</c:v>
                </c:pt>
                <c:pt idx="278">
                  <c:v>0.32747368861206883</c:v>
                </c:pt>
                <c:pt idx="279">
                  <c:v>0.24411789986720656</c:v>
                </c:pt>
                <c:pt idx="280">
                  <c:v>0.16850809975168246</c:v>
                </c:pt>
                <c:pt idx="281">
                  <c:v>0.10912738154121437</c:v>
                </c:pt>
                <c:pt idx="282">
                  <c:v>7.0004782930159215E-2</c:v>
                </c:pt>
                <c:pt idx="283">
                  <c:v>4.7928743750184077E-2</c:v>
                </c:pt>
                <c:pt idx="284">
                  <c:v>4.1061164819695684E-2</c:v>
                </c:pt>
                <c:pt idx="285">
                  <c:v>5.0843695422668755E-2</c:v>
                </c:pt>
                <c:pt idx="286">
                  <c:v>4.1060120607373296E-2</c:v>
                </c:pt>
                <c:pt idx="287">
                  <c:v>4.8340674253342431E-2</c:v>
                </c:pt>
                <c:pt idx="288">
                  <c:v>7.7032396881015042E-2</c:v>
                </c:pt>
                <c:pt idx="289">
                  <c:v>0.13448780694536711</c:v>
                </c:pt>
                <c:pt idx="290">
                  <c:v>0.21540761373083217</c:v>
                </c:pt>
                <c:pt idx="291">
                  <c:v>0.32367347551893966</c:v>
                </c:pt>
                <c:pt idx="292">
                  <c:v>0.45285752260570822</c:v>
                </c:pt>
                <c:pt idx="293">
                  <c:v>0.59230088960428928</c:v>
                </c:pt>
                <c:pt idx="294">
                  <c:v>0.73617605679238873</c:v>
                </c:pt>
                <c:pt idx="295">
                  <c:v>0.88171875438376546</c:v>
                </c:pt>
                <c:pt idx="296">
                  <c:v>0.97212128230904582</c:v>
                </c:pt>
                <c:pt idx="297">
                  <c:v>0.83092285679477529</c:v>
                </c:pt>
                <c:pt idx="298">
                  <c:v>0.70415650912119643</c:v>
                </c:pt>
                <c:pt idx="299">
                  <c:v>0.59971138544960478</c:v>
                </c:pt>
                <c:pt idx="300">
                  <c:v>0.51610805166412832</c:v>
                </c:pt>
                <c:pt idx="301">
                  <c:v>0.4532824849451651</c:v>
                </c:pt>
                <c:pt idx="302">
                  <c:v>0.40248792968420755</c:v>
                </c:pt>
                <c:pt idx="303">
                  <c:v>0.36029643298853786</c:v>
                </c:pt>
                <c:pt idx="304">
                  <c:v>0.31811767611081054</c:v>
                </c:pt>
                <c:pt idx="305">
                  <c:v>0.20335587151671553</c:v>
                </c:pt>
                <c:pt idx="306">
                  <c:v>0.10812999578893612</c:v>
                </c:pt>
                <c:pt idx="307">
                  <c:v>4.4414361724660179E-2</c:v>
                </c:pt>
                <c:pt idx="308">
                  <c:v>1.7309170431930365E-2</c:v>
                </c:pt>
                <c:pt idx="309">
                  <c:v>1.7223324412855012E-2</c:v>
                </c:pt>
                <c:pt idx="310">
                  <c:v>4.6122894014930416E-2</c:v>
                </c:pt>
                <c:pt idx="311">
                  <c:v>9.4352018451437925E-2</c:v>
                </c:pt>
                <c:pt idx="312">
                  <c:v>0.15292175413667375</c:v>
                </c:pt>
                <c:pt idx="313">
                  <c:v>0.22562952658899027</c:v>
                </c:pt>
                <c:pt idx="314">
                  <c:v>0.31343067798562929</c:v>
                </c:pt>
                <c:pt idx="315">
                  <c:v>0.4082219806396733</c:v>
                </c:pt>
                <c:pt idx="316">
                  <c:v>0.50935081053839881</c:v>
                </c:pt>
                <c:pt idx="317">
                  <c:v>0.59562859780276789</c:v>
                </c:pt>
                <c:pt idx="318">
                  <c:v>0.69347923043608328</c:v>
                </c:pt>
                <c:pt idx="319">
                  <c:v>0.7972645677538408</c:v>
                </c:pt>
                <c:pt idx="320">
                  <c:v>0.88694221171648846</c:v>
                </c:pt>
                <c:pt idx="321">
                  <c:v>0.95916867054366473</c:v>
                </c:pt>
                <c:pt idx="322">
                  <c:v>0.98921578674444244</c:v>
                </c:pt>
                <c:pt idx="323">
                  <c:v>0.95005796486731142</c:v>
                </c:pt>
                <c:pt idx="324">
                  <c:v>0.91373669803876334</c:v>
                </c:pt>
                <c:pt idx="325">
                  <c:v>0.88517813985763227</c:v>
                </c:pt>
                <c:pt idx="326">
                  <c:v>0.86815379209307975</c:v>
                </c:pt>
                <c:pt idx="327">
                  <c:v>0.86242565421285389</c:v>
                </c:pt>
                <c:pt idx="328">
                  <c:v>0.86088118324654106</c:v>
                </c:pt>
                <c:pt idx="329">
                  <c:v>0.86541894131574404</c:v>
                </c:pt>
                <c:pt idx="330">
                  <c:v>0.8735182171518342</c:v>
                </c:pt>
                <c:pt idx="331">
                  <c:v>0.88415629210659541</c:v>
                </c:pt>
                <c:pt idx="332">
                  <c:v>0.89522205973377456</c:v>
                </c:pt>
                <c:pt idx="333">
                  <c:v>0.90074507100285239</c:v>
                </c:pt>
                <c:pt idx="334">
                  <c:v>0.89759153905477795</c:v>
                </c:pt>
                <c:pt idx="335">
                  <c:v>0.8900769509704356</c:v>
                </c:pt>
                <c:pt idx="336">
                  <c:v>0.96651029440841674</c:v>
                </c:pt>
                <c:pt idx="337">
                  <c:v>0.96181807993478674</c:v>
                </c:pt>
                <c:pt idx="338">
                  <c:v>0.90192376586575618</c:v>
                </c:pt>
                <c:pt idx="339">
                  <c:v>0.85151672478068308</c:v>
                </c:pt>
                <c:pt idx="340">
                  <c:v>0.80916120654780221</c:v>
                </c:pt>
                <c:pt idx="341">
                  <c:v>0.77947274505719588</c:v>
                </c:pt>
                <c:pt idx="342">
                  <c:v>0.76238281077660275</c:v>
                </c:pt>
                <c:pt idx="343">
                  <c:v>0.75771803238462199</c:v>
                </c:pt>
                <c:pt idx="344">
                  <c:v>0.76907529066049418</c:v>
                </c:pt>
                <c:pt idx="345">
                  <c:v>0.79731808012222216</c:v>
                </c:pt>
                <c:pt idx="346">
                  <c:v>0.83827101356957501</c:v>
                </c:pt>
                <c:pt idx="347">
                  <c:v>0.8983966147725605</c:v>
                </c:pt>
                <c:pt idx="348">
                  <c:v>0.95697879043696144</c:v>
                </c:pt>
                <c:pt idx="349">
                  <c:v>0.95641194364695159</c:v>
                </c:pt>
                <c:pt idx="350">
                  <c:v>0.85946436592859921</c:v>
                </c:pt>
                <c:pt idx="351">
                  <c:v>0.76974527114636515</c:v>
                </c:pt>
                <c:pt idx="352">
                  <c:v>0.68882842046815551</c:v>
                </c:pt>
                <c:pt idx="353">
                  <c:v>0.6151085079993619</c:v>
                </c:pt>
                <c:pt idx="354">
                  <c:v>0.54702047157604561</c:v>
                </c:pt>
                <c:pt idx="355">
                  <c:v>0.48194180505323969</c:v>
                </c:pt>
                <c:pt idx="356">
                  <c:v>0.42357987772399996</c:v>
                </c:pt>
                <c:pt idx="357">
                  <c:v>0.3770540806058903</c:v>
                </c:pt>
                <c:pt idx="358">
                  <c:v>0.34739134306894759</c:v>
                </c:pt>
                <c:pt idx="359">
                  <c:v>0.32568743631490849</c:v>
                </c:pt>
              </c:numCache>
            </c:numRef>
          </c:val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'Score Template 2'!$FH$39:$FH$398</c:f>
              <c:numCache>
                <c:formatCode>0.0000</c:formatCode>
                <c:ptCount val="360"/>
                <c:pt idx="0">
                  <c:v>0.79094843662844783</c:v>
                </c:pt>
                <c:pt idx="1">
                  <c:v>0.74917969886997249</c:v>
                </c:pt>
                <c:pt idx="2">
                  <c:v>0.70951475852510115</c:v>
                </c:pt>
                <c:pt idx="3">
                  <c:v>0.67119632592845835</c:v>
                </c:pt>
                <c:pt idx="4">
                  <c:v>0.63584773687697793</c:v>
                </c:pt>
                <c:pt idx="5">
                  <c:v>0.61134412530534621</c:v>
                </c:pt>
                <c:pt idx="6">
                  <c:v>0.60142155875531789</c:v>
                </c:pt>
                <c:pt idx="7">
                  <c:v>0.59522635897781506</c:v>
                </c:pt>
                <c:pt idx="8">
                  <c:v>0.59592551829533424</c:v>
                </c:pt>
                <c:pt idx="9">
                  <c:v>0.60455653414267063</c:v>
                </c:pt>
                <c:pt idx="10">
                  <c:v>0.62785127454885548</c:v>
                </c:pt>
                <c:pt idx="11">
                  <c:v>0.68376671147090673</c:v>
                </c:pt>
                <c:pt idx="12">
                  <c:v>0.77045526666772512</c:v>
                </c:pt>
                <c:pt idx="13">
                  <c:v>0.88477715741963581</c:v>
                </c:pt>
                <c:pt idx="14">
                  <c:v>0.98604847881667246</c:v>
                </c:pt>
                <c:pt idx="15">
                  <c:v>0.85221525961949496</c:v>
                </c:pt>
                <c:pt idx="16">
                  <c:v>0.7138881276106559</c:v>
                </c:pt>
                <c:pt idx="17">
                  <c:v>0.57506725605782338</c:v>
                </c:pt>
                <c:pt idx="18">
                  <c:v>0.43918861490949579</c:v>
                </c:pt>
                <c:pt idx="19">
                  <c:v>0.31309035120456719</c:v>
                </c:pt>
                <c:pt idx="20">
                  <c:v>0.20056518685860725</c:v>
                </c:pt>
                <c:pt idx="21">
                  <c:v>0.10080131871747966</c:v>
                </c:pt>
                <c:pt idx="22">
                  <c:v>1.3173083548464803E-2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1.0019959304977566E-2</c:v>
                </c:pt>
                <c:pt idx="34">
                  <c:v>0.15168159111613211</c:v>
                </c:pt>
                <c:pt idx="35">
                  <c:v>0.31850608451698992</c:v>
                </c:pt>
                <c:pt idx="36">
                  <c:v>0.49968557305715089</c:v>
                </c:pt>
                <c:pt idx="37">
                  <c:v>0.69365968519213361</c:v>
                </c:pt>
                <c:pt idx="38">
                  <c:v>0.90577958428560745</c:v>
                </c:pt>
                <c:pt idx="39">
                  <c:v>0.87076316084178029</c:v>
                </c:pt>
                <c:pt idx="40">
                  <c:v>0.64864482043937421</c:v>
                </c:pt>
                <c:pt idx="41">
                  <c:v>0.44084966554841243</c:v>
                </c:pt>
                <c:pt idx="42">
                  <c:v>0.26120904501814501</c:v>
                </c:pt>
                <c:pt idx="43">
                  <c:v>0.11383806688473763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7.9529215779983176E-4</c:v>
                </c:pt>
                <c:pt idx="58">
                  <c:v>0.10540377978579452</c:v>
                </c:pt>
                <c:pt idx="59">
                  <c:v>0.23154681695604151</c:v>
                </c:pt>
                <c:pt idx="60">
                  <c:v>0.3765779875900086</c:v>
                </c:pt>
                <c:pt idx="61">
                  <c:v>0.53489470970540509</c:v>
                </c:pt>
                <c:pt idx="62">
                  <c:v>0.69302140550016444</c:v>
                </c:pt>
                <c:pt idx="63">
                  <c:v>0.84249678826761687</c:v>
                </c:pt>
                <c:pt idx="64">
                  <c:v>0.98003382925585569</c:v>
                </c:pt>
                <c:pt idx="65">
                  <c:v>0.90589703650886744</c:v>
                </c:pt>
                <c:pt idx="66">
                  <c:v>0.80101757184946309</c:v>
                </c:pt>
                <c:pt idx="67">
                  <c:v>0.70388251320564099</c:v>
                </c:pt>
                <c:pt idx="68">
                  <c:v>0.61550833198444677</c:v>
                </c:pt>
                <c:pt idx="69">
                  <c:v>0.54941029652021822</c:v>
                </c:pt>
                <c:pt idx="70">
                  <c:v>0.50365331686669657</c:v>
                </c:pt>
                <c:pt idx="71">
                  <c:v>0.46724097491662586</c:v>
                </c:pt>
                <c:pt idx="72">
                  <c:v>0.43587832356355483</c:v>
                </c:pt>
                <c:pt idx="73">
                  <c:v>0.41624819548139635</c:v>
                </c:pt>
                <c:pt idx="74">
                  <c:v>0.41349414365351067</c:v>
                </c:pt>
                <c:pt idx="75">
                  <c:v>0.43358694123158281</c:v>
                </c:pt>
                <c:pt idx="76">
                  <c:v>0.470347987122263</c:v>
                </c:pt>
                <c:pt idx="77">
                  <c:v>0.51558916303707703</c:v>
                </c:pt>
                <c:pt idx="78">
                  <c:v>0.56944937017857433</c:v>
                </c:pt>
                <c:pt idx="79">
                  <c:v>0.63029642588398871</c:v>
                </c:pt>
                <c:pt idx="80">
                  <c:v>0.69762777467868142</c:v>
                </c:pt>
                <c:pt idx="81">
                  <c:v>0.77595057092378683</c:v>
                </c:pt>
                <c:pt idx="82">
                  <c:v>0.8683692656245624</c:v>
                </c:pt>
                <c:pt idx="83">
                  <c:v>0.96228411734711017</c:v>
                </c:pt>
                <c:pt idx="84">
                  <c:v>0.94528425251563342</c:v>
                </c:pt>
                <c:pt idx="85">
                  <c:v>0.86023443583278891</c:v>
                </c:pt>
                <c:pt idx="86">
                  <c:v>0.78676142827941165</c:v>
                </c:pt>
                <c:pt idx="87">
                  <c:v>0.72723352620284998</c:v>
                </c:pt>
                <c:pt idx="88">
                  <c:v>0.68149091767824643</c:v>
                </c:pt>
                <c:pt idx="89">
                  <c:v>0.64264861323182743</c:v>
                </c:pt>
                <c:pt idx="90">
                  <c:v>0.62370629861273397</c:v>
                </c:pt>
                <c:pt idx="91">
                  <c:v>0.62062295821624536</c:v>
                </c:pt>
                <c:pt idx="92">
                  <c:v>0.62196034171286541</c:v>
                </c:pt>
                <c:pt idx="93">
                  <c:v>0.63117254038656767</c:v>
                </c:pt>
                <c:pt idx="94">
                  <c:v>0.64333049375517293</c:v>
                </c:pt>
                <c:pt idx="95">
                  <c:v>0.65675816168041234</c:v>
                </c:pt>
                <c:pt idx="96">
                  <c:v>0.66494277564536852</c:v>
                </c:pt>
                <c:pt idx="97">
                  <c:v>0.68526361368329169</c:v>
                </c:pt>
                <c:pt idx="98">
                  <c:v>0.72326356180972096</c:v>
                </c:pt>
                <c:pt idx="99">
                  <c:v>0.77982194463470034</c:v>
                </c:pt>
                <c:pt idx="100">
                  <c:v>0.84797169865368893</c:v>
                </c:pt>
                <c:pt idx="101">
                  <c:v>0.92679942812791638</c:v>
                </c:pt>
                <c:pt idx="102">
                  <c:v>0.98551990061591288</c:v>
                </c:pt>
                <c:pt idx="103">
                  <c:v>0.89631957136007445</c:v>
                </c:pt>
                <c:pt idx="104">
                  <c:v>0.81496262605263736</c:v>
                </c:pt>
                <c:pt idx="105">
                  <c:v>0.7539401593711077</c:v>
                </c:pt>
                <c:pt idx="106">
                  <c:v>0.71284841111085318</c:v>
                </c:pt>
                <c:pt idx="107">
                  <c:v>0.68404646524089963</c:v>
                </c:pt>
                <c:pt idx="108">
                  <c:v>0.6655308077638864</c:v>
                </c:pt>
                <c:pt idx="109">
                  <c:v>0.6586496873311849</c:v>
                </c:pt>
                <c:pt idx="110">
                  <c:v>0.66208325813965296</c:v>
                </c:pt>
                <c:pt idx="111">
                  <c:v>0.67198248608569588</c:v>
                </c:pt>
                <c:pt idx="112">
                  <c:v>0.68905969763358654</c:v>
                </c:pt>
                <c:pt idx="113">
                  <c:v>0.71222440163050615</c:v>
                </c:pt>
                <c:pt idx="114">
                  <c:v>0.74873195647958268</c:v>
                </c:pt>
                <c:pt idx="115">
                  <c:v>0.79977443188639175</c:v>
                </c:pt>
                <c:pt idx="116">
                  <c:v>0.85719054400825478</c:v>
                </c:pt>
                <c:pt idx="117">
                  <c:v>0.91484764840912014</c:v>
                </c:pt>
                <c:pt idx="118">
                  <c:v>0.971801909793371</c:v>
                </c:pt>
                <c:pt idx="119">
                  <c:v>0.96996575896715331</c:v>
                </c:pt>
                <c:pt idx="120">
                  <c:v>0.90764871100556388</c:v>
                </c:pt>
                <c:pt idx="121">
                  <c:v>0.84542205741753684</c:v>
                </c:pt>
                <c:pt idx="122">
                  <c:v>0.78620275360870839</c:v>
                </c:pt>
                <c:pt idx="123">
                  <c:v>0.72437035557420404</c:v>
                </c:pt>
                <c:pt idx="124">
                  <c:v>0.66482820037305501</c:v>
                </c:pt>
                <c:pt idx="125">
                  <c:v>0.60750689825819648</c:v>
                </c:pt>
                <c:pt idx="126">
                  <c:v>0.5565155672912272</c:v>
                </c:pt>
                <c:pt idx="127">
                  <c:v>0.51722441904571237</c:v>
                </c:pt>
                <c:pt idx="128">
                  <c:v>0.49663790432087329</c:v>
                </c:pt>
                <c:pt idx="129">
                  <c:v>0.49817590634368558</c:v>
                </c:pt>
                <c:pt idx="130">
                  <c:v>0.52549347624627307</c:v>
                </c:pt>
                <c:pt idx="131">
                  <c:v>0.57279421761535809</c:v>
                </c:pt>
                <c:pt idx="132">
                  <c:v>0.63396511711014958</c:v>
                </c:pt>
                <c:pt idx="133">
                  <c:v>0.70885211137769311</c:v>
                </c:pt>
                <c:pt idx="134">
                  <c:v>0.7928905182582805</c:v>
                </c:pt>
                <c:pt idx="135">
                  <c:v>0.87600008869348378</c:v>
                </c:pt>
                <c:pt idx="136">
                  <c:v>0.95002504905757124</c:v>
                </c:pt>
                <c:pt idx="137">
                  <c:v>0.98092862706943129</c:v>
                </c:pt>
                <c:pt idx="138">
                  <c:v>0.91087469023350831</c:v>
                </c:pt>
                <c:pt idx="139">
                  <c:v>0.84327668706892489</c:v>
                </c:pt>
                <c:pt idx="140">
                  <c:v>0.78039592966960458</c:v>
                </c:pt>
                <c:pt idx="141">
                  <c:v>0.72219357868844281</c:v>
                </c:pt>
                <c:pt idx="142">
                  <c:v>0.66720465735336687</c:v>
                </c:pt>
                <c:pt idx="143">
                  <c:v>0.61506065731577475</c:v>
                </c:pt>
                <c:pt idx="144">
                  <c:v>0.56524471057127146</c:v>
                </c:pt>
                <c:pt idx="145">
                  <c:v>0.52393645224065299</c:v>
                </c:pt>
                <c:pt idx="146">
                  <c:v>0.49184036319589819</c:v>
                </c:pt>
                <c:pt idx="147">
                  <c:v>0.46455336414814563</c:v>
                </c:pt>
                <c:pt idx="148">
                  <c:v>0.4442059131021675</c:v>
                </c:pt>
                <c:pt idx="149">
                  <c:v>0.4021176867972186</c:v>
                </c:pt>
                <c:pt idx="150">
                  <c:v>0.3847517562692403</c:v>
                </c:pt>
                <c:pt idx="151">
                  <c:v>0.39530235356949384</c:v>
                </c:pt>
                <c:pt idx="152">
                  <c:v>0.43446990069072844</c:v>
                </c:pt>
                <c:pt idx="153">
                  <c:v>0.49561006868831914</c:v>
                </c:pt>
                <c:pt idx="154">
                  <c:v>0.56254583554911264</c:v>
                </c:pt>
                <c:pt idx="155">
                  <c:v>0.62923158323223261</c:v>
                </c:pt>
                <c:pt idx="156">
                  <c:v>0.68798990780121505</c:v>
                </c:pt>
                <c:pt idx="157">
                  <c:v>0.73350580292046352</c:v>
                </c:pt>
                <c:pt idx="158">
                  <c:v>0.76640344674170624</c:v>
                </c:pt>
                <c:pt idx="159">
                  <c:v>0.79393185105934094</c:v>
                </c:pt>
                <c:pt idx="160">
                  <c:v>0.82108781502344974</c:v>
                </c:pt>
                <c:pt idx="161">
                  <c:v>0.8470237238135061</c:v>
                </c:pt>
                <c:pt idx="162">
                  <c:v>0.87783162046310059</c:v>
                </c:pt>
                <c:pt idx="163">
                  <c:v>0.91975875188124867</c:v>
                </c:pt>
                <c:pt idx="164">
                  <c:v>0.96792591234063163</c:v>
                </c:pt>
                <c:pt idx="165">
                  <c:v>0.982090802283338</c:v>
                </c:pt>
                <c:pt idx="166">
                  <c:v>0.92824356884619175</c:v>
                </c:pt>
                <c:pt idx="167">
                  <c:v>0.87582939798378145</c:v>
                </c:pt>
                <c:pt idx="168">
                  <c:v>0.82038517287534085</c:v>
                </c:pt>
                <c:pt idx="169">
                  <c:v>0.76741531855004252</c:v>
                </c:pt>
                <c:pt idx="170">
                  <c:v>0.72048646299197561</c:v>
                </c:pt>
                <c:pt idx="171">
                  <c:v>0.67832959557926997</c:v>
                </c:pt>
                <c:pt idx="172">
                  <c:v>0.64136825711938217</c:v>
                </c:pt>
                <c:pt idx="173">
                  <c:v>0.61214832388014417</c:v>
                </c:pt>
                <c:pt idx="174">
                  <c:v>0.58918443263474385</c:v>
                </c:pt>
                <c:pt idx="175">
                  <c:v>0.57130969580363533</c:v>
                </c:pt>
                <c:pt idx="176">
                  <c:v>0.5639985289228272</c:v>
                </c:pt>
                <c:pt idx="177">
                  <c:v>0.55030292226149191</c:v>
                </c:pt>
                <c:pt idx="178">
                  <c:v>0.53171867987321064</c:v>
                </c:pt>
                <c:pt idx="179">
                  <c:v>0.51792345680280638</c:v>
                </c:pt>
                <c:pt idx="180">
                  <c:v>0.54366120331228385</c:v>
                </c:pt>
                <c:pt idx="181">
                  <c:v>0.56378906760017389</c:v>
                </c:pt>
                <c:pt idx="182">
                  <c:v>0.56750672106909561</c:v>
                </c:pt>
                <c:pt idx="183">
                  <c:v>0.55467206438618777</c:v>
                </c:pt>
                <c:pt idx="184">
                  <c:v>0.53308827911994239</c:v>
                </c:pt>
                <c:pt idx="185">
                  <c:v>0.51784119961634945</c:v>
                </c:pt>
                <c:pt idx="186">
                  <c:v>0.52044921921181397</c:v>
                </c:pt>
                <c:pt idx="187">
                  <c:v>0.54991317716797439</c:v>
                </c:pt>
                <c:pt idx="188">
                  <c:v>0.60269291769540612</c:v>
                </c:pt>
                <c:pt idx="189">
                  <c:v>0.67678953601653891</c:v>
                </c:pt>
                <c:pt idx="190">
                  <c:v>0.76509706638862129</c:v>
                </c:pt>
                <c:pt idx="191">
                  <c:v>0.86235534113128809</c:v>
                </c:pt>
                <c:pt idx="192">
                  <c:v>0.95245314767971001</c:v>
                </c:pt>
                <c:pt idx="193">
                  <c:v>0.96272942109503634</c:v>
                </c:pt>
                <c:pt idx="194">
                  <c:v>0.88786702360966119</c:v>
                </c:pt>
                <c:pt idx="195">
                  <c:v>0.82247905112992248</c:v>
                </c:pt>
                <c:pt idx="196">
                  <c:v>0.76831659940435659</c:v>
                </c:pt>
                <c:pt idx="197">
                  <c:v>0.72824649541342867</c:v>
                </c:pt>
                <c:pt idx="198">
                  <c:v>0.69609935642033061</c:v>
                </c:pt>
                <c:pt idx="199">
                  <c:v>0.67293918094087024</c:v>
                </c:pt>
                <c:pt idx="200">
                  <c:v>0.65600223682857595</c:v>
                </c:pt>
                <c:pt idx="201">
                  <c:v>0.64416510257691206</c:v>
                </c:pt>
                <c:pt idx="202">
                  <c:v>0.63505941614354655</c:v>
                </c:pt>
                <c:pt idx="203">
                  <c:v>0.62871804312475388</c:v>
                </c:pt>
                <c:pt idx="204">
                  <c:v>0.62556269632487915</c:v>
                </c:pt>
                <c:pt idx="205">
                  <c:v>0.62685882528298986</c:v>
                </c:pt>
                <c:pt idx="206">
                  <c:v>0.6338165009588288</c:v>
                </c:pt>
                <c:pt idx="207">
                  <c:v>0.64309149735000337</c:v>
                </c:pt>
                <c:pt idx="208">
                  <c:v>0.67227164058400057</c:v>
                </c:pt>
                <c:pt idx="209">
                  <c:v>0.7220982919973622</c:v>
                </c:pt>
                <c:pt idx="210">
                  <c:v>0.78207157730349453</c:v>
                </c:pt>
                <c:pt idx="211">
                  <c:v>0.84607453466353988</c:v>
                </c:pt>
                <c:pt idx="212">
                  <c:v>0.90879534318872668</c:v>
                </c:pt>
                <c:pt idx="213">
                  <c:v>0.97163899460571601</c:v>
                </c:pt>
                <c:pt idx="214">
                  <c:v>0.9692237177733557</c:v>
                </c:pt>
                <c:pt idx="215">
                  <c:v>0.92099060799253563</c:v>
                </c:pt>
                <c:pt idx="216">
                  <c:v>0.88136420163233575</c:v>
                </c:pt>
                <c:pt idx="217">
                  <c:v>0.85373226875897434</c:v>
                </c:pt>
                <c:pt idx="218">
                  <c:v>0.83853253522723337</c:v>
                </c:pt>
                <c:pt idx="219">
                  <c:v>0.83447078582703038</c:v>
                </c:pt>
                <c:pt idx="220">
                  <c:v>0.84051497605760694</c:v>
                </c:pt>
                <c:pt idx="221">
                  <c:v>0.85484087514573881</c:v>
                </c:pt>
                <c:pt idx="222">
                  <c:v>0.88118105538151104</c:v>
                </c:pt>
                <c:pt idx="223">
                  <c:v>0.91450111586863403</c:v>
                </c:pt>
                <c:pt idx="224">
                  <c:v>0.95792058194550356</c:v>
                </c:pt>
                <c:pt idx="225">
                  <c:v>0.99063707533053635</c:v>
                </c:pt>
                <c:pt idx="226">
                  <c:v>0.93202162804531175</c:v>
                </c:pt>
                <c:pt idx="227">
                  <c:v>0.87385553902581392</c:v>
                </c:pt>
                <c:pt idx="228">
                  <c:v>0.82427130687271333</c:v>
                </c:pt>
                <c:pt idx="229">
                  <c:v>0.78956993897765448</c:v>
                </c:pt>
                <c:pt idx="230">
                  <c:v>0.7671649008018806</c:v>
                </c:pt>
                <c:pt idx="231">
                  <c:v>0.75298838910281729</c:v>
                </c:pt>
                <c:pt idx="232">
                  <c:v>0.74308880000268562</c:v>
                </c:pt>
                <c:pt idx="233">
                  <c:v>0.73641142651707603</c:v>
                </c:pt>
                <c:pt idx="234">
                  <c:v>0.73230660927117308</c:v>
                </c:pt>
                <c:pt idx="235">
                  <c:v>0.73457294156530784</c:v>
                </c:pt>
                <c:pt idx="236">
                  <c:v>0.74975098485364056</c:v>
                </c:pt>
                <c:pt idx="237">
                  <c:v>0.77814831075664126</c:v>
                </c:pt>
                <c:pt idx="238">
                  <c:v>0.82404364993042045</c:v>
                </c:pt>
                <c:pt idx="239">
                  <c:v>0.8886111297929854</c:v>
                </c:pt>
                <c:pt idx="240">
                  <c:v>0.97163762647410357</c:v>
                </c:pt>
                <c:pt idx="241">
                  <c:v>0.93340604924333981</c:v>
                </c:pt>
                <c:pt idx="242">
                  <c:v>0.83207352789065947</c:v>
                </c:pt>
                <c:pt idx="243">
                  <c:v>0.7326551357484048</c:v>
                </c:pt>
                <c:pt idx="244">
                  <c:v>0.64151321423132246</c:v>
                </c:pt>
                <c:pt idx="245">
                  <c:v>0.56271283261862515</c:v>
                </c:pt>
                <c:pt idx="246">
                  <c:v>0.4981704522667475</c:v>
                </c:pt>
                <c:pt idx="247">
                  <c:v>0.44670921183316681</c:v>
                </c:pt>
                <c:pt idx="248">
                  <c:v>0.40736522166556022</c:v>
                </c:pt>
                <c:pt idx="249">
                  <c:v>0.37887787546245999</c:v>
                </c:pt>
                <c:pt idx="250">
                  <c:v>0.36018119161088946</c:v>
                </c:pt>
                <c:pt idx="251">
                  <c:v>0.34936432281469221</c:v>
                </c:pt>
                <c:pt idx="252">
                  <c:v>0.34351307074015491</c:v>
                </c:pt>
                <c:pt idx="253">
                  <c:v>0.34595128057709301</c:v>
                </c:pt>
                <c:pt idx="254">
                  <c:v>0.39386442849912406</c:v>
                </c:pt>
                <c:pt idx="255">
                  <c:v>0.44726565526513706</c:v>
                </c:pt>
                <c:pt idx="256">
                  <c:v>0.50102707817483971</c:v>
                </c:pt>
                <c:pt idx="257">
                  <c:v>0.56025844438785632</c:v>
                </c:pt>
                <c:pt idx="258">
                  <c:v>0.62603003859765927</c:v>
                </c:pt>
                <c:pt idx="259">
                  <c:v>0.68542258228435959</c:v>
                </c:pt>
                <c:pt idx="260">
                  <c:v>0.72696619854205391</c:v>
                </c:pt>
                <c:pt idx="261">
                  <c:v>0.75289360469426114</c:v>
                </c:pt>
                <c:pt idx="262">
                  <c:v>0.77446203647638445</c:v>
                </c:pt>
                <c:pt idx="263">
                  <c:v>0.80052697399168149</c:v>
                </c:pt>
                <c:pt idx="264">
                  <c:v>0.82938702599114311</c:v>
                </c:pt>
                <c:pt idx="265">
                  <c:v>0.86685858032919627</c:v>
                </c:pt>
                <c:pt idx="266">
                  <c:v>0.92032769950519078</c:v>
                </c:pt>
                <c:pt idx="267">
                  <c:v>0.98862170981384834</c:v>
                </c:pt>
                <c:pt idx="268">
                  <c:v>0.93300424009834926</c:v>
                </c:pt>
                <c:pt idx="269">
                  <c:v>0.84901476873725179</c:v>
                </c:pt>
                <c:pt idx="270">
                  <c:v>0.77077066142518336</c:v>
                </c:pt>
                <c:pt idx="271">
                  <c:v>0.70118322519457421</c:v>
                </c:pt>
                <c:pt idx="272">
                  <c:v>0.64298045808459903</c:v>
                </c:pt>
                <c:pt idx="273">
                  <c:v>0.5927035475966197</c:v>
                </c:pt>
                <c:pt idx="274">
                  <c:v>0.54356901009884773</c:v>
                </c:pt>
                <c:pt idx="275">
                  <c:v>0.48345847993683166</c:v>
                </c:pt>
                <c:pt idx="276">
                  <c:v>0.40813304773970471</c:v>
                </c:pt>
                <c:pt idx="277">
                  <c:v>0.32748303035959514</c:v>
                </c:pt>
                <c:pt idx="278">
                  <c:v>0.2441232999634193</c:v>
                </c:pt>
                <c:pt idx="279">
                  <c:v>0.16851101451608641</c:v>
                </c:pt>
                <c:pt idx="280">
                  <c:v>0.10912614957070477</c:v>
                </c:pt>
                <c:pt idx="281">
                  <c:v>6.9980811698320933E-2</c:v>
                </c:pt>
                <c:pt idx="282">
                  <c:v>4.7902028592386348E-2</c:v>
                </c:pt>
                <c:pt idx="283">
                  <c:v>4.1034271710068015E-2</c:v>
                </c:pt>
                <c:pt idx="284">
                  <c:v>5.0814071062742494E-2</c:v>
                </c:pt>
                <c:pt idx="285">
                  <c:v>4.1027229207872051E-2</c:v>
                </c:pt>
                <c:pt idx="286">
                  <c:v>4.8310974436579612E-2</c:v>
                </c:pt>
                <c:pt idx="287">
                  <c:v>7.7011622597594975E-2</c:v>
                </c:pt>
                <c:pt idx="288">
                  <c:v>0.13447484157311052</c:v>
                </c:pt>
                <c:pt idx="289">
                  <c:v>0.21539682848960762</c:v>
                </c:pt>
                <c:pt idx="290">
                  <c:v>0.32366044361792534</c:v>
                </c:pt>
                <c:pt idx="291">
                  <c:v>0.45284309637786524</c:v>
                </c:pt>
                <c:pt idx="292">
                  <c:v>0.59228216093267883</c:v>
                </c:pt>
                <c:pt idx="293">
                  <c:v>0.73614933371413183</c:v>
                </c:pt>
                <c:pt idx="294">
                  <c:v>0.8816846235284822</c:v>
                </c:pt>
                <c:pt idx="295">
                  <c:v>0.97216044856962402</c:v>
                </c:pt>
                <c:pt idx="296">
                  <c:v>0.83096482778351843</c:v>
                </c:pt>
                <c:pt idx="297">
                  <c:v>0.70419560583433016</c:v>
                </c:pt>
                <c:pt idx="298">
                  <c:v>0.59974615430709477</c:v>
                </c:pt>
                <c:pt idx="299">
                  <c:v>0.51613713025725283</c:v>
                </c:pt>
                <c:pt idx="300">
                  <c:v>0.45330760369686429</c:v>
                </c:pt>
                <c:pt idx="301">
                  <c:v>0.40251248081546698</c:v>
                </c:pt>
                <c:pt idx="302">
                  <c:v>0.36032647538780704</c:v>
                </c:pt>
                <c:pt idx="303">
                  <c:v>0.31815532899167276</c:v>
                </c:pt>
                <c:pt idx="304">
                  <c:v>0.20339618940536508</c:v>
                </c:pt>
                <c:pt idx="305">
                  <c:v>0.10817167098326042</c:v>
                </c:pt>
                <c:pt idx="306">
                  <c:v>4.4452165167335744E-2</c:v>
                </c:pt>
                <c:pt idx="307">
                  <c:v>1.73388614070209E-2</c:v>
                </c:pt>
                <c:pt idx="308">
                  <c:v>1.7242897697776427E-2</c:v>
                </c:pt>
                <c:pt idx="309">
                  <c:v>4.6133945392099251E-2</c:v>
                </c:pt>
                <c:pt idx="310">
                  <c:v>9.4355465687458007E-2</c:v>
                </c:pt>
                <c:pt idx="311">
                  <c:v>0.15291687768355222</c:v>
                </c:pt>
                <c:pt idx="312">
                  <c:v>0.22563443482209766</c:v>
                </c:pt>
                <c:pt idx="313">
                  <c:v>0.31342705255871472</c:v>
                </c:pt>
                <c:pt idx="314">
                  <c:v>0.40820764516550112</c:v>
                </c:pt>
                <c:pt idx="315">
                  <c:v>0.50932208931605283</c:v>
                </c:pt>
                <c:pt idx="316">
                  <c:v>0.59558814329199583</c:v>
                </c:pt>
                <c:pt idx="317">
                  <c:v>0.69342510402113966</c:v>
                </c:pt>
                <c:pt idx="318">
                  <c:v>0.79719998294341132</c:v>
                </c:pt>
                <c:pt idx="319">
                  <c:v>0.88687249939732493</c:v>
                </c:pt>
                <c:pt idx="320">
                  <c:v>0.95909674632160979</c:v>
                </c:pt>
                <c:pt idx="321">
                  <c:v>0.9892885410278105</c:v>
                </c:pt>
                <c:pt idx="322">
                  <c:v>0.95013102526583471</c:v>
                </c:pt>
                <c:pt idx="323">
                  <c:v>0.91380727626602609</c:v>
                </c:pt>
                <c:pt idx="324">
                  <c:v>0.88524150348311248</c:v>
                </c:pt>
                <c:pt idx="325">
                  <c:v>0.86820599727048686</c:v>
                </c:pt>
                <c:pt idx="326">
                  <c:v>0.86246744134045006</c:v>
                </c:pt>
                <c:pt idx="327">
                  <c:v>0.86091258347052468</c:v>
                </c:pt>
                <c:pt idx="328">
                  <c:v>0.86544432631780888</c:v>
                </c:pt>
                <c:pt idx="329">
                  <c:v>0.87353929787898243</c:v>
                </c:pt>
                <c:pt idx="330">
                  <c:v>0.88417736265859381</c:v>
                </c:pt>
                <c:pt idx="331">
                  <c:v>0.89527942047712727</c:v>
                </c:pt>
                <c:pt idx="332">
                  <c:v>0.90079266310311912</c:v>
                </c:pt>
                <c:pt idx="333">
                  <c:v>0.89762337797008873</c:v>
                </c:pt>
                <c:pt idx="334">
                  <c:v>0.89009048872059437</c:v>
                </c:pt>
                <c:pt idx="335">
                  <c:v>0.96651032754478383</c:v>
                </c:pt>
                <c:pt idx="336">
                  <c:v>0.96183253524527634</c:v>
                </c:pt>
                <c:pt idx="337">
                  <c:v>0.90194788215159238</c:v>
                </c:pt>
                <c:pt idx="338">
                  <c:v>0.85154600721029916</c:v>
                </c:pt>
                <c:pt idx="339">
                  <c:v>0.80919756288814493</c:v>
                </c:pt>
                <c:pt idx="340">
                  <c:v>0.77951664382018071</c:v>
                </c:pt>
                <c:pt idx="341">
                  <c:v>0.76243019926019273</c:v>
                </c:pt>
                <c:pt idx="342">
                  <c:v>0.75776858243896017</c:v>
                </c:pt>
                <c:pt idx="343">
                  <c:v>0.76911840932687092</c:v>
                </c:pt>
                <c:pt idx="344">
                  <c:v>0.79736697837533144</c:v>
                </c:pt>
                <c:pt idx="345">
                  <c:v>0.83832287394582861</c:v>
                </c:pt>
                <c:pt idx="346">
                  <c:v>0.89844141873838224</c:v>
                </c:pt>
                <c:pt idx="347">
                  <c:v>0.95701486770426403</c:v>
                </c:pt>
                <c:pt idx="348">
                  <c:v>0.95638617225273725</c:v>
                </c:pt>
                <c:pt idx="349">
                  <c:v>0.85944482354785989</c:v>
                </c:pt>
                <c:pt idx="350">
                  <c:v>0.76972714580206447</c:v>
                </c:pt>
                <c:pt idx="351">
                  <c:v>0.68881417287087765</c:v>
                </c:pt>
                <c:pt idx="352">
                  <c:v>0.61510002192806834</c:v>
                </c:pt>
                <c:pt idx="353">
                  <c:v>0.54701762840066925</c:v>
                </c:pt>
                <c:pt idx="354">
                  <c:v>0.48194104851786856</c:v>
                </c:pt>
                <c:pt idx="355">
                  <c:v>0.42358215929553555</c:v>
                </c:pt>
                <c:pt idx="356">
                  <c:v>0.37705814078417188</c:v>
                </c:pt>
                <c:pt idx="357">
                  <c:v>0.34739667264170104</c:v>
                </c:pt>
                <c:pt idx="358">
                  <c:v>0.32569299787909367</c:v>
                </c:pt>
                <c:pt idx="359">
                  <c:v>0.31491724030992763</c:v>
                </c:pt>
              </c:numCache>
            </c:numRef>
          </c:val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'Score Template 2'!$FI$39:$FI$398</c:f>
              <c:numCache>
                <c:formatCode>0.0000</c:formatCode>
                <c:ptCount val="360"/>
                <c:pt idx="0">
                  <c:v>0.74921595653989859</c:v>
                </c:pt>
                <c:pt idx="1">
                  <c:v>0.70954844377877446</c:v>
                </c:pt>
                <c:pt idx="2">
                  <c:v>0.67122836811118047</c:v>
                </c:pt>
                <c:pt idx="3">
                  <c:v>0.63587267499177202</c:v>
                </c:pt>
                <c:pt idx="4">
                  <c:v>0.61136325963073768</c:v>
                </c:pt>
                <c:pt idx="5">
                  <c:v>0.60143664867131874</c:v>
                </c:pt>
                <c:pt idx="6">
                  <c:v>0.59523816542569574</c:v>
                </c:pt>
                <c:pt idx="7">
                  <c:v>0.59593635072971463</c:v>
                </c:pt>
                <c:pt idx="8">
                  <c:v>0.60456345408974344</c:v>
                </c:pt>
                <c:pt idx="9">
                  <c:v>0.62786057663917871</c:v>
                </c:pt>
                <c:pt idx="10">
                  <c:v>0.68377716039515302</c:v>
                </c:pt>
                <c:pt idx="11">
                  <c:v>0.77046358963663442</c:v>
                </c:pt>
                <c:pt idx="12">
                  <c:v>0.88478277721618015</c:v>
                </c:pt>
                <c:pt idx="13">
                  <c:v>0.98604827334923684</c:v>
                </c:pt>
                <c:pt idx="14">
                  <c:v>0.85222338323596203</c:v>
                </c:pt>
                <c:pt idx="15">
                  <c:v>0.71390669220393266</c:v>
                </c:pt>
                <c:pt idx="16">
                  <c:v>0.57509624019057637</c:v>
                </c:pt>
                <c:pt idx="17">
                  <c:v>0.43922032069499783</c:v>
                </c:pt>
                <c:pt idx="18">
                  <c:v>0.31312278408922556</c:v>
                </c:pt>
                <c:pt idx="19">
                  <c:v>0.20059595302573385</c:v>
                </c:pt>
                <c:pt idx="20">
                  <c:v>0.10082979721474783</c:v>
                </c:pt>
                <c:pt idx="21">
                  <c:v>1.3198165867738143E-2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1.0032201543600738E-2</c:v>
                </c:pt>
                <c:pt idx="33">
                  <c:v>0.1516865448544491</c:v>
                </c:pt>
                <c:pt idx="34">
                  <c:v>0.31850917621365471</c:v>
                </c:pt>
                <c:pt idx="35">
                  <c:v>0.49968521806127497</c:v>
                </c:pt>
                <c:pt idx="36">
                  <c:v>0.6936553662242364</c:v>
                </c:pt>
                <c:pt idx="37">
                  <c:v>0.90576793226435925</c:v>
                </c:pt>
                <c:pt idx="38">
                  <c:v>0.87079112378470336</c:v>
                </c:pt>
                <c:pt idx="39">
                  <c:v>0.64868816887845715</c:v>
                </c:pt>
                <c:pt idx="40">
                  <c:v>0.44090682930368663</c:v>
                </c:pt>
                <c:pt idx="41">
                  <c:v>0.26127363230276057</c:v>
                </c:pt>
                <c:pt idx="42">
                  <c:v>0.11390497943252798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7.9357308261984727E-4</c:v>
                </c:pt>
                <c:pt idx="57">
                  <c:v>0.10539471412185686</c:v>
                </c:pt>
                <c:pt idx="58">
                  <c:v>0.23152404115308489</c:v>
                </c:pt>
                <c:pt idx="59">
                  <c:v>0.37654026850015532</c:v>
                </c:pt>
                <c:pt idx="60">
                  <c:v>0.53484034040965311</c:v>
                </c:pt>
                <c:pt idx="61">
                  <c:v>0.69295057220738965</c:v>
                </c:pt>
                <c:pt idx="62">
                  <c:v>0.84241337447506814</c:v>
                </c:pt>
                <c:pt idx="63">
                  <c:v>0.97994323968908359</c:v>
                </c:pt>
                <c:pt idx="64">
                  <c:v>0.90599402140545093</c:v>
                </c:pt>
                <c:pt idx="65">
                  <c:v>0.80112362597299924</c:v>
                </c:pt>
                <c:pt idx="66">
                  <c:v>0.70399422785160581</c:v>
                </c:pt>
                <c:pt idx="67">
                  <c:v>0.61561936948042839</c:v>
                </c:pt>
                <c:pt idx="68">
                  <c:v>0.54951416551578602</c:v>
                </c:pt>
                <c:pt idx="69">
                  <c:v>0.50374310488331941</c:v>
                </c:pt>
                <c:pt idx="70">
                  <c:v>0.46731462694941872</c:v>
                </c:pt>
                <c:pt idx="71">
                  <c:v>0.43593704512072418</c:v>
                </c:pt>
                <c:pt idx="72">
                  <c:v>0.41629428322580186</c:v>
                </c:pt>
                <c:pt idx="73">
                  <c:v>0.41352971947361372</c:v>
                </c:pt>
                <c:pt idx="74">
                  <c:v>0.43361259394881091</c:v>
                </c:pt>
                <c:pt idx="75">
                  <c:v>0.4703654305245728</c:v>
                </c:pt>
                <c:pt idx="76">
                  <c:v>0.51559975338706199</c:v>
                </c:pt>
                <c:pt idx="77">
                  <c:v>0.56945695555246179</c:v>
                </c:pt>
                <c:pt idx="78">
                  <c:v>0.63030256929558015</c:v>
                </c:pt>
                <c:pt idx="79">
                  <c:v>0.69762553758829116</c:v>
                </c:pt>
                <c:pt idx="80">
                  <c:v>0.77593854059053635</c:v>
                </c:pt>
                <c:pt idx="81">
                  <c:v>0.868346914456256</c:v>
                </c:pt>
                <c:pt idx="82">
                  <c:v>0.96225367420368024</c:v>
                </c:pt>
                <c:pt idx="83">
                  <c:v>0.94532260347211794</c:v>
                </c:pt>
                <c:pt idx="84">
                  <c:v>0.86028057453471929</c:v>
                </c:pt>
                <c:pt idx="85">
                  <c:v>0.78681372799039362</c:v>
                </c:pt>
                <c:pt idx="86">
                  <c:v>0.72729658633353367</c:v>
                </c:pt>
                <c:pt idx="87">
                  <c:v>0.68156341440401846</c:v>
                </c:pt>
                <c:pt idx="88">
                  <c:v>0.64272774440823732</c:v>
                </c:pt>
                <c:pt idx="89">
                  <c:v>0.623785326543985</c:v>
                </c:pt>
                <c:pt idx="90">
                  <c:v>0.62069765420073275</c:v>
                </c:pt>
                <c:pt idx="91">
                  <c:v>0.62202906493857613</c:v>
                </c:pt>
                <c:pt idx="92">
                  <c:v>0.63122952646123709</c:v>
                </c:pt>
                <c:pt idx="93">
                  <c:v>0.6433828804604409</c:v>
                </c:pt>
                <c:pt idx="94">
                  <c:v>0.65680667335241116</c:v>
                </c:pt>
                <c:pt idx="95">
                  <c:v>0.66498690721723119</c:v>
                </c:pt>
                <c:pt idx="96">
                  <c:v>0.68529661076652593</c:v>
                </c:pt>
                <c:pt idx="97">
                  <c:v>0.7232863954055393</c:v>
                </c:pt>
                <c:pt idx="98">
                  <c:v>0.77984011397965902</c:v>
                </c:pt>
                <c:pt idx="99">
                  <c:v>0.84798735061858688</c:v>
                </c:pt>
                <c:pt idx="100">
                  <c:v>0.9268092201480852</c:v>
                </c:pt>
                <c:pt idx="101">
                  <c:v>0.98551854137790895</c:v>
                </c:pt>
                <c:pt idx="102">
                  <c:v>0.89632963058522208</c:v>
                </c:pt>
                <c:pt idx="103">
                  <c:v>0.81498101529728384</c:v>
                </c:pt>
                <c:pt idx="104">
                  <c:v>0.7539627852542401</c:v>
                </c:pt>
                <c:pt idx="105">
                  <c:v>0.71287534500711081</c:v>
                </c:pt>
                <c:pt idx="106">
                  <c:v>0.68407689184045806</c:v>
                </c:pt>
                <c:pt idx="107">
                  <c:v>0.66556447231973848</c:v>
                </c:pt>
                <c:pt idx="108">
                  <c:v>0.65868884271414074</c:v>
                </c:pt>
                <c:pt idx="109">
                  <c:v>0.66212945631141928</c:v>
                </c:pt>
                <c:pt idx="110">
                  <c:v>0.67202942828998546</c:v>
                </c:pt>
                <c:pt idx="111">
                  <c:v>0.68910589427317692</c:v>
                </c:pt>
                <c:pt idx="112">
                  <c:v>0.71226690346949662</c:v>
                </c:pt>
                <c:pt idx="113">
                  <c:v>0.74876866683350385</c:v>
                </c:pt>
                <c:pt idx="114">
                  <c:v>0.79980416430736467</c:v>
                </c:pt>
                <c:pt idx="115">
                  <c:v>0.85721337906415418</c:v>
                </c:pt>
                <c:pt idx="116">
                  <c:v>0.91486702999575509</c:v>
                </c:pt>
                <c:pt idx="117">
                  <c:v>0.97181134143671488</c:v>
                </c:pt>
                <c:pt idx="118">
                  <c:v>0.9699642546449474</c:v>
                </c:pt>
                <c:pt idx="119">
                  <c:v>0.90764941405892507</c:v>
                </c:pt>
                <c:pt idx="120">
                  <c:v>0.84542669200991116</c:v>
                </c:pt>
                <c:pt idx="121">
                  <c:v>0.78620885877874536</c:v>
                </c:pt>
                <c:pt idx="122">
                  <c:v>0.7243770936640026</c:v>
                </c:pt>
                <c:pt idx="123">
                  <c:v>0.66483231474582327</c:v>
                </c:pt>
                <c:pt idx="124">
                  <c:v>0.60751707517575704</c:v>
                </c:pt>
                <c:pt idx="125">
                  <c:v>0.55653457868208833</c:v>
                </c:pt>
                <c:pt idx="126">
                  <c:v>0.5172527073217974</c:v>
                </c:pt>
                <c:pt idx="127">
                  <c:v>0.49667198702386517</c:v>
                </c:pt>
                <c:pt idx="128">
                  <c:v>0.49821532510443278</c:v>
                </c:pt>
                <c:pt idx="129">
                  <c:v>0.52553731726152009</c:v>
                </c:pt>
                <c:pt idx="130">
                  <c:v>0.57283881275037341</c:v>
                </c:pt>
                <c:pt idx="131">
                  <c:v>0.63400578638818095</c:v>
                </c:pt>
                <c:pt idx="132">
                  <c:v>0.70888261129809227</c:v>
                </c:pt>
                <c:pt idx="133">
                  <c:v>0.79291105066546252</c:v>
                </c:pt>
                <c:pt idx="134">
                  <c:v>0.87601447445311897</c:v>
                </c:pt>
                <c:pt idx="135">
                  <c:v>0.95003429005403184</c:v>
                </c:pt>
                <c:pt idx="136">
                  <c:v>0.98092520608690636</c:v>
                </c:pt>
                <c:pt idx="137">
                  <c:v>0.91087643011799835</c:v>
                </c:pt>
                <c:pt idx="138">
                  <c:v>0.84328166015400008</c:v>
                </c:pt>
                <c:pt idx="139">
                  <c:v>0.78040449137369838</c:v>
                </c:pt>
                <c:pt idx="140">
                  <c:v>0.72220518229136077</c:v>
                </c:pt>
                <c:pt idx="141">
                  <c:v>0.6672229294859684</c:v>
                </c:pt>
                <c:pt idx="142">
                  <c:v>0.61508619341968873</c:v>
                </c:pt>
                <c:pt idx="143">
                  <c:v>0.5652734300448603</c:v>
                </c:pt>
                <c:pt idx="144">
                  <c:v>0.52396529048364671</c:v>
                </c:pt>
                <c:pt idx="145">
                  <c:v>0.49186884504241191</c:v>
                </c:pt>
                <c:pt idx="146">
                  <c:v>0.46458248106592648</c:v>
                </c:pt>
                <c:pt idx="147">
                  <c:v>0.44423707127462164</c:v>
                </c:pt>
                <c:pt idx="148">
                  <c:v>0.40214879780671642</c:v>
                </c:pt>
                <c:pt idx="149">
                  <c:v>0.38478136286855968</c:v>
                </c:pt>
                <c:pt idx="150">
                  <c:v>0.3953332663994662</c:v>
                </c:pt>
                <c:pt idx="151">
                  <c:v>0.43449966971114262</c:v>
                </c:pt>
                <c:pt idx="152">
                  <c:v>0.49563872425091782</c:v>
                </c:pt>
                <c:pt idx="153">
                  <c:v>0.56257132170890078</c:v>
                </c:pt>
                <c:pt idx="154">
                  <c:v>0.62925121466221734</c:v>
                </c:pt>
                <c:pt idx="155">
                  <c:v>0.68800018401722596</c:v>
                </c:pt>
                <c:pt idx="156">
                  <c:v>0.73350501421007175</c:v>
                </c:pt>
                <c:pt idx="157">
                  <c:v>0.76638976603624731</c:v>
                </c:pt>
                <c:pt idx="158">
                  <c:v>0.79390817839108885</c:v>
                </c:pt>
                <c:pt idx="159">
                  <c:v>0.82105720923906333</c:v>
                </c:pt>
                <c:pt idx="160">
                  <c:v>0.84698626506641206</c:v>
                </c:pt>
                <c:pt idx="161">
                  <c:v>0.87778959099345677</c:v>
                </c:pt>
                <c:pt idx="162">
                  <c:v>0.91971718990315132</c:v>
                </c:pt>
                <c:pt idx="163">
                  <c:v>0.96788889523995136</c:v>
                </c:pt>
                <c:pt idx="164">
                  <c:v>0.98212532715576573</c:v>
                </c:pt>
                <c:pt idx="165">
                  <c:v>0.92827859494466747</c:v>
                </c:pt>
                <c:pt idx="166">
                  <c:v>0.87586319449882122</c:v>
                </c:pt>
                <c:pt idx="167">
                  <c:v>0.82041660897318847</c:v>
                </c:pt>
                <c:pt idx="168">
                  <c:v>0.76744441392373164</c:v>
                </c:pt>
                <c:pt idx="169">
                  <c:v>0.72051394831657678</c:v>
                </c:pt>
                <c:pt idx="170">
                  <c:v>0.67835565481123683</c:v>
                </c:pt>
                <c:pt idx="171">
                  <c:v>0.64139315073301761</c:v>
                </c:pt>
                <c:pt idx="172">
                  <c:v>0.61216896359018802</c:v>
                </c:pt>
                <c:pt idx="173">
                  <c:v>0.58920046643834301</c:v>
                </c:pt>
                <c:pt idx="174">
                  <c:v>0.57132332474470027</c:v>
                </c:pt>
                <c:pt idx="175">
                  <c:v>0.56400868706926399</c:v>
                </c:pt>
                <c:pt idx="176">
                  <c:v>0.55032395081913954</c:v>
                </c:pt>
                <c:pt idx="177">
                  <c:v>0.53172734803517496</c:v>
                </c:pt>
                <c:pt idx="178">
                  <c:v>0.51791816604774121</c:v>
                </c:pt>
                <c:pt idx="179">
                  <c:v>0.54364160465421296</c:v>
                </c:pt>
                <c:pt idx="180">
                  <c:v>0.56375848318839372</c:v>
                </c:pt>
                <c:pt idx="181">
                  <c:v>0.56747324044258529</c:v>
                </c:pt>
                <c:pt idx="182">
                  <c:v>0.55463871169663126</c:v>
                </c:pt>
                <c:pt idx="183">
                  <c:v>0.53305889481954982</c:v>
                </c:pt>
                <c:pt idx="184">
                  <c:v>0.51781844206314509</c:v>
                </c:pt>
                <c:pt idx="185">
                  <c:v>0.52043277723025605</c:v>
                </c:pt>
                <c:pt idx="186">
                  <c:v>0.54989942480214959</c:v>
                </c:pt>
                <c:pt idx="187">
                  <c:v>0.6026793550163162</c:v>
                </c:pt>
                <c:pt idx="188">
                  <c:v>0.67677658679151742</c:v>
                </c:pt>
                <c:pt idx="189">
                  <c:v>0.76508168345503136</c:v>
                </c:pt>
                <c:pt idx="190">
                  <c:v>0.86233439834656811</c:v>
                </c:pt>
                <c:pt idx="191">
                  <c:v>0.95242908260803072</c:v>
                </c:pt>
                <c:pt idx="192">
                  <c:v>0.96275439547528807</c:v>
                </c:pt>
                <c:pt idx="193">
                  <c:v>0.88789392971333048</c:v>
                </c:pt>
                <c:pt idx="194">
                  <c:v>0.82250524131709613</c:v>
                </c:pt>
                <c:pt idx="195">
                  <c:v>0.76834430579886193</c:v>
                </c:pt>
                <c:pt idx="196">
                  <c:v>0.72827296579290446</c:v>
                </c:pt>
                <c:pt idx="197">
                  <c:v>0.69612280710544727</c:v>
                </c:pt>
                <c:pt idx="198">
                  <c:v>0.67296024634496066</c:v>
                </c:pt>
                <c:pt idx="199">
                  <c:v>0.65602070505099908</c:v>
                </c:pt>
                <c:pt idx="200">
                  <c:v>0.6441797022236766</c:v>
                </c:pt>
                <c:pt idx="201">
                  <c:v>0.63507089007226747</c:v>
                </c:pt>
                <c:pt idx="202">
                  <c:v>0.6287269736786989</c:v>
                </c:pt>
                <c:pt idx="203">
                  <c:v>0.62556634682924628</c:v>
                </c:pt>
                <c:pt idx="204">
                  <c:v>0.62686566257204168</c:v>
                </c:pt>
                <c:pt idx="205">
                  <c:v>0.63382578874594198</c:v>
                </c:pt>
                <c:pt idx="206">
                  <c:v>0.64309839760691612</c:v>
                </c:pt>
                <c:pt idx="207">
                  <c:v>0.67225878151007479</c:v>
                </c:pt>
                <c:pt idx="208">
                  <c:v>0.72208824335742405</c:v>
                </c:pt>
                <c:pt idx="209">
                  <c:v>0.78206973521707335</c:v>
                </c:pt>
                <c:pt idx="210">
                  <c:v>0.84608096866822613</c:v>
                </c:pt>
                <c:pt idx="211">
                  <c:v>0.90880614977351004</c:v>
                </c:pt>
                <c:pt idx="212">
                  <c:v>0.97164662952424441</c:v>
                </c:pt>
                <c:pt idx="213">
                  <c:v>0.96922501356216273</c:v>
                </c:pt>
                <c:pt idx="214">
                  <c:v>0.92100533309533084</c:v>
                </c:pt>
                <c:pt idx="215">
                  <c:v>0.88139058472125997</c:v>
                </c:pt>
                <c:pt idx="216">
                  <c:v>0.85376931059352246</c:v>
                </c:pt>
                <c:pt idx="217">
                  <c:v>0.83857668130095264</c:v>
                </c:pt>
                <c:pt idx="218">
                  <c:v>0.83451940449300943</c:v>
                </c:pt>
                <c:pt idx="219">
                  <c:v>0.84056001292834526</c:v>
                </c:pt>
                <c:pt idx="220">
                  <c:v>0.85488327137416131</c:v>
                </c:pt>
                <c:pt idx="221">
                  <c:v>0.88121847312720181</c:v>
                </c:pt>
                <c:pt idx="222">
                  <c:v>0.91453379675978042</c:v>
                </c:pt>
                <c:pt idx="223">
                  <c:v>0.95794764931816911</c:v>
                </c:pt>
                <c:pt idx="224">
                  <c:v>0.99061705351373053</c:v>
                </c:pt>
                <c:pt idx="225">
                  <c:v>0.93200556620115771</c:v>
                </c:pt>
                <c:pt idx="226">
                  <c:v>0.87384396947077625</c:v>
                </c:pt>
                <c:pt idx="227">
                  <c:v>0.82426284763476843</c:v>
                </c:pt>
                <c:pt idx="228">
                  <c:v>0.78956402771035206</c:v>
                </c:pt>
                <c:pt idx="229">
                  <c:v>0.76716035369562829</c:v>
                </c:pt>
                <c:pt idx="230">
                  <c:v>0.75298522288158476</c:v>
                </c:pt>
                <c:pt idx="231">
                  <c:v>0.74308722415453787</c:v>
                </c:pt>
                <c:pt idx="232">
                  <c:v>0.73641207800019959</c:v>
                </c:pt>
                <c:pt idx="233">
                  <c:v>0.7323100927529046</c:v>
                </c:pt>
                <c:pt idx="234">
                  <c:v>0.73457758251363181</c:v>
                </c:pt>
                <c:pt idx="235">
                  <c:v>0.74976556849572051</c:v>
                </c:pt>
                <c:pt idx="236">
                  <c:v>0.77817321905802794</c:v>
                </c:pt>
                <c:pt idx="237">
                  <c:v>0.8240736356520304</c:v>
                </c:pt>
                <c:pt idx="238">
                  <c:v>0.88864313448866772</c:v>
                </c:pt>
                <c:pt idx="239">
                  <c:v>0.97166899228165848</c:v>
                </c:pt>
                <c:pt idx="240">
                  <c:v>0.93337462360017209</c:v>
                </c:pt>
                <c:pt idx="241">
                  <c:v>0.83204395989474345</c:v>
                </c:pt>
                <c:pt idx="242">
                  <c:v>0.73263102655606582</c:v>
                </c:pt>
                <c:pt idx="243">
                  <c:v>0.64149341421968686</c:v>
                </c:pt>
                <c:pt idx="244">
                  <c:v>0.56269903517310571</c:v>
                </c:pt>
                <c:pt idx="245">
                  <c:v>0.49816287447301855</c:v>
                </c:pt>
                <c:pt idx="246">
                  <c:v>0.44670720526779961</c:v>
                </c:pt>
                <c:pt idx="247">
                  <c:v>0.40736826627911094</c:v>
                </c:pt>
                <c:pt idx="248">
                  <c:v>0.3788850596101182</c:v>
                </c:pt>
                <c:pt idx="249">
                  <c:v>0.36019438040988028</c:v>
                </c:pt>
                <c:pt idx="250">
                  <c:v>0.34938099918538135</c:v>
                </c:pt>
                <c:pt idx="251">
                  <c:v>0.34353479400687958</c:v>
                </c:pt>
                <c:pt idx="252">
                  <c:v>0.34597701175936346</c:v>
                </c:pt>
                <c:pt idx="253">
                  <c:v>0.39389374425368873</c:v>
                </c:pt>
                <c:pt idx="254">
                  <c:v>0.44729474409442438</c:v>
                </c:pt>
                <c:pt idx="255">
                  <c:v>0.50105187452053523</c:v>
                </c:pt>
                <c:pt idx="256">
                  <c:v>0.56027579802743754</c:v>
                </c:pt>
                <c:pt idx="257">
                  <c:v>0.62604124339030021</c:v>
                </c:pt>
                <c:pt idx="258">
                  <c:v>0.68542967212331973</c:v>
                </c:pt>
                <c:pt idx="259">
                  <c:v>0.72697114912452809</c:v>
                </c:pt>
                <c:pt idx="260">
                  <c:v>0.75289694305526245</c:v>
                </c:pt>
                <c:pt idx="261">
                  <c:v>0.77446408714326653</c:v>
                </c:pt>
                <c:pt idx="262">
                  <c:v>0.80052583850506021</c:v>
                </c:pt>
                <c:pt idx="263">
                  <c:v>0.82937942967767797</c:v>
                </c:pt>
                <c:pt idx="264">
                  <c:v>0.86684436921209418</c:v>
                </c:pt>
                <c:pt idx="265">
                  <c:v>0.92030473684274305</c:v>
                </c:pt>
                <c:pt idx="266">
                  <c:v>0.9885894100715692</c:v>
                </c:pt>
                <c:pt idx="267">
                  <c:v>0.93304576902959357</c:v>
                </c:pt>
                <c:pt idx="268">
                  <c:v>0.84906226261221462</c:v>
                </c:pt>
                <c:pt idx="269">
                  <c:v>0.77082134246985767</c:v>
                </c:pt>
                <c:pt idx="270">
                  <c:v>0.70123294644524159</c:v>
                </c:pt>
                <c:pt idx="271">
                  <c:v>0.64302603894536325</c:v>
                </c:pt>
                <c:pt idx="272">
                  <c:v>0.59274295468614879</c:v>
                </c:pt>
                <c:pt idx="273">
                  <c:v>0.5436012850779206</c:v>
                </c:pt>
                <c:pt idx="274">
                  <c:v>0.48348421156033106</c:v>
                </c:pt>
                <c:pt idx="275">
                  <c:v>0.40815271821248178</c:v>
                </c:pt>
                <c:pt idx="276">
                  <c:v>0.32749727044062282</c:v>
                </c:pt>
                <c:pt idx="277">
                  <c:v>0.24413264171094562</c:v>
                </c:pt>
                <c:pt idx="278">
                  <c:v>0.16851641461229916</c:v>
                </c:pt>
                <c:pt idx="279">
                  <c:v>0.10912906433510872</c:v>
                </c:pt>
                <c:pt idx="280">
                  <c:v>6.9979579727811325E-2</c:v>
                </c:pt>
                <c:pt idx="281">
                  <c:v>4.7878057360548065E-2</c:v>
                </c:pt>
                <c:pt idx="282">
                  <c:v>4.1007556552270286E-2</c:v>
                </c:pt>
                <c:pt idx="283">
                  <c:v>5.0787177953114826E-2</c:v>
                </c:pt>
                <c:pt idx="284">
                  <c:v>4.099760484794579E-2</c:v>
                </c:pt>
                <c:pt idx="285">
                  <c:v>4.8278083037078368E-2</c:v>
                </c:pt>
                <c:pt idx="286">
                  <c:v>7.6981922780832157E-2</c:v>
                </c:pt>
                <c:pt idx="287">
                  <c:v>0.13445406728969045</c:v>
                </c:pt>
                <c:pt idx="288">
                  <c:v>0.21538386311735103</c:v>
                </c:pt>
                <c:pt idx="289">
                  <c:v>0.32364965837670079</c:v>
                </c:pt>
                <c:pt idx="290">
                  <c:v>0.45283006447685092</c:v>
                </c:pt>
                <c:pt idx="291">
                  <c:v>0.59226773470483574</c:v>
                </c:pt>
                <c:pt idx="292">
                  <c:v>0.73613060504252137</c:v>
                </c:pt>
                <c:pt idx="293">
                  <c:v>0.88165790045022541</c:v>
                </c:pt>
                <c:pt idx="294">
                  <c:v>0.97219457942490728</c:v>
                </c:pt>
                <c:pt idx="295">
                  <c:v>0.83100399404409664</c:v>
                </c:pt>
                <c:pt idx="296">
                  <c:v>0.7042375768230732</c:v>
                </c:pt>
                <c:pt idx="297">
                  <c:v>0.5997852510202285</c:v>
                </c:pt>
                <c:pt idx="298">
                  <c:v>0.51617189911474282</c:v>
                </c:pt>
                <c:pt idx="299">
                  <c:v>0.45333668228998891</c:v>
                </c:pt>
                <c:pt idx="300">
                  <c:v>0.40253759956716617</c:v>
                </c:pt>
                <c:pt idx="301">
                  <c:v>0.36035102651906648</c:v>
                </c:pt>
                <c:pt idx="302">
                  <c:v>0.31818537139094194</c:v>
                </c:pt>
                <c:pt idx="303">
                  <c:v>0.2034338422862273</c:v>
                </c:pt>
                <c:pt idx="304">
                  <c:v>0.10821198887190997</c:v>
                </c:pt>
                <c:pt idx="305">
                  <c:v>4.4493840361660042E-2</c:v>
                </c:pt>
                <c:pt idx="306">
                  <c:v>1.7376664849696466E-2</c:v>
                </c:pt>
                <c:pt idx="307">
                  <c:v>1.7272588672866962E-2</c:v>
                </c:pt>
                <c:pt idx="308">
                  <c:v>4.6153518677020666E-2</c:v>
                </c:pt>
                <c:pt idx="309">
                  <c:v>9.4366517064626843E-2</c:v>
                </c:pt>
                <c:pt idx="310">
                  <c:v>0.1529203249195723</c:v>
                </c:pt>
                <c:pt idx="311">
                  <c:v>0.22562955836897614</c:v>
                </c:pt>
                <c:pt idx="312">
                  <c:v>0.31343196079182212</c:v>
                </c:pt>
                <c:pt idx="313">
                  <c:v>0.40820401973858655</c:v>
                </c:pt>
                <c:pt idx="314">
                  <c:v>0.50930775384188065</c:v>
                </c:pt>
                <c:pt idx="315">
                  <c:v>0.59555942206964974</c:v>
                </c:pt>
                <c:pt idx="316">
                  <c:v>0.6933846495103676</c:v>
                </c:pt>
                <c:pt idx="317">
                  <c:v>0.79714585652846781</c:v>
                </c:pt>
                <c:pt idx="318">
                  <c:v>0.88680791458689556</c:v>
                </c:pt>
                <c:pt idx="319">
                  <c:v>0.95902703400244627</c:v>
                </c:pt>
                <c:pt idx="320">
                  <c:v>0.98936046524986543</c:v>
                </c:pt>
                <c:pt idx="321">
                  <c:v>0.95020377954920276</c:v>
                </c:pt>
                <c:pt idx="322">
                  <c:v>0.91388033666454938</c:v>
                </c:pt>
                <c:pt idx="323">
                  <c:v>0.88531208171037523</c:v>
                </c:pt>
                <c:pt idx="324">
                  <c:v>0.86826936089596707</c:v>
                </c:pt>
                <c:pt idx="325">
                  <c:v>0.86251964651785717</c:v>
                </c:pt>
                <c:pt idx="326">
                  <c:v>0.86095437059812086</c:v>
                </c:pt>
                <c:pt idx="327">
                  <c:v>0.8654757265417925</c:v>
                </c:pt>
                <c:pt idx="328">
                  <c:v>0.87356468288104727</c:v>
                </c:pt>
                <c:pt idx="329">
                  <c:v>0.88419844338574205</c:v>
                </c:pt>
                <c:pt idx="330">
                  <c:v>0.89530049102912579</c:v>
                </c:pt>
                <c:pt idx="331">
                  <c:v>0.90085002384647184</c:v>
                </c:pt>
                <c:pt idx="332">
                  <c:v>0.89767097007035546</c:v>
                </c:pt>
                <c:pt idx="333">
                  <c:v>0.89012232763590515</c:v>
                </c:pt>
                <c:pt idx="334">
                  <c:v>0.96652386529494261</c:v>
                </c:pt>
                <c:pt idx="335">
                  <c:v>0.96183250210890925</c:v>
                </c:pt>
                <c:pt idx="336">
                  <c:v>0.90196233746208199</c:v>
                </c:pt>
                <c:pt idx="337">
                  <c:v>0.85157012349613537</c:v>
                </c:pt>
                <c:pt idx="338">
                  <c:v>0.8092268453177609</c:v>
                </c:pt>
                <c:pt idx="339">
                  <c:v>0.77955300016052342</c:v>
                </c:pt>
                <c:pt idx="340">
                  <c:v>0.76247409802317756</c:v>
                </c:pt>
                <c:pt idx="341">
                  <c:v>0.75781597092255004</c:v>
                </c:pt>
                <c:pt idx="342">
                  <c:v>0.76916895938120911</c:v>
                </c:pt>
                <c:pt idx="343">
                  <c:v>0.79741009704170818</c:v>
                </c:pt>
                <c:pt idx="344">
                  <c:v>0.83837177219893788</c:v>
                </c:pt>
                <c:pt idx="345">
                  <c:v>0.89849327911463595</c:v>
                </c:pt>
                <c:pt idx="346">
                  <c:v>0.95705967167008577</c:v>
                </c:pt>
                <c:pt idx="347">
                  <c:v>0.95635009498543477</c:v>
                </c:pt>
                <c:pt idx="348">
                  <c:v>0.85941905215364556</c:v>
                </c:pt>
                <c:pt idx="349">
                  <c:v>0.76970760342132516</c:v>
                </c:pt>
                <c:pt idx="350">
                  <c:v>0.68879604752657708</c:v>
                </c:pt>
                <c:pt idx="351">
                  <c:v>0.61508577433079048</c:v>
                </c:pt>
                <c:pt idx="352">
                  <c:v>0.5470091423293757</c:v>
                </c:pt>
                <c:pt idx="353">
                  <c:v>0.48193820534249221</c:v>
                </c:pt>
                <c:pt idx="354">
                  <c:v>0.42358140276016443</c:v>
                </c:pt>
                <c:pt idx="355">
                  <c:v>0.37706042235570747</c:v>
                </c:pt>
                <c:pt idx="356">
                  <c:v>0.34740073281998263</c:v>
                </c:pt>
                <c:pt idx="357">
                  <c:v>0.32569832745184712</c:v>
                </c:pt>
                <c:pt idx="358">
                  <c:v>0.31492280187411281</c:v>
                </c:pt>
                <c:pt idx="359">
                  <c:v>0.31235395641102992</c:v>
                </c:pt>
              </c:numCache>
            </c:numRef>
          </c:val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75113872"/>
        <c:axId val="375114656"/>
        <c:axId val="380800392"/>
      </c:surface3DChart>
      <c:catAx>
        <c:axId val="3751138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14656"/>
        <c:crosses val="autoZero"/>
        <c:auto val="1"/>
        <c:lblAlgn val="ctr"/>
        <c:lblOffset val="100"/>
        <c:noMultiLvlLbl val="0"/>
      </c:catAx>
      <c:valAx>
        <c:axId val="37511465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13872"/>
        <c:crosses val="autoZero"/>
        <c:crossBetween val="midCat"/>
      </c:valAx>
      <c:serAx>
        <c:axId val="38080039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14656"/>
        <c:crosses val="autoZero"/>
      </c:serAx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view3D>
      <c:rotX val="90"/>
      <c:rotY val="0"/>
      <c:depthPercent val="80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0"/>
          <c:order val="0"/>
          <c:tx>
            <c:strRef>
              <c:f>'Score Template 2'!$EE$8</c:f>
              <c:strCache>
                <c:ptCount val="1"/>
                <c:pt idx="0">
                  <c:v>Accuracy Score</c:v>
                </c:pt>
              </c:strCache>
            </c:strRef>
          </c:tx>
          <c:val>
            <c:numRef>
              <c:f>'Score Template 2'!$EE$39:$EE$398</c:f>
              <c:numCache>
                <c:formatCode>0.0000</c:formatCode>
                <c:ptCount val="360"/>
                <c:pt idx="0">
                  <c:v>0.97827531021677483</c:v>
                </c:pt>
                <c:pt idx="1">
                  <c:v>0.94730628215787849</c:v>
                </c:pt>
                <c:pt idx="2">
                  <c:v>0.87482462755947754</c:v>
                </c:pt>
                <c:pt idx="3">
                  <c:v>0.8074861623956997</c:v>
                </c:pt>
                <c:pt idx="4">
                  <c:v>0.74342673506620227</c:v>
                </c:pt>
                <c:pt idx="5">
                  <c:v>0.6935696398033171</c:v>
                </c:pt>
                <c:pt idx="6">
                  <c:v>0.65531607893641874</c:v>
                </c:pt>
                <c:pt idx="7">
                  <c:v>0.62514805338271828</c:v>
                </c:pt>
                <c:pt idx="8">
                  <c:v>0.60154599005583886</c:v>
                </c:pt>
                <c:pt idx="9">
                  <c:v>0.57988804124196391</c:v>
                </c:pt>
                <c:pt idx="10">
                  <c:v>0.5660574491865864</c:v>
                </c:pt>
                <c:pt idx="11">
                  <c:v>0.54746371746433931</c:v>
                </c:pt>
                <c:pt idx="12">
                  <c:v>0.52657419194060662</c:v>
                </c:pt>
                <c:pt idx="13">
                  <c:v>0.50993387391850376</c:v>
                </c:pt>
                <c:pt idx="14">
                  <c:v>0.4986944862973387</c:v>
                </c:pt>
                <c:pt idx="15">
                  <c:v>0.49827542780965484</c:v>
                </c:pt>
                <c:pt idx="16">
                  <c:v>0.51450409615056436</c:v>
                </c:pt>
                <c:pt idx="17">
                  <c:v>0.55160429857117732</c:v>
                </c:pt>
                <c:pt idx="18">
                  <c:v>0.60954085829175009</c:v>
                </c:pt>
                <c:pt idx="19">
                  <c:v>0.6729199964113356</c:v>
                </c:pt>
                <c:pt idx="20">
                  <c:v>0.7377549995608278</c:v>
                </c:pt>
                <c:pt idx="21">
                  <c:v>0.79925885531677787</c:v>
                </c:pt>
                <c:pt idx="22">
                  <c:v>0.85619076753395362</c:v>
                </c:pt>
                <c:pt idx="23">
                  <c:v>0.90633242460454777</c:v>
                </c:pt>
                <c:pt idx="24">
                  <c:v>0.95226955740467267</c:v>
                </c:pt>
                <c:pt idx="25">
                  <c:v>0.99611970244496539</c:v>
                </c:pt>
                <c:pt idx="26">
                  <c:v>0.93988192831788575</c:v>
                </c:pt>
                <c:pt idx="27">
                  <c:v>0.88488719227324142</c:v>
                </c:pt>
                <c:pt idx="28">
                  <c:v>0.83626906968361414</c:v>
                </c:pt>
                <c:pt idx="29">
                  <c:v>0.79110019363793393</c:v>
                </c:pt>
                <c:pt idx="30">
                  <c:v>0.74938752917693019</c:v>
                </c:pt>
                <c:pt idx="31">
                  <c:v>0.70977541728093918</c:v>
                </c:pt>
                <c:pt idx="32">
                  <c:v>0.67150668869248675</c:v>
                </c:pt>
                <c:pt idx="33">
                  <c:v>0.63619527999442371</c:v>
                </c:pt>
                <c:pt idx="34">
                  <c:v>0.61171575648650034</c:v>
                </c:pt>
                <c:pt idx="35">
                  <c:v>0.60181137154913755</c:v>
                </c:pt>
                <c:pt idx="36">
                  <c:v>0.59562762322363949</c:v>
                </c:pt>
                <c:pt idx="37">
                  <c:v>0.59633329600764196</c:v>
                </c:pt>
                <c:pt idx="38">
                  <c:v>0.60495957978080295</c:v>
                </c:pt>
                <c:pt idx="39">
                  <c:v>0.62823565933438785</c:v>
                </c:pt>
                <c:pt idx="40">
                  <c:v>0.68411819674160257</c:v>
                </c:pt>
                <c:pt idx="41">
                  <c:v>0.77075791115205605</c:v>
                </c:pt>
                <c:pt idx="42">
                  <c:v>0.88502083441589552</c:v>
                </c:pt>
                <c:pt idx="43">
                  <c:v>0.98587150890076747</c:v>
                </c:pt>
                <c:pt idx="44">
                  <c:v>0.85211556760376483</c:v>
                </c:pt>
                <c:pt idx="45">
                  <c:v>0.71387639613191256</c:v>
                </c:pt>
                <c:pt idx="46">
                  <c:v>0.57515243217951451</c:v>
                </c:pt>
                <c:pt idx="47">
                  <c:v>0.43936852973209917</c:v>
                </c:pt>
                <c:pt idx="48">
                  <c:v>0.3133589461109183</c:v>
                </c:pt>
                <c:pt idx="49">
                  <c:v>0.20091441562690693</c:v>
                </c:pt>
                <c:pt idx="50">
                  <c:v>0.10122282755947243</c:v>
                </c:pt>
                <c:pt idx="51">
                  <c:v>1.3656133381710123E-2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1.0638260631176233E-2</c:v>
                </c:pt>
                <c:pt idx="63">
                  <c:v>0.15222143238809904</c:v>
                </c:pt>
                <c:pt idx="64">
                  <c:v>0.31895842791884954</c:v>
                </c:pt>
                <c:pt idx="65">
                  <c:v>0.50004057656655099</c:v>
                </c:pt>
                <c:pt idx="66">
                  <c:v>0.69390431561010035</c:v>
                </c:pt>
                <c:pt idx="67">
                  <c:v>0.90590084803636117</c:v>
                </c:pt>
                <c:pt idx="68">
                  <c:v>0.87078089752993137</c:v>
                </c:pt>
                <c:pt idx="69">
                  <c:v>0.64880977456217614</c:v>
                </c:pt>
                <c:pt idx="70">
                  <c:v>0.4411615714431113</c:v>
                </c:pt>
                <c:pt idx="71">
                  <c:v>0.2616591902302523</c:v>
                </c:pt>
                <c:pt idx="72">
                  <c:v>0.11441384620180461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1.8611081413502095E-3</c:v>
                </c:pt>
                <c:pt idx="87">
                  <c:v>0.10639746997472366</c:v>
                </c:pt>
                <c:pt idx="88">
                  <c:v>0.23244523461624189</c:v>
                </c:pt>
                <c:pt idx="89">
                  <c:v>0.37735955498394591</c:v>
                </c:pt>
                <c:pt idx="90">
                  <c:v>0.53554287987233951</c:v>
                </c:pt>
                <c:pt idx="91">
                  <c:v>0.69352404638983667</c:v>
                </c:pt>
                <c:pt idx="92">
                  <c:v>0.84284729213902954</c:v>
                </c:pt>
                <c:pt idx="93">
                  <c:v>0.98023675748582684</c:v>
                </c:pt>
                <c:pt idx="94">
                  <c:v>0.90584347988074776</c:v>
                </c:pt>
                <c:pt idx="95">
                  <c:v>0.80111858101687849</c:v>
                </c:pt>
                <c:pt idx="96">
                  <c:v>0.70413936859088377</c:v>
                </c:pt>
                <c:pt idx="97">
                  <c:v>0.61590922194890552</c:v>
                </c:pt>
                <c:pt idx="98">
                  <c:v>0.54993788907606334</c:v>
                </c:pt>
                <c:pt idx="99">
                  <c:v>0.50428886678412321</c:v>
                </c:pt>
                <c:pt idx="100">
                  <c:v>0.4679658288317432</c:v>
                </c:pt>
                <c:pt idx="101">
                  <c:v>0.43667169105601045</c:v>
                </c:pt>
                <c:pt idx="102">
                  <c:v>0.4170890099562613</c:v>
                </c:pt>
                <c:pt idx="103">
                  <c:v>0.41436047472333104</c:v>
                </c:pt>
                <c:pt idx="104">
                  <c:v>0.4344605357739848</c:v>
                </c:pt>
                <c:pt idx="105">
                  <c:v>0.47121639918384239</c:v>
                </c:pt>
                <c:pt idx="106">
                  <c:v>0.51644123155238375</c:v>
                </c:pt>
                <c:pt idx="107">
                  <c:v>0.57027859746820997</c:v>
                </c:pt>
                <c:pt idx="108">
                  <c:v>0.63109813202936349</c:v>
                </c:pt>
                <c:pt idx="109">
                  <c:v>0.69838808835071009</c:v>
                </c:pt>
                <c:pt idx="110">
                  <c:v>0.7766526560907987</c:v>
                </c:pt>
                <c:pt idx="111">
                  <c:v>0.86900205741897829</c:v>
                </c:pt>
                <c:pt idx="112">
                  <c:v>0.96284026935850575</c:v>
                </c:pt>
                <c:pt idx="113">
                  <c:v>0.94480895329971282</c:v>
                </c:pt>
                <c:pt idx="114">
                  <c:v>0.85984198567271986</c:v>
                </c:pt>
                <c:pt idx="115">
                  <c:v>0.7864510102512976</c:v>
                </c:pt>
                <c:pt idx="116">
                  <c:v>0.72700900336131902</c:v>
                </c:pt>
                <c:pt idx="117">
                  <c:v>0.68135827314912256</c:v>
                </c:pt>
                <c:pt idx="118">
                  <c:v>0.64260453152245722</c:v>
                </c:pt>
                <c:pt idx="119">
                  <c:v>0.62374274915682082</c:v>
                </c:pt>
                <c:pt idx="120">
                  <c:v>0.62073340169145841</c:v>
                </c:pt>
                <c:pt idx="121">
                  <c:v>0.62213487382141497</c:v>
                </c:pt>
                <c:pt idx="122">
                  <c:v>0.63139795339974969</c:v>
                </c:pt>
                <c:pt idx="123">
                  <c:v>0.64360155538382424</c:v>
                </c:pt>
                <c:pt idx="124">
                  <c:v>0.65707362060829422</c:v>
                </c:pt>
                <c:pt idx="125">
                  <c:v>0.6652921892275524</c:v>
                </c:pt>
                <c:pt idx="126">
                  <c:v>0.68562701295784878</c:v>
                </c:pt>
                <c:pt idx="127">
                  <c:v>0.72362150640401146</c:v>
                </c:pt>
                <c:pt idx="128">
                  <c:v>0.78016397587095765</c:v>
                </c:pt>
                <c:pt idx="129">
                  <c:v>0.84828996309409699</c:v>
                </c:pt>
                <c:pt idx="130">
                  <c:v>0.92708364357324613</c:v>
                </c:pt>
                <c:pt idx="131">
                  <c:v>0.98527892106759452</c:v>
                </c:pt>
                <c:pt idx="132">
                  <c:v>0.89612932031493509</c:v>
                </c:pt>
                <c:pt idx="133">
                  <c:v>0.81482126417254364</c:v>
                </c:pt>
                <c:pt idx="134">
                  <c:v>0.75384195578132851</c:v>
                </c:pt>
                <c:pt idx="135">
                  <c:v>0.71279152717696681</c:v>
                </c:pt>
                <c:pt idx="136">
                  <c:v>0.68402924890303241</c:v>
                </c:pt>
                <c:pt idx="137">
                  <c:v>0.66555067696439618</c:v>
                </c:pt>
                <c:pt idx="138">
                  <c:v>0.65870697203016038</c:v>
                </c:pt>
                <c:pt idx="139">
                  <c:v>0.66218176792531969</c:v>
                </c:pt>
                <c:pt idx="140">
                  <c:v>0.67211937637155827</c:v>
                </c:pt>
                <c:pt idx="141">
                  <c:v>0.68923118095612146</c:v>
                </c:pt>
                <c:pt idx="142">
                  <c:v>0.71242011465943</c:v>
                </c:pt>
                <c:pt idx="143">
                  <c:v>0.74893884375851383</c:v>
                </c:pt>
                <c:pt idx="144">
                  <c:v>0.79998233211270697</c:v>
                </c:pt>
                <c:pt idx="145">
                  <c:v>0.8573924410474757</c:v>
                </c:pt>
                <c:pt idx="146">
                  <c:v>0.91504044518846217</c:v>
                </c:pt>
                <c:pt idx="147">
                  <c:v>0.97197502129827618</c:v>
                </c:pt>
                <c:pt idx="148">
                  <c:v>0.96982230131249636</c:v>
                </c:pt>
                <c:pt idx="149">
                  <c:v>0.90753706741376583</c:v>
                </c:pt>
                <c:pt idx="150">
                  <c:v>0.84534465501743239</c:v>
                </c:pt>
                <c:pt idx="151">
                  <c:v>0.78616236920861327</c:v>
                </c:pt>
                <c:pt idx="152">
                  <c:v>0.72436647828432155</c:v>
                </c:pt>
                <c:pt idx="153">
                  <c:v>0.66485709301853957</c:v>
                </c:pt>
                <c:pt idx="154">
                  <c:v>0.60757145398102974</c:v>
                </c:pt>
                <c:pt idx="155">
                  <c:v>0.55661876583490644</c:v>
                </c:pt>
                <c:pt idx="156">
                  <c:v>0.51736618208148744</c:v>
                </c:pt>
                <c:pt idx="157">
                  <c:v>0.49681296134924846</c:v>
                </c:pt>
                <c:pt idx="158">
                  <c:v>0.49837670142734902</c:v>
                </c:pt>
                <c:pt idx="159">
                  <c:v>0.52571443967693154</c:v>
                </c:pt>
                <c:pt idx="160">
                  <c:v>0.57302917039664558</c:v>
                </c:pt>
                <c:pt idx="161">
                  <c:v>0.6342032804223745</c:v>
                </c:pt>
                <c:pt idx="162">
                  <c:v>0.70907874514067326</c:v>
                </c:pt>
                <c:pt idx="163">
                  <c:v>0.79309612245034522</c:v>
                </c:pt>
                <c:pt idx="164">
                  <c:v>0.87618306154450343</c:v>
                </c:pt>
                <c:pt idx="165">
                  <c:v>0.95018273803262376</c:v>
                </c:pt>
                <c:pt idx="166">
                  <c:v>0.98080254321032956</c:v>
                </c:pt>
                <c:pt idx="167">
                  <c:v>0.91078414277393649</c:v>
                </c:pt>
                <c:pt idx="168">
                  <c:v>0.84322254879227587</c:v>
                </c:pt>
                <c:pt idx="169">
                  <c:v>0.78037944847073848</c:v>
                </c:pt>
                <c:pt idx="170">
                  <c:v>0.72221618641709584</c:v>
                </c:pt>
                <c:pt idx="171">
                  <c:v>0.66727159644658829</c:v>
                </c:pt>
                <c:pt idx="172">
                  <c:v>0.61517802612654549</c:v>
                </c:pt>
                <c:pt idx="173">
                  <c:v>0.56541143856567477</c:v>
                </c:pt>
                <c:pt idx="174">
                  <c:v>0.52414805228164929</c:v>
                </c:pt>
                <c:pt idx="175">
                  <c:v>0.49209407402447325</c:v>
                </c:pt>
                <c:pt idx="176">
                  <c:v>0.46484635004093833</c:v>
                </c:pt>
                <c:pt idx="177">
                  <c:v>0.44455108572506197</c:v>
                </c:pt>
                <c:pt idx="178">
                  <c:v>0.4025026385915752</c:v>
                </c:pt>
                <c:pt idx="179">
                  <c:v>0.38516102390785123</c:v>
                </c:pt>
                <c:pt idx="180">
                  <c:v>0.39572293538000636</c:v>
                </c:pt>
                <c:pt idx="181">
                  <c:v>0.43488966710987498</c:v>
                </c:pt>
                <c:pt idx="182">
                  <c:v>0.49602501004355404</c:v>
                </c:pt>
                <c:pt idx="183">
                  <c:v>0.56295291037457917</c:v>
                </c:pt>
                <c:pt idx="184">
                  <c:v>0.6296289051872912</c:v>
                </c:pt>
                <c:pt idx="185">
                  <c:v>0.6883747484190802</c:v>
                </c:pt>
                <c:pt idx="186">
                  <c:v>0.73387341284637908</c:v>
                </c:pt>
                <c:pt idx="187">
                  <c:v>0.76674362359633808</c:v>
                </c:pt>
                <c:pt idx="188">
                  <c:v>0.79423479256663088</c:v>
                </c:pt>
                <c:pt idx="189">
                  <c:v>0.82134720152133189</c:v>
                </c:pt>
                <c:pt idx="190">
                  <c:v>0.84723026863070416</c:v>
                </c:pt>
                <c:pt idx="191">
                  <c:v>0.87797519302593474</c:v>
                </c:pt>
                <c:pt idx="192">
                  <c:v>0.91983669739430618</c:v>
                </c:pt>
                <c:pt idx="193">
                  <c:v>0.96794186637275703</c:v>
                </c:pt>
                <c:pt idx="194">
                  <c:v>0.98213627922730973</c:v>
                </c:pt>
                <c:pt idx="195">
                  <c:v>0.92835026207581284</c:v>
                </c:pt>
                <c:pt idx="196">
                  <c:v>0.87599759412294764</c:v>
                </c:pt>
                <c:pt idx="197">
                  <c:v>0.82061127549183044</c:v>
                </c:pt>
                <c:pt idx="198">
                  <c:v>0.767693967225338</c:v>
                </c:pt>
                <c:pt idx="199">
                  <c:v>0.72081366239596267</c:v>
                </c:pt>
                <c:pt idx="200">
                  <c:v>0.67870132243764703</c:v>
                </c:pt>
                <c:pt idx="201">
                  <c:v>0.64177947723815931</c:v>
                </c:pt>
                <c:pt idx="202">
                  <c:v>0.61259165763768597</c:v>
                </c:pt>
                <c:pt idx="203">
                  <c:v>0.58965273074982982</c:v>
                </c:pt>
                <c:pt idx="204">
                  <c:v>0.57179527336415348</c:v>
                </c:pt>
                <c:pt idx="205">
                  <c:v>0.56450110191883396</c:v>
                </c:pt>
                <c:pt idx="206">
                  <c:v>0.55083581160225947</c:v>
                </c:pt>
                <c:pt idx="207">
                  <c:v>0.53226713763285538</c:v>
                </c:pt>
                <c:pt idx="208">
                  <c:v>0.51845376473346017</c:v>
                </c:pt>
                <c:pt idx="209">
                  <c:v>0.54416186394492883</c:v>
                </c:pt>
                <c:pt idx="210">
                  <c:v>0.56425730173461752</c:v>
                </c:pt>
                <c:pt idx="211">
                  <c:v>0.56794790858171518</c:v>
                </c:pt>
                <c:pt idx="212">
                  <c:v>0.55509070579403419</c:v>
                </c:pt>
                <c:pt idx="213">
                  <c:v>0.53348517114592464</c:v>
                </c:pt>
                <c:pt idx="214">
                  <c:v>0.51821403830032042</c:v>
                </c:pt>
                <c:pt idx="215">
                  <c:v>0.52079089081143182</c:v>
                </c:pt>
                <c:pt idx="216">
                  <c:v>0.55021471331284322</c:v>
                </c:pt>
                <c:pt idx="217">
                  <c:v>0.60294384932663703</c:v>
                </c:pt>
                <c:pt idx="218">
                  <c:v>0.67698337234902928</c:v>
                </c:pt>
                <c:pt idx="219">
                  <c:v>0.76522690112154268</c:v>
                </c:pt>
                <c:pt idx="220">
                  <c:v>0.86241919620875107</c:v>
                </c:pt>
                <c:pt idx="221">
                  <c:v>0.9524505414570712</c:v>
                </c:pt>
                <c:pt idx="222">
                  <c:v>0.96279441944361777</c:v>
                </c:pt>
                <c:pt idx="223">
                  <c:v>0.88799160895305829</c:v>
                </c:pt>
                <c:pt idx="224">
                  <c:v>0.82265689403315878</c:v>
                </c:pt>
                <c:pt idx="225">
                  <c:v>0.76854217051890394</c:v>
                </c:pt>
                <c:pt idx="226">
                  <c:v>0.72851459875160574</c:v>
                </c:pt>
                <c:pt idx="227">
                  <c:v>0.69640247999866223</c:v>
                </c:pt>
                <c:pt idx="228">
                  <c:v>0.67327182916123718</c:v>
                </c:pt>
                <c:pt idx="229">
                  <c:v>0.65635926453866844</c:v>
                </c:pt>
                <c:pt idx="230">
                  <c:v>0.6445412770400214</c:v>
                </c:pt>
                <c:pt idx="231">
                  <c:v>0.63545023075660922</c:v>
                </c:pt>
                <c:pt idx="232">
                  <c:v>0.62911936413990932</c:v>
                </c:pt>
                <c:pt idx="233">
                  <c:v>0.62596701636127827</c:v>
                </c:pt>
                <c:pt idx="234">
                  <c:v>0.62726649912670918</c:v>
                </c:pt>
                <c:pt idx="235">
                  <c:v>0.63422882164133743</c:v>
                </c:pt>
                <c:pt idx="236">
                  <c:v>0.64349613464734468</c:v>
                </c:pt>
                <c:pt idx="237">
                  <c:v>0.6726385105060293</c:v>
                </c:pt>
                <c:pt idx="238">
                  <c:v>0.72242512755784305</c:v>
                </c:pt>
                <c:pt idx="239">
                  <c:v>0.78236456608187199</c:v>
                </c:pt>
                <c:pt idx="240">
                  <c:v>0.84634259163904857</c:v>
                </c:pt>
                <c:pt idx="241">
                  <c:v>0.90904278110585079</c:v>
                </c:pt>
                <c:pt idx="242">
                  <c:v>0.9718644994454525</c:v>
                </c:pt>
                <c:pt idx="243">
                  <c:v>0.96902361791476521</c:v>
                </c:pt>
                <c:pt idx="244">
                  <c:v>0.92082503324837583</c:v>
                </c:pt>
                <c:pt idx="245">
                  <c:v>0.88123880742261962</c:v>
                </c:pt>
                <c:pt idx="246">
                  <c:v>0.85365149417753527</c:v>
                </c:pt>
                <c:pt idx="247">
                  <c:v>0.83849791328488066</c:v>
                </c:pt>
                <c:pt idx="248">
                  <c:v>0.83448173793710601</c:v>
                </c:pt>
                <c:pt idx="249">
                  <c:v>0.84056378089076267</c:v>
                </c:pt>
                <c:pt idx="250">
                  <c:v>0.85491888740832622</c:v>
                </c:pt>
                <c:pt idx="251">
                  <c:v>0.88127980901910019</c:v>
                </c:pt>
                <c:pt idx="252">
                  <c:v>0.91461082713064479</c:v>
                </c:pt>
                <c:pt idx="253">
                  <c:v>0.95803162939790942</c:v>
                </c:pt>
                <c:pt idx="254">
                  <c:v>0.99053532181588944</c:v>
                </c:pt>
                <c:pt idx="255">
                  <c:v>0.93193290151579822</c:v>
                </c:pt>
                <c:pt idx="256">
                  <c:v>0.87378003928695824</c:v>
                </c:pt>
                <c:pt idx="257">
                  <c:v>0.82420470153549386</c:v>
                </c:pt>
                <c:pt idx="258">
                  <c:v>0.78950862716577364</c:v>
                </c:pt>
                <c:pt idx="259">
                  <c:v>0.76710613172270747</c:v>
                </c:pt>
                <c:pt idx="260">
                  <c:v>0.75293140438488582</c:v>
                </c:pt>
                <c:pt idx="261">
                  <c:v>0.7430335777976077</c:v>
                </c:pt>
                <c:pt idx="262">
                  <c:v>0.73635890646200375</c:v>
                </c:pt>
                <c:pt idx="263">
                  <c:v>0.73225643721121103</c:v>
                </c:pt>
                <c:pt idx="264">
                  <c:v>0.73451981414020473</c:v>
                </c:pt>
                <c:pt idx="265">
                  <c:v>0.74969822995351509</c:v>
                </c:pt>
                <c:pt idx="266">
                  <c:v>0.77809750149545498</c:v>
                </c:pt>
                <c:pt idx="267">
                  <c:v>0.82399052664856498</c:v>
                </c:pt>
                <c:pt idx="268">
                  <c:v>0.88854848227556782</c:v>
                </c:pt>
                <c:pt idx="269">
                  <c:v>0.97155885088927807</c:v>
                </c:pt>
                <c:pt idx="270">
                  <c:v>0.9335040802296718</c:v>
                </c:pt>
                <c:pt idx="271">
                  <c:v>0.8321917121317427</c:v>
                </c:pt>
                <c:pt idx="272">
                  <c:v>0.73279479165791339</c:v>
                </c:pt>
                <c:pt idx="273">
                  <c:v>0.64167247721872445</c:v>
                </c:pt>
                <c:pt idx="274">
                  <c:v>0.56289057313958057</c:v>
                </c:pt>
                <c:pt idx="275">
                  <c:v>0.49836634661747337</c:v>
                </c:pt>
                <c:pt idx="276">
                  <c:v>0.44692277009130255</c:v>
                </c:pt>
                <c:pt idx="277">
                  <c:v>0.40759606461827436</c:v>
                </c:pt>
                <c:pt idx="278">
                  <c:v>0.37912524431035866</c:v>
                </c:pt>
                <c:pt idx="279">
                  <c:v>0.36044714935399169</c:v>
                </c:pt>
                <c:pt idx="280">
                  <c:v>0.34964987169288753</c:v>
                </c:pt>
                <c:pt idx="281">
                  <c:v>0.3438191109145653</c:v>
                </c:pt>
                <c:pt idx="282">
                  <c:v>0.34625908070193556</c:v>
                </c:pt>
                <c:pt idx="283">
                  <c:v>0.39417482922073355</c:v>
                </c:pt>
                <c:pt idx="284">
                  <c:v>0.44757825170640619</c:v>
                </c:pt>
                <c:pt idx="285">
                  <c:v>0.50133484660187799</c:v>
                </c:pt>
                <c:pt idx="286">
                  <c:v>0.56055067505497469</c:v>
                </c:pt>
                <c:pt idx="287">
                  <c:v>0.62630377424065575</c:v>
                </c:pt>
                <c:pt idx="288">
                  <c:v>0.68568263348289604</c:v>
                </c:pt>
                <c:pt idx="289">
                  <c:v>0.72721823495080806</c:v>
                </c:pt>
                <c:pt idx="290">
                  <c:v>0.75313819422279193</c:v>
                </c:pt>
                <c:pt idx="291">
                  <c:v>0.77469564477078301</c:v>
                </c:pt>
                <c:pt idx="292">
                  <c:v>0.80074502057161578</c:v>
                </c:pt>
                <c:pt idx="293">
                  <c:v>0.82957874758600181</c:v>
                </c:pt>
                <c:pt idx="294">
                  <c:v>0.86700936772869597</c:v>
                </c:pt>
                <c:pt idx="295">
                  <c:v>0.92042139338695961</c:v>
                </c:pt>
                <c:pt idx="296">
                  <c:v>0.98864393769275971</c:v>
                </c:pt>
                <c:pt idx="297">
                  <c:v>0.93306551213942523</c:v>
                </c:pt>
                <c:pt idx="298">
                  <c:v>0.84916263136642445</c:v>
                </c:pt>
                <c:pt idx="299">
                  <c:v>0.77100397395652021</c:v>
                </c:pt>
                <c:pt idx="300">
                  <c:v>0.70149533756970295</c:v>
                </c:pt>
                <c:pt idx="301">
                  <c:v>0.6433632700721913</c:v>
                </c:pt>
                <c:pt idx="302">
                  <c:v>0.59315031780500038</c:v>
                </c:pt>
                <c:pt idx="303">
                  <c:v>0.54407809768557058</c:v>
                </c:pt>
                <c:pt idx="304">
                  <c:v>0.48403095202791613</c:v>
                </c:pt>
                <c:pt idx="305">
                  <c:v>0.4087655081922158</c:v>
                </c:pt>
                <c:pt idx="306">
                  <c:v>0.32817140608745821</c:v>
                </c:pt>
                <c:pt idx="307">
                  <c:v>0.24485882088148425</c:v>
                </c:pt>
                <c:pt idx="308">
                  <c:v>0.16928162650545464</c:v>
                </c:pt>
                <c:pt idx="309">
                  <c:v>0.10991924960939836</c:v>
                </c:pt>
                <c:pt idx="310">
                  <c:v>7.0783731143673756E-2</c:v>
                </c:pt>
                <c:pt idx="311">
                  <c:v>4.8684424041920971E-2</c:v>
                </c:pt>
                <c:pt idx="312">
                  <c:v>4.1785075548683381E-2</c:v>
                </c:pt>
                <c:pt idx="313">
                  <c:v>5.1542890024837584E-2</c:v>
                </c:pt>
                <c:pt idx="314">
                  <c:v>4.1722798383126314E-2</c:v>
                </c:pt>
                <c:pt idx="315">
                  <c:v>4.8959316738160452E-2</c:v>
                </c:pt>
                <c:pt idx="316">
                  <c:v>7.7601543860067013E-2</c:v>
                </c:pt>
                <c:pt idx="317">
                  <c:v>0.13500353404139032</c:v>
                </c:pt>
                <c:pt idx="318">
                  <c:v>0.21585842917068732</c:v>
                </c:pt>
                <c:pt idx="319">
                  <c:v>0.32404667424735101</c:v>
                </c:pt>
                <c:pt idx="320">
                  <c:v>0.45314658278711317</c:v>
                </c:pt>
                <c:pt idx="321">
                  <c:v>0.59249929689202874</c:v>
                </c:pt>
                <c:pt idx="322">
                  <c:v>0.73627498671850322</c:v>
                </c:pt>
                <c:pt idx="323">
                  <c:v>0.88171049305607352</c:v>
                </c:pt>
                <c:pt idx="324">
                  <c:v>0.97223928812457872</c:v>
                </c:pt>
                <c:pt idx="325">
                  <c:v>0.83114619722453154</c:v>
                </c:pt>
                <c:pt idx="326">
                  <c:v>0.70447115144149342</c:v>
                </c:pt>
                <c:pt idx="327">
                  <c:v>0.60010258375498793</c:v>
                </c:pt>
                <c:pt idx="328">
                  <c:v>0.5165597287866196</c:v>
                </c:pt>
                <c:pt idx="329">
                  <c:v>0.45378466582142041</c:v>
                </c:pt>
                <c:pt idx="330">
                  <c:v>0.40303574241887052</c:v>
                </c:pt>
                <c:pt idx="331">
                  <c:v>0.36089535867446842</c:v>
                </c:pt>
                <c:pt idx="332">
                  <c:v>0.31881161542095604</c:v>
                </c:pt>
                <c:pt idx="333">
                  <c:v>0.2041377208157773</c:v>
                </c:pt>
                <c:pt idx="334">
                  <c:v>0.10898535919763308</c:v>
                </c:pt>
                <c:pt idx="335">
                  <c:v>4.5321066326191484E-2</c:v>
                </c:pt>
                <c:pt idx="336">
                  <c:v>1.82455991449193E-2</c:v>
                </c:pt>
                <c:pt idx="337">
                  <c:v>1.8164871100275759E-2</c:v>
                </c:pt>
                <c:pt idx="338">
                  <c:v>4.7051375793683681E-2</c:v>
                </c:pt>
                <c:pt idx="339">
                  <c:v>9.5254665036595187E-2</c:v>
                </c:pt>
                <c:pt idx="340">
                  <c:v>0.15378316792836677</c:v>
                </c:pt>
                <c:pt idx="341">
                  <c:v>0.22645194985080586</c:v>
                </c:pt>
                <c:pt idx="342">
                  <c:v>0.31420208733694033</c:v>
                </c:pt>
                <c:pt idx="343">
                  <c:v>0.40892850446247397</c:v>
                </c:pt>
                <c:pt idx="344">
                  <c:v>0.50998549447247687</c:v>
                </c:pt>
                <c:pt idx="345">
                  <c:v>0.59617392897296451</c:v>
                </c:pt>
                <c:pt idx="346">
                  <c:v>0.69391857481508268</c:v>
                </c:pt>
                <c:pt idx="347">
                  <c:v>0.79759452335658898</c:v>
                </c:pt>
                <c:pt idx="348">
                  <c:v>0.88716637773277063</c:v>
                </c:pt>
                <c:pt idx="349">
                  <c:v>0.95929514094367763</c:v>
                </c:pt>
                <c:pt idx="350">
                  <c:v>0.9891816130085368</c:v>
                </c:pt>
                <c:pt idx="351">
                  <c:v>0.95011497687422974</c:v>
                </c:pt>
                <c:pt idx="352">
                  <c:v>0.91387853587022227</c:v>
                </c:pt>
                <c:pt idx="353">
                  <c:v>0.88539182738586497</c:v>
                </c:pt>
                <c:pt idx="354">
                  <c:v>0.8684225279740958</c:v>
                </c:pt>
                <c:pt idx="355">
                  <c:v>0.86273693375683735</c:v>
                </c:pt>
                <c:pt idx="356">
                  <c:v>0.86122158144297245</c:v>
                </c:pt>
                <c:pt idx="357">
                  <c:v>0.86578066433595868</c:v>
                </c:pt>
                <c:pt idx="358">
                  <c:v>0.87389569132644362</c:v>
                </c:pt>
                <c:pt idx="359">
                  <c:v>0.88454927526901805</c:v>
                </c:pt>
              </c:numCache>
            </c:numRef>
          </c:val>
        </c:ser>
        <c:ser>
          <c:idx val="1"/>
          <c:order val="1"/>
          <c:tx>
            <c:strRef>
              <c:f>'Score Template 2'!$EF$8</c:f>
              <c:strCache>
                <c:ptCount val="1"/>
                <c:pt idx="0">
                  <c:v>Accuracy Score +10s</c:v>
                </c:pt>
              </c:strCache>
            </c:strRef>
          </c:tx>
          <c:val>
            <c:numRef>
              <c:f>'Score Template 2'!$EF$39:$EF$398</c:f>
              <c:numCache>
                <c:formatCode>0.0000</c:formatCode>
                <c:ptCount val="360"/>
                <c:pt idx="0">
                  <c:v>0.94727002448795239</c:v>
                </c:pt>
                <c:pt idx="1">
                  <c:v>0.87479094230580434</c:v>
                </c:pt>
                <c:pt idx="2">
                  <c:v>0.80745412021297758</c:v>
                </c:pt>
                <c:pt idx="3">
                  <c:v>0.74340179695140818</c:v>
                </c:pt>
                <c:pt idx="4">
                  <c:v>0.69355050547792563</c:v>
                </c:pt>
                <c:pt idx="5">
                  <c:v>0.65530098902041789</c:v>
                </c:pt>
                <c:pt idx="6">
                  <c:v>0.6251362469348376</c:v>
                </c:pt>
                <c:pt idx="7">
                  <c:v>0.60153515762145848</c:v>
                </c:pt>
                <c:pt idx="8">
                  <c:v>0.57988112129489111</c:v>
                </c:pt>
                <c:pt idx="9">
                  <c:v>0.56604814709626305</c:v>
                </c:pt>
                <c:pt idx="10">
                  <c:v>0.54745326854009302</c:v>
                </c:pt>
                <c:pt idx="11">
                  <c:v>0.52656586897169722</c:v>
                </c:pt>
                <c:pt idx="12">
                  <c:v>0.50992825412195941</c:v>
                </c:pt>
                <c:pt idx="13">
                  <c:v>0.49869428082990319</c:v>
                </c:pt>
                <c:pt idx="14">
                  <c:v>0.49828355142612191</c:v>
                </c:pt>
                <c:pt idx="15">
                  <c:v>0.51452266074384112</c:v>
                </c:pt>
                <c:pt idx="16">
                  <c:v>0.55163328270393031</c:v>
                </c:pt>
                <c:pt idx="17">
                  <c:v>0.60957256407725224</c:v>
                </c:pt>
                <c:pt idx="18">
                  <c:v>0.67295242929599386</c:v>
                </c:pt>
                <c:pt idx="19">
                  <c:v>0.7377857657279544</c:v>
                </c:pt>
                <c:pt idx="20">
                  <c:v>0.79928733381404604</c:v>
                </c:pt>
                <c:pt idx="21">
                  <c:v>0.85621584985322696</c:v>
                </c:pt>
                <c:pt idx="22">
                  <c:v>0.906355406080666</c:v>
                </c:pt>
                <c:pt idx="23">
                  <c:v>0.9522953768410688</c:v>
                </c:pt>
                <c:pt idx="24">
                  <c:v>0.99609156980313773</c:v>
                </c:pt>
                <c:pt idx="25">
                  <c:v>0.93985441878968412</c:v>
                </c:pt>
                <c:pt idx="26">
                  <c:v>0.88486287191451096</c:v>
                </c:pt>
                <c:pt idx="27">
                  <c:v>0.83624647481247127</c:v>
                </c:pt>
                <c:pt idx="28">
                  <c:v>0.79107932739788966</c:v>
                </c:pt>
                <c:pt idx="29">
                  <c:v>0.74936771354938458</c:v>
                </c:pt>
                <c:pt idx="30">
                  <c:v>0.70975627408573216</c:v>
                </c:pt>
                <c:pt idx="31">
                  <c:v>0.67148902686701839</c:v>
                </c:pt>
                <c:pt idx="32">
                  <c:v>0.63618303775580043</c:v>
                </c:pt>
                <c:pt idx="33">
                  <c:v>0.61171080274818335</c:v>
                </c:pt>
                <c:pt idx="34">
                  <c:v>0.60180827985247287</c:v>
                </c:pt>
                <c:pt idx="35">
                  <c:v>0.59562797821951541</c:v>
                </c:pt>
                <c:pt idx="36">
                  <c:v>0.59633761497553905</c:v>
                </c:pt>
                <c:pt idx="37">
                  <c:v>0.60497123180205115</c:v>
                </c:pt>
                <c:pt idx="38">
                  <c:v>0.62826362227731103</c:v>
                </c:pt>
                <c:pt idx="39">
                  <c:v>0.6841615451806855</c:v>
                </c:pt>
                <c:pt idx="40">
                  <c:v>0.77081507490733026</c:v>
                </c:pt>
                <c:pt idx="41">
                  <c:v>0.88508542170051108</c:v>
                </c:pt>
                <c:pt idx="42">
                  <c:v>0.98580459635297712</c:v>
                </c:pt>
                <c:pt idx="43">
                  <c:v>0.85204641332005715</c:v>
                </c:pt>
                <c:pt idx="44">
                  <c:v>0.71380700018820264</c:v>
                </c:pt>
                <c:pt idx="45">
                  <c:v>0.57508450871183303</c:v>
                </c:pt>
                <c:pt idx="46">
                  <c:v>0.43930549681668907</c:v>
                </c:pt>
                <c:pt idx="47">
                  <c:v>0.31330269891182894</c:v>
                </c:pt>
                <c:pt idx="48">
                  <c:v>0.20086454793208497</c:v>
                </c:pt>
                <c:pt idx="49">
                  <c:v>0.10117902598304751</c:v>
                </c:pt>
                <c:pt idx="50">
                  <c:v>1.3619674709730911E-2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1.070909392395103E-2</c:v>
                </c:pt>
                <c:pt idx="62">
                  <c:v>0.15230484618064777</c:v>
                </c:pt>
                <c:pt idx="63">
                  <c:v>0.31904901748562164</c:v>
                </c:pt>
                <c:pt idx="64">
                  <c:v>0.50013756146313448</c:v>
                </c:pt>
                <c:pt idx="65">
                  <c:v>0.69401036973363661</c:v>
                </c:pt>
                <c:pt idx="66">
                  <c:v>0.90601256268232599</c:v>
                </c:pt>
                <c:pt idx="67">
                  <c:v>0.87066986003394964</c:v>
                </c:pt>
                <c:pt idx="68">
                  <c:v>0.64870590556660823</c:v>
                </c:pt>
                <c:pt idx="69">
                  <c:v>0.44107178342648845</c:v>
                </c:pt>
                <c:pt idx="70">
                  <c:v>0.26158553819745944</c:v>
                </c:pt>
                <c:pt idx="71">
                  <c:v>0.11435512464463526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1.9134078523322939E-3</c:v>
                </c:pt>
                <c:pt idx="86">
                  <c:v>0.10646053010540724</c:v>
                </c:pt>
                <c:pt idx="87">
                  <c:v>0.23251773134201403</c:v>
                </c:pt>
                <c:pt idx="88">
                  <c:v>0.3774386861603557</c:v>
                </c:pt>
                <c:pt idx="89">
                  <c:v>0.53562190780359042</c:v>
                </c:pt>
                <c:pt idx="90">
                  <c:v>0.69359874237432406</c:v>
                </c:pt>
                <c:pt idx="91">
                  <c:v>0.84291601536474037</c:v>
                </c:pt>
                <c:pt idx="92">
                  <c:v>0.98029374356049626</c:v>
                </c:pt>
                <c:pt idx="93">
                  <c:v>0.90579109317547979</c:v>
                </c:pt>
                <c:pt idx="94">
                  <c:v>0.80107006934487957</c:v>
                </c:pt>
                <c:pt idx="95">
                  <c:v>0.70409523701902121</c:v>
                </c:pt>
                <c:pt idx="96">
                  <c:v>0.61587622486567117</c:v>
                </c:pt>
                <c:pt idx="97">
                  <c:v>0.54991505548024489</c:v>
                </c:pt>
                <c:pt idx="98">
                  <c:v>0.50427069743916453</c:v>
                </c:pt>
                <c:pt idx="99">
                  <c:v>0.46795017686684526</c:v>
                </c:pt>
                <c:pt idx="100">
                  <c:v>0.43666189903584152</c:v>
                </c:pt>
                <c:pt idx="101">
                  <c:v>0.41708765071825749</c:v>
                </c:pt>
                <c:pt idx="102">
                  <c:v>0.41437053394847867</c:v>
                </c:pt>
                <c:pt idx="103">
                  <c:v>0.43447892501863128</c:v>
                </c:pt>
                <c:pt idx="104">
                  <c:v>0.47123902506697479</c:v>
                </c:pt>
                <c:pt idx="105">
                  <c:v>0.51646816544864138</c:v>
                </c:pt>
                <c:pt idx="106">
                  <c:v>0.5703090240677684</c:v>
                </c:pt>
                <c:pt idx="107">
                  <c:v>0.63113179658521568</c:v>
                </c:pt>
                <c:pt idx="108">
                  <c:v>0.69842724373366594</c:v>
                </c:pt>
                <c:pt idx="109">
                  <c:v>0.77669885426256491</c:v>
                </c:pt>
                <c:pt idx="110">
                  <c:v>0.86904899962326787</c:v>
                </c:pt>
                <c:pt idx="111">
                  <c:v>0.96288646599809613</c:v>
                </c:pt>
                <c:pt idx="112">
                  <c:v>0.94476645146072236</c:v>
                </c:pt>
                <c:pt idx="113">
                  <c:v>0.85980527531879858</c:v>
                </c:pt>
                <c:pt idx="114">
                  <c:v>0.78642127783032456</c:v>
                </c:pt>
                <c:pt idx="115">
                  <c:v>0.72698616830541951</c:v>
                </c:pt>
                <c:pt idx="116">
                  <c:v>0.6813388915624875</c:v>
                </c:pt>
                <c:pt idx="117">
                  <c:v>0.64259509987911334</c:v>
                </c:pt>
                <c:pt idx="118">
                  <c:v>0.62374124483461479</c:v>
                </c:pt>
                <c:pt idx="119">
                  <c:v>0.6207341047448196</c:v>
                </c:pt>
                <c:pt idx="120">
                  <c:v>0.62213950841378918</c:v>
                </c:pt>
                <c:pt idx="121">
                  <c:v>0.63140405856978665</c:v>
                </c:pt>
                <c:pt idx="122">
                  <c:v>0.64360829347362292</c:v>
                </c:pt>
                <c:pt idx="123">
                  <c:v>0.65707773498106259</c:v>
                </c:pt>
                <c:pt idx="124">
                  <c:v>0.66530236614511296</c:v>
                </c:pt>
                <c:pt idx="125">
                  <c:v>0.68564602434870991</c:v>
                </c:pt>
                <c:pt idx="126">
                  <c:v>0.72364979468009638</c:v>
                </c:pt>
                <c:pt idx="127">
                  <c:v>0.78019805857394964</c:v>
                </c:pt>
                <c:pt idx="128">
                  <c:v>0.84832938185484419</c:v>
                </c:pt>
                <c:pt idx="129">
                  <c:v>0.92712748458849326</c:v>
                </c:pt>
                <c:pt idx="130">
                  <c:v>0.9852343259325792</c:v>
                </c:pt>
                <c:pt idx="131">
                  <c:v>0.89608865103690372</c:v>
                </c:pt>
                <c:pt idx="132">
                  <c:v>0.81479076425214447</c:v>
                </c:pt>
                <c:pt idx="133">
                  <c:v>0.75382142337414648</c:v>
                </c:pt>
                <c:pt idx="134">
                  <c:v>0.71277714141733162</c:v>
                </c:pt>
                <c:pt idx="135">
                  <c:v>0.68402000790657169</c:v>
                </c:pt>
                <c:pt idx="136">
                  <c:v>0.66554725598187126</c:v>
                </c:pt>
                <c:pt idx="137">
                  <c:v>0.65870871191465052</c:v>
                </c:pt>
                <c:pt idx="138">
                  <c:v>0.66218674101039476</c:v>
                </c:pt>
                <c:pt idx="139">
                  <c:v>0.67212793807565208</c:v>
                </c:pt>
                <c:pt idx="140">
                  <c:v>0.68924278455903942</c:v>
                </c:pt>
                <c:pt idx="141">
                  <c:v>0.71243838679203153</c:v>
                </c:pt>
                <c:pt idx="142">
                  <c:v>0.7489643798624277</c:v>
                </c:pt>
                <c:pt idx="143">
                  <c:v>0.80001105158629582</c:v>
                </c:pt>
                <c:pt idx="144">
                  <c:v>0.85742127929046941</c:v>
                </c:pt>
                <c:pt idx="145">
                  <c:v>0.915068927034976</c:v>
                </c:pt>
                <c:pt idx="146">
                  <c:v>0.97200413821605702</c:v>
                </c:pt>
                <c:pt idx="147">
                  <c:v>0.96979114314004222</c:v>
                </c:pt>
                <c:pt idx="148">
                  <c:v>0.90750595640426801</c:v>
                </c:pt>
                <c:pt idx="149">
                  <c:v>0.845315048418113</c:v>
                </c:pt>
                <c:pt idx="150">
                  <c:v>0.7861314563786409</c:v>
                </c:pt>
                <c:pt idx="151">
                  <c:v>0.72433670926390747</c:v>
                </c:pt>
                <c:pt idx="152">
                  <c:v>0.664828437455941</c:v>
                </c:pt>
                <c:pt idx="153">
                  <c:v>0.60754596782124182</c:v>
                </c:pt>
                <c:pt idx="154">
                  <c:v>0.5565991344049217</c:v>
                </c:pt>
                <c:pt idx="155">
                  <c:v>0.51735590586547653</c:v>
                </c:pt>
                <c:pt idx="156">
                  <c:v>0.49681375005964024</c:v>
                </c:pt>
                <c:pt idx="157">
                  <c:v>0.49839038213280795</c:v>
                </c:pt>
                <c:pt idx="158">
                  <c:v>0.52573811234518364</c:v>
                </c:pt>
                <c:pt idx="159">
                  <c:v>0.57305977618103199</c:v>
                </c:pt>
                <c:pt idx="160">
                  <c:v>0.63424073916946844</c:v>
                </c:pt>
                <c:pt idx="161">
                  <c:v>0.70912077461031719</c:v>
                </c:pt>
                <c:pt idx="162">
                  <c:v>0.79313768442844268</c:v>
                </c:pt>
                <c:pt idx="163">
                  <c:v>0.8762200786451837</c:v>
                </c:pt>
                <c:pt idx="164">
                  <c:v>0.95021726290505149</c:v>
                </c:pt>
                <c:pt idx="165">
                  <c:v>0.98076751711185384</c:v>
                </c:pt>
                <c:pt idx="166">
                  <c:v>0.91075034625889673</c:v>
                </c:pt>
                <c:pt idx="167">
                  <c:v>0.84319111269442826</c:v>
                </c:pt>
                <c:pt idx="168">
                  <c:v>0.78035035309704937</c:v>
                </c:pt>
                <c:pt idx="169">
                  <c:v>0.72218870109249456</c:v>
                </c:pt>
                <c:pt idx="170">
                  <c:v>0.66724553721462132</c:v>
                </c:pt>
                <c:pt idx="171">
                  <c:v>0.61515313251291004</c:v>
                </c:pt>
                <c:pt idx="172">
                  <c:v>0.56539079885563104</c:v>
                </c:pt>
                <c:pt idx="173">
                  <c:v>0.52413201847805013</c:v>
                </c:pt>
                <c:pt idx="174">
                  <c:v>0.4920804450834082</c:v>
                </c:pt>
                <c:pt idx="175">
                  <c:v>0.46483619189450154</c:v>
                </c:pt>
                <c:pt idx="176">
                  <c:v>0.44453005716741434</c:v>
                </c:pt>
                <c:pt idx="177">
                  <c:v>0.40249397042961088</c:v>
                </c:pt>
                <c:pt idx="178">
                  <c:v>0.38516631466291629</c:v>
                </c:pt>
                <c:pt idx="179">
                  <c:v>0.39574253403807713</c:v>
                </c:pt>
                <c:pt idx="180">
                  <c:v>0.43492025152165514</c:v>
                </c:pt>
                <c:pt idx="181">
                  <c:v>0.49605849067006436</c:v>
                </c:pt>
                <c:pt idx="182">
                  <c:v>0.56298626306413568</c:v>
                </c:pt>
                <c:pt idx="183">
                  <c:v>0.62965828948768365</c:v>
                </c:pt>
                <c:pt idx="184">
                  <c:v>0.68839750597228466</c:v>
                </c:pt>
                <c:pt idx="185">
                  <c:v>0.73388985482793689</c:v>
                </c:pt>
                <c:pt idx="186">
                  <c:v>0.76675737596216276</c:v>
                </c:pt>
                <c:pt idx="187">
                  <c:v>0.79424835524572079</c:v>
                </c:pt>
                <c:pt idx="188">
                  <c:v>0.82136015074635327</c:v>
                </c:pt>
                <c:pt idx="189">
                  <c:v>0.8472456515642941</c:v>
                </c:pt>
                <c:pt idx="190">
                  <c:v>0.87799613581065483</c:v>
                </c:pt>
                <c:pt idx="191">
                  <c:v>0.91986076246598547</c:v>
                </c:pt>
                <c:pt idx="192">
                  <c:v>0.96796684075300876</c:v>
                </c:pt>
                <c:pt idx="193">
                  <c:v>0.98210937312364044</c:v>
                </c:pt>
                <c:pt idx="194">
                  <c:v>0.92832407188863919</c:v>
                </c:pt>
                <c:pt idx="195">
                  <c:v>0.87596988772844231</c:v>
                </c:pt>
                <c:pt idx="196">
                  <c:v>0.82058480511235465</c:v>
                </c:pt>
                <c:pt idx="197">
                  <c:v>0.76767051654022123</c:v>
                </c:pt>
                <c:pt idx="198">
                  <c:v>0.72079259699187226</c:v>
                </c:pt>
                <c:pt idx="199">
                  <c:v>0.6786828542152239</c:v>
                </c:pt>
                <c:pt idx="200">
                  <c:v>0.64176487759139467</c:v>
                </c:pt>
                <c:pt idx="201">
                  <c:v>0.61258018370896505</c:v>
                </c:pt>
                <c:pt idx="202">
                  <c:v>0.5896438001958848</c:v>
                </c:pt>
                <c:pt idx="203">
                  <c:v>0.57179162285978635</c:v>
                </c:pt>
                <c:pt idx="204">
                  <c:v>0.56449426462978214</c:v>
                </c:pt>
                <c:pt idx="205">
                  <c:v>0.5508265238151463</c:v>
                </c:pt>
                <c:pt idx="206">
                  <c:v>0.53226023737594264</c:v>
                </c:pt>
                <c:pt idx="207">
                  <c:v>0.51846662380738595</c:v>
                </c:pt>
                <c:pt idx="208">
                  <c:v>0.54417191258486675</c:v>
                </c:pt>
                <c:pt idx="209">
                  <c:v>0.5642591438210387</c:v>
                </c:pt>
                <c:pt idx="210">
                  <c:v>0.56794147457702893</c:v>
                </c:pt>
                <c:pt idx="211">
                  <c:v>0.55507989920925094</c:v>
                </c:pt>
                <c:pt idx="212">
                  <c:v>0.53347753622739624</c:v>
                </c:pt>
                <c:pt idx="213">
                  <c:v>0.51821533408912734</c:v>
                </c:pt>
                <c:pt idx="214">
                  <c:v>0.52080561591422692</c:v>
                </c:pt>
                <c:pt idx="215">
                  <c:v>0.55024109640176744</c:v>
                </c:pt>
                <c:pt idx="216">
                  <c:v>0.60298089116118514</c:v>
                </c:pt>
                <c:pt idx="217">
                  <c:v>0.67702751842274855</c:v>
                </c:pt>
                <c:pt idx="218">
                  <c:v>0.76527551978752162</c:v>
                </c:pt>
                <c:pt idx="219">
                  <c:v>0.8624642330794895</c:v>
                </c:pt>
                <c:pt idx="220">
                  <c:v>0.9524929376854937</c:v>
                </c:pt>
                <c:pt idx="221">
                  <c:v>0.962757001697927</c:v>
                </c:pt>
                <c:pt idx="222">
                  <c:v>0.88795892806191201</c:v>
                </c:pt>
                <c:pt idx="223">
                  <c:v>0.82262982666049322</c:v>
                </c:pt>
                <c:pt idx="224">
                  <c:v>0.76852214870209834</c:v>
                </c:pt>
                <c:pt idx="225">
                  <c:v>0.72849853690745181</c:v>
                </c:pt>
                <c:pt idx="226">
                  <c:v>0.69639091044362456</c:v>
                </c:pt>
                <c:pt idx="227">
                  <c:v>0.67326336992329228</c:v>
                </c:pt>
                <c:pt idx="228">
                  <c:v>0.6563533532713659</c:v>
                </c:pt>
                <c:pt idx="229">
                  <c:v>0.6445367299337692</c:v>
                </c:pt>
                <c:pt idx="230">
                  <c:v>0.63544706453537692</c:v>
                </c:pt>
                <c:pt idx="231">
                  <c:v>0.62911778829176157</c:v>
                </c:pt>
                <c:pt idx="232">
                  <c:v>0.62596766784440183</c:v>
                </c:pt>
                <c:pt idx="233">
                  <c:v>0.62726998260844069</c:v>
                </c:pt>
                <c:pt idx="234">
                  <c:v>0.6342334625896614</c:v>
                </c:pt>
                <c:pt idx="235">
                  <c:v>0.64351071828942463</c:v>
                </c:pt>
                <c:pt idx="236">
                  <c:v>0.67266341880741609</c:v>
                </c:pt>
                <c:pt idx="237">
                  <c:v>0.722455113279453</c:v>
                </c:pt>
                <c:pt idx="238">
                  <c:v>0.78239657077755431</c:v>
                </c:pt>
                <c:pt idx="239">
                  <c:v>0.84637395744660349</c:v>
                </c:pt>
                <c:pt idx="240">
                  <c:v>0.90907420674901862</c:v>
                </c:pt>
                <c:pt idx="241">
                  <c:v>0.97189406744136864</c:v>
                </c:pt>
                <c:pt idx="242">
                  <c:v>0.96899950872242613</c:v>
                </c:pt>
                <c:pt idx="243">
                  <c:v>0.92080523323674024</c:v>
                </c:pt>
                <c:pt idx="244">
                  <c:v>0.88122500997710018</c:v>
                </c:pt>
                <c:pt idx="245">
                  <c:v>0.85364391638380621</c:v>
                </c:pt>
                <c:pt idx="246">
                  <c:v>0.83849590671951357</c:v>
                </c:pt>
                <c:pt idx="247">
                  <c:v>0.83448478255065661</c:v>
                </c:pt>
                <c:pt idx="248">
                  <c:v>0.84057096503842088</c:v>
                </c:pt>
                <c:pt idx="249">
                  <c:v>0.85493207620731704</c:v>
                </c:pt>
                <c:pt idx="250">
                  <c:v>0.88129648538978933</c:v>
                </c:pt>
                <c:pt idx="251">
                  <c:v>0.91463255039736957</c:v>
                </c:pt>
                <c:pt idx="252">
                  <c:v>0.95805736058017976</c:v>
                </c:pt>
                <c:pt idx="253">
                  <c:v>0.99050600606132477</c:v>
                </c:pt>
                <c:pt idx="254">
                  <c:v>0.9319038126865109</c:v>
                </c:pt>
                <c:pt idx="255">
                  <c:v>0.87375524294126272</c:v>
                </c:pt>
                <c:pt idx="256">
                  <c:v>0.82418734789591275</c:v>
                </c:pt>
                <c:pt idx="257">
                  <c:v>0.78949742237313258</c:v>
                </c:pt>
                <c:pt idx="258">
                  <c:v>0.76709904188374733</c:v>
                </c:pt>
                <c:pt idx="259">
                  <c:v>0.75292645380241163</c:v>
                </c:pt>
                <c:pt idx="260">
                  <c:v>0.7430302394366064</c:v>
                </c:pt>
                <c:pt idx="261">
                  <c:v>0.73635685579512167</c:v>
                </c:pt>
                <c:pt idx="262">
                  <c:v>0.73225757269783232</c:v>
                </c:pt>
                <c:pt idx="263">
                  <c:v>0.73452741045366987</c:v>
                </c:pt>
                <c:pt idx="264">
                  <c:v>0.7497124410706173</c:v>
                </c:pt>
                <c:pt idx="265">
                  <c:v>0.7781204641579027</c:v>
                </c:pt>
                <c:pt idx="266">
                  <c:v>0.82402282639084401</c:v>
                </c:pt>
                <c:pt idx="267">
                  <c:v>0.88859001120681214</c:v>
                </c:pt>
                <c:pt idx="268">
                  <c:v>0.97160634476424101</c:v>
                </c:pt>
                <c:pt idx="269">
                  <c:v>0.93345339918499748</c:v>
                </c:pt>
                <c:pt idx="270">
                  <c:v>0.83214199088107543</c:v>
                </c:pt>
                <c:pt idx="271">
                  <c:v>0.73274921079714905</c:v>
                </c:pt>
                <c:pt idx="272">
                  <c:v>0.64163307012919535</c:v>
                </c:pt>
                <c:pt idx="273">
                  <c:v>0.5628582981605077</c:v>
                </c:pt>
                <c:pt idx="274">
                  <c:v>0.49834061499397397</c:v>
                </c:pt>
                <c:pt idx="275">
                  <c:v>0.44690309961852548</c:v>
                </c:pt>
                <c:pt idx="276">
                  <c:v>0.40758182453724667</c:v>
                </c:pt>
                <c:pt idx="277">
                  <c:v>0.37911590256283234</c:v>
                </c:pt>
                <c:pt idx="278">
                  <c:v>0.36044174925777894</c:v>
                </c:pt>
                <c:pt idx="279">
                  <c:v>0.34964695692848358</c:v>
                </c:pt>
                <c:pt idx="280">
                  <c:v>0.3438203428850749</c:v>
                </c:pt>
                <c:pt idx="281">
                  <c:v>0.34628305193377384</c:v>
                </c:pt>
                <c:pt idx="282">
                  <c:v>0.39420154437853128</c:v>
                </c:pt>
                <c:pt idx="283">
                  <c:v>0.44760514481603386</c:v>
                </c:pt>
                <c:pt idx="284">
                  <c:v>0.50136447096180436</c:v>
                </c:pt>
                <c:pt idx="285">
                  <c:v>0.56058356645447582</c:v>
                </c:pt>
                <c:pt idx="286">
                  <c:v>0.62633347405741857</c:v>
                </c:pt>
                <c:pt idx="287">
                  <c:v>0.68570340776631622</c:v>
                </c:pt>
                <c:pt idx="288">
                  <c:v>0.72723120032306454</c:v>
                </c:pt>
                <c:pt idx="289">
                  <c:v>0.75314897946401649</c:v>
                </c:pt>
                <c:pt idx="290">
                  <c:v>0.77470867667179744</c:v>
                </c:pt>
                <c:pt idx="291">
                  <c:v>0.80075944679945876</c:v>
                </c:pt>
                <c:pt idx="292">
                  <c:v>0.82959747625761227</c:v>
                </c:pt>
                <c:pt idx="293">
                  <c:v>0.86703609080695276</c:v>
                </c:pt>
                <c:pt idx="294">
                  <c:v>0.92045552424224275</c:v>
                </c:pt>
                <c:pt idx="295">
                  <c:v>0.98868310395333803</c:v>
                </c:pt>
                <c:pt idx="296">
                  <c:v>0.9330235411506822</c:v>
                </c:pt>
                <c:pt idx="297">
                  <c:v>0.84912353465329071</c:v>
                </c:pt>
                <c:pt idx="298">
                  <c:v>0.77096920509903022</c:v>
                </c:pt>
                <c:pt idx="299">
                  <c:v>0.70146625897657833</c:v>
                </c:pt>
                <c:pt idx="300">
                  <c:v>0.6433381513204921</c:v>
                </c:pt>
                <c:pt idx="301">
                  <c:v>0.59312576667374106</c:v>
                </c:pt>
                <c:pt idx="302">
                  <c:v>0.54404805528630129</c:v>
                </c:pt>
                <c:pt idx="303">
                  <c:v>0.48399329914705391</c:v>
                </c:pt>
                <c:pt idx="304">
                  <c:v>0.40872519030356624</c:v>
                </c:pt>
                <c:pt idx="305">
                  <c:v>0.32812973089313391</c:v>
                </c:pt>
                <c:pt idx="306">
                  <c:v>0.24482101743880869</c:v>
                </c:pt>
                <c:pt idx="307">
                  <c:v>0.16925193553036411</c:v>
                </c:pt>
                <c:pt idx="308">
                  <c:v>0.10989967632447695</c:v>
                </c:pt>
                <c:pt idx="309">
                  <c:v>7.077267976650492E-2</c:v>
                </c:pt>
                <c:pt idx="310">
                  <c:v>4.8680976805900888E-2</c:v>
                </c:pt>
                <c:pt idx="311">
                  <c:v>4.1789952001804909E-2</c:v>
                </c:pt>
                <c:pt idx="312">
                  <c:v>5.1537981791730192E-2</c:v>
                </c:pt>
                <c:pt idx="313">
                  <c:v>4.172642381004088E-2</c:v>
                </c:pt>
                <c:pt idx="314">
                  <c:v>4.897365221233263E-2</c:v>
                </c:pt>
                <c:pt idx="315">
                  <c:v>7.7630265082412997E-2</c:v>
                </c:pt>
                <c:pt idx="316">
                  <c:v>0.13504398855216249</c:v>
                </c:pt>
                <c:pt idx="317">
                  <c:v>0.21591255558563083</c:v>
                </c:pt>
                <c:pt idx="318">
                  <c:v>0.32411125905778049</c:v>
                </c:pt>
                <c:pt idx="319">
                  <c:v>0.45321629510627659</c:v>
                </c:pt>
                <c:pt idx="320">
                  <c:v>0.59257122111408367</c:v>
                </c:pt>
                <c:pt idx="321">
                  <c:v>0.73634774100187128</c:v>
                </c:pt>
                <c:pt idx="322">
                  <c:v>0.8817835534545968</c:v>
                </c:pt>
                <c:pt idx="323">
                  <c:v>0.97216870989731596</c:v>
                </c:pt>
                <c:pt idx="324">
                  <c:v>0.83108283359905122</c:v>
                </c:pt>
                <c:pt idx="325">
                  <c:v>0.7044189462640863</c:v>
                </c:pt>
                <c:pt idx="326">
                  <c:v>0.60006079662739176</c:v>
                </c:pt>
                <c:pt idx="327">
                  <c:v>0.51652832856263586</c:v>
                </c:pt>
                <c:pt idx="328">
                  <c:v>0.45375928081935557</c:v>
                </c:pt>
                <c:pt idx="329">
                  <c:v>0.40301466169172229</c:v>
                </c:pt>
                <c:pt idx="330">
                  <c:v>0.36087428812247002</c:v>
                </c:pt>
                <c:pt idx="331">
                  <c:v>0.31875425467760332</c:v>
                </c:pt>
                <c:pt idx="332">
                  <c:v>0.20409012871551058</c:v>
                </c:pt>
                <c:pt idx="333">
                  <c:v>0.10895352028232219</c:v>
                </c:pt>
                <c:pt idx="334">
                  <c:v>4.5307528576032707E-2</c:v>
                </c:pt>
                <c:pt idx="335">
                  <c:v>1.8245566008552205E-2</c:v>
                </c:pt>
                <c:pt idx="336">
                  <c:v>1.8179326410765362E-2</c:v>
                </c:pt>
                <c:pt idx="337">
                  <c:v>4.7075492079519998E-2</c:v>
                </c:pt>
                <c:pt idx="338">
                  <c:v>9.5283947466211272E-2</c:v>
                </c:pt>
                <c:pt idx="339">
                  <c:v>0.15381952426870948</c:v>
                </c:pt>
                <c:pt idx="340">
                  <c:v>0.22649584861379068</c:v>
                </c:pt>
                <c:pt idx="341">
                  <c:v>0.31424947582053031</c:v>
                </c:pt>
                <c:pt idx="342">
                  <c:v>0.40897905451681216</c:v>
                </c:pt>
                <c:pt idx="343">
                  <c:v>0.51002861313885361</c:v>
                </c:pt>
                <c:pt idx="344">
                  <c:v>0.59622282722607367</c:v>
                </c:pt>
                <c:pt idx="345">
                  <c:v>0.69397043519133628</c:v>
                </c:pt>
                <c:pt idx="346">
                  <c:v>0.79763932732241072</c:v>
                </c:pt>
                <c:pt idx="347">
                  <c:v>0.88720245500007322</c:v>
                </c:pt>
                <c:pt idx="348">
                  <c:v>0.95932091233789196</c:v>
                </c:pt>
                <c:pt idx="349">
                  <c:v>0.98916207062779749</c:v>
                </c:pt>
                <c:pt idx="350">
                  <c:v>0.95009685152992907</c:v>
                </c:pt>
                <c:pt idx="351">
                  <c:v>0.91386428827294441</c:v>
                </c:pt>
                <c:pt idx="352">
                  <c:v>0.88538334131457141</c:v>
                </c:pt>
                <c:pt idx="353">
                  <c:v>0.86841968479871956</c:v>
                </c:pt>
                <c:pt idx="354">
                  <c:v>0.86273617722146623</c:v>
                </c:pt>
                <c:pt idx="355">
                  <c:v>0.86122386301450815</c:v>
                </c:pt>
                <c:pt idx="356">
                  <c:v>0.86578472451424027</c:v>
                </c:pt>
                <c:pt idx="357">
                  <c:v>0.87390102089919708</c:v>
                </c:pt>
                <c:pt idx="358">
                  <c:v>0.88455483683320335</c:v>
                </c:pt>
                <c:pt idx="359">
                  <c:v>0.89567240363954992</c:v>
                </c:pt>
              </c:numCache>
            </c:numRef>
          </c:val>
        </c:ser>
        <c:ser>
          <c:idx val="2"/>
          <c:order val="2"/>
          <c:tx>
            <c:strRef>
              <c:f>'Score Template 2'!$EG$8</c:f>
              <c:strCache>
                <c:ptCount val="1"/>
                <c:pt idx="0">
                  <c:v>Accuracy Score +20s</c:v>
                </c:pt>
              </c:strCache>
            </c:strRef>
          </c:tx>
          <c:val>
            <c:numRef>
              <c:f>'Score Template 2'!$EG$39:$EG$398</c:f>
              <c:numCache>
                <c:formatCode>0.0000</c:formatCode>
                <c:ptCount val="360"/>
                <c:pt idx="0">
                  <c:v>0.87475468463587824</c:v>
                </c:pt>
                <c:pt idx="1">
                  <c:v>0.80742043495930438</c:v>
                </c:pt>
                <c:pt idx="2">
                  <c:v>0.74336975476868594</c:v>
                </c:pt>
                <c:pt idx="3">
                  <c:v>0.69352556736313153</c:v>
                </c:pt>
                <c:pt idx="4">
                  <c:v>0.65528185469502642</c:v>
                </c:pt>
                <c:pt idx="5">
                  <c:v>0.62512115701883686</c:v>
                </c:pt>
                <c:pt idx="6">
                  <c:v>0.6015233511735778</c:v>
                </c:pt>
                <c:pt idx="7">
                  <c:v>0.57987028886051051</c:v>
                </c:pt>
                <c:pt idx="8">
                  <c:v>0.56604122714919025</c:v>
                </c:pt>
                <c:pt idx="9">
                  <c:v>0.54744396644976989</c:v>
                </c:pt>
                <c:pt idx="10">
                  <c:v>0.52655542004745093</c:v>
                </c:pt>
                <c:pt idx="11">
                  <c:v>0.50991993115305012</c:v>
                </c:pt>
                <c:pt idx="12">
                  <c:v>0.49868866103335885</c:v>
                </c:pt>
                <c:pt idx="13">
                  <c:v>0.4982833459586864</c:v>
                </c:pt>
                <c:pt idx="14">
                  <c:v>0.51453078436030819</c:v>
                </c:pt>
                <c:pt idx="15">
                  <c:v>0.55165184729720707</c:v>
                </c:pt>
                <c:pt idx="16">
                  <c:v>0.60960154821000523</c:v>
                </c:pt>
                <c:pt idx="17">
                  <c:v>0.67298413508149602</c:v>
                </c:pt>
                <c:pt idx="18">
                  <c:v>0.73781819861261266</c:v>
                </c:pt>
                <c:pt idx="19">
                  <c:v>0.79931809998117265</c:v>
                </c:pt>
                <c:pt idx="20">
                  <c:v>0.85624432835049524</c:v>
                </c:pt>
                <c:pt idx="21">
                  <c:v>0.90638048839993934</c:v>
                </c:pt>
                <c:pt idx="22">
                  <c:v>0.95231835831718703</c:v>
                </c:pt>
                <c:pt idx="23">
                  <c:v>0.99606575036674172</c:v>
                </c:pt>
                <c:pt idx="24">
                  <c:v>0.93982628614785646</c:v>
                </c:pt>
                <c:pt idx="25">
                  <c:v>0.88483536238630933</c:v>
                </c:pt>
                <c:pt idx="26">
                  <c:v>0.83622215445374082</c:v>
                </c:pt>
                <c:pt idx="27">
                  <c:v>0.7910567325267468</c:v>
                </c:pt>
                <c:pt idx="28">
                  <c:v>0.74934684730934031</c:v>
                </c:pt>
                <c:pt idx="29">
                  <c:v>0.70973645845818656</c:v>
                </c:pt>
                <c:pt idx="30">
                  <c:v>0.67146988367181137</c:v>
                </c:pt>
                <c:pt idx="31">
                  <c:v>0.63616537593033218</c:v>
                </c:pt>
                <c:pt idx="32">
                  <c:v>0.61169856050956017</c:v>
                </c:pt>
                <c:pt idx="33">
                  <c:v>0.60180332611415577</c:v>
                </c:pt>
                <c:pt idx="34">
                  <c:v>0.59562488652285062</c:v>
                </c:pt>
                <c:pt idx="35">
                  <c:v>0.59633796997141508</c:v>
                </c:pt>
                <c:pt idx="36">
                  <c:v>0.60497555076994836</c:v>
                </c:pt>
                <c:pt idx="37">
                  <c:v>0.62827527429855934</c:v>
                </c:pt>
                <c:pt idx="38">
                  <c:v>0.68418950812360868</c:v>
                </c:pt>
                <c:pt idx="39">
                  <c:v>0.77085842334641319</c:v>
                </c:pt>
                <c:pt idx="40">
                  <c:v>0.88514258545578528</c:v>
                </c:pt>
                <c:pt idx="41">
                  <c:v>0.98574000906836157</c:v>
                </c:pt>
                <c:pt idx="42">
                  <c:v>0.85197950077226681</c:v>
                </c:pt>
                <c:pt idx="43">
                  <c:v>0.71373784590449474</c:v>
                </c:pt>
                <c:pt idx="44">
                  <c:v>0.575015112768123</c:v>
                </c:pt>
                <c:pt idx="45">
                  <c:v>0.43923757334900759</c:v>
                </c:pt>
                <c:pt idx="46">
                  <c:v>0.31323966599641884</c:v>
                </c:pt>
                <c:pt idx="47">
                  <c:v>0.2008083007329956</c:v>
                </c:pt>
                <c:pt idx="48">
                  <c:v>0.10112915828822555</c:v>
                </c:pt>
                <c:pt idx="49">
                  <c:v>1.3575873133305993E-2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1.0763463219703007E-2</c:v>
                </c:pt>
                <c:pt idx="61">
                  <c:v>0.15237567947342257</c:v>
                </c:pt>
                <c:pt idx="62">
                  <c:v>0.31913243127817037</c:v>
                </c:pt>
                <c:pt idx="63">
                  <c:v>0.5002281510299067</c:v>
                </c:pt>
                <c:pt idx="64">
                  <c:v>0.69410735463022011</c:v>
                </c:pt>
                <c:pt idx="65">
                  <c:v>0.90611861680586214</c:v>
                </c:pt>
                <c:pt idx="66">
                  <c:v>0.87055814538798482</c:v>
                </c:pt>
                <c:pt idx="67">
                  <c:v>0.64859486807062661</c:v>
                </c:pt>
                <c:pt idx="68">
                  <c:v>0.44096791443092065</c:v>
                </c:pt>
                <c:pt idx="69">
                  <c:v>0.26149575018083659</c:v>
                </c:pt>
                <c:pt idx="70">
                  <c:v>0.11428147261184241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1.95954655426267E-3</c:v>
                </c:pt>
                <c:pt idx="85">
                  <c:v>0.10651282981638932</c:v>
                </c:pt>
                <c:pt idx="86">
                  <c:v>0.23258079147269761</c:v>
                </c:pt>
                <c:pt idx="87">
                  <c:v>0.37751118288612784</c:v>
                </c:pt>
                <c:pt idx="88">
                  <c:v>0.53570103898000032</c:v>
                </c:pt>
                <c:pt idx="89">
                  <c:v>0.69367777030557498</c:v>
                </c:pt>
                <c:pt idx="90">
                  <c:v>0.84299071134922776</c:v>
                </c:pt>
                <c:pt idx="91">
                  <c:v>0.98036246678620698</c:v>
                </c:pt>
                <c:pt idx="92">
                  <c:v>0.90573410710081048</c:v>
                </c:pt>
                <c:pt idx="93">
                  <c:v>0.80101768263961159</c:v>
                </c:pt>
                <c:pt idx="94">
                  <c:v>0.70404672534702228</c:v>
                </c:pt>
                <c:pt idx="95">
                  <c:v>0.61583209329380861</c:v>
                </c:pt>
                <c:pt idx="96">
                  <c:v>0.54988205839701054</c:v>
                </c:pt>
                <c:pt idx="97">
                  <c:v>0.50424786384334608</c:v>
                </c:pt>
                <c:pt idx="98">
                  <c:v>0.46793200752188668</c:v>
                </c:pt>
                <c:pt idx="99">
                  <c:v>0.43664624707094357</c:v>
                </c:pt>
                <c:pt idx="100">
                  <c:v>0.41707785869808855</c:v>
                </c:pt>
                <c:pt idx="101">
                  <c:v>0.41436917471047485</c:v>
                </c:pt>
                <c:pt idx="102">
                  <c:v>0.43448898424377891</c:v>
                </c:pt>
                <c:pt idx="103">
                  <c:v>0.47125741431162127</c:v>
                </c:pt>
                <c:pt idx="104">
                  <c:v>0.51649079133177378</c:v>
                </c:pt>
                <c:pt idx="105">
                  <c:v>0.57033595796402614</c:v>
                </c:pt>
                <c:pt idx="106">
                  <c:v>0.63116222318477422</c:v>
                </c:pt>
                <c:pt idx="107">
                  <c:v>0.69846090828951812</c:v>
                </c:pt>
                <c:pt idx="108">
                  <c:v>0.77673800964552087</c:v>
                </c:pt>
                <c:pt idx="109">
                  <c:v>0.86909519779503408</c:v>
                </c:pt>
                <c:pt idx="110">
                  <c:v>0.96293340820238571</c:v>
                </c:pt>
                <c:pt idx="111">
                  <c:v>0.94472025482113198</c:v>
                </c:pt>
                <c:pt idx="112">
                  <c:v>0.85976277347980812</c:v>
                </c:pt>
                <c:pt idx="113">
                  <c:v>0.7863845674764034</c:v>
                </c:pt>
                <c:pt idx="114">
                  <c:v>0.72695643588444669</c:v>
                </c:pt>
                <c:pt idx="115">
                  <c:v>0.68131605650658811</c:v>
                </c:pt>
                <c:pt idx="116">
                  <c:v>0.64257571829247828</c:v>
                </c:pt>
                <c:pt idx="117">
                  <c:v>0.62373181319127091</c:v>
                </c:pt>
                <c:pt idx="118">
                  <c:v>0.62073260042261358</c:v>
                </c:pt>
                <c:pt idx="119">
                  <c:v>0.62214021146715037</c:v>
                </c:pt>
                <c:pt idx="120">
                  <c:v>0.63140869316216075</c:v>
                </c:pt>
                <c:pt idx="121">
                  <c:v>0.64361439864365977</c:v>
                </c:pt>
                <c:pt idx="122">
                  <c:v>0.65708447307086115</c:v>
                </c:pt>
                <c:pt idx="123">
                  <c:v>0.66530648051788144</c:v>
                </c:pt>
                <c:pt idx="124">
                  <c:v>0.68565620126627047</c:v>
                </c:pt>
                <c:pt idx="125">
                  <c:v>0.72366880607095752</c:v>
                </c:pt>
                <c:pt idx="126">
                  <c:v>0.78022634685003456</c:v>
                </c:pt>
                <c:pt idx="127">
                  <c:v>0.84836346455783618</c:v>
                </c:pt>
                <c:pt idx="128">
                  <c:v>0.92716690334924046</c:v>
                </c:pt>
                <c:pt idx="129">
                  <c:v>0.98519048491733208</c:v>
                </c:pt>
                <c:pt idx="130">
                  <c:v>0.8960440559018884</c:v>
                </c:pt>
                <c:pt idx="131">
                  <c:v>0.8147500949741131</c:v>
                </c:pt>
                <c:pt idx="132">
                  <c:v>0.75379092345374721</c:v>
                </c:pt>
                <c:pt idx="133">
                  <c:v>0.71275660901014959</c:v>
                </c:pt>
                <c:pt idx="134">
                  <c:v>0.68400562214693661</c:v>
                </c:pt>
                <c:pt idx="135">
                  <c:v>0.66553801498541065</c:v>
                </c:pt>
                <c:pt idx="136">
                  <c:v>0.6587052909321256</c:v>
                </c:pt>
                <c:pt idx="137">
                  <c:v>0.66218848089488502</c:v>
                </c:pt>
                <c:pt idx="138">
                  <c:v>0.67213291116072726</c:v>
                </c:pt>
                <c:pt idx="139">
                  <c:v>0.68925134626313311</c:v>
                </c:pt>
                <c:pt idx="140">
                  <c:v>0.71244999039494949</c:v>
                </c:pt>
                <c:pt idx="141">
                  <c:v>0.74898265199502911</c:v>
                </c:pt>
                <c:pt idx="142">
                  <c:v>0.80003658769020969</c:v>
                </c:pt>
                <c:pt idx="143">
                  <c:v>0.85744999876405825</c:v>
                </c:pt>
                <c:pt idx="144">
                  <c:v>0.91509776527796971</c:v>
                </c:pt>
                <c:pt idx="145">
                  <c:v>0.97203262006257085</c:v>
                </c:pt>
                <c:pt idx="146">
                  <c:v>0.96976202622226138</c:v>
                </c:pt>
                <c:pt idx="147">
                  <c:v>0.90747479823181387</c:v>
                </c:pt>
                <c:pt idx="148">
                  <c:v>0.84528393740861518</c:v>
                </c:pt>
                <c:pt idx="149">
                  <c:v>0.78610184977932152</c:v>
                </c:pt>
                <c:pt idx="150">
                  <c:v>0.724305796433935</c:v>
                </c:pt>
                <c:pt idx="151">
                  <c:v>0.66479866843552671</c:v>
                </c:pt>
                <c:pt idx="152">
                  <c:v>0.60751731225864303</c:v>
                </c:pt>
                <c:pt idx="153">
                  <c:v>0.55657364824513367</c:v>
                </c:pt>
                <c:pt idx="154">
                  <c:v>0.51733627443549179</c:v>
                </c:pt>
                <c:pt idx="155">
                  <c:v>0.49680347384362933</c:v>
                </c:pt>
                <c:pt idx="156">
                  <c:v>0.49839117084319973</c:v>
                </c:pt>
                <c:pt idx="157">
                  <c:v>0.52575179305064257</c:v>
                </c:pt>
                <c:pt idx="158">
                  <c:v>0.57308344884928397</c:v>
                </c:pt>
                <c:pt idx="159">
                  <c:v>0.63427134495385484</c:v>
                </c:pt>
                <c:pt idx="160">
                  <c:v>0.70915823335741113</c:v>
                </c:pt>
                <c:pt idx="161">
                  <c:v>0.79317971389808661</c:v>
                </c:pt>
                <c:pt idx="162">
                  <c:v>0.87626164062328116</c:v>
                </c:pt>
                <c:pt idx="163">
                  <c:v>0.95025428000573176</c:v>
                </c:pt>
                <c:pt idx="164">
                  <c:v>0.98073299223942612</c:v>
                </c:pt>
                <c:pt idx="165">
                  <c:v>0.910715320160421</c:v>
                </c:pt>
                <c:pt idx="166">
                  <c:v>0.84315731617938849</c:v>
                </c:pt>
                <c:pt idx="167">
                  <c:v>0.78031891699920175</c:v>
                </c:pt>
                <c:pt idx="168">
                  <c:v>0.72215960571880555</c:v>
                </c:pt>
                <c:pt idx="169">
                  <c:v>0.66721805189002015</c:v>
                </c:pt>
                <c:pt idx="170">
                  <c:v>0.61512707328094318</c:v>
                </c:pt>
                <c:pt idx="171">
                  <c:v>0.56536590524199559</c:v>
                </c:pt>
                <c:pt idx="172">
                  <c:v>0.52411137876800629</c:v>
                </c:pt>
                <c:pt idx="173">
                  <c:v>0.49206441127980916</c:v>
                </c:pt>
                <c:pt idx="174">
                  <c:v>0.46482256295343649</c:v>
                </c:pt>
                <c:pt idx="175">
                  <c:v>0.44451989902097755</c:v>
                </c:pt>
                <c:pt idx="176">
                  <c:v>0.40247294187196325</c:v>
                </c:pt>
                <c:pt idx="177">
                  <c:v>0.38515764650095197</c:v>
                </c:pt>
                <c:pt idx="178">
                  <c:v>0.39574782479314219</c:v>
                </c:pt>
                <c:pt idx="179">
                  <c:v>0.43493985017972592</c:v>
                </c:pt>
                <c:pt idx="180">
                  <c:v>0.49608907508184452</c:v>
                </c:pt>
                <c:pt idx="181">
                  <c:v>0.56301974369064589</c:v>
                </c:pt>
                <c:pt idx="182">
                  <c:v>0.62969164217724027</c:v>
                </c:pt>
                <c:pt idx="183">
                  <c:v>0.68842689027267712</c:v>
                </c:pt>
                <c:pt idx="184">
                  <c:v>0.73391261238114125</c:v>
                </c:pt>
                <c:pt idx="185">
                  <c:v>0.76677381794372068</c:v>
                </c:pt>
                <c:pt idx="186">
                  <c:v>0.79426210761154548</c:v>
                </c:pt>
                <c:pt idx="187">
                  <c:v>0.82137371342544319</c:v>
                </c:pt>
                <c:pt idx="188">
                  <c:v>0.8472586007893157</c:v>
                </c:pt>
                <c:pt idx="189">
                  <c:v>0.87801151874424477</c:v>
                </c:pt>
                <c:pt idx="190">
                  <c:v>0.91988170525070556</c:v>
                </c:pt>
                <c:pt idx="191">
                  <c:v>0.96799090582468816</c:v>
                </c:pt>
                <c:pt idx="192">
                  <c:v>0.9820843987433886</c:v>
                </c:pt>
                <c:pt idx="193">
                  <c:v>0.92829716578496979</c:v>
                </c:pt>
                <c:pt idx="194">
                  <c:v>0.87594369754126866</c:v>
                </c:pt>
                <c:pt idx="195">
                  <c:v>0.82055709871784943</c:v>
                </c:pt>
                <c:pt idx="196">
                  <c:v>0.76764404616074544</c:v>
                </c:pt>
                <c:pt idx="197">
                  <c:v>0.72076914630675559</c:v>
                </c:pt>
                <c:pt idx="198">
                  <c:v>0.67866178881113348</c:v>
                </c:pt>
                <c:pt idx="199">
                  <c:v>0.64174640936897154</c:v>
                </c:pt>
                <c:pt idx="200">
                  <c:v>0.61256558406220052</c:v>
                </c:pt>
                <c:pt idx="201">
                  <c:v>0.58963232626716389</c:v>
                </c:pt>
                <c:pt idx="202">
                  <c:v>0.57178269230584133</c:v>
                </c:pt>
                <c:pt idx="203">
                  <c:v>0.5644906141254149</c:v>
                </c:pt>
                <c:pt idx="204">
                  <c:v>0.55081968652609448</c:v>
                </c:pt>
                <c:pt idx="205">
                  <c:v>0.53225094958882946</c:v>
                </c:pt>
                <c:pt idx="206">
                  <c:v>0.51845972355047321</c:v>
                </c:pt>
                <c:pt idx="207">
                  <c:v>0.54418477165879253</c:v>
                </c:pt>
                <c:pt idx="208">
                  <c:v>0.56426919246097684</c:v>
                </c:pt>
                <c:pt idx="209">
                  <c:v>0.56794331666345022</c:v>
                </c:pt>
                <c:pt idx="210">
                  <c:v>0.55507346520456458</c:v>
                </c:pt>
                <c:pt idx="211">
                  <c:v>0.53346672964261299</c:v>
                </c:pt>
                <c:pt idx="212">
                  <c:v>0.51820769917059883</c:v>
                </c:pt>
                <c:pt idx="213">
                  <c:v>0.52080691170303384</c:v>
                </c:pt>
                <c:pt idx="214">
                  <c:v>0.55025582150456265</c:v>
                </c:pt>
                <c:pt idx="215">
                  <c:v>0.60300727425010936</c:v>
                </c:pt>
                <c:pt idx="216">
                  <c:v>0.67706456025729655</c:v>
                </c:pt>
                <c:pt idx="217">
                  <c:v>0.76531966586124089</c:v>
                </c:pt>
                <c:pt idx="218">
                  <c:v>0.86251285174546843</c:v>
                </c:pt>
                <c:pt idx="219">
                  <c:v>0.95253797455623201</c:v>
                </c:pt>
                <c:pt idx="220">
                  <c:v>0.96271460546950449</c:v>
                </c:pt>
                <c:pt idx="221">
                  <c:v>0.88792151031622113</c:v>
                </c:pt>
                <c:pt idx="222">
                  <c:v>0.82259714576934695</c:v>
                </c:pt>
                <c:pt idx="223">
                  <c:v>0.76849508132943278</c:v>
                </c:pt>
                <c:pt idx="224">
                  <c:v>0.72847851509064609</c:v>
                </c:pt>
                <c:pt idx="225">
                  <c:v>0.69637484859947052</c:v>
                </c:pt>
                <c:pt idx="226">
                  <c:v>0.6732518003682546</c:v>
                </c:pt>
                <c:pt idx="227">
                  <c:v>0.65634489403342111</c:v>
                </c:pt>
                <c:pt idx="228">
                  <c:v>0.64453081866646666</c:v>
                </c:pt>
                <c:pt idx="229">
                  <c:v>0.6354425174291245</c:v>
                </c:pt>
                <c:pt idx="230">
                  <c:v>0.62911462207052926</c:v>
                </c:pt>
                <c:pt idx="231">
                  <c:v>0.62596609199625408</c:v>
                </c:pt>
                <c:pt idx="232">
                  <c:v>0.62727063409156436</c:v>
                </c:pt>
                <c:pt idx="233">
                  <c:v>0.63423694607139292</c:v>
                </c:pt>
                <c:pt idx="234">
                  <c:v>0.64351535923774872</c:v>
                </c:pt>
                <c:pt idx="235">
                  <c:v>0.67267800244949605</c:v>
                </c:pt>
                <c:pt idx="236">
                  <c:v>0.72248002158083968</c:v>
                </c:pt>
                <c:pt idx="237">
                  <c:v>0.78242655649916415</c:v>
                </c:pt>
                <c:pt idx="238">
                  <c:v>0.84640596214228592</c:v>
                </c:pt>
                <c:pt idx="239">
                  <c:v>0.90910557255657354</c:v>
                </c:pt>
                <c:pt idx="240">
                  <c:v>0.97192549308453635</c:v>
                </c:pt>
                <c:pt idx="241">
                  <c:v>0.9689699407265101</c:v>
                </c:pt>
                <c:pt idx="242">
                  <c:v>0.92078112404440127</c:v>
                </c:pt>
                <c:pt idx="243">
                  <c:v>0.88120520996546459</c:v>
                </c:pt>
                <c:pt idx="244">
                  <c:v>0.85363011893828677</c:v>
                </c:pt>
                <c:pt idx="245">
                  <c:v>0.83848832892578451</c:v>
                </c:pt>
                <c:pt idx="246">
                  <c:v>0.83448277598528953</c:v>
                </c:pt>
                <c:pt idx="247">
                  <c:v>0.8405740096519716</c:v>
                </c:pt>
                <c:pt idx="248">
                  <c:v>0.85493926035497525</c:v>
                </c:pt>
                <c:pt idx="249">
                  <c:v>0.88130967418878003</c:v>
                </c:pt>
                <c:pt idx="250">
                  <c:v>0.9146492267680586</c:v>
                </c:pt>
                <c:pt idx="251">
                  <c:v>0.95807908384690454</c:v>
                </c:pt>
                <c:pt idx="252">
                  <c:v>0.99048027487905443</c:v>
                </c:pt>
                <c:pt idx="253">
                  <c:v>0.93187449693194624</c:v>
                </c:pt>
                <c:pt idx="254">
                  <c:v>0.87372615411197541</c:v>
                </c:pt>
                <c:pt idx="255">
                  <c:v>0.82416255155021712</c:v>
                </c:pt>
                <c:pt idx="256">
                  <c:v>0.78948006873355148</c:v>
                </c:pt>
                <c:pt idx="257">
                  <c:v>0.76708783709110639</c:v>
                </c:pt>
                <c:pt idx="258">
                  <c:v>0.75291936396345149</c:v>
                </c:pt>
                <c:pt idx="259">
                  <c:v>0.74302528885413233</c:v>
                </c:pt>
                <c:pt idx="260">
                  <c:v>0.73635351743412047</c:v>
                </c:pt>
                <c:pt idx="261">
                  <c:v>0.73225552203095023</c:v>
                </c:pt>
                <c:pt idx="262">
                  <c:v>0.73452854594029104</c:v>
                </c:pt>
                <c:pt idx="263">
                  <c:v>0.74972003738408255</c:v>
                </c:pt>
                <c:pt idx="264">
                  <c:v>0.77813467527500479</c:v>
                </c:pt>
                <c:pt idx="265">
                  <c:v>0.82404578905329173</c:v>
                </c:pt>
                <c:pt idx="266">
                  <c:v>0.88862231094909128</c:v>
                </c:pt>
                <c:pt idx="267">
                  <c:v>0.97164787369548533</c:v>
                </c:pt>
                <c:pt idx="268">
                  <c:v>0.93340590531003464</c:v>
                </c:pt>
                <c:pt idx="269">
                  <c:v>0.83209130983640112</c:v>
                </c:pt>
                <c:pt idx="270">
                  <c:v>0.73269948954648179</c:v>
                </c:pt>
                <c:pt idx="271">
                  <c:v>0.64158748926843101</c:v>
                </c:pt>
                <c:pt idx="272">
                  <c:v>0.5628188910709786</c:v>
                </c:pt>
                <c:pt idx="273">
                  <c:v>0.4983083400149011</c:v>
                </c:pt>
                <c:pt idx="274">
                  <c:v>0.44687736799502609</c:v>
                </c:pt>
                <c:pt idx="275">
                  <c:v>0.40756215406446961</c:v>
                </c:pt>
                <c:pt idx="276">
                  <c:v>0.37910166248180466</c:v>
                </c:pt>
                <c:pt idx="277">
                  <c:v>0.36043240751025263</c:v>
                </c:pt>
                <c:pt idx="278">
                  <c:v>0.34964155683227083</c:v>
                </c:pt>
                <c:pt idx="279">
                  <c:v>0.34381742812067095</c:v>
                </c:pt>
                <c:pt idx="280">
                  <c:v>0.34628428390428345</c:v>
                </c:pt>
                <c:pt idx="281">
                  <c:v>0.39422551561036956</c:v>
                </c:pt>
                <c:pt idx="282">
                  <c:v>0.44763185997383159</c:v>
                </c:pt>
                <c:pt idx="283">
                  <c:v>0.50139136407143203</c:v>
                </c:pt>
                <c:pt idx="284">
                  <c:v>0.56061319081440208</c:v>
                </c:pt>
                <c:pt idx="285">
                  <c:v>0.62636636545691982</c:v>
                </c:pt>
                <c:pt idx="286">
                  <c:v>0.68573310758307904</c:v>
                </c:pt>
                <c:pt idx="287">
                  <c:v>0.72725197460648472</c:v>
                </c:pt>
                <c:pt idx="288">
                  <c:v>0.75316194483627308</c:v>
                </c:pt>
                <c:pt idx="289">
                  <c:v>0.77471946191302188</c:v>
                </c:pt>
                <c:pt idx="290">
                  <c:v>0.80077247870047308</c:v>
                </c:pt>
                <c:pt idx="291">
                  <c:v>0.82961190248545524</c:v>
                </c:pt>
                <c:pt idx="292">
                  <c:v>0.86705481947856322</c:v>
                </c:pt>
                <c:pt idx="293">
                  <c:v>0.92048224732049955</c:v>
                </c:pt>
                <c:pt idx="294">
                  <c:v>0.98871723480862117</c:v>
                </c:pt>
                <c:pt idx="295">
                  <c:v>0.93298437489010388</c:v>
                </c:pt>
                <c:pt idx="296">
                  <c:v>0.84908156366454768</c:v>
                </c:pt>
                <c:pt idx="297">
                  <c:v>0.77093010838589648</c:v>
                </c:pt>
                <c:pt idx="298">
                  <c:v>0.70143149011908834</c:v>
                </c:pt>
                <c:pt idx="299">
                  <c:v>0.64330907272736748</c:v>
                </c:pt>
                <c:pt idx="300">
                  <c:v>0.59310064792204187</c:v>
                </c:pt>
                <c:pt idx="301">
                  <c:v>0.54402350415504197</c:v>
                </c:pt>
                <c:pt idx="302">
                  <c:v>0.48396325674778473</c:v>
                </c:pt>
                <c:pt idx="303">
                  <c:v>0.40868753742270403</c:v>
                </c:pt>
                <c:pt idx="304">
                  <c:v>0.32808941300448435</c:v>
                </c:pt>
                <c:pt idx="305">
                  <c:v>0.24477934224448439</c:v>
                </c:pt>
                <c:pt idx="306">
                  <c:v>0.16921413208768854</c:v>
                </c:pt>
                <c:pt idx="307">
                  <c:v>0.10986998534938641</c:v>
                </c:pt>
                <c:pt idx="308">
                  <c:v>7.0753106481583505E-2</c:v>
                </c:pt>
                <c:pt idx="309">
                  <c:v>4.8669925428732053E-2</c:v>
                </c:pt>
                <c:pt idx="310">
                  <c:v>4.1786504765784827E-2</c:v>
                </c:pt>
                <c:pt idx="311">
                  <c:v>5.1542858244851719E-2</c:v>
                </c:pt>
                <c:pt idx="312">
                  <c:v>4.1721515576933488E-2</c:v>
                </c:pt>
                <c:pt idx="313">
                  <c:v>4.8977277639247196E-2</c:v>
                </c:pt>
                <c:pt idx="314">
                  <c:v>7.7644600556585175E-2</c:v>
                </c:pt>
                <c:pt idx="315">
                  <c:v>0.13507270977450847</c:v>
                </c:pt>
                <c:pt idx="316">
                  <c:v>0.215953010096403</c:v>
                </c:pt>
                <c:pt idx="317">
                  <c:v>0.324165385472724</c:v>
                </c:pt>
                <c:pt idx="318">
                  <c:v>0.45328087991670607</c:v>
                </c:pt>
                <c:pt idx="319">
                  <c:v>0.5926409334332472</c:v>
                </c:pt>
                <c:pt idx="320">
                  <c:v>0.73641966522392632</c:v>
                </c:pt>
                <c:pt idx="321">
                  <c:v>0.88185630773796486</c:v>
                </c:pt>
                <c:pt idx="322">
                  <c:v>0.97209564949879257</c:v>
                </c:pt>
                <c:pt idx="323">
                  <c:v>0.83101225537178847</c:v>
                </c:pt>
                <c:pt idx="324">
                  <c:v>0.70435558263860609</c:v>
                </c:pt>
                <c:pt idx="325">
                  <c:v>0.60000859144998464</c:v>
                </c:pt>
                <c:pt idx="326">
                  <c:v>0.51648654143503969</c:v>
                </c:pt>
                <c:pt idx="327">
                  <c:v>0.45372788059537195</c:v>
                </c:pt>
                <c:pt idx="328">
                  <c:v>0.40298927668965745</c:v>
                </c:pt>
                <c:pt idx="329">
                  <c:v>0.36085320739532178</c:v>
                </c:pt>
                <c:pt idx="330">
                  <c:v>0.31873318412560492</c:v>
                </c:pt>
                <c:pt idx="331">
                  <c:v>0.20403276797215786</c:v>
                </c:pt>
                <c:pt idx="332">
                  <c:v>0.10890592818205547</c:v>
                </c:pt>
                <c:pt idx="333">
                  <c:v>4.5275689660721818E-2</c:v>
                </c:pt>
                <c:pt idx="334">
                  <c:v>1.8232028258393429E-2</c:v>
                </c:pt>
                <c:pt idx="335">
                  <c:v>1.8179293274398267E-2</c:v>
                </c:pt>
                <c:pt idx="336">
                  <c:v>4.7089947390009601E-2</c:v>
                </c:pt>
                <c:pt idx="337">
                  <c:v>9.5308063752047589E-2</c:v>
                </c:pt>
                <c:pt idx="338">
                  <c:v>0.15384880669832557</c:v>
                </c:pt>
                <c:pt idx="339">
                  <c:v>0.2265322049541334</c:v>
                </c:pt>
                <c:pt idx="340">
                  <c:v>0.31429337458351514</c:v>
                </c:pt>
                <c:pt idx="341">
                  <c:v>0.40902644300040214</c:v>
                </c:pt>
                <c:pt idx="342">
                  <c:v>0.5100791631931918</c:v>
                </c:pt>
                <c:pt idx="343">
                  <c:v>0.59626594589245052</c:v>
                </c:pt>
                <c:pt idx="344">
                  <c:v>0.69401933344444555</c:v>
                </c:pt>
                <c:pt idx="345">
                  <c:v>0.79769118769866443</c:v>
                </c:pt>
                <c:pt idx="346">
                  <c:v>0.88724725896589496</c:v>
                </c:pt>
                <c:pt idx="347">
                  <c:v>0.95935698960519444</c:v>
                </c:pt>
                <c:pt idx="348">
                  <c:v>0.98913629923358326</c:v>
                </c:pt>
                <c:pt idx="349">
                  <c:v>0.95007730914918975</c:v>
                </c:pt>
                <c:pt idx="350">
                  <c:v>0.91384616292864385</c:v>
                </c:pt>
                <c:pt idx="351">
                  <c:v>0.88536909371729366</c:v>
                </c:pt>
                <c:pt idx="352">
                  <c:v>0.868411198727426</c:v>
                </c:pt>
                <c:pt idx="353">
                  <c:v>0.86273333404608987</c:v>
                </c:pt>
                <c:pt idx="354">
                  <c:v>0.86122310647913691</c:v>
                </c:pt>
                <c:pt idx="355">
                  <c:v>0.86578700608577597</c:v>
                </c:pt>
                <c:pt idx="356">
                  <c:v>0.87390508107747866</c:v>
                </c:pt>
                <c:pt idx="357">
                  <c:v>0.88456016640595669</c:v>
                </c:pt>
                <c:pt idx="358">
                  <c:v>0.89567796520373522</c:v>
                </c:pt>
                <c:pt idx="359">
                  <c:v>0.90124300700889448</c:v>
                </c:pt>
              </c:numCache>
            </c:numRef>
          </c:val>
        </c:ser>
        <c:ser>
          <c:idx val="3"/>
          <c:order val="3"/>
          <c:tx>
            <c:strRef>
              <c:f>'Score Template 2'!$EH$8</c:f>
              <c:strCache>
                <c:ptCount val="1"/>
                <c:pt idx="0">
                  <c:v>Accuracy Score +30s</c:v>
                </c:pt>
              </c:strCache>
            </c:strRef>
          </c:tx>
          <c:val>
            <c:numRef>
              <c:f>'Score Template 2'!$EH$39:$EH$398</c:f>
              <c:numCache>
                <c:formatCode>0.0000</c:formatCode>
                <c:ptCount val="360"/>
                <c:pt idx="0">
                  <c:v>0.80738417728937828</c:v>
                </c:pt>
                <c:pt idx="1">
                  <c:v>0.74333606951501263</c:v>
                </c:pt>
                <c:pt idx="2">
                  <c:v>0.69349352518040941</c:v>
                </c:pt>
                <c:pt idx="3">
                  <c:v>0.65525691658023233</c:v>
                </c:pt>
                <c:pt idx="4">
                  <c:v>0.62510202269344539</c:v>
                </c:pt>
                <c:pt idx="5">
                  <c:v>0.60150826125757706</c:v>
                </c:pt>
                <c:pt idx="6">
                  <c:v>0.57985848241262994</c:v>
                </c:pt>
                <c:pt idx="7">
                  <c:v>0.56603039471480976</c:v>
                </c:pt>
                <c:pt idx="8">
                  <c:v>0.54743704650269698</c:v>
                </c:pt>
                <c:pt idx="9">
                  <c:v>0.52654611795712769</c:v>
                </c:pt>
                <c:pt idx="10">
                  <c:v>0.50990948222880383</c:v>
                </c:pt>
                <c:pt idx="11">
                  <c:v>0.49868033806444956</c:v>
                </c:pt>
                <c:pt idx="12">
                  <c:v>0.49827772616214205</c:v>
                </c:pt>
                <c:pt idx="13">
                  <c:v>0.51453057889287246</c:v>
                </c:pt>
                <c:pt idx="14">
                  <c:v>0.55165997091367414</c:v>
                </c:pt>
                <c:pt idx="15">
                  <c:v>0.60962011280328188</c:v>
                </c:pt>
                <c:pt idx="16">
                  <c:v>0.673013119214249</c:v>
                </c:pt>
                <c:pt idx="17">
                  <c:v>0.73784990439811482</c:v>
                </c:pt>
                <c:pt idx="18">
                  <c:v>0.79935053286583102</c:v>
                </c:pt>
                <c:pt idx="19">
                  <c:v>0.85627509451762185</c:v>
                </c:pt>
                <c:pt idx="20">
                  <c:v>0.90640896689720751</c:v>
                </c:pt>
                <c:pt idx="21">
                  <c:v>0.95234344063646037</c:v>
                </c:pt>
                <c:pt idx="22">
                  <c:v>0.99604276889062338</c:v>
                </c:pt>
                <c:pt idx="23">
                  <c:v>0.93980046671146034</c:v>
                </c:pt>
                <c:pt idx="24">
                  <c:v>0.88480722974448167</c:v>
                </c:pt>
                <c:pt idx="25">
                  <c:v>0.83619464492553919</c:v>
                </c:pt>
                <c:pt idx="26">
                  <c:v>0.79103241216801634</c:v>
                </c:pt>
                <c:pt idx="27">
                  <c:v>0.74932425243819745</c:v>
                </c:pt>
                <c:pt idx="28">
                  <c:v>0.70971559221814229</c:v>
                </c:pt>
                <c:pt idx="29">
                  <c:v>0.67145006804426588</c:v>
                </c:pt>
                <c:pt idx="30">
                  <c:v>0.63614623273512527</c:v>
                </c:pt>
                <c:pt idx="31">
                  <c:v>0.61168089868409181</c:v>
                </c:pt>
                <c:pt idx="32">
                  <c:v>0.60179108387553271</c:v>
                </c:pt>
                <c:pt idx="33">
                  <c:v>0.59561993278453362</c:v>
                </c:pt>
                <c:pt idx="34">
                  <c:v>0.59633487827475018</c:v>
                </c:pt>
                <c:pt idx="35">
                  <c:v>0.60497590576582427</c:v>
                </c:pt>
                <c:pt idx="36">
                  <c:v>0.62827959326645644</c:v>
                </c:pt>
                <c:pt idx="37">
                  <c:v>0.68420116014485688</c:v>
                </c:pt>
                <c:pt idx="38">
                  <c:v>0.77088638628933626</c:v>
                </c:pt>
                <c:pt idx="39">
                  <c:v>0.88518593389486822</c:v>
                </c:pt>
                <c:pt idx="40">
                  <c:v>0.98568284531308736</c:v>
                </c:pt>
                <c:pt idx="41">
                  <c:v>0.85191491348765114</c:v>
                </c:pt>
                <c:pt idx="42">
                  <c:v>0.7136709333567044</c:v>
                </c:pt>
                <c:pt idx="43">
                  <c:v>0.57494595848441521</c:v>
                </c:pt>
                <c:pt idx="44">
                  <c:v>0.43916817740529757</c:v>
                </c:pt>
                <c:pt idx="45">
                  <c:v>0.31317174252873736</c:v>
                </c:pt>
                <c:pt idx="46">
                  <c:v>0.2007452678175855</c:v>
                </c:pt>
                <c:pt idx="47">
                  <c:v>0.10107291108913619</c:v>
                </c:pt>
                <c:pt idx="48">
                  <c:v>1.3526005438484034E-2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1.080118230955629E-2</c:v>
                </c:pt>
                <c:pt idx="60">
                  <c:v>0.15243004876917454</c:v>
                </c:pt>
                <c:pt idx="61">
                  <c:v>0.31920326457094517</c:v>
                </c:pt>
                <c:pt idx="62">
                  <c:v>0.50031156482245542</c:v>
                </c:pt>
                <c:pt idx="63">
                  <c:v>0.69419794419699221</c:v>
                </c:pt>
                <c:pt idx="64">
                  <c:v>0.90621560170244564</c:v>
                </c:pt>
                <c:pt idx="65">
                  <c:v>0.87045209126444867</c:v>
                </c:pt>
                <c:pt idx="66">
                  <c:v>0.64848315342466178</c:v>
                </c:pt>
                <c:pt idx="67">
                  <c:v>0.44085687693493902</c:v>
                </c:pt>
                <c:pt idx="68">
                  <c:v>0.26139188118526879</c:v>
                </c:pt>
                <c:pt idx="69">
                  <c:v>0.11419168459521956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1.997897510747082E-3</c:v>
                </c:pt>
                <c:pt idx="84">
                  <c:v>0.1065589685183197</c:v>
                </c:pt>
                <c:pt idx="85">
                  <c:v>0.2326330911836797</c:v>
                </c:pt>
                <c:pt idx="86">
                  <c:v>0.37757424301681142</c:v>
                </c:pt>
                <c:pt idx="87">
                  <c:v>0.53577353570577235</c:v>
                </c:pt>
                <c:pt idx="88">
                  <c:v>0.69375690148198488</c:v>
                </c:pt>
                <c:pt idx="89">
                  <c:v>0.84306973928047868</c:v>
                </c:pt>
                <c:pt idx="90">
                  <c:v>0.98043716277069437</c:v>
                </c:pt>
                <c:pt idx="91">
                  <c:v>0.90566538387509965</c:v>
                </c:pt>
                <c:pt idx="92">
                  <c:v>0.80096069656494229</c:v>
                </c:pt>
                <c:pt idx="93">
                  <c:v>0.70399433864175431</c:v>
                </c:pt>
                <c:pt idx="94">
                  <c:v>0.61578358162180968</c:v>
                </c:pt>
                <c:pt idx="95">
                  <c:v>0.54983792682514787</c:v>
                </c:pt>
                <c:pt idx="96">
                  <c:v>0.50421486676011174</c:v>
                </c:pt>
                <c:pt idx="97">
                  <c:v>0.46790917392606823</c:v>
                </c:pt>
                <c:pt idx="98">
                  <c:v>0.436628077725985</c:v>
                </c:pt>
                <c:pt idx="99">
                  <c:v>0.41706220673319061</c:v>
                </c:pt>
                <c:pt idx="100">
                  <c:v>0.41435938269030592</c:v>
                </c:pt>
                <c:pt idx="101">
                  <c:v>0.43448762500577509</c:v>
                </c:pt>
                <c:pt idx="102">
                  <c:v>0.4712674735367689</c:v>
                </c:pt>
                <c:pt idx="103">
                  <c:v>0.51650918057642037</c:v>
                </c:pt>
                <c:pt idx="104">
                  <c:v>0.57035858384715854</c:v>
                </c:pt>
                <c:pt idx="105">
                  <c:v>0.63118915708103185</c:v>
                </c:pt>
                <c:pt idx="106">
                  <c:v>0.69849133488907666</c:v>
                </c:pt>
                <c:pt idx="107">
                  <c:v>0.77677167420137305</c:v>
                </c:pt>
                <c:pt idx="108">
                  <c:v>0.86913435317799004</c:v>
                </c:pt>
                <c:pt idx="109">
                  <c:v>0.96297960637415192</c:v>
                </c:pt>
                <c:pt idx="110">
                  <c:v>0.9446733126168424</c:v>
                </c:pt>
                <c:pt idx="111">
                  <c:v>0.85971657684021774</c:v>
                </c:pt>
                <c:pt idx="112">
                  <c:v>0.78634206563741293</c:v>
                </c:pt>
                <c:pt idx="113">
                  <c:v>0.72691972553052542</c:v>
                </c:pt>
                <c:pt idx="114">
                  <c:v>0.68128632408561507</c:v>
                </c:pt>
                <c:pt idx="115">
                  <c:v>0.64255288323657889</c:v>
                </c:pt>
                <c:pt idx="116">
                  <c:v>0.62371243160463585</c:v>
                </c:pt>
                <c:pt idx="117">
                  <c:v>0.6207231687792697</c:v>
                </c:pt>
                <c:pt idx="118">
                  <c:v>0.62213870714494435</c:v>
                </c:pt>
                <c:pt idx="119">
                  <c:v>0.63140939621552206</c:v>
                </c:pt>
                <c:pt idx="120">
                  <c:v>0.64361903323603398</c:v>
                </c:pt>
                <c:pt idx="121">
                  <c:v>0.65709057824089823</c:v>
                </c:pt>
                <c:pt idx="122">
                  <c:v>0.66531321860768</c:v>
                </c:pt>
                <c:pt idx="123">
                  <c:v>0.68566031563903884</c:v>
                </c:pt>
                <c:pt idx="124">
                  <c:v>0.72367898298851818</c:v>
                </c:pt>
                <c:pt idx="125">
                  <c:v>0.78024535824089569</c:v>
                </c:pt>
                <c:pt idx="126">
                  <c:v>0.8483917528339211</c:v>
                </c:pt>
                <c:pt idx="127">
                  <c:v>0.92720098605223245</c:v>
                </c:pt>
                <c:pt idx="128">
                  <c:v>0.98515106615658488</c:v>
                </c:pt>
                <c:pt idx="129">
                  <c:v>0.89600021488664128</c:v>
                </c:pt>
                <c:pt idx="130">
                  <c:v>0.81470549983909779</c:v>
                </c:pt>
                <c:pt idx="131">
                  <c:v>0.75375025417571584</c:v>
                </c:pt>
                <c:pt idx="132">
                  <c:v>0.71272610908975043</c:v>
                </c:pt>
                <c:pt idx="133">
                  <c:v>0.68398508973975458</c:v>
                </c:pt>
                <c:pt idx="134">
                  <c:v>0.66552362922577546</c:v>
                </c:pt>
                <c:pt idx="135">
                  <c:v>0.65869604993566511</c:v>
                </c:pt>
                <c:pt idx="136">
                  <c:v>0.6621850599123601</c:v>
                </c:pt>
                <c:pt idx="137">
                  <c:v>0.6721346510452173</c:v>
                </c:pt>
                <c:pt idx="138">
                  <c:v>0.6892563193482083</c:v>
                </c:pt>
                <c:pt idx="139">
                  <c:v>0.71245855209904319</c:v>
                </c:pt>
                <c:pt idx="140">
                  <c:v>0.74899425559794719</c:v>
                </c:pt>
                <c:pt idx="141">
                  <c:v>0.80005485982281122</c:v>
                </c:pt>
                <c:pt idx="142">
                  <c:v>0.85747553486797212</c:v>
                </c:pt>
                <c:pt idx="143">
                  <c:v>0.91512648475155867</c:v>
                </c:pt>
                <c:pt idx="144">
                  <c:v>0.97206145830556456</c:v>
                </c:pt>
                <c:pt idx="145">
                  <c:v>0.96973354437574755</c:v>
                </c:pt>
                <c:pt idx="146">
                  <c:v>0.90744568131403303</c:v>
                </c:pt>
                <c:pt idx="147">
                  <c:v>0.84525277923616104</c:v>
                </c:pt>
                <c:pt idx="148">
                  <c:v>0.7860707387698237</c:v>
                </c:pt>
                <c:pt idx="149">
                  <c:v>0.72427618983461572</c:v>
                </c:pt>
                <c:pt idx="150">
                  <c:v>0.66476775560555446</c:v>
                </c:pt>
                <c:pt idx="151">
                  <c:v>0.60748754323822896</c:v>
                </c:pt>
                <c:pt idx="152">
                  <c:v>0.55654499268253499</c:v>
                </c:pt>
                <c:pt idx="153">
                  <c:v>0.51731078827570376</c:v>
                </c:pt>
                <c:pt idx="154">
                  <c:v>0.49678384241364459</c:v>
                </c:pt>
                <c:pt idx="155">
                  <c:v>0.49838089462718882</c:v>
                </c:pt>
                <c:pt idx="156">
                  <c:v>0.52575258176103434</c:v>
                </c:pt>
                <c:pt idx="157">
                  <c:v>0.5730971295547429</c:v>
                </c:pt>
                <c:pt idx="158">
                  <c:v>0.63429501762210694</c:v>
                </c:pt>
                <c:pt idx="159">
                  <c:v>0.70918883914179753</c:v>
                </c:pt>
                <c:pt idx="160">
                  <c:v>0.79321717264518055</c:v>
                </c:pt>
                <c:pt idx="161">
                  <c:v>0.87630367009292498</c:v>
                </c:pt>
                <c:pt idx="162">
                  <c:v>0.95029584198382921</c:v>
                </c:pt>
                <c:pt idx="163">
                  <c:v>0.98069597513874585</c:v>
                </c:pt>
                <c:pt idx="164">
                  <c:v>0.91068079528799317</c:v>
                </c:pt>
                <c:pt idx="165">
                  <c:v>0.84312229008091277</c:v>
                </c:pt>
                <c:pt idx="166">
                  <c:v>0.78028512048416199</c:v>
                </c:pt>
                <c:pt idx="167">
                  <c:v>0.72212816962095783</c:v>
                </c:pt>
                <c:pt idx="168">
                  <c:v>0.66718895651633103</c:v>
                </c:pt>
                <c:pt idx="169">
                  <c:v>0.6150995879563419</c:v>
                </c:pt>
                <c:pt idx="170">
                  <c:v>0.56533984601002873</c:v>
                </c:pt>
                <c:pt idx="171">
                  <c:v>0.52408648515437095</c:v>
                </c:pt>
                <c:pt idx="172">
                  <c:v>0.49204377156976531</c:v>
                </c:pt>
                <c:pt idx="173">
                  <c:v>0.46480652914983744</c:v>
                </c:pt>
                <c:pt idx="174">
                  <c:v>0.4445062700799125</c:v>
                </c:pt>
                <c:pt idx="175">
                  <c:v>0.40246278372552646</c:v>
                </c:pt>
                <c:pt idx="176">
                  <c:v>0.38513661794330434</c:v>
                </c:pt>
                <c:pt idx="177">
                  <c:v>0.39573915663117787</c:v>
                </c:pt>
                <c:pt idx="178">
                  <c:v>0.43494514093479097</c:v>
                </c:pt>
                <c:pt idx="179">
                  <c:v>0.4961086737399153</c:v>
                </c:pt>
                <c:pt idx="180">
                  <c:v>0.56305032810242606</c:v>
                </c:pt>
                <c:pt idx="181">
                  <c:v>0.62972512280375059</c:v>
                </c:pt>
                <c:pt idx="182">
                  <c:v>0.68846024296223374</c:v>
                </c:pt>
                <c:pt idx="183">
                  <c:v>0.73394199668153381</c:v>
                </c:pt>
                <c:pt idx="184">
                  <c:v>0.76679657549692515</c:v>
                </c:pt>
                <c:pt idx="185">
                  <c:v>0.79427854959310329</c:v>
                </c:pt>
                <c:pt idx="186">
                  <c:v>0.82138746579126787</c:v>
                </c:pt>
                <c:pt idx="187">
                  <c:v>0.8472721634684055</c:v>
                </c:pt>
                <c:pt idx="188">
                  <c:v>0.87802446796926625</c:v>
                </c:pt>
                <c:pt idx="189">
                  <c:v>0.9198970881842955</c:v>
                </c:pt>
                <c:pt idx="190">
                  <c:v>0.96801184860940814</c:v>
                </c:pt>
                <c:pt idx="191">
                  <c:v>0.98206033367170931</c:v>
                </c:pt>
                <c:pt idx="192">
                  <c:v>0.92827219140471806</c:v>
                </c:pt>
                <c:pt idx="193">
                  <c:v>0.87591679143759937</c:v>
                </c:pt>
                <c:pt idx="194">
                  <c:v>0.82053090853067567</c:v>
                </c:pt>
                <c:pt idx="195">
                  <c:v>0.76761633976624011</c:v>
                </c:pt>
                <c:pt idx="196">
                  <c:v>0.7207426759272797</c:v>
                </c:pt>
                <c:pt idx="197">
                  <c:v>0.67863833812601682</c:v>
                </c:pt>
                <c:pt idx="198">
                  <c:v>0.64172534396488112</c:v>
                </c:pt>
                <c:pt idx="199">
                  <c:v>0.61254711583977739</c:v>
                </c:pt>
                <c:pt idx="200">
                  <c:v>0.58961772662039924</c:v>
                </c:pt>
                <c:pt idx="201">
                  <c:v>0.57177121837712042</c:v>
                </c:pt>
                <c:pt idx="202">
                  <c:v>0.56448168357146988</c:v>
                </c:pt>
                <c:pt idx="203">
                  <c:v>0.55081603602172735</c:v>
                </c:pt>
                <c:pt idx="204">
                  <c:v>0.53224411229977764</c:v>
                </c:pt>
                <c:pt idx="205">
                  <c:v>0.51845043576336003</c:v>
                </c:pt>
                <c:pt idx="206">
                  <c:v>0.54417787140187979</c:v>
                </c:pt>
                <c:pt idx="207">
                  <c:v>0.56428205153490252</c:v>
                </c:pt>
                <c:pt idx="208">
                  <c:v>0.56795336530338814</c:v>
                </c:pt>
                <c:pt idx="209">
                  <c:v>0.55507530729098586</c:v>
                </c:pt>
                <c:pt idx="210">
                  <c:v>0.53346029563792663</c:v>
                </c:pt>
                <c:pt idx="211">
                  <c:v>0.51819689258581558</c:v>
                </c:pt>
                <c:pt idx="212">
                  <c:v>0.52079927678450555</c:v>
                </c:pt>
                <c:pt idx="213">
                  <c:v>0.55025711729336957</c:v>
                </c:pt>
                <c:pt idx="214">
                  <c:v>0.60302199935290446</c:v>
                </c:pt>
                <c:pt idx="215">
                  <c:v>0.67709094334622066</c:v>
                </c:pt>
                <c:pt idx="216">
                  <c:v>0.76535670769578901</c:v>
                </c:pt>
                <c:pt idx="217">
                  <c:v>0.86255699781918771</c:v>
                </c:pt>
                <c:pt idx="218">
                  <c:v>0.95258659322221106</c:v>
                </c:pt>
                <c:pt idx="219">
                  <c:v>0.96266956859876607</c:v>
                </c:pt>
                <c:pt idx="220">
                  <c:v>0.88787911408779863</c:v>
                </c:pt>
                <c:pt idx="221">
                  <c:v>0.82255972802365618</c:v>
                </c:pt>
                <c:pt idx="222">
                  <c:v>0.76846240043828651</c:v>
                </c:pt>
                <c:pt idx="223">
                  <c:v>0.72845144771798054</c:v>
                </c:pt>
                <c:pt idx="224">
                  <c:v>0.6963548267826648</c:v>
                </c:pt>
                <c:pt idx="225">
                  <c:v>0.67323573852410057</c:v>
                </c:pt>
                <c:pt idx="226">
                  <c:v>0.65633332447838333</c:v>
                </c:pt>
                <c:pt idx="227">
                  <c:v>0.64452235942852176</c:v>
                </c:pt>
                <c:pt idx="228">
                  <c:v>0.63543660616182207</c:v>
                </c:pt>
                <c:pt idx="229">
                  <c:v>0.62911007496427684</c:v>
                </c:pt>
                <c:pt idx="230">
                  <c:v>0.62596292577502166</c:v>
                </c:pt>
                <c:pt idx="231">
                  <c:v>0.62726905824341661</c:v>
                </c:pt>
                <c:pt idx="232">
                  <c:v>0.63423759755451647</c:v>
                </c:pt>
                <c:pt idx="233">
                  <c:v>0.64351884271948023</c:v>
                </c:pt>
                <c:pt idx="234">
                  <c:v>0.67268264339782013</c:v>
                </c:pt>
                <c:pt idx="235">
                  <c:v>0.72249460522291975</c:v>
                </c:pt>
                <c:pt idx="236">
                  <c:v>0.78245146480055094</c:v>
                </c:pt>
                <c:pt idx="237">
                  <c:v>0.84643594786389575</c:v>
                </c:pt>
                <c:pt idx="238">
                  <c:v>0.90913757725225597</c:v>
                </c:pt>
                <c:pt idx="239">
                  <c:v>0.97195685889209138</c:v>
                </c:pt>
                <c:pt idx="240">
                  <c:v>0.96893851508334239</c:v>
                </c:pt>
                <c:pt idx="241">
                  <c:v>0.92075155604848513</c:v>
                </c:pt>
                <c:pt idx="242">
                  <c:v>0.8811811007731255</c:v>
                </c:pt>
                <c:pt idx="243">
                  <c:v>0.85361031892665118</c:v>
                </c:pt>
                <c:pt idx="244">
                  <c:v>0.83847453148026507</c:v>
                </c:pt>
                <c:pt idx="245">
                  <c:v>0.83447519819156057</c:v>
                </c:pt>
                <c:pt idx="246">
                  <c:v>0.8405720030866044</c:v>
                </c:pt>
                <c:pt idx="247">
                  <c:v>0.85494230496852597</c:v>
                </c:pt>
                <c:pt idx="248">
                  <c:v>0.88131685833643825</c:v>
                </c:pt>
                <c:pt idx="249">
                  <c:v>0.91466241556704941</c:v>
                </c:pt>
                <c:pt idx="250">
                  <c:v>0.95809576021759368</c:v>
                </c:pt>
                <c:pt idx="251">
                  <c:v>0.99045855161232965</c:v>
                </c:pt>
                <c:pt idx="252">
                  <c:v>0.93184876574967579</c:v>
                </c:pt>
                <c:pt idx="253">
                  <c:v>0.87369683835741074</c:v>
                </c:pt>
                <c:pt idx="254">
                  <c:v>0.82413346272092991</c:v>
                </c:pt>
                <c:pt idx="255">
                  <c:v>0.78945527238785584</c:v>
                </c:pt>
                <c:pt idx="256">
                  <c:v>0.76707048345152518</c:v>
                </c:pt>
                <c:pt idx="257">
                  <c:v>0.75290815917081055</c:v>
                </c:pt>
                <c:pt idx="258">
                  <c:v>0.74301819901517219</c:v>
                </c:pt>
                <c:pt idx="259">
                  <c:v>0.73634856685164629</c:v>
                </c:pt>
                <c:pt idx="260">
                  <c:v>0.73225218366994893</c:v>
                </c:pt>
                <c:pt idx="261">
                  <c:v>0.73452649527340896</c:v>
                </c:pt>
                <c:pt idx="262">
                  <c:v>0.74972117287070383</c:v>
                </c:pt>
                <c:pt idx="263">
                  <c:v>0.77814227158847005</c:v>
                </c:pt>
                <c:pt idx="264">
                  <c:v>0.82406000017039394</c:v>
                </c:pt>
                <c:pt idx="265">
                  <c:v>0.888645273611539</c:v>
                </c:pt>
                <c:pt idx="266">
                  <c:v>0.97168017343776447</c:v>
                </c:pt>
                <c:pt idx="267">
                  <c:v>0.93336437637879022</c:v>
                </c:pt>
                <c:pt idx="268">
                  <c:v>0.83204381596143817</c:v>
                </c:pt>
                <c:pt idx="269">
                  <c:v>0.73264880850180747</c:v>
                </c:pt>
                <c:pt idx="270">
                  <c:v>0.64153776801776363</c:v>
                </c:pt>
                <c:pt idx="271">
                  <c:v>0.56277331021021426</c:v>
                </c:pt>
                <c:pt idx="272">
                  <c:v>0.498268932925372</c:v>
                </c:pt>
                <c:pt idx="273">
                  <c:v>0.44684509301595321</c:v>
                </c:pt>
                <c:pt idx="274">
                  <c:v>0.40753642244097021</c:v>
                </c:pt>
                <c:pt idx="275">
                  <c:v>0.37908199200902759</c:v>
                </c:pt>
                <c:pt idx="276">
                  <c:v>0.36041816742922494</c:v>
                </c:pt>
                <c:pt idx="277">
                  <c:v>0.34963221508474451</c:v>
                </c:pt>
                <c:pt idx="278">
                  <c:v>0.3438120280244582</c:v>
                </c:pt>
                <c:pt idx="279">
                  <c:v>0.3462813691398795</c:v>
                </c:pt>
                <c:pt idx="280">
                  <c:v>0.39422674758087917</c:v>
                </c:pt>
                <c:pt idx="281">
                  <c:v>0.44765583120566987</c:v>
                </c:pt>
                <c:pt idx="282">
                  <c:v>0.50141807922922965</c:v>
                </c:pt>
                <c:pt idx="283">
                  <c:v>0.56064008392402986</c:v>
                </c:pt>
                <c:pt idx="284">
                  <c:v>0.62639598981684608</c:v>
                </c:pt>
                <c:pt idx="285">
                  <c:v>0.68576599898258017</c:v>
                </c:pt>
                <c:pt idx="286">
                  <c:v>0.72728167442324754</c:v>
                </c:pt>
                <c:pt idx="287">
                  <c:v>0.75318271911969314</c:v>
                </c:pt>
                <c:pt idx="288">
                  <c:v>0.77473242728527847</c:v>
                </c:pt>
                <c:pt idx="289">
                  <c:v>0.80078326394169763</c:v>
                </c:pt>
                <c:pt idx="290">
                  <c:v>0.82962493438646956</c:v>
                </c:pt>
                <c:pt idx="291">
                  <c:v>0.8670692457064062</c:v>
                </c:pt>
                <c:pt idx="292">
                  <c:v>0.92050097599211</c:v>
                </c:pt>
                <c:pt idx="293">
                  <c:v>0.98874395788687797</c:v>
                </c:pt>
                <c:pt idx="294">
                  <c:v>0.93295024403482074</c:v>
                </c:pt>
                <c:pt idx="295">
                  <c:v>0.84904239740396936</c:v>
                </c:pt>
                <c:pt idx="296">
                  <c:v>0.77088813739715345</c:v>
                </c:pt>
                <c:pt idx="297">
                  <c:v>0.70139239340595472</c:v>
                </c:pt>
                <c:pt idx="298">
                  <c:v>0.6432743038698775</c:v>
                </c:pt>
                <c:pt idx="299">
                  <c:v>0.59307156932891725</c:v>
                </c:pt>
                <c:pt idx="300">
                  <c:v>0.54399838540334278</c:v>
                </c:pt>
                <c:pt idx="301">
                  <c:v>0.4839387056165253</c:v>
                </c:pt>
                <c:pt idx="302">
                  <c:v>0.40865749502343485</c:v>
                </c:pt>
                <c:pt idx="303">
                  <c:v>0.32805176012362214</c:v>
                </c:pt>
                <c:pt idx="304">
                  <c:v>0.24473902435583483</c:v>
                </c:pt>
                <c:pt idx="305">
                  <c:v>0.16917245689336424</c:v>
                </c:pt>
                <c:pt idx="306">
                  <c:v>0.10983218190671085</c:v>
                </c:pt>
                <c:pt idx="307">
                  <c:v>7.072341550649297E-2</c:v>
                </c:pt>
                <c:pt idx="308">
                  <c:v>4.8650352143810638E-2</c:v>
                </c:pt>
                <c:pt idx="309">
                  <c:v>4.1775453388615991E-2</c:v>
                </c:pt>
                <c:pt idx="310">
                  <c:v>5.1539411008831637E-2</c:v>
                </c:pt>
                <c:pt idx="311">
                  <c:v>4.1726392030055015E-2</c:v>
                </c:pt>
                <c:pt idx="312">
                  <c:v>4.8972369406139804E-2</c:v>
                </c:pt>
                <c:pt idx="313">
                  <c:v>7.7648225983499741E-2</c:v>
                </c:pt>
                <c:pt idx="314">
                  <c:v>0.13508704524868065</c:v>
                </c:pt>
                <c:pt idx="315">
                  <c:v>0.21598173131874898</c:v>
                </c:pt>
                <c:pt idx="316">
                  <c:v>0.32420583998349617</c:v>
                </c:pt>
                <c:pt idx="317">
                  <c:v>0.45333500633164958</c:v>
                </c:pt>
                <c:pt idx="318">
                  <c:v>0.59270551824367668</c:v>
                </c:pt>
                <c:pt idx="319">
                  <c:v>0.73648937754308974</c:v>
                </c:pt>
                <c:pt idx="320">
                  <c:v>0.88192823196001979</c:v>
                </c:pt>
                <c:pt idx="321">
                  <c:v>0.97202289521542451</c:v>
                </c:pt>
                <c:pt idx="322">
                  <c:v>0.83093919497326518</c:v>
                </c:pt>
                <c:pt idx="323">
                  <c:v>0.70428500441134334</c:v>
                </c:pt>
                <c:pt idx="324">
                  <c:v>0.59994522782450455</c:v>
                </c:pt>
                <c:pt idx="325">
                  <c:v>0.51643433625763269</c:v>
                </c:pt>
                <c:pt idx="326">
                  <c:v>0.45368609346777578</c:v>
                </c:pt>
                <c:pt idx="327">
                  <c:v>0.40295787646567383</c:v>
                </c:pt>
                <c:pt idx="328">
                  <c:v>0.36082782239325695</c:v>
                </c:pt>
                <c:pt idx="329">
                  <c:v>0.31871210339845668</c:v>
                </c:pt>
                <c:pt idx="330">
                  <c:v>0.20401169742015945</c:v>
                </c:pt>
                <c:pt idx="331">
                  <c:v>0.10884856743870275</c:v>
                </c:pt>
                <c:pt idx="332">
                  <c:v>4.5228097560455094E-2</c:v>
                </c:pt>
                <c:pt idx="333">
                  <c:v>1.820018934308254E-2</c:v>
                </c:pt>
                <c:pt idx="334">
                  <c:v>1.8165755524239491E-2</c:v>
                </c:pt>
                <c:pt idx="335">
                  <c:v>4.7089914253642506E-2</c:v>
                </c:pt>
                <c:pt idx="336">
                  <c:v>9.5322519062537192E-2</c:v>
                </c:pt>
                <c:pt idx="337">
                  <c:v>0.15387292298416189</c:v>
                </c:pt>
                <c:pt idx="338">
                  <c:v>0.22656148738374948</c:v>
                </c:pt>
                <c:pt idx="339">
                  <c:v>0.31432973092385785</c:v>
                </c:pt>
                <c:pt idx="340">
                  <c:v>0.40907034176338697</c:v>
                </c:pt>
                <c:pt idx="341">
                  <c:v>0.51012655167678167</c:v>
                </c:pt>
                <c:pt idx="342">
                  <c:v>0.5963164959467887</c:v>
                </c:pt>
                <c:pt idx="343">
                  <c:v>0.69406245211082229</c:v>
                </c:pt>
                <c:pt idx="344">
                  <c:v>0.79774008595177359</c:v>
                </c:pt>
                <c:pt idx="345">
                  <c:v>0.88729911934214856</c:v>
                </c:pt>
                <c:pt idx="346">
                  <c:v>0.95940179357101618</c:v>
                </c:pt>
                <c:pt idx="347">
                  <c:v>0.98910022196628067</c:v>
                </c:pt>
                <c:pt idx="348">
                  <c:v>0.95005153775497553</c:v>
                </c:pt>
                <c:pt idx="349">
                  <c:v>0.91382662054790453</c:v>
                </c:pt>
                <c:pt idx="350">
                  <c:v>0.88535096837299299</c:v>
                </c:pt>
                <c:pt idx="351">
                  <c:v>0.86839695113014814</c:v>
                </c:pt>
                <c:pt idx="352">
                  <c:v>0.86272484797479632</c:v>
                </c:pt>
                <c:pt idx="353">
                  <c:v>0.86122026330376067</c:v>
                </c:pt>
                <c:pt idx="354">
                  <c:v>0.86578624955040473</c:v>
                </c:pt>
                <c:pt idx="355">
                  <c:v>0.87390736264901436</c:v>
                </c:pt>
                <c:pt idx="356">
                  <c:v>0.88456422658423839</c:v>
                </c:pt>
                <c:pt idx="357">
                  <c:v>0.89568329477648856</c:v>
                </c:pt>
                <c:pt idx="358">
                  <c:v>0.90124856857307978</c:v>
                </c:pt>
                <c:pt idx="359">
                  <c:v>0.89812131397613082</c:v>
                </c:pt>
              </c:numCache>
            </c:numRef>
          </c:val>
        </c:ser>
        <c:ser>
          <c:idx val="4"/>
          <c:order val="4"/>
          <c:tx>
            <c:strRef>
              <c:f>'Score Template 2'!$EI$8</c:f>
              <c:strCache>
                <c:ptCount val="1"/>
                <c:pt idx="0">
                  <c:v>Accuracy Score +40s</c:v>
                </c:pt>
              </c:strCache>
            </c:strRef>
          </c:tx>
          <c:val>
            <c:numRef>
              <c:f>'Score Template 2'!$EI$39:$EI$398</c:f>
              <c:numCache>
                <c:formatCode>0.0000</c:formatCode>
                <c:ptCount val="360"/>
                <c:pt idx="0">
                  <c:v>0.74329981184508664</c:v>
                </c:pt>
                <c:pt idx="1">
                  <c:v>0.69345983992673621</c:v>
                </c:pt>
                <c:pt idx="2">
                  <c:v>0.6552248743975102</c:v>
                </c:pt>
                <c:pt idx="3">
                  <c:v>0.6250770845786513</c:v>
                </c:pt>
                <c:pt idx="4">
                  <c:v>0.60148912693218559</c:v>
                </c:pt>
                <c:pt idx="5">
                  <c:v>0.57984339249662908</c:v>
                </c:pt>
                <c:pt idx="6">
                  <c:v>0.56601858826692908</c:v>
                </c:pt>
                <c:pt idx="7">
                  <c:v>0.54742621406831649</c:v>
                </c:pt>
                <c:pt idx="8">
                  <c:v>0.52653919801005489</c:v>
                </c:pt>
                <c:pt idx="9">
                  <c:v>0.5099001801384806</c:v>
                </c:pt>
                <c:pt idx="10">
                  <c:v>0.49866988914020316</c:v>
                </c:pt>
                <c:pt idx="11">
                  <c:v>0.49826940319323276</c:v>
                </c:pt>
                <c:pt idx="12">
                  <c:v>0.51452495909632823</c:v>
                </c:pt>
                <c:pt idx="13">
                  <c:v>0.55165976544623851</c:v>
                </c:pt>
                <c:pt idx="14">
                  <c:v>0.60962823641974895</c:v>
                </c:pt>
                <c:pt idx="15">
                  <c:v>0.67303168380752576</c:v>
                </c:pt>
                <c:pt idx="16">
                  <c:v>0.7378788885308678</c:v>
                </c:pt>
                <c:pt idx="17">
                  <c:v>0.79938223865133318</c:v>
                </c:pt>
                <c:pt idx="18">
                  <c:v>0.85630752740228011</c:v>
                </c:pt>
                <c:pt idx="19">
                  <c:v>0.90643973306433412</c:v>
                </c:pt>
                <c:pt idx="20">
                  <c:v>0.95237191913372865</c:v>
                </c:pt>
                <c:pt idx="21">
                  <c:v>0.99601768657135004</c:v>
                </c:pt>
                <c:pt idx="22">
                  <c:v>0.9397774852353421</c:v>
                </c:pt>
                <c:pt idx="23">
                  <c:v>0.88478141030808555</c:v>
                </c:pt>
                <c:pt idx="24">
                  <c:v>0.83616651228371153</c:v>
                </c:pt>
                <c:pt idx="25">
                  <c:v>0.79100490263981471</c:v>
                </c:pt>
                <c:pt idx="26">
                  <c:v>0.7492999320794671</c:v>
                </c:pt>
                <c:pt idx="27">
                  <c:v>0.70969299734699942</c:v>
                </c:pt>
                <c:pt idx="28">
                  <c:v>0.67142920180422161</c:v>
                </c:pt>
                <c:pt idx="29">
                  <c:v>0.63612641710757956</c:v>
                </c:pt>
                <c:pt idx="30">
                  <c:v>0.61166175548888491</c:v>
                </c:pt>
                <c:pt idx="31">
                  <c:v>0.60177342205006434</c:v>
                </c:pt>
                <c:pt idx="32">
                  <c:v>0.59560769054591045</c:v>
                </c:pt>
                <c:pt idx="33">
                  <c:v>0.5963299245364333</c:v>
                </c:pt>
                <c:pt idx="34">
                  <c:v>0.60497281406915948</c:v>
                </c:pt>
                <c:pt idx="35">
                  <c:v>0.62827994826233247</c:v>
                </c:pt>
                <c:pt idx="36">
                  <c:v>0.68420547911275409</c:v>
                </c:pt>
                <c:pt idx="37">
                  <c:v>0.77089803831058457</c:v>
                </c:pt>
                <c:pt idx="38">
                  <c:v>0.88521389683779128</c:v>
                </c:pt>
                <c:pt idx="39">
                  <c:v>0.98563949687400443</c:v>
                </c:pt>
                <c:pt idx="40">
                  <c:v>0.85185774973237693</c:v>
                </c:pt>
                <c:pt idx="41">
                  <c:v>0.71360634607208895</c:v>
                </c:pt>
                <c:pt idx="42">
                  <c:v>0.57487904593662487</c:v>
                </c:pt>
                <c:pt idx="43">
                  <c:v>0.43909902312158977</c:v>
                </c:pt>
                <c:pt idx="44">
                  <c:v>0.31310234658502734</c:v>
                </c:pt>
                <c:pt idx="45">
                  <c:v>0.20067734434990403</c:v>
                </c:pt>
                <c:pt idx="46">
                  <c:v>0.10100987817372609</c:v>
                </c:pt>
                <c:pt idx="47">
                  <c:v>1.3469758239394669E-2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1.082395811251291E-2</c:v>
                </c:pt>
                <c:pt idx="59">
                  <c:v>0.15246776785902783</c:v>
                </c:pt>
                <c:pt idx="60">
                  <c:v>0.31925763386669714</c:v>
                </c:pt>
                <c:pt idx="61">
                  <c:v>0.50038239811523022</c:v>
                </c:pt>
                <c:pt idx="62">
                  <c:v>0.69428135798954105</c:v>
                </c:pt>
                <c:pt idx="63">
                  <c:v>0.90630619126921785</c:v>
                </c:pt>
                <c:pt idx="64">
                  <c:v>0.87035510636786517</c:v>
                </c:pt>
                <c:pt idx="65">
                  <c:v>0.64837709930112553</c:v>
                </c:pt>
                <c:pt idx="66">
                  <c:v>0.44074516228897409</c:v>
                </c:pt>
                <c:pt idx="67">
                  <c:v>0.26128084368928717</c:v>
                </c:pt>
                <c:pt idx="68">
                  <c:v>0.11408781559965175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2.0283406541771187E-3</c:v>
                </c:pt>
                <c:pt idx="83">
                  <c:v>0.10659731947480411</c:v>
                </c:pt>
                <c:pt idx="84">
                  <c:v>0.23267922988561007</c:v>
                </c:pt>
                <c:pt idx="85">
                  <c:v>0.3776265427277935</c:v>
                </c:pt>
                <c:pt idx="86">
                  <c:v>0.53583659583645593</c:v>
                </c:pt>
                <c:pt idx="87">
                  <c:v>0.69382939820775691</c:v>
                </c:pt>
                <c:pt idx="88">
                  <c:v>0.84314887045688858</c:v>
                </c:pt>
                <c:pt idx="89">
                  <c:v>0.9805161907019454</c:v>
                </c:pt>
                <c:pt idx="90">
                  <c:v>0.90559068789061226</c:v>
                </c:pt>
                <c:pt idx="91">
                  <c:v>0.80089197333923157</c:v>
                </c:pt>
                <c:pt idx="92">
                  <c:v>0.7039373525670849</c:v>
                </c:pt>
                <c:pt idx="93">
                  <c:v>0.61573119491654171</c:v>
                </c:pt>
                <c:pt idx="94">
                  <c:v>0.54978941515314905</c:v>
                </c:pt>
                <c:pt idx="95">
                  <c:v>0.50417073518824917</c:v>
                </c:pt>
                <c:pt idx="96">
                  <c:v>0.46787617684283389</c:v>
                </c:pt>
                <c:pt idx="97">
                  <c:v>0.43660524413016655</c:v>
                </c:pt>
                <c:pt idx="98">
                  <c:v>0.41704403738823204</c:v>
                </c:pt>
                <c:pt idx="99">
                  <c:v>0.41434373072540798</c:v>
                </c:pt>
                <c:pt idx="100">
                  <c:v>0.43447783298560616</c:v>
                </c:pt>
                <c:pt idx="101">
                  <c:v>0.47126611429876508</c:v>
                </c:pt>
                <c:pt idx="102">
                  <c:v>0.516519239801568</c:v>
                </c:pt>
                <c:pt idx="103">
                  <c:v>0.57037697309180502</c:v>
                </c:pt>
                <c:pt idx="104">
                  <c:v>0.63121178296416425</c:v>
                </c:pt>
                <c:pt idx="105">
                  <c:v>0.6985182687853343</c:v>
                </c:pt>
                <c:pt idx="106">
                  <c:v>0.77680210080093148</c:v>
                </c:pt>
                <c:pt idx="107">
                  <c:v>0.86916801773384211</c:v>
                </c:pt>
                <c:pt idx="108">
                  <c:v>0.96301876175710788</c:v>
                </c:pt>
                <c:pt idx="109">
                  <c:v>0.94462711444507619</c:v>
                </c:pt>
                <c:pt idx="110">
                  <c:v>0.85966963463592827</c:v>
                </c:pt>
                <c:pt idx="111">
                  <c:v>0.78629586899782256</c:v>
                </c:pt>
                <c:pt idx="112">
                  <c:v>0.72687722369153496</c:v>
                </c:pt>
                <c:pt idx="113">
                  <c:v>0.6812496137316939</c:v>
                </c:pt>
                <c:pt idx="114">
                  <c:v>0.64252315081560596</c:v>
                </c:pt>
                <c:pt idx="115">
                  <c:v>0.62368959654873646</c:v>
                </c:pt>
                <c:pt idx="116">
                  <c:v>0.62070378719263464</c:v>
                </c:pt>
                <c:pt idx="117">
                  <c:v>0.62212927550160046</c:v>
                </c:pt>
                <c:pt idx="118">
                  <c:v>0.63140789189331592</c:v>
                </c:pt>
                <c:pt idx="119">
                  <c:v>0.64361973628939517</c:v>
                </c:pt>
                <c:pt idx="120">
                  <c:v>0.65709521283327232</c:v>
                </c:pt>
                <c:pt idx="121">
                  <c:v>0.66531932377771696</c:v>
                </c:pt>
                <c:pt idx="122">
                  <c:v>0.68566705372883741</c:v>
                </c:pt>
                <c:pt idx="123">
                  <c:v>0.72368309736128655</c:v>
                </c:pt>
                <c:pt idx="124">
                  <c:v>0.78025553515845636</c:v>
                </c:pt>
                <c:pt idx="125">
                  <c:v>0.84841076422478223</c:v>
                </c:pt>
                <c:pt idx="126">
                  <c:v>0.92722927432831737</c:v>
                </c:pt>
                <c:pt idx="127">
                  <c:v>0.985116983453593</c:v>
                </c:pt>
                <c:pt idx="128">
                  <c:v>0.89596079612589408</c:v>
                </c:pt>
                <c:pt idx="129">
                  <c:v>0.81466165882385067</c:v>
                </c:pt>
                <c:pt idx="130">
                  <c:v>0.75370565904070053</c:v>
                </c:pt>
                <c:pt idx="131">
                  <c:v>0.71268543981171906</c:v>
                </c:pt>
                <c:pt idx="132">
                  <c:v>0.68395458981935531</c:v>
                </c:pt>
                <c:pt idx="133">
                  <c:v>0.66550309681859354</c:v>
                </c:pt>
                <c:pt idx="134">
                  <c:v>0.6586816641760298</c:v>
                </c:pt>
                <c:pt idx="135">
                  <c:v>0.66217581891589949</c:v>
                </c:pt>
                <c:pt idx="136">
                  <c:v>0.67213123006269249</c:v>
                </c:pt>
                <c:pt idx="137">
                  <c:v>0.68925805923269845</c:v>
                </c:pt>
                <c:pt idx="138">
                  <c:v>0.71246352518411837</c:v>
                </c:pt>
                <c:pt idx="139">
                  <c:v>0.74900281730204088</c:v>
                </c:pt>
                <c:pt idx="140">
                  <c:v>0.80006646342572918</c:v>
                </c:pt>
                <c:pt idx="141">
                  <c:v>0.85749380700057365</c:v>
                </c:pt>
                <c:pt idx="142">
                  <c:v>0.91515202085547254</c:v>
                </c:pt>
                <c:pt idx="143">
                  <c:v>0.97209017777915341</c:v>
                </c:pt>
                <c:pt idx="144">
                  <c:v>0.96970470613275384</c:v>
                </c:pt>
                <c:pt idx="145">
                  <c:v>0.90741719946751931</c:v>
                </c:pt>
                <c:pt idx="146">
                  <c:v>0.8452236623183802</c:v>
                </c:pt>
                <c:pt idx="147">
                  <c:v>0.78603958059736956</c:v>
                </c:pt>
                <c:pt idx="148">
                  <c:v>0.72424507882511779</c:v>
                </c:pt>
                <c:pt idx="149">
                  <c:v>0.66473814900623496</c:v>
                </c:pt>
                <c:pt idx="150">
                  <c:v>0.60745663040825648</c:v>
                </c:pt>
                <c:pt idx="151">
                  <c:v>0.55651522366212081</c:v>
                </c:pt>
                <c:pt idx="152">
                  <c:v>0.51728213271310508</c:v>
                </c:pt>
                <c:pt idx="153">
                  <c:v>0.49675835625385656</c:v>
                </c:pt>
                <c:pt idx="154">
                  <c:v>0.49836126319720409</c:v>
                </c:pt>
                <c:pt idx="155">
                  <c:v>0.52574230554502344</c:v>
                </c:pt>
                <c:pt idx="156">
                  <c:v>0.57309791826513479</c:v>
                </c:pt>
                <c:pt idx="157">
                  <c:v>0.63430869832756587</c:v>
                </c:pt>
                <c:pt idx="158">
                  <c:v>0.70921251181004963</c:v>
                </c:pt>
                <c:pt idx="159">
                  <c:v>0.79324777842956695</c:v>
                </c:pt>
                <c:pt idx="160">
                  <c:v>0.87634112884001902</c:v>
                </c:pt>
                <c:pt idx="161">
                  <c:v>0.95033787145347315</c:v>
                </c:pt>
                <c:pt idx="162">
                  <c:v>0.98065441316064839</c:v>
                </c:pt>
                <c:pt idx="163">
                  <c:v>0.9106437781873129</c:v>
                </c:pt>
                <c:pt idx="164">
                  <c:v>0.84308776520848494</c:v>
                </c:pt>
                <c:pt idx="165">
                  <c:v>0.78025009438568627</c:v>
                </c:pt>
                <c:pt idx="166">
                  <c:v>0.72209437310591817</c:v>
                </c:pt>
                <c:pt idx="167">
                  <c:v>0.66715752041848342</c:v>
                </c:pt>
                <c:pt idx="168">
                  <c:v>0.61507049258265289</c:v>
                </c:pt>
                <c:pt idx="169">
                  <c:v>0.56531236068542756</c:v>
                </c:pt>
                <c:pt idx="170">
                  <c:v>0.52406042592240398</c:v>
                </c:pt>
                <c:pt idx="171">
                  <c:v>0.49201887795612986</c:v>
                </c:pt>
                <c:pt idx="172">
                  <c:v>0.4647858894397936</c:v>
                </c:pt>
                <c:pt idx="173">
                  <c:v>0.44449023627631346</c:v>
                </c:pt>
                <c:pt idx="174">
                  <c:v>0.40244915478446142</c:v>
                </c:pt>
                <c:pt idx="175">
                  <c:v>0.38512645979686755</c:v>
                </c:pt>
                <c:pt idx="176">
                  <c:v>0.39571812807353024</c:v>
                </c:pt>
                <c:pt idx="177">
                  <c:v>0.43493647277282665</c:v>
                </c:pt>
                <c:pt idx="178">
                  <c:v>0.49611396449498035</c:v>
                </c:pt>
                <c:pt idx="179">
                  <c:v>0.56306992676049683</c:v>
                </c:pt>
                <c:pt idx="180">
                  <c:v>0.62975570721553065</c:v>
                </c:pt>
                <c:pt idx="181">
                  <c:v>0.68849372358874394</c:v>
                </c:pt>
                <c:pt idx="182">
                  <c:v>0.73397534937109032</c:v>
                </c:pt>
                <c:pt idx="183">
                  <c:v>0.7668259597973176</c:v>
                </c:pt>
                <c:pt idx="184">
                  <c:v>0.79430130714630776</c:v>
                </c:pt>
                <c:pt idx="185">
                  <c:v>0.82140390777282579</c:v>
                </c:pt>
                <c:pt idx="186">
                  <c:v>0.84728591583423019</c:v>
                </c:pt>
                <c:pt idx="187">
                  <c:v>0.87803803064835617</c:v>
                </c:pt>
                <c:pt idx="188">
                  <c:v>0.91991003740931698</c:v>
                </c:pt>
                <c:pt idx="189">
                  <c:v>0.96802723154299819</c:v>
                </c:pt>
                <c:pt idx="190">
                  <c:v>0.98203939088698922</c:v>
                </c:pt>
                <c:pt idx="191">
                  <c:v>0.92824812633303866</c:v>
                </c:pt>
                <c:pt idx="192">
                  <c:v>0.87589181705734753</c:v>
                </c:pt>
                <c:pt idx="193">
                  <c:v>0.82050400242700638</c:v>
                </c:pt>
                <c:pt idx="194">
                  <c:v>0.76759014957906646</c:v>
                </c:pt>
                <c:pt idx="195">
                  <c:v>0.72071496953277447</c:v>
                </c:pt>
                <c:pt idx="196">
                  <c:v>0.67861186774654092</c:v>
                </c:pt>
                <c:pt idx="197">
                  <c:v>0.64170189327976446</c:v>
                </c:pt>
                <c:pt idx="198">
                  <c:v>0.61252605043568709</c:v>
                </c:pt>
                <c:pt idx="199">
                  <c:v>0.58959925839797611</c:v>
                </c:pt>
                <c:pt idx="200">
                  <c:v>0.57175661873035577</c:v>
                </c:pt>
                <c:pt idx="201">
                  <c:v>0.56447020964274897</c:v>
                </c:pt>
                <c:pt idx="202">
                  <c:v>0.55080710546778233</c:v>
                </c:pt>
                <c:pt idx="203">
                  <c:v>0.5322404617954104</c:v>
                </c:pt>
                <c:pt idx="204">
                  <c:v>0.51844359847430821</c:v>
                </c:pt>
                <c:pt idx="205">
                  <c:v>0.54416858361476661</c:v>
                </c:pt>
                <c:pt idx="206">
                  <c:v>0.56427515127798977</c:v>
                </c:pt>
                <c:pt idx="207">
                  <c:v>0.56796622437731392</c:v>
                </c:pt>
                <c:pt idx="208">
                  <c:v>0.5550853559309239</c:v>
                </c:pt>
                <c:pt idx="209">
                  <c:v>0.53346213772434792</c:v>
                </c:pt>
                <c:pt idx="210">
                  <c:v>0.51819045858112933</c:v>
                </c:pt>
                <c:pt idx="211">
                  <c:v>0.52078847019972219</c:v>
                </c:pt>
                <c:pt idx="212">
                  <c:v>0.55024948237484117</c:v>
                </c:pt>
                <c:pt idx="213">
                  <c:v>0.60302329514171138</c:v>
                </c:pt>
                <c:pt idx="214">
                  <c:v>0.67710566844901598</c:v>
                </c:pt>
                <c:pt idx="215">
                  <c:v>0.76538309078471312</c:v>
                </c:pt>
                <c:pt idx="216">
                  <c:v>0.86259403965373571</c:v>
                </c:pt>
                <c:pt idx="217">
                  <c:v>0.95263073929593023</c:v>
                </c:pt>
                <c:pt idx="218">
                  <c:v>0.96262094993278713</c:v>
                </c:pt>
                <c:pt idx="219">
                  <c:v>0.88783407721706031</c:v>
                </c:pt>
                <c:pt idx="220">
                  <c:v>0.82251733179523367</c:v>
                </c:pt>
                <c:pt idx="221">
                  <c:v>0.76842498269259563</c:v>
                </c:pt>
                <c:pt idx="222">
                  <c:v>0.72841876682683426</c:v>
                </c:pt>
                <c:pt idx="223">
                  <c:v>0.69632775940999925</c:v>
                </c:pt>
                <c:pt idx="224">
                  <c:v>0.67321571670729485</c:v>
                </c:pt>
                <c:pt idx="225">
                  <c:v>0.65631726263422929</c:v>
                </c:pt>
                <c:pt idx="226">
                  <c:v>0.64451078987348409</c:v>
                </c:pt>
                <c:pt idx="227">
                  <c:v>0.63542814692387717</c:v>
                </c:pt>
                <c:pt idx="228">
                  <c:v>0.62910416369697442</c:v>
                </c:pt>
                <c:pt idx="229">
                  <c:v>0.62595837866876936</c:v>
                </c:pt>
                <c:pt idx="230">
                  <c:v>0.62726589202218408</c:v>
                </c:pt>
                <c:pt idx="231">
                  <c:v>0.63423602170636872</c:v>
                </c:pt>
                <c:pt idx="232">
                  <c:v>0.64351949420260379</c:v>
                </c:pt>
                <c:pt idx="233">
                  <c:v>0.67268612687955165</c:v>
                </c:pt>
                <c:pt idx="234">
                  <c:v>0.72249924617124373</c:v>
                </c:pt>
                <c:pt idx="235">
                  <c:v>0.7824660484426309</c:v>
                </c:pt>
                <c:pt idx="236">
                  <c:v>0.84646085616528244</c:v>
                </c:pt>
                <c:pt idx="237">
                  <c:v>0.90916756297386581</c:v>
                </c:pt>
                <c:pt idx="238">
                  <c:v>0.9719888635877737</c:v>
                </c:pt>
                <c:pt idx="239">
                  <c:v>0.96890714927578736</c:v>
                </c:pt>
                <c:pt idx="240">
                  <c:v>0.92072013040531742</c:v>
                </c:pt>
                <c:pt idx="241">
                  <c:v>0.88115153277720948</c:v>
                </c:pt>
                <c:pt idx="242">
                  <c:v>0.85358620973431221</c:v>
                </c:pt>
                <c:pt idx="243">
                  <c:v>0.83845473146862948</c:v>
                </c:pt>
                <c:pt idx="244">
                  <c:v>0.83446140074604114</c:v>
                </c:pt>
                <c:pt idx="245">
                  <c:v>0.84056442529287545</c:v>
                </c:pt>
                <c:pt idx="246">
                  <c:v>0.85494029840315888</c:v>
                </c:pt>
                <c:pt idx="247">
                  <c:v>0.88131990294998896</c:v>
                </c:pt>
                <c:pt idx="248">
                  <c:v>0.91466959971470763</c:v>
                </c:pt>
                <c:pt idx="249">
                  <c:v>0.95810894901658439</c:v>
                </c:pt>
                <c:pt idx="250">
                  <c:v>0.99044187524164051</c:v>
                </c:pt>
                <c:pt idx="251">
                  <c:v>0.93182704248295101</c:v>
                </c:pt>
                <c:pt idx="252">
                  <c:v>0.8736711071751404</c:v>
                </c:pt>
                <c:pt idx="253">
                  <c:v>0.82410414696636525</c:v>
                </c:pt>
                <c:pt idx="254">
                  <c:v>0.78942618355856864</c:v>
                </c:pt>
                <c:pt idx="255">
                  <c:v>0.76704568710582965</c:v>
                </c:pt>
                <c:pt idx="256">
                  <c:v>0.75289080553122933</c:v>
                </c:pt>
                <c:pt idx="257">
                  <c:v>0.74300699422253125</c:v>
                </c:pt>
                <c:pt idx="258">
                  <c:v>0.73634147701268615</c:v>
                </c:pt>
                <c:pt idx="259">
                  <c:v>0.73224723308747486</c:v>
                </c:pt>
                <c:pt idx="260">
                  <c:v>0.73452315691240777</c:v>
                </c:pt>
                <c:pt idx="261">
                  <c:v>0.74971912220382175</c:v>
                </c:pt>
                <c:pt idx="262">
                  <c:v>0.77814340707509122</c:v>
                </c:pt>
                <c:pt idx="263">
                  <c:v>0.82406759648385919</c:v>
                </c:pt>
                <c:pt idx="264">
                  <c:v>0.8886594847286412</c:v>
                </c:pt>
                <c:pt idx="265">
                  <c:v>0.97170313610021219</c:v>
                </c:pt>
                <c:pt idx="266">
                  <c:v>0.93333207663651119</c:v>
                </c:pt>
                <c:pt idx="267">
                  <c:v>0.83200228703019385</c:v>
                </c:pt>
                <c:pt idx="268">
                  <c:v>0.73260131462684464</c:v>
                </c:pt>
                <c:pt idx="269">
                  <c:v>0.64148708697308943</c:v>
                </c:pt>
                <c:pt idx="270">
                  <c:v>0.56272358895954699</c:v>
                </c:pt>
                <c:pt idx="271">
                  <c:v>0.49822335206460766</c:v>
                </c:pt>
                <c:pt idx="272">
                  <c:v>0.44680568592642411</c:v>
                </c:pt>
                <c:pt idx="273">
                  <c:v>0.40750414746189734</c:v>
                </c:pt>
                <c:pt idx="274">
                  <c:v>0.3790562603855282</c:v>
                </c:pt>
                <c:pt idx="275">
                  <c:v>0.36039849695644788</c:v>
                </c:pt>
                <c:pt idx="276">
                  <c:v>0.34961797500371683</c:v>
                </c:pt>
                <c:pt idx="277">
                  <c:v>0.34380268627693189</c:v>
                </c:pt>
                <c:pt idx="278">
                  <c:v>0.34627596904366675</c:v>
                </c:pt>
                <c:pt idx="279">
                  <c:v>0.39422383281647522</c:v>
                </c:pt>
                <c:pt idx="280">
                  <c:v>0.44765706317617948</c:v>
                </c:pt>
                <c:pt idx="281">
                  <c:v>0.50144205046106793</c:v>
                </c:pt>
                <c:pt idx="282">
                  <c:v>0.56066679908182748</c:v>
                </c:pt>
                <c:pt idx="283">
                  <c:v>0.62642288292647375</c:v>
                </c:pt>
                <c:pt idx="284">
                  <c:v>0.68579562334250654</c:v>
                </c:pt>
                <c:pt idx="285">
                  <c:v>0.72731456582274867</c:v>
                </c:pt>
                <c:pt idx="286">
                  <c:v>0.75321241893645596</c:v>
                </c:pt>
                <c:pt idx="287">
                  <c:v>0.77475320156869854</c:v>
                </c:pt>
                <c:pt idx="288">
                  <c:v>0.80079622931395422</c:v>
                </c:pt>
                <c:pt idx="289">
                  <c:v>0.82963571962769411</c:v>
                </c:pt>
                <c:pt idx="290">
                  <c:v>0.86708227760742052</c:v>
                </c:pt>
                <c:pt idx="291">
                  <c:v>0.92051540221995298</c:v>
                </c:pt>
                <c:pt idx="292">
                  <c:v>0.98876268655848842</c:v>
                </c:pt>
                <c:pt idx="293">
                  <c:v>0.93292352095656395</c:v>
                </c:pt>
                <c:pt idx="294">
                  <c:v>0.84900826654868611</c:v>
                </c:pt>
                <c:pt idx="295">
                  <c:v>0.77084897113657513</c:v>
                </c:pt>
                <c:pt idx="296">
                  <c:v>0.70135042241721157</c:v>
                </c:pt>
                <c:pt idx="297">
                  <c:v>0.64323520715674376</c:v>
                </c:pt>
                <c:pt idx="298">
                  <c:v>0.59303680047142726</c:v>
                </c:pt>
                <c:pt idx="299">
                  <c:v>0.54396930681021816</c:v>
                </c:pt>
                <c:pt idx="300">
                  <c:v>0.48391358686482611</c:v>
                </c:pt>
                <c:pt idx="301">
                  <c:v>0.40863294389217542</c:v>
                </c:pt>
                <c:pt idx="302">
                  <c:v>0.32802171772435296</c:v>
                </c:pt>
                <c:pt idx="303">
                  <c:v>0.24470137147497262</c:v>
                </c:pt>
                <c:pt idx="304">
                  <c:v>0.16913213900471469</c:v>
                </c:pt>
                <c:pt idx="305">
                  <c:v>0.10979050671238655</c:v>
                </c:pt>
                <c:pt idx="306">
                  <c:v>7.0685612063817405E-2</c:v>
                </c:pt>
                <c:pt idx="307">
                  <c:v>4.8620661168720103E-2</c:v>
                </c:pt>
                <c:pt idx="308">
                  <c:v>4.1755880103694576E-2</c:v>
                </c:pt>
                <c:pt idx="309">
                  <c:v>5.1528359631662801E-2</c:v>
                </c:pt>
                <c:pt idx="310">
                  <c:v>4.1722944794034933E-2</c:v>
                </c:pt>
                <c:pt idx="311">
                  <c:v>4.8977245859261331E-2</c:v>
                </c:pt>
                <c:pt idx="312">
                  <c:v>7.7643317750392349E-2</c:v>
                </c:pt>
                <c:pt idx="313">
                  <c:v>0.13509067067559521</c:v>
                </c:pt>
                <c:pt idx="314">
                  <c:v>0.21599606679292116</c:v>
                </c:pt>
                <c:pt idx="315">
                  <c:v>0.32423456120584215</c:v>
                </c:pt>
                <c:pt idx="316">
                  <c:v>0.45337546084242175</c:v>
                </c:pt>
                <c:pt idx="317">
                  <c:v>0.59275964465862019</c:v>
                </c:pt>
                <c:pt idx="318">
                  <c:v>0.73655396235351922</c:v>
                </c:pt>
                <c:pt idx="319">
                  <c:v>0.88199794427918332</c:v>
                </c:pt>
                <c:pt idx="320">
                  <c:v>0.97195097099336969</c:v>
                </c:pt>
                <c:pt idx="321">
                  <c:v>0.83086644068989712</c:v>
                </c:pt>
                <c:pt idx="322">
                  <c:v>0.70421194401282006</c:v>
                </c:pt>
                <c:pt idx="323">
                  <c:v>0.59987464959724179</c:v>
                </c:pt>
                <c:pt idx="324">
                  <c:v>0.51637097263215248</c:v>
                </c:pt>
                <c:pt idx="325">
                  <c:v>0.45363388829036877</c:v>
                </c:pt>
                <c:pt idx="326">
                  <c:v>0.40291608933807765</c:v>
                </c:pt>
                <c:pt idx="327">
                  <c:v>0.36079642216927332</c:v>
                </c:pt>
                <c:pt idx="328">
                  <c:v>0.31868671839639184</c:v>
                </c:pt>
                <c:pt idx="329">
                  <c:v>0.20399061669301122</c:v>
                </c:pt>
                <c:pt idx="330">
                  <c:v>0.10882749688670434</c:v>
                </c:pt>
                <c:pt idx="331">
                  <c:v>4.5170736817102375E-2</c:v>
                </c:pt>
                <c:pt idx="332">
                  <c:v>1.8152597242815816E-2</c:v>
                </c:pt>
                <c:pt idx="333">
                  <c:v>1.8133916608928602E-2</c:v>
                </c:pt>
                <c:pt idx="334">
                  <c:v>4.707637650348373E-2</c:v>
                </c:pt>
                <c:pt idx="335">
                  <c:v>9.5322485926170097E-2</c:v>
                </c:pt>
                <c:pt idx="336">
                  <c:v>0.15388737829465149</c:v>
                </c:pt>
                <c:pt idx="337">
                  <c:v>0.2265856036695858</c:v>
                </c:pt>
                <c:pt idx="338">
                  <c:v>0.31435901335347394</c:v>
                </c:pt>
                <c:pt idx="339">
                  <c:v>0.40910669810372968</c:v>
                </c:pt>
                <c:pt idx="340">
                  <c:v>0.51017045043976661</c:v>
                </c:pt>
                <c:pt idx="341">
                  <c:v>0.59636388443037869</c:v>
                </c:pt>
                <c:pt idx="342">
                  <c:v>0.69411300216516048</c:v>
                </c:pt>
                <c:pt idx="343">
                  <c:v>0.79778320461815033</c:v>
                </c:pt>
                <c:pt idx="344">
                  <c:v>0.88734801759525772</c:v>
                </c:pt>
                <c:pt idx="345">
                  <c:v>0.95945365394726989</c:v>
                </c:pt>
                <c:pt idx="346">
                  <c:v>0.98905541800045893</c:v>
                </c:pt>
                <c:pt idx="347">
                  <c:v>0.95001546048767294</c:v>
                </c:pt>
                <c:pt idx="348">
                  <c:v>0.9138008491536902</c:v>
                </c:pt>
                <c:pt idx="349">
                  <c:v>0.88533142599225367</c:v>
                </c:pt>
                <c:pt idx="350">
                  <c:v>0.86837882578584757</c:v>
                </c:pt>
                <c:pt idx="351">
                  <c:v>0.86271060037751846</c:v>
                </c:pt>
                <c:pt idx="352">
                  <c:v>0.86121177723246711</c:v>
                </c:pt>
                <c:pt idx="353">
                  <c:v>0.86578340637502849</c:v>
                </c:pt>
                <c:pt idx="354">
                  <c:v>0.87390660611364313</c:v>
                </c:pt>
                <c:pt idx="355">
                  <c:v>0.88456650815577398</c:v>
                </c:pt>
                <c:pt idx="356">
                  <c:v>0.89568735495477025</c:v>
                </c:pt>
                <c:pt idx="357">
                  <c:v>0.90125389814583312</c:v>
                </c:pt>
                <c:pt idx="358">
                  <c:v>0.89812687554031612</c:v>
                </c:pt>
                <c:pt idx="359">
                  <c:v>0.89062026364194724</c:v>
                </c:pt>
              </c:numCache>
            </c:numRef>
          </c:val>
        </c:ser>
        <c:ser>
          <c:idx val="5"/>
          <c:order val="5"/>
          <c:tx>
            <c:strRef>
              <c:f>'Score Template 2'!$EJ$8</c:f>
              <c:strCache>
                <c:ptCount val="1"/>
                <c:pt idx="0">
                  <c:v>Accuracy Score +50s</c:v>
                </c:pt>
              </c:strCache>
            </c:strRef>
          </c:tx>
          <c:val>
            <c:numRef>
              <c:f>'Score Template 2'!$EJ$39:$EJ$398</c:f>
              <c:numCache>
                <c:formatCode>0.0000</c:formatCode>
                <c:ptCount val="360"/>
                <c:pt idx="0">
                  <c:v>0.69342358225681011</c:v>
                </c:pt>
                <c:pt idx="1">
                  <c:v>0.65519118914383689</c:v>
                </c:pt>
                <c:pt idx="2">
                  <c:v>0.62504504239592906</c:v>
                </c:pt>
                <c:pt idx="3">
                  <c:v>0.6014641888173915</c:v>
                </c:pt>
                <c:pt idx="4">
                  <c:v>0.57982425817123762</c:v>
                </c:pt>
                <c:pt idx="5">
                  <c:v>0.56600349835092834</c:v>
                </c:pt>
                <c:pt idx="6">
                  <c:v>0.54741440762043592</c:v>
                </c:pt>
                <c:pt idx="7">
                  <c:v>0.52652836557567428</c:v>
                </c:pt>
                <c:pt idx="8">
                  <c:v>0.50989326019140768</c:v>
                </c:pt>
                <c:pt idx="9">
                  <c:v>0.49866058704987992</c:v>
                </c:pt>
                <c:pt idx="10">
                  <c:v>0.49825895426898636</c:v>
                </c:pt>
                <c:pt idx="11">
                  <c:v>0.51451663612741894</c:v>
                </c:pt>
                <c:pt idx="12">
                  <c:v>0.55165414564969417</c:v>
                </c:pt>
                <c:pt idx="13">
                  <c:v>0.60962803095231344</c:v>
                </c:pt>
                <c:pt idx="14">
                  <c:v>0.67303980742399283</c:v>
                </c:pt>
                <c:pt idx="15">
                  <c:v>0.73789745312414456</c:v>
                </c:pt>
                <c:pt idx="16">
                  <c:v>0.79941122278408616</c:v>
                </c:pt>
                <c:pt idx="17">
                  <c:v>0.85633923318778227</c:v>
                </c:pt>
                <c:pt idx="18">
                  <c:v>0.90647216594899249</c:v>
                </c:pt>
                <c:pt idx="19">
                  <c:v>0.95240268530085526</c:v>
                </c:pt>
                <c:pt idx="20">
                  <c:v>0.99598920807408187</c:v>
                </c:pt>
                <c:pt idx="21">
                  <c:v>0.93975240291606876</c:v>
                </c:pt>
                <c:pt idx="22">
                  <c:v>0.88475842883196731</c:v>
                </c:pt>
                <c:pt idx="23">
                  <c:v>0.8361406928473154</c:v>
                </c:pt>
                <c:pt idx="24">
                  <c:v>0.79097676999798705</c:v>
                </c:pt>
                <c:pt idx="25">
                  <c:v>0.74927242255126536</c:v>
                </c:pt>
                <c:pt idx="26">
                  <c:v>0.70966867698826896</c:v>
                </c:pt>
                <c:pt idx="27">
                  <c:v>0.67140660693307863</c:v>
                </c:pt>
                <c:pt idx="28">
                  <c:v>0.63610555086753529</c:v>
                </c:pt>
                <c:pt idx="29">
                  <c:v>0.6116419398613393</c:v>
                </c:pt>
                <c:pt idx="30">
                  <c:v>0.60175427885485733</c:v>
                </c:pt>
                <c:pt idx="31">
                  <c:v>0.59559002872044209</c:v>
                </c:pt>
                <c:pt idx="32">
                  <c:v>0.59631768229781001</c:v>
                </c:pt>
                <c:pt idx="33">
                  <c:v>0.60496786033084249</c:v>
                </c:pt>
                <c:pt idx="34">
                  <c:v>0.62827685656566756</c:v>
                </c:pt>
                <c:pt idx="35">
                  <c:v>0.68420583410863001</c:v>
                </c:pt>
                <c:pt idx="36">
                  <c:v>0.77090235727848178</c:v>
                </c:pt>
                <c:pt idx="37">
                  <c:v>0.88522554885903959</c:v>
                </c:pt>
                <c:pt idx="38">
                  <c:v>0.98561153393108136</c:v>
                </c:pt>
                <c:pt idx="39">
                  <c:v>0.85181440129329411</c:v>
                </c:pt>
                <c:pt idx="40">
                  <c:v>0.71354918231681463</c:v>
                </c:pt>
                <c:pt idx="41">
                  <c:v>0.57481445865200931</c:v>
                </c:pt>
                <c:pt idx="42">
                  <c:v>0.43903211057379943</c:v>
                </c:pt>
                <c:pt idx="43">
                  <c:v>0.31303319230131954</c:v>
                </c:pt>
                <c:pt idx="44">
                  <c:v>0.200607948406194</c:v>
                </c:pt>
                <c:pt idx="45">
                  <c:v>0.10094195470604461</c:v>
                </c:pt>
                <c:pt idx="46">
                  <c:v>1.340672532398457E-2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1.0833023776450568E-2</c:v>
                </c:pt>
                <c:pt idx="58">
                  <c:v>0.15249054366198445</c:v>
                </c:pt>
                <c:pt idx="59">
                  <c:v>0.31929535295655043</c:v>
                </c:pt>
                <c:pt idx="60">
                  <c:v>0.5004367674109822</c:v>
                </c:pt>
                <c:pt idx="61">
                  <c:v>0.69435219128231573</c:v>
                </c:pt>
                <c:pt idx="62">
                  <c:v>0.90638960506176658</c:v>
                </c:pt>
                <c:pt idx="63">
                  <c:v>0.87026451680109307</c:v>
                </c:pt>
                <c:pt idx="64">
                  <c:v>0.64828011440454203</c:v>
                </c:pt>
                <c:pt idx="65">
                  <c:v>0.44063910816543805</c:v>
                </c:pt>
                <c:pt idx="66">
                  <c:v>0.26116912904332223</c:v>
                </c:pt>
                <c:pt idx="67">
                  <c:v>0.11397677810367013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2.0506918224835191E-3</c:v>
                </c:pt>
                <c:pt idx="82">
                  <c:v>0.10662776261823415</c:v>
                </c:pt>
                <c:pt idx="83">
                  <c:v>0.23271758084209448</c:v>
                </c:pt>
                <c:pt idx="84">
                  <c:v>0.37767268142972388</c:v>
                </c:pt>
                <c:pt idx="85">
                  <c:v>0.53588889554743802</c:v>
                </c:pt>
                <c:pt idx="86">
                  <c:v>0.69389245833844049</c:v>
                </c:pt>
                <c:pt idx="87">
                  <c:v>0.84322136718266061</c:v>
                </c:pt>
                <c:pt idx="88">
                  <c:v>0.98059532187835519</c:v>
                </c:pt>
                <c:pt idx="89">
                  <c:v>0.90551165995936123</c:v>
                </c:pt>
                <c:pt idx="90">
                  <c:v>0.80081727735474406</c:v>
                </c:pt>
                <c:pt idx="91">
                  <c:v>0.70386862934137429</c:v>
                </c:pt>
                <c:pt idx="92">
                  <c:v>0.61567420884187229</c:v>
                </c:pt>
                <c:pt idx="93">
                  <c:v>0.54973702844788108</c:v>
                </c:pt>
                <c:pt idx="94">
                  <c:v>0.50412222351625025</c:v>
                </c:pt>
                <c:pt idx="95">
                  <c:v>0.46783204527097122</c:v>
                </c:pt>
                <c:pt idx="96">
                  <c:v>0.4365722470469322</c:v>
                </c:pt>
                <c:pt idx="97">
                  <c:v>0.41702120379241359</c:v>
                </c:pt>
                <c:pt idx="98">
                  <c:v>0.4143255613804494</c:v>
                </c:pt>
                <c:pt idx="99">
                  <c:v>0.43446218102070822</c:v>
                </c:pt>
                <c:pt idx="100">
                  <c:v>0.47125632227859615</c:v>
                </c:pt>
                <c:pt idx="101">
                  <c:v>0.51651788056356407</c:v>
                </c:pt>
                <c:pt idx="102">
                  <c:v>0.57038703231695265</c:v>
                </c:pt>
                <c:pt idx="103">
                  <c:v>0.63123017220881072</c:v>
                </c:pt>
                <c:pt idx="104">
                  <c:v>0.69854089466846669</c:v>
                </c:pt>
                <c:pt idx="105">
                  <c:v>0.77682903469718922</c:v>
                </c:pt>
                <c:pt idx="106">
                  <c:v>0.86919844433340065</c:v>
                </c:pt>
                <c:pt idx="107">
                  <c:v>0.96305242631295995</c:v>
                </c:pt>
                <c:pt idx="108">
                  <c:v>0.94458795906212023</c:v>
                </c:pt>
                <c:pt idx="109">
                  <c:v>0.85962343646416195</c:v>
                </c:pt>
                <c:pt idx="110">
                  <c:v>0.78624892679353298</c:v>
                </c:pt>
                <c:pt idx="111">
                  <c:v>0.72683102705194458</c:v>
                </c:pt>
                <c:pt idx="112">
                  <c:v>0.68120711189270344</c:v>
                </c:pt>
                <c:pt idx="113">
                  <c:v>0.64248644046168479</c:v>
                </c:pt>
                <c:pt idx="114">
                  <c:v>0.62365986412776353</c:v>
                </c:pt>
                <c:pt idx="115">
                  <c:v>0.62068095213673524</c:v>
                </c:pt>
                <c:pt idx="116">
                  <c:v>0.62210989391496541</c:v>
                </c:pt>
                <c:pt idx="117">
                  <c:v>0.63139846024997204</c:v>
                </c:pt>
                <c:pt idx="118">
                  <c:v>0.64361823196718915</c:v>
                </c:pt>
                <c:pt idx="119">
                  <c:v>0.65709591588663352</c:v>
                </c:pt>
                <c:pt idx="120">
                  <c:v>0.66532395837009117</c:v>
                </c:pt>
                <c:pt idx="121">
                  <c:v>0.68567315889887448</c:v>
                </c:pt>
                <c:pt idx="122">
                  <c:v>0.72368983545108523</c:v>
                </c:pt>
                <c:pt idx="123">
                  <c:v>0.78025964953122473</c:v>
                </c:pt>
                <c:pt idx="124">
                  <c:v>0.8484209411423429</c:v>
                </c:pt>
                <c:pt idx="125">
                  <c:v>0.9272482857191785</c:v>
                </c:pt>
                <c:pt idx="126">
                  <c:v>0.98508869517750797</c:v>
                </c:pt>
                <c:pt idx="127">
                  <c:v>0.89592671342290209</c:v>
                </c:pt>
                <c:pt idx="128">
                  <c:v>0.81462224006310346</c:v>
                </c:pt>
                <c:pt idx="129">
                  <c:v>0.7536618180254534</c:v>
                </c:pt>
                <c:pt idx="130">
                  <c:v>0.71264084467670363</c:v>
                </c:pt>
                <c:pt idx="131">
                  <c:v>0.68391392054132405</c:v>
                </c:pt>
                <c:pt idx="132">
                  <c:v>0.66547259689819427</c:v>
                </c:pt>
                <c:pt idx="133">
                  <c:v>0.65866113176884789</c:v>
                </c:pt>
                <c:pt idx="134">
                  <c:v>0.6621614331562643</c:v>
                </c:pt>
                <c:pt idx="135">
                  <c:v>0.67212198906623188</c:v>
                </c:pt>
                <c:pt idx="136">
                  <c:v>0.68925463825017363</c:v>
                </c:pt>
                <c:pt idx="137">
                  <c:v>0.71246526506860852</c:v>
                </c:pt>
                <c:pt idx="138">
                  <c:v>0.74900779038711596</c:v>
                </c:pt>
                <c:pt idx="139">
                  <c:v>0.80007502512982298</c:v>
                </c:pt>
                <c:pt idx="140">
                  <c:v>0.85750541060349161</c:v>
                </c:pt>
                <c:pt idx="141">
                  <c:v>0.91517029298807406</c:v>
                </c:pt>
                <c:pt idx="142">
                  <c:v>0.97211571388306739</c:v>
                </c:pt>
                <c:pt idx="143">
                  <c:v>0.96967598665916488</c:v>
                </c:pt>
                <c:pt idx="144">
                  <c:v>0.90738836122452549</c:v>
                </c:pt>
                <c:pt idx="145">
                  <c:v>0.84519518047186648</c:v>
                </c:pt>
                <c:pt idx="146">
                  <c:v>0.78601046367958871</c:v>
                </c:pt>
                <c:pt idx="147">
                  <c:v>0.72421392065266366</c:v>
                </c:pt>
                <c:pt idx="148">
                  <c:v>0.66470703799673725</c:v>
                </c:pt>
                <c:pt idx="149">
                  <c:v>0.60742702380893721</c:v>
                </c:pt>
                <c:pt idx="150">
                  <c:v>0.55648431083214844</c:v>
                </c:pt>
                <c:pt idx="151">
                  <c:v>0.5172523636926909</c:v>
                </c:pt>
                <c:pt idx="152">
                  <c:v>0.49672970069125788</c:v>
                </c:pt>
                <c:pt idx="153">
                  <c:v>0.49833577703741605</c:v>
                </c:pt>
                <c:pt idx="154">
                  <c:v>0.5257226741150387</c:v>
                </c:pt>
                <c:pt idx="155">
                  <c:v>0.57308764204912377</c:v>
                </c:pt>
                <c:pt idx="156">
                  <c:v>0.63430948703795753</c:v>
                </c:pt>
                <c:pt idx="157">
                  <c:v>0.70922619251550856</c:v>
                </c:pt>
                <c:pt idx="158">
                  <c:v>0.79327145109781905</c:v>
                </c:pt>
                <c:pt idx="159">
                  <c:v>0.87637173462440543</c:v>
                </c:pt>
                <c:pt idx="160">
                  <c:v>0.95037533020056708</c:v>
                </c:pt>
                <c:pt idx="161">
                  <c:v>0.98061238369100456</c:v>
                </c:pt>
                <c:pt idx="162">
                  <c:v>0.91060221620921555</c:v>
                </c:pt>
                <c:pt idx="163">
                  <c:v>0.84305074810780467</c:v>
                </c:pt>
                <c:pt idx="164">
                  <c:v>0.78021556951325854</c:v>
                </c:pt>
                <c:pt idx="165">
                  <c:v>0.72205934700744234</c:v>
                </c:pt>
                <c:pt idx="166">
                  <c:v>0.66712372390344366</c:v>
                </c:pt>
                <c:pt idx="167">
                  <c:v>0.61503905648480517</c:v>
                </c:pt>
                <c:pt idx="168">
                  <c:v>0.56528326531173834</c:v>
                </c:pt>
                <c:pt idx="169">
                  <c:v>0.52403294059780281</c:v>
                </c:pt>
                <c:pt idx="170">
                  <c:v>0.49199281872416301</c:v>
                </c:pt>
                <c:pt idx="171">
                  <c:v>0.46476099582615815</c:v>
                </c:pt>
                <c:pt idx="172">
                  <c:v>0.44446959656626961</c:v>
                </c:pt>
                <c:pt idx="173">
                  <c:v>0.40243312098086237</c:v>
                </c:pt>
                <c:pt idx="174">
                  <c:v>0.3851128308558025</c:v>
                </c:pt>
                <c:pt idx="175">
                  <c:v>0.39570796992709345</c:v>
                </c:pt>
                <c:pt idx="176">
                  <c:v>0.43491544421517903</c:v>
                </c:pt>
                <c:pt idx="177">
                  <c:v>0.49610529633301603</c:v>
                </c:pt>
                <c:pt idx="178">
                  <c:v>0.563075217515562</c:v>
                </c:pt>
                <c:pt idx="179">
                  <c:v>0.62977530587360153</c:v>
                </c:pt>
                <c:pt idx="180">
                  <c:v>0.68852430800052411</c:v>
                </c:pt>
                <c:pt idx="181">
                  <c:v>0.73400882999760064</c:v>
                </c:pt>
                <c:pt idx="182">
                  <c:v>0.76685931248687411</c:v>
                </c:pt>
                <c:pt idx="183">
                  <c:v>0.79433069144670032</c:v>
                </c:pt>
                <c:pt idx="184">
                  <c:v>0.82142666532603026</c:v>
                </c:pt>
                <c:pt idx="185">
                  <c:v>0.84730235781578811</c:v>
                </c:pt>
                <c:pt idx="186">
                  <c:v>0.87805178301418085</c:v>
                </c:pt>
                <c:pt idx="187">
                  <c:v>0.9199236000884069</c:v>
                </c:pt>
                <c:pt idx="188">
                  <c:v>0.96804018076801968</c:v>
                </c:pt>
                <c:pt idx="189">
                  <c:v>0.98202400795339928</c:v>
                </c:pt>
                <c:pt idx="190">
                  <c:v>0.92822718354831868</c:v>
                </c:pt>
                <c:pt idx="191">
                  <c:v>0.87586775198566813</c:v>
                </c:pt>
                <c:pt idx="192">
                  <c:v>0.82047902804675454</c:v>
                </c:pt>
                <c:pt idx="193">
                  <c:v>0.76756324347539717</c:v>
                </c:pt>
                <c:pt idx="194">
                  <c:v>0.72068877934560072</c:v>
                </c:pt>
                <c:pt idx="195">
                  <c:v>0.6785841613520357</c:v>
                </c:pt>
                <c:pt idx="196">
                  <c:v>0.64167542290028856</c:v>
                </c:pt>
                <c:pt idx="197">
                  <c:v>0.61250259975057031</c:v>
                </c:pt>
                <c:pt idx="198">
                  <c:v>0.58957819299388581</c:v>
                </c:pt>
                <c:pt idx="199">
                  <c:v>0.57173815050793264</c:v>
                </c:pt>
                <c:pt idx="200">
                  <c:v>0.56445560999598432</c:v>
                </c:pt>
                <c:pt idx="201">
                  <c:v>0.55079563153906141</c:v>
                </c:pt>
                <c:pt idx="202">
                  <c:v>0.53223153124146538</c:v>
                </c:pt>
                <c:pt idx="203">
                  <c:v>0.51843994796994108</c:v>
                </c:pt>
                <c:pt idx="204">
                  <c:v>0.54416174632571479</c:v>
                </c:pt>
                <c:pt idx="205">
                  <c:v>0.5642658634908766</c:v>
                </c:pt>
                <c:pt idx="206">
                  <c:v>0.56795932412040118</c:v>
                </c:pt>
                <c:pt idx="207">
                  <c:v>0.55509821500484957</c:v>
                </c:pt>
                <c:pt idx="208">
                  <c:v>0.53347218636428595</c:v>
                </c:pt>
                <c:pt idx="209">
                  <c:v>0.51819230066755062</c:v>
                </c:pt>
                <c:pt idx="210">
                  <c:v>0.52078203619503594</c:v>
                </c:pt>
                <c:pt idx="211">
                  <c:v>0.55023867579005792</c:v>
                </c:pt>
                <c:pt idx="212">
                  <c:v>0.60301566022318309</c:v>
                </c:pt>
                <c:pt idx="213">
                  <c:v>0.67710696423782291</c:v>
                </c:pt>
                <c:pt idx="214">
                  <c:v>0.76539781588750833</c:v>
                </c:pt>
                <c:pt idx="215">
                  <c:v>0.86262042274265993</c:v>
                </c:pt>
                <c:pt idx="216">
                  <c:v>0.95266778113047834</c:v>
                </c:pt>
                <c:pt idx="217">
                  <c:v>0.96257680385906785</c:v>
                </c:pt>
                <c:pt idx="218">
                  <c:v>0.88778545855108137</c:v>
                </c:pt>
                <c:pt idx="219">
                  <c:v>0.82247229492449525</c:v>
                </c:pt>
                <c:pt idx="220">
                  <c:v>0.76838258646417312</c:v>
                </c:pt>
                <c:pt idx="221">
                  <c:v>0.72838134908114349</c:v>
                </c:pt>
                <c:pt idx="222">
                  <c:v>0.69629507851885297</c:v>
                </c:pt>
                <c:pt idx="223">
                  <c:v>0.6731886493346293</c:v>
                </c:pt>
                <c:pt idx="224">
                  <c:v>0.65629724081742369</c:v>
                </c:pt>
                <c:pt idx="225">
                  <c:v>0.64449472802933006</c:v>
                </c:pt>
                <c:pt idx="226">
                  <c:v>0.63541657736883939</c:v>
                </c:pt>
                <c:pt idx="227">
                  <c:v>0.62909570445902951</c:v>
                </c:pt>
                <c:pt idx="228">
                  <c:v>0.62595246740146693</c:v>
                </c:pt>
                <c:pt idx="229">
                  <c:v>0.62726134491593188</c:v>
                </c:pt>
                <c:pt idx="230">
                  <c:v>0.6342328554851363</c:v>
                </c:pt>
                <c:pt idx="231">
                  <c:v>0.64351791835445604</c:v>
                </c:pt>
                <c:pt idx="232">
                  <c:v>0.67268677836267521</c:v>
                </c:pt>
                <c:pt idx="233">
                  <c:v>0.72250272965297524</c:v>
                </c:pt>
                <c:pt idx="234">
                  <c:v>0.78247068939095499</c:v>
                </c:pt>
                <c:pt idx="235">
                  <c:v>0.84647543980736251</c:v>
                </c:pt>
                <c:pt idx="236">
                  <c:v>0.90919247127525249</c:v>
                </c:pt>
                <c:pt idx="237">
                  <c:v>0.97201884930938354</c:v>
                </c:pt>
                <c:pt idx="238">
                  <c:v>0.96887514458010504</c:v>
                </c:pt>
                <c:pt idx="239">
                  <c:v>0.92068876459776239</c:v>
                </c:pt>
                <c:pt idx="240">
                  <c:v>0.88112010713404176</c:v>
                </c:pt>
                <c:pt idx="241">
                  <c:v>0.85355664173839607</c:v>
                </c:pt>
                <c:pt idx="242">
                  <c:v>0.8384306222762905</c:v>
                </c:pt>
                <c:pt idx="243">
                  <c:v>0.83444160073440554</c:v>
                </c:pt>
                <c:pt idx="244">
                  <c:v>0.84055062784735601</c:v>
                </c:pt>
                <c:pt idx="245">
                  <c:v>0.85493272060942982</c:v>
                </c:pt>
                <c:pt idx="246">
                  <c:v>0.88131789638462188</c:v>
                </c:pt>
                <c:pt idx="247">
                  <c:v>0.91467264432825834</c:v>
                </c:pt>
                <c:pt idx="248">
                  <c:v>0.95811613316424271</c:v>
                </c:pt>
                <c:pt idx="249">
                  <c:v>0.9904286864426497</c:v>
                </c:pt>
                <c:pt idx="250">
                  <c:v>0.93181036611226187</c:v>
                </c:pt>
                <c:pt idx="251">
                  <c:v>0.87364938390841562</c:v>
                </c:pt>
                <c:pt idx="252">
                  <c:v>0.8240784157840948</c:v>
                </c:pt>
                <c:pt idx="253">
                  <c:v>0.78939686780400398</c:v>
                </c:pt>
                <c:pt idx="254">
                  <c:v>0.76701659827654245</c:v>
                </c:pt>
                <c:pt idx="255">
                  <c:v>0.75286600918553381</c:v>
                </c:pt>
                <c:pt idx="256">
                  <c:v>0.74298964058294992</c:v>
                </c:pt>
                <c:pt idx="257">
                  <c:v>0.7363302722200451</c:v>
                </c:pt>
                <c:pt idx="258">
                  <c:v>0.73224014324851472</c:v>
                </c:pt>
                <c:pt idx="259">
                  <c:v>0.73451820632993359</c:v>
                </c:pt>
                <c:pt idx="260">
                  <c:v>0.74971578384282045</c:v>
                </c:pt>
                <c:pt idx="261">
                  <c:v>0.77814135640820914</c:v>
                </c:pt>
                <c:pt idx="262">
                  <c:v>0.82406873197048036</c:v>
                </c:pt>
                <c:pt idx="263">
                  <c:v>0.88866708104210645</c:v>
                </c:pt>
                <c:pt idx="264">
                  <c:v>0.97171734721731429</c:v>
                </c:pt>
                <c:pt idx="265">
                  <c:v>0.93330911397406346</c:v>
                </c:pt>
                <c:pt idx="266">
                  <c:v>0.83196998728791471</c:v>
                </c:pt>
                <c:pt idx="267">
                  <c:v>0.73255978569560032</c:v>
                </c:pt>
                <c:pt idx="268">
                  <c:v>0.64143959309812648</c:v>
                </c:pt>
                <c:pt idx="269">
                  <c:v>0.56267290791487268</c:v>
                </c:pt>
                <c:pt idx="270">
                  <c:v>0.49817363081394039</c:v>
                </c:pt>
                <c:pt idx="271">
                  <c:v>0.44676010506565977</c:v>
                </c:pt>
                <c:pt idx="272">
                  <c:v>0.40746474037236824</c:v>
                </c:pt>
                <c:pt idx="273">
                  <c:v>0.37902398540645532</c:v>
                </c:pt>
                <c:pt idx="274">
                  <c:v>0.36037276533294849</c:v>
                </c:pt>
                <c:pt idx="275">
                  <c:v>0.34959830453093976</c:v>
                </c:pt>
                <c:pt idx="276">
                  <c:v>0.34378844619590421</c:v>
                </c:pt>
                <c:pt idx="277">
                  <c:v>0.34626662729614044</c:v>
                </c:pt>
                <c:pt idx="278">
                  <c:v>0.39421843272026247</c:v>
                </c:pt>
                <c:pt idx="279">
                  <c:v>0.44765414841177553</c:v>
                </c:pt>
                <c:pt idx="280">
                  <c:v>0.50144328243157754</c:v>
                </c:pt>
                <c:pt idx="281">
                  <c:v>0.56069077031366577</c:v>
                </c:pt>
                <c:pt idx="282">
                  <c:v>0.62644959808427148</c:v>
                </c:pt>
                <c:pt idx="283">
                  <c:v>0.68582251645213432</c:v>
                </c:pt>
                <c:pt idx="284">
                  <c:v>0.72734419018267504</c:v>
                </c:pt>
                <c:pt idx="285">
                  <c:v>0.75324531033595721</c:v>
                </c:pt>
                <c:pt idx="286">
                  <c:v>0.77478290138546146</c:v>
                </c:pt>
                <c:pt idx="287">
                  <c:v>0.80081700359737429</c:v>
                </c:pt>
                <c:pt idx="288">
                  <c:v>0.8296486849999507</c:v>
                </c:pt>
                <c:pt idx="289">
                  <c:v>0.86709306284864507</c:v>
                </c:pt>
                <c:pt idx="290">
                  <c:v>0.92052843412096741</c:v>
                </c:pt>
                <c:pt idx="291">
                  <c:v>0.9887771127863314</c:v>
                </c:pt>
                <c:pt idx="292">
                  <c:v>0.93290479228495349</c:v>
                </c:pt>
                <c:pt idx="293">
                  <c:v>0.84898154347042931</c:v>
                </c:pt>
                <c:pt idx="294">
                  <c:v>0.77081484028129199</c:v>
                </c:pt>
                <c:pt idx="295">
                  <c:v>0.70131125615663337</c:v>
                </c:pt>
                <c:pt idx="296">
                  <c:v>0.64319323616800073</c:v>
                </c:pt>
                <c:pt idx="297">
                  <c:v>0.59299770375829364</c:v>
                </c:pt>
                <c:pt idx="298">
                  <c:v>0.54393453795272817</c:v>
                </c:pt>
                <c:pt idx="299">
                  <c:v>0.48388450827170149</c:v>
                </c:pt>
                <c:pt idx="300">
                  <c:v>0.40860782514047622</c:v>
                </c:pt>
                <c:pt idx="301">
                  <c:v>0.32799716659309353</c:v>
                </c:pt>
                <c:pt idx="302">
                  <c:v>0.24467132907570344</c:v>
                </c:pt>
                <c:pt idx="303">
                  <c:v>0.16909448612385247</c:v>
                </c:pt>
                <c:pt idx="304">
                  <c:v>0.10975018882373699</c:v>
                </c:pt>
                <c:pt idx="305">
                  <c:v>7.0643936869493107E-2</c:v>
                </c:pt>
                <c:pt idx="306">
                  <c:v>4.8582857726044537E-2</c:v>
                </c:pt>
                <c:pt idx="307">
                  <c:v>4.1726189128604041E-2</c:v>
                </c:pt>
                <c:pt idx="308">
                  <c:v>5.1508786346741386E-2</c:v>
                </c:pt>
                <c:pt idx="309">
                  <c:v>4.1711893416866097E-2</c:v>
                </c:pt>
                <c:pt idx="310">
                  <c:v>4.8973798623241249E-2</c:v>
                </c:pt>
                <c:pt idx="311">
                  <c:v>7.7648194203513876E-2</c:v>
                </c:pt>
                <c:pt idx="312">
                  <c:v>0.13508576244248782</c:v>
                </c:pt>
                <c:pt idx="313">
                  <c:v>0.21599969221983573</c:v>
                </c:pt>
                <c:pt idx="314">
                  <c:v>0.32424889668001433</c:v>
                </c:pt>
                <c:pt idx="315">
                  <c:v>0.45340418206476774</c:v>
                </c:pt>
                <c:pt idx="316">
                  <c:v>0.59280009916939225</c:v>
                </c:pt>
                <c:pt idx="317">
                  <c:v>0.73660808876846273</c:v>
                </c:pt>
                <c:pt idx="318">
                  <c:v>0.8820625290896128</c:v>
                </c:pt>
                <c:pt idx="319">
                  <c:v>0.97188125867420616</c:v>
                </c:pt>
                <c:pt idx="320">
                  <c:v>0.8307945164678423</c:v>
                </c:pt>
                <c:pt idx="321">
                  <c:v>0.704139189729452</c:v>
                </c:pt>
                <c:pt idx="322">
                  <c:v>0.59980158919871851</c:v>
                </c:pt>
                <c:pt idx="323">
                  <c:v>0.51630039440488973</c:v>
                </c:pt>
                <c:pt idx="324">
                  <c:v>0.45357052466488856</c:v>
                </c:pt>
                <c:pt idx="325">
                  <c:v>0.40286388416067065</c:v>
                </c:pt>
                <c:pt idx="326">
                  <c:v>0.36075463504167715</c:v>
                </c:pt>
                <c:pt idx="327">
                  <c:v>0.31865531817240822</c:v>
                </c:pt>
                <c:pt idx="328">
                  <c:v>0.20396523169094638</c:v>
                </c:pt>
                <c:pt idx="329">
                  <c:v>0.10880641615955611</c:v>
                </c:pt>
                <c:pt idx="330">
                  <c:v>4.5149666265103972E-2</c:v>
                </c:pt>
                <c:pt idx="331">
                  <c:v>1.8095236499463097E-2</c:v>
                </c:pt>
                <c:pt idx="332">
                  <c:v>1.8086324508661877E-2</c:v>
                </c:pt>
                <c:pt idx="333">
                  <c:v>4.7044537588172841E-2</c:v>
                </c:pt>
                <c:pt idx="334">
                  <c:v>9.5308948176011321E-2</c:v>
                </c:pt>
                <c:pt idx="335">
                  <c:v>0.15388734515828439</c:v>
                </c:pt>
                <c:pt idx="336">
                  <c:v>0.2266000589800754</c:v>
                </c:pt>
                <c:pt idx="337">
                  <c:v>0.31438312963931025</c:v>
                </c:pt>
                <c:pt idx="338">
                  <c:v>0.40913598053334577</c:v>
                </c:pt>
                <c:pt idx="339">
                  <c:v>0.51020680678010932</c:v>
                </c:pt>
                <c:pt idx="340">
                  <c:v>0.59640778319336352</c:v>
                </c:pt>
                <c:pt idx="341">
                  <c:v>0.69416039064875046</c:v>
                </c:pt>
                <c:pt idx="342">
                  <c:v>0.79783375467248852</c:v>
                </c:pt>
                <c:pt idx="343">
                  <c:v>0.88739113626163457</c:v>
                </c:pt>
                <c:pt idx="344">
                  <c:v>0.95950255220037906</c:v>
                </c:pt>
                <c:pt idx="345">
                  <c:v>0.98900355762420522</c:v>
                </c:pt>
                <c:pt idx="346">
                  <c:v>0.9499706565218512</c:v>
                </c:pt>
                <c:pt idx="347">
                  <c:v>0.91376477188638772</c:v>
                </c:pt>
                <c:pt idx="348">
                  <c:v>0.88530565459803945</c:v>
                </c:pt>
                <c:pt idx="349">
                  <c:v>0.86835928340510815</c:v>
                </c:pt>
                <c:pt idx="350">
                  <c:v>0.86269247503321789</c:v>
                </c:pt>
                <c:pt idx="351">
                  <c:v>0.86119752963518925</c:v>
                </c:pt>
                <c:pt idx="352">
                  <c:v>0.86577492030373482</c:v>
                </c:pt>
                <c:pt idx="353">
                  <c:v>0.87390376293826688</c:v>
                </c:pt>
                <c:pt idx="354">
                  <c:v>0.88456575162040285</c:v>
                </c:pt>
                <c:pt idx="355">
                  <c:v>0.89568963652630584</c:v>
                </c:pt>
                <c:pt idx="356">
                  <c:v>0.90125795832411471</c:v>
                </c:pt>
                <c:pt idx="357">
                  <c:v>0.89813220511306946</c:v>
                </c:pt>
                <c:pt idx="358">
                  <c:v>0.89062582520613254</c:v>
                </c:pt>
                <c:pt idx="359">
                  <c:v>0.96705364021629547</c:v>
                </c:pt>
              </c:numCache>
            </c:numRef>
          </c:val>
        </c:ser>
        <c:ser>
          <c:idx val="6"/>
          <c:order val="6"/>
          <c:tx>
            <c:strRef>
              <c:f>'Score Template 2'!$EK$8</c:f>
              <c:strCache>
                <c:ptCount val="1"/>
                <c:pt idx="0">
                  <c:v>Accuracy Score +60s</c:v>
                </c:pt>
              </c:strCache>
            </c:strRef>
          </c:tx>
          <c:val>
            <c:numRef>
              <c:f>'Score Template 2'!$EK$39:$EK$398</c:f>
              <c:numCache>
                <c:formatCode>0.0000</c:formatCode>
                <c:ptCount val="360"/>
                <c:pt idx="0">
                  <c:v>0.65515493147391091</c:v>
                </c:pt>
                <c:pt idx="1">
                  <c:v>0.62501135714225586</c:v>
                </c:pt>
                <c:pt idx="2">
                  <c:v>0.60143214663466926</c:v>
                </c:pt>
                <c:pt idx="3">
                  <c:v>0.57979932005644352</c:v>
                </c:pt>
                <c:pt idx="4">
                  <c:v>0.56598436402553687</c:v>
                </c:pt>
                <c:pt idx="5">
                  <c:v>0.54739931770443506</c:v>
                </c:pt>
                <c:pt idx="6">
                  <c:v>0.52651655912779372</c:v>
                </c:pt>
                <c:pt idx="7">
                  <c:v>0.5098824277570273</c:v>
                </c:pt>
                <c:pt idx="8">
                  <c:v>0.49865366710280712</c:v>
                </c:pt>
                <c:pt idx="9">
                  <c:v>0.49824965217866313</c:v>
                </c:pt>
                <c:pt idx="10">
                  <c:v>0.51450618720317265</c:v>
                </c:pt>
                <c:pt idx="11">
                  <c:v>0.55164582268078488</c:v>
                </c:pt>
                <c:pt idx="12">
                  <c:v>0.6096224111557691</c:v>
                </c:pt>
                <c:pt idx="13">
                  <c:v>0.67303960195655721</c:v>
                </c:pt>
                <c:pt idx="14">
                  <c:v>0.73790557674061164</c:v>
                </c:pt>
                <c:pt idx="15">
                  <c:v>0.79942978737736281</c:v>
                </c:pt>
                <c:pt idx="16">
                  <c:v>0.85636821732053536</c:v>
                </c:pt>
                <c:pt idx="17">
                  <c:v>0.90650387173449465</c:v>
                </c:pt>
                <c:pt idx="18">
                  <c:v>0.95243511818551352</c:v>
                </c:pt>
                <c:pt idx="19">
                  <c:v>0.99595844190695526</c:v>
                </c:pt>
                <c:pt idx="20">
                  <c:v>0.93972392441880048</c:v>
                </c:pt>
                <c:pt idx="21">
                  <c:v>0.88473334651269397</c:v>
                </c:pt>
                <c:pt idx="22">
                  <c:v>0.83611771137119717</c:v>
                </c:pt>
                <c:pt idx="23">
                  <c:v>0.79095095056159104</c:v>
                </c:pt>
                <c:pt idx="24">
                  <c:v>0.74924428990943781</c:v>
                </c:pt>
                <c:pt idx="25">
                  <c:v>0.70964116746006733</c:v>
                </c:pt>
                <c:pt idx="26">
                  <c:v>0.67138228657434829</c:v>
                </c:pt>
                <c:pt idx="27">
                  <c:v>0.63608295599639253</c:v>
                </c:pt>
                <c:pt idx="28">
                  <c:v>0.61162107362129503</c:v>
                </c:pt>
                <c:pt idx="29">
                  <c:v>0.60173446322731183</c:v>
                </c:pt>
                <c:pt idx="30">
                  <c:v>0.59557088552523518</c:v>
                </c:pt>
                <c:pt idx="31">
                  <c:v>0.59630002047234176</c:v>
                </c:pt>
                <c:pt idx="32">
                  <c:v>0.60495561809221932</c:v>
                </c:pt>
                <c:pt idx="33">
                  <c:v>0.62827190282735068</c:v>
                </c:pt>
                <c:pt idx="34">
                  <c:v>0.68420274241196521</c:v>
                </c:pt>
                <c:pt idx="35">
                  <c:v>0.77090271227435769</c:v>
                </c:pt>
                <c:pt idx="36">
                  <c:v>0.8852298678269368</c:v>
                </c:pt>
                <c:pt idx="37">
                  <c:v>0.98559988190983305</c:v>
                </c:pt>
                <c:pt idx="38">
                  <c:v>0.85178643835037093</c:v>
                </c:pt>
                <c:pt idx="39">
                  <c:v>0.71350583387773181</c:v>
                </c:pt>
                <c:pt idx="40">
                  <c:v>0.57475729489673499</c:v>
                </c:pt>
                <c:pt idx="41">
                  <c:v>0.43896752328918387</c:v>
                </c:pt>
                <c:pt idx="42">
                  <c:v>0.3129662797535292</c:v>
                </c:pt>
                <c:pt idx="43">
                  <c:v>0.20053879412248621</c:v>
                </c:pt>
                <c:pt idx="44">
                  <c:v>0.10087255876233459</c:v>
                </c:pt>
                <c:pt idx="45">
                  <c:v>1.3338801856303095E-2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1.0834742851630552E-2</c:v>
                </c:pt>
                <c:pt idx="57">
                  <c:v>0.1524996093259221</c:v>
                </c:pt>
                <c:pt idx="58">
                  <c:v>0.31931812875950705</c:v>
                </c:pt>
                <c:pt idx="59">
                  <c:v>0.50047448650083548</c:v>
                </c:pt>
                <c:pt idx="60">
                  <c:v>0.69440656057806771</c:v>
                </c:pt>
                <c:pt idx="61">
                  <c:v>0.90646043835454126</c:v>
                </c:pt>
                <c:pt idx="62">
                  <c:v>0.87018110300854423</c:v>
                </c:pt>
                <c:pt idx="63">
                  <c:v>0.64818952483776993</c:v>
                </c:pt>
                <c:pt idx="64">
                  <c:v>0.44054212326885445</c:v>
                </c:pt>
                <c:pt idx="65">
                  <c:v>0.2610630749197862</c:v>
                </c:pt>
                <c:pt idx="66">
                  <c:v>0.1138650634577052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2.0627221557339981E-3</c:v>
                </c:pt>
                <c:pt idx="81">
                  <c:v>0.10665011378654055</c:v>
                </c:pt>
                <c:pt idx="82">
                  <c:v>0.23274802398552452</c:v>
                </c:pt>
                <c:pt idx="83">
                  <c:v>0.37771103238620829</c:v>
                </c:pt>
                <c:pt idx="84">
                  <c:v>0.5359350342493685</c:v>
                </c:pt>
                <c:pt idx="85">
                  <c:v>0.69394475804942257</c:v>
                </c:pt>
                <c:pt idx="86">
                  <c:v>0.8432844273133443</c:v>
                </c:pt>
                <c:pt idx="87">
                  <c:v>0.98066781860412733</c:v>
                </c:pt>
                <c:pt idx="88">
                  <c:v>0.90543252878295144</c:v>
                </c:pt>
                <c:pt idx="89">
                  <c:v>0.80073824942349314</c:v>
                </c:pt>
                <c:pt idx="90">
                  <c:v>0.70379393335688678</c:v>
                </c:pt>
                <c:pt idx="91">
                  <c:v>0.61560548561616169</c:v>
                </c:pt>
                <c:pt idx="92">
                  <c:v>0.54968004237321177</c:v>
                </c:pt>
                <c:pt idx="93">
                  <c:v>0.50406983681098227</c:v>
                </c:pt>
                <c:pt idx="94">
                  <c:v>0.46778353359897229</c:v>
                </c:pt>
                <c:pt idx="95">
                  <c:v>0.43652811547506953</c:v>
                </c:pt>
                <c:pt idx="96">
                  <c:v>0.41698820670917924</c:v>
                </c:pt>
                <c:pt idx="97">
                  <c:v>0.41430272778463095</c:v>
                </c:pt>
                <c:pt idx="98">
                  <c:v>0.43444401167574964</c:v>
                </c:pt>
                <c:pt idx="99">
                  <c:v>0.47124067031369821</c:v>
                </c:pt>
                <c:pt idx="100">
                  <c:v>0.51650808854339525</c:v>
                </c:pt>
                <c:pt idx="101">
                  <c:v>0.57038567307894872</c:v>
                </c:pt>
                <c:pt idx="102">
                  <c:v>0.63124023143395847</c:v>
                </c:pt>
                <c:pt idx="103">
                  <c:v>0.69855928391311317</c:v>
                </c:pt>
                <c:pt idx="104">
                  <c:v>0.77685166058032162</c:v>
                </c:pt>
                <c:pt idx="105">
                  <c:v>0.8692253782296584</c:v>
                </c:pt>
                <c:pt idx="106">
                  <c:v>0.96308285291251849</c:v>
                </c:pt>
                <c:pt idx="107">
                  <c:v>0.94455429450626816</c:v>
                </c:pt>
                <c:pt idx="108">
                  <c:v>0.8595842810812061</c:v>
                </c:pt>
                <c:pt idx="109">
                  <c:v>0.78620272862176677</c:v>
                </c:pt>
                <c:pt idx="110">
                  <c:v>0.726784084847655</c:v>
                </c:pt>
                <c:pt idx="111">
                  <c:v>0.68116091525311306</c:v>
                </c:pt>
                <c:pt idx="112">
                  <c:v>0.64244393862269433</c:v>
                </c:pt>
                <c:pt idx="113">
                  <c:v>0.62362315377384236</c:v>
                </c:pt>
                <c:pt idx="114">
                  <c:v>0.62065121971576231</c:v>
                </c:pt>
                <c:pt idx="115">
                  <c:v>0.62208705885906601</c:v>
                </c:pt>
                <c:pt idx="116">
                  <c:v>0.63137907866333709</c:v>
                </c:pt>
                <c:pt idx="117">
                  <c:v>0.64360880032384526</c:v>
                </c:pt>
                <c:pt idx="118">
                  <c:v>0.65709441156442749</c:v>
                </c:pt>
                <c:pt idx="119">
                  <c:v>0.66532466142345226</c:v>
                </c:pt>
                <c:pt idx="120">
                  <c:v>0.68567779349124858</c:v>
                </c:pt>
                <c:pt idx="121">
                  <c:v>0.72369594062112208</c:v>
                </c:pt>
                <c:pt idx="122">
                  <c:v>0.78026638762102329</c:v>
                </c:pt>
                <c:pt idx="123">
                  <c:v>0.84842505551511127</c:v>
                </c:pt>
                <c:pt idx="124">
                  <c:v>0.92725846263673906</c:v>
                </c:pt>
                <c:pt idx="125">
                  <c:v>0.98506968378664683</c:v>
                </c:pt>
                <c:pt idx="126">
                  <c:v>0.89589842514681717</c:v>
                </c:pt>
                <c:pt idx="127">
                  <c:v>0.81458815736011148</c:v>
                </c:pt>
                <c:pt idx="128">
                  <c:v>0.7536223992647062</c:v>
                </c:pt>
                <c:pt idx="129">
                  <c:v>0.71259700366145662</c:v>
                </c:pt>
                <c:pt idx="130">
                  <c:v>0.68386932540630863</c:v>
                </c:pt>
                <c:pt idx="131">
                  <c:v>0.6654319276201629</c:v>
                </c:pt>
                <c:pt idx="132">
                  <c:v>0.65863063184844872</c:v>
                </c:pt>
                <c:pt idx="133">
                  <c:v>0.66214090074908238</c:v>
                </c:pt>
                <c:pt idx="134">
                  <c:v>0.67210760330659669</c:v>
                </c:pt>
                <c:pt idx="135">
                  <c:v>0.68924539725371292</c:v>
                </c:pt>
                <c:pt idx="136">
                  <c:v>0.71246184408608371</c:v>
                </c:pt>
                <c:pt idx="137">
                  <c:v>0.74900953027160622</c:v>
                </c:pt>
                <c:pt idx="138">
                  <c:v>0.80007999821489806</c:v>
                </c:pt>
                <c:pt idx="139">
                  <c:v>0.85751397230758541</c:v>
                </c:pt>
                <c:pt idx="140">
                  <c:v>0.91518189659099203</c:v>
                </c:pt>
                <c:pt idx="141">
                  <c:v>0.97213398601566881</c:v>
                </c:pt>
                <c:pt idx="142">
                  <c:v>0.96965045055525101</c:v>
                </c:pt>
                <c:pt idx="143">
                  <c:v>0.90735964175093664</c:v>
                </c:pt>
                <c:pt idx="144">
                  <c:v>0.84516634222887266</c:v>
                </c:pt>
                <c:pt idx="145">
                  <c:v>0.78598198183307488</c:v>
                </c:pt>
                <c:pt idx="146">
                  <c:v>0.72418480373488292</c:v>
                </c:pt>
                <c:pt idx="147">
                  <c:v>0.66467587982428311</c:v>
                </c:pt>
                <c:pt idx="148">
                  <c:v>0.60739591279943927</c:v>
                </c:pt>
                <c:pt idx="149">
                  <c:v>0.55645470423282906</c:v>
                </c:pt>
                <c:pt idx="150">
                  <c:v>0.51722145086271853</c:v>
                </c:pt>
                <c:pt idx="151">
                  <c:v>0.4966999316708437</c:v>
                </c:pt>
                <c:pt idx="152">
                  <c:v>0.49830712147481737</c:v>
                </c:pt>
                <c:pt idx="153">
                  <c:v>0.52569718795525067</c:v>
                </c:pt>
                <c:pt idx="154">
                  <c:v>0.57306801061913903</c:v>
                </c:pt>
                <c:pt idx="155">
                  <c:v>0.63429921082194674</c:v>
                </c:pt>
                <c:pt idx="156">
                  <c:v>0.70922698122590022</c:v>
                </c:pt>
                <c:pt idx="157">
                  <c:v>0.79328513180327798</c:v>
                </c:pt>
                <c:pt idx="158">
                  <c:v>0.87639540729265741</c:v>
                </c:pt>
                <c:pt idx="159">
                  <c:v>0.95040593598495349</c:v>
                </c:pt>
                <c:pt idx="160">
                  <c:v>0.98057492494391052</c:v>
                </c:pt>
                <c:pt idx="161">
                  <c:v>0.91056018673957162</c:v>
                </c:pt>
                <c:pt idx="162">
                  <c:v>0.84300918612970732</c:v>
                </c:pt>
                <c:pt idx="163">
                  <c:v>0.78017855241257827</c:v>
                </c:pt>
                <c:pt idx="164">
                  <c:v>0.72202482213501462</c:v>
                </c:pt>
                <c:pt idx="165">
                  <c:v>0.66708869780496793</c:v>
                </c:pt>
                <c:pt idx="166">
                  <c:v>0.61500525996976552</c:v>
                </c:pt>
                <c:pt idx="167">
                  <c:v>0.56525182921389083</c:v>
                </c:pt>
                <c:pt idx="168">
                  <c:v>0.5240038452241137</c:v>
                </c:pt>
                <c:pt idx="169">
                  <c:v>0.49196533339956172</c:v>
                </c:pt>
                <c:pt idx="170">
                  <c:v>0.46473493659419129</c:v>
                </c:pt>
                <c:pt idx="171">
                  <c:v>0.44444470295263416</c:v>
                </c:pt>
                <c:pt idx="172">
                  <c:v>0.40241248127081852</c:v>
                </c:pt>
                <c:pt idx="173">
                  <c:v>0.38509679705220345</c:v>
                </c:pt>
                <c:pt idx="174">
                  <c:v>0.3956943409860284</c:v>
                </c:pt>
                <c:pt idx="175">
                  <c:v>0.43490528606874224</c:v>
                </c:pt>
                <c:pt idx="176">
                  <c:v>0.4960842677753684</c:v>
                </c:pt>
                <c:pt idx="177">
                  <c:v>0.56306654935359768</c:v>
                </c:pt>
                <c:pt idx="178">
                  <c:v>0.62978059662866659</c:v>
                </c:pt>
                <c:pt idx="179">
                  <c:v>0.68854390665859488</c:v>
                </c:pt>
                <c:pt idx="180">
                  <c:v>0.7340394144093807</c:v>
                </c:pt>
                <c:pt idx="181">
                  <c:v>0.76689279311338443</c:v>
                </c:pt>
                <c:pt idx="182">
                  <c:v>0.79436404413625683</c:v>
                </c:pt>
                <c:pt idx="183">
                  <c:v>0.82145604962642271</c:v>
                </c:pt>
                <c:pt idx="184">
                  <c:v>0.84732511536899247</c:v>
                </c:pt>
                <c:pt idx="185">
                  <c:v>0.87806822499573878</c:v>
                </c:pt>
                <c:pt idx="186">
                  <c:v>0.91993735245423158</c:v>
                </c:pt>
                <c:pt idx="187">
                  <c:v>0.96805374344710948</c:v>
                </c:pt>
                <c:pt idx="188">
                  <c:v>0.98201105872837779</c:v>
                </c:pt>
                <c:pt idx="189">
                  <c:v>0.92821180061472863</c:v>
                </c:pt>
                <c:pt idx="190">
                  <c:v>0.87584680920094815</c:v>
                </c:pt>
                <c:pt idx="191">
                  <c:v>0.82045496297507525</c:v>
                </c:pt>
                <c:pt idx="192">
                  <c:v>0.76753826909514533</c:v>
                </c:pt>
                <c:pt idx="193">
                  <c:v>0.72066187324193143</c:v>
                </c:pt>
                <c:pt idx="194">
                  <c:v>0.67855797116486194</c:v>
                </c:pt>
                <c:pt idx="195">
                  <c:v>0.64164771650578334</c:v>
                </c:pt>
                <c:pt idx="196">
                  <c:v>0.61247612937109452</c:v>
                </c:pt>
                <c:pt idx="197">
                  <c:v>0.58955474230876903</c:v>
                </c:pt>
                <c:pt idx="198">
                  <c:v>0.57171708510384223</c:v>
                </c:pt>
                <c:pt idx="199">
                  <c:v>0.56443714177356119</c:v>
                </c:pt>
                <c:pt idx="200">
                  <c:v>0.55078103189229677</c:v>
                </c:pt>
                <c:pt idx="201">
                  <c:v>0.53222005731274447</c:v>
                </c:pt>
                <c:pt idx="202">
                  <c:v>0.51843101741599606</c:v>
                </c:pt>
                <c:pt idx="203">
                  <c:v>0.54415809582134766</c:v>
                </c:pt>
                <c:pt idx="204">
                  <c:v>0.56425902620182478</c:v>
                </c:pt>
                <c:pt idx="205">
                  <c:v>0.567950036333288</c:v>
                </c:pt>
                <c:pt idx="206">
                  <c:v>0.55509131474793683</c:v>
                </c:pt>
                <c:pt idx="207">
                  <c:v>0.53348504543821162</c:v>
                </c:pt>
                <c:pt idx="208">
                  <c:v>0.51820234930748854</c:v>
                </c:pt>
                <c:pt idx="209">
                  <c:v>0.52078387828145711</c:v>
                </c:pt>
                <c:pt idx="210">
                  <c:v>0.55023224178537156</c:v>
                </c:pt>
                <c:pt idx="211">
                  <c:v>0.60300485363839973</c:v>
                </c:pt>
                <c:pt idx="212">
                  <c:v>0.6770993293192944</c:v>
                </c:pt>
                <c:pt idx="213">
                  <c:v>0.76539911167631525</c:v>
                </c:pt>
                <c:pt idx="214">
                  <c:v>0.86263514784545503</c:v>
                </c:pt>
                <c:pt idx="215">
                  <c:v>0.95269416421940245</c:v>
                </c:pt>
                <c:pt idx="216">
                  <c:v>0.96253976202451985</c:v>
                </c:pt>
                <c:pt idx="217">
                  <c:v>0.8877413124773621</c:v>
                </c:pt>
                <c:pt idx="218">
                  <c:v>0.82242367625851631</c:v>
                </c:pt>
                <c:pt idx="219">
                  <c:v>0.76833754959343481</c:v>
                </c:pt>
                <c:pt idx="220">
                  <c:v>0.72833895285272088</c:v>
                </c:pt>
                <c:pt idx="221">
                  <c:v>0.69625766077316209</c:v>
                </c:pt>
                <c:pt idx="222">
                  <c:v>0.67315596844348302</c:v>
                </c:pt>
                <c:pt idx="223">
                  <c:v>0.65627017344475802</c:v>
                </c:pt>
                <c:pt idx="224">
                  <c:v>0.64447470621252434</c:v>
                </c:pt>
                <c:pt idx="225">
                  <c:v>0.63540051552468546</c:v>
                </c:pt>
                <c:pt idx="226">
                  <c:v>0.62908413490399173</c:v>
                </c:pt>
                <c:pt idx="227">
                  <c:v>0.62594400816352191</c:v>
                </c:pt>
                <c:pt idx="228">
                  <c:v>0.62725543364862935</c:v>
                </c:pt>
                <c:pt idx="229">
                  <c:v>0.634228308378884</c:v>
                </c:pt>
                <c:pt idx="230">
                  <c:v>0.64351475213322362</c:v>
                </c:pt>
                <c:pt idx="231">
                  <c:v>0.67268520251452746</c:v>
                </c:pt>
                <c:pt idx="232">
                  <c:v>0.7225033811360988</c:v>
                </c:pt>
                <c:pt idx="233">
                  <c:v>0.7824741728726865</c:v>
                </c:pt>
                <c:pt idx="234">
                  <c:v>0.84648008075568648</c:v>
                </c:pt>
                <c:pt idx="235">
                  <c:v>0.90920705491733256</c:v>
                </c:pt>
                <c:pt idx="236">
                  <c:v>0.97204375761077033</c:v>
                </c:pt>
                <c:pt idx="237">
                  <c:v>0.9688451588584952</c:v>
                </c:pt>
                <c:pt idx="238">
                  <c:v>0.92065675990208007</c:v>
                </c:pt>
                <c:pt idx="239">
                  <c:v>0.88108874132648674</c:v>
                </c:pt>
                <c:pt idx="240">
                  <c:v>0.85352521609522836</c:v>
                </c:pt>
                <c:pt idx="241">
                  <c:v>0.83840105428037437</c:v>
                </c:pt>
                <c:pt idx="242">
                  <c:v>0.83441749154206646</c:v>
                </c:pt>
                <c:pt idx="243">
                  <c:v>0.84053082783572042</c:v>
                </c:pt>
                <c:pt idx="244">
                  <c:v>0.85491892316391038</c:v>
                </c:pt>
                <c:pt idx="245">
                  <c:v>0.88131031859089282</c:v>
                </c:pt>
                <c:pt idx="246">
                  <c:v>0.91467063776289126</c:v>
                </c:pt>
                <c:pt idx="247">
                  <c:v>0.95811917777779332</c:v>
                </c:pt>
                <c:pt idx="248">
                  <c:v>0.99042150229499148</c:v>
                </c:pt>
                <c:pt idx="249">
                  <c:v>0.93179717731327116</c:v>
                </c:pt>
                <c:pt idx="250">
                  <c:v>0.87363270753772648</c:v>
                </c:pt>
                <c:pt idx="251">
                  <c:v>0.82405669251737002</c:v>
                </c:pt>
                <c:pt idx="252">
                  <c:v>0.78937113662173353</c:v>
                </c:pt>
                <c:pt idx="253">
                  <c:v>0.76698728252197768</c:v>
                </c:pt>
                <c:pt idx="254">
                  <c:v>0.75283692035624661</c:v>
                </c:pt>
                <c:pt idx="255">
                  <c:v>0.74296484423725451</c:v>
                </c:pt>
                <c:pt idx="256">
                  <c:v>0.73631291858046399</c:v>
                </c:pt>
                <c:pt idx="257">
                  <c:v>0.73222893845587378</c:v>
                </c:pt>
                <c:pt idx="258">
                  <c:v>0.73451111649097345</c:v>
                </c:pt>
                <c:pt idx="259">
                  <c:v>0.74971083326034638</c:v>
                </c:pt>
                <c:pt idx="260">
                  <c:v>0.77813801804720795</c:v>
                </c:pt>
                <c:pt idx="261">
                  <c:v>0.82406668130359828</c:v>
                </c:pt>
                <c:pt idx="262">
                  <c:v>0.88866821652872763</c:v>
                </c:pt>
                <c:pt idx="263">
                  <c:v>0.97172494353077954</c:v>
                </c:pt>
                <c:pt idx="264">
                  <c:v>0.93329490285696126</c:v>
                </c:pt>
                <c:pt idx="265">
                  <c:v>0.83194702462546699</c:v>
                </c:pt>
                <c:pt idx="266">
                  <c:v>0.73252748595332107</c:v>
                </c:pt>
                <c:pt idx="267">
                  <c:v>0.64139806416688216</c:v>
                </c:pt>
                <c:pt idx="268">
                  <c:v>0.56262541403990984</c:v>
                </c:pt>
                <c:pt idx="269">
                  <c:v>0.49812294976926608</c:v>
                </c:pt>
                <c:pt idx="270">
                  <c:v>0.44671038381499251</c:v>
                </c:pt>
                <c:pt idx="271">
                  <c:v>0.4074191595116039</c:v>
                </c:pt>
                <c:pt idx="272">
                  <c:v>0.37898457831692622</c:v>
                </c:pt>
                <c:pt idx="273">
                  <c:v>0.36034049035387561</c:v>
                </c:pt>
                <c:pt idx="274">
                  <c:v>0.34957257290744037</c:v>
                </c:pt>
                <c:pt idx="275">
                  <c:v>0.34376877572312714</c:v>
                </c:pt>
                <c:pt idx="276">
                  <c:v>0.34625238721511276</c:v>
                </c:pt>
                <c:pt idx="277">
                  <c:v>0.39420909097273615</c:v>
                </c:pt>
                <c:pt idx="278">
                  <c:v>0.44764874831556278</c:v>
                </c:pt>
                <c:pt idx="279">
                  <c:v>0.5014403676671737</c:v>
                </c:pt>
                <c:pt idx="280">
                  <c:v>0.56069200228417537</c:v>
                </c:pt>
                <c:pt idx="281">
                  <c:v>0.62647356931610965</c:v>
                </c:pt>
                <c:pt idx="282">
                  <c:v>0.68584923160993183</c:v>
                </c:pt>
                <c:pt idx="283">
                  <c:v>0.72737108329230282</c:v>
                </c:pt>
                <c:pt idx="284">
                  <c:v>0.75327493469588358</c:v>
                </c:pt>
                <c:pt idx="285">
                  <c:v>0.7748157927849626</c:v>
                </c:pt>
                <c:pt idx="286">
                  <c:v>0.80084670341413711</c:v>
                </c:pt>
                <c:pt idx="287">
                  <c:v>0.82966945928337077</c:v>
                </c:pt>
                <c:pt idx="288">
                  <c:v>0.86710602822090166</c:v>
                </c:pt>
                <c:pt idx="289">
                  <c:v>0.92053921936219185</c:v>
                </c:pt>
                <c:pt idx="290">
                  <c:v>0.98879014468734572</c:v>
                </c:pt>
                <c:pt idx="291">
                  <c:v>0.93289036605711051</c:v>
                </c:pt>
                <c:pt idx="292">
                  <c:v>0.84896281479881885</c:v>
                </c:pt>
                <c:pt idx="293">
                  <c:v>0.77078811720303519</c:v>
                </c:pt>
                <c:pt idx="294">
                  <c:v>0.70127712530135011</c:v>
                </c:pt>
                <c:pt idx="295">
                  <c:v>0.64315406990742252</c:v>
                </c:pt>
                <c:pt idx="296">
                  <c:v>0.59295573276955049</c:v>
                </c:pt>
                <c:pt idx="297">
                  <c:v>0.54389544123959443</c:v>
                </c:pt>
                <c:pt idx="298">
                  <c:v>0.4838497394142115</c:v>
                </c:pt>
                <c:pt idx="299">
                  <c:v>0.4085787465473516</c:v>
                </c:pt>
                <c:pt idx="300">
                  <c:v>0.32797204784139433</c:v>
                </c:pt>
                <c:pt idx="301">
                  <c:v>0.244646777944444</c:v>
                </c:pt>
                <c:pt idx="302">
                  <c:v>0.16906444372458329</c:v>
                </c:pt>
                <c:pt idx="303">
                  <c:v>0.10971253594287478</c:v>
                </c:pt>
                <c:pt idx="304">
                  <c:v>7.0603618980843552E-2</c:v>
                </c:pt>
                <c:pt idx="305">
                  <c:v>4.8541182531720239E-2</c:v>
                </c:pt>
                <c:pt idx="306">
                  <c:v>4.1688385685928475E-2</c:v>
                </c:pt>
                <c:pt idx="307">
                  <c:v>5.1479095371650851E-2</c:v>
                </c:pt>
                <c:pt idx="308">
                  <c:v>4.1692320131944682E-2</c:v>
                </c:pt>
                <c:pt idx="309">
                  <c:v>4.8962747246072413E-2</c:v>
                </c:pt>
                <c:pt idx="310">
                  <c:v>7.7644746967493794E-2</c:v>
                </c:pt>
                <c:pt idx="311">
                  <c:v>0.13509063889560935</c:v>
                </c:pt>
                <c:pt idx="312">
                  <c:v>0.21599478398672833</c:v>
                </c:pt>
                <c:pt idx="313">
                  <c:v>0.3242525221069289</c:v>
                </c:pt>
                <c:pt idx="314">
                  <c:v>0.45341851753893991</c:v>
                </c:pt>
                <c:pt idx="315">
                  <c:v>0.59282882039173834</c:v>
                </c:pt>
                <c:pt idx="316">
                  <c:v>0.7366485432792349</c:v>
                </c:pt>
                <c:pt idx="317">
                  <c:v>0.88211665550455631</c:v>
                </c:pt>
                <c:pt idx="318">
                  <c:v>0.97181667386377668</c:v>
                </c:pt>
                <c:pt idx="319">
                  <c:v>0.83072480414867877</c:v>
                </c:pt>
                <c:pt idx="320">
                  <c:v>0.70406726550739707</c:v>
                </c:pt>
                <c:pt idx="321">
                  <c:v>0.59972883491535045</c:v>
                </c:pt>
                <c:pt idx="322">
                  <c:v>0.51622733400636645</c:v>
                </c:pt>
                <c:pt idx="323">
                  <c:v>0.4534999464376257</c:v>
                </c:pt>
                <c:pt idx="324">
                  <c:v>0.40280052053519044</c:v>
                </c:pt>
                <c:pt idx="325">
                  <c:v>0.36070242986427015</c:v>
                </c:pt>
                <c:pt idx="326">
                  <c:v>0.31861353104481205</c:v>
                </c:pt>
                <c:pt idx="327">
                  <c:v>0.20393383146696276</c:v>
                </c:pt>
                <c:pt idx="328">
                  <c:v>0.10878103115749127</c:v>
                </c:pt>
                <c:pt idx="329">
                  <c:v>4.5128585537955734E-2</c:v>
                </c:pt>
                <c:pt idx="330">
                  <c:v>1.8074165947464693E-2</c:v>
                </c:pt>
                <c:pt idx="331">
                  <c:v>1.8028963765309158E-2</c:v>
                </c:pt>
                <c:pt idx="332">
                  <c:v>4.6996945487906117E-2</c:v>
                </c:pt>
                <c:pt idx="333">
                  <c:v>9.5277109260700432E-2</c:v>
                </c:pt>
                <c:pt idx="334">
                  <c:v>0.15387380740812562</c:v>
                </c:pt>
                <c:pt idx="335">
                  <c:v>0.22660002584370831</c:v>
                </c:pt>
                <c:pt idx="336">
                  <c:v>0.31439758494979986</c:v>
                </c:pt>
                <c:pt idx="337">
                  <c:v>0.40916009681918208</c:v>
                </c:pt>
                <c:pt idx="338">
                  <c:v>0.5102360892097253</c:v>
                </c:pt>
                <c:pt idx="339">
                  <c:v>0.59644413953370623</c:v>
                </c:pt>
                <c:pt idx="340">
                  <c:v>0.69420428941173529</c:v>
                </c:pt>
                <c:pt idx="341">
                  <c:v>0.7978811431560785</c:v>
                </c:pt>
                <c:pt idx="342">
                  <c:v>0.88744168631597276</c:v>
                </c:pt>
                <c:pt idx="343">
                  <c:v>0.95954567086675591</c:v>
                </c:pt>
                <c:pt idx="344">
                  <c:v>0.98895465937109606</c:v>
                </c:pt>
                <c:pt idx="345">
                  <c:v>0.9499187961455976</c:v>
                </c:pt>
                <c:pt idx="346">
                  <c:v>0.91371996792056587</c:v>
                </c:pt>
                <c:pt idx="347">
                  <c:v>0.88526957733073686</c:v>
                </c:pt>
                <c:pt idx="348">
                  <c:v>0.86833351201089393</c:v>
                </c:pt>
                <c:pt idx="349">
                  <c:v>0.86267293265247857</c:v>
                </c:pt>
                <c:pt idx="350">
                  <c:v>0.86117940429088868</c:v>
                </c:pt>
                <c:pt idx="351">
                  <c:v>0.86576067270645707</c:v>
                </c:pt>
                <c:pt idx="352">
                  <c:v>0.87389527686697321</c:v>
                </c:pt>
                <c:pt idx="353">
                  <c:v>0.8845629084450265</c:v>
                </c:pt>
                <c:pt idx="354">
                  <c:v>0.89568887999093472</c:v>
                </c:pt>
                <c:pt idx="355">
                  <c:v>0.90126023989565041</c:v>
                </c:pt>
                <c:pt idx="356">
                  <c:v>0.89813626529135115</c:v>
                </c:pt>
                <c:pt idx="357">
                  <c:v>0.89063115477888588</c:v>
                </c:pt>
                <c:pt idx="358">
                  <c:v>0.96705920178048077</c:v>
                </c:pt>
                <c:pt idx="359">
                  <c:v>0.96128918943739761</c:v>
                </c:pt>
              </c:numCache>
            </c:numRef>
          </c:val>
        </c:ser>
        <c:ser>
          <c:idx val="7"/>
          <c:order val="7"/>
          <c:tx>
            <c:strRef>
              <c:f>'Score Template 2'!$EL$8</c:f>
              <c:strCache>
                <c:ptCount val="1"/>
                <c:pt idx="0">
                  <c:v>Accuracy Score +70s</c:v>
                </c:pt>
              </c:strCache>
            </c:strRef>
          </c:tx>
          <c:val>
            <c:numRef>
              <c:f>'Score Template 2'!$EL$39:$EL$398</c:f>
              <c:numCache>
                <c:formatCode>0.0000</c:formatCode>
                <c:ptCount val="360"/>
                <c:pt idx="0">
                  <c:v>0.62497509947232976</c:v>
                </c:pt>
                <c:pt idx="1">
                  <c:v>0.60139846138099595</c:v>
                </c:pt>
                <c:pt idx="2">
                  <c:v>0.5797672778737214</c:v>
                </c:pt>
                <c:pt idx="3">
                  <c:v>0.56595942591074277</c:v>
                </c:pt>
                <c:pt idx="4">
                  <c:v>0.54738018337904359</c:v>
                </c:pt>
                <c:pt idx="5">
                  <c:v>0.52650146921179286</c:v>
                </c:pt>
                <c:pt idx="6">
                  <c:v>0.50987062130914662</c:v>
                </c:pt>
                <c:pt idx="7">
                  <c:v>0.49864283466842663</c:v>
                </c:pt>
                <c:pt idx="8">
                  <c:v>0.49824273223159032</c:v>
                </c:pt>
                <c:pt idx="9">
                  <c:v>0.5144968851128493</c:v>
                </c:pt>
                <c:pt idx="10">
                  <c:v>0.55163537375653859</c:v>
                </c:pt>
                <c:pt idx="11">
                  <c:v>0.60961408818685969</c:v>
                </c:pt>
                <c:pt idx="12">
                  <c:v>0.67303398216001287</c:v>
                </c:pt>
                <c:pt idx="13">
                  <c:v>0.73790537127317601</c:v>
                </c:pt>
                <c:pt idx="14">
                  <c:v>0.79943791099382988</c:v>
                </c:pt>
                <c:pt idx="15">
                  <c:v>0.85638678191381201</c:v>
                </c:pt>
                <c:pt idx="16">
                  <c:v>0.90653285586724763</c:v>
                </c:pt>
                <c:pt idx="17">
                  <c:v>0.95246682397101567</c:v>
                </c:pt>
                <c:pt idx="18">
                  <c:v>0.99592600902229689</c:v>
                </c:pt>
                <c:pt idx="19">
                  <c:v>0.93969315825167388</c:v>
                </c:pt>
                <c:pt idx="20">
                  <c:v>0.88470486801542569</c:v>
                </c:pt>
                <c:pt idx="21">
                  <c:v>0.83609262905192383</c:v>
                </c:pt>
                <c:pt idx="22">
                  <c:v>0.79092796908547269</c:v>
                </c:pt>
                <c:pt idx="23">
                  <c:v>0.74921847047304158</c:v>
                </c:pt>
                <c:pt idx="24">
                  <c:v>0.70961303481823967</c:v>
                </c:pt>
                <c:pt idx="25">
                  <c:v>0.67135477704614654</c:v>
                </c:pt>
                <c:pt idx="26">
                  <c:v>0.63605863563766207</c:v>
                </c:pt>
                <c:pt idx="27">
                  <c:v>0.61159847875015216</c:v>
                </c:pt>
                <c:pt idx="28">
                  <c:v>0.60171359698726756</c:v>
                </c:pt>
                <c:pt idx="29">
                  <c:v>0.59555106989768958</c:v>
                </c:pt>
                <c:pt idx="30">
                  <c:v>0.59628087727713486</c:v>
                </c:pt>
                <c:pt idx="31">
                  <c:v>0.60493795626675095</c:v>
                </c:pt>
                <c:pt idx="32">
                  <c:v>0.6282596605887274</c:v>
                </c:pt>
                <c:pt idx="33">
                  <c:v>0.68419778867364822</c:v>
                </c:pt>
                <c:pt idx="34">
                  <c:v>0.7708996205776929</c:v>
                </c:pt>
                <c:pt idx="35">
                  <c:v>0.88523022282281272</c:v>
                </c:pt>
                <c:pt idx="36">
                  <c:v>0.98559556294193584</c:v>
                </c:pt>
                <c:pt idx="37">
                  <c:v>0.85177478632912274</c:v>
                </c:pt>
                <c:pt idx="38">
                  <c:v>0.71347787093480863</c:v>
                </c:pt>
                <c:pt idx="39">
                  <c:v>0.57471394645765228</c:v>
                </c:pt>
                <c:pt idx="40">
                  <c:v>0.43891035953390967</c:v>
                </c:pt>
                <c:pt idx="41">
                  <c:v>0.31290169246891364</c:v>
                </c:pt>
                <c:pt idx="42">
                  <c:v>0.20047188157469586</c:v>
                </c:pt>
                <c:pt idx="43">
                  <c:v>0.10080340447862679</c:v>
                </c:pt>
                <c:pt idx="44">
                  <c:v>1.3269405912593069E-2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1.0830343848184598E-2</c:v>
                </c:pt>
                <c:pt idx="56">
                  <c:v>0.15250132840110209</c:v>
                </c:pt>
                <c:pt idx="57">
                  <c:v>0.3193271944234447</c:v>
                </c:pt>
                <c:pt idx="58">
                  <c:v>0.5004972623037921</c:v>
                </c:pt>
                <c:pt idx="59">
                  <c:v>0.69444427966792099</c:v>
                </c:pt>
                <c:pt idx="60">
                  <c:v>0.90651480765029324</c:v>
                </c:pt>
                <c:pt idx="61">
                  <c:v>0.87011026971576955</c:v>
                </c:pt>
                <c:pt idx="62">
                  <c:v>0.64810611104522109</c:v>
                </c:pt>
                <c:pt idx="63">
                  <c:v>0.44045153370208234</c:v>
                </c:pt>
                <c:pt idx="64">
                  <c:v>0.26096609002320259</c:v>
                </c:pt>
                <c:pt idx="65">
                  <c:v>0.11375900933416916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2.064959246124265E-3</c:v>
                </c:pt>
                <c:pt idx="80">
                  <c:v>0.10666214411979102</c:v>
                </c:pt>
                <c:pt idx="81">
                  <c:v>0.23277037515383092</c:v>
                </c:pt>
                <c:pt idx="82">
                  <c:v>0.37774147552963833</c:v>
                </c:pt>
                <c:pt idx="83">
                  <c:v>0.5359733852058528</c:v>
                </c:pt>
                <c:pt idx="84">
                  <c:v>0.69399089675135306</c:v>
                </c:pt>
                <c:pt idx="85">
                  <c:v>0.84333672702432627</c:v>
                </c:pt>
                <c:pt idx="86">
                  <c:v>0.98073087873481091</c:v>
                </c:pt>
                <c:pt idx="87">
                  <c:v>0.90536003205717941</c:v>
                </c:pt>
                <c:pt idx="88">
                  <c:v>0.80065911824708325</c:v>
                </c:pt>
                <c:pt idx="89">
                  <c:v>0.70371490542563575</c:v>
                </c:pt>
                <c:pt idx="90">
                  <c:v>0.61553078963167418</c:v>
                </c:pt>
                <c:pt idx="91">
                  <c:v>0.54961131914750094</c:v>
                </c:pt>
                <c:pt idx="92">
                  <c:v>0.50401285073631286</c:v>
                </c:pt>
                <c:pt idx="93">
                  <c:v>0.46773114689370443</c:v>
                </c:pt>
                <c:pt idx="94">
                  <c:v>0.4364796038030706</c:v>
                </c:pt>
                <c:pt idx="95">
                  <c:v>0.41694407513731657</c:v>
                </c:pt>
                <c:pt idx="96">
                  <c:v>0.41426973070139661</c:v>
                </c:pt>
                <c:pt idx="97">
                  <c:v>0.43442117807993119</c:v>
                </c:pt>
                <c:pt idx="98">
                  <c:v>0.47122250096873963</c:v>
                </c:pt>
                <c:pt idx="99">
                  <c:v>0.5164924365784973</c:v>
                </c:pt>
                <c:pt idx="100">
                  <c:v>0.5703758810587799</c:v>
                </c:pt>
                <c:pt idx="101">
                  <c:v>0.63123887219595454</c:v>
                </c:pt>
                <c:pt idx="102">
                  <c:v>0.69856934313826091</c:v>
                </c:pt>
                <c:pt idx="103">
                  <c:v>0.7768700498249681</c:v>
                </c:pt>
                <c:pt idx="104">
                  <c:v>0.8692480041127908</c:v>
                </c:pt>
                <c:pt idx="105">
                  <c:v>0.96310978680877612</c:v>
                </c:pt>
                <c:pt idx="106">
                  <c:v>0.94452386790670961</c:v>
                </c:pt>
                <c:pt idx="107">
                  <c:v>0.85955061652535392</c:v>
                </c:pt>
                <c:pt idx="108">
                  <c:v>0.78616357323881081</c:v>
                </c:pt>
                <c:pt idx="109">
                  <c:v>0.72673788667588879</c:v>
                </c:pt>
                <c:pt idx="110">
                  <c:v>0.6811139730488236</c:v>
                </c:pt>
                <c:pt idx="111">
                  <c:v>0.64239774198310395</c:v>
                </c:pt>
                <c:pt idx="112">
                  <c:v>0.6235806519348519</c:v>
                </c:pt>
                <c:pt idx="113">
                  <c:v>0.62061450936184115</c:v>
                </c:pt>
                <c:pt idx="114">
                  <c:v>0.62205732643809308</c:v>
                </c:pt>
                <c:pt idx="115">
                  <c:v>0.63135624360743758</c:v>
                </c:pt>
                <c:pt idx="116">
                  <c:v>0.64358941873721021</c:v>
                </c:pt>
                <c:pt idx="117">
                  <c:v>0.65708497992108361</c:v>
                </c:pt>
                <c:pt idx="118">
                  <c:v>0.66532315710124634</c:v>
                </c:pt>
                <c:pt idx="119">
                  <c:v>0.68567849654460977</c:v>
                </c:pt>
                <c:pt idx="120">
                  <c:v>0.72370057521349629</c:v>
                </c:pt>
                <c:pt idx="121">
                  <c:v>0.78027249279106026</c:v>
                </c:pt>
                <c:pt idx="122">
                  <c:v>0.84843179360490983</c:v>
                </c:pt>
                <c:pt idx="123">
                  <c:v>0.92726257700950754</c:v>
                </c:pt>
                <c:pt idx="124">
                  <c:v>0.98505950686908628</c:v>
                </c:pt>
                <c:pt idx="125">
                  <c:v>0.89587941375595603</c:v>
                </c:pt>
                <c:pt idx="126">
                  <c:v>0.81455986908402656</c:v>
                </c:pt>
                <c:pt idx="127">
                  <c:v>0.75358831656171432</c:v>
                </c:pt>
                <c:pt idx="128">
                  <c:v>0.71255758490070942</c:v>
                </c:pt>
                <c:pt idx="129">
                  <c:v>0.68382548439106161</c:v>
                </c:pt>
                <c:pt idx="130">
                  <c:v>0.66538733248514759</c:v>
                </c:pt>
                <c:pt idx="131">
                  <c:v>0.65858996257041724</c:v>
                </c:pt>
                <c:pt idx="132">
                  <c:v>0.66211040082868311</c:v>
                </c:pt>
                <c:pt idx="133">
                  <c:v>0.67208707089941466</c:v>
                </c:pt>
                <c:pt idx="134">
                  <c:v>0.68923101149407784</c:v>
                </c:pt>
                <c:pt idx="135">
                  <c:v>0.71245260308962299</c:v>
                </c:pt>
                <c:pt idx="136">
                  <c:v>0.74900610928908129</c:v>
                </c:pt>
                <c:pt idx="137">
                  <c:v>0.80008173809938821</c:v>
                </c:pt>
                <c:pt idx="138">
                  <c:v>0.8575189453926606</c:v>
                </c:pt>
                <c:pt idx="139">
                  <c:v>0.91519045829508572</c:v>
                </c:pt>
                <c:pt idx="140">
                  <c:v>0.97214558961858677</c:v>
                </c:pt>
                <c:pt idx="141">
                  <c:v>0.96963217842264959</c:v>
                </c:pt>
                <c:pt idx="142">
                  <c:v>0.90733410564702277</c:v>
                </c:pt>
                <c:pt idx="143">
                  <c:v>0.84513762275528381</c:v>
                </c:pt>
                <c:pt idx="144">
                  <c:v>0.78595314359008117</c:v>
                </c:pt>
                <c:pt idx="145">
                  <c:v>0.72415632188836909</c:v>
                </c:pt>
                <c:pt idx="146">
                  <c:v>0.66464676290650226</c:v>
                </c:pt>
                <c:pt idx="147">
                  <c:v>0.60736475462698514</c:v>
                </c:pt>
                <c:pt idx="148">
                  <c:v>0.55642359322333124</c:v>
                </c:pt>
                <c:pt idx="149">
                  <c:v>0.51719184426339915</c:v>
                </c:pt>
                <c:pt idx="150">
                  <c:v>0.49666901884087133</c:v>
                </c:pt>
                <c:pt idx="151">
                  <c:v>0.49827735245440319</c:v>
                </c:pt>
                <c:pt idx="152">
                  <c:v>0.52566853239265199</c:v>
                </c:pt>
                <c:pt idx="153">
                  <c:v>0.57304252445935111</c:v>
                </c:pt>
                <c:pt idx="154">
                  <c:v>0.634279579391962</c:v>
                </c:pt>
                <c:pt idx="155">
                  <c:v>0.70921670500988943</c:v>
                </c:pt>
                <c:pt idx="156">
                  <c:v>0.79328592051366975</c:v>
                </c:pt>
                <c:pt idx="157">
                  <c:v>0.87640908799811634</c:v>
                </c:pt>
                <c:pt idx="158">
                  <c:v>0.95042960865320558</c:v>
                </c:pt>
                <c:pt idx="159">
                  <c:v>0.98054431915952411</c:v>
                </c:pt>
                <c:pt idx="160">
                  <c:v>0.91052272799247769</c:v>
                </c:pt>
                <c:pt idx="161">
                  <c:v>0.84296715666006339</c:v>
                </c:pt>
                <c:pt idx="162">
                  <c:v>0.78013699043448081</c:v>
                </c:pt>
                <c:pt idx="163">
                  <c:v>0.72198780503433435</c:v>
                </c:pt>
                <c:pt idx="164">
                  <c:v>0.6670541729325401</c:v>
                </c:pt>
                <c:pt idx="165">
                  <c:v>0.61497023387128968</c:v>
                </c:pt>
                <c:pt idx="166">
                  <c:v>0.56521803269885096</c:v>
                </c:pt>
                <c:pt idx="167">
                  <c:v>0.52397240912626608</c:v>
                </c:pt>
                <c:pt idx="168">
                  <c:v>0.49193623802587261</c:v>
                </c:pt>
                <c:pt idx="169">
                  <c:v>0.46470745126959001</c:v>
                </c:pt>
                <c:pt idx="170">
                  <c:v>0.44441864372066731</c:v>
                </c:pt>
                <c:pt idx="171">
                  <c:v>0.40238758765718308</c:v>
                </c:pt>
                <c:pt idx="172">
                  <c:v>0.38507615734215961</c:v>
                </c:pt>
                <c:pt idx="173">
                  <c:v>0.39567830718242936</c:v>
                </c:pt>
                <c:pt idx="174">
                  <c:v>0.43489165712767719</c:v>
                </c:pt>
                <c:pt idx="175">
                  <c:v>0.49607410962893161</c:v>
                </c:pt>
                <c:pt idx="176">
                  <c:v>0.56304552079594994</c:v>
                </c:pt>
                <c:pt idx="177">
                  <c:v>0.62977192846670227</c:v>
                </c:pt>
                <c:pt idx="178">
                  <c:v>0.68854919741365994</c:v>
                </c:pt>
                <c:pt idx="179">
                  <c:v>0.73405901306745158</c:v>
                </c:pt>
                <c:pt idx="180">
                  <c:v>0.76692337752516448</c:v>
                </c:pt>
                <c:pt idx="181">
                  <c:v>0.79439752476276715</c:v>
                </c:pt>
                <c:pt idx="182">
                  <c:v>0.82148940231597922</c:v>
                </c:pt>
                <c:pt idx="183">
                  <c:v>0.84735449966938503</c:v>
                </c:pt>
                <c:pt idx="184">
                  <c:v>0.87809098254894313</c:v>
                </c:pt>
                <c:pt idx="185">
                  <c:v>0.9199537944357894</c:v>
                </c:pt>
                <c:pt idx="186">
                  <c:v>0.96806749581293416</c:v>
                </c:pt>
                <c:pt idx="187">
                  <c:v>0.98199749604928788</c:v>
                </c:pt>
                <c:pt idx="188">
                  <c:v>0.92819885138970715</c:v>
                </c:pt>
                <c:pt idx="189">
                  <c:v>0.87583142626735822</c:v>
                </c:pt>
                <c:pt idx="190">
                  <c:v>0.82043402019035516</c:v>
                </c:pt>
                <c:pt idx="191">
                  <c:v>0.76751420402346593</c:v>
                </c:pt>
                <c:pt idx="192">
                  <c:v>0.72063689886167959</c:v>
                </c:pt>
                <c:pt idx="193">
                  <c:v>0.67853106506119265</c:v>
                </c:pt>
                <c:pt idx="194">
                  <c:v>0.64162152631860958</c:v>
                </c:pt>
                <c:pt idx="195">
                  <c:v>0.61244842297658919</c:v>
                </c:pt>
                <c:pt idx="196">
                  <c:v>0.58952827192929325</c:v>
                </c:pt>
                <c:pt idx="197">
                  <c:v>0.57169363441872556</c:v>
                </c:pt>
                <c:pt idx="198">
                  <c:v>0.56441607636947089</c:v>
                </c:pt>
                <c:pt idx="199">
                  <c:v>0.55076256366987364</c:v>
                </c:pt>
                <c:pt idx="200">
                  <c:v>0.53220545766597982</c:v>
                </c:pt>
                <c:pt idx="201">
                  <c:v>0.51841954348727515</c:v>
                </c:pt>
                <c:pt idx="202">
                  <c:v>0.54414916526740265</c:v>
                </c:pt>
                <c:pt idx="203">
                  <c:v>0.56425537569745754</c:v>
                </c:pt>
                <c:pt idx="204">
                  <c:v>0.56794319904423618</c:v>
                </c:pt>
                <c:pt idx="205">
                  <c:v>0.55508202696082365</c:v>
                </c:pt>
                <c:pt idx="206">
                  <c:v>0.53347814518129888</c:v>
                </c:pt>
                <c:pt idx="207">
                  <c:v>0.51821520838141433</c:v>
                </c:pt>
                <c:pt idx="208">
                  <c:v>0.52079392692139526</c:v>
                </c:pt>
                <c:pt idx="209">
                  <c:v>0.55023408387179285</c:v>
                </c:pt>
                <c:pt idx="210">
                  <c:v>0.60299841963371348</c:v>
                </c:pt>
                <c:pt idx="211">
                  <c:v>0.67708852273451114</c:v>
                </c:pt>
                <c:pt idx="212">
                  <c:v>0.76539147675778685</c:v>
                </c:pt>
                <c:pt idx="213">
                  <c:v>0.86263644363426206</c:v>
                </c:pt>
                <c:pt idx="214">
                  <c:v>0.95270888932219766</c:v>
                </c:pt>
                <c:pt idx="215">
                  <c:v>0.96251337893559563</c:v>
                </c:pt>
                <c:pt idx="216">
                  <c:v>0.88770427064281399</c:v>
                </c:pt>
                <c:pt idx="217">
                  <c:v>0.82237953018479704</c:v>
                </c:pt>
                <c:pt idx="218">
                  <c:v>0.76828893092745576</c:v>
                </c:pt>
                <c:pt idx="219">
                  <c:v>0.72829391598198256</c:v>
                </c:pt>
                <c:pt idx="220">
                  <c:v>0.6962152645447397</c:v>
                </c:pt>
                <c:pt idx="221">
                  <c:v>0.67311855069779214</c:v>
                </c:pt>
                <c:pt idx="222">
                  <c:v>0.65623749255361186</c:v>
                </c:pt>
                <c:pt idx="223">
                  <c:v>0.64444763883985878</c:v>
                </c:pt>
                <c:pt idx="224">
                  <c:v>0.63538049370787975</c:v>
                </c:pt>
                <c:pt idx="225">
                  <c:v>0.62906807305983781</c:v>
                </c:pt>
                <c:pt idx="226">
                  <c:v>0.62593243860848424</c:v>
                </c:pt>
                <c:pt idx="227">
                  <c:v>0.62724697441068444</c:v>
                </c:pt>
                <c:pt idx="228">
                  <c:v>0.63422239711158146</c:v>
                </c:pt>
                <c:pt idx="229">
                  <c:v>0.64351020502697132</c:v>
                </c:pt>
                <c:pt idx="230">
                  <c:v>0.67268203629329504</c:v>
                </c:pt>
                <c:pt idx="231">
                  <c:v>0.72250180528795105</c:v>
                </c:pt>
                <c:pt idx="232">
                  <c:v>0.78247482435581006</c:v>
                </c:pt>
                <c:pt idx="233">
                  <c:v>0.846483564237418</c:v>
                </c:pt>
                <c:pt idx="234">
                  <c:v>0.90921169586565664</c:v>
                </c:pt>
                <c:pt idx="235">
                  <c:v>0.97205834125285029</c:v>
                </c:pt>
                <c:pt idx="236">
                  <c:v>0.96882025055710841</c:v>
                </c:pt>
                <c:pt idx="237">
                  <c:v>0.92062677418047023</c:v>
                </c:pt>
                <c:pt idx="238">
                  <c:v>0.88105673663080442</c:v>
                </c:pt>
                <c:pt idx="239">
                  <c:v>0.85349385028767333</c:v>
                </c:pt>
                <c:pt idx="240">
                  <c:v>0.83836962863720665</c:v>
                </c:pt>
                <c:pt idx="241">
                  <c:v>0.83438792354615043</c:v>
                </c:pt>
                <c:pt idx="242">
                  <c:v>0.84050671864338145</c:v>
                </c:pt>
                <c:pt idx="243">
                  <c:v>0.85489912315227479</c:v>
                </c:pt>
                <c:pt idx="244">
                  <c:v>0.88129652114537338</c:v>
                </c:pt>
                <c:pt idx="245">
                  <c:v>0.9146630599691622</c:v>
                </c:pt>
                <c:pt idx="246">
                  <c:v>0.95811717121242623</c:v>
                </c:pt>
                <c:pt idx="247">
                  <c:v>0.99041845768144077</c:v>
                </c:pt>
                <c:pt idx="248">
                  <c:v>0.93178999316561295</c:v>
                </c:pt>
                <c:pt idx="249">
                  <c:v>0.87361951873873567</c:v>
                </c:pt>
                <c:pt idx="250">
                  <c:v>0.82404001614668099</c:v>
                </c:pt>
                <c:pt idx="251">
                  <c:v>0.78934941335500874</c:v>
                </c:pt>
                <c:pt idx="252">
                  <c:v>0.76696155133970734</c:v>
                </c:pt>
                <c:pt idx="253">
                  <c:v>0.75280760460168183</c:v>
                </c:pt>
                <c:pt idx="254">
                  <c:v>0.74293575540796719</c:v>
                </c:pt>
                <c:pt idx="255">
                  <c:v>0.73628812223476836</c:v>
                </c:pt>
                <c:pt idx="256">
                  <c:v>0.73221158481629245</c:v>
                </c:pt>
                <c:pt idx="257">
                  <c:v>0.73449991169833251</c:v>
                </c:pt>
                <c:pt idx="258">
                  <c:v>0.74970374342138624</c:v>
                </c:pt>
                <c:pt idx="259">
                  <c:v>0.77813306746473376</c:v>
                </c:pt>
                <c:pt idx="260">
                  <c:v>0.82406334294259709</c:v>
                </c:pt>
                <c:pt idx="261">
                  <c:v>0.88866616586184555</c:v>
                </c:pt>
                <c:pt idx="262">
                  <c:v>0.97172607901740082</c:v>
                </c:pt>
                <c:pt idx="263">
                  <c:v>0.93328730654349601</c:v>
                </c:pt>
                <c:pt idx="264">
                  <c:v>0.8319328135083649</c:v>
                </c:pt>
                <c:pt idx="265">
                  <c:v>0.73250452329087345</c:v>
                </c:pt>
                <c:pt idx="266">
                  <c:v>0.64136576442460314</c:v>
                </c:pt>
                <c:pt idx="267">
                  <c:v>0.56258388510866553</c:v>
                </c:pt>
                <c:pt idx="268">
                  <c:v>0.49807545589430324</c:v>
                </c:pt>
                <c:pt idx="269">
                  <c:v>0.44665970277031819</c:v>
                </c:pt>
                <c:pt idx="270">
                  <c:v>0.40736943826093663</c:v>
                </c:pt>
                <c:pt idx="271">
                  <c:v>0.37893899745616189</c:v>
                </c:pt>
                <c:pt idx="272">
                  <c:v>0.36030108326434651</c:v>
                </c:pt>
                <c:pt idx="273">
                  <c:v>0.34954029792836749</c:v>
                </c:pt>
                <c:pt idx="274">
                  <c:v>0.34374304409962775</c:v>
                </c:pt>
                <c:pt idx="275">
                  <c:v>0.34623271674233569</c:v>
                </c:pt>
                <c:pt idx="276">
                  <c:v>0.39419485089170847</c:v>
                </c:pt>
                <c:pt idx="277">
                  <c:v>0.44763940656803647</c:v>
                </c:pt>
                <c:pt idx="278">
                  <c:v>0.50143496757096084</c:v>
                </c:pt>
                <c:pt idx="279">
                  <c:v>0.56068908751977142</c:v>
                </c:pt>
                <c:pt idx="280">
                  <c:v>0.62647480128661925</c:v>
                </c:pt>
                <c:pt idx="281">
                  <c:v>0.68587320284177022</c:v>
                </c:pt>
                <c:pt idx="282">
                  <c:v>0.72739779845010033</c:v>
                </c:pt>
                <c:pt idx="283">
                  <c:v>0.75330182780551125</c:v>
                </c:pt>
                <c:pt idx="284">
                  <c:v>0.77484541714488886</c:v>
                </c:pt>
                <c:pt idx="285">
                  <c:v>0.80087959481363835</c:v>
                </c:pt>
                <c:pt idx="286">
                  <c:v>0.82969915910013359</c:v>
                </c:pt>
                <c:pt idx="287">
                  <c:v>0.86712680250432173</c:v>
                </c:pt>
                <c:pt idx="288">
                  <c:v>0.92055218473444844</c:v>
                </c:pt>
                <c:pt idx="289">
                  <c:v>0.98880092992857027</c:v>
                </c:pt>
                <c:pt idx="290">
                  <c:v>0.93287733415609608</c:v>
                </c:pt>
                <c:pt idx="291">
                  <c:v>0.84894838857097588</c:v>
                </c:pt>
                <c:pt idx="292">
                  <c:v>0.77076938853142474</c:v>
                </c:pt>
                <c:pt idx="293">
                  <c:v>0.70125040222309343</c:v>
                </c:pt>
                <c:pt idx="294">
                  <c:v>0.64311993905213927</c:v>
                </c:pt>
                <c:pt idx="295">
                  <c:v>0.59291656650897229</c:v>
                </c:pt>
                <c:pt idx="296">
                  <c:v>0.5438534702508514</c:v>
                </c:pt>
                <c:pt idx="297">
                  <c:v>0.48381064270107788</c:v>
                </c:pt>
                <c:pt idx="298">
                  <c:v>0.40854397768986161</c:v>
                </c:pt>
                <c:pt idx="299">
                  <c:v>0.32794296924826971</c:v>
                </c:pt>
                <c:pt idx="300">
                  <c:v>0.24462165919274481</c:v>
                </c:pt>
                <c:pt idx="301">
                  <c:v>0.16903989259332386</c:v>
                </c:pt>
                <c:pt idx="302">
                  <c:v>0.1096824935436056</c:v>
                </c:pt>
                <c:pt idx="303">
                  <c:v>7.0565966099981337E-2</c:v>
                </c:pt>
                <c:pt idx="304">
                  <c:v>4.8500864643070685E-2</c:v>
                </c:pt>
                <c:pt idx="305">
                  <c:v>4.1646710491604177E-2</c:v>
                </c:pt>
                <c:pt idx="306">
                  <c:v>5.1441291928975286E-2</c:v>
                </c:pt>
                <c:pt idx="307">
                  <c:v>4.1662629156854147E-2</c:v>
                </c:pt>
                <c:pt idx="308">
                  <c:v>4.8943173961150999E-2</c:v>
                </c:pt>
                <c:pt idx="309">
                  <c:v>7.7633695590324958E-2</c:v>
                </c:pt>
                <c:pt idx="310">
                  <c:v>0.13508719165958927</c:v>
                </c:pt>
                <c:pt idx="311">
                  <c:v>0.21599966043984986</c:v>
                </c:pt>
                <c:pt idx="312">
                  <c:v>0.32424761387382151</c:v>
                </c:pt>
                <c:pt idx="313">
                  <c:v>0.45342214296585448</c:v>
                </c:pt>
                <c:pt idx="314">
                  <c:v>0.59284315586591041</c:v>
                </c:pt>
                <c:pt idx="315">
                  <c:v>0.73667726450158089</c:v>
                </c:pt>
                <c:pt idx="316">
                  <c:v>0.88215711001532848</c:v>
                </c:pt>
                <c:pt idx="317">
                  <c:v>0.97176254744883317</c:v>
                </c:pt>
                <c:pt idx="318">
                  <c:v>0.83066021933824929</c:v>
                </c:pt>
                <c:pt idx="319">
                  <c:v>0.70399755318823365</c:v>
                </c:pt>
                <c:pt idx="320">
                  <c:v>0.59965691069329541</c:v>
                </c:pt>
                <c:pt idx="321">
                  <c:v>0.51615457972299839</c:v>
                </c:pt>
                <c:pt idx="322">
                  <c:v>0.45342688603910242</c:v>
                </c:pt>
                <c:pt idx="323">
                  <c:v>0.40272994230792758</c:v>
                </c:pt>
                <c:pt idx="324">
                  <c:v>0.36063906623878994</c:v>
                </c:pt>
                <c:pt idx="325">
                  <c:v>0.31856132586740504</c:v>
                </c:pt>
                <c:pt idx="326">
                  <c:v>0.20389204433936658</c:v>
                </c:pt>
                <c:pt idx="327">
                  <c:v>0.10874963093350765</c:v>
                </c:pt>
                <c:pt idx="328">
                  <c:v>4.5103200535890897E-2</c:v>
                </c:pt>
                <c:pt idx="329">
                  <c:v>1.8053085220316456E-2</c:v>
                </c:pt>
                <c:pt idx="330">
                  <c:v>1.8007893213310755E-2</c:v>
                </c:pt>
                <c:pt idx="331">
                  <c:v>4.6939584744553398E-2</c:v>
                </c:pt>
                <c:pt idx="332">
                  <c:v>9.5229517160433708E-2</c:v>
                </c:pt>
                <c:pt idx="333">
                  <c:v>0.15384196849281473</c:v>
                </c:pt>
                <c:pt idx="334">
                  <c:v>0.22658648809354953</c:v>
                </c:pt>
                <c:pt idx="335">
                  <c:v>0.31439755181343276</c:v>
                </c:pt>
                <c:pt idx="336">
                  <c:v>0.40917455212967169</c:v>
                </c:pt>
                <c:pt idx="337">
                  <c:v>0.51026020549556161</c:v>
                </c:pt>
                <c:pt idx="338">
                  <c:v>0.59647342196332231</c:v>
                </c:pt>
                <c:pt idx="339">
                  <c:v>0.694240645752078</c:v>
                </c:pt>
                <c:pt idx="340">
                  <c:v>0.79792504191906333</c:v>
                </c:pt>
                <c:pt idx="341">
                  <c:v>0.88748907479956274</c:v>
                </c:pt>
                <c:pt idx="342">
                  <c:v>0.95959622092109409</c:v>
                </c:pt>
                <c:pt idx="343">
                  <c:v>0.98891154070471932</c:v>
                </c:pt>
                <c:pt idx="344">
                  <c:v>0.94986989789248832</c:v>
                </c:pt>
                <c:pt idx="345">
                  <c:v>0.91366810754431227</c:v>
                </c:pt>
                <c:pt idx="346">
                  <c:v>0.88522477336491512</c:v>
                </c:pt>
                <c:pt idx="347">
                  <c:v>0.86829743474359145</c:v>
                </c:pt>
                <c:pt idx="348">
                  <c:v>0.86264716125826424</c:v>
                </c:pt>
                <c:pt idx="349">
                  <c:v>0.86115986191014926</c:v>
                </c:pt>
                <c:pt idx="350">
                  <c:v>0.86574254736215639</c:v>
                </c:pt>
                <c:pt idx="351">
                  <c:v>0.87388102926969546</c:v>
                </c:pt>
                <c:pt idx="352">
                  <c:v>0.88455442237373294</c:v>
                </c:pt>
                <c:pt idx="353">
                  <c:v>0.89568603681555836</c:v>
                </c:pt>
                <c:pt idx="354">
                  <c:v>0.90125948336027917</c:v>
                </c:pt>
                <c:pt idx="355">
                  <c:v>0.89813854686288674</c:v>
                </c:pt>
                <c:pt idx="356">
                  <c:v>0.89063521495716758</c:v>
                </c:pt>
                <c:pt idx="357">
                  <c:v>0.96706453135323411</c:v>
                </c:pt>
                <c:pt idx="358">
                  <c:v>0.96128362787321231</c:v>
                </c:pt>
                <c:pt idx="359">
                  <c:v>0.90141899165420325</c:v>
                </c:pt>
              </c:numCache>
            </c:numRef>
          </c:val>
        </c:ser>
        <c:ser>
          <c:idx val="8"/>
          <c:order val="8"/>
          <c:tx>
            <c:strRef>
              <c:f>'Score Template 2'!$EM$8</c:f>
              <c:strCache>
                <c:ptCount val="1"/>
                <c:pt idx="0">
                  <c:v>Accuracy Score +80s</c:v>
                </c:pt>
              </c:strCache>
            </c:strRef>
          </c:tx>
          <c:val>
            <c:numRef>
              <c:f>'Score Template 2'!$EM$39:$EM$398</c:f>
              <c:numCache>
                <c:formatCode>0.0000</c:formatCode>
                <c:ptCount val="360"/>
                <c:pt idx="0">
                  <c:v>0.60136220371106996</c:v>
                </c:pt>
                <c:pt idx="1">
                  <c:v>0.5797335926200482</c:v>
                </c:pt>
                <c:pt idx="2">
                  <c:v>0.56592738372802054</c:v>
                </c:pt>
                <c:pt idx="3">
                  <c:v>0.5473552452642495</c:v>
                </c:pt>
                <c:pt idx="4">
                  <c:v>0.52648233488640139</c:v>
                </c:pt>
                <c:pt idx="5">
                  <c:v>0.50985553139314588</c:v>
                </c:pt>
                <c:pt idx="6">
                  <c:v>0.49863102822054595</c:v>
                </c:pt>
                <c:pt idx="7">
                  <c:v>0.49823189979720983</c:v>
                </c:pt>
                <c:pt idx="8">
                  <c:v>0.5144899651657765</c:v>
                </c:pt>
                <c:pt idx="9">
                  <c:v>0.55162607166621536</c:v>
                </c:pt>
                <c:pt idx="10">
                  <c:v>0.60960363926261341</c:v>
                </c:pt>
                <c:pt idx="11">
                  <c:v>0.67302565919110358</c:v>
                </c:pt>
                <c:pt idx="12">
                  <c:v>0.73789975147663167</c:v>
                </c:pt>
                <c:pt idx="13">
                  <c:v>0.79943770552639437</c:v>
                </c:pt>
                <c:pt idx="14">
                  <c:v>0.85639490553027908</c:v>
                </c:pt>
                <c:pt idx="15">
                  <c:v>0.90655142046052428</c:v>
                </c:pt>
                <c:pt idx="16">
                  <c:v>0.95249580810376866</c:v>
                </c:pt>
                <c:pt idx="17">
                  <c:v>0.99589430323679484</c:v>
                </c:pt>
                <c:pt idx="18">
                  <c:v>0.93966072536701561</c:v>
                </c:pt>
                <c:pt idx="19">
                  <c:v>0.88467410184829909</c:v>
                </c:pt>
                <c:pt idx="20">
                  <c:v>0.83606415055465555</c:v>
                </c:pt>
                <c:pt idx="21">
                  <c:v>0.79090288676619935</c:v>
                </c:pt>
                <c:pt idx="22">
                  <c:v>0.74919548899692345</c:v>
                </c:pt>
                <c:pt idx="23">
                  <c:v>0.70958721538184366</c:v>
                </c:pt>
                <c:pt idx="24">
                  <c:v>0.671326644404319</c:v>
                </c:pt>
                <c:pt idx="25">
                  <c:v>0.63603112610946044</c:v>
                </c:pt>
                <c:pt idx="26">
                  <c:v>0.61157415839142182</c:v>
                </c:pt>
                <c:pt idx="27">
                  <c:v>0.60169100211612458</c:v>
                </c:pt>
                <c:pt idx="28">
                  <c:v>0.59553020365764531</c:v>
                </c:pt>
                <c:pt idx="29">
                  <c:v>0.59626106164958914</c:v>
                </c:pt>
                <c:pt idx="30">
                  <c:v>0.60491881307154405</c:v>
                </c:pt>
                <c:pt idx="31">
                  <c:v>0.62824199876325915</c:v>
                </c:pt>
                <c:pt idx="32">
                  <c:v>0.68418554643502505</c:v>
                </c:pt>
                <c:pt idx="33">
                  <c:v>0.77089466683937591</c:v>
                </c:pt>
                <c:pt idx="34">
                  <c:v>0.88522713112614793</c:v>
                </c:pt>
                <c:pt idx="35">
                  <c:v>0.98559520794605993</c:v>
                </c:pt>
                <c:pt idx="36">
                  <c:v>0.85177046736122553</c:v>
                </c:pt>
                <c:pt idx="37">
                  <c:v>0.71346621891356032</c:v>
                </c:pt>
                <c:pt idx="38">
                  <c:v>0.5746859835147291</c:v>
                </c:pt>
                <c:pt idx="39">
                  <c:v>0.43886701109482673</c:v>
                </c:pt>
                <c:pt idx="40">
                  <c:v>0.31284452871363944</c:v>
                </c:pt>
                <c:pt idx="41">
                  <c:v>0.20040729429008031</c:v>
                </c:pt>
                <c:pt idx="42">
                  <c:v>0.10073649193083645</c:v>
                </c:pt>
                <c:pt idx="43">
                  <c:v>1.3200251628885273E-2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1.0818750992642845E-2</c:v>
                </c:pt>
                <c:pt idx="55">
                  <c:v>0.15249692939765613</c:v>
                </c:pt>
                <c:pt idx="56">
                  <c:v>0.31932891349862469</c:v>
                </c:pt>
                <c:pt idx="57">
                  <c:v>0.50050632796772976</c:v>
                </c:pt>
                <c:pt idx="58">
                  <c:v>0.69446705547087761</c:v>
                </c:pt>
                <c:pt idx="59">
                  <c:v>0.90655252674014664</c:v>
                </c:pt>
                <c:pt idx="60">
                  <c:v>0.87005590042001757</c:v>
                </c:pt>
                <c:pt idx="61">
                  <c:v>0.6480352777524464</c:v>
                </c:pt>
                <c:pt idx="62">
                  <c:v>0.44036811990953362</c:v>
                </c:pt>
                <c:pt idx="63">
                  <c:v>0.26087550045643049</c:v>
                </c:pt>
                <c:pt idx="64">
                  <c:v>0.11366202443758555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2.0588158345329344E-3</c:v>
                </c:pt>
                <c:pt idx="79">
                  <c:v>0.10666438121018129</c:v>
                </c:pt>
                <c:pt idx="80">
                  <c:v>0.2327824054870814</c:v>
                </c:pt>
                <c:pt idx="81">
                  <c:v>0.37776382669794473</c:v>
                </c:pt>
                <c:pt idx="82">
                  <c:v>0.53600382834928295</c:v>
                </c:pt>
                <c:pt idx="83">
                  <c:v>0.69402924770783736</c:v>
                </c:pt>
                <c:pt idx="84">
                  <c:v>0.84338286572625676</c:v>
                </c:pt>
                <c:pt idx="85">
                  <c:v>0.98078317844579299</c:v>
                </c:pt>
                <c:pt idx="86">
                  <c:v>0.90529697192649572</c:v>
                </c:pt>
                <c:pt idx="87">
                  <c:v>0.80058662152131121</c:v>
                </c:pt>
                <c:pt idx="88">
                  <c:v>0.70363577424922596</c:v>
                </c:pt>
                <c:pt idx="89">
                  <c:v>0.61545176170042315</c:v>
                </c:pt>
                <c:pt idx="90">
                  <c:v>0.54953662316301355</c:v>
                </c:pt>
                <c:pt idx="91">
                  <c:v>0.50394412751060225</c:v>
                </c:pt>
                <c:pt idx="92">
                  <c:v>0.46767416081903501</c:v>
                </c:pt>
                <c:pt idx="93">
                  <c:v>0.43642721709780274</c:v>
                </c:pt>
                <c:pt idx="94">
                  <c:v>0.41689556346531764</c:v>
                </c:pt>
                <c:pt idx="95">
                  <c:v>0.41422559912953394</c:v>
                </c:pt>
                <c:pt idx="96">
                  <c:v>0.43438818099669685</c:v>
                </c:pt>
                <c:pt idx="97">
                  <c:v>0.47119966737292118</c:v>
                </c:pt>
                <c:pt idx="98">
                  <c:v>0.51647426723353862</c:v>
                </c:pt>
                <c:pt idx="99">
                  <c:v>0.57036022909388195</c:v>
                </c:pt>
                <c:pt idx="100">
                  <c:v>0.63122908017578561</c:v>
                </c:pt>
                <c:pt idx="101">
                  <c:v>0.69856798390025698</c:v>
                </c:pt>
                <c:pt idx="102">
                  <c:v>0.77688010905011573</c:v>
                </c:pt>
                <c:pt idx="103">
                  <c:v>0.86926639335743727</c:v>
                </c:pt>
                <c:pt idx="104">
                  <c:v>0.96313241269190852</c:v>
                </c:pt>
                <c:pt idx="105">
                  <c:v>0.94449693401045187</c:v>
                </c:pt>
                <c:pt idx="106">
                  <c:v>0.85952018992579537</c:v>
                </c:pt>
                <c:pt idx="107">
                  <c:v>0.78612990868295873</c:v>
                </c:pt>
                <c:pt idx="108">
                  <c:v>0.72669873129293294</c:v>
                </c:pt>
                <c:pt idx="109">
                  <c:v>0.68106777487705727</c:v>
                </c:pt>
                <c:pt idx="110">
                  <c:v>0.64235079977881437</c:v>
                </c:pt>
                <c:pt idx="111">
                  <c:v>0.62353445529526152</c:v>
                </c:pt>
                <c:pt idx="112">
                  <c:v>0.62057200752285069</c:v>
                </c:pt>
                <c:pt idx="113">
                  <c:v>0.62202061608417192</c:v>
                </c:pt>
                <c:pt idx="114">
                  <c:v>0.63132651118646477</c:v>
                </c:pt>
                <c:pt idx="115">
                  <c:v>0.64356658368131081</c:v>
                </c:pt>
                <c:pt idx="116">
                  <c:v>0.65706559833444866</c:v>
                </c:pt>
                <c:pt idx="117">
                  <c:v>0.66531372545790246</c:v>
                </c:pt>
                <c:pt idx="118">
                  <c:v>0.68567699222240375</c:v>
                </c:pt>
                <c:pt idx="119">
                  <c:v>0.72370127826685748</c:v>
                </c:pt>
                <c:pt idx="120">
                  <c:v>0.78027712738343447</c:v>
                </c:pt>
                <c:pt idx="121">
                  <c:v>0.8484378987749468</c:v>
                </c:pt>
                <c:pt idx="122">
                  <c:v>0.9272693150993061</c:v>
                </c:pt>
                <c:pt idx="123">
                  <c:v>0.98505539249631791</c:v>
                </c:pt>
                <c:pt idx="124">
                  <c:v>0.89586923683839548</c:v>
                </c:pt>
                <c:pt idx="125">
                  <c:v>0.81454085769316542</c:v>
                </c:pt>
                <c:pt idx="126">
                  <c:v>0.75356002828562929</c:v>
                </c:pt>
                <c:pt idx="127">
                  <c:v>0.71252350219771743</c:v>
                </c:pt>
                <c:pt idx="128">
                  <c:v>0.6837860656303143</c:v>
                </c:pt>
                <c:pt idx="129">
                  <c:v>0.66534349146990046</c:v>
                </c:pt>
                <c:pt idx="130">
                  <c:v>0.65854536743540193</c:v>
                </c:pt>
                <c:pt idx="131">
                  <c:v>0.66206973155065174</c:v>
                </c:pt>
                <c:pt idx="132">
                  <c:v>0.6720565709790155</c:v>
                </c:pt>
                <c:pt idx="133">
                  <c:v>0.68921047908689581</c:v>
                </c:pt>
                <c:pt idx="134">
                  <c:v>0.71243821732998791</c:v>
                </c:pt>
                <c:pt idx="135">
                  <c:v>0.74899686829262069</c:v>
                </c:pt>
                <c:pt idx="136">
                  <c:v>0.80007831711686328</c:v>
                </c:pt>
                <c:pt idx="137">
                  <c:v>0.85752068527715064</c:v>
                </c:pt>
                <c:pt idx="138">
                  <c:v>0.91519543138016091</c:v>
                </c:pt>
                <c:pt idx="139">
                  <c:v>0.97215415132268057</c:v>
                </c:pt>
                <c:pt idx="140">
                  <c:v>0.96962057481973163</c:v>
                </c:pt>
                <c:pt idx="141">
                  <c:v>0.90731583351442124</c:v>
                </c:pt>
                <c:pt idx="142">
                  <c:v>0.84511208665136994</c:v>
                </c:pt>
                <c:pt idx="143">
                  <c:v>0.78592442411649233</c:v>
                </c:pt>
                <c:pt idx="144">
                  <c:v>0.72412748364537527</c:v>
                </c:pt>
                <c:pt idx="145">
                  <c:v>0.66461828105998844</c:v>
                </c:pt>
                <c:pt idx="146">
                  <c:v>0.6073356377092044</c:v>
                </c:pt>
                <c:pt idx="147">
                  <c:v>0.5563924350508771</c:v>
                </c:pt>
                <c:pt idx="148">
                  <c:v>0.51716073325390133</c:v>
                </c:pt>
                <c:pt idx="149">
                  <c:v>0.49663941224155195</c:v>
                </c:pt>
                <c:pt idx="150">
                  <c:v>0.49824643962443083</c:v>
                </c:pt>
                <c:pt idx="151">
                  <c:v>0.5256387633722378</c:v>
                </c:pt>
                <c:pt idx="152">
                  <c:v>0.57301386889675232</c:v>
                </c:pt>
                <c:pt idx="153">
                  <c:v>0.63425409323217385</c:v>
                </c:pt>
                <c:pt idx="154">
                  <c:v>0.70919707357990469</c:v>
                </c:pt>
                <c:pt idx="155">
                  <c:v>0.79327564429765873</c:v>
                </c:pt>
                <c:pt idx="156">
                  <c:v>0.87640987670850812</c:v>
                </c:pt>
                <c:pt idx="157">
                  <c:v>0.95044328935866451</c:v>
                </c:pt>
                <c:pt idx="158">
                  <c:v>0.98052064649127213</c:v>
                </c:pt>
                <c:pt idx="159">
                  <c:v>0.91049212220809128</c:v>
                </c:pt>
                <c:pt idx="160">
                  <c:v>0.84292969791296946</c:v>
                </c:pt>
                <c:pt idx="161">
                  <c:v>0.78009496096483688</c:v>
                </c:pt>
                <c:pt idx="162">
                  <c:v>0.72194624305623689</c:v>
                </c:pt>
                <c:pt idx="163">
                  <c:v>0.66701715583185983</c:v>
                </c:pt>
                <c:pt idx="164">
                  <c:v>0.61493570899886196</c:v>
                </c:pt>
                <c:pt idx="165">
                  <c:v>0.56518300660037535</c:v>
                </c:pt>
                <c:pt idx="166">
                  <c:v>0.52393861261122632</c:v>
                </c:pt>
                <c:pt idx="167">
                  <c:v>0.49190480192802499</c:v>
                </c:pt>
                <c:pt idx="168">
                  <c:v>0.4646783558959009</c:v>
                </c:pt>
                <c:pt idx="169">
                  <c:v>0.44439115839606602</c:v>
                </c:pt>
                <c:pt idx="170">
                  <c:v>0.40236152842521622</c:v>
                </c:pt>
                <c:pt idx="171">
                  <c:v>0.38505126372852416</c:v>
                </c:pt>
                <c:pt idx="172">
                  <c:v>0.39565766747238551</c:v>
                </c:pt>
                <c:pt idx="173">
                  <c:v>0.43487562332407814</c:v>
                </c:pt>
                <c:pt idx="174">
                  <c:v>0.49606048068786657</c:v>
                </c:pt>
                <c:pt idx="175">
                  <c:v>0.56303536264951326</c:v>
                </c:pt>
                <c:pt idx="176">
                  <c:v>0.62975089990905453</c:v>
                </c:pt>
                <c:pt idx="177">
                  <c:v>0.68854052925169573</c:v>
                </c:pt>
                <c:pt idx="178">
                  <c:v>0.73406430382251675</c:v>
                </c:pt>
                <c:pt idx="179">
                  <c:v>0.76694297618323537</c:v>
                </c:pt>
                <c:pt idx="180">
                  <c:v>0.7944281091745472</c:v>
                </c:pt>
                <c:pt idx="181">
                  <c:v>0.82152288294248954</c:v>
                </c:pt>
                <c:pt idx="182">
                  <c:v>0.84738785235894154</c:v>
                </c:pt>
                <c:pt idx="183">
                  <c:v>0.87812036684933559</c:v>
                </c:pt>
                <c:pt idx="184">
                  <c:v>0.91997655198899386</c:v>
                </c:pt>
                <c:pt idx="185">
                  <c:v>0.96808393779449209</c:v>
                </c:pt>
                <c:pt idx="186">
                  <c:v>0.98198374368346319</c:v>
                </c:pt>
                <c:pt idx="187">
                  <c:v>0.92818528871061734</c:v>
                </c:pt>
                <c:pt idx="188">
                  <c:v>0.87581847704233673</c:v>
                </c:pt>
                <c:pt idx="189">
                  <c:v>0.82041863725676523</c:v>
                </c:pt>
                <c:pt idx="190">
                  <c:v>0.76749326123874595</c:v>
                </c:pt>
                <c:pt idx="191">
                  <c:v>0.7206128337900003</c:v>
                </c:pt>
                <c:pt idx="192">
                  <c:v>0.67850609068094081</c:v>
                </c:pt>
                <c:pt idx="193">
                  <c:v>0.64159462021494029</c:v>
                </c:pt>
                <c:pt idx="194">
                  <c:v>0.61242223278941554</c:v>
                </c:pt>
                <c:pt idx="195">
                  <c:v>0.58950056553478802</c:v>
                </c:pt>
                <c:pt idx="196">
                  <c:v>0.57166716403924966</c:v>
                </c:pt>
                <c:pt idx="197">
                  <c:v>0.56439262568435411</c:v>
                </c:pt>
                <c:pt idx="198">
                  <c:v>0.55074149826578322</c:v>
                </c:pt>
                <c:pt idx="199">
                  <c:v>0.53218698944355669</c:v>
                </c:pt>
                <c:pt idx="200">
                  <c:v>0.5184049438405105</c:v>
                </c:pt>
                <c:pt idx="201">
                  <c:v>0.54413769133868173</c:v>
                </c:pt>
                <c:pt idx="202">
                  <c:v>0.56424644514351252</c:v>
                </c:pt>
                <c:pt idx="203">
                  <c:v>0.56793954853986905</c:v>
                </c:pt>
                <c:pt idx="204">
                  <c:v>0.55507518967177183</c:v>
                </c:pt>
                <c:pt idx="205">
                  <c:v>0.5334688573941857</c:v>
                </c:pt>
                <c:pt idx="206">
                  <c:v>0.51820830812450158</c:v>
                </c:pt>
                <c:pt idx="207">
                  <c:v>0.52080678599532093</c:v>
                </c:pt>
                <c:pt idx="208">
                  <c:v>0.55024413251173088</c:v>
                </c:pt>
                <c:pt idx="209">
                  <c:v>0.60300026172013466</c:v>
                </c:pt>
                <c:pt idx="210">
                  <c:v>0.67708208872982489</c:v>
                </c:pt>
                <c:pt idx="211">
                  <c:v>0.76538067017300349</c:v>
                </c:pt>
                <c:pt idx="212">
                  <c:v>0.86262880871573366</c:v>
                </c:pt>
                <c:pt idx="213">
                  <c:v>0.95271018511100458</c:v>
                </c:pt>
                <c:pt idx="214">
                  <c:v>0.96249865383280042</c:v>
                </c:pt>
                <c:pt idx="215">
                  <c:v>0.88767788755388988</c:v>
                </c:pt>
                <c:pt idx="216">
                  <c:v>0.82234248835024903</c:v>
                </c:pt>
                <c:pt idx="217">
                  <c:v>0.76824478485373648</c:v>
                </c:pt>
                <c:pt idx="218">
                  <c:v>0.72824529731600363</c:v>
                </c:pt>
                <c:pt idx="219">
                  <c:v>0.69617022767400127</c:v>
                </c:pt>
                <c:pt idx="220">
                  <c:v>0.67307615446936975</c:v>
                </c:pt>
                <c:pt idx="221">
                  <c:v>0.65620007480792097</c:v>
                </c:pt>
                <c:pt idx="222">
                  <c:v>0.64441495794871251</c:v>
                </c:pt>
                <c:pt idx="223">
                  <c:v>0.63535342633521419</c:v>
                </c:pt>
                <c:pt idx="224">
                  <c:v>0.62904805124303209</c:v>
                </c:pt>
                <c:pt idx="225">
                  <c:v>0.62591637676433032</c:v>
                </c:pt>
                <c:pt idx="226">
                  <c:v>0.62723540485564677</c:v>
                </c:pt>
                <c:pt idx="227">
                  <c:v>0.63421393787363667</c:v>
                </c:pt>
                <c:pt idx="228">
                  <c:v>0.64350429375966889</c:v>
                </c:pt>
                <c:pt idx="229">
                  <c:v>0.67267748918704273</c:v>
                </c:pt>
                <c:pt idx="230">
                  <c:v>0.72249863906671863</c:v>
                </c:pt>
                <c:pt idx="231">
                  <c:v>0.78247324850766231</c:v>
                </c:pt>
                <c:pt idx="232">
                  <c:v>0.84648421572054156</c:v>
                </c:pt>
                <c:pt idx="233">
                  <c:v>0.90921517934738805</c:v>
                </c:pt>
                <c:pt idx="234">
                  <c:v>0.97206298220117437</c:v>
                </c:pt>
                <c:pt idx="235">
                  <c:v>0.96880566691502845</c:v>
                </c:pt>
                <c:pt idx="236">
                  <c:v>0.92060186587908355</c:v>
                </c:pt>
                <c:pt idx="237">
                  <c:v>0.88102675090919447</c:v>
                </c:pt>
                <c:pt idx="238">
                  <c:v>0.85346184559199101</c:v>
                </c:pt>
                <c:pt idx="239">
                  <c:v>0.83833826282965163</c:v>
                </c:pt>
                <c:pt idx="240">
                  <c:v>0.83435649790298272</c:v>
                </c:pt>
                <c:pt idx="241">
                  <c:v>0.84047715064746531</c:v>
                </c:pt>
                <c:pt idx="242">
                  <c:v>0.85487501395993581</c:v>
                </c:pt>
                <c:pt idx="243">
                  <c:v>0.88127672113373778</c:v>
                </c:pt>
                <c:pt idx="244">
                  <c:v>0.91464926252364276</c:v>
                </c:pt>
                <c:pt idx="245">
                  <c:v>0.95810959341869717</c:v>
                </c:pt>
                <c:pt idx="246">
                  <c:v>0.99042046424680796</c:v>
                </c:pt>
                <c:pt idx="247">
                  <c:v>0.93178694855206223</c:v>
                </c:pt>
                <c:pt idx="248">
                  <c:v>0.87361233459107746</c:v>
                </c:pt>
                <c:pt idx="249">
                  <c:v>0.82402682734769017</c:v>
                </c:pt>
                <c:pt idx="250">
                  <c:v>0.78933273698431972</c:v>
                </c:pt>
                <c:pt idx="251">
                  <c:v>0.76693982807298255</c:v>
                </c:pt>
                <c:pt idx="252">
                  <c:v>0.7527818734194115</c:v>
                </c:pt>
                <c:pt idx="253">
                  <c:v>0.74290643965340253</c:v>
                </c:pt>
                <c:pt idx="254">
                  <c:v>0.73625903340548116</c:v>
                </c:pt>
                <c:pt idx="255">
                  <c:v>0.73218678847059704</c:v>
                </c:pt>
                <c:pt idx="256">
                  <c:v>0.73448255805875129</c:v>
                </c:pt>
                <c:pt idx="257">
                  <c:v>0.74969253862874519</c:v>
                </c:pt>
                <c:pt idx="258">
                  <c:v>0.77812597762577362</c:v>
                </c:pt>
                <c:pt idx="259">
                  <c:v>0.8240583923601229</c:v>
                </c:pt>
                <c:pt idx="260">
                  <c:v>0.88866282750084435</c:v>
                </c:pt>
                <c:pt idx="261">
                  <c:v>0.97172402835051863</c:v>
                </c:pt>
                <c:pt idx="262">
                  <c:v>0.93328617105687484</c:v>
                </c:pt>
                <c:pt idx="263">
                  <c:v>0.83192521719489965</c:v>
                </c:pt>
                <c:pt idx="264">
                  <c:v>0.73249031217377125</c:v>
                </c:pt>
                <c:pt idx="265">
                  <c:v>0.64134280176215541</c:v>
                </c:pt>
                <c:pt idx="266">
                  <c:v>0.56255158536638628</c:v>
                </c:pt>
                <c:pt idx="267">
                  <c:v>0.49803392696305882</c:v>
                </c:pt>
                <c:pt idx="268">
                  <c:v>0.44661220889535536</c:v>
                </c:pt>
                <c:pt idx="269">
                  <c:v>0.40731875721626232</c:v>
                </c:pt>
                <c:pt idx="270">
                  <c:v>0.37888927620549462</c:v>
                </c:pt>
                <c:pt idx="271">
                  <c:v>0.36025550240358217</c:v>
                </c:pt>
                <c:pt idx="272">
                  <c:v>0.3495008908388384</c:v>
                </c:pt>
                <c:pt idx="273">
                  <c:v>0.34371076912055487</c:v>
                </c:pt>
                <c:pt idx="274">
                  <c:v>0.3462069851188363</c:v>
                </c:pt>
                <c:pt idx="275">
                  <c:v>0.3941751804189314</c:v>
                </c:pt>
                <c:pt idx="276">
                  <c:v>0.44762516648700879</c:v>
                </c:pt>
                <c:pt idx="277">
                  <c:v>0.50142562582343464</c:v>
                </c:pt>
                <c:pt idx="278">
                  <c:v>0.56068368742355879</c:v>
                </c:pt>
                <c:pt idx="279">
                  <c:v>0.62647188652221542</c:v>
                </c:pt>
                <c:pt idx="280">
                  <c:v>0.68587443481227983</c:v>
                </c:pt>
                <c:pt idx="281">
                  <c:v>0.72742176968193872</c:v>
                </c:pt>
                <c:pt idx="282">
                  <c:v>0.75332854296330887</c:v>
                </c:pt>
                <c:pt idx="283">
                  <c:v>0.77487231025451664</c:v>
                </c:pt>
                <c:pt idx="284">
                  <c:v>0.80090921917356472</c:v>
                </c:pt>
                <c:pt idx="285">
                  <c:v>0.82973205049963483</c:v>
                </c:pt>
                <c:pt idx="286">
                  <c:v>0.86715650232108454</c:v>
                </c:pt>
                <c:pt idx="287">
                  <c:v>0.92057295901786851</c:v>
                </c:pt>
                <c:pt idx="288">
                  <c:v>0.98881389530082686</c:v>
                </c:pt>
                <c:pt idx="289">
                  <c:v>0.93286654891487164</c:v>
                </c:pt>
                <c:pt idx="290">
                  <c:v>0.84893535666996156</c:v>
                </c:pt>
                <c:pt idx="291">
                  <c:v>0.77075496230358176</c:v>
                </c:pt>
                <c:pt idx="292">
                  <c:v>0.70123167355148297</c:v>
                </c:pt>
                <c:pt idx="293">
                  <c:v>0.64309321597388247</c:v>
                </c:pt>
                <c:pt idx="294">
                  <c:v>0.59288243565368903</c:v>
                </c:pt>
                <c:pt idx="295">
                  <c:v>0.5438143039902732</c:v>
                </c:pt>
                <c:pt idx="296">
                  <c:v>0.48376867171233473</c:v>
                </c:pt>
                <c:pt idx="297">
                  <c:v>0.40850488097672799</c:v>
                </c:pt>
                <c:pt idx="298">
                  <c:v>0.32790820039077972</c:v>
                </c:pt>
                <c:pt idx="299">
                  <c:v>0.24459258059962019</c:v>
                </c:pt>
                <c:pt idx="300">
                  <c:v>0.16901477384162467</c:v>
                </c:pt>
                <c:pt idx="301">
                  <c:v>0.10965794241234617</c:v>
                </c:pt>
                <c:pt idx="302">
                  <c:v>7.0535923700712155E-2</c:v>
                </c:pt>
                <c:pt idx="303">
                  <c:v>4.8463211762208469E-2</c:v>
                </c:pt>
                <c:pt idx="304">
                  <c:v>4.1606392602954623E-2</c:v>
                </c:pt>
                <c:pt idx="305">
                  <c:v>5.1399616734650988E-2</c:v>
                </c:pt>
                <c:pt idx="306">
                  <c:v>4.1624825714178582E-2</c:v>
                </c:pt>
                <c:pt idx="307">
                  <c:v>4.8913482986060464E-2</c:v>
                </c:pt>
                <c:pt idx="308">
                  <c:v>7.7614122305403543E-2</c:v>
                </c:pt>
                <c:pt idx="309">
                  <c:v>0.13507614028242043</c:v>
                </c:pt>
                <c:pt idx="310">
                  <c:v>0.21599621320382978</c:v>
                </c:pt>
                <c:pt idx="311">
                  <c:v>0.32425249032694303</c:v>
                </c:pt>
                <c:pt idx="312">
                  <c:v>0.45341723473274709</c:v>
                </c:pt>
                <c:pt idx="313">
                  <c:v>0.59284678129282509</c:v>
                </c:pt>
                <c:pt idx="314">
                  <c:v>0.73669159997575306</c:v>
                </c:pt>
                <c:pt idx="315">
                  <c:v>0.88218583123767447</c:v>
                </c:pt>
                <c:pt idx="316">
                  <c:v>0.971722092938061</c:v>
                </c:pt>
                <c:pt idx="317">
                  <c:v>0.83060609292330578</c:v>
                </c:pt>
                <c:pt idx="318">
                  <c:v>0.70393296837780417</c:v>
                </c:pt>
                <c:pt idx="319">
                  <c:v>0.59958719837413199</c:v>
                </c:pt>
                <c:pt idx="320">
                  <c:v>0.51608265550094345</c:v>
                </c:pt>
                <c:pt idx="321">
                  <c:v>0.45335413175573436</c:v>
                </c:pt>
                <c:pt idx="322">
                  <c:v>0.4026568819094043</c:v>
                </c:pt>
                <c:pt idx="323">
                  <c:v>0.36056848801152708</c:v>
                </c:pt>
                <c:pt idx="324">
                  <c:v>0.31849796224192484</c:v>
                </c:pt>
                <c:pt idx="325">
                  <c:v>0.20383983916195958</c:v>
                </c:pt>
                <c:pt idx="326">
                  <c:v>0.10870784380591147</c:v>
                </c:pt>
                <c:pt idx="327">
                  <c:v>4.5071800311907273E-2</c:v>
                </c:pt>
                <c:pt idx="328">
                  <c:v>1.8027700218251619E-2</c:v>
                </c:pt>
                <c:pt idx="329">
                  <c:v>1.7986812486162518E-2</c:v>
                </c:pt>
                <c:pt idx="330">
                  <c:v>4.6918514192554994E-2</c:v>
                </c:pt>
                <c:pt idx="331">
                  <c:v>9.5172156417080989E-2</c:v>
                </c:pt>
                <c:pt idx="332">
                  <c:v>0.153794376392548</c:v>
                </c:pt>
                <c:pt idx="333">
                  <c:v>0.22655464917823864</c:v>
                </c:pt>
                <c:pt idx="334">
                  <c:v>0.31438401406327399</c:v>
                </c:pt>
                <c:pt idx="335">
                  <c:v>0.40917451899330459</c:v>
                </c:pt>
                <c:pt idx="336">
                  <c:v>0.51027466080605133</c:v>
                </c:pt>
                <c:pt idx="337">
                  <c:v>0.59649753824915852</c:v>
                </c:pt>
                <c:pt idx="338">
                  <c:v>0.69426992818169408</c:v>
                </c:pt>
                <c:pt idx="339">
                  <c:v>0.79796139825940604</c:v>
                </c:pt>
                <c:pt idx="340">
                  <c:v>0.88753297356254757</c:v>
                </c:pt>
                <c:pt idx="341">
                  <c:v>0.95964360940468396</c:v>
                </c:pt>
                <c:pt idx="342">
                  <c:v>0.98886099065038113</c:v>
                </c:pt>
                <c:pt idx="343">
                  <c:v>0.94982677922611158</c:v>
                </c:pt>
                <c:pt idx="344">
                  <c:v>0.9136192092912031</c:v>
                </c:pt>
                <c:pt idx="345">
                  <c:v>0.88517291298866141</c:v>
                </c:pt>
                <c:pt idx="346">
                  <c:v>0.8682526307777696</c:v>
                </c:pt>
                <c:pt idx="347">
                  <c:v>0.86261108399096176</c:v>
                </c:pt>
                <c:pt idx="348">
                  <c:v>0.86113409051593504</c:v>
                </c:pt>
                <c:pt idx="349">
                  <c:v>0.86572300498141708</c:v>
                </c:pt>
                <c:pt idx="350">
                  <c:v>0.87386290392539478</c:v>
                </c:pt>
                <c:pt idx="351">
                  <c:v>0.88454017477645508</c:v>
                </c:pt>
                <c:pt idx="352">
                  <c:v>0.89567755074426481</c:v>
                </c:pt>
                <c:pt idx="353">
                  <c:v>0.90125664018490292</c:v>
                </c:pt>
                <c:pt idx="354">
                  <c:v>0.89813779032751562</c:v>
                </c:pt>
                <c:pt idx="355">
                  <c:v>0.89063749652870317</c:v>
                </c:pt>
                <c:pt idx="356">
                  <c:v>0.96706859153151581</c:v>
                </c:pt>
                <c:pt idx="357">
                  <c:v>0.96127829830045897</c:v>
                </c:pt>
                <c:pt idx="358">
                  <c:v>0.90141343009001795</c:v>
                </c:pt>
                <c:pt idx="359">
                  <c:v>0.85104123299874623</c:v>
                </c:pt>
              </c:numCache>
            </c:numRef>
          </c:val>
        </c:ser>
        <c:ser>
          <c:idx val="9"/>
          <c:order val="9"/>
          <c:tx>
            <c:strRef>
              <c:f>'Score Template 2'!$EN$8</c:f>
              <c:strCache>
                <c:ptCount val="1"/>
                <c:pt idx="0">
                  <c:v>Accuracy Score +90s</c:v>
                </c:pt>
              </c:strCache>
            </c:strRef>
          </c:tx>
          <c:val>
            <c:numRef>
              <c:f>'Score Template 2'!$EN$39:$EN$398</c:f>
              <c:numCache>
                <c:formatCode>0.0000</c:formatCode>
                <c:ptCount val="360"/>
                <c:pt idx="0">
                  <c:v>0.5796973349501221</c:v>
                </c:pt>
                <c:pt idx="1">
                  <c:v>0.56589369847434734</c:v>
                </c:pt>
                <c:pt idx="2">
                  <c:v>0.54732320308152738</c:v>
                </c:pt>
                <c:pt idx="3">
                  <c:v>0.5264573967716073</c:v>
                </c:pt>
                <c:pt idx="4">
                  <c:v>0.50983639706775441</c:v>
                </c:pt>
                <c:pt idx="5">
                  <c:v>0.4986159383045452</c:v>
                </c:pt>
                <c:pt idx="6">
                  <c:v>0.49822009334932915</c:v>
                </c:pt>
                <c:pt idx="7">
                  <c:v>0.514479132731396</c:v>
                </c:pt>
                <c:pt idx="8">
                  <c:v>0.55161915171914244</c:v>
                </c:pt>
                <c:pt idx="9">
                  <c:v>0.60959433717229028</c:v>
                </c:pt>
                <c:pt idx="10">
                  <c:v>0.67301521026685729</c:v>
                </c:pt>
                <c:pt idx="11">
                  <c:v>0.73789142850772238</c:v>
                </c:pt>
                <c:pt idx="12">
                  <c:v>0.79943208572985003</c:v>
                </c:pt>
                <c:pt idx="13">
                  <c:v>0.85639470006284346</c:v>
                </c:pt>
                <c:pt idx="14">
                  <c:v>0.90655954407699146</c:v>
                </c:pt>
                <c:pt idx="15">
                  <c:v>0.95251437269704542</c:v>
                </c:pt>
                <c:pt idx="16">
                  <c:v>0.99586531910404175</c:v>
                </c:pt>
                <c:pt idx="17">
                  <c:v>0.93962901958151346</c:v>
                </c:pt>
                <c:pt idx="18">
                  <c:v>0.88464166896364083</c:v>
                </c:pt>
                <c:pt idx="19">
                  <c:v>0.83603338438752894</c:v>
                </c:pt>
                <c:pt idx="20">
                  <c:v>0.79087440826893118</c:v>
                </c:pt>
                <c:pt idx="21">
                  <c:v>0.74917040667765</c:v>
                </c:pt>
                <c:pt idx="22">
                  <c:v>0.70956423390572532</c:v>
                </c:pt>
                <c:pt idx="23">
                  <c:v>0.67130082496792287</c:v>
                </c:pt>
                <c:pt idx="24">
                  <c:v>0.63600299346763278</c:v>
                </c:pt>
                <c:pt idx="25">
                  <c:v>0.61154664886322008</c:v>
                </c:pt>
                <c:pt idx="26">
                  <c:v>0.60166668175739424</c:v>
                </c:pt>
                <c:pt idx="27">
                  <c:v>0.59550760878650244</c:v>
                </c:pt>
                <c:pt idx="28">
                  <c:v>0.59624019540954487</c:v>
                </c:pt>
                <c:pt idx="29">
                  <c:v>0.60489899744399844</c:v>
                </c:pt>
                <c:pt idx="30">
                  <c:v>0.62822285556805224</c:v>
                </c:pt>
                <c:pt idx="31">
                  <c:v>0.68416788460955669</c:v>
                </c:pt>
                <c:pt idx="32">
                  <c:v>0.77088242460075274</c:v>
                </c:pt>
                <c:pt idx="33">
                  <c:v>0.88522217738783093</c:v>
                </c:pt>
                <c:pt idx="34">
                  <c:v>0.98559829964272472</c:v>
                </c:pt>
                <c:pt idx="35">
                  <c:v>0.8517701123653495</c:v>
                </c:pt>
                <c:pt idx="36">
                  <c:v>0.71346189994566322</c:v>
                </c:pt>
                <c:pt idx="37">
                  <c:v>0.57467433149348079</c:v>
                </c:pt>
                <c:pt idx="38">
                  <c:v>0.43883904815190367</c:v>
                </c:pt>
                <c:pt idx="39">
                  <c:v>0.3128011802745565</c:v>
                </c:pt>
                <c:pt idx="40">
                  <c:v>0.2003501305348061</c:v>
                </c:pt>
                <c:pt idx="41">
                  <c:v>0.10067190464622089</c:v>
                </c:pt>
                <c:pt idx="42">
                  <c:v>1.313333908109493E-2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1.0799474046956248E-2</c:v>
                </c:pt>
                <c:pt idx="54">
                  <c:v>0.15248533654211438</c:v>
                </c:pt>
                <c:pt idx="55">
                  <c:v>0.31932451449517874</c:v>
                </c:pt>
                <c:pt idx="56">
                  <c:v>0.50050804704290974</c:v>
                </c:pt>
                <c:pt idx="57">
                  <c:v>0.69447612113481538</c:v>
                </c:pt>
                <c:pt idx="58">
                  <c:v>0.90657530254310315</c:v>
                </c:pt>
                <c:pt idx="59">
                  <c:v>0.87001818133016429</c:v>
                </c:pt>
                <c:pt idx="60">
                  <c:v>0.64798090845669443</c:v>
                </c:pt>
                <c:pt idx="61">
                  <c:v>0.44029728661675882</c:v>
                </c:pt>
                <c:pt idx="62">
                  <c:v>0.26079208666388176</c:v>
                </c:pt>
                <c:pt idx="63">
                  <c:v>0.11357143487081345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2.0512304606454812E-3</c:v>
                </c:pt>
                <c:pt idx="78">
                  <c:v>0.10665823779858996</c:v>
                </c:pt>
                <c:pt idx="79">
                  <c:v>0.23278464257747167</c:v>
                </c:pt>
                <c:pt idx="80">
                  <c:v>0.37777585703119521</c:v>
                </c:pt>
                <c:pt idx="81">
                  <c:v>0.53602617951758924</c:v>
                </c:pt>
                <c:pt idx="82">
                  <c:v>0.69405969085126751</c:v>
                </c:pt>
                <c:pt idx="83">
                  <c:v>0.84342121668274117</c:v>
                </c:pt>
                <c:pt idx="84">
                  <c:v>0.98082931714772337</c:v>
                </c:pt>
                <c:pt idx="85">
                  <c:v>0.90524467221551375</c:v>
                </c:pt>
                <c:pt idx="86">
                  <c:v>0.80052356139062764</c:v>
                </c:pt>
                <c:pt idx="87">
                  <c:v>0.70356327752345393</c:v>
                </c:pt>
                <c:pt idx="88">
                  <c:v>0.61537263052401336</c:v>
                </c:pt>
                <c:pt idx="89">
                  <c:v>0.54945759523176263</c:v>
                </c:pt>
                <c:pt idx="90">
                  <c:v>0.50386943152611474</c:v>
                </c:pt>
                <c:pt idx="91">
                  <c:v>0.46760543759332429</c:v>
                </c:pt>
                <c:pt idx="92">
                  <c:v>0.43637023102313333</c:v>
                </c:pt>
                <c:pt idx="93">
                  <c:v>0.41684317676004978</c:v>
                </c:pt>
                <c:pt idx="94">
                  <c:v>0.41417708745753501</c:v>
                </c:pt>
                <c:pt idx="95">
                  <c:v>0.43434404942483418</c:v>
                </c:pt>
                <c:pt idx="96">
                  <c:v>0.47116667028968684</c:v>
                </c:pt>
                <c:pt idx="97">
                  <c:v>0.51645143363772017</c:v>
                </c:pt>
                <c:pt idx="98">
                  <c:v>0.57034205974892327</c:v>
                </c:pt>
                <c:pt idx="99">
                  <c:v>0.63121342821088766</c:v>
                </c:pt>
                <c:pt idx="100">
                  <c:v>0.69855819188008805</c:v>
                </c:pt>
                <c:pt idx="101">
                  <c:v>0.77687874981211191</c:v>
                </c:pt>
                <c:pt idx="102">
                  <c:v>0.8692764525825849</c:v>
                </c:pt>
                <c:pt idx="103">
                  <c:v>0.96315080193655511</c:v>
                </c:pt>
                <c:pt idx="104">
                  <c:v>0.94447430812731947</c:v>
                </c:pt>
                <c:pt idx="105">
                  <c:v>0.85949325602953774</c:v>
                </c:pt>
                <c:pt idx="106">
                  <c:v>0.78609948208340019</c:v>
                </c:pt>
                <c:pt idx="107">
                  <c:v>0.72666506673708064</c:v>
                </c:pt>
                <c:pt idx="108">
                  <c:v>0.68102861949410132</c:v>
                </c:pt>
                <c:pt idx="109">
                  <c:v>0.64230460160704816</c:v>
                </c:pt>
                <c:pt idx="110">
                  <c:v>0.62348751309097195</c:v>
                </c:pt>
                <c:pt idx="111">
                  <c:v>0.62052581088326031</c:v>
                </c:pt>
                <c:pt idx="112">
                  <c:v>0.62197811424518146</c:v>
                </c:pt>
                <c:pt idx="113">
                  <c:v>0.63128980083254349</c:v>
                </c:pt>
                <c:pt idx="114">
                  <c:v>0.64353685126033788</c:v>
                </c:pt>
                <c:pt idx="115">
                  <c:v>0.65704276327854916</c:v>
                </c:pt>
                <c:pt idx="116">
                  <c:v>0.6652943438712674</c:v>
                </c:pt>
                <c:pt idx="117">
                  <c:v>0.68566756057905986</c:v>
                </c:pt>
                <c:pt idx="118">
                  <c:v>0.72369977394465146</c:v>
                </c:pt>
                <c:pt idx="119">
                  <c:v>0.78027783043679566</c:v>
                </c:pt>
                <c:pt idx="120">
                  <c:v>0.84844253336732101</c:v>
                </c:pt>
                <c:pt idx="121">
                  <c:v>0.92727542026934306</c:v>
                </c:pt>
                <c:pt idx="122">
                  <c:v>0.98504865440651923</c:v>
                </c:pt>
                <c:pt idx="123">
                  <c:v>0.89586512246562711</c:v>
                </c:pt>
                <c:pt idx="124">
                  <c:v>0.81453068077560487</c:v>
                </c:pt>
                <c:pt idx="125">
                  <c:v>0.75354101689476827</c:v>
                </c:pt>
                <c:pt idx="126">
                  <c:v>0.71249521392163251</c:v>
                </c:pt>
                <c:pt idx="127">
                  <c:v>0.68375198292732242</c:v>
                </c:pt>
                <c:pt idx="128">
                  <c:v>0.66530407270915326</c:v>
                </c:pt>
                <c:pt idx="129">
                  <c:v>0.6585015264201548</c:v>
                </c:pt>
                <c:pt idx="130">
                  <c:v>0.66202513641563643</c:v>
                </c:pt>
                <c:pt idx="131">
                  <c:v>0.67201590170098413</c:v>
                </c:pt>
                <c:pt idx="132">
                  <c:v>0.68917997916649654</c:v>
                </c:pt>
                <c:pt idx="133">
                  <c:v>0.71241768492280588</c:v>
                </c:pt>
                <c:pt idx="134">
                  <c:v>0.74898248253298549</c:v>
                </c:pt>
                <c:pt idx="135">
                  <c:v>0.80006907612040279</c:v>
                </c:pt>
                <c:pt idx="136">
                  <c:v>0.85751726429462583</c:v>
                </c:pt>
                <c:pt idx="137">
                  <c:v>0.91519717126465105</c:v>
                </c:pt>
                <c:pt idx="138">
                  <c:v>0.97215912440775565</c:v>
                </c:pt>
                <c:pt idx="139">
                  <c:v>0.96961201311563783</c:v>
                </c:pt>
                <c:pt idx="140">
                  <c:v>0.90730422991150328</c:v>
                </c:pt>
                <c:pt idx="141">
                  <c:v>0.84509381451876842</c:v>
                </c:pt>
                <c:pt idx="142">
                  <c:v>0.78589888801257846</c:v>
                </c:pt>
                <c:pt idx="143">
                  <c:v>0.72409876417178642</c:v>
                </c:pt>
                <c:pt idx="144">
                  <c:v>0.66458944281699472</c:v>
                </c:pt>
                <c:pt idx="145">
                  <c:v>0.60730715586269057</c:v>
                </c:pt>
                <c:pt idx="146">
                  <c:v>0.55636331813309625</c:v>
                </c:pt>
                <c:pt idx="147">
                  <c:v>0.51712957508144719</c:v>
                </c:pt>
                <c:pt idx="148">
                  <c:v>0.49660830123205413</c:v>
                </c:pt>
                <c:pt idx="149">
                  <c:v>0.49821683302511144</c:v>
                </c:pt>
                <c:pt idx="150">
                  <c:v>0.52560785054226544</c:v>
                </c:pt>
                <c:pt idx="151">
                  <c:v>0.57298409987633825</c:v>
                </c:pt>
                <c:pt idx="152">
                  <c:v>0.63422543766957529</c:v>
                </c:pt>
                <c:pt idx="153">
                  <c:v>0.70917158742011654</c:v>
                </c:pt>
                <c:pt idx="154">
                  <c:v>0.79325601286767411</c:v>
                </c:pt>
                <c:pt idx="155">
                  <c:v>0.87639960049249721</c:v>
                </c:pt>
                <c:pt idx="156">
                  <c:v>0.95044407806905629</c:v>
                </c:pt>
                <c:pt idx="157">
                  <c:v>0.9805069657858132</c:v>
                </c:pt>
                <c:pt idx="158">
                  <c:v>0.91046844953983919</c:v>
                </c:pt>
                <c:pt idx="159">
                  <c:v>0.84289909212858305</c:v>
                </c:pt>
                <c:pt idx="160">
                  <c:v>0.78005750221774295</c:v>
                </c:pt>
                <c:pt idx="161">
                  <c:v>0.72190421358659307</c:v>
                </c:pt>
                <c:pt idx="162">
                  <c:v>0.66697559385376248</c:v>
                </c:pt>
                <c:pt idx="163">
                  <c:v>0.61489869189818169</c:v>
                </c:pt>
                <c:pt idx="164">
                  <c:v>0.56514848172794752</c:v>
                </c:pt>
                <c:pt idx="165">
                  <c:v>0.5239035865127506</c:v>
                </c:pt>
                <c:pt idx="166">
                  <c:v>0.49187100541298523</c:v>
                </c:pt>
                <c:pt idx="167">
                  <c:v>0.46464691979805328</c:v>
                </c:pt>
                <c:pt idx="168">
                  <c:v>0.44436206302237691</c:v>
                </c:pt>
                <c:pt idx="169">
                  <c:v>0.40233404310061494</c:v>
                </c:pt>
                <c:pt idx="170">
                  <c:v>0.38502520449655731</c:v>
                </c:pt>
                <c:pt idx="171">
                  <c:v>0.39563277385875006</c:v>
                </c:pt>
                <c:pt idx="172">
                  <c:v>0.4348549836140343</c:v>
                </c:pt>
                <c:pt idx="173">
                  <c:v>0.49604444688426752</c:v>
                </c:pt>
                <c:pt idx="174">
                  <c:v>0.56302173370844821</c:v>
                </c:pt>
                <c:pt idx="175">
                  <c:v>0.62974074176261774</c:v>
                </c:pt>
                <c:pt idx="176">
                  <c:v>0.68851950069404788</c:v>
                </c:pt>
                <c:pt idx="177">
                  <c:v>0.73405563566055232</c:v>
                </c:pt>
                <c:pt idx="178">
                  <c:v>0.76694826693830054</c:v>
                </c:pt>
                <c:pt idx="179">
                  <c:v>0.79444770783261798</c:v>
                </c:pt>
                <c:pt idx="180">
                  <c:v>0.8215534673542696</c:v>
                </c:pt>
                <c:pt idx="181">
                  <c:v>0.84742133298545186</c:v>
                </c:pt>
                <c:pt idx="182">
                  <c:v>0.87815371953889221</c:v>
                </c:pt>
                <c:pt idx="183">
                  <c:v>0.92000593628938632</c:v>
                </c:pt>
                <c:pt idx="184">
                  <c:v>0.96810669534769644</c:v>
                </c:pt>
                <c:pt idx="185">
                  <c:v>0.98196730170190538</c:v>
                </c:pt>
                <c:pt idx="186">
                  <c:v>0.92817153634479266</c:v>
                </c:pt>
                <c:pt idx="187">
                  <c:v>0.87580491436324681</c:v>
                </c:pt>
                <c:pt idx="188">
                  <c:v>0.82040568803174374</c:v>
                </c:pt>
                <c:pt idx="189">
                  <c:v>0.76747787830515601</c:v>
                </c:pt>
                <c:pt idx="190">
                  <c:v>0.72059189100528021</c:v>
                </c:pt>
                <c:pt idx="191">
                  <c:v>0.67848202560926152</c:v>
                </c:pt>
                <c:pt idx="192">
                  <c:v>0.64156964583468845</c:v>
                </c:pt>
                <c:pt idx="193">
                  <c:v>0.61239532668574614</c:v>
                </c:pt>
                <c:pt idx="194">
                  <c:v>0.58947437534761427</c:v>
                </c:pt>
                <c:pt idx="195">
                  <c:v>0.57163945764474444</c:v>
                </c:pt>
                <c:pt idx="196">
                  <c:v>0.56436615530487833</c:v>
                </c:pt>
                <c:pt idx="197">
                  <c:v>0.55071804758066656</c:v>
                </c:pt>
                <c:pt idx="198">
                  <c:v>0.53216592403946639</c:v>
                </c:pt>
                <c:pt idx="199">
                  <c:v>0.51838647561808737</c:v>
                </c:pt>
                <c:pt idx="200">
                  <c:v>0.54412309169191708</c:v>
                </c:pt>
                <c:pt idx="201">
                  <c:v>0.5642349712147916</c:v>
                </c:pt>
                <c:pt idx="202">
                  <c:v>0.56793061798592404</c:v>
                </c:pt>
                <c:pt idx="203">
                  <c:v>0.5550715391674047</c:v>
                </c:pt>
                <c:pt idx="204">
                  <c:v>0.53346202010513388</c:v>
                </c:pt>
                <c:pt idx="205">
                  <c:v>0.51819902033738841</c:v>
                </c:pt>
                <c:pt idx="206">
                  <c:v>0.52079988573840819</c:v>
                </c:pt>
                <c:pt idx="207">
                  <c:v>0.55025699158565655</c:v>
                </c:pt>
                <c:pt idx="208">
                  <c:v>0.6030103103600728</c:v>
                </c:pt>
                <c:pt idx="209">
                  <c:v>0.67708393081624618</c:v>
                </c:pt>
                <c:pt idx="210">
                  <c:v>0.76537423616831735</c:v>
                </c:pt>
                <c:pt idx="211">
                  <c:v>0.8626180021309503</c:v>
                </c:pt>
                <c:pt idx="212">
                  <c:v>0.95270255019247618</c:v>
                </c:pt>
                <c:pt idx="213">
                  <c:v>0.9624973580439935</c:v>
                </c:pt>
                <c:pt idx="214">
                  <c:v>0.88766316245109467</c:v>
                </c:pt>
                <c:pt idx="215">
                  <c:v>0.82231610526132481</c:v>
                </c:pt>
                <c:pt idx="216">
                  <c:v>0.76820774301918848</c:v>
                </c:pt>
                <c:pt idx="217">
                  <c:v>0.72820115124228435</c:v>
                </c:pt>
                <c:pt idx="218">
                  <c:v>0.69612160900802222</c:v>
                </c:pt>
                <c:pt idx="219">
                  <c:v>0.67303111759863132</c:v>
                </c:pt>
                <c:pt idx="220">
                  <c:v>0.65615767857949847</c:v>
                </c:pt>
                <c:pt idx="221">
                  <c:v>0.64437754020302163</c:v>
                </c:pt>
                <c:pt idx="222">
                  <c:v>0.63532074544406791</c:v>
                </c:pt>
                <c:pt idx="223">
                  <c:v>0.62902098387036653</c:v>
                </c:pt>
                <c:pt idx="224">
                  <c:v>0.62589635494752449</c:v>
                </c:pt>
                <c:pt idx="225">
                  <c:v>0.62721934301149274</c:v>
                </c:pt>
                <c:pt idx="226">
                  <c:v>0.63420236831859889</c:v>
                </c:pt>
                <c:pt idx="227">
                  <c:v>0.64349583452172388</c:v>
                </c:pt>
                <c:pt idx="228">
                  <c:v>0.6726715779197403</c:v>
                </c:pt>
                <c:pt idx="229">
                  <c:v>0.72249409196046632</c:v>
                </c:pt>
                <c:pt idx="230">
                  <c:v>0.78247008228642989</c:v>
                </c:pt>
                <c:pt idx="231">
                  <c:v>0.84648263987239381</c:v>
                </c:pt>
                <c:pt idx="232">
                  <c:v>0.90921583083051161</c:v>
                </c:pt>
                <c:pt idx="233">
                  <c:v>0.97206646568290589</c:v>
                </c:pt>
                <c:pt idx="234">
                  <c:v>0.96880102596670437</c:v>
                </c:pt>
                <c:pt idx="235">
                  <c:v>0.92058728223700348</c:v>
                </c:pt>
                <c:pt idx="236">
                  <c:v>0.88100184260780778</c:v>
                </c:pt>
                <c:pt idx="237">
                  <c:v>0.85343185987038117</c:v>
                </c:pt>
                <c:pt idx="238">
                  <c:v>0.83830625813396931</c:v>
                </c:pt>
                <c:pt idx="239">
                  <c:v>0.83432513209542769</c:v>
                </c:pt>
                <c:pt idx="240">
                  <c:v>0.84044572500429759</c:v>
                </c:pt>
                <c:pt idx="241">
                  <c:v>0.85484544596401968</c:v>
                </c:pt>
                <c:pt idx="242">
                  <c:v>0.88125261194139881</c:v>
                </c:pt>
                <c:pt idx="243">
                  <c:v>0.91462946251200716</c:v>
                </c:pt>
                <c:pt idx="244">
                  <c:v>0.95809579597317773</c:v>
                </c:pt>
                <c:pt idx="245">
                  <c:v>0.99042804204053692</c:v>
                </c:pt>
                <c:pt idx="246">
                  <c:v>0.93178895511742932</c:v>
                </c:pt>
                <c:pt idx="247">
                  <c:v>0.87360928997752674</c:v>
                </c:pt>
                <c:pt idx="248">
                  <c:v>0.82401964320003196</c:v>
                </c:pt>
                <c:pt idx="249">
                  <c:v>0.7893195481853289</c:v>
                </c:pt>
                <c:pt idx="250">
                  <c:v>0.76692315170229342</c:v>
                </c:pt>
                <c:pt idx="251">
                  <c:v>0.75276015015268671</c:v>
                </c:pt>
                <c:pt idx="252">
                  <c:v>0.74288070847113219</c:v>
                </c:pt>
                <c:pt idx="253">
                  <c:v>0.73622971765091649</c:v>
                </c:pt>
                <c:pt idx="254">
                  <c:v>0.73215769964130972</c:v>
                </c:pt>
                <c:pt idx="255">
                  <c:v>0.73445776171305577</c:v>
                </c:pt>
                <c:pt idx="256">
                  <c:v>0.74967518498916397</c:v>
                </c:pt>
                <c:pt idx="257">
                  <c:v>0.77811477283313257</c:v>
                </c:pt>
                <c:pt idx="258">
                  <c:v>0.82405130252116277</c:v>
                </c:pt>
                <c:pt idx="259">
                  <c:v>0.88865787691837017</c:v>
                </c:pt>
                <c:pt idx="260">
                  <c:v>0.97172068998951744</c:v>
                </c:pt>
                <c:pt idx="261">
                  <c:v>0.93328822172375692</c:v>
                </c:pt>
                <c:pt idx="262">
                  <c:v>0.83192408170827847</c:v>
                </c:pt>
                <c:pt idx="263">
                  <c:v>0.732482715860306</c:v>
                </c:pt>
                <c:pt idx="264">
                  <c:v>0.64132859064505321</c:v>
                </c:pt>
                <c:pt idx="265">
                  <c:v>0.56252862270393866</c:v>
                </c:pt>
                <c:pt idx="266">
                  <c:v>0.49800162722077979</c:v>
                </c:pt>
                <c:pt idx="267">
                  <c:v>0.44657067996411093</c:v>
                </c:pt>
                <c:pt idx="268">
                  <c:v>0.40727126334129948</c:v>
                </c:pt>
                <c:pt idx="269">
                  <c:v>0.3788385951608203</c:v>
                </c:pt>
                <c:pt idx="270">
                  <c:v>0.36020578115291491</c:v>
                </c:pt>
                <c:pt idx="271">
                  <c:v>0.34945530997807406</c:v>
                </c:pt>
                <c:pt idx="272">
                  <c:v>0.34367136203102577</c:v>
                </c:pt>
                <c:pt idx="273">
                  <c:v>0.34617471013976342</c:v>
                </c:pt>
                <c:pt idx="274">
                  <c:v>0.39414944879543201</c:v>
                </c:pt>
                <c:pt idx="275">
                  <c:v>0.44760549601423172</c:v>
                </c:pt>
                <c:pt idx="276">
                  <c:v>0.50141138574240696</c:v>
                </c:pt>
                <c:pt idx="277">
                  <c:v>0.56067434567603247</c:v>
                </c:pt>
                <c:pt idx="278">
                  <c:v>0.62646648642600267</c:v>
                </c:pt>
                <c:pt idx="279">
                  <c:v>0.68587152004787588</c:v>
                </c:pt>
                <c:pt idx="280">
                  <c:v>0.72742300165244833</c:v>
                </c:pt>
                <c:pt idx="281">
                  <c:v>0.75335251419514715</c:v>
                </c:pt>
                <c:pt idx="282">
                  <c:v>0.77489902541231426</c:v>
                </c:pt>
                <c:pt idx="283">
                  <c:v>0.80093611228319239</c:v>
                </c:pt>
                <c:pt idx="284">
                  <c:v>0.82976167485956109</c:v>
                </c:pt>
                <c:pt idx="285">
                  <c:v>0.86718939372058579</c:v>
                </c:pt>
                <c:pt idx="286">
                  <c:v>0.92060265883463133</c:v>
                </c:pt>
                <c:pt idx="287">
                  <c:v>0.98883466958424693</c:v>
                </c:pt>
                <c:pt idx="288">
                  <c:v>0.93285358354261505</c:v>
                </c:pt>
                <c:pt idx="289">
                  <c:v>0.84892457142873701</c:v>
                </c:pt>
                <c:pt idx="290">
                  <c:v>0.77074193040256733</c:v>
                </c:pt>
                <c:pt idx="291">
                  <c:v>0.70121724732363988</c:v>
                </c:pt>
                <c:pt idx="292">
                  <c:v>0.64307448730227201</c:v>
                </c:pt>
                <c:pt idx="293">
                  <c:v>0.59285571257543235</c:v>
                </c:pt>
                <c:pt idx="294">
                  <c:v>0.54378017313498994</c:v>
                </c:pt>
                <c:pt idx="295">
                  <c:v>0.48372950545175653</c:v>
                </c:pt>
                <c:pt idx="296">
                  <c:v>0.40846290998798485</c:v>
                </c:pt>
                <c:pt idx="297">
                  <c:v>0.3278691036776461</c:v>
                </c:pt>
                <c:pt idx="298">
                  <c:v>0.2445578117421302</c:v>
                </c:pt>
                <c:pt idx="299">
                  <c:v>0.16898569524850005</c:v>
                </c:pt>
                <c:pt idx="300">
                  <c:v>0.10963282366064697</c:v>
                </c:pt>
                <c:pt idx="301">
                  <c:v>7.0511372569452724E-2</c:v>
                </c:pt>
                <c:pt idx="302">
                  <c:v>4.8433169362939288E-2</c:v>
                </c:pt>
                <c:pt idx="303">
                  <c:v>4.1568739722092407E-2</c:v>
                </c:pt>
                <c:pt idx="304">
                  <c:v>5.1359298846001433E-2</c:v>
                </c:pt>
                <c:pt idx="305">
                  <c:v>4.1583150519854284E-2</c:v>
                </c:pt>
                <c:pt idx="306">
                  <c:v>4.8875679543384898E-2</c:v>
                </c:pt>
                <c:pt idx="307">
                  <c:v>7.7584431330313008E-2</c:v>
                </c:pt>
                <c:pt idx="308">
                  <c:v>0.13505656699749902</c:v>
                </c:pt>
                <c:pt idx="309">
                  <c:v>0.21598516182666094</c:v>
                </c:pt>
                <c:pt idx="310">
                  <c:v>0.32424904309092295</c:v>
                </c:pt>
                <c:pt idx="311">
                  <c:v>0.45342211118586861</c:v>
                </c:pt>
                <c:pt idx="312">
                  <c:v>0.59284187305971758</c:v>
                </c:pt>
                <c:pt idx="313">
                  <c:v>0.73669522540266774</c:v>
                </c:pt>
                <c:pt idx="314">
                  <c:v>0.88220016671184665</c:v>
                </c:pt>
                <c:pt idx="315">
                  <c:v>0.97169337171571502</c:v>
                </c:pt>
                <c:pt idx="316">
                  <c:v>0.83056563841253361</c:v>
                </c:pt>
                <c:pt idx="317">
                  <c:v>0.70387884196286055</c:v>
                </c:pt>
                <c:pt idx="318">
                  <c:v>0.59952261356370251</c:v>
                </c:pt>
                <c:pt idx="319">
                  <c:v>0.51601294318177993</c:v>
                </c:pt>
                <c:pt idx="320">
                  <c:v>0.45328220753367943</c:v>
                </c:pt>
                <c:pt idx="321">
                  <c:v>0.40258412762603624</c:v>
                </c:pt>
                <c:pt idx="322">
                  <c:v>0.36049542761300379</c:v>
                </c:pt>
                <c:pt idx="323">
                  <c:v>0.31842738401466197</c:v>
                </c:pt>
                <c:pt idx="324">
                  <c:v>0.20377647553647937</c:v>
                </c:pt>
                <c:pt idx="325">
                  <c:v>0.10865563862850447</c:v>
                </c:pt>
                <c:pt idx="326">
                  <c:v>4.5030013184311102E-2</c:v>
                </c:pt>
                <c:pt idx="327">
                  <c:v>1.7996299994267995E-2</c:v>
                </c:pt>
                <c:pt idx="328">
                  <c:v>1.7961427484097681E-2</c:v>
                </c:pt>
                <c:pt idx="329">
                  <c:v>4.6897433465406757E-2</c:v>
                </c:pt>
                <c:pt idx="330">
                  <c:v>9.5151085865082585E-2</c:v>
                </c:pt>
                <c:pt idx="331">
                  <c:v>0.15373701564919529</c:v>
                </c:pt>
                <c:pt idx="332">
                  <c:v>0.22650705707797192</c:v>
                </c:pt>
                <c:pt idx="333">
                  <c:v>0.3143521751479631</c:v>
                </c:pt>
                <c:pt idx="334">
                  <c:v>0.40916098124314582</c:v>
                </c:pt>
                <c:pt idx="335">
                  <c:v>0.51027462766968412</c:v>
                </c:pt>
                <c:pt idx="336">
                  <c:v>0.59651199355964812</c:v>
                </c:pt>
                <c:pt idx="337">
                  <c:v>0.69429404446753029</c:v>
                </c:pt>
                <c:pt idx="338">
                  <c:v>0.79799068068902212</c:v>
                </c:pt>
                <c:pt idx="339">
                  <c:v>0.88756932990289028</c:v>
                </c:pt>
                <c:pt idx="340">
                  <c:v>0.9596875081676689</c:v>
                </c:pt>
                <c:pt idx="341">
                  <c:v>0.98881360216679115</c:v>
                </c:pt>
                <c:pt idx="342">
                  <c:v>0.9497762291717734</c:v>
                </c:pt>
                <c:pt idx="343">
                  <c:v>0.91357609062482625</c:v>
                </c:pt>
                <c:pt idx="344">
                  <c:v>0.88512401473555224</c:v>
                </c:pt>
                <c:pt idx="345">
                  <c:v>0.868200770401516</c:v>
                </c:pt>
                <c:pt idx="346">
                  <c:v>0.86256628002514002</c:v>
                </c:pt>
                <c:pt idx="347">
                  <c:v>0.86109801324863255</c:v>
                </c:pt>
                <c:pt idx="348">
                  <c:v>0.86569723358720285</c:v>
                </c:pt>
                <c:pt idx="349">
                  <c:v>0.87384336154465547</c:v>
                </c:pt>
                <c:pt idx="350">
                  <c:v>0.8845220494321544</c:v>
                </c:pt>
                <c:pt idx="351">
                  <c:v>0.89566330314698694</c:v>
                </c:pt>
                <c:pt idx="352">
                  <c:v>0.90124815411360937</c:v>
                </c:pt>
                <c:pt idx="353">
                  <c:v>0.89813494715213926</c:v>
                </c:pt>
                <c:pt idx="354">
                  <c:v>0.89063673999333204</c:v>
                </c:pt>
                <c:pt idx="355">
                  <c:v>0.9670708731030514</c:v>
                </c:pt>
                <c:pt idx="356">
                  <c:v>0.96127423812217727</c:v>
                </c:pt>
                <c:pt idx="357">
                  <c:v>0.90140810051726461</c:v>
                </c:pt>
                <c:pt idx="358">
                  <c:v>0.85103567143456094</c:v>
                </c:pt>
                <c:pt idx="359">
                  <c:v>0.80872207110620808</c:v>
                </c:pt>
              </c:numCache>
            </c:numRef>
          </c:val>
        </c:ser>
        <c:ser>
          <c:idx val="10"/>
          <c:order val="10"/>
          <c:tx>
            <c:strRef>
              <c:f>'Score Template 2'!$EO$8</c:f>
              <c:strCache>
                <c:ptCount val="1"/>
                <c:pt idx="0">
                  <c:v>Accuracy Score +100s</c:v>
                </c:pt>
              </c:strCache>
            </c:strRef>
          </c:tx>
          <c:val>
            <c:numRef>
              <c:f>'Score Template 2'!$EO$39:$EO$398</c:f>
              <c:numCache>
                <c:formatCode>0.0000</c:formatCode>
                <c:ptCount val="360"/>
                <c:pt idx="0">
                  <c:v>0.56585744080442124</c:v>
                </c:pt>
                <c:pt idx="1">
                  <c:v>0.54728951782785407</c:v>
                </c:pt>
                <c:pt idx="2">
                  <c:v>0.52642535458888517</c:v>
                </c:pt>
                <c:pt idx="3">
                  <c:v>0.50981145895296032</c:v>
                </c:pt>
                <c:pt idx="4">
                  <c:v>0.49859680397915374</c:v>
                </c:pt>
                <c:pt idx="5">
                  <c:v>0.49820500343332841</c:v>
                </c:pt>
                <c:pt idx="6">
                  <c:v>0.51446732628351532</c:v>
                </c:pt>
                <c:pt idx="7">
                  <c:v>0.55160831928476206</c:v>
                </c:pt>
                <c:pt idx="8">
                  <c:v>0.60958741722521737</c:v>
                </c:pt>
                <c:pt idx="9">
                  <c:v>0.67300590817653405</c:v>
                </c:pt>
                <c:pt idx="10">
                  <c:v>0.73788097958347609</c:v>
                </c:pt>
                <c:pt idx="11">
                  <c:v>0.79942376276094074</c:v>
                </c:pt>
                <c:pt idx="12">
                  <c:v>0.85638908026629923</c:v>
                </c:pt>
                <c:pt idx="13">
                  <c:v>0.90655933860955584</c:v>
                </c:pt>
                <c:pt idx="14">
                  <c:v>0.95252249631351249</c:v>
                </c:pt>
                <c:pt idx="15">
                  <c:v>0.9958467545107651</c:v>
                </c:pt>
                <c:pt idx="16">
                  <c:v>0.93960003544876047</c:v>
                </c:pt>
                <c:pt idx="17">
                  <c:v>0.88460996317813867</c:v>
                </c:pt>
                <c:pt idx="18">
                  <c:v>0.83600095150287068</c:v>
                </c:pt>
                <c:pt idx="19">
                  <c:v>0.79084364210180458</c:v>
                </c:pt>
                <c:pt idx="20">
                  <c:v>0.74914192818038172</c:v>
                </c:pt>
                <c:pt idx="21">
                  <c:v>0.70953915158645198</c:v>
                </c:pt>
                <c:pt idx="22">
                  <c:v>0.67127784349180464</c:v>
                </c:pt>
                <c:pt idx="23">
                  <c:v>0.63597717403123666</c:v>
                </c:pt>
                <c:pt idx="24">
                  <c:v>0.61151851622139253</c:v>
                </c:pt>
                <c:pt idx="25">
                  <c:v>0.6016391722291925</c:v>
                </c:pt>
                <c:pt idx="26">
                  <c:v>0.5954832884277721</c:v>
                </c:pt>
                <c:pt idx="27">
                  <c:v>0.59621760053840211</c:v>
                </c:pt>
                <c:pt idx="28">
                  <c:v>0.60487813120395417</c:v>
                </c:pt>
                <c:pt idx="29">
                  <c:v>0.62820303994050652</c:v>
                </c:pt>
                <c:pt idx="30">
                  <c:v>0.68414874141434978</c:v>
                </c:pt>
                <c:pt idx="31">
                  <c:v>0.77086476277528448</c:v>
                </c:pt>
                <c:pt idx="32">
                  <c:v>0.88520993514920776</c:v>
                </c:pt>
                <c:pt idx="33">
                  <c:v>0.98560325338104171</c:v>
                </c:pt>
                <c:pt idx="34">
                  <c:v>0.85177320406201429</c:v>
                </c:pt>
                <c:pt idx="35">
                  <c:v>0.7134615449497872</c:v>
                </c:pt>
                <c:pt idx="36">
                  <c:v>0.57467001252558358</c:v>
                </c:pt>
                <c:pt idx="37">
                  <c:v>0.43882739613065536</c:v>
                </c:pt>
                <c:pt idx="38">
                  <c:v>0.31277321733163344</c:v>
                </c:pt>
                <c:pt idx="39">
                  <c:v>0.20030678209572317</c:v>
                </c:pt>
                <c:pt idx="40">
                  <c:v>0.10061474089094669</c:v>
                </c:pt>
                <c:pt idx="41">
                  <c:v>1.3068751796479372E-2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1.0774692425068899E-2</c:v>
                </c:pt>
                <c:pt idx="53">
                  <c:v>0.15246605959642778</c:v>
                </c:pt>
                <c:pt idx="54">
                  <c:v>0.31931292163963698</c:v>
                </c:pt>
                <c:pt idx="55">
                  <c:v>0.50050364803946379</c:v>
                </c:pt>
                <c:pt idx="56">
                  <c:v>0.69447784020999537</c:v>
                </c:pt>
                <c:pt idx="57">
                  <c:v>0.90658436820704091</c:v>
                </c:pt>
                <c:pt idx="58">
                  <c:v>0.86999540552720767</c:v>
                </c:pt>
                <c:pt idx="59">
                  <c:v>0.64794318936684114</c:v>
                </c:pt>
                <c:pt idx="60">
                  <c:v>0.44024291732100684</c:v>
                </c:pt>
                <c:pt idx="61">
                  <c:v>0.26072125337110696</c:v>
                </c:pt>
                <c:pt idx="62">
                  <c:v>0.11348802107826472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2.0406401106605188E-3</c:v>
                </c:pt>
                <c:pt idx="77">
                  <c:v>0.10665065242470251</c:v>
                </c:pt>
                <c:pt idx="78">
                  <c:v>0.23277849916588034</c:v>
                </c:pt>
                <c:pt idx="79">
                  <c:v>0.37777809412158547</c:v>
                </c:pt>
                <c:pt idx="80">
                  <c:v>0.53603820985083983</c:v>
                </c:pt>
                <c:pt idx="81">
                  <c:v>0.6940820420195738</c:v>
                </c:pt>
                <c:pt idx="82">
                  <c:v>0.84345165982617121</c:v>
                </c:pt>
                <c:pt idx="83">
                  <c:v>0.98086766810420778</c:v>
                </c:pt>
                <c:pt idx="84">
                  <c:v>0.90519853351358326</c:v>
                </c:pt>
                <c:pt idx="85">
                  <c:v>0.80047126167964555</c:v>
                </c:pt>
                <c:pt idx="86">
                  <c:v>0.70350021739277024</c:v>
                </c:pt>
                <c:pt idx="87">
                  <c:v>0.61530013379824133</c:v>
                </c:pt>
                <c:pt idx="88">
                  <c:v>0.54937846405535273</c:v>
                </c:pt>
                <c:pt idx="89">
                  <c:v>0.50379040359486371</c:v>
                </c:pt>
                <c:pt idx="90">
                  <c:v>0.4675307416088369</c:v>
                </c:pt>
                <c:pt idx="91">
                  <c:v>0.43630150779742261</c:v>
                </c:pt>
                <c:pt idx="92">
                  <c:v>0.41678619068538036</c:v>
                </c:pt>
                <c:pt idx="93">
                  <c:v>0.41412470075226715</c:v>
                </c:pt>
                <c:pt idx="94">
                  <c:v>0.43429553775283525</c:v>
                </c:pt>
                <c:pt idx="95">
                  <c:v>0.47112253871782417</c:v>
                </c:pt>
                <c:pt idx="96">
                  <c:v>0.51641843655448583</c:v>
                </c:pt>
                <c:pt idx="97">
                  <c:v>0.57031922615310493</c:v>
                </c:pt>
                <c:pt idx="98">
                  <c:v>0.63119525886592909</c:v>
                </c:pt>
                <c:pt idx="99">
                  <c:v>0.69854253991519011</c:v>
                </c:pt>
                <c:pt idx="100">
                  <c:v>0.77686895779194298</c:v>
                </c:pt>
                <c:pt idx="101">
                  <c:v>0.86927509334458097</c:v>
                </c:pt>
                <c:pt idx="102">
                  <c:v>0.96316086116170274</c:v>
                </c:pt>
                <c:pt idx="103">
                  <c:v>0.944455918882673</c:v>
                </c:pt>
                <c:pt idx="104">
                  <c:v>0.85947063014640535</c:v>
                </c:pt>
                <c:pt idx="105">
                  <c:v>0.78607254818714245</c:v>
                </c:pt>
                <c:pt idx="106">
                  <c:v>0.72663464013752221</c:v>
                </c:pt>
                <c:pt idx="107">
                  <c:v>0.68099495493824924</c:v>
                </c:pt>
                <c:pt idx="108">
                  <c:v>0.64226544622409221</c:v>
                </c:pt>
                <c:pt idx="109">
                  <c:v>0.62344131491920574</c:v>
                </c:pt>
                <c:pt idx="110">
                  <c:v>0.62047886867897073</c:v>
                </c:pt>
                <c:pt idx="111">
                  <c:v>0.62193191760559108</c:v>
                </c:pt>
                <c:pt idx="112">
                  <c:v>0.63124729899355303</c:v>
                </c:pt>
                <c:pt idx="113">
                  <c:v>0.64350014090641672</c:v>
                </c:pt>
                <c:pt idx="114">
                  <c:v>0.65701303085757623</c:v>
                </c:pt>
                <c:pt idx="115">
                  <c:v>0.66527150881536801</c:v>
                </c:pt>
                <c:pt idx="116">
                  <c:v>0.68564817899242492</c:v>
                </c:pt>
                <c:pt idx="117">
                  <c:v>0.72369034230130758</c:v>
                </c:pt>
                <c:pt idx="118">
                  <c:v>0.78027632611458964</c:v>
                </c:pt>
                <c:pt idx="119">
                  <c:v>0.8484432364206822</c:v>
                </c:pt>
                <c:pt idx="120">
                  <c:v>0.92728005486171727</c:v>
                </c:pt>
                <c:pt idx="121">
                  <c:v>0.98504254923648227</c:v>
                </c:pt>
                <c:pt idx="122">
                  <c:v>0.89585838437582843</c:v>
                </c:pt>
                <c:pt idx="123">
                  <c:v>0.81452656640283649</c:v>
                </c:pt>
                <c:pt idx="124">
                  <c:v>0.7535308399772076</c:v>
                </c:pt>
                <c:pt idx="125">
                  <c:v>0.71247620253077137</c:v>
                </c:pt>
                <c:pt idx="126">
                  <c:v>0.6837236946512375</c:v>
                </c:pt>
                <c:pt idx="127">
                  <c:v>0.66526999000616138</c:v>
                </c:pt>
                <c:pt idx="128">
                  <c:v>0.65846210765940771</c:v>
                </c:pt>
                <c:pt idx="129">
                  <c:v>0.6619812954003893</c:v>
                </c:pt>
                <c:pt idx="130">
                  <c:v>0.67197130656596871</c:v>
                </c:pt>
                <c:pt idx="131">
                  <c:v>0.68913930988846528</c:v>
                </c:pt>
                <c:pt idx="132">
                  <c:v>0.71238718500240661</c:v>
                </c:pt>
                <c:pt idx="133">
                  <c:v>0.74896195012580358</c:v>
                </c:pt>
                <c:pt idx="134">
                  <c:v>0.80005469036076748</c:v>
                </c:pt>
                <c:pt idx="135">
                  <c:v>0.85750802329816522</c:v>
                </c:pt>
                <c:pt idx="136">
                  <c:v>0.91519375028212613</c:v>
                </c:pt>
                <c:pt idx="137">
                  <c:v>0.9721608642922458</c:v>
                </c:pt>
                <c:pt idx="138">
                  <c:v>0.96960704003056264</c:v>
                </c:pt>
                <c:pt idx="139">
                  <c:v>0.90729566820740959</c:v>
                </c:pt>
                <c:pt idx="140">
                  <c:v>0.84508221091585045</c:v>
                </c:pt>
                <c:pt idx="141">
                  <c:v>0.78588061587997693</c:v>
                </c:pt>
                <c:pt idx="142">
                  <c:v>0.72407322806787255</c:v>
                </c:pt>
                <c:pt idx="143">
                  <c:v>0.66456072334340588</c:v>
                </c:pt>
                <c:pt idx="144">
                  <c:v>0.60727831761969675</c:v>
                </c:pt>
                <c:pt idx="145">
                  <c:v>0.55633483628658253</c:v>
                </c:pt>
                <c:pt idx="146">
                  <c:v>0.51710045816366645</c:v>
                </c:pt>
                <c:pt idx="147">
                  <c:v>0.49657714305959999</c:v>
                </c:pt>
                <c:pt idx="148">
                  <c:v>0.49818572201561362</c:v>
                </c:pt>
                <c:pt idx="149">
                  <c:v>0.52557824394294606</c:v>
                </c:pt>
                <c:pt idx="150">
                  <c:v>0.57295318704636578</c:v>
                </c:pt>
                <c:pt idx="151">
                  <c:v>0.63419566864916099</c:v>
                </c:pt>
                <c:pt idx="152">
                  <c:v>0.70914293185751798</c:v>
                </c:pt>
                <c:pt idx="153">
                  <c:v>0.79323052670788607</c:v>
                </c:pt>
                <c:pt idx="154">
                  <c:v>0.87637996906251248</c:v>
                </c:pt>
                <c:pt idx="155">
                  <c:v>0.95043380185304527</c:v>
                </c:pt>
                <c:pt idx="156">
                  <c:v>0.98050617707542143</c:v>
                </c:pt>
                <c:pt idx="157">
                  <c:v>0.91045476883438026</c:v>
                </c:pt>
                <c:pt idx="158">
                  <c:v>0.84287541946033095</c:v>
                </c:pt>
                <c:pt idx="159">
                  <c:v>0.78002689643335654</c:v>
                </c:pt>
                <c:pt idx="160">
                  <c:v>0.72186675483949903</c:v>
                </c:pt>
                <c:pt idx="161">
                  <c:v>0.66693356438411855</c:v>
                </c:pt>
                <c:pt idx="162">
                  <c:v>0.61485712992008423</c:v>
                </c:pt>
                <c:pt idx="163">
                  <c:v>0.56511146462726725</c:v>
                </c:pt>
                <c:pt idx="164">
                  <c:v>0.52386906164032276</c:v>
                </c:pt>
                <c:pt idx="165">
                  <c:v>0.49183597931450962</c:v>
                </c:pt>
                <c:pt idx="166">
                  <c:v>0.46461312328301352</c:v>
                </c:pt>
                <c:pt idx="167">
                  <c:v>0.44433062692452929</c:v>
                </c:pt>
                <c:pt idx="168">
                  <c:v>0.40230494772692582</c:v>
                </c:pt>
                <c:pt idx="169">
                  <c:v>0.38499771917195602</c:v>
                </c:pt>
                <c:pt idx="170">
                  <c:v>0.39560671462678321</c:v>
                </c:pt>
                <c:pt idx="171">
                  <c:v>0.43483009000039885</c:v>
                </c:pt>
                <c:pt idx="172">
                  <c:v>0.49602380717422367</c:v>
                </c:pt>
                <c:pt idx="173">
                  <c:v>0.56300569990484906</c:v>
                </c:pt>
                <c:pt idx="174">
                  <c:v>0.6297271128215528</c:v>
                </c:pt>
                <c:pt idx="175">
                  <c:v>0.6885093425476112</c:v>
                </c:pt>
                <c:pt idx="176">
                  <c:v>0.73403460710290469</c:v>
                </c:pt>
                <c:pt idx="177">
                  <c:v>0.76693959877633611</c:v>
                </c:pt>
                <c:pt idx="178">
                  <c:v>0.79445299858768315</c:v>
                </c:pt>
                <c:pt idx="179">
                  <c:v>0.82157306601234048</c:v>
                </c:pt>
                <c:pt idx="180">
                  <c:v>0.84745191739723191</c:v>
                </c:pt>
                <c:pt idx="181">
                  <c:v>0.87818720016540253</c:v>
                </c:pt>
                <c:pt idx="182">
                  <c:v>0.92003928897894294</c:v>
                </c:pt>
                <c:pt idx="183">
                  <c:v>0.96813607964808901</c:v>
                </c:pt>
                <c:pt idx="184">
                  <c:v>0.98194454414870092</c:v>
                </c:pt>
                <c:pt idx="185">
                  <c:v>0.92815509436323473</c:v>
                </c:pt>
                <c:pt idx="186">
                  <c:v>0.87579116199742213</c:v>
                </c:pt>
                <c:pt idx="187">
                  <c:v>0.82039212535265382</c:v>
                </c:pt>
                <c:pt idx="188">
                  <c:v>0.76746492908013453</c:v>
                </c:pt>
                <c:pt idx="189">
                  <c:v>0.72057650807169027</c:v>
                </c:pt>
                <c:pt idx="190">
                  <c:v>0.67846108282454143</c:v>
                </c:pt>
                <c:pt idx="191">
                  <c:v>0.64154558076300916</c:v>
                </c:pt>
                <c:pt idx="192">
                  <c:v>0.61237035230549441</c:v>
                </c:pt>
                <c:pt idx="193">
                  <c:v>0.58944746924394487</c:v>
                </c:pt>
                <c:pt idx="194">
                  <c:v>0.57161326745757068</c:v>
                </c:pt>
                <c:pt idx="195">
                  <c:v>0.5643384489103731</c:v>
                </c:pt>
                <c:pt idx="196">
                  <c:v>0.55069157720119066</c:v>
                </c:pt>
                <c:pt idx="197">
                  <c:v>0.53214247335434961</c:v>
                </c:pt>
                <c:pt idx="198">
                  <c:v>0.51836541021399696</c:v>
                </c:pt>
                <c:pt idx="199">
                  <c:v>0.54410462346949395</c:v>
                </c:pt>
                <c:pt idx="200">
                  <c:v>0.56422037156802707</c:v>
                </c:pt>
                <c:pt idx="201">
                  <c:v>0.56791914405720312</c:v>
                </c:pt>
                <c:pt idx="202">
                  <c:v>0.55506260861345968</c:v>
                </c:pt>
                <c:pt idx="203">
                  <c:v>0.53345836960076676</c:v>
                </c:pt>
                <c:pt idx="204">
                  <c:v>0.51819218304833659</c:v>
                </c:pt>
                <c:pt idx="205">
                  <c:v>0.52079059795129501</c:v>
                </c:pt>
                <c:pt idx="206">
                  <c:v>0.55025009132874381</c:v>
                </c:pt>
                <c:pt idx="207">
                  <c:v>0.60302316943399847</c:v>
                </c:pt>
                <c:pt idx="208">
                  <c:v>0.6770939794561841</c:v>
                </c:pt>
                <c:pt idx="209">
                  <c:v>0.76537607825473852</c:v>
                </c:pt>
                <c:pt idx="210">
                  <c:v>0.86261156812626405</c:v>
                </c:pt>
                <c:pt idx="211">
                  <c:v>0.95269174360769293</c:v>
                </c:pt>
                <c:pt idx="212">
                  <c:v>0.9625049929625219</c:v>
                </c:pt>
                <c:pt idx="213">
                  <c:v>0.88766186666228775</c:v>
                </c:pt>
                <c:pt idx="214">
                  <c:v>0.82230138015852972</c:v>
                </c:pt>
                <c:pt idx="215">
                  <c:v>0.76818135993026426</c:v>
                </c:pt>
                <c:pt idx="216">
                  <c:v>0.72816410940773624</c:v>
                </c:pt>
                <c:pt idx="217">
                  <c:v>0.69607746293430306</c:v>
                </c:pt>
                <c:pt idx="218">
                  <c:v>0.67298249893265227</c:v>
                </c:pt>
                <c:pt idx="219">
                  <c:v>0.65611264170876016</c:v>
                </c:pt>
                <c:pt idx="220">
                  <c:v>0.64433514397459923</c:v>
                </c:pt>
                <c:pt idx="221">
                  <c:v>0.63528332769837714</c:v>
                </c:pt>
                <c:pt idx="222">
                  <c:v>0.62898830297922026</c:v>
                </c:pt>
                <c:pt idx="223">
                  <c:v>0.62586928757485905</c:v>
                </c:pt>
                <c:pt idx="224">
                  <c:v>0.62719932119468702</c:v>
                </c:pt>
                <c:pt idx="225">
                  <c:v>0.63418630647444485</c:v>
                </c:pt>
                <c:pt idx="226">
                  <c:v>0.6434842649666862</c:v>
                </c:pt>
                <c:pt idx="227">
                  <c:v>0.67266311868179529</c:v>
                </c:pt>
                <c:pt idx="228">
                  <c:v>0.72248818069316378</c:v>
                </c:pt>
                <c:pt idx="229">
                  <c:v>0.78246553518017747</c:v>
                </c:pt>
                <c:pt idx="230">
                  <c:v>0.84647947365116138</c:v>
                </c:pt>
                <c:pt idx="231">
                  <c:v>0.90921425498236386</c:v>
                </c:pt>
                <c:pt idx="232">
                  <c:v>0.97206711716602945</c:v>
                </c:pt>
                <c:pt idx="233">
                  <c:v>0.96879754248497285</c:v>
                </c:pt>
                <c:pt idx="234">
                  <c:v>0.92058264128867939</c:v>
                </c:pt>
                <c:pt idx="235">
                  <c:v>0.88098725896572772</c:v>
                </c:pt>
                <c:pt idx="236">
                  <c:v>0.85340695156899438</c:v>
                </c:pt>
                <c:pt idx="237">
                  <c:v>0.83827627241235947</c:v>
                </c:pt>
                <c:pt idx="238">
                  <c:v>0.83429312739974537</c:v>
                </c:pt>
                <c:pt idx="239">
                  <c:v>0.84041435919674257</c:v>
                </c:pt>
                <c:pt idx="240">
                  <c:v>0.85481402032085196</c:v>
                </c:pt>
                <c:pt idx="241">
                  <c:v>0.88122304394548268</c:v>
                </c:pt>
                <c:pt idx="242">
                  <c:v>0.91460535331966808</c:v>
                </c:pt>
                <c:pt idx="243">
                  <c:v>0.95807599596154214</c:v>
                </c:pt>
                <c:pt idx="244">
                  <c:v>0.99044183948605635</c:v>
                </c:pt>
                <c:pt idx="245">
                  <c:v>0.93179653291115838</c:v>
                </c:pt>
                <c:pt idx="246">
                  <c:v>0.87361129654289393</c:v>
                </c:pt>
                <c:pt idx="247">
                  <c:v>0.82401659858648124</c:v>
                </c:pt>
                <c:pt idx="248">
                  <c:v>0.78931236403767069</c:v>
                </c:pt>
                <c:pt idx="249">
                  <c:v>0.76690996290330271</c:v>
                </c:pt>
                <c:pt idx="250">
                  <c:v>0.75274347378199757</c:v>
                </c:pt>
                <c:pt idx="251">
                  <c:v>0.74285898520440741</c:v>
                </c:pt>
                <c:pt idx="252">
                  <c:v>0.73620398646864604</c:v>
                </c:pt>
                <c:pt idx="253">
                  <c:v>0.73212838388674506</c:v>
                </c:pt>
                <c:pt idx="254">
                  <c:v>0.73442867288376856</c:v>
                </c:pt>
                <c:pt idx="255">
                  <c:v>0.74965038864346845</c:v>
                </c:pt>
                <c:pt idx="256">
                  <c:v>0.77809741919355146</c:v>
                </c:pt>
                <c:pt idx="257">
                  <c:v>0.82404009772852171</c:v>
                </c:pt>
                <c:pt idx="258">
                  <c:v>0.88865078707941003</c:v>
                </c:pt>
                <c:pt idx="259">
                  <c:v>0.97171573940704326</c:v>
                </c:pt>
                <c:pt idx="260">
                  <c:v>0.93329156008475811</c:v>
                </c:pt>
                <c:pt idx="261">
                  <c:v>0.83192613237516055</c:v>
                </c:pt>
                <c:pt idx="262">
                  <c:v>0.73248158037368483</c:v>
                </c:pt>
                <c:pt idx="263">
                  <c:v>0.64132099433158807</c:v>
                </c:pt>
                <c:pt idx="264">
                  <c:v>0.56251441158683646</c:v>
                </c:pt>
                <c:pt idx="265">
                  <c:v>0.49797866455833206</c:v>
                </c:pt>
                <c:pt idx="266">
                  <c:v>0.4465383802218319</c:v>
                </c:pt>
                <c:pt idx="267">
                  <c:v>0.40722973441005506</c:v>
                </c:pt>
                <c:pt idx="268">
                  <c:v>0.37879110128585747</c:v>
                </c:pt>
                <c:pt idx="269">
                  <c:v>0.36015510010824059</c:v>
                </c:pt>
                <c:pt idx="270">
                  <c:v>0.34940558872740679</c:v>
                </c:pt>
                <c:pt idx="271">
                  <c:v>0.34362578117026144</c:v>
                </c:pt>
                <c:pt idx="272">
                  <c:v>0.34613530305023432</c:v>
                </c:pt>
                <c:pt idx="273">
                  <c:v>0.39411717381635913</c:v>
                </c:pt>
                <c:pt idx="274">
                  <c:v>0.44757976439073233</c:v>
                </c:pt>
                <c:pt idx="275">
                  <c:v>0.50139171526962989</c:v>
                </c:pt>
                <c:pt idx="276">
                  <c:v>0.56066010559500468</c:v>
                </c:pt>
                <c:pt idx="277">
                  <c:v>0.62645714467847635</c:v>
                </c:pt>
                <c:pt idx="278">
                  <c:v>0.68586611995166313</c:v>
                </c:pt>
                <c:pt idx="279">
                  <c:v>0.72742008688804438</c:v>
                </c:pt>
                <c:pt idx="280">
                  <c:v>0.75335374616565676</c:v>
                </c:pt>
                <c:pt idx="281">
                  <c:v>0.77492299664415254</c:v>
                </c:pt>
                <c:pt idx="282">
                  <c:v>0.80096282744099001</c:v>
                </c:pt>
                <c:pt idx="283">
                  <c:v>0.82978856796918876</c:v>
                </c:pt>
                <c:pt idx="284">
                  <c:v>0.86721901808051216</c:v>
                </c:pt>
                <c:pt idx="285">
                  <c:v>0.92063555023413257</c:v>
                </c:pt>
                <c:pt idx="286">
                  <c:v>0.98886436940100975</c:v>
                </c:pt>
                <c:pt idx="287">
                  <c:v>0.93283280925919498</c:v>
                </c:pt>
                <c:pt idx="288">
                  <c:v>0.84891160605648042</c:v>
                </c:pt>
                <c:pt idx="289">
                  <c:v>0.77073114516134289</c:v>
                </c:pt>
                <c:pt idx="290">
                  <c:v>0.70120421542262557</c:v>
                </c:pt>
                <c:pt idx="291">
                  <c:v>0.64306006107442903</c:v>
                </c:pt>
                <c:pt idx="292">
                  <c:v>0.59283698390382189</c:v>
                </c:pt>
                <c:pt idx="293">
                  <c:v>0.54375345005673315</c:v>
                </c:pt>
                <c:pt idx="294">
                  <c:v>0.48369537459647327</c:v>
                </c:pt>
                <c:pt idx="295">
                  <c:v>0.40842374372740664</c:v>
                </c:pt>
                <c:pt idx="296">
                  <c:v>0.32782713268890296</c:v>
                </c:pt>
                <c:pt idx="297">
                  <c:v>0.24451871502899658</c:v>
                </c:pt>
                <c:pt idx="298">
                  <c:v>0.16895092639101006</c:v>
                </c:pt>
                <c:pt idx="299">
                  <c:v>0.10960374506752235</c:v>
                </c:pt>
                <c:pt idx="300">
                  <c:v>7.048625381775353E-2</c:v>
                </c:pt>
                <c:pt idx="301">
                  <c:v>4.8408618231679856E-2</c:v>
                </c:pt>
                <c:pt idx="302">
                  <c:v>4.1538697322823226E-2</c:v>
                </c:pt>
                <c:pt idx="303">
                  <c:v>5.1321645965139218E-2</c:v>
                </c:pt>
                <c:pt idx="304">
                  <c:v>4.1542832631204729E-2</c:v>
                </c:pt>
                <c:pt idx="305">
                  <c:v>4.88340043490606E-2</c:v>
                </c:pt>
                <c:pt idx="306">
                  <c:v>7.7546627887637443E-2</c:v>
                </c:pt>
                <c:pt idx="307">
                  <c:v>0.13502687602240848</c:v>
                </c:pt>
                <c:pt idx="308">
                  <c:v>0.21596558854173953</c:v>
                </c:pt>
                <c:pt idx="309">
                  <c:v>0.32423799171375411</c:v>
                </c:pt>
                <c:pt idx="310">
                  <c:v>0.45341866394984853</c:v>
                </c:pt>
                <c:pt idx="311">
                  <c:v>0.59284674951283911</c:v>
                </c:pt>
                <c:pt idx="312">
                  <c:v>0.73669031716956024</c:v>
                </c:pt>
                <c:pt idx="313">
                  <c:v>0.88220379213876121</c:v>
                </c:pt>
                <c:pt idx="314">
                  <c:v>0.97167903624154284</c:v>
                </c:pt>
                <c:pt idx="315">
                  <c:v>0.83053691719018752</c:v>
                </c:pt>
                <c:pt idx="316">
                  <c:v>0.70383838745208838</c:v>
                </c:pt>
                <c:pt idx="317">
                  <c:v>0.599468487148759</c:v>
                </c:pt>
                <c:pt idx="318">
                  <c:v>0.51594835837135045</c:v>
                </c:pt>
                <c:pt idx="319">
                  <c:v>0.45321249521451601</c:v>
                </c:pt>
                <c:pt idx="320">
                  <c:v>0.40251220340398131</c:v>
                </c:pt>
                <c:pt idx="321">
                  <c:v>0.36042267332963573</c:v>
                </c:pt>
                <c:pt idx="322">
                  <c:v>0.31835432361613869</c:v>
                </c:pt>
                <c:pt idx="323">
                  <c:v>0.20370589730921651</c:v>
                </c:pt>
                <c:pt idx="324">
                  <c:v>0.10859227500302426</c:v>
                </c:pt>
                <c:pt idx="325">
                  <c:v>4.4977808006904096E-2</c:v>
                </c:pt>
                <c:pt idx="326">
                  <c:v>1.7954512866671823E-2</c:v>
                </c:pt>
                <c:pt idx="327">
                  <c:v>1.7930027260114056E-2</c:v>
                </c:pt>
                <c:pt idx="328">
                  <c:v>4.687204846334192E-2</c:v>
                </c:pt>
                <c:pt idx="329">
                  <c:v>9.5130005137934348E-2</c:v>
                </c:pt>
                <c:pt idx="330">
                  <c:v>0.15371594509719688</c:v>
                </c:pt>
                <c:pt idx="331">
                  <c:v>0.2264496963346192</c:v>
                </c:pt>
                <c:pt idx="332">
                  <c:v>0.31430458304769637</c:v>
                </c:pt>
                <c:pt idx="333">
                  <c:v>0.40912914232783493</c:v>
                </c:pt>
                <c:pt idx="334">
                  <c:v>0.51026108991952535</c:v>
                </c:pt>
                <c:pt idx="335">
                  <c:v>0.59651196042328114</c:v>
                </c:pt>
                <c:pt idx="336">
                  <c:v>0.69430849977802001</c:v>
                </c:pt>
                <c:pt idx="337">
                  <c:v>0.79801479697485833</c:v>
                </c:pt>
                <c:pt idx="338">
                  <c:v>0.88759861233250636</c:v>
                </c:pt>
                <c:pt idx="339">
                  <c:v>0.95972386450801161</c:v>
                </c:pt>
                <c:pt idx="340">
                  <c:v>0.98876970340380632</c:v>
                </c:pt>
                <c:pt idx="341">
                  <c:v>0.94972884068818342</c:v>
                </c:pt>
                <c:pt idx="342">
                  <c:v>0.91352554057048807</c:v>
                </c:pt>
                <c:pt idx="343">
                  <c:v>0.8850808960691755</c:v>
                </c:pt>
                <c:pt idx="344">
                  <c:v>0.86815187214840672</c:v>
                </c:pt>
                <c:pt idx="345">
                  <c:v>0.86251441964888631</c:v>
                </c:pt>
                <c:pt idx="346">
                  <c:v>0.86105320928281071</c:v>
                </c:pt>
                <c:pt idx="347">
                  <c:v>0.86566115631990026</c:v>
                </c:pt>
                <c:pt idx="348">
                  <c:v>0.87381759015044125</c:v>
                </c:pt>
                <c:pt idx="349">
                  <c:v>0.8845025070514152</c:v>
                </c:pt>
                <c:pt idx="350">
                  <c:v>0.89564517780268638</c:v>
                </c:pt>
                <c:pt idx="351">
                  <c:v>0.90123390651633151</c:v>
                </c:pt>
                <c:pt idx="352">
                  <c:v>0.89812646108084571</c:v>
                </c:pt>
                <c:pt idx="353">
                  <c:v>0.89063389681795568</c:v>
                </c:pt>
                <c:pt idx="354">
                  <c:v>0.96707011656768027</c:v>
                </c:pt>
                <c:pt idx="355">
                  <c:v>0.96127195655064168</c:v>
                </c:pt>
                <c:pt idx="356">
                  <c:v>0.90140404033898303</c:v>
                </c:pt>
                <c:pt idx="357">
                  <c:v>0.85103034186180759</c:v>
                </c:pt>
                <c:pt idx="358">
                  <c:v>0.80871650954202279</c:v>
                </c:pt>
                <c:pt idx="359">
                  <c:v>0.77907750837858658</c:v>
                </c:pt>
              </c:numCache>
            </c:numRef>
          </c:val>
        </c:ser>
        <c:ser>
          <c:idx val="11"/>
          <c:order val="11"/>
          <c:tx>
            <c:strRef>
              <c:f>'Score Template 2'!$EP$8</c:f>
              <c:strCache>
                <c:ptCount val="1"/>
                <c:pt idx="0">
                  <c:v>Accuracy Score +110s</c:v>
                </c:pt>
              </c:strCache>
            </c:strRef>
          </c:tx>
          <c:val>
            <c:numRef>
              <c:f>'Score Template 2'!$EP$39:$EP$398</c:f>
              <c:numCache>
                <c:formatCode>0.0000</c:formatCode>
                <c:ptCount val="360"/>
                <c:pt idx="0">
                  <c:v>0.54725326015792808</c:v>
                </c:pt>
                <c:pt idx="1">
                  <c:v>0.52639166933521198</c:v>
                </c:pt>
                <c:pt idx="2">
                  <c:v>0.50977941677023808</c:v>
                </c:pt>
                <c:pt idx="3">
                  <c:v>0.49857186586435964</c:v>
                </c:pt>
                <c:pt idx="4">
                  <c:v>0.49818586910793694</c:v>
                </c:pt>
                <c:pt idx="5">
                  <c:v>0.51445223636751458</c:v>
                </c:pt>
                <c:pt idx="6">
                  <c:v>0.55159651283688138</c:v>
                </c:pt>
                <c:pt idx="7">
                  <c:v>0.60957658479083687</c:v>
                </c:pt>
                <c:pt idx="8">
                  <c:v>0.67299898822946114</c:v>
                </c:pt>
                <c:pt idx="9">
                  <c:v>0.73787167749315286</c:v>
                </c:pt>
                <c:pt idx="10">
                  <c:v>0.79941331383669434</c:v>
                </c:pt>
                <c:pt idx="11">
                  <c:v>0.85638075729738983</c:v>
                </c:pt>
                <c:pt idx="12">
                  <c:v>0.9065537188130115</c:v>
                </c:pt>
                <c:pt idx="13">
                  <c:v>0.95252229084607687</c:v>
                </c:pt>
                <c:pt idx="14">
                  <c:v>0.99583863089429803</c:v>
                </c:pt>
                <c:pt idx="15">
                  <c:v>0.93958147085548371</c:v>
                </c:pt>
                <c:pt idx="16">
                  <c:v>0.88458097904538568</c:v>
                </c:pt>
                <c:pt idx="17">
                  <c:v>0.83596924571736853</c:v>
                </c:pt>
                <c:pt idx="18">
                  <c:v>0.7908112092171462</c:v>
                </c:pt>
                <c:pt idx="19">
                  <c:v>0.74911116201325512</c:v>
                </c:pt>
                <c:pt idx="20">
                  <c:v>0.70951067308918381</c:v>
                </c:pt>
                <c:pt idx="21">
                  <c:v>0.67125276117253119</c:v>
                </c:pt>
                <c:pt idx="22">
                  <c:v>0.63595419255511842</c:v>
                </c:pt>
                <c:pt idx="23">
                  <c:v>0.61149269678499629</c:v>
                </c:pt>
                <c:pt idx="24">
                  <c:v>0.60161103958736495</c:v>
                </c:pt>
                <c:pt idx="25">
                  <c:v>0.59545577889957035</c:v>
                </c:pt>
                <c:pt idx="26">
                  <c:v>0.59619328017967166</c:v>
                </c:pt>
                <c:pt idx="27">
                  <c:v>0.60485553633281131</c:v>
                </c:pt>
                <c:pt idx="28">
                  <c:v>0.62818217370046225</c:v>
                </c:pt>
                <c:pt idx="29">
                  <c:v>0.68412892578680418</c:v>
                </c:pt>
                <c:pt idx="30">
                  <c:v>0.77084561958007747</c:v>
                </c:pt>
                <c:pt idx="31">
                  <c:v>0.8851922733237394</c:v>
                </c:pt>
                <c:pt idx="32">
                  <c:v>0.98561549561966488</c:v>
                </c:pt>
                <c:pt idx="33">
                  <c:v>0.85177815780033139</c:v>
                </c:pt>
                <c:pt idx="34">
                  <c:v>0.7134646366464521</c:v>
                </c:pt>
                <c:pt idx="35">
                  <c:v>0.57466965752970767</c:v>
                </c:pt>
                <c:pt idx="36">
                  <c:v>0.43882307716275815</c:v>
                </c:pt>
                <c:pt idx="37">
                  <c:v>0.31276156531038513</c:v>
                </c:pt>
                <c:pt idx="38">
                  <c:v>0.2002788191528001</c:v>
                </c:pt>
                <c:pt idx="39">
                  <c:v>0.10057139245186375</c:v>
                </c:pt>
                <c:pt idx="40">
                  <c:v>1.3011588041205169E-2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1.0744096577528173E-2</c:v>
                </c:pt>
                <c:pt idx="52">
                  <c:v>0.15244127797454043</c:v>
                </c:pt>
                <c:pt idx="53">
                  <c:v>0.31929364469395038</c:v>
                </c:pt>
                <c:pt idx="54">
                  <c:v>0.50049205518392204</c:v>
                </c:pt>
                <c:pt idx="55">
                  <c:v>0.6944734412065493</c:v>
                </c:pt>
                <c:pt idx="56">
                  <c:v>0.9065860872822209</c:v>
                </c:pt>
                <c:pt idx="57">
                  <c:v>0.8699863398632699</c:v>
                </c:pt>
                <c:pt idx="58">
                  <c:v>0.64792041356388452</c:v>
                </c:pt>
                <c:pt idx="59">
                  <c:v>0.44020519823115356</c:v>
                </c:pt>
                <c:pt idx="60">
                  <c:v>0.26066688407535499</c:v>
                </c:pt>
                <c:pt idx="61">
                  <c:v>0.11341718778548993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2.0231967083507163E-3</c:v>
                </c:pt>
                <c:pt idx="76">
                  <c:v>0.10664006207471755</c:v>
                </c:pt>
                <c:pt idx="77">
                  <c:v>0.23277091379199288</c:v>
                </c:pt>
                <c:pt idx="78">
                  <c:v>0.37777195070999414</c:v>
                </c:pt>
                <c:pt idx="79">
                  <c:v>0.5360404469412301</c:v>
                </c:pt>
                <c:pt idx="80">
                  <c:v>0.69409407235282439</c:v>
                </c:pt>
                <c:pt idx="81">
                  <c:v>0.8434740109944775</c:v>
                </c:pt>
                <c:pt idx="82">
                  <c:v>0.98089811124763782</c:v>
                </c:pt>
                <c:pt idx="83">
                  <c:v>0.90516018255709885</c:v>
                </c:pt>
                <c:pt idx="84">
                  <c:v>0.80042512297771518</c:v>
                </c:pt>
                <c:pt idx="85">
                  <c:v>0.70344791768178827</c:v>
                </c:pt>
                <c:pt idx="86">
                  <c:v>0.61523707366755764</c:v>
                </c:pt>
                <c:pt idx="87">
                  <c:v>0.5493059673295807</c:v>
                </c:pt>
                <c:pt idx="88">
                  <c:v>0.50371127241845393</c:v>
                </c:pt>
                <c:pt idx="89">
                  <c:v>0.46745171367758587</c:v>
                </c:pt>
                <c:pt idx="90">
                  <c:v>0.43622681181293521</c:v>
                </c:pt>
                <c:pt idx="91">
                  <c:v>0.41671746745966964</c:v>
                </c:pt>
                <c:pt idx="92">
                  <c:v>0.41406771467759773</c:v>
                </c:pt>
                <c:pt idx="93">
                  <c:v>0.43424315104756739</c:v>
                </c:pt>
                <c:pt idx="94">
                  <c:v>0.47107402704582524</c:v>
                </c:pt>
                <c:pt idx="95">
                  <c:v>0.51637430498262327</c:v>
                </c:pt>
                <c:pt idx="96">
                  <c:v>0.57028622906987048</c:v>
                </c:pt>
                <c:pt idx="97">
                  <c:v>0.63117242527011053</c:v>
                </c:pt>
                <c:pt idx="98">
                  <c:v>0.69852437057023153</c:v>
                </c:pt>
                <c:pt idx="99">
                  <c:v>0.77685330582704504</c:v>
                </c:pt>
                <c:pt idx="100">
                  <c:v>0.86926530132441215</c:v>
                </c:pt>
                <c:pt idx="101">
                  <c:v>0.96315950192369881</c:v>
                </c:pt>
                <c:pt idx="102">
                  <c:v>0.94444585965752537</c:v>
                </c:pt>
                <c:pt idx="103">
                  <c:v>0.85945224090175887</c:v>
                </c:pt>
                <c:pt idx="104">
                  <c:v>0.78604992230401005</c:v>
                </c:pt>
                <c:pt idx="105">
                  <c:v>0.72660770624126458</c:v>
                </c:pt>
                <c:pt idx="106">
                  <c:v>0.6809645283386907</c:v>
                </c:pt>
                <c:pt idx="107">
                  <c:v>0.64223178166824002</c:v>
                </c:pt>
                <c:pt idx="108">
                  <c:v>0.62340215953624978</c:v>
                </c:pt>
                <c:pt idx="109">
                  <c:v>0.62043267050720452</c:v>
                </c:pt>
                <c:pt idx="110">
                  <c:v>0.6218849754013015</c:v>
                </c:pt>
                <c:pt idx="111">
                  <c:v>0.63120110235396265</c:v>
                </c:pt>
                <c:pt idx="112">
                  <c:v>0.64345763906742626</c:v>
                </c:pt>
                <c:pt idx="113">
                  <c:v>0.65697632050365495</c:v>
                </c:pt>
                <c:pt idx="114">
                  <c:v>0.66524177639439497</c:v>
                </c:pt>
                <c:pt idx="115">
                  <c:v>0.68562534393652541</c:v>
                </c:pt>
                <c:pt idx="116">
                  <c:v>0.72367096071467252</c:v>
                </c:pt>
                <c:pt idx="117">
                  <c:v>0.78026689447124564</c:v>
                </c:pt>
                <c:pt idx="118">
                  <c:v>0.84844173209847618</c:v>
                </c:pt>
                <c:pt idx="119">
                  <c:v>0.92728075791507836</c:v>
                </c:pt>
                <c:pt idx="120">
                  <c:v>0.98503791464410817</c:v>
                </c:pt>
                <c:pt idx="121">
                  <c:v>0.89585227920579147</c:v>
                </c:pt>
                <c:pt idx="122">
                  <c:v>0.81451982831303782</c:v>
                </c:pt>
                <c:pt idx="123">
                  <c:v>0.75352672560443923</c:v>
                </c:pt>
                <c:pt idx="124">
                  <c:v>0.71246602561321071</c:v>
                </c:pt>
                <c:pt idx="125">
                  <c:v>0.68370468326037637</c:v>
                </c:pt>
                <c:pt idx="126">
                  <c:v>0.66524170173007635</c:v>
                </c:pt>
                <c:pt idx="127">
                  <c:v>0.65842802495641573</c:v>
                </c:pt>
                <c:pt idx="128">
                  <c:v>0.6619418766396421</c:v>
                </c:pt>
                <c:pt idx="129">
                  <c:v>0.67192746555072169</c:v>
                </c:pt>
                <c:pt idx="130">
                  <c:v>0.68909471475344986</c:v>
                </c:pt>
                <c:pt idx="131">
                  <c:v>0.71234651572437535</c:v>
                </c:pt>
                <c:pt idx="132">
                  <c:v>0.7489314502054043</c:v>
                </c:pt>
                <c:pt idx="133">
                  <c:v>0.80003415795358557</c:v>
                </c:pt>
                <c:pt idx="134">
                  <c:v>0.85749363753853003</c:v>
                </c:pt>
                <c:pt idx="135">
                  <c:v>0.91518450928566553</c:v>
                </c:pt>
                <c:pt idx="136">
                  <c:v>0.97215744330972098</c:v>
                </c:pt>
                <c:pt idx="137">
                  <c:v>0.9696053001460726</c:v>
                </c:pt>
                <c:pt idx="138">
                  <c:v>0.9072906951223344</c:v>
                </c:pt>
                <c:pt idx="139">
                  <c:v>0.84507364921175676</c:v>
                </c:pt>
                <c:pt idx="140">
                  <c:v>0.78586901227705896</c:v>
                </c:pt>
                <c:pt idx="141">
                  <c:v>0.72405495593527114</c:v>
                </c:pt>
                <c:pt idx="142">
                  <c:v>0.6645351872394919</c:v>
                </c:pt>
                <c:pt idx="143">
                  <c:v>0.60724959814610791</c:v>
                </c:pt>
                <c:pt idx="144">
                  <c:v>0.55630599804358871</c:v>
                </c:pt>
                <c:pt idx="145">
                  <c:v>0.51707197631715252</c:v>
                </c:pt>
                <c:pt idx="146">
                  <c:v>0.49654802614181914</c:v>
                </c:pt>
                <c:pt idx="147">
                  <c:v>0.49815456384315948</c:v>
                </c:pt>
                <c:pt idx="148">
                  <c:v>0.52554713293344824</c:v>
                </c:pt>
                <c:pt idx="149">
                  <c:v>0.5729235804470465</c:v>
                </c:pt>
                <c:pt idx="150">
                  <c:v>0.63416475581918874</c:v>
                </c:pt>
                <c:pt idx="151">
                  <c:v>0.70911316283710368</c:v>
                </c:pt>
                <c:pt idx="152">
                  <c:v>0.7932018711452874</c:v>
                </c:pt>
                <c:pt idx="153">
                  <c:v>0.87635448290272444</c:v>
                </c:pt>
                <c:pt idx="154">
                  <c:v>0.95041417042306064</c:v>
                </c:pt>
                <c:pt idx="155">
                  <c:v>0.98051645329143233</c:v>
                </c:pt>
                <c:pt idx="156">
                  <c:v>0.91045398012398848</c:v>
                </c:pt>
                <c:pt idx="157">
                  <c:v>0.84286173875487203</c:v>
                </c:pt>
                <c:pt idx="158">
                  <c:v>0.78000322376510445</c:v>
                </c:pt>
                <c:pt idx="159">
                  <c:v>0.72183614905511262</c:v>
                </c:pt>
                <c:pt idx="160">
                  <c:v>0.66689610563702462</c:v>
                </c:pt>
                <c:pt idx="161">
                  <c:v>0.61481510045044041</c:v>
                </c:pt>
                <c:pt idx="162">
                  <c:v>0.5650699026491699</c:v>
                </c:pt>
                <c:pt idx="163">
                  <c:v>0.52383204453964249</c:v>
                </c:pt>
                <c:pt idx="164">
                  <c:v>0.49180145444208179</c:v>
                </c:pt>
                <c:pt idx="165">
                  <c:v>0.46457809718453791</c:v>
                </c:pt>
                <c:pt idx="166">
                  <c:v>0.44429683040948953</c:v>
                </c:pt>
                <c:pt idx="167">
                  <c:v>0.40227351162907821</c:v>
                </c:pt>
                <c:pt idx="168">
                  <c:v>0.38496862379826691</c:v>
                </c:pt>
                <c:pt idx="169">
                  <c:v>0.39557922930218192</c:v>
                </c:pt>
                <c:pt idx="170">
                  <c:v>0.43480403076843199</c:v>
                </c:pt>
                <c:pt idx="171">
                  <c:v>0.49599891356058823</c:v>
                </c:pt>
                <c:pt idx="172">
                  <c:v>0.56298506019480521</c:v>
                </c:pt>
                <c:pt idx="173">
                  <c:v>0.62971107901795365</c:v>
                </c:pt>
                <c:pt idx="174">
                  <c:v>0.68849571360654616</c:v>
                </c:pt>
                <c:pt idx="175">
                  <c:v>0.7340244489564679</c:v>
                </c:pt>
                <c:pt idx="176">
                  <c:v>0.76691857021868848</c:v>
                </c:pt>
                <c:pt idx="177">
                  <c:v>0.79444433042571883</c:v>
                </c:pt>
                <c:pt idx="178">
                  <c:v>0.82157835676740554</c:v>
                </c:pt>
                <c:pt idx="179">
                  <c:v>0.8474715160553028</c:v>
                </c:pt>
                <c:pt idx="180">
                  <c:v>0.87821778457718258</c:v>
                </c:pt>
                <c:pt idx="181">
                  <c:v>0.92007276960545314</c:v>
                </c:pt>
                <c:pt idx="182">
                  <c:v>0.96816943233764552</c:v>
                </c:pt>
                <c:pt idx="183">
                  <c:v>0.98191515984830846</c:v>
                </c:pt>
                <c:pt idx="184">
                  <c:v>0.92813233681003027</c:v>
                </c:pt>
                <c:pt idx="185">
                  <c:v>0.87577472001586421</c:v>
                </c:pt>
                <c:pt idx="186">
                  <c:v>0.82037837298682914</c:v>
                </c:pt>
                <c:pt idx="187">
                  <c:v>0.76745136640104461</c:v>
                </c:pt>
                <c:pt idx="188">
                  <c:v>0.72056355884666878</c:v>
                </c:pt>
                <c:pt idx="189">
                  <c:v>0.67844569989095149</c:v>
                </c:pt>
                <c:pt idx="190">
                  <c:v>0.64152463797828907</c:v>
                </c:pt>
                <c:pt idx="191">
                  <c:v>0.61234628723381501</c:v>
                </c:pt>
                <c:pt idx="192">
                  <c:v>0.58942249486369314</c:v>
                </c:pt>
                <c:pt idx="193">
                  <c:v>0.5715863613539014</c:v>
                </c:pt>
                <c:pt idx="194">
                  <c:v>0.56431225872319934</c:v>
                </c:pt>
                <c:pt idx="195">
                  <c:v>0.55066387080668544</c:v>
                </c:pt>
                <c:pt idx="196">
                  <c:v>0.53211600297487383</c:v>
                </c:pt>
                <c:pt idx="197">
                  <c:v>0.51834195952888029</c:v>
                </c:pt>
                <c:pt idx="198">
                  <c:v>0.54408355806540354</c:v>
                </c:pt>
                <c:pt idx="199">
                  <c:v>0.56420190334560394</c:v>
                </c:pt>
                <c:pt idx="200">
                  <c:v>0.56790454441043847</c:v>
                </c:pt>
                <c:pt idx="201">
                  <c:v>0.55505113468473877</c:v>
                </c:pt>
                <c:pt idx="202">
                  <c:v>0.53344943904682174</c:v>
                </c:pt>
                <c:pt idx="203">
                  <c:v>0.51818853254396946</c:v>
                </c:pt>
                <c:pt idx="204">
                  <c:v>0.52078376066224319</c:v>
                </c:pt>
                <c:pt idx="205">
                  <c:v>0.55024080354163063</c:v>
                </c:pt>
                <c:pt idx="206">
                  <c:v>0.60301626917708573</c:v>
                </c:pt>
                <c:pt idx="207">
                  <c:v>0.67710683853010989</c:v>
                </c:pt>
                <c:pt idx="208">
                  <c:v>0.76538612689467656</c:v>
                </c:pt>
                <c:pt idx="209">
                  <c:v>0.86261341021268534</c:v>
                </c:pt>
                <c:pt idx="210">
                  <c:v>0.95268530960300668</c:v>
                </c:pt>
                <c:pt idx="211">
                  <c:v>0.96251579954730526</c:v>
                </c:pt>
                <c:pt idx="212">
                  <c:v>0.88766950158081614</c:v>
                </c:pt>
                <c:pt idx="213">
                  <c:v>0.82230008436972268</c:v>
                </c:pt>
                <c:pt idx="214">
                  <c:v>0.76816663482746916</c:v>
                </c:pt>
                <c:pt idx="215">
                  <c:v>0.72813772631881213</c:v>
                </c:pt>
                <c:pt idx="216">
                  <c:v>0.69604042109975506</c:v>
                </c:pt>
                <c:pt idx="217">
                  <c:v>0.67293835285893311</c:v>
                </c:pt>
                <c:pt idx="218">
                  <c:v>0.65606402304278111</c:v>
                </c:pt>
                <c:pt idx="219">
                  <c:v>0.64429010710386081</c:v>
                </c:pt>
                <c:pt idx="220">
                  <c:v>0.63524093146995453</c:v>
                </c:pt>
                <c:pt idx="221">
                  <c:v>0.62895088523352949</c:v>
                </c:pt>
                <c:pt idx="222">
                  <c:v>0.62583660668371266</c:v>
                </c:pt>
                <c:pt idx="223">
                  <c:v>0.62717225382202146</c:v>
                </c:pt>
                <c:pt idx="224">
                  <c:v>0.63416628465763925</c:v>
                </c:pt>
                <c:pt idx="225">
                  <c:v>0.64346820312253228</c:v>
                </c:pt>
                <c:pt idx="226">
                  <c:v>0.67265154912675762</c:v>
                </c:pt>
                <c:pt idx="227">
                  <c:v>0.72247972145521899</c:v>
                </c:pt>
                <c:pt idx="228">
                  <c:v>0.78245962391287505</c:v>
                </c:pt>
                <c:pt idx="229">
                  <c:v>0.84647492654490908</c:v>
                </c:pt>
                <c:pt idx="230">
                  <c:v>0.90921108876113144</c:v>
                </c:pt>
                <c:pt idx="231">
                  <c:v>0.9720655413178817</c:v>
                </c:pt>
                <c:pt idx="232">
                  <c:v>0.96879689100184929</c:v>
                </c:pt>
                <c:pt idx="233">
                  <c:v>0.92057915780694799</c:v>
                </c:pt>
                <c:pt idx="234">
                  <c:v>0.88098261801740374</c:v>
                </c:pt>
                <c:pt idx="235">
                  <c:v>0.85339236792691442</c:v>
                </c:pt>
                <c:pt idx="236">
                  <c:v>0.83825136411097279</c:v>
                </c:pt>
                <c:pt idx="237">
                  <c:v>0.83426314167813542</c:v>
                </c:pt>
                <c:pt idx="238">
                  <c:v>0.84038235450106025</c:v>
                </c:pt>
                <c:pt idx="239">
                  <c:v>0.85478265451329694</c:v>
                </c:pt>
                <c:pt idx="240">
                  <c:v>0.88119161830231496</c:v>
                </c:pt>
                <c:pt idx="241">
                  <c:v>0.91457578532375206</c:v>
                </c:pt>
                <c:pt idx="242">
                  <c:v>0.95805188676920316</c:v>
                </c:pt>
                <c:pt idx="243">
                  <c:v>0.99046163949769195</c:v>
                </c:pt>
                <c:pt idx="244">
                  <c:v>0.93181033035667782</c:v>
                </c:pt>
                <c:pt idx="245">
                  <c:v>0.87361887433662289</c:v>
                </c:pt>
                <c:pt idx="246">
                  <c:v>0.82401860515184833</c:v>
                </c:pt>
                <c:pt idx="247">
                  <c:v>0.78930931942411997</c:v>
                </c:pt>
                <c:pt idx="248">
                  <c:v>0.76690277875564439</c:v>
                </c:pt>
                <c:pt idx="249">
                  <c:v>0.75273028498300687</c:v>
                </c:pt>
                <c:pt idx="250">
                  <c:v>0.74284230883371816</c:v>
                </c:pt>
                <c:pt idx="251">
                  <c:v>0.73618226320192126</c:v>
                </c:pt>
                <c:pt idx="252">
                  <c:v>0.73210265270447472</c:v>
                </c:pt>
                <c:pt idx="253">
                  <c:v>0.73439935712920379</c:v>
                </c:pt>
                <c:pt idx="254">
                  <c:v>0.74962129981418113</c:v>
                </c:pt>
                <c:pt idx="255">
                  <c:v>0.77807262284785594</c:v>
                </c:pt>
                <c:pt idx="256">
                  <c:v>0.82402274408894061</c:v>
                </c:pt>
                <c:pt idx="257">
                  <c:v>0.88863958228676898</c:v>
                </c:pt>
                <c:pt idx="258">
                  <c:v>0.97170864956808312</c:v>
                </c:pt>
                <c:pt idx="259">
                  <c:v>0.93329651066723229</c:v>
                </c:pt>
                <c:pt idx="260">
                  <c:v>0.83192947073616175</c:v>
                </c:pt>
                <c:pt idx="261">
                  <c:v>0.73248363104056691</c:v>
                </c:pt>
                <c:pt idx="262">
                  <c:v>0.64131985884496678</c:v>
                </c:pt>
                <c:pt idx="263">
                  <c:v>0.56250681527337121</c:v>
                </c:pt>
                <c:pt idx="264">
                  <c:v>0.49796445344122986</c:v>
                </c:pt>
                <c:pt idx="265">
                  <c:v>0.44651541755938418</c:v>
                </c:pt>
                <c:pt idx="266">
                  <c:v>0.40719743466777603</c:v>
                </c:pt>
                <c:pt idx="267">
                  <c:v>0.37874957235461304</c:v>
                </c:pt>
                <c:pt idx="268">
                  <c:v>0.36010760623327775</c:v>
                </c:pt>
                <c:pt idx="269">
                  <c:v>0.34935490768273247</c:v>
                </c:pt>
                <c:pt idx="270">
                  <c:v>0.34357605991959417</c:v>
                </c:pt>
                <c:pt idx="271">
                  <c:v>0.34608972218946998</c:v>
                </c:pt>
                <c:pt idx="272">
                  <c:v>0.39407776672683004</c:v>
                </c:pt>
                <c:pt idx="273">
                  <c:v>0.44754748941165945</c:v>
                </c:pt>
                <c:pt idx="274">
                  <c:v>0.50136598364613039</c:v>
                </c:pt>
                <c:pt idx="275">
                  <c:v>0.56064043512222772</c:v>
                </c:pt>
                <c:pt idx="276">
                  <c:v>0.62644290459744867</c:v>
                </c:pt>
                <c:pt idx="277">
                  <c:v>0.68585677820413693</c:v>
                </c:pt>
                <c:pt idx="278">
                  <c:v>0.72741468679183163</c:v>
                </c:pt>
                <c:pt idx="279">
                  <c:v>0.75335083140125292</c:v>
                </c:pt>
                <c:pt idx="280">
                  <c:v>0.77492422861466215</c:v>
                </c:pt>
                <c:pt idx="281">
                  <c:v>0.80098679867282829</c:v>
                </c:pt>
                <c:pt idx="282">
                  <c:v>0.82981528312698649</c:v>
                </c:pt>
                <c:pt idx="283">
                  <c:v>0.86724591119013983</c:v>
                </c:pt>
                <c:pt idx="284">
                  <c:v>0.92066517459405883</c:v>
                </c:pt>
                <c:pt idx="285">
                  <c:v>0.98889726080051099</c:v>
                </c:pt>
                <c:pt idx="286">
                  <c:v>0.93280310944243217</c:v>
                </c:pt>
                <c:pt idx="287">
                  <c:v>0.84889083177306035</c:v>
                </c:pt>
                <c:pt idx="288">
                  <c:v>0.7707181797890863</c:v>
                </c:pt>
                <c:pt idx="289">
                  <c:v>0.70119343018140112</c:v>
                </c:pt>
                <c:pt idx="290">
                  <c:v>0.64304702917341472</c:v>
                </c:pt>
                <c:pt idx="291">
                  <c:v>0.5928225576759788</c:v>
                </c:pt>
                <c:pt idx="292">
                  <c:v>0.54373472138512269</c:v>
                </c:pt>
                <c:pt idx="293">
                  <c:v>0.48366865151821659</c:v>
                </c:pt>
                <c:pt idx="294">
                  <c:v>0.40838961287212339</c:v>
                </c:pt>
                <c:pt idx="295">
                  <c:v>0.32778796642832475</c:v>
                </c:pt>
                <c:pt idx="296">
                  <c:v>0.24447674404025344</c:v>
                </c:pt>
                <c:pt idx="297">
                  <c:v>0.16891182967787643</c:v>
                </c:pt>
                <c:pt idx="298">
                  <c:v>0.10956897621003236</c:v>
                </c:pt>
                <c:pt idx="299">
                  <c:v>7.045717522462891E-2</c:v>
                </c:pt>
                <c:pt idx="300">
                  <c:v>4.8383499479980663E-2</c:v>
                </c:pt>
                <c:pt idx="301">
                  <c:v>4.1514146191563794E-2</c:v>
                </c:pt>
                <c:pt idx="302">
                  <c:v>5.1291603565870036E-2</c:v>
                </c:pt>
                <c:pt idx="303">
                  <c:v>4.1505179750342514E-2</c:v>
                </c:pt>
                <c:pt idx="304">
                  <c:v>4.8793686460411045E-2</c:v>
                </c:pt>
                <c:pt idx="305">
                  <c:v>7.7504952693313145E-2</c:v>
                </c:pt>
                <c:pt idx="306">
                  <c:v>0.13498907257973292</c:v>
                </c:pt>
                <c:pt idx="307">
                  <c:v>0.21593589756664899</c:v>
                </c:pt>
                <c:pt idx="308">
                  <c:v>0.3242184184288327</c:v>
                </c:pt>
                <c:pt idx="309">
                  <c:v>0.4534076125726797</c:v>
                </c:pt>
                <c:pt idx="310">
                  <c:v>0.59284330227681914</c:v>
                </c:pt>
                <c:pt idx="311">
                  <c:v>0.73669519362268177</c:v>
                </c:pt>
                <c:pt idx="312">
                  <c:v>0.88219888390565382</c:v>
                </c:pt>
                <c:pt idx="313">
                  <c:v>0.97167541081462827</c:v>
                </c:pt>
                <c:pt idx="314">
                  <c:v>0.83052258171601545</c:v>
                </c:pt>
                <c:pt idx="315">
                  <c:v>0.70380966622974239</c:v>
                </c:pt>
                <c:pt idx="316">
                  <c:v>0.59942803263798683</c:v>
                </c:pt>
                <c:pt idx="317">
                  <c:v>0.51589423195640693</c:v>
                </c:pt>
                <c:pt idx="318">
                  <c:v>0.45314791040408653</c:v>
                </c:pt>
                <c:pt idx="319">
                  <c:v>0.40244249108481789</c:v>
                </c:pt>
                <c:pt idx="320">
                  <c:v>0.3603507491075808</c:v>
                </c:pt>
                <c:pt idx="321">
                  <c:v>0.31828156933277063</c:v>
                </c:pt>
                <c:pt idx="322">
                  <c:v>0.20363283691069323</c:v>
                </c:pt>
                <c:pt idx="323">
                  <c:v>0.1085216967757614</c:v>
                </c:pt>
                <c:pt idx="324">
                  <c:v>4.491444438142389E-2</c:v>
                </c:pt>
                <c:pt idx="325">
                  <c:v>1.7902307689264818E-2</c:v>
                </c:pt>
                <c:pt idx="326">
                  <c:v>1.7888240132517885E-2</c:v>
                </c:pt>
                <c:pt idx="327">
                  <c:v>4.6840648239358296E-2</c:v>
                </c:pt>
                <c:pt idx="328">
                  <c:v>9.5104620135869511E-2</c:v>
                </c:pt>
                <c:pt idx="329">
                  <c:v>0.15369486437004864</c:v>
                </c:pt>
                <c:pt idx="330">
                  <c:v>0.2264286257826208</c:v>
                </c:pt>
                <c:pt idx="331">
                  <c:v>0.31424722230434365</c:v>
                </c:pt>
                <c:pt idx="332">
                  <c:v>0.4090815502275682</c:v>
                </c:pt>
                <c:pt idx="333">
                  <c:v>0.51022925100421457</c:v>
                </c:pt>
                <c:pt idx="334">
                  <c:v>0.59649842267312225</c:v>
                </c:pt>
                <c:pt idx="335">
                  <c:v>0.69430846664165291</c:v>
                </c:pt>
                <c:pt idx="336">
                  <c:v>0.79802925228534805</c:v>
                </c:pt>
                <c:pt idx="337">
                  <c:v>0.88762272861834257</c:v>
                </c:pt>
                <c:pt idx="338">
                  <c:v>0.9597531469376277</c:v>
                </c:pt>
                <c:pt idx="339">
                  <c:v>0.98873334706346361</c:v>
                </c:pt>
                <c:pt idx="340">
                  <c:v>0.94968494192519859</c:v>
                </c:pt>
                <c:pt idx="341">
                  <c:v>0.9134781520868982</c:v>
                </c:pt>
                <c:pt idx="342">
                  <c:v>0.88503034601483721</c:v>
                </c:pt>
                <c:pt idx="343">
                  <c:v>0.86810875348202998</c:v>
                </c:pt>
                <c:pt idx="344">
                  <c:v>0.86246552139577715</c:v>
                </c:pt>
                <c:pt idx="345">
                  <c:v>0.86100134890655711</c:v>
                </c:pt>
                <c:pt idx="346">
                  <c:v>0.86561635235407852</c:v>
                </c:pt>
                <c:pt idx="347">
                  <c:v>0.87378151288313866</c:v>
                </c:pt>
                <c:pt idx="348">
                  <c:v>0.88447673565720086</c:v>
                </c:pt>
                <c:pt idx="349">
                  <c:v>0.89562563542194706</c:v>
                </c:pt>
                <c:pt idx="350">
                  <c:v>0.90121578117203083</c:v>
                </c:pt>
                <c:pt idx="351">
                  <c:v>0.89811221348356784</c:v>
                </c:pt>
                <c:pt idx="352">
                  <c:v>0.89062541074666213</c:v>
                </c:pt>
                <c:pt idx="353">
                  <c:v>0.96706727339230392</c:v>
                </c:pt>
                <c:pt idx="354">
                  <c:v>0.96127271308601281</c:v>
                </c:pt>
                <c:pt idx="355">
                  <c:v>0.90140175876744733</c:v>
                </c:pt>
                <c:pt idx="356">
                  <c:v>0.8510262816835259</c:v>
                </c:pt>
                <c:pt idx="357">
                  <c:v>0.80871117996926944</c:v>
                </c:pt>
                <c:pt idx="358">
                  <c:v>0.77907194681440139</c:v>
                </c:pt>
                <c:pt idx="359">
                  <c:v>0.76203496258158343</c:v>
                </c:pt>
              </c:numCache>
            </c:numRef>
          </c:val>
        </c:ser>
        <c:ser>
          <c:idx val="12"/>
          <c:order val="12"/>
          <c:tx>
            <c:strRef>
              <c:f>'Score Template 2'!$EQ$8</c:f>
              <c:strCache>
                <c:ptCount val="1"/>
                <c:pt idx="0">
                  <c:v>Accuracy Score +120s</c:v>
                </c:pt>
              </c:strCache>
            </c:strRef>
          </c:tx>
          <c:val>
            <c:numRef>
              <c:f>'Score Template 2'!$EQ$39:$EQ$398</c:f>
              <c:numCache>
                <c:formatCode>0.0000</c:formatCode>
                <c:ptCount val="360"/>
                <c:pt idx="0">
                  <c:v>0.52635541166528588</c:v>
                </c:pt>
                <c:pt idx="1">
                  <c:v>0.50974573151656477</c:v>
                </c:pt>
                <c:pt idx="2">
                  <c:v>0.49853982368163752</c:v>
                </c:pt>
                <c:pt idx="3">
                  <c:v>0.49816093099314285</c:v>
                </c:pt>
                <c:pt idx="4">
                  <c:v>0.51443310204212311</c:v>
                </c:pt>
                <c:pt idx="5">
                  <c:v>0.55158142292088064</c:v>
                </c:pt>
                <c:pt idx="6">
                  <c:v>0.6095647783429563</c:v>
                </c:pt>
                <c:pt idx="7">
                  <c:v>0.67298815579508076</c:v>
                </c:pt>
                <c:pt idx="8">
                  <c:v>0.73786475754607994</c:v>
                </c:pt>
                <c:pt idx="9">
                  <c:v>0.7994040117463711</c:v>
                </c:pt>
                <c:pt idx="10">
                  <c:v>0.85637030837314354</c:v>
                </c:pt>
                <c:pt idx="11">
                  <c:v>0.90654539584410221</c:v>
                </c:pt>
                <c:pt idx="12">
                  <c:v>0.95251667104953264</c:v>
                </c:pt>
                <c:pt idx="13">
                  <c:v>0.99583883636173354</c:v>
                </c:pt>
                <c:pt idx="14">
                  <c:v>0.93957334723901664</c:v>
                </c:pt>
                <c:pt idx="15">
                  <c:v>0.88456241445210892</c:v>
                </c:pt>
                <c:pt idx="16">
                  <c:v>0.83594026158461554</c:v>
                </c:pt>
                <c:pt idx="17">
                  <c:v>0.79077950343164405</c:v>
                </c:pt>
                <c:pt idx="18">
                  <c:v>0.74907872912859685</c:v>
                </c:pt>
                <c:pt idx="19">
                  <c:v>0.7094799069220572</c:v>
                </c:pt>
                <c:pt idx="20">
                  <c:v>0.67122428267526302</c:v>
                </c:pt>
                <c:pt idx="21">
                  <c:v>0.63592911023584509</c:v>
                </c:pt>
                <c:pt idx="22">
                  <c:v>0.61146971530887817</c:v>
                </c:pt>
                <c:pt idx="23">
                  <c:v>0.60158522015096882</c:v>
                </c:pt>
                <c:pt idx="24">
                  <c:v>0.5954276462577428</c:v>
                </c:pt>
                <c:pt idx="25">
                  <c:v>0.59616577065147003</c:v>
                </c:pt>
                <c:pt idx="26">
                  <c:v>0.60483121597408096</c:v>
                </c:pt>
                <c:pt idx="27">
                  <c:v>0.6281595788293195</c:v>
                </c:pt>
                <c:pt idx="28">
                  <c:v>0.68410805954675991</c:v>
                </c:pt>
                <c:pt idx="29">
                  <c:v>0.77082580395253186</c:v>
                </c:pt>
                <c:pt idx="30">
                  <c:v>0.88517313012853249</c:v>
                </c:pt>
                <c:pt idx="31">
                  <c:v>0.98563315744513325</c:v>
                </c:pt>
                <c:pt idx="32">
                  <c:v>0.85179040003895445</c:v>
                </c:pt>
                <c:pt idx="33">
                  <c:v>0.71346959038476898</c:v>
                </c:pt>
                <c:pt idx="34">
                  <c:v>0.57467274922637246</c:v>
                </c:pt>
                <c:pt idx="35">
                  <c:v>0.43882272216688223</c:v>
                </c:pt>
                <c:pt idx="36">
                  <c:v>0.31275724634248792</c:v>
                </c:pt>
                <c:pt idx="37">
                  <c:v>0.20026716713155179</c:v>
                </c:pt>
                <c:pt idx="38">
                  <c:v>0.10054342950894068</c:v>
                </c:pt>
                <c:pt idx="39">
                  <c:v>1.2968239602122233E-2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1.0707637905548961E-2</c:v>
                </c:pt>
                <c:pt idx="51">
                  <c:v>0.15241068212699971</c:v>
                </c:pt>
                <c:pt idx="52">
                  <c:v>0.31926886307206304</c:v>
                </c:pt>
                <c:pt idx="53">
                  <c:v>0.50047277823823544</c:v>
                </c:pt>
                <c:pt idx="54">
                  <c:v>0.69446184835100744</c:v>
                </c:pt>
                <c:pt idx="55">
                  <c:v>0.90658168827877494</c:v>
                </c:pt>
                <c:pt idx="56">
                  <c:v>0.86998462078808991</c:v>
                </c:pt>
                <c:pt idx="57">
                  <c:v>0.64791134789994675</c:v>
                </c:pt>
                <c:pt idx="58">
                  <c:v>0.44018242242819694</c:v>
                </c:pt>
                <c:pt idx="59">
                  <c:v>0.2606291649855017</c:v>
                </c:pt>
                <c:pt idx="60">
                  <c:v>0.11336281848973795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1.9975439911226189E-3</c:v>
                </c:pt>
                <c:pt idx="75">
                  <c:v>0.10662261867240774</c:v>
                </c:pt>
                <c:pt idx="76">
                  <c:v>0.23276032344200792</c:v>
                </c:pt>
                <c:pt idx="77">
                  <c:v>0.37776436533610669</c:v>
                </c:pt>
                <c:pt idx="78">
                  <c:v>0.53603430352963866</c:v>
                </c:pt>
                <c:pt idx="79">
                  <c:v>0.69409630944321465</c:v>
                </c:pt>
                <c:pt idx="80">
                  <c:v>0.84348604132772809</c:v>
                </c:pt>
                <c:pt idx="81">
                  <c:v>0.98092046241594422</c:v>
                </c:pt>
                <c:pt idx="82">
                  <c:v>0.90512973941366881</c:v>
                </c:pt>
                <c:pt idx="83">
                  <c:v>0.80038677202123076</c:v>
                </c:pt>
                <c:pt idx="84">
                  <c:v>0.70340177897985789</c:v>
                </c:pt>
                <c:pt idx="85">
                  <c:v>0.61518477395657567</c:v>
                </c:pt>
                <c:pt idx="86">
                  <c:v>0.54924290719889712</c:v>
                </c:pt>
                <c:pt idx="87">
                  <c:v>0.50363877569268189</c:v>
                </c:pt>
                <c:pt idx="88">
                  <c:v>0.46737258250117608</c:v>
                </c:pt>
                <c:pt idx="89">
                  <c:v>0.43614778388168418</c:v>
                </c:pt>
                <c:pt idx="90">
                  <c:v>0.41664277147518225</c:v>
                </c:pt>
                <c:pt idx="91">
                  <c:v>0.41399899145188701</c:v>
                </c:pt>
                <c:pt idx="92">
                  <c:v>0.43418616497289797</c:v>
                </c:pt>
                <c:pt idx="93">
                  <c:v>0.47102164034055738</c:v>
                </c:pt>
                <c:pt idx="94">
                  <c:v>0.51632579331062434</c:v>
                </c:pt>
                <c:pt idx="95">
                  <c:v>0.57024209749800792</c:v>
                </c:pt>
                <c:pt idx="96">
                  <c:v>0.63113942818687629</c:v>
                </c:pt>
                <c:pt idx="97">
                  <c:v>0.69850153697441297</c:v>
                </c:pt>
                <c:pt idx="98">
                  <c:v>0.77683513648208635</c:v>
                </c:pt>
                <c:pt idx="99">
                  <c:v>0.86924964935951421</c:v>
                </c:pt>
                <c:pt idx="100">
                  <c:v>0.96314970990352999</c:v>
                </c:pt>
                <c:pt idx="101">
                  <c:v>0.94444721889552929</c:v>
                </c:pt>
                <c:pt idx="102">
                  <c:v>0.85944218167661113</c:v>
                </c:pt>
                <c:pt idx="103">
                  <c:v>0.78603153305936357</c:v>
                </c:pt>
                <c:pt idx="104">
                  <c:v>0.72658508035813218</c:v>
                </c:pt>
                <c:pt idx="105">
                  <c:v>0.68093759444243296</c:v>
                </c:pt>
                <c:pt idx="106">
                  <c:v>0.64220135506868159</c:v>
                </c:pt>
                <c:pt idx="107">
                  <c:v>0.62336849498039759</c:v>
                </c:pt>
                <c:pt idx="108">
                  <c:v>0.62039351512424856</c:v>
                </c:pt>
                <c:pt idx="109">
                  <c:v>0.62183877722953529</c:v>
                </c:pt>
                <c:pt idx="110">
                  <c:v>0.63115416014967307</c:v>
                </c:pt>
                <c:pt idx="111">
                  <c:v>0.64341144242783588</c:v>
                </c:pt>
                <c:pt idx="112">
                  <c:v>0.65693381866466449</c:v>
                </c:pt>
                <c:pt idx="113">
                  <c:v>0.6652050660404738</c:v>
                </c:pt>
                <c:pt idx="114">
                  <c:v>0.68559561151555248</c:v>
                </c:pt>
                <c:pt idx="115">
                  <c:v>0.72364812565877312</c:v>
                </c:pt>
                <c:pt idx="116">
                  <c:v>0.78024751288461069</c:v>
                </c:pt>
                <c:pt idx="117">
                  <c:v>0.84843230045513218</c:v>
                </c:pt>
                <c:pt idx="118">
                  <c:v>0.92727925359287244</c:v>
                </c:pt>
                <c:pt idx="119">
                  <c:v>0.98503721159074697</c:v>
                </c:pt>
                <c:pt idx="120">
                  <c:v>0.89584764461341737</c:v>
                </c:pt>
                <c:pt idx="121">
                  <c:v>0.81451372314300086</c:v>
                </c:pt>
                <c:pt idx="122">
                  <c:v>0.75351998751464055</c:v>
                </c:pt>
                <c:pt idx="123">
                  <c:v>0.71246191124044245</c:v>
                </c:pt>
                <c:pt idx="124">
                  <c:v>0.6836945063428157</c:v>
                </c:pt>
                <c:pt idx="125">
                  <c:v>0.66522269033921522</c:v>
                </c:pt>
                <c:pt idx="126">
                  <c:v>0.65839973668033069</c:v>
                </c:pt>
                <c:pt idx="127">
                  <c:v>0.66190779393665022</c:v>
                </c:pt>
                <c:pt idx="128">
                  <c:v>0.67188804678997449</c:v>
                </c:pt>
                <c:pt idx="129">
                  <c:v>0.68905087373820284</c:v>
                </c:pt>
                <c:pt idx="130">
                  <c:v>0.71230192058935993</c:v>
                </c:pt>
                <c:pt idx="131">
                  <c:v>0.74889078092737293</c:v>
                </c:pt>
                <c:pt idx="132">
                  <c:v>0.8000036580331864</c:v>
                </c:pt>
                <c:pt idx="133">
                  <c:v>0.857473105131348</c:v>
                </c:pt>
                <c:pt idx="134">
                  <c:v>0.91517012352603033</c:v>
                </c:pt>
                <c:pt idx="135">
                  <c:v>0.97214820231326038</c:v>
                </c:pt>
                <c:pt idx="136">
                  <c:v>0.96960872112859742</c:v>
                </c:pt>
                <c:pt idx="137">
                  <c:v>0.90728895523784425</c:v>
                </c:pt>
                <c:pt idx="138">
                  <c:v>0.84506867612668157</c:v>
                </c:pt>
                <c:pt idx="139">
                  <c:v>0.78586045057296516</c:v>
                </c:pt>
                <c:pt idx="140">
                  <c:v>0.72404335233235306</c:v>
                </c:pt>
                <c:pt idx="141">
                  <c:v>0.66451691510689037</c:v>
                </c:pt>
                <c:pt idx="142">
                  <c:v>0.60722406204219403</c:v>
                </c:pt>
                <c:pt idx="143">
                  <c:v>0.55627727856999987</c:v>
                </c:pt>
                <c:pt idx="144">
                  <c:v>0.5170431380741588</c:v>
                </c:pt>
                <c:pt idx="145">
                  <c:v>0.49651954429530543</c:v>
                </c:pt>
                <c:pt idx="146">
                  <c:v>0.49812544692537863</c:v>
                </c:pt>
                <c:pt idx="147">
                  <c:v>0.5255159747609941</c:v>
                </c:pt>
                <c:pt idx="148">
                  <c:v>0.57289246943754857</c:v>
                </c:pt>
                <c:pt idx="149">
                  <c:v>0.63413514921986924</c:v>
                </c:pt>
                <c:pt idx="150">
                  <c:v>0.70908225000713143</c:v>
                </c:pt>
                <c:pt idx="151">
                  <c:v>0.79317210212487321</c:v>
                </c:pt>
                <c:pt idx="152">
                  <c:v>0.87632582734012576</c:v>
                </c:pt>
                <c:pt idx="153">
                  <c:v>0.9503886842632725</c:v>
                </c:pt>
                <c:pt idx="154">
                  <c:v>0.98053608472141707</c:v>
                </c:pt>
                <c:pt idx="155">
                  <c:v>0.91046425633999939</c:v>
                </c:pt>
                <c:pt idx="156">
                  <c:v>0.84286095004448025</c:v>
                </c:pt>
                <c:pt idx="157">
                  <c:v>0.77998954305964552</c:v>
                </c:pt>
                <c:pt idx="158">
                  <c:v>0.72181247638686064</c:v>
                </c:pt>
                <c:pt idx="159">
                  <c:v>0.66686549985263821</c:v>
                </c:pt>
                <c:pt idx="160">
                  <c:v>0.61477764170334637</c:v>
                </c:pt>
                <c:pt idx="161">
                  <c:v>0.56502787317952596</c:v>
                </c:pt>
                <c:pt idx="162">
                  <c:v>0.52379048256154515</c:v>
                </c:pt>
                <c:pt idx="163">
                  <c:v>0.49176443734140152</c:v>
                </c:pt>
                <c:pt idx="164">
                  <c:v>0.46454357231211008</c:v>
                </c:pt>
                <c:pt idx="165">
                  <c:v>0.44426180431101392</c:v>
                </c:pt>
                <c:pt idx="166">
                  <c:v>0.40223971511403844</c:v>
                </c:pt>
                <c:pt idx="167">
                  <c:v>0.38493718770041929</c:v>
                </c:pt>
                <c:pt idx="168">
                  <c:v>0.39555013392849281</c:v>
                </c:pt>
                <c:pt idx="169">
                  <c:v>0.43477654544383071</c:v>
                </c:pt>
                <c:pt idx="170">
                  <c:v>0.49597285432862137</c:v>
                </c:pt>
                <c:pt idx="171">
                  <c:v>0.56296016658116987</c:v>
                </c:pt>
                <c:pt idx="172">
                  <c:v>0.62969043930790991</c:v>
                </c:pt>
                <c:pt idx="173">
                  <c:v>0.68847967980294711</c:v>
                </c:pt>
                <c:pt idx="174">
                  <c:v>0.73401082001540296</c:v>
                </c:pt>
                <c:pt idx="175">
                  <c:v>0.76690841207225169</c:v>
                </c:pt>
                <c:pt idx="176">
                  <c:v>0.79442330186807109</c:v>
                </c:pt>
                <c:pt idx="177">
                  <c:v>0.82156968860544122</c:v>
                </c:pt>
                <c:pt idx="178">
                  <c:v>0.84747680681036786</c:v>
                </c:pt>
                <c:pt idx="179">
                  <c:v>0.87823738323525347</c:v>
                </c:pt>
                <c:pt idx="180">
                  <c:v>0.92010335401723331</c:v>
                </c:pt>
                <c:pt idx="181">
                  <c:v>0.96820291296415584</c:v>
                </c:pt>
                <c:pt idx="182">
                  <c:v>0.98188180715875184</c:v>
                </c:pt>
                <c:pt idx="183">
                  <c:v>0.92810295250963781</c:v>
                </c:pt>
                <c:pt idx="184">
                  <c:v>0.87575196246265985</c:v>
                </c:pt>
                <c:pt idx="185">
                  <c:v>0.82036193100527122</c:v>
                </c:pt>
                <c:pt idx="186">
                  <c:v>0.76743761403521993</c:v>
                </c:pt>
                <c:pt idx="187">
                  <c:v>0.72054999616757898</c:v>
                </c:pt>
                <c:pt idx="188">
                  <c:v>0.67843275066593001</c:v>
                </c:pt>
                <c:pt idx="189">
                  <c:v>0.64150925504469913</c:v>
                </c:pt>
                <c:pt idx="190">
                  <c:v>0.61232534444909503</c:v>
                </c:pt>
                <c:pt idx="191">
                  <c:v>0.58939842979201384</c:v>
                </c:pt>
                <c:pt idx="192">
                  <c:v>0.57156138697364955</c:v>
                </c:pt>
                <c:pt idx="193">
                  <c:v>0.56428535261952995</c:v>
                </c:pt>
                <c:pt idx="194">
                  <c:v>0.55063768061951168</c:v>
                </c:pt>
                <c:pt idx="195">
                  <c:v>0.5320882965803686</c:v>
                </c:pt>
                <c:pt idx="196">
                  <c:v>0.5183154891494044</c:v>
                </c:pt>
                <c:pt idx="197">
                  <c:v>0.54406010738028687</c:v>
                </c:pt>
                <c:pt idx="198">
                  <c:v>0.56418083794151364</c:v>
                </c:pt>
                <c:pt idx="199">
                  <c:v>0.56788607618801534</c:v>
                </c:pt>
                <c:pt idx="200">
                  <c:v>0.55503653503797423</c:v>
                </c:pt>
                <c:pt idx="201">
                  <c:v>0.53343796511810082</c:v>
                </c:pt>
                <c:pt idx="202">
                  <c:v>0.51817960199002444</c:v>
                </c:pt>
                <c:pt idx="203">
                  <c:v>0.52078011015787595</c:v>
                </c:pt>
                <c:pt idx="204">
                  <c:v>0.55023396625257881</c:v>
                </c:pt>
                <c:pt idx="205">
                  <c:v>0.60300698138997255</c:v>
                </c:pt>
                <c:pt idx="206">
                  <c:v>0.67709993827319714</c:v>
                </c:pt>
                <c:pt idx="207">
                  <c:v>0.76539898596860234</c:v>
                </c:pt>
                <c:pt idx="208">
                  <c:v>0.86262345885262337</c:v>
                </c:pt>
                <c:pt idx="209">
                  <c:v>0.95268715168942786</c:v>
                </c:pt>
                <c:pt idx="210">
                  <c:v>0.96252223355199151</c:v>
                </c:pt>
                <c:pt idx="211">
                  <c:v>0.88768030816559951</c:v>
                </c:pt>
                <c:pt idx="212">
                  <c:v>0.82230771928825108</c:v>
                </c:pt>
                <c:pt idx="213">
                  <c:v>0.76816533903866213</c:v>
                </c:pt>
                <c:pt idx="214">
                  <c:v>0.72812300121601692</c:v>
                </c:pt>
                <c:pt idx="215">
                  <c:v>0.69601403801083084</c:v>
                </c:pt>
                <c:pt idx="216">
                  <c:v>0.67290131102438511</c:v>
                </c:pt>
                <c:pt idx="217">
                  <c:v>0.65601987696906194</c:v>
                </c:pt>
                <c:pt idx="218">
                  <c:v>0.64424148843788176</c:v>
                </c:pt>
                <c:pt idx="219">
                  <c:v>0.63519589459921622</c:v>
                </c:pt>
                <c:pt idx="220">
                  <c:v>0.62890848900510687</c:v>
                </c:pt>
                <c:pt idx="221">
                  <c:v>0.62579918893802189</c:v>
                </c:pt>
                <c:pt idx="222">
                  <c:v>0.62713957293087519</c:v>
                </c:pt>
                <c:pt idx="223">
                  <c:v>0.63413921728497358</c:v>
                </c:pt>
                <c:pt idx="224">
                  <c:v>0.64344818130572645</c:v>
                </c:pt>
                <c:pt idx="225">
                  <c:v>0.67263548728260369</c:v>
                </c:pt>
                <c:pt idx="226">
                  <c:v>0.72246815190018121</c:v>
                </c:pt>
                <c:pt idx="227">
                  <c:v>0.78245116467493014</c:v>
                </c:pt>
                <c:pt idx="228">
                  <c:v>0.84646901527760665</c:v>
                </c:pt>
                <c:pt idx="229">
                  <c:v>0.90920654165487913</c:v>
                </c:pt>
                <c:pt idx="230">
                  <c:v>0.97206237509664928</c:v>
                </c:pt>
                <c:pt idx="231">
                  <c:v>0.96879846684999704</c:v>
                </c:pt>
                <c:pt idx="232">
                  <c:v>0.92057850632382432</c:v>
                </c:pt>
                <c:pt idx="233">
                  <c:v>0.88097913453567223</c:v>
                </c:pt>
                <c:pt idx="234">
                  <c:v>0.85338772697859033</c:v>
                </c:pt>
                <c:pt idx="235">
                  <c:v>0.83823678046889272</c:v>
                </c:pt>
                <c:pt idx="236">
                  <c:v>0.83423823337674874</c:v>
                </c:pt>
                <c:pt idx="237">
                  <c:v>0.8403523687794503</c:v>
                </c:pt>
                <c:pt idx="238">
                  <c:v>0.85475064981761462</c:v>
                </c:pt>
                <c:pt idx="239">
                  <c:v>0.88116025249475993</c:v>
                </c:pt>
                <c:pt idx="240">
                  <c:v>0.91454435968058434</c:v>
                </c:pt>
                <c:pt idx="241">
                  <c:v>0.95802231877328703</c:v>
                </c:pt>
                <c:pt idx="242">
                  <c:v>0.99048574869003103</c:v>
                </c:pt>
                <c:pt idx="243">
                  <c:v>0.93183013036831341</c:v>
                </c:pt>
                <c:pt idx="244">
                  <c:v>0.87363267178214232</c:v>
                </c:pt>
                <c:pt idx="245">
                  <c:v>0.82402618294557739</c:v>
                </c:pt>
                <c:pt idx="246">
                  <c:v>0.78931132598948706</c:v>
                </c:pt>
                <c:pt idx="247">
                  <c:v>0.76689973414209378</c:v>
                </c:pt>
                <c:pt idx="248">
                  <c:v>0.75272310083534855</c:v>
                </c:pt>
                <c:pt idx="249">
                  <c:v>0.74282912003472745</c:v>
                </c:pt>
                <c:pt idx="250">
                  <c:v>0.73616558683123223</c:v>
                </c:pt>
                <c:pt idx="251">
                  <c:v>0.73208092943774994</c:v>
                </c:pt>
                <c:pt idx="252">
                  <c:v>0.73437362594693345</c:v>
                </c:pt>
                <c:pt idx="253">
                  <c:v>0.74959198405961658</c:v>
                </c:pt>
                <c:pt idx="254">
                  <c:v>0.77804353401856874</c:v>
                </c:pt>
                <c:pt idx="255">
                  <c:v>0.82399794774324508</c:v>
                </c:pt>
                <c:pt idx="256">
                  <c:v>0.88862222864718787</c:v>
                </c:pt>
                <c:pt idx="257">
                  <c:v>0.97169744477544218</c:v>
                </c:pt>
                <c:pt idx="258">
                  <c:v>0.93330360050619243</c:v>
                </c:pt>
                <c:pt idx="259">
                  <c:v>0.83193442131863593</c:v>
                </c:pt>
                <c:pt idx="260">
                  <c:v>0.7324869694015681</c:v>
                </c:pt>
                <c:pt idx="261">
                  <c:v>0.64132190951184886</c:v>
                </c:pt>
                <c:pt idx="262">
                  <c:v>0.56250567978675003</c:v>
                </c:pt>
                <c:pt idx="263">
                  <c:v>0.49795685712776461</c:v>
                </c:pt>
                <c:pt idx="264">
                  <c:v>0.44650120644228197</c:v>
                </c:pt>
                <c:pt idx="265">
                  <c:v>0.4071744720053283</c:v>
                </c:pt>
                <c:pt idx="266">
                  <c:v>0.37871727261233401</c:v>
                </c:pt>
                <c:pt idx="267">
                  <c:v>0.36006607730203333</c:v>
                </c:pt>
                <c:pt idx="268">
                  <c:v>0.34930741380776964</c:v>
                </c:pt>
                <c:pt idx="269">
                  <c:v>0.34352537887491985</c:v>
                </c:pt>
                <c:pt idx="270">
                  <c:v>0.34604000093880272</c:v>
                </c:pt>
                <c:pt idx="271">
                  <c:v>0.3940321858660657</c:v>
                </c:pt>
                <c:pt idx="272">
                  <c:v>0.44750808232213035</c:v>
                </c:pt>
                <c:pt idx="273">
                  <c:v>0.50133370866705751</c:v>
                </c:pt>
                <c:pt idx="274">
                  <c:v>0.56061470349872822</c:v>
                </c:pt>
                <c:pt idx="275">
                  <c:v>0.6264232341246716</c:v>
                </c:pt>
                <c:pt idx="276">
                  <c:v>0.68584253812310914</c:v>
                </c:pt>
                <c:pt idx="277">
                  <c:v>0.72740534504430543</c:v>
                </c:pt>
                <c:pt idx="278">
                  <c:v>0.75334543130504006</c:v>
                </c:pt>
                <c:pt idx="279">
                  <c:v>0.7749213138502582</c:v>
                </c:pt>
                <c:pt idx="280">
                  <c:v>0.8009880306433379</c:v>
                </c:pt>
                <c:pt idx="281">
                  <c:v>0.82983925435882477</c:v>
                </c:pt>
                <c:pt idx="282">
                  <c:v>0.86727262634793745</c:v>
                </c:pt>
                <c:pt idx="283">
                  <c:v>0.92069206770368661</c:v>
                </c:pt>
                <c:pt idx="284">
                  <c:v>0.98892688516043725</c:v>
                </c:pt>
                <c:pt idx="285">
                  <c:v>0.93277021804293092</c:v>
                </c:pt>
                <c:pt idx="286">
                  <c:v>0.84886113195629753</c:v>
                </c:pt>
                <c:pt idx="287">
                  <c:v>0.77069740550566623</c:v>
                </c:pt>
                <c:pt idx="288">
                  <c:v>0.70118046480914442</c:v>
                </c:pt>
                <c:pt idx="289">
                  <c:v>0.64303624393219017</c:v>
                </c:pt>
                <c:pt idx="290">
                  <c:v>0.59280952577496449</c:v>
                </c:pt>
                <c:pt idx="291">
                  <c:v>0.54372029515727971</c:v>
                </c:pt>
                <c:pt idx="292">
                  <c:v>0.48364992284660602</c:v>
                </c:pt>
                <c:pt idx="293">
                  <c:v>0.4083628897938667</c:v>
                </c:pt>
                <c:pt idx="294">
                  <c:v>0.3277538355730415</c:v>
                </c:pt>
                <c:pt idx="295">
                  <c:v>0.24443757777967523</c:v>
                </c:pt>
                <c:pt idx="296">
                  <c:v>0.16886985868913329</c:v>
                </c:pt>
                <c:pt idx="297">
                  <c:v>0.10952987949689874</c:v>
                </c:pt>
                <c:pt idx="298">
                  <c:v>7.0422406367138923E-2</c:v>
                </c:pt>
                <c:pt idx="299">
                  <c:v>4.8354420886856042E-2</c:v>
                </c:pt>
                <c:pt idx="300">
                  <c:v>4.1489027439864601E-2</c:v>
                </c:pt>
                <c:pt idx="301">
                  <c:v>5.1267052434610605E-2</c:v>
                </c:pt>
                <c:pt idx="302">
                  <c:v>4.1475137351073332E-2</c:v>
                </c:pt>
                <c:pt idx="303">
                  <c:v>4.875603357954883E-2</c:v>
                </c:pt>
                <c:pt idx="304">
                  <c:v>7.746463480466359E-2</c:v>
                </c:pt>
                <c:pt idx="305">
                  <c:v>0.13494739738540862</c:v>
                </c:pt>
                <c:pt idx="306">
                  <c:v>0.21589809412397343</c:v>
                </c:pt>
                <c:pt idx="307">
                  <c:v>0.32418872745374216</c:v>
                </c:pt>
                <c:pt idx="308">
                  <c:v>0.45338803928775828</c:v>
                </c:pt>
                <c:pt idx="309">
                  <c:v>0.59283225089965019</c:v>
                </c:pt>
                <c:pt idx="310">
                  <c:v>0.73669174638666179</c:v>
                </c:pt>
                <c:pt idx="311">
                  <c:v>0.88220376035877535</c:v>
                </c:pt>
                <c:pt idx="312">
                  <c:v>0.97168031904773566</c:v>
                </c:pt>
                <c:pt idx="313">
                  <c:v>0.83051895628910088</c:v>
                </c:pt>
                <c:pt idx="314">
                  <c:v>0.70379533075557021</c:v>
                </c:pt>
                <c:pt idx="315">
                  <c:v>0.59939931141564085</c:v>
                </c:pt>
                <c:pt idx="316">
                  <c:v>0.51585377744563488</c:v>
                </c:pt>
                <c:pt idx="317">
                  <c:v>0.45309378398914302</c:v>
                </c:pt>
                <c:pt idx="318">
                  <c:v>0.40237790627438841</c:v>
                </c:pt>
                <c:pt idx="319">
                  <c:v>0.36028103678841739</c:v>
                </c:pt>
                <c:pt idx="320">
                  <c:v>0.3182096451107157</c:v>
                </c:pt>
                <c:pt idx="321">
                  <c:v>0.20356008262732517</c:v>
                </c:pt>
                <c:pt idx="322">
                  <c:v>0.10844863637723812</c:v>
                </c:pt>
                <c:pt idx="323">
                  <c:v>4.4843866154161027E-2</c:v>
                </c:pt>
                <c:pt idx="324">
                  <c:v>1.7838944063784612E-2</c:v>
                </c:pt>
                <c:pt idx="325">
                  <c:v>1.783603495511088E-2</c:v>
                </c:pt>
                <c:pt idx="326">
                  <c:v>4.6798861111762124E-2</c:v>
                </c:pt>
                <c:pt idx="327">
                  <c:v>9.5073219911885887E-2</c:v>
                </c:pt>
                <c:pt idx="328">
                  <c:v>0.15366947936798381</c:v>
                </c:pt>
                <c:pt idx="329">
                  <c:v>0.22640754505547256</c:v>
                </c:pt>
                <c:pt idx="330">
                  <c:v>0.31422615175234525</c:v>
                </c:pt>
                <c:pt idx="331">
                  <c:v>0.40902418948421548</c:v>
                </c:pt>
                <c:pt idx="332">
                  <c:v>0.51018165890394784</c:v>
                </c:pt>
                <c:pt idx="333">
                  <c:v>0.59646658375781147</c:v>
                </c:pt>
                <c:pt idx="334">
                  <c:v>0.69429492889149413</c:v>
                </c:pt>
                <c:pt idx="335">
                  <c:v>0.79802921914898095</c:v>
                </c:pt>
                <c:pt idx="336">
                  <c:v>0.88763718392883217</c:v>
                </c:pt>
                <c:pt idx="337">
                  <c:v>0.95977726322346391</c:v>
                </c:pt>
                <c:pt idx="338">
                  <c:v>0.98870406463384752</c:v>
                </c:pt>
                <c:pt idx="339">
                  <c:v>0.94964858558485588</c:v>
                </c:pt>
                <c:pt idx="340">
                  <c:v>0.91343425332391326</c:v>
                </c:pt>
                <c:pt idx="341">
                  <c:v>0.88498295753124734</c:v>
                </c:pt>
                <c:pt idx="342">
                  <c:v>0.8680582034276918</c:v>
                </c:pt>
                <c:pt idx="343">
                  <c:v>0.86242240272940029</c:v>
                </c:pt>
                <c:pt idx="344">
                  <c:v>0.86095245065344783</c:v>
                </c:pt>
                <c:pt idx="345">
                  <c:v>0.86556449197782481</c:v>
                </c:pt>
                <c:pt idx="346">
                  <c:v>0.87373670891731692</c:v>
                </c:pt>
                <c:pt idx="347">
                  <c:v>0.88444065838989827</c:v>
                </c:pt>
                <c:pt idx="348">
                  <c:v>0.89559986402773273</c:v>
                </c:pt>
                <c:pt idx="349">
                  <c:v>0.90119623879129152</c:v>
                </c:pt>
                <c:pt idx="350">
                  <c:v>0.89809408813926728</c:v>
                </c:pt>
                <c:pt idx="351">
                  <c:v>0.89061116314938427</c:v>
                </c:pt>
                <c:pt idx="352">
                  <c:v>0.96705878732101036</c:v>
                </c:pt>
                <c:pt idx="353">
                  <c:v>0.96127555626138916</c:v>
                </c:pt>
                <c:pt idx="354">
                  <c:v>0.90140251530281856</c:v>
                </c:pt>
                <c:pt idx="355">
                  <c:v>0.85102400011199031</c:v>
                </c:pt>
                <c:pt idx="356">
                  <c:v>0.80870711979098775</c:v>
                </c:pt>
                <c:pt idx="357">
                  <c:v>0.77906661724164794</c:v>
                </c:pt>
                <c:pt idx="358">
                  <c:v>0.76202940101739824</c:v>
                </c:pt>
                <c:pt idx="359">
                  <c:v>0.75742073424394085</c:v>
                </c:pt>
              </c:numCache>
            </c:numRef>
          </c:val>
        </c:ser>
        <c:ser>
          <c:idx val="13"/>
          <c:order val="13"/>
          <c:tx>
            <c:strRef>
              <c:f>'Score Template 2'!$ER$8</c:f>
              <c:strCache>
                <c:ptCount val="1"/>
                <c:pt idx="0">
                  <c:v>Accuracy Score +130s</c:v>
                </c:pt>
              </c:strCache>
            </c:strRef>
          </c:tx>
          <c:val>
            <c:numRef>
              <c:f>'Score Template 2'!$ER$39:$ER$398</c:f>
              <c:numCache>
                <c:formatCode>0.0000</c:formatCode>
                <c:ptCount val="360"/>
                <c:pt idx="0">
                  <c:v>0.50970947384663878</c:v>
                </c:pt>
                <c:pt idx="1">
                  <c:v>0.49850613842796421</c:v>
                </c:pt>
                <c:pt idx="2">
                  <c:v>0.49812888881042072</c:v>
                </c:pt>
                <c:pt idx="3">
                  <c:v>0.51440816392732902</c:v>
                </c:pt>
                <c:pt idx="4">
                  <c:v>0.55156228859548917</c:v>
                </c:pt>
                <c:pt idx="5">
                  <c:v>0.60954968842695545</c:v>
                </c:pt>
                <c:pt idx="6">
                  <c:v>0.67297634934720008</c:v>
                </c:pt>
                <c:pt idx="7">
                  <c:v>0.73785392511169956</c:v>
                </c:pt>
                <c:pt idx="8">
                  <c:v>0.7993970917992983</c:v>
                </c:pt>
                <c:pt idx="9">
                  <c:v>0.8563610062828203</c:v>
                </c:pt>
                <c:pt idx="10">
                  <c:v>0.90653494691985581</c:v>
                </c:pt>
                <c:pt idx="11">
                  <c:v>0.95250834808062323</c:v>
                </c:pt>
                <c:pt idx="12">
                  <c:v>0.99584445615827788</c:v>
                </c:pt>
                <c:pt idx="13">
                  <c:v>0.93957355270645226</c:v>
                </c:pt>
                <c:pt idx="14">
                  <c:v>0.88455429083564185</c:v>
                </c:pt>
                <c:pt idx="15">
                  <c:v>0.83592169699133878</c:v>
                </c:pt>
                <c:pt idx="16">
                  <c:v>0.79075051929889106</c:v>
                </c:pt>
                <c:pt idx="17">
                  <c:v>0.74904702334309481</c:v>
                </c:pt>
                <c:pt idx="18">
                  <c:v>0.70944747403739883</c:v>
                </c:pt>
                <c:pt idx="19">
                  <c:v>0.67119351650813641</c:v>
                </c:pt>
                <c:pt idx="20">
                  <c:v>0.6359006317385768</c:v>
                </c:pt>
                <c:pt idx="21">
                  <c:v>0.61144463298960472</c:v>
                </c:pt>
                <c:pt idx="22">
                  <c:v>0.60156223867485059</c:v>
                </c:pt>
                <c:pt idx="23">
                  <c:v>0.59540182682134657</c:v>
                </c:pt>
                <c:pt idx="24">
                  <c:v>0.59613763800964237</c:v>
                </c:pt>
                <c:pt idx="25">
                  <c:v>0.60480370644587922</c:v>
                </c:pt>
                <c:pt idx="26">
                  <c:v>0.62813525847058904</c:v>
                </c:pt>
                <c:pt idx="27">
                  <c:v>0.68408546467561704</c:v>
                </c:pt>
                <c:pt idx="28">
                  <c:v>0.77080493771248759</c:v>
                </c:pt>
                <c:pt idx="29">
                  <c:v>0.88515331450098689</c:v>
                </c:pt>
                <c:pt idx="30">
                  <c:v>0.98565230064034015</c:v>
                </c:pt>
                <c:pt idx="31">
                  <c:v>0.85180806186442282</c:v>
                </c:pt>
                <c:pt idx="32">
                  <c:v>0.71348183262339226</c:v>
                </c:pt>
                <c:pt idx="33">
                  <c:v>0.57467770296468945</c:v>
                </c:pt>
                <c:pt idx="34">
                  <c:v>0.43882581386354702</c:v>
                </c:pt>
                <c:pt idx="35">
                  <c:v>0.312756891346612</c:v>
                </c:pt>
                <c:pt idx="36">
                  <c:v>0.20026284816365458</c:v>
                </c:pt>
                <c:pt idx="37">
                  <c:v>0.10053177748769238</c:v>
                </c:pt>
                <c:pt idx="38">
                  <c:v>1.2940276659199168E-2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1.0663836329124043E-2</c:v>
                </c:pt>
                <c:pt idx="50">
                  <c:v>0.1523742234550205</c:v>
                </c:pt>
                <c:pt idx="51">
                  <c:v>0.31923826722452231</c:v>
                </c:pt>
                <c:pt idx="52">
                  <c:v>0.50044799661634798</c:v>
                </c:pt>
                <c:pt idx="53">
                  <c:v>0.69444257140532106</c:v>
                </c:pt>
                <c:pt idx="54">
                  <c:v>0.90657009542323308</c:v>
                </c:pt>
                <c:pt idx="55">
                  <c:v>0.86998901979153587</c:v>
                </c:pt>
                <c:pt idx="56">
                  <c:v>0.64790962882476677</c:v>
                </c:pt>
                <c:pt idx="57">
                  <c:v>0.44017335676425928</c:v>
                </c:pt>
                <c:pt idx="58">
                  <c:v>0.26060638918254508</c:v>
                </c:pt>
                <c:pt idx="59">
                  <c:v>0.11332509939988467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1.961968171019568E-3</c:v>
                </c:pt>
                <c:pt idx="74">
                  <c:v>0.10659696595517965</c:v>
                </c:pt>
                <c:pt idx="75">
                  <c:v>0.23274288003969812</c:v>
                </c:pt>
                <c:pt idx="76">
                  <c:v>0.37775377498612173</c:v>
                </c:pt>
                <c:pt idx="77">
                  <c:v>0.53602671815575131</c:v>
                </c:pt>
                <c:pt idx="78">
                  <c:v>0.69409016603162321</c:v>
                </c:pt>
                <c:pt idx="79">
                  <c:v>0.84348827841811835</c:v>
                </c:pt>
                <c:pt idx="80">
                  <c:v>0.9809324927491947</c:v>
                </c:pt>
                <c:pt idx="81">
                  <c:v>0.90510738824536252</c:v>
                </c:pt>
                <c:pt idx="82">
                  <c:v>0.80035632887780073</c:v>
                </c:pt>
                <c:pt idx="83">
                  <c:v>0.70336342802337337</c:v>
                </c:pt>
                <c:pt idx="84">
                  <c:v>0.61513863525464529</c:v>
                </c:pt>
                <c:pt idx="85">
                  <c:v>0.54919060748791504</c:v>
                </c:pt>
                <c:pt idx="86">
                  <c:v>0.50357571556199821</c:v>
                </c:pt>
                <c:pt idx="87">
                  <c:v>0.46730008577540394</c:v>
                </c:pt>
                <c:pt idx="88">
                  <c:v>0.4360686527052744</c:v>
                </c:pt>
                <c:pt idx="89">
                  <c:v>0.41656374354393122</c:v>
                </c:pt>
                <c:pt idx="90">
                  <c:v>0.41392429546739962</c:v>
                </c:pt>
                <c:pt idx="91">
                  <c:v>0.43411744174718725</c:v>
                </c:pt>
                <c:pt idx="92">
                  <c:v>0.47096465426588796</c:v>
                </c:pt>
                <c:pt idx="93">
                  <c:v>0.51627340660535637</c:v>
                </c:pt>
                <c:pt idx="94">
                  <c:v>0.57019358582600899</c:v>
                </c:pt>
                <c:pt idx="95">
                  <c:v>0.63109529661501362</c:v>
                </c:pt>
                <c:pt idx="96">
                  <c:v>0.69846853989117874</c:v>
                </c:pt>
                <c:pt idx="97">
                  <c:v>0.7768123028862679</c:v>
                </c:pt>
                <c:pt idx="98">
                  <c:v>0.86923148001455552</c:v>
                </c:pt>
                <c:pt idx="99">
                  <c:v>0.96313405793863205</c:v>
                </c:pt>
                <c:pt idx="100">
                  <c:v>0.94445701091569811</c:v>
                </c:pt>
                <c:pt idx="101">
                  <c:v>0.85944354091461506</c:v>
                </c:pt>
                <c:pt idx="102">
                  <c:v>0.78602147383421594</c:v>
                </c:pt>
                <c:pt idx="103">
                  <c:v>0.7265666911134856</c:v>
                </c:pt>
                <c:pt idx="104">
                  <c:v>0.68091496855930056</c:v>
                </c:pt>
                <c:pt idx="105">
                  <c:v>0.64217442117242385</c:v>
                </c:pt>
                <c:pt idx="106">
                  <c:v>0.62333806838083916</c:v>
                </c:pt>
                <c:pt idx="107">
                  <c:v>0.62035985056839638</c:v>
                </c:pt>
                <c:pt idx="108">
                  <c:v>0.62179962184657933</c:v>
                </c:pt>
                <c:pt idx="109">
                  <c:v>0.63110796197790686</c:v>
                </c:pt>
                <c:pt idx="110">
                  <c:v>0.6433645002235463</c:v>
                </c:pt>
                <c:pt idx="111">
                  <c:v>0.65688762202507411</c:v>
                </c:pt>
                <c:pt idx="112">
                  <c:v>0.66516256420148334</c:v>
                </c:pt>
                <c:pt idx="113">
                  <c:v>0.68555890116163121</c:v>
                </c:pt>
                <c:pt idx="114">
                  <c:v>0.72361839323780019</c:v>
                </c:pt>
                <c:pt idx="115">
                  <c:v>0.7802246778287113</c:v>
                </c:pt>
                <c:pt idx="116">
                  <c:v>0.84841291886849723</c:v>
                </c:pt>
                <c:pt idx="117">
                  <c:v>0.92726982194952845</c:v>
                </c:pt>
                <c:pt idx="118">
                  <c:v>0.985038715912953</c:v>
                </c:pt>
                <c:pt idx="119">
                  <c:v>0.89584694156005618</c:v>
                </c:pt>
                <c:pt idx="120">
                  <c:v>0.81450908855062676</c:v>
                </c:pt>
                <c:pt idx="121">
                  <c:v>0.7535138823446037</c:v>
                </c:pt>
                <c:pt idx="122">
                  <c:v>0.71245517315064377</c:v>
                </c:pt>
                <c:pt idx="123">
                  <c:v>0.68369039197004733</c:v>
                </c:pt>
                <c:pt idx="124">
                  <c:v>0.66521251342165466</c:v>
                </c:pt>
                <c:pt idx="125">
                  <c:v>0.65838072528946956</c:v>
                </c:pt>
                <c:pt idx="126">
                  <c:v>0.66187950566056519</c:v>
                </c:pt>
                <c:pt idx="127">
                  <c:v>0.6718539640869825</c:v>
                </c:pt>
                <c:pt idx="128">
                  <c:v>0.68901145497745553</c:v>
                </c:pt>
                <c:pt idx="129">
                  <c:v>0.71225807957411291</c:v>
                </c:pt>
                <c:pt idx="130">
                  <c:v>0.74884618579235762</c:v>
                </c:pt>
                <c:pt idx="131">
                  <c:v>0.79996298875515492</c:v>
                </c:pt>
                <c:pt idx="132">
                  <c:v>0.85744260521094884</c:v>
                </c:pt>
                <c:pt idx="133">
                  <c:v>0.9151495911188483</c:v>
                </c:pt>
                <c:pt idx="134">
                  <c:v>0.97213381655362519</c:v>
                </c:pt>
                <c:pt idx="135">
                  <c:v>0.96961796212505802</c:v>
                </c:pt>
                <c:pt idx="136">
                  <c:v>0.90729237622036907</c:v>
                </c:pt>
                <c:pt idx="137">
                  <c:v>0.84506693624219142</c:v>
                </c:pt>
                <c:pt idx="138">
                  <c:v>0.78585547748789009</c:v>
                </c:pt>
                <c:pt idx="139">
                  <c:v>0.72403479062825937</c:v>
                </c:pt>
                <c:pt idx="140">
                  <c:v>0.66450531150397252</c:v>
                </c:pt>
                <c:pt idx="141">
                  <c:v>0.60720578990959262</c:v>
                </c:pt>
                <c:pt idx="142">
                  <c:v>0.556251742466086</c:v>
                </c:pt>
                <c:pt idx="143">
                  <c:v>0.51701441860056996</c:v>
                </c:pt>
                <c:pt idx="144">
                  <c:v>0.4964907060523116</c:v>
                </c:pt>
                <c:pt idx="145">
                  <c:v>0.49809696507886492</c:v>
                </c:pt>
                <c:pt idx="146">
                  <c:v>0.52548685784321325</c:v>
                </c:pt>
                <c:pt idx="147">
                  <c:v>0.57286131126509443</c:v>
                </c:pt>
                <c:pt idx="148">
                  <c:v>0.63410403821037153</c:v>
                </c:pt>
                <c:pt idx="149">
                  <c:v>0.70905264340781193</c:v>
                </c:pt>
                <c:pt idx="150">
                  <c:v>0.79314118929490085</c:v>
                </c:pt>
                <c:pt idx="151">
                  <c:v>0.87629605831971158</c:v>
                </c:pt>
                <c:pt idx="152">
                  <c:v>0.95036002870067393</c:v>
                </c:pt>
                <c:pt idx="153">
                  <c:v>0.9805615708812051</c:v>
                </c:pt>
                <c:pt idx="154">
                  <c:v>0.91048388776998412</c:v>
                </c:pt>
                <c:pt idx="155">
                  <c:v>0.84287122626049116</c:v>
                </c:pt>
                <c:pt idx="156">
                  <c:v>0.77998875434925385</c:v>
                </c:pt>
                <c:pt idx="157">
                  <c:v>0.72179879568140171</c:v>
                </c:pt>
                <c:pt idx="158">
                  <c:v>0.66684182718438612</c:v>
                </c:pt>
                <c:pt idx="159">
                  <c:v>0.61474703591895996</c:v>
                </c:pt>
                <c:pt idx="160">
                  <c:v>0.56499041443243203</c:v>
                </c:pt>
                <c:pt idx="161">
                  <c:v>0.52374845309190121</c:v>
                </c:pt>
                <c:pt idx="162">
                  <c:v>0.49172287536330417</c:v>
                </c:pt>
                <c:pt idx="163">
                  <c:v>0.46450655521142981</c:v>
                </c:pt>
                <c:pt idx="164">
                  <c:v>0.44422727943858609</c:v>
                </c:pt>
                <c:pt idx="165">
                  <c:v>0.40220468901556283</c:v>
                </c:pt>
                <c:pt idx="166">
                  <c:v>0.38490339118537953</c:v>
                </c:pt>
                <c:pt idx="167">
                  <c:v>0.39551869783064519</c:v>
                </c:pt>
                <c:pt idx="168">
                  <c:v>0.43474745007014159</c:v>
                </c:pt>
                <c:pt idx="169">
                  <c:v>0.49594536900402009</c:v>
                </c:pt>
                <c:pt idx="170">
                  <c:v>0.56293410734920291</c:v>
                </c:pt>
                <c:pt idx="171">
                  <c:v>0.62966554569427435</c:v>
                </c:pt>
                <c:pt idx="172">
                  <c:v>0.68845904009290326</c:v>
                </c:pt>
                <c:pt idx="173">
                  <c:v>0.7339947862118037</c:v>
                </c:pt>
                <c:pt idx="174">
                  <c:v>0.76689478313118664</c:v>
                </c:pt>
                <c:pt idx="175">
                  <c:v>0.7944131437216343</c:v>
                </c:pt>
                <c:pt idx="176">
                  <c:v>0.82154866004779348</c:v>
                </c:pt>
                <c:pt idx="177">
                  <c:v>0.84746813864840354</c:v>
                </c:pt>
                <c:pt idx="178">
                  <c:v>0.87824267399031852</c:v>
                </c:pt>
                <c:pt idx="179">
                  <c:v>0.92012295267530408</c:v>
                </c:pt>
                <c:pt idx="180">
                  <c:v>0.96823349737593589</c:v>
                </c:pt>
                <c:pt idx="181">
                  <c:v>0.98184832653224152</c:v>
                </c:pt>
                <c:pt idx="182">
                  <c:v>0.9280695998200813</c:v>
                </c:pt>
                <c:pt idx="183">
                  <c:v>0.87572257816226728</c:v>
                </c:pt>
                <c:pt idx="184">
                  <c:v>0.82033917345206686</c:v>
                </c:pt>
                <c:pt idx="185">
                  <c:v>0.76742117205366212</c:v>
                </c:pt>
                <c:pt idx="186">
                  <c:v>0.72053624380175418</c:v>
                </c:pt>
                <c:pt idx="187">
                  <c:v>0.6784191879868402</c:v>
                </c:pt>
                <c:pt idx="188">
                  <c:v>0.64149630581967765</c:v>
                </c:pt>
                <c:pt idx="189">
                  <c:v>0.61230996151550499</c:v>
                </c:pt>
                <c:pt idx="190">
                  <c:v>0.58937748700729375</c:v>
                </c:pt>
                <c:pt idx="191">
                  <c:v>0.57153732190197026</c:v>
                </c:pt>
                <c:pt idx="192">
                  <c:v>0.56426037823927822</c:v>
                </c:pt>
                <c:pt idx="193">
                  <c:v>0.55061077451584239</c:v>
                </c:pt>
                <c:pt idx="194">
                  <c:v>0.53206210639319484</c:v>
                </c:pt>
                <c:pt idx="195">
                  <c:v>0.51828778275489917</c:v>
                </c:pt>
                <c:pt idx="196">
                  <c:v>0.54403363700081098</c:v>
                </c:pt>
                <c:pt idx="197">
                  <c:v>0.56415738725639686</c:v>
                </c:pt>
                <c:pt idx="198">
                  <c:v>0.56786501078392493</c:v>
                </c:pt>
                <c:pt idx="199">
                  <c:v>0.5550180668155511</c:v>
                </c:pt>
                <c:pt idx="200">
                  <c:v>0.53342336547133629</c:v>
                </c:pt>
                <c:pt idx="201">
                  <c:v>0.51816812806130352</c:v>
                </c:pt>
                <c:pt idx="202">
                  <c:v>0.52077117960393093</c:v>
                </c:pt>
                <c:pt idx="203">
                  <c:v>0.55023031574821168</c:v>
                </c:pt>
                <c:pt idx="204">
                  <c:v>0.60300014410092073</c:v>
                </c:pt>
                <c:pt idx="205">
                  <c:v>0.67709065048608397</c:v>
                </c:pt>
                <c:pt idx="206">
                  <c:v>0.7653920857116896</c:v>
                </c:pt>
                <c:pt idx="207">
                  <c:v>0.86263631792654905</c:v>
                </c:pt>
                <c:pt idx="208">
                  <c:v>0.95269720032936589</c:v>
                </c:pt>
                <c:pt idx="209">
                  <c:v>0.96252039146557022</c:v>
                </c:pt>
                <c:pt idx="210">
                  <c:v>0.88768674217028565</c:v>
                </c:pt>
                <c:pt idx="211">
                  <c:v>0.82231852587303444</c:v>
                </c:pt>
                <c:pt idx="212">
                  <c:v>0.76817297395719053</c:v>
                </c:pt>
                <c:pt idx="213">
                  <c:v>0.72812170542721</c:v>
                </c:pt>
                <c:pt idx="214">
                  <c:v>0.69599931290803563</c:v>
                </c:pt>
                <c:pt idx="215">
                  <c:v>0.67287492793546089</c:v>
                </c:pt>
                <c:pt idx="216">
                  <c:v>0.65598283513451383</c:v>
                </c:pt>
                <c:pt idx="217">
                  <c:v>0.6441973423641626</c:v>
                </c:pt>
                <c:pt idx="218">
                  <c:v>0.63514727593323728</c:v>
                </c:pt>
                <c:pt idx="219">
                  <c:v>0.62886345213436856</c:v>
                </c:pt>
                <c:pt idx="220">
                  <c:v>0.62575679270959939</c:v>
                </c:pt>
                <c:pt idx="221">
                  <c:v>0.62710215518518431</c:v>
                </c:pt>
                <c:pt idx="222">
                  <c:v>0.63410653639382741</c:v>
                </c:pt>
                <c:pt idx="223">
                  <c:v>0.64342111393306101</c:v>
                </c:pt>
                <c:pt idx="224">
                  <c:v>0.67261546546579787</c:v>
                </c:pt>
                <c:pt idx="225">
                  <c:v>0.72245209005602717</c:v>
                </c:pt>
                <c:pt idx="226">
                  <c:v>0.78243959511989247</c:v>
                </c:pt>
                <c:pt idx="227">
                  <c:v>0.84646055603966164</c:v>
                </c:pt>
                <c:pt idx="228">
                  <c:v>0.9092006303875767</c:v>
                </c:pt>
                <c:pt idx="229">
                  <c:v>0.97205782799039686</c:v>
                </c:pt>
                <c:pt idx="230">
                  <c:v>0.96880163307122946</c:v>
                </c:pt>
                <c:pt idx="231">
                  <c:v>0.92058008217197207</c:v>
                </c:pt>
                <c:pt idx="232">
                  <c:v>0.88097848305254867</c:v>
                </c:pt>
                <c:pt idx="233">
                  <c:v>0.85338424349685882</c:v>
                </c:pt>
                <c:pt idx="234">
                  <c:v>0.83823213952056863</c:v>
                </c:pt>
                <c:pt idx="235">
                  <c:v>0.83422364973466867</c:v>
                </c:pt>
                <c:pt idx="236">
                  <c:v>0.84032746047806361</c:v>
                </c:pt>
                <c:pt idx="237">
                  <c:v>0.85472066409600478</c:v>
                </c:pt>
                <c:pt idx="238">
                  <c:v>0.88112824779907761</c:v>
                </c:pt>
                <c:pt idx="239">
                  <c:v>0.91451299387302931</c:v>
                </c:pt>
                <c:pt idx="240">
                  <c:v>0.95799089313011931</c:v>
                </c:pt>
                <c:pt idx="241">
                  <c:v>0.99051531668594706</c:v>
                </c:pt>
                <c:pt idx="242">
                  <c:v>0.93185423956065239</c:v>
                </c:pt>
                <c:pt idx="243">
                  <c:v>0.87365247179377792</c:v>
                </c:pt>
                <c:pt idx="244">
                  <c:v>0.82403998039109683</c:v>
                </c:pt>
                <c:pt idx="245">
                  <c:v>0.78931890378321612</c:v>
                </c:pt>
                <c:pt idx="246">
                  <c:v>0.76690174070746087</c:v>
                </c:pt>
                <c:pt idx="247">
                  <c:v>0.75272005622179794</c:v>
                </c:pt>
                <c:pt idx="248">
                  <c:v>0.74282193588706924</c:v>
                </c:pt>
                <c:pt idx="249">
                  <c:v>0.73615239803224153</c:v>
                </c:pt>
                <c:pt idx="250">
                  <c:v>0.73206425306706069</c:v>
                </c:pt>
                <c:pt idx="251">
                  <c:v>0.73435190268020867</c:v>
                </c:pt>
                <c:pt idx="252">
                  <c:v>0.74956625287734613</c:v>
                </c:pt>
                <c:pt idx="253">
                  <c:v>0.77801421826400396</c:v>
                </c:pt>
                <c:pt idx="254">
                  <c:v>0.82396885891395777</c:v>
                </c:pt>
                <c:pt idx="255">
                  <c:v>0.88859743230149235</c:v>
                </c:pt>
                <c:pt idx="256">
                  <c:v>0.97168009113586096</c:v>
                </c:pt>
                <c:pt idx="257">
                  <c:v>0.93331480529883348</c:v>
                </c:pt>
                <c:pt idx="258">
                  <c:v>0.83194151115759607</c:v>
                </c:pt>
                <c:pt idx="259">
                  <c:v>0.73249191998404228</c:v>
                </c:pt>
                <c:pt idx="260">
                  <c:v>0.64132524787285017</c:v>
                </c:pt>
                <c:pt idx="261">
                  <c:v>0.56250773045363212</c:v>
                </c:pt>
                <c:pt idx="262">
                  <c:v>0.49795572164114343</c:v>
                </c:pt>
                <c:pt idx="263">
                  <c:v>0.44649361012881672</c:v>
                </c:pt>
                <c:pt idx="264">
                  <c:v>0.4071602608882261</c:v>
                </c:pt>
                <c:pt idx="265">
                  <c:v>0.37869430994988629</c:v>
                </c:pt>
                <c:pt idx="266">
                  <c:v>0.3600337775597543</c:v>
                </c:pt>
                <c:pt idx="267">
                  <c:v>0.34926588487652521</c:v>
                </c:pt>
                <c:pt idx="268">
                  <c:v>0.34347788499995702</c:v>
                </c:pt>
                <c:pt idx="269">
                  <c:v>0.3459893198941284</c:v>
                </c:pt>
                <c:pt idx="270">
                  <c:v>0.39398246461539843</c:v>
                </c:pt>
                <c:pt idx="271">
                  <c:v>0.44746250146136601</c:v>
                </c:pt>
                <c:pt idx="272">
                  <c:v>0.50129430157752841</c:v>
                </c:pt>
                <c:pt idx="273">
                  <c:v>0.56058242851965545</c:v>
                </c:pt>
                <c:pt idx="274">
                  <c:v>0.6263975025011721</c:v>
                </c:pt>
                <c:pt idx="275">
                  <c:v>0.68582286765033218</c:v>
                </c:pt>
                <c:pt idx="276">
                  <c:v>0.72739110496327763</c:v>
                </c:pt>
                <c:pt idx="277">
                  <c:v>0.75333608955751385</c:v>
                </c:pt>
                <c:pt idx="278">
                  <c:v>0.77491591375404556</c:v>
                </c:pt>
                <c:pt idx="279">
                  <c:v>0.80098511587893406</c:v>
                </c:pt>
                <c:pt idx="280">
                  <c:v>0.82984048632933438</c:v>
                </c:pt>
                <c:pt idx="281">
                  <c:v>0.86729659757977573</c:v>
                </c:pt>
                <c:pt idx="282">
                  <c:v>0.92071878286148423</c:v>
                </c:pt>
                <c:pt idx="283">
                  <c:v>0.98895377827006503</c:v>
                </c:pt>
                <c:pt idx="284">
                  <c:v>0.93274059368300466</c:v>
                </c:pt>
                <c:pt idx="285">
                  <c:v>0.84882824055679629</c:v>
                </c:pt>
                <c:pt idx="286">
                  <c:v>0.7706677056889033</c:v>
                </c:pt>
                <c:pt idx="287">
                  <c:v>0.70115969052572436</c:v>
                </c:pt>
                <c:pt idx="288">
                  <c:v>0.64302327855993358</c:v>
                </c:pt>
                <c:pt idx="289">
                  <c:v>0.59279874053374004</c:v>
                </c:pt>
                <c:pt idx="290">
                  <c:v>0.54370726325626539</c:v>
                </c:pt>
                <c:pt idx="291">
                  <c:v>0.48363549661876304</c:v>
                </c:pt>
                <c:pt idx="292">
                  <c:v>0.40834416112225613</c:v>
                </c:pt>
                <c:pt idx="293">
                  <c:v>0.32772711249478481</c:v>
                </c:pt>
                <c:pt idx="294">
                  <c:v>0.24440344692439198</c:v>
                </c:pt>
                <c:pt idx="295">
                  <c:v>0.16883069242855508</c:v>
                </c:pt>
                <c:pt idx="296">
                  <c:v>0.1094879085081556</c:v>
                </c:pt>
                <c:pt idx="297">
                  <c:v>7.0383309654005299E-2</c:v>
                </c:pt>
                <c:pt idx="298">
                  <c:v>4.8319652029366056E-2</c:v>
                </c:pt>
                <c:pt idx="299">
                  <c:v>4.145994884673998E-2</c:v>
                </c:pt>
                <c:pt idx="300">
                  <c:v>5.1241933682911411E-2</c:v>
                </c:pt>
                <c:pt idx="301">
                  <c:v>4.1450586219813901E-2</c:v>
                </c:pt>
                <c:pt idx="302">
                  <c:v>4.8725991180279649E-2</c:v>
                </c:pt>
                <c:pt idx="303">
                  <c:v>7.7426981923801375E-2</c:v>
                </c:pt>
                <c:pt idx="304">
                  <c:v>0.13490707949675906</c:v>
                </c:pt>
                <c:pt idx="305">
                  <c:v>0.21585641892964913</c:v>
                </c:pt>
                <c:pt idx="306">
                  <c:v>0.3241509240110666</c:v>
                </c:pt>
                <c:pt idx="307">
                  <c:v>0.45335834831266775</c:v>
                </c:pt>
                <c:pt idx="308">
                  <c:v>0.59281267761472878</c:v>
                </c:pt>
                <c:pt idx="309">
                  <c:v>0.73668069500949285</c:v>
                </c:pt>
                <c:pt idx="310">
                  <c:v>0.88220031312275526</c:v>
                </c:pt>
                <c:pt idx="311">
                  <c:v>0.97167544259461414</c:v>
                </c:pt>
                <c:pt idx="312">
                  <c:v>0.83052386452220828</c:v>
                </c:pt>
                <c:pt idx="313">
                  <c:v>0.70379170532865565</c:v>
                </c:pt>
                <c:pt idx="314">
                  <c:v>0.59938497594146867</c:v>
                </c:pt>
                <c:pt idx="315">
                  <c:v>0.51582505622328878</c:v>
                </c:pt>
                <c:pt idx="316">
                  <c:v>0.45305332947837085</c:v>
                </c:pt>
                <c:pt idx="317">
                  <c:v>0.4023237798594449</c:v>
                </c:pt>
                <c:pt idx="318">
                  <c:v>0.36021645197798791</c:v>
                </c:pt>
                <c:pt idx="319">
                  <c:v>0.31813993279155228</c:v>
                </c:pt>
                <c:pt idx="320">
                  <c:v>0.20348815840527024</c:v>
                </c:pt>
                <c:pt idx="321">
                  <c:v>0.10837588209387006</c:v>
                </c:pt>
                <c:pt idx="322">
                  <c:v>4.4770805755637744E-2</c:v>
                </c:pt>
                <c:pt idx="323">
                  <c:v>1.7768365836521749E-2</c:v>
                </c:pt>
                <c:pt idx="324">
                  <c:v>1.7772671329630674E-2</c:v>
                </c:pt>
                <c:pt idx="325">
                  <c:v>4.6746655934355119E-2</c:v>
                </c:pt>
                <c:pt idx="326">
                  <c:v>9.5031432784289716E-2</c:v>
                </c:pt>
                <c:pt idx="327">
                  <c:v>0.15363807914400018</c:v>
                </c:pt>
                <c:pt idx="328">
                  <c:v>0.22638216005340772</c:v>
                </c:pt>
                <c:pt idx="329">
                  <c:v>0.31420507102519701</c:v>
                </c:pt>
                <c:pt idx="330">
                  <c:v>0.40900311893221708</c:v>
                </c:pt>
                <c:pt idx="331">
                  <c:v>0.51012429816059512</c:v>
                </c:pt>
                <c:pt idx="332">
                  <c:v>0.59641899165754475</c:v>
                </c:pt>
                <c:pt idx="333">
                  <c:v>0.69426308997618325</c:v>
                </c:pt>
                <c:pt idx="334">
                  <c:v>0.79801568139882217</c:v>
                </c:pt>
                <c:pt idx="335">
                  <c:v>0.88763715079246519</c:v>
                </c:pt>
                <c:pt idx="336">
                  <c:v>0.95979171853395351</c:v>
                </c:pt>
                <c:pt idx="337">
                  <c:v>0.98867994834801121</c:v>
                </c:pt>
                <c:pt idx="338">
                  <c:v>0.94961930315523979</c:v>
                </c:pt>
                <c:pt idx="339">
                  <c:v>0.91339789698357055</c:v>
                </c:pt>
                <c:pt idx="340">
                  <c:v>0.88493905876826251</c:v>
                </c:pt>
                <c:pt idx="341">
                  <c:v>0.86801081494410193</c:v>
                </c:pt>
                <c:pt idx="342">
                  <c:v>0.86237185267506211</c:v>
                </c:pt>
                <c:pt idx="343">
                  <c:v>0.86090933198707109</c:v>
                </c:pt>
                <c:pt idx="344">
                  <c:v>0.86551559372471565</c:v>
                </c:pt>
                <c:pt idx="345">
                  <c:v>0.87368484854106321</c:v>
                </c:pt>
                <c:pt idx="346">
                  <c:v>0.88439585442407653</c:v>
                </c:pt>
                <c:pt idx="347">
                  <c:v>0.89556378676043025</c:v>
                </c:pt>
                <c:pt idx="348">
                  <c:v>0.90117046739707729</c:v>
                </c:pt>
                <c:pt idx="349">
                  <c:v>0.89807454575852796</c:v>
                </c:pt>
                <c:pt idx="350">
                  <c:v>0.8905930378050837</c:v>
                </c:pt>
                <c:pt idx="351">
                  <c:v>0.9670445397237325</c:v>
                </c:pt>
                <c:pt idx="352">
                  <c:v>0.96128404233268272</c:v>
                </c:pt>
                <c:pt idx="353">
                  <c:v>0.90140535847819481</c:v>
                </c:pt>
                <c:pt idx="354">
                  <c:v>0.85102475664736144</c:v>
                </c:pt>
                <c:pt idx="355">
                  <c:v>0.80870483821945216</c:v>
                </c:pt>
                <c:pt idx="356">
                  <c:v>0.77906255706336636</c:v>
                </c:pt>
                <c:pt idx="357">
                  <c:v>0.76202407144464479</c:v>
                </c:pt>
                <c:pt idx="358">
                  <c:v>0.75741517267975556</c:v>
                </c:pt>
                <c:pt idx="359">
                  <c:v>0.76882111118618979</c:v>
                </c:pt>
              </c:numCache>
            </c:numRef>
          </c:val>
        </c:ser>
        <c:ser>
          <c:idx val="14"/>
          <c:order val="14"/>
          <c:tx>
            <c:strRef>
              <c:f>'Score Template 2'!$ES$8</c:f>
              <c:strCache>
                <c:ptCount val="1"/>
                <c:pt idx="0">
                  <c:v>Accuracy Score +140s</c:v>
                </c:pt>
              </c:strCache>
            </c:strRef>
          </c:tx>
          <c:val>
            <c:numRef>
              <c:f>'Score Template 2'!$ES$39:$ES$398</c:f>
              <c:numCache>
                <c:formatCode>0.0000</c:formatCode>
                <c:ptCount val="360"/>
                <c:pt idx="0">
                  <c:v>0.49846988075803822</c:v>
                </c:pt>
                <c:pt idx="1">
                  <c:v>0.49809520355674741</c:v>
                </c:pt>
                <c:pt idx="2">
                  <c:v>0.51437612174460678</c:v>
                </c:pt>
                <c:pt idx="3">
                  <c:v>0.55153735048069508</c:v>
                </c:pt>
                <c:pt idx="4">
                  <c:v>0.60953055410156398</c:v>
                </c:pt>
                <c:pt idx="5">
                  <c:v>0.67296125943119933</c:v>
                </c:pt>
                <c:pt idx="6">
                  <c:v>0.73784211866381888</c:v>
                </c:pt>
                <c:pt idx="7">
                  <c:v>0.79938625936491781</c:v>
                </c:pt>
                <c:pt idx="8">
                  <c:v>0.85635408633574739</c:v>
                </c:pt>
                <c:pt idx="9">
                  <c:v>0.90652564482953257</c:v>
                </c:pt>
                <c:pt idx="10">
                  <c:v>0.95249789915637695</c:v>
                </c:pt>
                <c:pt idx="11">
                  <c:v>0.99585277912718717</c:v>
                </c:pt>
                <c:pt idx="12">
                  <c:v>0.93957917250299661</c:v>
                </c:pt>
                <c:pt idx="13">
                  <c:v>0.88455449630307748</c:v>
                </c:pt>
                <c:pt idx="14">
                  <c:v>0.83591357337487171</c:v>
                </c:pt>
                <c:pt idx="15">
                  <c:v>0.79073195470561441</c:v>
                </c:pt>
                <c:pt idx="16">
                  <c:v>0.74901803921034171</c:v>
                </c:pt>
                <c:pt idx="17">
                  <c:v>0.70941576825189667</c:v>
                </c:pt>
                <c:pt idx="18">
                  <c:v>0.67116108362347804</c:v>
                </c:pt>
                <c:pt idx="19">
                  <c:v>0.6358698655714502</c:v>
                </c:pt>
                <c:pt idx="20">
                  <c:v>0.61141615449233644</c:v>
                </c:pt>
                <c:pt idx="21">
                  <c:v>0.60153715635557714</c:v>
                </c:pt>
                <c:pt idx="22">
                  <c:v>0.59537884534522845</c:v>
                </c:pt>
                <c:pt idx="23">
                  <c:v>0.59611181857324624</c:v>
                </c:pt>
                <c:pt idx="24">
                  <c:v>0.60477557380405167</c:v>
                </c:pt>
                <c:pt idx="25">
                  <c:v>0.62810774894238741</c:v>
                </c:pt>
                <c:pt idx="26">
                  <c:v>0.68406114431688669</c:v>
                </c:pt>
                <c:pt idx="27">
                  <c:v>0.77078234284134473</c:v>
                </c:pt>
                <c:pt idx="28">
                  <c:v>0.88513244826094262</c:v>
                </c:pt>
                <c:pt idx="29">
                  <c:v>0.98567211626788576</c:v>
                </c:pt>
                <c:pt idx="30">
                  <c:v>0.85182720505962983</c:v>
                </c:pt>
                <c:pt idx="31">
                  <c:v>0.71349949444886052</c:v>
                </c:pt>
                <c:pt idx="32">
                  <c:v>0.57468994520331262</c:v>
                </c:pt>
                <c:pt idx="33">
                  <c:v>0.43883076760186401</c:v>
                </c:pt>
                <c:pt idx="34">
                  <c:v>0.31275998304327679</c:v>
                </c:pt>
                <c:pt idx="35">
                  <c:v>0.20026249316777867</c:v>
                </c:pt>
                <c:pt idx="36">
                  <c:v>0.10052745851979517</c:v>
                </c:pt>
                <c:pt idx="37">
                  <c:v>1.2928624637950858E-2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1.0613968634302084E-2</c:v>
                </c:pt>
                <c:pt idx="49">
                  <c:v>0.15233042187859558</c:v>
                </c:pt>
                <c:pt idx="50">
                  <c:v>0.3192018085525431</c:v>
                </c:pt>
                <c:pt idx="51">
                  <c:v>0.50041740076880736</c:v>
                </c:pt>
                <c:pt idx="52">
                  <c:v>0.6944177897834336</c:v>
                </c:pt>
                <c:pt idx="53">
                  <c:v>0.90655081847754659</c:v>
                </c:pt>
                <c:pt idx="54">
                  <c:v>0.87000061264707773</c:v>
                </c:pt>
                <c:pt idx="55">
                  <c:v>0.64791402782821284</c:v>
                </c:pt>
                <c:pt idx="56">
                  <c:v>0.4401716376890793</c:v>
                </c:pt>
                <c:pt idx="57">
                  <c:v>0.26059732351860743</c:v>
                </c:pt>
                <c:pt idx="58">
                  <c:v>0.11330232359692805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1.9158804266140583E-3</c:v>
                </c:pt>
                <c:pt idx="73">
                  <c:v>0.10656139013507659</c:v>
                </c:pt>
                <c:pt idx="74">
                  <c:v>0.23271722732247002</c:v>
                </c:pt>
                <c:pt idx="75">
                  <c:v>0.37773633158381192</c:v>
                </c:pt>
                <c:pt idx="76">
                  <c:v>0.53601612780576624</c:v>
                </c:pt>
                <c:pt idx="77">
                  <c:v>0.69408258065773587</c:v>
                </c:pt>
                <c:pt idx="78">
                  <c:v>0.84348213500652691</c:v>
                </c:pt>
                <c:pt idx="79">
                  <c:v>0.98093472983958496</c:v>
                </c:pt>
                <c:pt idx="80">
                  <c:v>0.90509535791211193</c:v>
                </c:pt>
                <c:pt idx="81">
                  <c:v>0.80033397770949433</c:v>
                </c:pt>
                <c:pt idx="82">
                  <c:v>0.70333298487994345</c:v>
                </c:pt>
                <c:pt idx="83">
                  <c:v>0.61510028429816077</c:v>
                </c:pt>
                <c:pt idx="84">
                  <c:v>0.54914446878598455</c:v>
                </c:pt>
                <c:pt idx="85">
                  <c:v>0.50352341585101623</c:v>
                </c:pt>
                <c:pt idx="86">
                  <c:v>0.46723702564472036</c:v>
                </c:pt>
                <c:pt idx="87">
                  <c:v>0.43599615597950225</c:v>
                </c:pt>
                <c:pt idx="88">
                  <c:v>0.41648461236752143</c:v>
                </c:pt>
                <c:pt idx="89">
                  <c:v>0.41384526753614859</c:v>
                </c:pt>
                <c:pt idx="90">
                  <c:v>0.43404274576269986</c:v>
                </c:pt>
                <c:pt idx="91">
                  <c:v>0.47089593104017724</c:v>
                </c:pt>
                <c:pt idx="92">
                  <c:v>0.51621642053068695</c:v>
                </c:pt>
                <c:pt idx="93">
                  <c:v>0.57014119912074102</c:v>
                </c:pt>
                <c:pt idx="94">
                  <c:v>0.6310467849430148</c:v>
                </c:pt>
                <c:pt idx="95">
                  <c:v>0.69842440831931607</c:v>
                </c:pt>
                <c:pt idx="96">
                  <c:v>0.77677930580303367</c:v>
                </c:pt>
                <c:pt idx="97">
                  <c:v>0.86920864641873707</c:v>
                </c:pt>
                <c:pt idx="98">
                  <c:v>0.96311588859367336</c:v>
                </c:pt>
                <c:pt idx="99">
                  <c:v>0.94447266288059606</c:v>
                </c:pt>
                <c:pt idx="100">
                  <c:v>0.85945333293478399</c:v>
                </c:pt>
                <c:pt idx="101">
                  <c:v>0.78602283307221987</c:v>
                </c:pt>
                <c:pt idx="102">
                  <c:v>0.72655663188833797</c:v>
                </c:pt>
                <c:pt idx="103">
                  <c:v>0.68089657931465419</c:v>
                </c:pt>
                <c:pt idx="104">
                  <c:v>0.64215179528929145</c:v>
                </c:pt>
                <c:pt idx="105">
                  <c:v>0.62331113448458142</c:v>
                </c:pt>
                <c:pt idx="106">
                  <c:v>0.62032942396883795</c:v>
                </c:pt>
                <c:pt idx="107">
                  <c:v>0.62176595729072714</c:v>
                </c:pt>
                <c:pt idx="108">
                  <c:v>0.63106880659495102</c:v>
                </c:pt>
                <c:pt idx="109">
                  <c:v>0.64331830205178009</c:v>
                </c:pt>
                <c:pt idx="110">
                  <c:v>0.65684067982078465</c:v>
                </c:pt>
                <c:pt idx="111">
                  <c:v>0.66511636756189296</c:v>
                </c:pt>
                <c:pt idx="112">
                  <c:v>0.68551639932264075</c:v>
                </c:pt>
                <c:pt idx="113">
                  <c:v>0.72358168288387903</c:v>
                </c:pt>
                <c:pt idx="114">
                  <c:v>0.78019494540773837</c:v>
                </c:pt>
                <c:pt idx="115">
                  <c:v>0.84839008381259784</c:v>
                </c:pt>
                <c:pt idx="116">
                  <c:v>0.9272504403628935</c:v>
                </c:pt>
                <c:pt idx="117">
                  <c:v>0.98504814755629688</c:v>
                </c:pt>
                <c:pt idx="118">
                  <c:v>0.8958484458822622</c:v>
                </c:pt>
                <c:pt idx="119">
                  <c:v>0.81450838549726556</c:v>
                </c:pt>
                <c:pt idx="120">
                  <c:v>0.75350924775222949</c:v>
                </c:pt>
                <c:pt idx="121">
                  <c:v>0.71244906798060681</c:v>
                </c:pt>
                <c:pt idx="122">
                  <c:v>0.68368365388024865</c:v>
                </c:pt>
                <c:pt idx="123">
                  <c:v>0.66520839904888618</c:v>
                </c:pt>
                <c:pt idx="124">
                  <c:v>0.658370548371909</c:v>
                </c:pt>
                <c:pt idx="125">
                  <c:v>0.66186049426970406</c:v>
                </c:pt>
                <c:pt idx="126">
                  <c:v>0.67182567581089758</c:v>
                </c:pt>
                <c:pt idx="127">
                  <c:v>0.68897737227446365</c:v>
                </c:pt>
                <c:pt idx="128">
                  <c:v>0.7122186608133656</c:v>
                </c:pt>
                <c:pt idx="129">
                  <c:v>0.7488023447771105</c:v>
                </c:pt>
                <c:pt idx="130">
                  <c:v>0.79991839362013961</c:v>
                </c:pt>
                <c:pt idx="131">
                  <c:v>0.85740193593291747</c:v>
                </c:pt>
                <c:pt idx="132">
                  <c:v>0.91511909119844914</c:v>
                </c:pt>
                <c:pt idx="133">
                  <c:v>0.97211328414644316</c:v>
                </c:pt>
                <c:pt idx="134">
                  <c:v>0.96963234788469321</c:v>
                </c:pt>
                <c:pt idx="135">
                  <c:v>0.90730161721682967</c:v>
                </c:pt>
                <c:pt idx="136">
                  <c:v>0.84507035722471635</c:v>
                </c:pt>
                <c:pt idx="137">
                  <c:v>0.78585373760339994</c:v>
                </c:pt>
                <c:pt idx="138">
                  <c:v>0.7240298175431843</c:v>
                </c:pt>
                <c:pt idx="139">
                  <c:v>0.66449674979987872</c:v>
                </c:pt>
                <c:pt idx="140">
                  <c:v>0.60719418630667454</c:v>
                </c:pt>
                <c:pt idx="141">
                  <c:v>0.55623347033348447</c:v>
                </c:pt>
                <c:pt idx="142">
                  <c:v>0.51698888249665598</c:v>
                </c:pt>
                <c:pt idx="143">
                  <c:v>0.49646198657872276</c:v>
                </c:pt>
                <c:pt idx="144">
                  <c:v>0.49806812683587109</c:v>
                </c:pt>
                <c:pt idx="145">
                  <c:v>0.52545837599669953</c:v>
                </c:pt>
                <c:pt idx="146">
                  <c:v>0.57283219434731369</c:v>
                </c:pt>
                <c:pt idx="147">
                  <c:v>0.6340728800379174</c:v>
                </c:pt>
                <c:pt idx="148">
                  <c:v>0.70902153239831422</c:v>
                </c:pt>
                <c:pt idx="149">
                  <c:v>0.79311158269558146</c:v>
                </c:pt>
                <c:pt idx="150">
                  <c:v>0.87626514548973922</c:v>
                </c:pt>
                <c:pt idx="151">
                  <c:v>0.95033025968025975</c:v>
                </c:pt>
                <c:pt idx="152">
                  <c:v>0.98059022644380367</c:v>
                </c:pt>
                <c:pt idx="153">
                  <c:v>0.91050937392977227</c:v>
                </c:pt>
                <c:pt idx="154">
                  <c:v>0.84289085769047589</c:v>
                </c:pt>
                <c:pt idx="155">
                  <c:v>0.77999903056526476</c:v>
                </c:pt>
                <c:pt idx="156">
                  <c:v>0.72179800697100993</c:v>
                </c:pt>
                <c:pt idx="157">
                  <c:v>0.66682814647892719</c:v>
                </c:pt>
                <c:pt idx="158">
                  <c:v>0.61472336325070798</c:v>
                </c:pt>
                <c:pt idx="159">
                  <c:v>0.56495980864804562</c:v>
                </c:pt>
                <c:pt idx="160">
                  <c:v>0.52371099434480728</c:v>
                </c:pt>
                <c:pt idx="161">
                  <c:v>0.49168084589366023</c:v>
                </c:pt>
                <c:pt idx="162">
                  <c:v>0.46446499323333246</c:v>
                </c:pt>
                <c:pt idx="163">
                  <c:v>0.44419026233790582</c:v>
                </c:pt>
                <c:pt idx="164">
                  <c:v>0.402170164143135</c:v>
                </c:pt>
                <c:pt idx="165">
                  <c:v>0.38486836508690392</c:v>
                </c:pt>
                <c:pt idx="166">
                  <c:v>0.39548490131560543</c:v>
                </c:pt>
                <c:pt idx="167">
                  <c:v>0.43471601397229398</c:v>
                </c:pt>
                <c:pt idx="168">
                  <c:v>0.49591627363033097</c:v>
                </c:pt>
                <c:pt idx="169">
                  <c:v>0.56290662202460173</c:v>
                </c:pt>
                <c:pt idx="170">
                  <c:v>0.62963948646230761</c:v>
                </c:pt>
                <c:pt idx="171">
                  <c:v>0.68843414647926782</c:v>
                </c:pt>
                <c:pt idx="172">
                  <c:v>0.73397414650175996</c:v>
                </c:pt>
                <c:pt idx="173">
                  <c:v>0.76687874932758759</c:v>
                </c:pt>
                <c:pt idx="174">
                  <c:v>0.79439951478056936</c:v>
                </c:pt>
                <c:pt idx="175">
                  <c:v>0.8215385019013568</c:v>
                </c:pt>
                <c:pt idx="176">
                  <c:v>0.8474471100907558</c:v>
                </c:pt>
                <c:pt idx="177">
                  <c:v>0.8782340058283542</c:v>
                </c:pt>
                <c:pt idx="178">
                  <c:v>0.92012824343036925</c:v>
                </c:pt>
                <c:pt idx="179">
                  <c:v>0.96825309603400678</c:v>
                </c:pt>
                <c:pt idx="180">
                  <c:v>0.98181774212046147</c:v>
                </c:pt>
                <c:pt idx="181">
                  <c:v>0.92803611919357099</c:v>
                </c:pt>
                <c:pt idx="182">
                  <c:v>0.87568922547271077</c:v>
                </c:pt>
                <c:pt idx="183">
                  <c:v>0.82030978915167441</c:v>
                </c:pt>
                <c:pt idx="184">
                  <c:v>0.76739841450045765</c:v>
                </c:pt>
                <c:pt idx="185">
                  <c:v>0.72051980182019637</c:v>
                </c:pt>
                <c:pt idx="186">
                  <c:v>0.67840543562101541</c:v>
                </c:pt>
                <c:pt idx="187">
                  <c:v>0.64148274314058784</c:v>
                </c:pt>
                <c:pt idx="188">
                  <c:v>0.61229701229048361</c:v>
                </c:pt>
                <c:pt idx="189">
                  <c:v>0.58936210407370382</c:v>
                </c:pt>
                <c:pt idx="190">
                  <c:v>0.57151637911725017</c:v>
                </c:pt>
                <c:pt idx="191">
                  <c:v>0.56423631316759892</c:v>
                </c:pt>
                <c:pt idx="192">
                  <c:v>0.55058580013559055</c:v>
                </c:pt>
                <c:pt idx="193">
                  <c:v>0.53203520028952545</c:v>
                </c:pt>
                <c:pt idx="194">
                  <c:v>0.51826159256772542</c:v>
                </c:pt>
                <c:pt idx="195">
                  <c:v>0.54400593060630575</c:v>
                </c:pt>
                <c:pt idx="196">
                  <c:v>0.56413091687692107</c:v>
                </c:pt>
                <c:pt idx="197">
                  <c:v>0.56784156009880826</c:v>
                </c:pt>
                <c:pt idx="198">
                  <c:v>0.55499700141146069</c:v>
                </c:pt>
                <c:pt idx="199">
                  <c:v>0.53340489724891316</c:v>
                </c:pt>
                <c:pt idx="200">
                  <c:v>0.51815352841453888</c:v>
                </c:pt>
                <c:pt idx="201">
                  <c:v>0.52075970567521002</c:v>
                </c:pt>
                <c:pt idx="202">
                  <c:v>0.55022138519426667</c:v>
                </c:pt>
                <c:pt idx="203">
                  <c:v>0.6029964935965535</c:v>
                </c:pt>
                <c:pt idx="204">
                  <c:v>0.67708381319703215</c:v>
                </c:pt>
                <c:pt idx="205">
                  <c:v>0.76538279792457642</c:v>
                </c:pt>
                <c:pt idx="206">
                  <c:v>0.8626294176696363</c:v>
                </c:pt>
                <c:pt idx="207">
                  <c:v>0.95271005940329168</c:v>
                </c:pt>
                <c:pt idx="208">
                  <c:v>0.96251034282563219</c:v>
                </c:pt>
                <c:pt idx="209">
                  <c:v>0.88768490008386447</c:v>
                </c:pt>
                <c:pt idx="210">
                  <c:v>0.8223249598777207</c:v>
                </c:pt>
                <c:pt idx="211">
                  <c:v>0.76818378054197389</c:v>
                </c:pt>
                <c:pt idx="212">
                  <c:v>0.7281293403457384</c:v>
                </c:pt>
                <c:pt idx="213">
                  <c:v>0.69599801711922871</c:v>
                </c:pt>
                <c:pt idx="214">
                  <c:v>0.67286020283266568</c:v>
                </c:pt>
                <c:pt idx="215">
                  <c:v>0.65595645204558961</c:v>
                </c:pt>
                <c:pt idx="216">
                  <c:v>0.64416030052961459</c:v>
                </c:pt>
                <c:pt idx="217">
                  <c:v>0.635103129859518</c:v>
                </c:pt>
                <c:pt idx="218">
                  <c:v>0.62881483346838962</c:v>
                </c:pt>
                <c:pt idx="219">
                  <c:v>0.62571175583886096</c:v>
                </c:pt>
                <c:pt idx="220">
                  <c:v>0.62705975895676191</c:v>
                </c:pt>
                <c:pt idx="221">
                  <c:v>0.63406911864813653</c:v>
                </c:pt>
                <c:pt idx="222">
                  <c:v>0.64338843304191462</c:v>
                </c:pt>
                <c:pt idx="223">
                  <c:v>0.67258839809313242</c:v>
                </c:pt>
                <c:pt idx="224">
                  <c:v>0.72243206823922157</c:v>
                </c:pt>
                <c:pt idx="225">
                  <c:v>0.78242353327573844</c:v>
                </c:pt>
                <c:pt idx="226">
                  <c:v>0.84644898648462408</c:v>
                </c:pt>
                <c:pt idx="227">
                  <c:v>0.9091921711496318</c:v>
                </c:pt>
                <c:pt idx="228">
                  <c:v>0.97205191672309443</c:v>
                </c:pt>
                <c:pt idx="229">
                  <c:v>0.96880618017748177</c:v>
                </c:pt>
                <c:pt idx="230">
                  <c:v>0.9205832483932046</c:v>
                </c:pt>
                <c:pt idx="231">
                  <c:v>0.88098005890069642</c:v>
                </c:pt>
                <c:pt idx="232">
                  <c:v>0.85338359201373526</c:v>
                </c:pt>
                <c:pt idx="233">
                  <c:v>0.83822865603883723</c:v>
                </c:pt>
                <c:pt idx="234">
                  <c:v>0.8342190087863447</c:v>
                </c:pt>
                <c:pt idx="235">
                  <c:v>0.84031287683598355</c:v>
                </c:pt>
                <c:pt idx="236">
                  <c:v>0.85469575579461798</c:v>
                </c:pt>
                <c:pt idx="237">
                  <c:v>0.88109826207746778</c:v>
                </c:pt>
                <c:pt idx="238">
                  <c:v>0.91448098917734699</c:v>
                </c:pt>
                <c:pt idx="239">
                  <c:v>0.95795952732256429</c:v>
                </c:pt>
                <c:pt idx="240">
                  <c:v>0.99054674232911477</c:v>
                </c:pt>
                <c:pt idx="241">
                  <c:v>0.93188380755656852</c:v>
                </c:pt>
                <c:pt idx="242">
                  <c:v>0.87367658098611689</c:v>
                </c:pt>
                <c:pt idx="243">
                  <c:v>0.82405978040273242</c:v>
                </c:pt>
                <c:pt idx="244">
                  <c:v>0.78933270122873556</c:v>
                </c:pt>
                <c:pt idx="245">
                  <c:v>0.76690931850118993</c:v>
                </c:pt>
                <c:pt idx="246">
                  <c:v>0.75272206278716502</c:v>
                </c:pt>
                <c:pt idx="247">
                  <c:v>0.74281889127351852</c:v>
                </c:pt>
                <c:pt idx="248">
                  <c:v>0.7361452138845832</c:v>
                </c:pt>
                <c:pt idx="249">
                  <c:v>0.73205106426806998</c:v>
                </c:pt>
                <c:pt idx="250">
                  <c:v>0.73433522630951953</c:v>
                </c:pt>
                <c:pt idx="251">
                  <c:v>0.74954452961062135</c:v>
                </c:pt>
                <c:pt idx="252">
                  <c:v>0.77798848708173363</c:v>
                </c:pt>
                <c:pt idx="253">
                  <c:v>0.82393954315939311</c:v>
                </c:pt>
                <c:pt idx="254">
                  <c:v>0.88856834347220504</c:v>
                </c:pt>
                <c:pt idx="255">
                  <c:v>0.97165529479016544</c:v>
                </c:pt>
                <c:pt idx="256">
                  <c:v>0.93333215893841459</c:v>
                </c:pt>
                <c:pt idx="257">
                  <c:v>0.83195271595023712</c:v>
                </c:pt>
                <c:pt idx="258">
                  <c:v>0.73249900982300242</c:v>
                </c:pt>
                <c:pt idx="259">
                  <c:v>0.64133019845532424</c:v>
                </c:pt>
                <c:pt idx="260">
                  <c:v>0.56251106881463331</c:v>
                </c:pt>
                <c:pt idx="261">
                  <c:v>0.49795777230802551</c:v>
                </c:pt>
                <c:pt idx="262">
                  <c:v>0.44649247464219555</c:v>
                </c:pt>
                <c:pt idx="263">
                  <c:v>0.40715266457476085</c:v>
                </c:pt>
                <c:pt idx="264">
                  <c:v>0.37868009883278408</c:v>
                </c:pt>
                <c:pt idx="265">
                  <c:v>0.36001081489730657</c:v>
                </c:pt>
                <c:pt idx="266">
                  <c:v>0.34923358513424618</c:v>
                </c:pt>
                <c:pt idx="267">
                  <c:v>0.34343635606871259</c:v>
                </c:pt>
                <c:pt idx="268">
                  <c:v>0.34594182601916557</c:v>
                </c:pt>
                <c:pt idx="269">
                  <c:v>0.39393178357072411</c:v>
                </c:pt>
                <c:pt idx="270">
                  <c:v>0.44741278021069875</c:v>
                </c:pt>
                <c:pt idx="271">
                  <c:v>0.50124872071676418</c:v>
                </c:pt>
                <c:pt idx="272">
                  <c:v>0.56054302143012635</c:v>
                </c:pt>
                <c:pt idx="273">
                  <c:v>0.62636522752209933</c:v>
                </c:pt>
                <c:pt idx="274">
                  <c:v>0.68579713602683268</c:v>
                </c:pt>
                <c:pt idx="275">
                  <c:v>0.72737143449050068</c:v>
                </c:pt>
                <c:pt idx="276">
                  <c:v>0.75332184947648617</c:v>
                </c:pt>
                <c:pt idx="277">
                  <c:v>0.77490657200651925</c:v>
                </c:pt>
                <c:pt idx="278">
                  <c:v>0.8009797157827212</c:v>
                </c:pt>
                <c:pt idx="279">
                  <c:v>0.82983757156493043</c:v>
                </c:pt>
                <c:pt idx="280">
                  <c:v>0.86729782955028534</c:v>
                </c:pt>
                <c:pt idx="281">
                  <c:v>0.92074275409332251</c:v>
                </c:pt>
                <c:pt idx="282">
                  <c:v>0.98898049342786265</c:v>
                </c:pt>
                <c:pt idx="283">
                  <c:v>0.93271370057337688</c:v>
                </c:pt>
                <c:pt idx="284">
                  <c:v>0.84879861619687003</c:v>
                </c:pt>
                <c:pt idx="285">
                  <c:v>0.77063481428940217</c:v>
                </c:pt>
                <c:pt idx="286">
                  <c:v>0.70112999070896154</c:v>
                </c:pt>
                <c:pt idx="287">
                  <c:v>0.64300250427651351</c:v>
                </c:pt>
                <c:pt idx="288">
                  <c:v>0.59278577516148334</c:v>
                </c:pt>
                <c:pt idx="289">
                  <c:v>0.54369647801504084</c:v>
                </c:pt>
                <c:pt idx="290">
                  <c:v>0.48362246471774872</c:v>
                </c:pt>
                <c:pt idx="291">
                  <c:v>0.40832973489441315</c:v>
                </c:pt>
                <c:pt idx="292">
                  <c:v>0.32770838382317424</c:v>
                </c:pt>
                <c:pt idx="293">
                  <c:v>0.24437672384613529</c:v>
                </c:pt>
                <c:pt idx="294">
                  <c:v>0.16879656157327183</c:v>
                </c:pt>
                <c:pt idx="295">
                  <c:v>0.10944874224757739</c:v>
                </c:pt>
                <c:pt idx="296">
                  <c:v>7.0341338665262154E-2</c:v>
                </c:pt>
                <c:pt idx="297">
                  <c:v>4.8280555316232432E-2</c:v>
                </c:pt>
                <c:pt idx="298">
                  <c:v>4.1425179989249994E-2</c:v>
                </c:pt>
                <c:pt idx="299">
                  <c:v>5.1212855089786791E-2</c:v>
                </c:pt>
                <c:pt idx="300">
                  <c:v>4.1425467468114707E-2</c:v>
                </c:pt>
                <c:pt idx="301">
                  <c:v>4.8701440049020217E-2</c:v>
                </c:pt>
                <c:pt idx="302">
                  <c:v>7.7396939524532193E-2</c:v>
                </c:pt>
                <c:pt idx="303">
                  <c:v>0.13486942661589685</c:v>
                </c:pt>
                <c:pt idx="304">
                  <c:v>0.21581610104099958</c:v>
                </c:pt>
                <c:pt idx="305">
                  <c:v>0.3241092488167423</c:v>
                </c:pt>
                <c:pt idx="306">
                  <c:v>0.45332054486999218</c:v>
                </c:pt>
                <c:pt idx="307">
                  <c:v>0.59278298663963835</c:v>
                </c:pt>
                <c:pt idx="308">
                  <c:v>0.73666112172457132</c:v>
                </c:pt>
                <c:pt idx="309">
                  <c:v>0.88218926174558643</c:v>
                </c:pt>
                <c:pt idx="310">
                  <c:v>0.97167888983063422</c:v>
                </c:pt>
                <c:pt idx="311">
                  <c:v>0.83051898806908675</c:v>
                </c:pt>
                <c:pt idx="312">
                  <c:v>0.70379661356176304</c:v>
                </c:pt>
                <c:pt idx="313">
                  <c:v>0.59938135051455399</c:v>
                </c:pt>
                <c:pt idx="314">
                  <c:v>0.51581072074911671</c:v>
                </c:pt>
                <c:pt idx="315">
                  <c:v>0.45302460825602486</c:v>
                </c:pt>
                <c:pt idx="316">
                  <c:v>0.40228332534867273</c:v>
                </c:pt>
                <c:pt idx="317">
                  <c:v>0.36016232556304439</c:v>
                </c:pt>
                <c:pt idx="318">
                  <c:v>0.3180753479811228</c:v>
                </c:pt>
                <c:pt idx="319">
                  <c:v>0.20341844608610682</c:v>
                </c:pt>
                <c:pt idx="320">
                  <c:v>0.10830395787181513</c:v>
                </c:pt>
                <c:pt idx="321">
                  <c:v>4.4698051472269684E-2</c:v>
                </c:pt>
                <c:pt idx="322">
                  <c:v>1.7695305437998465E-2</c:v>
                </c:pt>
                <c:pt idx="323">
                  <c:v>1.7702093102367811E-2</c:v>
                </c:pt>
                <c:pt idx="324">
                  <c:v>4.6683292308874913E-2</c:v>
                </c:pt>
                <c:pt idx="325">
                  <c:v>9.497922760688271E-2</c:v>
                </c:pt>
                <c:pt idx="326">
                  <c:v>0.15359629201640401</c:v>
                </c:pt>
                <c:pt idx="327">
                  <c:v>0.2263507598294241</c:v>
                </c:pt>
                <c:pt idx="328">
                  <c:v>0.31417968602313218</c:v>
                </c:pt>
                <c:pt idx="329">
                  <c:v>0.40898203820506884</c:v>
                </c:pt>
                <c:pt idx="330">
                  <c:v>0.51010322760859661</c:v>
                </c:pt>
                <c:pt idx="331">
                  <c:v>0.59636163091419203</c:v>
                </c:pt>
                <c:pt idx="332">
                  <c:v>0.69421549787591652</c:v>
                </c:pt>
                <c:pt idx="333">
                  <c:v>0.79798384248351129</c:v>
                </c:pt>
                <c:pt idx="334">
                  <c:v>0.8876236130423063</c:v>
                </c:pt>
                <c:pt idx="335">
                  <c:v>0.95979168539758641</c:v>
                </c:pt>
                <c:pt idx="336">
                  <c:v>0.9886654930375216</c:v>
                </c:pt>
                <c:pt idx="337">
                  <c:v>0.94959518686940358</c:v>
                </c:pt>
                <c:pt idx="338">
                  <c:v>0.91336861455395457</c:v>
                </c:pt>
                <c:pt idx="339">
                  <c:v>0.8849027024279198</c:v>
                </c:pt>
                <c:pt idx="340">
                  <c:v>0.86796691618111699</c:v>
                </c:pt>
                <c:pt idx="341">
                  <c:v>0.86232446419147224</c:v>
                </c:pt>
                <c:pt idx="342">
                  <c:v>0.86085878193273291</c:v>
                </c:pt>
                <c:pt idx="343">
                  <c:v>0.86547247505833891</c:v>
                </c:pt>
                <c:pt idx="344">
                  <c:v>0.87363595028795404</c:v>
                </c:pt>
                <c:pt idx="345">
                  <c:v>0.88434399404782293</c:v>
                </c:pt>
                <c:pt idx="346">
                  <c:v>0.8955189827946084</c:v>
                </c:pt>
                <c:pt idx="347">
                  <c:v>0.9011343901297747</c:v>
                </c:pt>
                <c:pt idx="348">
                  <c:v>0.89804877436431363</c:v>
                </c:pt>
                <c:pt idx="349">
                  <c:v>0.89057349542434439</c:v>
                </c:pt>
                <c:pt idx="350">
                  <c:v>0.96702641437943193</c:v>
                </c:pt>
                <c:pt idx="351">
                  <c:v>0.96129828992996058</c:v>
                </c:pt>
                <c:pt idx="352">
                  <c:v>0.90141384454948836</c:v>
                </c:pt>
                <c:pt idx="353">
                  <c:v>0.85102759982273779</c:v>
                </c:pt>
                <c:pt idx="354">
                  <c:v>0.80870559475482329</c:v>
                </c:pt>
                <c:pt idx="355">
                  <c:v>0.77906027549183077</c:v>
                </c:pt>
                <c:pt idx="356">
                  <c:v>0.76202001126636321</c:v>
                </c:pt>
                <c:pt idx="357">
                  <c:v>0.75740984310700221</c:v>
                </c:pt>
                <c:pt idx="358">
                  <c:v>0.7688155496220046</c:v>
                </c:pt>
                <c:pt idx="359">
                  <c:v>0.79711279890102704</c:v>
                </c:pt>
              </c:numCache>
            </c:numRef>
          </c:val>
        </c:ser>
        <c:ser>
          <c:idx val="15"/>
          <c:order val="15"/>
          <c:tx>
            <c:strRef>
              <c:f>'Score Template 2'!$ET$8</c:f>
              <c:strCache>
                <c:ptCount val="1"/>
                <c:pt idx="0">
                  <c:v>Accuracy Score +150s</c:v>
                </c:pt>
              </c:strCache>
            </c:strRef>
          </c:tx>
          <c:val>
            <c:numRef>
              <c:f>'Score Template 2'!$ET$39:$ET$398</c:f>
              <c:numCache>
                <c:formatCode>0.0000</c:formatCode>
                <c:ptCount val="360"/>
                <c:pt idx="0">
                  <c:v>0.49805894588682142</c:v>
                </c:pt>
                <c:pt idx="1">
                  <c:v>0.51434243649093359</c:v>
                </c:pt>
                <c:pt idx="2">
                  <c:v>0.55150530829797284</c:v>
                </c:pt>
                <c:pt idx="3">
                  <c:v>0.60950561598676989</c:v>
                </c:pt>
                <c:pt idx="4">
                  <c:v>0.67294212510580786</c:v>
                </c:pt>
                <c:pt idx="5">
                  <c:v>0.73782702874781814</c:v>
                </c:pt>
                <c:pt idx="6">
                  <c:v>0.79937445291703724</c:v>
                </c:pt>
                <c:pt idx="7">
                  <c:v>0.8563432539013669</c:v>
                </c:pt>
                <c:pt idx="8">
                  <c:v>0.90651872488245977</c:v>
                </c:pt>
                <c:pt idx="9">
                  <c:v>0.95248859706605371</c:v>
                </c:pt>
                <c:pt idx="10">
                  <c:v>0.99586322805143357</c:v>
                </c:pt>
                <c:pt idx="11">
                  <c:v>0.9395874954719059</c:v>
                </c:pt>
                <c:pt idx="12">
                  <c:v>0.88456011609962182</c:v>
                </c:pt>
                <c:pt idx="13">
                  <c:v>0.83591377884230733</c:v>
                </c:pt>
                <c:pt idx="14">
                  <c:v>0.79072383108914734</c:v>
                </c:pt>
                <c:pt idx="15">
                  <c:v>0.74899947461706495</c:v>
                </c:pt>
                <c:pt idx="16">
                  <c:v>0.70938678411914369</c:v>
                </c:pt>
                <c:pt idx="17">
                  <c:v>0.67112937783797599</c:v>
                </c:pt>
                <c:pt idx="18">
                  <c:v>0.63583743268679194</c:v>
                </c:pt>
                <c:pt idx="19">
                  <c:v>0.61138538832520983</c:v>
                </c:pt>
                <c:pt idx="20">
                  <c:v>0.60150867785830897</c:v>
                </c:pt>
                <c:pt idx="21">
                  <c:v>0.595353763025955</c:v>
                </c:pt>
                <c:pt idx="22">
                  <c:v>0.59608883709712801</c:v>
                </c:pt>
                <c:pt idx="23">
                  <c:v>0.60474975436765543</c:v>
                </c:pt>
                <c:pt idx="24">
                  <c:v>0.62807961630055975</c:v>
                </c:pt>
                <c:pt idx="25">
                  <c:v>0.68403363478868495</c:v>
                </c:pt>
                <c:pt idx="26">
                  <c:v>0.77075802248261427</c:v>
                </c:pt>
                <c:pt idx="27">
                  <c:v>0.88510985338979975</c:v>
                </c:pt>
                <c:pt idx="28">
                  <c:v>0.98569298250793003</c:v>
                </c:pt>
                <c:pt idx="29">
                  <c:v>0.85184702068717533</c:v>
                </c:pt>
                <c:pt idx="30">
                  <c:v>0.71351863764406742</c:v>
                </c:pt>
                <c:pt idx="31">
                  <c:v>0.57470760702878088</c:v>
                </c:pt>
                <c:pt idx="32">
                  <c:v>0.43884300984048719</c:v>
                </c:pt>
                <c:pt idx="33">
                  <c:v>0.31276493678159378</c:v>
                </c:pt>
                <c:pt idx="34">
                  <c:v>0.20026558486444346</c:v>
                </c:pt>
                <c:pt idx="35">
                  <c:v>0.10052710352391925</c:v>
                </c:pt>
                <c:pt idx="36">
                  <c:v>1.2924305670053648E-2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1.0557721435212719E-2</c:v>
                </c:pt>
                <c:pt idx="48">
                  <c:v>0.15228055418377362</c:v>
                </c:pt>
                <c:pt idx="49">
                  <c:v>0.31915800697611818</c:v>
                </c:pt>
                <c:pt idx="50">
                  <c:v>0.50038094209682815</c:v>
                </c:pt>
                <c:pt idx="51">
                  <c:v>0.69438719393589288</c:v>
                </c:pt>
                <c:pt idx="52">
                  <c:v>0.90652603685565913</c:v>
                </c:pt>
                <c:pt idx="53">
                  <c:v>0.87001988959276422</c:v>
                </c:pt>
                <c:pt idx="54">
                  <c:v>0.6479256206837547</c:v>
                </c:pt>
                <c:pt idx="55">
                  <c:v>0.44017603669252525</c:v>
                </c:pt>
                <c:pt idx="56">
                  <c:v>0.26059560444342744</c:v>
                </c:pt>
                <c:pt idx="57">
                  <c:v>0.11329325793299039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1.8571588694447083E-3</c:v>
                </c:pt>
                <c:pt idx="72">
                  <c:v>0.10651530239067108</c:v>
                </c:pt>
                <c:pt idx="73">
                  <c:v>0.23268165150236697</c:v>
                </c:pt>
                <c:pt idx="74">
                  <c:v>0.37771067886658383</c:v>
                </c:pt>
                <c:pt idx="75">
                  <c:v>0.53599868440345655</c:v>
                </c:pt>
                <c:pt idx="76">
                  <c:v>0.6940719903077508</c:v>
                </c:pt>
                <c:pt idx="77">
                  <c:v>0.84347454963263957</c:v>
                </c:pt>
                <c:pt idx="78">
                  <c:v>0.98092858642799363</c:v>
                </c:pt>
                <c:pt idx="79">
                  <c:v>0.90509312082172166</c:v>
                </c:pt>
                <c:pt idx="80">
                  <c:v>0.80032194737624385</c:v>
                </c:pt>
                <c:pt idx="81">
                  <c:v>0.70331063371163705</c:v>
                </c:pt>
                <c:pt idx="82">
                  <c:v>0.61506984115473085</c:v>
                </c:pt>
                <c:pt idx="83">
                  <c:v>0.54910611782950025</c:v>
                </c:pt>
                <c:pt idx="84">
                  <c:v>0.50347727714908586</c:v>
                </c:pt>
                <c:pt idx="85">
                  <c:v>0.46718472593373828</c:v>
                </c:pt>
                <c:pt idx="86">
                  <c:v>0.43593309584881867</c:v>
                </c:pt>
                <c:pt idx="87">
                  <c:v>0.41641211564174929</c:v>
                </c:pt>
                <c:pt idx="88">
                  <c:v>0.4137661363597388</c:v>
                </c:pt>
                <c:pt idx="89">
                  <c:v>0.43396371783144883</c:v>
                </c:pt>
                <c:pt idx="90">
                  <c:v>0.47082123505568985</c:v>
                </c:pt>
                <c:pt idx="91">
                  <c:v>0.51614769730497634</c:v>
                </c:pt>
                <c:pt idx="92">
                  <c:v>0.57008421304607171</c:v>
                </c:pt>
                <c:pt idx="93">
                  <c:v>0.63099439823774683</c:v>
                </c:pt>
                <c:pt idx="94">
                  <c:v>0.69837589664731725</c:v>
                </c:pt>
                <c:pt idx="95">
                  <c:v>0.776735174231171</c:v>
                </c:pt>
                <c:pt idx="96">
                  <c:v>0.86917564933550273</c:v>
                </c:pt>
                <c:pt idx="97">
                  <c:v>0.96309305499785491</c:v>
                </c:pt>
                <c:pt idx="98">
                  <c:v>0.94449083222555474</c:v>
                </c:pt>
                <c:pt idx="99">
                  <c:v>0.85946898489968193</c:v>
                </c:pt>
                <c:pt idx="100">
                  <c:v>0.78603262509238869</c:v>
                </c:pt>
                <c:pt idx="101">
                  <c:v>0.7265579911263419</c:v>
                </c:pt>
                <c:pt idx="102">
                  <c:v>0.68088652008950645</c:v>
                </c:pt>
                <c:pt idx="103">
                  <c:v>0.64213340604464497</c:v>
                </c:pt>
                <c:pt idx="104">
                  <c:v>0.62328850860144902</c:v>
                </c:pt>
                <c:pt idx="105">
                  <c:v>0.6203024900725802</c:v>
                </c:pt>
                <c:pt idx="106">
                  <c:v>0.62173553069116871</c:v>
                </c:pt>
                <c:pt idx="107">
                  <c:v>0.63103514203909872</c:v>
                </c:pt>
                <c:pt idx="108">
                  <c:v>0.64327914666882413</c:v>
                </c:pt>
                <c:pt idx="109">
                  <c:v>0.65679448164901832</c:v>
                </c:pt>
                <c:pt idx="110">
                  <c:v>0.66506942535760349</c:v>
                </c:pt>
                <c:pt idx="111">
                  <c:v>0.68547020268305037</c:v>
                </c:pt>
                <c:pt idx="112">
                  <c:v>0.72353918104488857</c:v>
                </c:pt>
                <c:pt idx="113">
                  <c:v>0.78015823505381721</c:v>
                </c:pt>
                <c:pt idx="114">
                  <c:v>0.84836035139162491</c:v>
                </c:pt>
                <c:pt idx="115">
                  <c:v>0.92722760530699411</c:v>
                </c:pt>
                <c:pt idx="116">
                  <c:v>0.98506752914293183</c:v>
                </c:pt>
                <c:pt idx="117">
                  <c:v>0.89585787752560608</c:v>
                </c:pt>
                <c:pt idx="118">
                  <c:v>0.81450988981947159</c:v>
                </c:pt>
                <c:pt idx="119">
                  <c:v>0.7535085446988683</c:v>
                </c:pt>
                <c:pt idx="120">
                  <c:v>0.71244443338823271</c:v>
                </c:pt>
                <c:pt idx="121">
                  <c:v>0.6836775487102118</c:v>
                </c:pt>
                <c:pt idx="122">
                  <c:v>0.66520166095908762</c:v>
                </c:pt>
                <c:pt idx="123">
                  <c:v>0.65836643399914063</c:v>
                </c:pt>
                <c:pt idx="124">
                  <c:v>0.6618503173521435</c:v>
                </c:pt>
                <c:pt idx="125">
                  <c:v>0.67180666442003645</c:v>
                </c:pt>
                <c:pt idx="126">
                  <c:v>0.68894908399837873</c:v>
                </c:pt>
                <c:pt idx="127">
                  <c:v>0.71218457811037372</c:v>
                </c:pt>
                <c:pt idx="128">
                  <c:v>0.74876292601636329</c:v>
                </c:pt>
                <c:pt idx="129">
                  <c:v>0.79987455260489249</c:v>
                </c:pt>
                <c:pt idx="130">
                  <c:v>0.85735734079790205</c:v>
                </c:pt>
                <c:pt idx="131">
                  <c:v>0.91507842192041777</c:v>
                </c:pt>
                <c:pt idx="132">
                  <c:v>0.97208278422604399</c:v>
                </c:pt>
                <c:pt idx="133">
                  <c:v>0.96965288029187524</c:v>
                </c:pt>
                <c:pt idx="134">
                  <c:v>0.90731600297646486</c:v>
                </c:pt>
                <c:pt idx="135">
                  <c:v>0.84507959822117695</c:v>
                </c:pt>
                <c:pt idx="136">
                  <c:v>0.78585715858592486</c:v>
                </c:pt>
                <c:pt idx="137">
                  <c:v>0.72402807765869404</c:v>
                </c:pt>
                <c:pt idx="138">
                  <c:v>0.66449177671480353</c:v>
                </c:pt>
                <c:pt idx="139">
                  <c:v>0.60718562460258085</c:v>
                </c:pt>
                <c:pt idx="140">
                  <c:v>0.55622186673056651</c:v>
                </c:pt>
                <c:pt idx="141">
                  <c:v>0.51697061036405456</c:v>
                </c:pt>
                <c:pt idx="142">
                  <c:v>0.49643645047480889</c:v>
                </c:pt>
                <c:pt idx="143">
                  <c:v>0.49803940736228225</c:v>
                </c:pt>
                <c:pt idx="144">
                  <c:v>0.52542953775370571</c:v>
                </c:pt>
                <c:pt idx="145">
                  <c:v>0.57280371250079987</c:v>
                </c:pt>
                <c:pt idx="146">
                  <c:v>0.63404376312013655</c:v>
                </c:pt>
                <c:pt idx="147">
                  <c:v>0.70899037422586009</c:v>
                </c:pt>
                <c:pt idx="148">
                  <c:v>0.79308047168608364</c:v>
                </c:pt>
                <c:pt idx="149">
                  <c:v>0.87623553889041983</c:v>
                </c:pt>
                <c:pt idx="150">
                  <c:v>0.95029934685028739</c:v>
                </c:pt>
                <c:pt idx="151">
                  <c:v>0.98061999546421796</c:v>
                </c:pt>
                <c:pt idx="152">
                  <c:v>0.91053802949237084</c:v>
                </c:pt>
                <c:pt idx="153">
                  <c:v>0.84291634385026404</c:v>
                </c:pt>
                <c:pt idx="154">
                  <c:v>0.78001866199524938</c:v>
                </c:pt>
                <c:pt idx="155">
                  <c:v>0.72180828318702084</c:v>
                </c:pt>
                <c:pt idx="156">
                  <c:v>0.66682735776853552</c:v>
                </c:pt>
                <c:pt idx="157">
                  <c:v>0.61470968254524905</c:v>
                </c:pt>
                <c:pt idx="158">
                  <c:v>0.56493613597979353</c:v>
                </c:pt>
                <c:pt idx="159">
                  <c:v>0.52368038856042087</c:v>
                </c:pt>
                <c:pt idx="160">
                  <c:v>0.4916433871465663</c:v>
                </c:pt>
                <c:pt idx="161">
                  <c:v>0.46442296376368852</c:v>
                </c:pt>
                <c:pt idx="162">
                  <c:v>0.44414870035980847</c:v>
                </c:pt>
                <c:pt idx="163">
                  <c:v>0.40213314704245473</c:v>
                </c:pt>
                <c:pt idx="164">
                  <c:v>0.38483384021447609</c:v>
                </c:pt>
                <c:pt idx="165">
                  <c:v>0.39544987521712982</c:v>
                </c:pt>
                <c:pt idx="166">
                  <c:v>0.43468221745725422</c:v>
                </c:pt>
                <c:pt idx="167">
                  <c:v>0.49588483753248336</c:v>
                </c:pt>
                <c:pt idx="168">
                  <c:v>0.56287752665091262</c:v>
                </c:pt>
                <c:pt idx="169">
                  <c:v>0.62961200113770632</c:v>
                </c:pt>
                <c:pt idx="170">
                  <c:v>0.68840808724730096</c:v>
                </c:pt>
                <c:pt idx="171">
                  <c:v>0.73394925288812451</c:v>
                </c:pt>
                <c:pt idx="172">
                  <c:v>0.76685810961754375</c:v>
                </c:pt>
                <c:pt idx="173">
                  <c:v>0.7943834809769702</c:v>
                </c:pt>
                <c:pt idx="174">
                  <c:v>0.82152487296029175</c:v>
                </c:pt>
                <c:pt idx="175">
                  <c:v>0.84743695194431901</c:v>
                </c:pt>
                <c:pt idx="176">
                  <c:v>0.87821297727070646</c:v>
                </c:pt>
                <c:pt idx="177">
                  <c:v>0.92011957526840493</c:v>
                </c:pt>
                <c:pt idx="178">
                  <c:v>0.96825838678907183</c:v>
                </c:pt>
                <c:pt idx="179">
                  <c:v>0.98179814346239069</c:v>
                </c:pt>
                <c:pt idx="180">
                  <c:v>0.92800553478179093</c:v>
                </c:pt>
                <c:pt idx="181">
                  <c:v>0.87565574484620046</c:v>
                </c:pt>
                <c:pt idx="182">
                  <c:v>0.82027643646211779</c:v>
                </c:pt>
                <c:pt idx="183">
                  <c:v>0.76736903020006508</c:v>
                </c:pt>
                <c:pt idx="184">
                  <c:v>0.72049704426699201</c:v>
                </c:pt>
                <c:pt idx="185">
                  <c:v>0.67838899363945759</c:v>
                </c:pt>
                <c:pt idx="186">
                  <c:v>0.64146899077476305</c:v>
                </c:pt>
                <c:pt idx="187">
                  <c:v>0.61228344961139369</c:v>
                </c:pt>
                <c:pt idx="188">
                  <c:v>0.58934915484868233</c:v>
                </c:pt>
                <c:pt idx="189">
                  <c:v>0.57150099618366024</c:v>
                </c:pt>
                <c:pt idx="190">
                  <c:v>0.56421537038287883</c:v>
                </c:pt>
                <c:pt idx="191">
                  <c:v>0.55056173506391126</c:v>
                </c:pt>
                <c:pt idx="192">
                  <c:v>0.53201022590927372</c:v>
                </c:pt>
                <c:pt idx="193">
                  <c:v>0.51823468646405613</c:v>
                </c:pt>
                <c:pt idx="194">
                  <c:v>0.543979740419132</c:v>
                </c:pt>
                <c:pt idx="195">
                  <c:v>0.56410321048241574</c:v>
                </c:pt>
                <c:pt idx="196">
                  <c:v>0.56781508971933237</c:v>
                </c:pt>
                <c:pt idx="197">
                  <c:v>0.55497355072634402</c:v>
                </c:pt>
                <c:pt idx="198">
                  <c:v>0.53338383184482274</c:v>
                </c:pt>
                <c:pt idx="199">
                  <c:v>0.51813506019211575</c:v>
                </c:pt>
                <c:pt idx="200">
                  <c:v>0.52074510602844548</c:v>
                </c:pt>
                <c:pt idx="201">
                  <c:v>0.55020991126554575</c:v>
                </c:pt>
                <c:pt idx="202">
                  <c:v>0.60298756304260848</c:v>
                </c:pt>
                <c:pt idx="203">
                  <c:v>0.67708016269266502</c:v>
                </c:pt>
                <c:pt idx="204">
                  <c:v>0.7653759606355246</c:v>
                </c:pt>
                <c:pt idx="205">
                  <c:v>0.86262012988252312</c:v>
                </c:pt>
                <c:pt idx="206">
                  <c:v>0.95270315914637893</c:v>
                </c:pt>
                <c:pt idx="207">
                  <c:v>0.96249748375170652</c:v>
                </c:pt>
                <c:pt idx="208">
                  <c:v>0.88767485144392644</c:v>
                </c:pt>
                <c:pt idx="209">
                  <c:v>0.82232311779129941</c:v>
                </c:pt>
                <c:pt idx="210">
                  <c:v>0.76819021454666014</c:v>
                </c:pt>
                <c:pt idx="211">
                  <c:v>0.72814014693052176</c:v>
                </c:pt>
                <c:pt idx="212">
                  <c:v>0.69600565203775711</c:v>
                </c:pt>
                <c:pt idx="213">
                  <c:v>0.67285890704385876</c:v>
                </c:pt>
                <c:pt idx="214">
                  <c:v>0.65594172694279451</c:v>
                </c:pt>
                <c:pt idx="215">
                  <c:v>0.64413391744069037</c:v>
                </c:pt>
                <c:pt idx="216">
                  <c:v>0.63506608802496989</c:v>
                </c:pt>
                <c:pt idx="217">
                  <c:v>0.62877068739467035</c:v>
                </c:pt>
                <c:pt idx="218">
                  <c:v>0.62566313717288202</c:v>
                </c:pt>
                <c:pt idx="219">
                  <c:v>0.62701472208602349</c:v>
                </c:pt>
                <c:pt idx="220">
                  <c:v>0.63402672241971403</c:v>
                </c:pt>
                <c:pt idx="221">
                  <c:v>0.64335101529622385</c:v>
                </c:pt>
                <c:pt idx="222">
                  <c:v>0.67255571720198604</c:v>
                </c:pt>
                <c:pt idx="223">
                  <c:v>0.7224050008665559</c:v>
                </c:pt>
                <c:pt idx="224">
                  <c:v>0.78240351145893272</c:v>
                </c:pt>
                <c:pt idx="225">
                  <c:v>0.84643292464047004</c:v>
                </c:pt>
                <c:pt idx="226">
                  <c:v>0.90918060159459413</c:v>
                </c:pt>
                <c:pt idx="227">
                  <c:v>0.97204345748514953</c:v>
                </c:pt>
                <c:pt idx="228">
                  <c:v>0.96881209144478431</c:v>
                </c:pt>
                <c:pt idx="229">
                  <c:v>0.92058779549945691</c:v>
                </c:pt>
                <c:pt idx="230">
                  <c:v>0.88098322512192884</c:v>
                </c:pt>
                <c:pt idx="231">
                  <c:v>0.85338516786188301</c:v>
                </c:pt>
                <c:pt idx="232">
                  <c:v>0.83822800455571356</c:v>
                </c:pt>
                <c:pt idx="233">
                  <c:v>0.83421552530461318</c:v>
                </c:pt>
                <c:pt idx="234">
                  <c:v>0.84030823588765957</c:v>
                </c:pt>
                <c:pt idx="235">
                  <c:v>0.85468117215253803</c:v>
                </c:pt>
                <c:pt idx="236">
                  <c:v>0.88107335377608109</c:v>
                </c:pt>
                <c:pt idx="237">
                  <c:v>0.91445100345573715</c:v>
                </c:pt>
                <c:pt idx="238">
                  <c:v>0.95792752262688197</c:v>
                </c:pt>
                <c:pt idx="239">
                  <c:v>0.9905781081366698</c:v>
                </c:pt>
                <c:pt idx="240">
                  <c:v>0.93191523319973624</c:v>
                </c:pt>
                <c:pt idx="241">
                  <c:v>0.87370614898203303</c:v>
                </c:pt>
                <c:pt idx="242">
                  <c:v>0.82408388959507139</c:v>
                </c:pt>
                <c:pt idx="243">
                  <c:v>0.78935250124037115</c:v>
                </c:pt>
                <c:pt idx="244">
                  <c:v>0.76692311594670937</c:v>
                </c:pt>
                <c:pt idx="245">
                  <c:v>0.75272964058089409</c:v>
                </c:pt>
                <c:pt idx="246">
                  <c:v>0.74282089783888572</c:v>
                </c:pt>
                <c:pt idx="247">
                  <c:v>0.7361421692710326</c:v>
                </c:pt>
                <c:pt idx="248">
                  <c:v>0.73204388012041177</c:v>
                </c:pt>
                <c:pt idx="249">
                  <c:v>0.73432203751052882</c:v>
                </c:pt>
                <c:pt idx="250">
                  <c:v>0.74952785323993221</c:v>
                </c:pt>
                <c:pt idx="251">
                  <c:v>0.77796676381500884</c:v>
                </c:pt>
                <c:pt idx="252">
                  <c:v>0.82391381197712277</c:v>
                </c:pt>
                <c:pt idx="253">
                  <c:v>0.88853902771764037</c:v>
                </c:pt>
                <c:pt idx="254">
                  <c:v>0.97162620596087812</c:v>
                </c:pt>
                <c:pt idx="255">
                  <c:v>0.93335695528411011</c:v>
                </c:pt>
                <c:pt idx="256">
                  <c:v>0.83197006958981823</c:v>
                </c:pt>
                <c:pt idx="257">
                  <c:v>0.73251021461564347</c:v>
                </c:pt>
                <c:pt idx="258">
                  <c:v>0.64133728829428438</c:v>
                </c:pt>
                <c:pt idx="259">
                  <c:v>0.56251601939710749</c:v>
                </c:pt>
                <c:pt idx="260">
                  <c:v>0.49796111066902671</c:v>
                </c:pt>
                <c:pt idx="261">
                  <c:v>0.44649452530907763</c:v>
                </c:pt>
                <c:pt idx="262">
                  <c:v>0.40715152908813967</c:v>
                </c:pt>
                <c:pt idx="263">
                  <c:v>0.37867250251931883</c:v>
                </c:pt>
                <c:pt idx="264">
                  <c:v>0.35999660378020437</c:v>
                </c:pt>
                <c:pt idx="265">
                  <c:v>0.34921062247179846</c:v>
                </c:pt>
                <c:pt idx="266">
                  <c:v>0.34340405632643356</c:v>
                </c:pt>
                <c:pt idx="267">
                  <c:v>0.34590029708792114</c:v>
                </c:pt>
                <c:pt idx="268">
                  <c:v>0.39388428969576128</c:v>
                </c:pt>
                <c:pt idx="269">
                  <c:v>0.44736209916602443</c:v>
                </c:pt>
                <c:pt idx="270">
                  <c:v>0.50119899946609681</c:v>
                </c:pt>
                <c:pt idx="271">
                  <c:v>0.5604974405693619</c:v>
                </c:pt>
                <c:pt idx="272">
                  <c:v>0.62632582043257023</c:v>
                </c:pt>
                <c:pt idx="273">
                  <c:v>0.6857648610477598</c:v>
                </c:pt>
                <c:pt idx="274">
                  <c:v>0.72734570286700118</c:v>
                </c:pt>
                <c:pt idx="275">
                  <c:v>0.7533021790037091</c:v>
                </c:pt>
                <c:pt idx="276">
                  <c:v>0.77489233192549145</c:v>
                </c:pt>
                <c:pt idx="277">
                  <c:v>0.800970374035195</c:v>
                </c:pt>
                <c:pt idx="278">
                  <c:v>0.82983217146871768</c:v>
                </c:pt>
                <c:pt idx="279">
                  <c:v>0.8672949147858815</c:v>
                </c:pt>
                <c:pt idx="280">
                  <c:v>0.92074398606383212</c:v>
                </c:pt>
                <c:pt idx="281">
                  <c:v>0.98900446465970093</c:v>
                </c:pt>
                <c:pt idx="282">
                  <c:v>0.93268698541557926</c:v>
                </c:pt>
                <c:pt idx="283">
                  <c:v>0.84877172308724236</c:v>
                </c:pt>
                <c:pt idx="284">
                  <c:v>0.77060518992947591</c:v>
                </c:pt>
                <c:pt idx="285">
                  <c:v>0.70109709930946029</c:v>
                </c:pt>
                <c:pt idx="286">
                  <c:v>0.64297280445975069</c:v>
                </c:pt>
                <c:pt idx="287">
                  <c:v>0.59276500087806328</c:v>
                </c:pt>
                <c:pt idx="288">
                  <c:v>0.54368351264278425</c:v>
                </c:pt>
                <c:pt idx="289">
                  <c:v>0.48361167947652417</c:v>
                </c:pt>
                <c:pt idx="290">
                  <c:v>0.40831670299339884</c:v>
                </c:pt>
                <c:pt idx="291">
                  <c:v>0.32769395759533126</c:v>
                </c:pt>
                <c:pt idx="292">
                  <c:v>0.24435799517452472</c:v>
                </c:pt>
                <c:pt idx="293">
                  <c:v>0.16876983849501515</c:v>
                </c:pt>
                <c:pt idx="294">
                  <c:v>0.10941461139229414</c:v>
                </c:pt>
                <c:pt idx="295">
                  <c:v>7.0302172404683949E-2</c:v>
                </c:pt>
                <c:pt idx="296">
                  <c:v>4.8238584327489287E-2</c:v>
                </c:pt>
                <c:pt idx="297">
                  <c:v>4.138608327611637E-2</c:v>
                </c:pt>
                <c:pt idx="298">
                  <c:v>5.1178086232296804E-2</c:v>
                </c:pt>
                <c:pt idx="299">
                  <c:v>4.1396388874990087E-2</c:v>
                </c:pt>
                <c:pt idx="300">
                  <c:v>4.8676321297321024E-2</c:v>
                </c:pt>
                <c:pt idx="301">
                  <c:v>7.7372388393272762E-2</c:v>
                </c:pt>
                <c:pt idx="302">
                  <c:v>0.13483938421662767</c:v>
                </c:pt>
                <c:pt idx="303">
                  <c:v>0.21577844816013736</c:v>
                </c:pt>
                <c:pt idx="304">
                  <c:v>0.32406893092809275</c:v>
                </c:pt>
                <c:pt idx="305">
                  <c:v>0.45327886967566788</c:v>
                </c:pt>
                <c:pt idx="306">
                  <c:v>0.59274518319696279</c:v>
                </c:pt>
                <c:pt idx="307">
                  <c:v>0.7366314307494809</c:v>
                </c:pt>
                <c:pt idx="308">
                  <c:v>0.8821696884606649</c:v>
                </c:pt>
                <c:pt idx="309">
                  <c:v>0.97168994120780305</c:v>
                </c:pt>
                <c:pt idx="310">
                  <c:v>0.83052243530510683</c:v>
                </c:pt>
                <c:pt idx="311">
                  <c:v>0.70379173710864151</c:v>
                </c:pt>
                <c:pt idx="312">
                  <c:v>0.59938625874766149</c:v>
                </c:pt>
                <c:pt idx="313">
                  <c:v>0.51580709532220204</c:v>
                </c:pt>
                <c:pt idx="314">
                  <c:v>0.45301027278185269</c:v>
                </c:pt>
                <c:pt idx="315">
                  <c:v>0.40225460412632674</c:v>
                </c:pt>
                <c:pt idx="316">
                  <c:v>0.36012187105227222</c:v>
                </c:pt>
                <c:pt idx="317">
                  <c:v>0.31802122156617929</c:v>
                </c:pt>
                <c:pt idx="318">
                  <c:v>0.20335386127567734</c:v>
                </c:pt>
                <c:pt idx="319">
                  <c:v>0.10823424555265171</c:v>
                </c:pt>
                <c:pt idx="320">
                  <c:v>4.4626127250214753E-2</c:v>
                </c:pt>
                <c:pt idx="321">
                  <c:v>1.7622551154630406E-2</c:v>
                </c:pt>
                <c:pt idx="322">
                  <c:v>1.7629032703844527E-2</c:v>
                </c:pt>
                <c:pt idx="323">
                  <c:v>4.661271408161205E-2</c:v>
                </c:pt>
                <c:pt idx="324">
                  <c:v>9.4915863981402504E-2</c:v>
                </c:pt>
                <c:pt idx="325">
                  <c:v>0.15354408683899701</c:v>
                </c:pt>
                <c:pt idx="326">
                  <c:v>0.22630897270182793</c:v>
                </c:pt>
                <c:pt idx="327">
                  <c:v>0.31414828579914855</c:v>
                </c:pt>
                <c:pt idx="328">
                  <c:v>0.40895665320300401</c:v>
                </c:pt>
                <c:pt idx="329">
                  <c:v>0.51008214688144848</c:v>
                </c:pt>
                <c:pt idx="330">
                  <c:v>0.59634056036219363</c:v>
                </c:pt>
                <c:pt idx="331">
                  <c:v>0.6941581371325638</c:v>
                </c:pt>
                <c:pt idx="332">
                  <c:v>0.79793625038324456</c:v>
                </c:pt>
                <c:pt idx="333">
                  <c:v>0.88759177412699553</c:v>
                </c:pt>
                <c:pt idx="334">
                  <c:v>0.95977814764742764</c:v>
                </c:pt>
                <c:pt idx="335">
                  <c:v>0.9886655261738887</c:v>
                </c:pt>
                <c:pt idx="336">
                  <c:v>0.94958073155891387</c:v>
                </c:pt>
                <c:pt idx="337">
                  <c:v>0.91334449826811825</c:v>
                </c:pt>
                <c:pt idx="338">
                  <c:v>0.88487341999830371</c:v>
                </c:pt>
                <c:pt idx="339">
                  <c:v>0.86793055984077427</c:v>
                </c:pt>
                <c:pt idx="340">
                  <c:v>0.8622805654284873</c:v>
                </c:pt>
                <c:pt idx="341">
                  <c:v>0.86081139344914304</c:v>
                </c:pt>
                <c:pt idx="342">
                  <c:v>0.86542192500400072</c:v>
                </c:pt>
                <c:pt idx="343">
                  <c:v>0.8735928316215773</c:v>
                </c:pt>
                <c:pt idx="344">
                  <c:v>0.88429509579471377</c:v>
                </c:pt>
                <c:pt idx="345">
                  <c:v>0.8954671224183548</c:v>
                </c:pt>
                <c:pt idx="346">
                  <c:v>0.90108958616395296</c:v>
                </c:pt>
                <c:pt idx="347">
                  <c:v>0.89801269709701115</c:v>
                </c:pt>
                <c:pt idx="348">
                  <c:v>0.89054772403013005</c:v>
                </c:pt>
                <c:pt idx="349">
                  <c:v>0.96700687199869262</c:v>
                </c:pt>
                <c:pt idx="350">
                  <c:v>0.96131641527426126</c:v>
                </c:pt>
                <c:pt idx="351">
                  <c:v>0.90142809214676622</c:v>
                </c:pt>
                <c:pt idx="352">
                  <c:v>0.85103608589403135</c:v>
                </c:pt>
                <c:pt idx="353">
                  <c:v>0.80870843793019964</c:v>
                </c:pt>
                <c:pt idx="354">
                  <c:v>0.77906103202720189</c:v>
                </c:pt>
                <c:pt idx="355">
                  <c:v>0.76201772969482751</c:v>
                </c:pt>
                <c:pt idx="356">
                  <c:v>0.75740578292872052</c:v>
                </c:pt>
                <c:pt idx="357">
                  <c:v>0.76881022004925115</c:v>
                </c:pt>
                <c:pt idx="358">
                  <c:v>0.79710723733684175</c:v>
                </c:pt>
                <c:pt idx="359">
                  <c:v>0.83811759272463349</c:v>
                </c:pt>
              </c:numCache>
            </c:numRef>
          </c:val>
        </c:ser>
        <c:ser>
          <c:idx val="16"/>
          <c:order val="16"/>
          <c:tx>
            <c:strRef>
              <c:f>'Score Template 2'!$EU$8</c:f>
              <c:strCache>
                <c:ptCount val="1"/>
                <c:pt idx="0">
                  <c:v>Accuracy Score +160s</c:v>
                </c:pt>
              </c:strCache>
            </c:strRef>
          </c:tx>
          <c:val>
            <c:numRef>
              <c:f>'Score Template 2'!$EU$39:$EU$398</c:f>
              <c:numCache>
                <c:formatCode>0.0000</c:formatCode>
                <c:ptCount val="360"/>
                <c:pt idx="0">
                  <c:v>0.51430617882100749</c:v>
                </c:pt>
                <c:pt idx="1">
                  <c:v>0.55147162304429953</c:v>
                </c:pt>
                <c:pt idx="2">
                  <c:v>0.60947357380404776</c:v>
                </c:pt>
                <c:pt idx="3">
                  <c:v>0.67291718699101377</c:v>
                </c:pt>
                <c:pt idx="4">
                  <c:v>0.73780789442242667</c:v>
                </c:pt>
                <c:pt idx="5">
                  <c:v>0.79935936300103638</c:v>
                </c:pt>
                <c:pt idx="6">
                  <c:v>0.85633144745348633</c:v>
                </c:pt>
                <c:pt idx="7">
                  <c:v>0.90650789244807928</c:v>
                </c:pt>
                <c:pt idx="8">
                  <c:v>0.9524816771189808</c:v>
                </c:pt>
                <c:pt idx="9">
                  <c:v>0.99587253014175681</c:v>
                </c:pt>
                <c:pt idx="10">
                  <c:v>0.93959794439615218</c:v>
                </c:pt>
                <c:pt idx="11">
                  <c:v>0.88456843906853111</c:v>
                </c:pt>
                <c:pt idx="12">
                  <c:v>0.83591939863885167</c:v>
                </c:pt>
                <c:pt idx="13">
                  <c:v>0.79072403655658285</c:v>
                </c:pt>
                <c:pt idx="14">
                  <c:v>0.74899135100059788</c:v>
                </c:pt>
                <c:pt idx="15">
                  <c:v>0.70936821952586704</c:v>
                </c:pt>
                <c:pt idx="16">
                  <c:v>0.6711003937052229</c:v>
                </c:pt>
                <c:pt idx="17">
                  <c:v>0.63580572690128978</c:v>
                </c:pt>
                <c:pt idx="18">
                  <c:v>0.61135295544055157</c:v>
                </c:pt>
                <c:pt idx="19">
                  <c:v>0.60147791169118237</c:v>
                </c:pt>
                <c:pt idx="20">
                  <c:v>0.59532528452868672</c:v>
                </c:pt>
                <c:pt idx="21">
                  <c:v>0.59606375477785467</c:v>
                </c:pt>
                <c:pt idx="22">
                  <c:v>0.60472677289153731</c:v>
                </c:pt>
                <c:pt idx="23">
                  <c:v>0.62805379686416363</c:v>
                </c:pt>
                <c:pt idx="24">
                  <c:v>0.6840055021468574</c:v>
                </c:pt>
                <c:pt idx="25">
                  <c:v>0.77073051295441264</c:v>
                </c:pt>
                <c:pt idx="26">
                  <c:v>0.8850855330310694</c:v>
                </c:pt>
                <c:pt idx="27">
                  <c:v>0.98571557737907289</c:v>
                </c:pt>
                <c:pt idx="28">
                  <c:v>0.8518678869272196</c:v>
                </c:pt>
                <c:pt idx="29">
                  <c:v>0.71353845327161314</c:v>
                </c:pt>
                <c:pt idx="30">
                  <c:v>0.57472675022398789</c:v>
                </c:pt>
                <c:pt idx="31">
                  <c:v>0.43886067166595555</c:v>
                </c:pt>
                <c:pt idx="32">
                  <c:v>0.31277717902021696</c:v>
                </c:pt>
                <c:pt idx="33">
                  <c:v>0.20027053860276045</c:v>
                </c:pt>
                <c:pt idx="34">
                  <c:v>0.10053019522058404</c:v>
                </c:pt>
                <c:pt idx="35">
                  <c:v>1.2923950674177731E-2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1.049468851980262E-2</c:v>
                </c:pt>
                <c:pt idx="47">
                  <c:v>0.15222430698468425</c:v>
                </c:pt>
                <c:pt idx="48">
                  <c:v>0.31910813928129622</c:v>
                </c:pt>
                <c:pt idx="49">
                  <c:v>0.50033714052040323</c:v>
                </c:pt>
                <c:pt idx="50">
                  <c:v>0.69435073526391355</c:v>
                </c:pt>
                <c:pt idx="51">
                  <c:v>0.90649544100811852</c:v>
                </c:pt>
                <c:pt idx="52">
                  <c:v>0.87004467121465168</c:v>
                </c:pt>
                <c:pt idx="53">
                  <c:v>0.64794489762944107</c:v>
                </c:pt>
                <c:pt idx="54">
                  <c:v>0.44018762954806701</c:v>
                </c:pt>
                <c:pt idx="55">
                  <c:v>0.2606000034468734</c:v>
                </c:pt>
                <c:pt idx="56">
                  <c:v>0.1132915388578104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1.7835068366518492E-3</c:v>
                </c:pt>
                <c:pt idx="71">
                  <c:v>0.10645658083350173</c:v>
                </c:pt>
                <c:pt idx="72">
                  <c:v>0.23263556375796146</c:v>
                </c:pt>
                <c:pt idx="73">
                  <c:v>0.37767510304648078</c:v>
                </c:pt>
                <c:pt idx="74">
                  <c:v>0.53597303168622834</c:v>
                </c:pt>
                <c:pt idx="75">
                  <c:v>0.69405454690544111</c:v>
                </c:pt>
                <c:pt idx="76">
                  <c:v>0.8434639592826545</c:v>
                </c:pt>
                <c:pt idx="77">
                  <c:v>0.98092100105410618</c:v>
                </c:pt>
                <c:pt idx="78">
                  <c:v>0.90509926423331311</c:v>
                </c:pt>
                <c:pt idx="79">
                  <c:v>0.80031971028585347</c:v>
                </c:pt>
                <c:pt idx="80">
                  <c:v>0.70329860337838657</c:v>
                </c:pt>
                <c:pt idx="81">
                  <c:v>0.61504748998642444</c:v>
                </c:pt>
                <c:pt idx="82">
                  <c:v>0.5490756746860701</c:v>
                </c:pt>
                <c:pt idx="83">
                  <c:v>0.50343892619260133</c:v>
                </c:pt>
                <c:pt idx="84">
                  <c:v>0.4671385872318079</c:v>
                </c:pt>
                <c:pt idx="85">
                  <c:v>0.43588079613783659</c:v>
                </c:pt>
                <c:pt idx="86">
                  <c:v>0.41634905551106571</c:v>
                </c:pt>
                <c:pt idx="87">
                  <c:v>0.41369363963396666</c:v>
                </c:pt>
                <c:pt idx="88">
                  <c:v>0.43388458665503904</c:v>
                </c:pt>
                <c:pt idx="89">
                  <c:v>0.47074220712443882</c:v>
                </c:pt>
                <c:pt idx="90">
                  <c:v>0.51607300132048883</c:v>
                </c:pt>
                <c:pt idx="91">
                  <c:v>0.57001548982036099</c:v>
                </c:pt>
                <c:pt idx="92">
                  <c:v>0.63093741216307742</c:v>
                </c:pt>
                <c:pt idx="93">
                  <c:v>0.69832350994204928</c:v>
                </c:pt>
                <c:pt idx="94">
                  <c:v>0.77668666255917207</c:v>
                </c:pt>
                <c:pt idx="95">
                  <c:v>0.86913151776364017</c:v>
                </c:pt>
                <c:pt idx="96">
                  <c:v>0.96306005791462057</c:v>
                </c:pt>
                <c:pt idx="97">
                  <c:v>0.94451366582137319</c:v>
                </c:pt>
                <c:pt idx="98">
                  <c:v>0.85948715424464051</c:v>
                </c:pt>
                <c:pt idx="99">
                  <c:v>0.78604827705728664</c:v>
                </c:pt>
                <c:pt idx="100">
                  <c:v>0.72656778314651072</c:v>
                </c:pt>
                <c:pt idx="101">
                  <c:v>0.68088787932751038</c:v>
                </c:pt>
                <c:pt idx="102">
                  <c:v>0.64212334681949734</c:v>
                </c:pt>
                <c:pt idx="103">
                  <c:v>0.62327011935680254</c:v>
                </c:pt>
                <c:pt idx="104">
                  <c:v>0.6202798641894478</c:v>
                </c:pt>
                <c:pt idx="105">
                  <c:v>0.62170859679491097</c:v>
                </c:pt>
                <c:pt idx="106">
                  <c:v>0.63100471543954029</c:v>
                </c:pt>
                <c:pt idx="107">
                  <c:v>0.64324548211297194</c:v>
                </c:pt>
                <c:pt idx="108">
                  <c:v>0.65675532626606248</c:v>
                </c:pt>
                <c:pt idx="109">
                  <c:v>0.66502322718583717</c:v>
                </c:pt>
                <c:pt idx="110">
                  <c:v>0.6854232604787609</c:v>
                </c:pt>
                <c:pt idx="111">
                  <c:v>0.72349298440529819</c:v>
                </c:pt>
                <c:pt idx="112">
                  <c:v>0.78011573321482675</c:v>
                </c:pt>
                <c:pt idx="113">
                  <c:v>0.84832364103770375</c:v>
                </c:pt>
                <c:pt idx="114">
                  <c:v>0.92719787288602107</c:v>
                </c:pt>
                <c:pt idx="115">
                  <c:v>0.98509036419883134</c:v>
                </c:pt>
                <c:pt idx="116">
                  <c:v>0.89587725911224103</c:v>
                </c:pt>
                <c:pt idx="117">
                  <c:v>0.81451932146281547</c:v>
                </c:pt>
                <c:pt idx="118">
                  <c:v>0.75351004902107432</c:v>
                </c:pt>
                <c:pt idx="119">
                  <c:v>0.71244373033487141</c:v>
                </c:pt>
                <c:pt idx="120">
                  <c:v>0.68367291411783759</c:v>
                </c:pt>
                <c:pt idx="121">
                  <c:v>0.66519555578905065</c:v>
                </c:pt>
                <c:pt idx="122">
                  <c:v>0.65835969590934207</c:v>
                </c:pt>
                <c:pt idx="123">
                  <c:v>0.66184620297937502</c:v>
                </c:pt>
                <c:pt idx="124">
                  <c:v>0.67179648750247578</c:v>
                </c:pt>
                <c:pt idx="125">
                  <c:v>0.6889300726075176</c:v>
                </c:pt>
                <c:pt idx="126">
                  <c:v>0.7121562898342888</c:v>
                </c:pt>
                <c:pt idx="127">
                  <c:v>0.74872884331337142</c:v>
                </c:pt>
                <c:pt idx="128">
                  <c:v>0.7998351338441454</c:v>
                </c:pt>
                <c:pt idx="129">
                  <c:v>0.85731349978265503</c:v>
                </c:pt>
                <c:pt idx="130">
                  <c:v>0.91503382678540246</c:v>
                </c:pt>
                <c:pt idx="131">
                  <c:v>0.97204211494801263</c:v>
                </c:pt>
                <c:pt idx="132">
                  <c:v>0.9696833802122744</c:v>
                </c:pt>
                <c:pt idx="133">
                  <c:v>0.90733653538364689</c:v>
                </c:pt>
                <c:pt idx="134">
                  <c:v>0.84509398398081215</c:v>
                </c:pt>
                <c:pt idx="135">
                  <c:v>0.78586639958238536</c:v>
                </c:pt>
                <c:pt idx="136">
                  <c:v>0.72403149864121896</c:v>
                </c:pt>
                <c:pt idx="137">
                  <c:v>0.66449003683031349</c:v>
                </c:pt>
                <c:pt idx="138">
                  <c:v>0.60718065151750578</c:v>
                </c:pt>
                <c:pt idx="139">
                  <c:v>0.55621330502647282</c:v>
                </c:pt>
                <c:pt idx="140">
                  <c:v>0.5169590067611366</c:v>
                </c:pt>
                <c:pt idx="141">
                  <c:v>0.49641817834220736</c:v>
                </c:pt>
                <c:pt idx="142">
                  <c:v>0.49801387125836838</c:v>
                </c:pt>
                <c:pt idx="143">
                  <c:v>0.52540081828011687</c:v>
                </c:pt>
                <c:pt idx="144">
                  <c:v>0.57277487425780604</c:v>
                </c:pt>
                <c:pt idx="145">
                  <c:v>0.63401528127362272</c:v>
                </c:pt>
                <c:pt idx="146">
                  <c:v>0.70896125730807924</c:v>
                </c:pt>
                <c:pt idx="147">
                  <c:v>0.79304931351362951</c:v>
                </c:pt>
                <c:pt idx="148">
                  <c:v>0.87620442788092201</c:v>
                </c:pt>
                <c:pt idx="149">
                  <c:v>0.950269740250968</c:v>
                </c:pt>
                <c:pt idx="150">
                  <c:v>0.98065090829419022</c:v>
                </c:pt>
                <c:pt idx="151">
                  <c:v>0.91056779851278502</c:v>
                </c:pt>
                <c:pt idx="152">
                  <c:v>0.84294499941286261</c:v>
                </c:pt>
                <c:pt idx="153">
                  <c:v>0.78004414815503753</c:v>
                </c:pt>
                <c:pt idx="154">
                  <c:v>0.72182791461700557</c:v>
                </c:pt>
                <c:pt idx="155">
                  <c:v>0.66683763398454632</c:v>
                </c:pt>
                <c:pt idx="156">
                  <c:v>0.61470889383485727</c:v>
                </c:pt>
                <c:pt idx="157">
                  <c:v>0.5649224552743346</c:v>
                </c:pt>
                <c:pt idx="158">
                  <c:v>0.52365671589216878</c:v>
                </c:pt>
                <c:pt idx="159">
                  <c:v>0.4916127813621799</c:v>
                </c:pt>
                <c:pt idx="160">
                  <c:v>0.46438550501659459</c:v>
                </c:pt>
                <c:pt idx="161">
                  <c:v>0.44410667089016453</c:v>
                </c:pt>
                <c:pt idx="162">
                  <c:v>0.40209158506435738</c:v>
                </c:pt>
                <c:pt idx="163">
                  <c:v>0.38479682311379582</c:v>
                </c:pt>
                <c:pt idx="164">
                  <c:v>0.39541535034470199</c:v>
                </c:pt>
                <c:pt idx="165">
                  <c:v>0.43464719135877861</c:v>
                </c:pt>
                <c:pt idx="166">
                  <c:v>0.49585104101744359</c:v>
                </c:pt>
                <c:pt idx="167">
                  <c:v>0.562846090553065</c:v>
                </c:pt>
                <c:pt idx="168">
                  <c:v>0.62958290576401721</c:v>
                </c:pt>
                <c:pt idx="169">
                  <c:v>0.68838060192269968</c:v>
                </c:pt>
                <c:pt idx="170">
                  <c:v>0.73392319365615766</c:v>
                </c:pt>
                <c:pt idx="171">
                  <c:v>0.7668332160039083</c:v>
                </c:pt>
                <c:pt idx="172">
                  <c:v>0.79436284126692636</c:v>
                </c:pt>
                <c:pt idx="173">
                  <c:v>0.82150883915669271</c:v>
                </c:pt>
                <c:pt idx="174">
                  <c:v>0.84742332300325407</c:v>
                </c:pt>
                <c:pt idx="175">
                  <c:v>0.87820281912426967</c:v>
                </c:pt>
                <c:pt idx="176">
                  <c:v>0.92009854671075719</c:v>
                </c:pt>
                <c:pt idx="177">
                  <c:v>0.96824971862710751</c:v>
                </c:pt>
                <c:pt idx="178">
                  <c:v>0.98179285270732553</c:v>
                </c:pt>
                <c:pt idx="179">
                  <c:v>0.92798593612372005</c:v>
                </c:pt>
                <c:pt idx="180">
                  <c:v>0.8756251604344204</c:v>
                </c:pt>
                <c:pt idx="181">
                  <c:v>0.82024295583560747</c:v>
                </c:pt>
                <c:pt idx="182">
                  <c:v>0.76733567751050857</c:v>
                </c:pt>
                <c:pt idx="183">
                  <c:v>0.72046765996659945</c:v>
                </c:pt>
                <c:pt idx="184">
                  <c:v>0.67836623608625324</c:v>
                </c:pt>
                <c:pt idx="185">
                  <c:v>0.64145254879320524</c:v>
                </c:pt>
                <c:pt idx="186">
                  <c:v>0.61226969724556901</c:v>
                </c:pt>
                <c:pt idx="187">
                  <c:v>0.58933559216959241</c:v>
                </c:pt>
                <c:pt idx="188">
                  <c:v>0.57148804695863875</c:v>
                </c:pt>
                <c:pt idx="189">
                  <c:v>0.5641999874492889</c:v>
                </c:pt>
                <c:pt idx="190">
                  <c:v>0.55054079227919117</c:v>
                </c:pt>
                <c:pt idx="191">
                  <c:v>0.53198616083759442</c:v>
                </c:pt>
                <c:pt idx="192">
                  <c:v>0.51820971208380429</c:v>
                </c:pt>
                <c:pt idx="193">
                  <c:v>0.54395283431546271</c:v>
                </c:pt>
                <c:pt idx="194">
                  <c:v>0.56407702029524209</c:v>
                </c:pt>
                <c:pt idx="195">
                  <c:v>0.56778738332482714</c:v>
                </c:pt>
                <c:pt idx="196">
                  <c:v>0.55494708034686813</c:v>
                </c:pt>
                <c:pt idx="197">
                  <c:v>0.53336038115970608</c:v>
                </c:pt>
                <c:pt idx="198">
                  <c:v>0.51811399478802533</c:v>
                </c:pt>
                <c:pt idx="199">
                  <c:v>0.52072663780602235</c:v>
                </c:pt>
                <c:pt idx="200">
                  <c:v>0.55019531161878121</c:v>
                </c:pt>
                <c:pt idx="201">
                  <c:v>0.60297608911388756</c:v>
                </c:pt>
                <c:pt idx="202">
                  <c:v>0.67707123213872</c:v>
                </c:pt>
                <c:pt idx="203">
                  <c:v>0.76537231013115736</c:v>
                </c:pt>
                <c:pt idx="204">
                  <c:v>0.8626132925934713</c:v>
                </c:pt>
                <c:pt idx="205">
                  <c:v>0.95269387135926575</c:v>
                </c:pt>
                <c:pt idx="206">
                  <c:v>0.96250438400861926</c:v>
                </c:pt>
                <c:pt idx="207">
                  <c:v>0.88766199237000076</c:v>
                </c:pt>
                <c:pt idx="208">
                  <c:v>0.82231306915136138</c:v>
                </c:pt>
                <c:pt idx="209">
                  <c:v>0.76818837246023897</c:v>
                </c:pt>
                <c:pt idx="210">
                  <c:v>0.7281465809352079</c:v>
                </c:pt>
                <c:pt idx="211">
                  <c:v>0.69601645862254036</c:v>
                </c:pt>
                <c:pt idx="212">
                  <c:v>0.67286654196238715</c:v>
                </c:pt>
                <c:pt idx="213">
                  <c:v>0.65594043115398759</c:v>
                </c:pt>
                <c:pt idx="214">
                  <c:v>0.64411919233789516</c:v>
                </c:pt>
                <c:pt idx="215">
                  <c:v>0.63503970493604578</c:v>
                </c:pt>
                <c:pt idx="216">
                  <c:v>0.62873364556012223</c:v>
                </c:pt>
                <c:pt idx="217">
                  <c:v>0.62561899109916275</c:v>
                </c:pt>
                <c:pt idx="218">
                  <c:v>0.62696610342004444</c:v>
                </c:pt>
                <c:pt idx="219">
                  <c:v>0.63398168554897572</c:v>
                </c:pt>
                <c:pt idx="220">
                  <c:v>0.64330861906780135</c:v>
                </c:pt>
                <c:pt idx="221">
                  <c:v>0.67251829945629527</c:v>
                </c:pt>
                <c:pt idx="222">
                  <c:v>0.72237231997540974</c:v>
                </c:pt>
                <c:pt idx="223">
                  <c:v>0.78237644408626728</c:v>
                </c:pt>
                <c:pt idx="224">
                  <c:v>0.84641290282366433</c:v>
                </c:pt>
                <c:pt idx="225">
                  <c:v>0.90916453975044009</c:v>
                </c:pt>
                <c:pt idx="226">
                  <c:v>0.97203188793011186</c:v>
                </c:pt>
                <c:pt idx="227">
                  <c:v>0.96882055068272921</c:v>
                </c:pt>
                <c:pt idx="228">
                  <c:v>0.92059370676675933</c:v>
                </c:pt>
                <c:pt idx="229">
                  <c:v>0.88098777222818114</c:v>
                </c:pt>
                <c:pt idx="230">
                  <c:v>0.85338833408311543</c:v>
                </c:pt>
                <c:pt idx="231">
                  <c:v>0.83822958040386131</c:v>
                </c:pt>
                <c:pt idx="232">
                  <c:v>0.83421487382148962</c:v>
                </c:pt>
                <c:pt idx="233">
                  <c:v>0.84030475240592806</c:v>
                </c:pt>
                <c:pt idx="234">
                  <c:v>0.85467653120421394</c:v>
                </c:pt>
                <c:pt idx="235">
                  <c:v>0.88105877013400102</c:v>
                </c:pt>
                <c:pt idx="236">
                  <c:v>0.91442609515435036</c:v>
                </c:pt>
                <c:pt idx="237">
                  <c:v>0.95789753690527213</c:v>
                </c:pt>
                <c:pt idx="238">
                  <c:v>0.99061011283235212</c:v>
                </c:pt>
                <c:pt idx="239">
                  <c:v>0.93194659900729127</c:v>
                </c:pt>
                <c:pt idx="240">
                  <c:v>0.87373757462520074</c:v>
                </c:pt>
                <c:pt idx="241">
                  <c:v>0.82411345759098753</c:v>
                </c:pt>
                <c:pt idx="242">
                  <c:v>0.78937661043271012</c:v>
                </c:pt>
                <c:pt idx="243">
                  <c:v>0.76694291595834496</c:v>
                </c:pt>
                <c:pt idx="244">
                  <c:v>0.75274343802641352</c:v>
                </c:pt>
                <c:pt idx="245">
                  <c:v>0.74282847563261467</c:v>
                </c:pt>
                <c:pt idx="246">
                  <c:v>0.73614417583639957</c:v>
                </c:pt>
                <c:pt idx="247">
                  <c:v>0.73204083550686105</c:v>
                </c:pt>
                <c:pt idx="248">
                  <c:v>0.7343148533628705</c:v>
                </c:pt>
                <c:pt idx="249">
                  <c:v>0.7495146644409415</c:v>
                </c:pt>
                <c:pt idx="250">
                  <c:v>0.7779500874443197</c:v>
                </c:pt>
                <c:pt idx="251">
                  <c:v>0.82389208871039799</c:v>
                </c:pt>
                <c:pt idx="252">
                  <c:v>0.88851329653536992</c:v>
                </c:pt>
                <c:pt idx="253">
                  <c:v>0.97159689020631346</c:v>
                </c:pt>
                <c:pt idx="254">
                  <c:v>0.93338604411339743</c:v>
                </c:pt>
                <c:pt idx="255">
                  <c:v>0.83199486593551375</c:v>
                </c:pt>
                <c:pt idx="256">
                  <c:v>0.73252756825522458</c:v>
                </c:pt>
                <c:pt idx="257">
                  <c:v>0.64134849308692532</c:v>
                </c:pt>
                <c:pt idx="258">
                  <c:v>0.56252310923606763</c:v>
                </c:pt>
                <c:pt idx="259">
                  <c:v>0.49796606125150089</c:v>
                </c:pt>
                <c:pt idx="260">
                  <c:v>0.44649786367007882</c:v>
                </c:pt>
                <c:pt idx="261">
                  <c:v>0.40715357975502176</c:v>
                </c:pt>
                <c:pt idx="262">
                  <c:v>0.37867136703269766</c:v>
                </c:pt>
                <c:pt idx="263">
                  <c:v>0.35998900746673912</c:v>
                </c:pt>
                <c:pt idx="264">
                  <c:v>0.34919641135469626</c:v>
                </c:pt>
                <c:pt idx="265">
                  <c:v>0.34338109366398584</c:v>
                </c:pt>
                <c:pt idx="266">
                  <c:v>0.34586799734564211</c:v>
                </c:pt>
                <c:pt idx="267">
                  <c:v>0.39384276076451685</c:v>
                </c:pt>
                <c:pt idx="268">
                  <c:v>0.4473146052910616</c:v>
                </c:pt>
                <c:pt idx="269">
                  <c:v>0.50114831842142249</c:v>
                </c:pt>
                <c:pt idx="270">
                  <c:v>0.56044771931869464</c:v>
                </c:pt>
                <c:pt idx="271">
                  <c:v>0.6262802395718059</c:v>
                </c:pt>
                <c:pt idx="272">
                  <c:v>0.6857254539582307</c:v>
                </c:pt>
                <c:pt idx="273">
                  <c:v>0.7273134278879283</c:v>
                </c:pt>
                <c:pt idx="274">
                  <c:v>0.7532764473802096</c:v>
                </c:pt>
                <c:pt idx="275">
                  <c:v>0.7748726614527145</c:v>
                </c:pt>
                <c:pt idx="276">
                  <c:v>0.80095613395416732</c:v>
                </c:pt>
                <c:pt idx="277">
                  <c:v>0.82982282972119137</c:v>
                </c:pt>
                <c:pt idx="278">
                  <c:v>0.86728951468966864</c:v>
                </c:pt>
                <c:pt idx="279">
                  <c:v>0.92074107129942828</c:v>
                </c:pt>
                <c:pt idx="280">
                  <c:v>0.98900569663021054</c:v>
                </c:pt>
                <c:pt idx="281">
                  <c:v>0.93266301418374098</c:v>
                </c:pt>
                <c:pt idx="282">
                  <c:v>0.84874500792944474</c:v>
                </c:pt>
                <c:pt idx="283">
                  <c:v>0.77057829681984813</c:v>
                </c:pt>
                <c:pt idx="284">
                  <c:v>0.70106747494953403</c:v>
                </c:pt>
                <c:pt idx="285">
                  <c:v>0.64293991306024945</c:v>
                </c:pt>
                <c:pt idx="286">
                  <c:v>0.59273530106130046</c:v>
                </c:pt>
                <c:pt idx="287">
                  <c:v>0.54366273835936418</c:v>
                </c:pt>
                <c:pt idx="288">
                  <c:v>0.48359871410426758</c:v>
                </c:pt>
                <c:pt idx="289">
                  <c:v>0.40830591775217429</c:v>
                </c:pt>
                <c:pt idx="290">
                  <c:v>0.32768092569431695</c:v>
                </c:pt>
                <c:pt idx="291">
                  <c:v>0.24434356894668174</c:v>
                </c:pt>
                <c:pt idx="292">
                  <c:v>0.16875110982340458</c:v>
                </c:pt>
                <c:pt idx="293">
                  <c:v>0.10938788831403745</c:v>
                </c:pt>
                <c:pt idx="294">
                  <c:v>7.0268041549400695E-2</c:v>
                </c:pt>
                <c:pt idx="295">
                  <c:v>4.8199418066911082E-2</c:v>
                </c:pt>
                <c:pt idx="296">
                  <c:v>4.1344112287373225E-2</c:v>
                </c:pt>
                <c:pt idx="297">
                  <c:v>5.113898951916318E-2</c:v>
                </c:pt>
                <c:pt idx="298">
                  <c:v>4.13616200175001E-2</c:v>
                </c:pt>
                <c:pt idx="299">
                  <c:v>4.8647242704196403E-2</c:v>
                </c:pt>
                <c:pt idx="300">
                  <c:v>7.7347269641573568E-2</c:v>
                </c:pt>
                <c:pt idx="301">
                  <c:v>0.13481483308536824</c:v>
                </c:pt>
                <c:pt idx="302">
                  <c:v>0.21574840576086818</c:v>
                </c:pt>
                <c:pt idx="303">
                  <c:v>0.32403127804723053</c:v>
                </c:pt>
                <c:pt idx="304">
                  <c:v>0.45323855178701833</c:v>
                </c:pt>
                <c:pt idx="305">
                  <c:v>0.59270350800263838</c:v>
                </c:pt>
                <c:pt idx="306">
                  <c:v>0.73659362730680533</c:v>
                </c:pt>
                <c:pt idx="307">
                  <c:v>0.88213999748557448</c:v>
                </c:pt>
                <c:pt idx="308">
                  <c:v>0.97170951449272447</c:v>
                </c:pt>
                <c:pt idx="309">
                  <c:v>0.83053348668227567</c:v>
                </c:pt>
                <c:pt idx="310">
                  <c:v>0.7037951843446616</c:v>
                </c:pt>
                <c:pt idx="311">
                  <c:v>0.59938138229453997</c:v>
                </c:pt>
                <c:pt idx="312">
                  <c:v>0.51581200355530954</c:v>
                </c:pt>
                <c:pt idx="313">
                  <c:v>0.45300664735493812</c:v>
                </c:pt>
                <c:pt idx="314">
                  <c:v>0.40224026865215456</c:v>
                </c:pt>
                <c:pt idx="315">
                  <c:v>0.36009314982992624</c:v>
                </c:pt>
                <c:pt idx="316">
                  <c:v>0.31798076705540712</c:v>
                </c:pt>
                <c:pt idx="317">
                  <c:v>0.20329973486073383</c:v>
                </c:pt>
                <c:pt idx="318">
                  <c:v>0.10816966074222223</c:v>
                </c:pt>
                <c:pt idx="319">
                  <c:v>4.4556414931051336E-2</c:v>
                </c:pt>
                <c:pt idx="320">
                  <c:v>1.7550626932575475E-2</c:v>
                </c:pt>
                <c:pt idx="321">
                  <c:v>1.7556278420476468E-2</c:v>
                </c:pt>
                <c:pt idx="322">
                  <c:v>4.6539653683088766E-2</c:v>
                </c:pt>
                <c:pt idx="323">
                  <c:v>9.4845285754139641E-2</c:v>
                </c:pt>
                <c:pt idx="324">
                  <c:v>0.1534807232135168</c:v>
                </c:pt>
                <c:pt idx="325">
                  <c:v>0.22625676752442092</c:v>
                </c:pt>
                <c:pt idx="326">
                  <c:v>0.31410649867155238</c:v>
                </c:pt>
                <c:pt idx="327">
                  <c:v>0.40892525297902038</c:v>
                </c:pt>
                <c:pt idx="328">
                  <c:v>0.51005676187938365</c:v>
                </c:pt>
                <c:pt idx="329">
                  <c:v>0.59631947963504539</c:v>
                </c:pt>
                <c:pt idx="330">
                  <c:v>0.6941370665805654</c:v>
                </c:pt>
                <c:pt idx="331">
                  <c:v>0.79787888963989184</c:v>
                </c:pt>
                <c:pt idx="332">
                  <c:v>0.8875441820267288</c:v>
                </c:pt>
                <c:pt idx="333">
                  <c:v>0.95974630873211686</c:v>
                </c:pt>
                <c:pt idx="334">
                  <c:v>0.98867906392404747</c:v>
                </c:pt>
                <c:pt idx="335">
                  <c:v>0.94958076469528097</c:v>
                </c:pt>
                <c:pt idx="336">
                  <c:v>0.91333004295762865</c:v>
                </c:pt>
                <c:pt idx="337">
                  <c:v>0.88484930371246739</c:v>
                </c:pt>
                <c:pt idx="338">
                  <c:v>0.8679012774111583</c:v>
                </c:pt>
                <c:pt idx="339">
                  <c:v>0.86224420908814459</c:v>
                </c:pt>
                <c:pt idx="340">
                  <c:v>0.8607674946861581</c:v>
                </c:pt>
                <c:pt idx="341">
                  <c:v>0.86537453652041074</c:v>
                </c:pt>
                <c:pt idx="342">
                  <c:v>0.87354228156723912</c:v>
                </c:pt>
                <c:pt idx="343">
                  <c:v>0.88425197712833692</c:v>
                </c:pt>
                <c:pt idx="344">
                  <c:v>0.89541822416524564</c:v>
                </c:pt>
                <c:pt idx="345">
                  <c:v>0.90103772578769936</c:v>
                </c:pt>
                <c:pt idx="346">
                  <c:v>0.89796789313118941</c:v>
                </c:pt>
                <c:pt idx="347">
                  <c:v>0.89051164676282757</c:v>
                </c:pt>
                <c:pt idx="348">
                  <c:v>0.96698110060447828</c:v>
                </c:pt>
                <c:pt idx="349">
                  <c:v>0.96133595765500046</c:v>
                </c:pt>
                <c:pt idx="350">
                  <c:v>0.9014462174910669</c:v>
                </c:pt>
                <c:pt idx="351">
                  <c:v>0.85105033349130921</c:v>
                </c:pt>
                <c:pt idx="352">
                  <c:v>0.8087169240014932</c:v>
                </c:pt>
                <c:pt idx="353">
                  <c:v>0.77906387520257825</c:v>
                </c:pt>
                <c:pt idx="354">
                  <c:v>0.76201848623019874</c:v>
                </c:pt>
                <c:pt idx="355">
                  <c:v>0.75740350135718493</c:v>
                </c:pt>
                <c:pt idx="356">
                  <c:v>0.76880615987096956</c:v>
                </c:pt>
                <c:pt idx="357">
                  <c:v>0.7971019077640884</c:v>
                </c:pt>
                <c:pt idx="358">
                  <c:v>0.83811203116044819</c:v>
                </c:pt>
                <c:pt idx="359">
                  <c:v>0.89828799789344083</c:v>
                </c:pt>
              </c:numCache>
            </c:numRef>
          </c:val>
        </c:ser>
        <c:ser>
          <c:idx val="17"/>
          <c:order val="17"/>
          <c:tx>
            <c:strRef>
              <c:f>'Score Template 2'!$EV$8</c:f>
              <c:strCache>
                <c:ptCount val="1"/>
                <c:pt idx="0">
                  <c:v>Accuracy Score +170s</c:v>
                </c:pt>
              </c:strCache>
            </c:strRef>
          </c:tx>
          <c:val>
            <c:numRef>
              <c:f>'Score Template 2'!$EV$39:$EV$398</c:f>
              <c:numCache>
                <c:formatCode>0.0000</c:formatCode>
                <c:ptCount val="360"/>
                <c:pt idx="0">
                  <c:v>0.55143536537437354</c:v>
                </c:pt>
                <c:pt idx="1">
                  <c:v>0.60943988855037445</c:v>
                </c:pt>
                <c:pt idx="2">
                  <c:v>0.67288514480829154</c:v>
                </c:pt>
                <c:pt idx="3">
                  <c:v>0.73778295630763258</c:v>
                </c:pt>
                <c:pt idx="4">
                  <c:v>0.79934022867564491</c:v>
                </c:pt>
                <c:pt idx="5">
                  <c:v>0.85631635753748547</c:v>
                </c:pt>
                <c:pt idx="6">
                  <c:v>0.90649608600019871</c:v>
                </c:pt>
                <c:pt idx="7">
                  <c:v>0.95247084468460042</c:v>
                </c:pt>
                <c:pt idx="8">
                  <c:v>0.99587945008882961</c:v>
                </c:pt>
                <c:pt idx="9">
                  <c:v>0.93960724648647542</c:v>
                </c:pt>
                <c:pt idx="10">
                  <c:v>0.8845788879927774</c:v>
                </c:pt>
                <c:pt idx="11">
                  <c:v>0.83592772160776097</c:v>
                </c:pt>
                <c:pt idx="12">
                  <c:v>0.7907296563531272</c:v>
                </c:pt>
                <c:pt idx="13">
                  <c:v>0.74899155646803361</c:v>
                </c:pt>
                <c:pt idx="14">
                  <c:v>0.70936009590939997</c:v>
                </c:pt>
                <c:pt idx="15">
                  <c:v>0.67108182911194625</c:v>
                </c:pt>
                <c:pt idx="16">
                  <c:v>0.6357767427685368</c:v>
                </c:pt>
                <c:pt idx="17">
                  <c:v>0.61132124965504953</c:v>
                </c:pt>
                <c:pt idx="18">
                  <c:v>0.60144547880652399</c:v>
                </c:pt>
                <c:pt idx="19">
                  <c:v>0.59529451836156011</c:v>
                </c:pt>
                <c:pt idx="20">
                  <c:v>0.59603527628058639</c:v>
                </c:pt>
                <c:pt idx="21">
                  <c:v>0.60470169057226386</c:v>
                </c:pt>
                <c:pt idx="22">
                  <c:v>0.62803081538804539</c:v>
                </c:pt>
                <c:pt idx="23">
                  <c:v>0.68397968271046117</c:v>
                </c:pt>
                <c:pt idx="24">
                  <c:v>0.77070238031258498</c:v>
                </c:pt>
                <c:pt idx="25">
                  <c:v>0.88505802350286766</c:v>
                </c:pt>
                <c:pt idx="26">
                  <c:v>0.98573989773780324</c:v>
                </c:pt>
                <c:pt idx="27">
                  <c:v>0.85189048179836258</c:v>
                </c:pt>
                <c:pt idx="28">
                  <c:v>0.71355931951165741</c:v>
                </c:pt>
                <c:pt idx="29">
                  <c:v>0.5747465658515335</c:v>
                </c:pt>
                <c:pt idx="30">
                  <c:v>0.43887981486116245</c:v>
                </c:pt>
                <c:pt idx="31">
                  <c:v>0.31279484084568532</c:v>
                </c:pt>
                <c:pt idx="32">
                  <c:v>0.20028278084138362</c:v>
                </c:pt>
                <c:pt idx="33">
                  <c:v>0.10053514895890103</c:v>
                </c:pt>
                <c:pt idx="34">
                  <c:v>1.2927042370842523E-2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1.0426765052121145E-2</c:v>
                </c:pt>
                <c:pt idx="46">
                  <c:v>0.15216127406927415</c:v>
                </c:pt>
                <c:pt idx="47">
                  <c:v>0.31905189208220686</c:v>
                </c:pt>
                <c:pt idx="48">
                  <c:v>0.50028727282558139</c:v>
                </c:pt>
                <c:pt idx="49">
                  <c:v>0.69430693368748875</c:v>
                </c:pt>
                <c:pt idx="50">
                  <c:v>0.9064589823361392</c:v>
                </c:pt>
                <c:pt idx="51">
                  <c:v>0.8700752670621924</c:v>
                </c:pt>
                <c:pt idx="52">
                  <c:v>0.64796967925132853</c:v>
                </c:pt>
                <c:pt idx="53">
                  <c:v>0.4402069064937536</c:v>
                </c:pt>
                <c:pt idx="54">
                  <c:v>0.26061159630241515</c:v>
                </c:pt>
                <c:pt idx="55">
                  <c:v>0.11329593786125636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1.6937188200289999E-3</c:v>
                </c:pt>
                <c:pt idx="70">
                  <c:v>0.10638292880070888</c:v>
                </c:pt>
                <c:pt idx="71">
                  <c:v>0.23257684220079211</c:v>
                </c:pt>
                <c:pt idx="72">
                  <c:v>0.37762901530207527</c:v>
                </c:pt>
                <c:pt idx="73">
                  <c:v>0.53593745586612529</c:v>
                </c:pt>
                <c:pt idx="74">
                  <c:v>0.6940288941882129</c:v>
                </c:pt>
                <c:pt idx="75">
                  <c:v>0.8434465158803448</c:v>
                </c:pt>
                <c:pt idx="76">
                  <c:v>0.98091041070412122</c:v>
                </c:pt>
                <c:pt idx="77">
                  <c:v>0.90510684960720045</c:v>
                </c:pt>
                <c:pt idx="78">
                  <c:v>0.80032585369744491</c:v>
                </c:pt>
                <c:pt idx="79">
                  <c:v>0.70329636628799619</c:v>
                </c:pt>
                <c:pt idx="80">
                  <c:v>0.61503545965317397</c:v>
                </c:pt>
                <c:pt idx="81">
                  <c:v>0.54905332351776381</c:v>
                </c:pt>
                <c:pt idx="82">
                  <c:v>0.50340848304917141</c:v>
                </c:pt>
                <c:pt idx="83">
                  <c:v>0.46710023627532349</c:v>
                </c:pt>
                <c:pt idx="84">
                  <c:v>0.43583465743590621</c:v>
                </c:pt>
                <c:pt idx="85">
                  <c:v>0.41629675580008363</c:v>
                </c:pt>
                <c:pt idx="86">
                  <c:v>0.41363057950328308</c:v>
                </c:pt>
                <c:pt idx="87">
                  <c:v>0.4338120899292669</c:v>
                </c:pt>
                <c:pt idx="88">
                  <c:v>0.47066307594802903</c:v>
                </c:pt>
                <c:pt idx="89">
                  <c:v>0.5159939733892378</c:v>
                </c:pt>
                <c:pt idx="90">
                  <c:v>0.56994079383587359</c:v>
                </c:pt>
                <c:pt idx="91">
                  <c:v>0.6308686889373667</c:v>
                </c:pt>
                <c:pt idx="92">
                  <c:v>0.69826652386737986</c:v>
                </c:pt>
                <c:pt idx="93">
                  <c:v>0.7766342758539041</c:v>
                </c:pt>
                <c:pt idx="94">
                  <c:v>0.86908300609164124</c:v>
                </c:pt>
                <c:pt idx="95">
                  <c:v>0.96301592634275801</c:v>
                </c:pt>
                <c:pt idx="96">
                  <c:v>0.94454666290460754</c:v>
                </c:pt>
                <c:pt idx="97">
                  <c:v>0.85950998784045896</c:v>
                </c:pt>
                <c:pt idx="98">
                  <c:v>0.78606644640224532</c:v>
                </c:pt>
                <c:pt idx="99">
                  <c:v>0.72658343511140866</c:v>
                </c:pt>
                <c:pt idx="100">
                  <c:v>0.68089767134767931</c:v>
                </c:pt>
                <c:pt idx="101">
                  <c:v>0.64212470605750127</c:v>
                </c:pt>
                <c:pt idx="102">
                  <c:v>0.62326006013165491</c:v>
                </c:pt>
                <c:pt idx="103">
                  <c:v>0.62026147494480133</c:v>
                </c:pt>
                <c:pt idx="104">
                  <c:v>0.62168597091177857</c:v>
                </c:pt>
                <c:pt idx="105">
                  <c:v>0.63097778154328266</c:v>
                </c:pt>
                <c:pt idx="106">
                  <c:v>0.64321505551341351</c:v>
                </c:pt>
                <c:pt idx="107">
                  <c:v>0.65672166171021029</c:v>
                </c:pt>
                <c:pt idx="108">
                  <c:v>0.66498407180288122</c:v>
                </c:pt>
                <c:pt idx="109">
                  <c:v>0.68537706230699458</c:v>
                </c:pt>
                <c:pt idx="110">
                  <c:v>0.72344604220100861</c:v>
                </c:pt>
                <c:pt idx="111">
                  <c:v>0.78006953657523637</c:v>
                </c:pt>
                <c:pt idx="112">
                  <c:v>0.84828113919871329</c:v>
                </c:pt>
                <c:pt idx="113">
                  <c:v>0.9271611625320999</c:v>
                </c:pt>
                <c:pt idx="114">
                  <c:v>0.98512009661980426</c:v>
                </c:pt>
                <c:pt idx="115">
                  <c:v>0.89590009416814054</c:v>
                </c:pt>
                <c:pt idx="116">
                  <c:v>0.81453870304945042</c:v>
                </c:pt>
                <c:pt idx="117">
                  <c:v>0.75351948066441821</c:v>
                </c:pt>
                <c:pt idx="118">
                  <c:v>0.71244523465707754</c:v>
                </c:pt>
                <c:pt idx="119">
                  <c:v>0.6836722110644764</c:v>
                </c:pt>
                <c:pt idx="120">
                  <c:v>0.66519092119667644</c:v>
                </c:pt>
                <c:pt idx="121">
                  <c:v>0.65835359073930499</c:v>
                </c:pt>
                <c:pt idx="122">
                  <c:v>0.66183946488957646</c:v>
                </c:pt>
                <c:pt idx="123">
                  <c:v>0.67179237312970752</c:v>
                </c:pt>
                <c:pt idx="124">
                  <c:v>0.68891989568995693</c:v>
                </c:pt>
                <c:pt idx="125">
                  <c:v>0.71213727844342767</c:v>
                </c:pt>
                <c:pt idx="126">
                  <c:v>0.74870055503728639</c:v>
                </c:pt>
                <c:pt idx="127">
                  <c:v>0.79980105114115341</c:v>
                </c:pt>
                <c:pt idx="128">
                  <c:v>0.85727408102190783</c:v>
                </c:pt>
                <c:pt idx="129">
                  <c:v>0.91498998577015533</c:v>
                </c:pt>
                <c:pt idx="130">
                  <c:v>0.9719975198129972</c:v>
                </c:pt>
                <c:pt idx="131">
                  <c:v>0.96972404949030577</c:v>
                </c:pt>
                <c:pt idx="132">
                  <c:v>0.90736703530404617</c:v>
                </c:pt>
                <c:pt idx="133">
                  <c:v>0.84511451638799406</c:v>
                </c:pt>
                <c:pt idx="134">
                  <c:v>0.78588078534202066</c:v>
                </c:pt>
                <c:pt idx="135">
                  <c:v>0.72404073963767956</c:v>
                </c:pt>
                <c:pt idx="136">
                  <c:v>0.66449345781283831</c:v>
                </c:pt>
                <c:pt idx="137">
                  <c:v>0.60717891163301552</c:v>
                </c:pt>
                <c:pt idx="138">
                  <c:v>0.55620833194139763</c:v>
                </c:pt>
                <c:pt idx="139">
                  <c:v>0.5169504450570428</c:v>
                </c:pt>
                <c:pt idx="140">
                  <c:v>0.4964065747392894</c:v>
                </c:pt>
                <c:pt idx="141">
                  <c:v>0.49799559912576685</c:v>
                </c:pt>
                <c:pt idx="142">
                  <c:v>0.525375282176203</c:v>
                </c:pt>
                <c:pt idx="143">
                  <c:v>0.5727461547842172</c:v>
                </c:pt>
                <c:pt idx="144">
                  <c:v>0.63398644303062901</c:v>
                </c:pt>
                <c:pt idx="145">
                  <c:v>0.70893277546156541</c:v>
                </c:pt>
                <c:pt idx="146">
                  <c:v>0.79302019659584866</c:v>
                </c:pt>
                <c:pt idx="147">
                  <c:v>0.87617326970846787</c:v>
                </c:pt>
                <c:pt idx="148">
                  <c:v>0.95023862924147018</c:v>
                </c:pt>
                <c:pt idx="149">
                  <c:v>0.9806805148935096</c:v>
                </c:pt>
                <c:pt idx="150">
                  <c:v>0.91059871134275738</c:v>
                </c:pt>
                <c:pt idx="151">
                  <c:v>0.84297476843327679</c:v>
                </c:pt>
                <c:pt idx="152">
                  <c:v>0.7800728037176361</c:v>
                </c:pt>
                <c:pt idx="153">
                  <c:v>0.72185340077679361</c:v>
                </c:pt>
                <c:pt idx="154">
                  <c:v>0.66685726541453105</c:v>
                </c:pt>
                <c:pt idx="155">
                  <c:v>0.61471917005086818</c:v>
                </c:pt>
                <c:pt idx="156">
                  <c:v>0.56492166656394283</c:v>
                </c:pt>
                <c:pt idx="157">
                  <c:v>0.52364303518670985</c:v>
                </c:pt>
                <c:pt idx="158">
                  <c:v>0.4915891086939278</c:v>
                </c:pt>
                <c:pt idx="159">
                  <c:v>0.46435489923220818</c:v>
                </c:pt>
                <c:pt idx="160">
                  <c:v>0.4440692121430706</c:v>
                </c:pt>
                <c:pt idx="161">
                  <c:v>0.40204955559471345</c:v>
                </c:pt>
                <c:pt idx="162">
                  <c:v>0.38475526113569847</c:v>
                </c:pt>
                <c:pt idx="163">
                  <c:v>0.39537833324402172</c:v>
                </c:pt>
                <c:pt idx="164">
                  <c:v>0.43461266648635077</c:v>
                </c:pt>
                <c:pt idx="165">
                  <c:v>0.49581601491896798</c:v>
                </c:pt>
                <c:pt idx="166">
                  <c:v>0.56281229403802524</c:v>
                </c:pt>
                <c:pt idx="167">
                  <c:v>0.62955146966616959</c:v>
                </c:pt>
                <c:pt idx="168">
                  <c:v>0.68835150654901067</c:v>
                </c:pt>
                <c:pt idx="169">
                  <c:v>0.73389570833155648</c:v>
                </c:pt>
                <c:pt idx="170">
                  <c:v>0.76680715677194144</c:v>
                </c:pt>
                <c:pt idx="171">
                  <c:v>0.79433794765329102</c:v>
                </c:pt>
                <c:pt idx="172">
                  <c:v>0.82148819944664886</c:v>
                </c:pt>
                <c:pt idx="173">
                  <c:v>0.84740728919965491</c:v>
                </c:pt>
                <c:pt idx="174">
                  <c:v>0.87818919018320474</c:v>
                </c:pt>
                <c:pt idx="175">
                  <c:v>0.9200883885643204</c:v>
                </c:pt>
                <c:pt idx="176">
                  <c:v>0.96822869006945977</c:v>
                </c:pt>
                <c:pt idx="177">
                  <c:v>0.98180152086928985</c:v>
                </c:pt>
                <c:pt idx="178">
                  <c:v>0.92798064536865499</c:v>
                </c:pt>
                <c:pt idx="179">
                  <c:v>0.87560556177634952</c:v>
                </c:pt>
                <c:pt idx="180">
                  <c:v>0.82021237142382741</c:v>
                </c:pt>
                <c:pt idx="181">
                  <c:v>0.76730219688399826</c:v>
                </c:pt>
                <c:pt idx="182">
                  <c:v>0.72043430727704294</c:v>
                </c:pt>
                <c:pt idx="183">
                  <c:v>0.67833685178586067</c:v>
                </c:pt>
                <c:pt idx="184">
                  <c:v>0.64142979124000088</c:v>
                </c:pt>
                <c:pt idx="185">
                  <c:v>0.61225325526401109</c:v>
                </c:pt>
                <c:pt idx="186">
                  <c:v>0.58932183980376773</c:v>
                </c:pt>
                <c:pt idx="187">
                  <c:v>0.57147448427954894</c:v>
                </c:pt>
                <c:pt idx="188">
                  <c:v>0.56418703822426741</c:v>
                </c:pt>
                <c:pt idx="189">
                  <c:v>0.55052540934560124</c:v>
                </c:pt>
                <c:pt idx="190">
                  <c:v>0.53196521805287433</c:v>
                </c:pt>
                <c:pt idx="191">
                  <c:v>0.51818564701212499</c:v>
                </c:pt>
                <c:pt idx="192">
                  <c:v>0.54392785993521087</c:v>
                </c:pt>
                <c:pt idx="193">
                  <c:v>0.56405011419157269</c:v>
                </c:pt>
                <c:pt idx="194">
                  <c:v>0.56776119313765339</c:v>
                </c:pt>
                <c:pt idx="195">
                  <c:v>0.55491937395236279</c:v>
                </c:pt>
                <c:pt idx="196">
                  <c:v>0.53333391078023018</c:v>
                </c:pt>
                <c:pt idx="197">
                  <c:v>0.51809054410290867</c:v>
                </c:pt>
                <c:pt idx="198">
                  <c:v>0.52070557240193205</c:v>
                </c:pt>
                <c:pt idx="199">
                  <c:v>0.55017684339635808</c:v>
                </c:pt>
                <c:pt idx="200">
                  <c:v>0.60296148946712302</c:v>
                </c:pt>
                <c:pt idx="201">
                  <c:v>0.67705975820999909</c:v>
                </c:pt>
                <c:pt idx="202">
                  <c:v>0.76536337957721234</c:v>
                </c:pt>
                <c:pt idx="203">
                  <c:v>0.86260964208910418</c:v>
                </c:pt>
                <c:pt idx="204">
                  <c:v>0.95268703407021393</c:v>
                </c:pt>
                <c:pt idx="205">
                  <c:v>0.96251367179573244</c:v>
                </c:pt>
                <c:pt idx="206">
                  <c:v>0.8876688926269134</c:v>
                </c:pt>
                <c:pt idx="207">
                  <c:v>0.8223002100774357</c:v>
                </c:pt>
                <c:pt idx="208">
                  <c:v>0.76817832382030082</c:v>
                </c:pt>
                <c:pt idx="209">
                  <c:v>0.72814473884878672</c:v>
                </c:pt>
                <c:pt idx="210">
                  <c:v>0.69602289262722672</c:v>
                </c:pt>
                <c:pt idx="211">
                  <c:v>0.67287734854717041</c:v>
                </c:pt>
                <c:pt idx="212">
                  <c:v>0.65594806607251588</c:v>
                </c:pt>
                <c:pt idx="213">
                  <c:v>0.64411789654908824</c:v>
                </c:pt>
                <c:pt idx="214">
                  <c:v>0.63502497983325057</c:v>
                </c:pt>
                <c:pt idx="215">
                  <c:v>0.62870726247119813</c:v>
                </c:pt>
                <c:pt idx="216">
                  <c:v>0.62558194926461475</c:v>
                </c:pt>
                <c:pt idx="217">
                  <c:v>0.62692195734632528</c:v>
                </c:pt>
                <c:pt idx="218">
                  <c:v>0.63393306688299667</c:v>
                </c:pt>
                <c:pt idx="219">
                  <c:v>0.64326358219706292</c:v>
                </c:pt>
                <c:pt idx="220">
                  <c:v>0.67247590322787276</c:v>
                </c:pt>
                <c:pt idx="221">
                  <c:v>0.72233490222971886</c:v>
                </c:pt>
                <c:pt idx="222">
                  <c:v>0.78234376319512089</c:v>
                </c:pt>
                <c:pt idx="223">
                  <c:v>0.84638583545099877</c:v>
                </c:pt>
                <c:pt idx="224">
                  <c:v>0.90914451793363438</c:v>
                </c:pt>
                <c:pt idx="225">
                  <c:v>0.97201582608595782</c:v>
                </c:pt>
                <c:pt idx="226">
                  <c:v>0.96883212023776688</c:v>
                </c:pt>
                <c:pt idx="227">
                  <c:v>0.92060216600470424</c:v>
                </c:pt>
                <c:pt idx="228">
                  <c:v>0.88099368349548368</c:v>
                </c:pt>
                <c:pt idx="229">
                  <c:v>0.85339288118936785</c:v>
                </c:pt>
                <c:pt idx="230">
                  <c:v>0.83823274662509373</c:v>
                </c:pt>
                <c:pt idx="231">
                  <c:v>0.83421644966963737</c:v>
                </c:pt>
                <c:pt idx="232">
                  <c:v>0.8403041009228045</c:v>
                </c:pt>
                <c:pt idx="233">
                  <c:v>0.85467304772248243</c:v>
                </c:pt>
                <c:pt idx="234">
                  <c:v>0.88105412918567694</c:v>
                </c:pt>
                <c:pt idx="235">
                  <c:v>0.9144115115122704</c:v>
                </c:pt>
                <c:pt idx="236">
                  <c:v>0.95787262860388545</c:v>
                </c:pt>
                <c:pt idx="237">
                  <c:v>0.99064009855396207</c:v>
                </c:pt>
                <c:pt idx="238">
                  <c:v>0.93197860370297358</c:v>
                </c:pt>
                <c:pt idx="239">
                  <c:v>0.87376894043275577</c:v>
                </c:pt>
                <c:pt idx="240">
                  <c:v>0.82414488323415525</c:v>
                </c:pt>
                <c:pt idx="241">
                  <c:v>0.78940617842862626</c:v>
                </c:pt>
                <c:pt idx="242">
                  <c:v>0.76696702515068393</c:v>
                </c:pt>
                <c:pt idx="243">
                  <c:v>0.75276323803804912</c:v>
                </c:pt>
                <c:pt idx="244">
                  <c:v>0.74284227307813411</c:v>
                </c:pt>
                <c:pt idx="245">
                  <c:v>0.73615175363012864</c:v>
                </c:pt>
                <c:pt idx="246">
                  <c:v>0.73204284207222825</c:v>
                </c:pt>
                <c:pt idx="247">
                  <c:v>0.73431180874931989</c:v>
                </c:pt>
                <c:pt idx="248">
                  <c:v>0.74950748029328329</c:v>
                </c:pt>
                <c:pt idx="249">
                  <c:v>0.777936898645329</c:v>
                </c:pt>
                <c:pt idx="250">
                  <c:v>0.82387541233970885</c:v>
                </c:pt>
                <c:pt idx="251">
                  <c:v>0.88849157326864514</c:v>
                </c:pt>
                <c:pt idx="252">
                  <c:v>0.97157115902404312</c:v>
                </c:pt>
                <c:pt idx="253">
                  <c:v>0.93341535986796209</c:v>
                </c:pt>
                <c:pt idx="254">
                  <c:v>0.83202395476480095</c:v>
                </c:pt>
                <c:pt idx="255">
                  <c:v>0.73255236460092021</c:v>
                </c:pt>
                <c:pt idx="256">
                  <c:v>0.64136584672650665</c:v>
                </c:pt>
                <c:pt idx="257">
                  <c:v>0.56253431402870868</c:v>
                </c:pt>
                <c:pt idx="258">
                  <c:v>0.49797315109046103</c:v>
                </c:pt>
                <c:pt idx="259">
                  <c:v>0.446502814252553</c:v>
                </c:pt>
                <c:pt idx="260">
                  <c:v>0.40715691811602295</c:v>
                </c:pt>
                <c:pt idx="261">
                  <c:v>0.37867341769957974</c:v>
                </c:pt>
                <c:pt idx="262">
                  <c:v>0.35998787198011795</c:v>
                </c:pt>
                <c:pt idx="263">
                  <c:v>0.349188815041231</c:v>
                </c:pt>
                <c:pt idx="264">
                  <c:v>0.34336688254688363</c:v>
                </c:pt>
                <c:pt idx="265">
                  <c:v>0.34584503468319439</c:v>
                </c:pt>
                <c:pt idx="266">
                  <c:v>0.39381046102223782</c:v>
                </c:pt>
                <c:pt idx="267">
                  <c:v>0.44727307635981717</c:v>
                </c:pt>
                <c:pt idx="268">
                  <c:v>0.50110082454645966</c:v>
                </c:pt>
                <c:pt idx="269">
                  <c:v>0.56039703827402043</c:v>
                </c:pt>
                <c:pt idx="270">
                  <c:v>0.62623051832113852</c:v>
                </c:pt>
                <c:pt idx="271">
                  <c:v>0.68567987309746636</c:v>
                </c:pt>
                <c:pt idx="272">
                  <c:v>0.7272740207983992</c:v>
                </c:pt>
                <c:pt idx="273">
                  <c:v>0.75324417240113684</c:v>
                </c:pt>
                <c:pt idx="274">
                  <c:v>0.77484692982921499</c:v>
                </c:pt>
                <c:pt idx="275">
                  <c:v>0.80093646348139025</c:v>
                </c:pt>
                <c:pt idx="276">
                  <c:v>0.82980858964016369</c:v>
                </c:pt>
                <c:pt idx="277">
                  <c:v>0.86728017294214244</c:v>
                </c:pt>
                <c:pt idx="278">
                  <c:v>0.92073567120321553</c:v>
                </c:pt>
                <c:pt idx="279">
                  <c:v>0.98900278186580659</c:v>
                </c:pt>
                <c:pt idx="280">
                  <c:v>0.93266178221323137</c:v>
                </c:pt>
                <c:pt idx="281">
                  <c:v>0.84872103669760635</c:v>
                </c:pt>
                <c:pt idx="282">
                  <c:v>0.77055158166205051</c:v>
                </c:pt>
                <c:pt idx="283">
                  <c:v>0.70104058183990636</c:v>
                </c:pt>
                <c:pt idx="284">
                  <c:v>0.64291028870032307</c:v>
                </c:pt>
                <c:pt idx="285">
                  <c:v>0.59270240966179921</c:v>
                </c:pt>
                <c:pt idx="286">
                  <c:v>0.54363303854260137</c:v>
                </c:pt>
                <c:pt idx="287">
                  <c:v>0.48357793982084751</c:v>
                </c:pt>
                <c:pt idx="288">
                  <c:v>0.4082929523799177</c:v>
                </c:pt>
                <c:pt idx="289">
                  <c:v>0.3276701404530924</c:v>
                </c:pt>
                <c:pt idx="290">
                  <c:v>0.24433053704566743</c:v>
                </c:pt>
                <c:pt idx="291">
                  <c:v>0.1687366835955616</c:v>
                </c:pt>
                <c:pt idx="292">
                  <c:v>0.10936915964242688</c:v>
                </c:pt>
                <c:pt idx="293">
                  <c:v>7.024131847114401E-2</c:v>
                </c:pt>
                <c:pt idx="294">
                  <c:v>4.8165287211627827E-2</c:v>
                </c:pt>
                <c:pt idx="295">
                  <c:v>4.130494602679502E-2</c:v>
                </c:pt>
                <c:pt idx="296">
                  <c:v>5.1097018530420035E-2</c:v>
                </c:pt>
                <c:pt idx="297">
                  <c:v>4.1322523304366476E-2</c:v>
                </c:pt>
                <c:pt idx="298">
                  <c:v>4.8612473846706417E-2</c:v>
                </c:pt>
                <c:pt idx="299">
                  <c:v>7.7318191048448948E-2</c:v>
                </c:pt>
                <c:pt idx="300">
                  <c:v>0.13478971433366904</c:v>
                </c:pt>
                <c:pt idx="301">
                  <c:v>0.21572385462960875</c:v>
                </c:pt>
                <c:pt idx="302">
                  <c:v>0.32400123564796135</c:v>
                </c:pt>
                <c:pt idx="303">
                  <c:v>0.45320089890615611</c:v>
                </c:pt>
                <c:pt idx="304">
                  <c:v>0.59266319011398894</c:v>
                </c:pt>
                <c:pt idx="305">
                  <c:v>0.73655195211248103</c:v>
                </c:pt>
                <c:pt idx="306">
                  <c:v>0.88210219404289891</c:v>
                </c:pt>
                <c:pt idx="307">
                  <c:v>0.971739205467815</c:v>
                </c:pt>
                <c:pt idx="308">
                  <c:v>0.83055305996719708</c:v>
                </c:pt>
                <c:pt idx="309">
                  <c:v>0.70380623572183043</c:v>
                </c:pt>
                <c:pt idx="310">
                  <c:v>0.59938482953055994</c:v>
                </c:pt>
                <c:pt idx="311">
                  <c:v>0.51580712710218801</c:v>
                </c:pt>
                <c:pt idx="312">
                  <c:v>0.45301155558804551</c:v>
                </c:pt>
                <c:pt idx="313">
                  <c:v>0.40223664322524</c:v>
                </c:pt>
                <c:pt idx="314">
                  <c:v>0.36007881435575406</c:v>
                </c:pt>
                <c:pt idx="315">
                  <c:v>0.31795204583306114</c:v>
                </c:pt>
                <c:pt idx="316">
                  <c:v>0.20325928034996166</c:v>
                </c:pt>
                <c:pt idx="317">
                  <c:v>0.10811553432727872</c:v>
                </c:pt>
                <c:pt idx="318">
                  <c:v>4.4491830120621856E-2</c:v>
                </c:pt>
                <c:pt idx="319">
                  <c:v>1.7480914613412057E-2</c:v>
                </c:pt>
                <c:pt idx="320">
                  <c:v>1.7484354198421537E-2</c:v>
                </c:pt>
                <c:pt idx="321">
                  <c:v>4.6466899399720707E-2</c:v>
                </c:pt>
                <c:pt idx="322">
                  <c:v>9.4772225355616357E-2</c:v>
                </c:pt>
                <c:pt idx="323">
                  <c:v>0.15341014498625394</c:v>
                </c:pt>
                <c:pt idx="324">
                  <c:v>0.22619340389894071</c:v>
                </c:pt>
                <c:pt idx="325">
                  <c:v>0.31405429349414538</c:v>
                </c:pt>
                <c:pt idx="326">
                  <c:v>0.40888346585142421</c:v>
                </c:pt>
                <c:pt idx="327">
                  <c:v>0.51002536165540002</c:v>
                </c:pt>
                <c:pt idx="328">
                  <c:v>0.59629409463298055</c:v>
                </c:pt>
                <c:pt idx="329">
                  <c:v>0.69411598585341716</c:v>
                </c:pt>
                <c:pt idx="330">
                  <c:v>0.79785781908789344</c:v>
                </c:pt>
                <c:pt idx="331">
                  <c:v>0.88748682128337608</c:v>
                </c:pt>
                <c:pt idx="332">
                  <c:v>0.95969871663185013</c:v>
                </c:pt>
                <c:pt idx="333">
                  <c:v>0.98871090283935836</c:v>
                </c:pt>
                <c:pt idx="334">
                  <c:v>0.94959430244543985</c:v>
                </c:pt>
                <c:pt idx="335">
                  <c:v>0.91333007609399575</c:v>
                </c:pt>
                <c:pt idx="336">
                  <c:v>0.88483484840197779</c:v>
                </c:pt>
                <c:pt idx="337">
                  <c:v>0.86787716112532198</c:v>
                </c:pt>
                <c:pt idx="338">
                  <c:v>0.86221492665852861</c:v>
                </c:pt>
                <c:pt idx="339">
                  <c:v>0.86073113834581538</c:v>
                </c:pt>
                <c:pt idx="340">
                  <c:v>0.86533063775742591</c:v>
                </c:pt>
                <c:pt idx="341">
                  <c:v>0.87349489308364914</c:v>
                </c:pt>
                <c:pt idx="342">
                  <c:v>0.88420142707399874</c:v>
                </c:pt>
                <c:pt idx="343">
                  <c:v>0.89537510549886878</c:v>
                </c:pt>
                <c:pt idx="344">
                  <c:v>0.90098882753459009</c:v>
                </c:pt>
                <c:pt idx="345">
                  <c:v>0.8979160327549357</c:v>
                </c:pt>
                <c:pt idx="346">
                  <c:v>0.89046684279700572</c:v>
                </c:pt>
                <c:pt idx="347">
                  <c:v>0.9669450233371758</c:v>
                </c:pt>
                <c:pt idx="348">
                  <c:v>0.9613617290492148</c:v>
                </c:pt>
                <c:pt idx="349">
                  <c:v>0.90146575987180622</c:v>
                </c:pt>
                <c:pt idx="350">
                  <c:v>0.85106845883560989</c:v>
                </c:pt>
                <c:pt idx="351">
                  <c:v>0.80873117159877106</c:v>
                </c:pt>
                <c:pt idx="352">
                  <c:v>0.77907236127387181</c:v>
                </c:pt>
                <c:pt idx="353">
                  <c:v>0.76202132940557499</c:v>
                </c:pt>
                <c:pt idx="354">
                  <c:v>0.75740425789255605</c:v>
                </c:pt>
                <c:pt idx="355">
                  <c:v>0.76880387829943386</c:v>
                </c:pt>
                <c:pt idx="356">
                  <c:v>0.79709784758580682</c:v>
                </c:pt>
                <c:pt idx="357">
                  <c:v>0.83810670158769485</c:v>
                </c:pt>
                <c:pt idx="358">
                  <c:v>0.89828243632925553</c:v>
                </c:pt>
                <c:pt idx="359">
                  <c:v>0.95690625082514424</c:v>
                </c:pt>
              </c:numCache>
            </c:numRef>
          </c:val>
        </c:ser>
        <c:ser>
          <c:idx val="18"/>
          <c:order val="18"/>
          <c:tx>
            <c:strRef>
              <c:f>'Score Template 2'!$EW$8</c:f>
              <c:strCache>
                <c:ptCount val="1"/>
                <c:pt idx="0">
                  <c:v>Accuracy Score +180s</c:v>
                </c:pt>
              </c:strCache>
            </c:strRef>
          </c:tx>
          <c:val>
            <c:numRef>
              <c:f>'Score Template 2'!$EW$39:$EW$398</c:f>
              <c:numCache>
                <c:formatCode>0.0000</c:formatCode>
                <c:ptCount val="360"/>
                <c:pt idx="0">
                  <c:v>0.60940363088044847</c:v>
                </c:pt>
                <c:pt idx="1">
                  <c:v>0.67285145955461823</c:v>
                </c:pt>
                <c:pt idx="2">
                  <c:v>0.73775091412491034</c:v>
                </c:pt>
                <c:pt idx="3">
                  <c:v>0.79931529056085082</c:v>
                </c:pt>
                <c:pt idx="4">
                  <c:v>0.85629722321209412</c:v>
                </c:pt>
                <c:pt idx="5">
                  <c:v>0.90648099608419785</c:v>
                </c:pt>
                <c:pt idx="6">
                  <c:v>0.95245903823671973</c:v>
                </c:pt>
                <c:pt idx="7">
                  <c:v>0.9958902825232101</c:v>
                </c:pt>
                <c:pt idx="8">
                  <c:v>0.93961416643354834</c:v>
                </c:pt>
                <c:pt idx="9">
                  <c:v>0.88458819008310063</c:v>
                </c:pt>
                <c:pt idx="10">
                  <c:v>0.83593817053200725</c:v>
                </c:pt>
                <c:pt idx="11">
                  <c:v>0.79073797932203649</c:v>
                </c:pt>
                <c:pt idx="12">
                  <c:v>0.74899717626457785</c:v>
                </c:pt>
                <c:pt idx="13">
                  <c:v>0.70936030137683548</c:v>
                </c:pt>
                <c:pt idx="14">
                  <c:v>0.67107370549547918</c:v>
                </c:pt>
                <c:pt idx="15">
                  <c:v>0.63575817817526004</c:v>
                </c:pt>
                <c:pt idx="16">
                  <c:v>0.61129226552229643</c:v>
                </c:pt>
                <c:pt idx="17">
                  <c:v>0.60141377302102195</c:v>
                </c:pt>
                <c:pt idx="18">
                  <c:v>0.59526208547690185</c:v>
                </c:pt>
                <c:pt idx="19">
                  <c:v>0.59600451011345978</c:v>
                </c:pt>
                <c:pt idx="20">
                  <c:v>0.60467321207499558</c:v>
                </c:pt>
                <c:pt idx="21">
                  <c:v>0.62800573306877205</c:v>
                </c:pt>
                <c:pt idx="22">
                  <c:v>0.68395670123434305</c:v>
                </c:pt>
                <c:pt idx="23">
                  <c:v>0.77067656087618897</c:v>
                </c:pt>
                <c:pt idx="24">
                  <c:v>0.88502989086104</c:v>
                </c:pt>
                <c:pt idx="25">
                  <c:v>0.98576740726600498</c:v>
                </c:pt>
                <c:pt idx="26">
                  <c:v>0.85191480215709292</c:v>
                </c:pt>
                <c:pt idx="27">
                  <c:v>0.71358191438280016</c:v>
                </c:pt>
                <c:pt idx="28">
                  <c:v>0.57476743209157777</c:v>
                </c:pt>
                <c:pt idx="29">
                  <c:v>0.43889963048870806</c:v>
                </c:pt>
                <c:pt idx="30">
                  <c:v>0.31281398404089222</c:v>
                </c:pt>
                <c:pt idx="31">
                  <c:v>0.20030044266685199</c:v>
                </c:pt>
                <c:pt idx="32">
                  <c:v>0.10054739119752421</c:v>
                </c:pt>
                <c:pt idx="33">
                  <c:v>1.2931996109159516E-2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1.0357369108411119E-2</c:v>
                </c:pt>
                <c:pt idx="45">
                  <c:v>0.15209335060159268</c:v>
                </c:pt>
                <c:pt idx="46">
                  <c:v>0.31898885916679676</c:v>
                </c:pt>
                <c:pt idx="47">
                  <c:v>0.50023102562649191</c:v>
                </c:pt>
                <c:pt idx="48">
                  <c:v>0.69425706599266679</c:v>
                </c:pt>
                <c:pt idx="49">
                  <c:v>0.90641518075971428</c:v>
                </c:pt>
                <c:pt idx="50">
                  <c:v>0.87011172573417161</c:v>
                </c:pt>
                <c:pt idx="51">
                  <c:v>0.64800027509886926</c:v>
                </c:pt>
                <c:pt idx="52">
                  <c:v>0.44023168811564095</c:v>
                </c:pt>
                <c:pt idx="53">
                  <c:v>0.26063087324810175</c:v>
                </c:pt>
                <c:pt idx="54">
                  <c:v>0.11330753071679811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1.589849824461198E-3</c:v>
                </c:pt>
                <c:pt idx="69">
                  <c:v>0.10629314078408603</c:v>
                </c:pt>
                <c:pt idx="70">
                  <c:v>0.23250319016799925</c:v>
                </c:pt>
                <c:pt idx="71">
                  <c:v>0.37757029374490592</c:v>
                </c:pt>
                <c:pt idx="72">
                  <c:v>0.53589136812171989</c:v>
                </c:pt>
                <c:pt idx="73">
                  <c:v>0.69399331836810985</c:v>
                </c:pt>
                <c:pt idx="74">
                  <c:v>0.8434208631631166</c:v>
                </c:pt>
                <c:pt idx="75">
                  <c:v>0.98089296730181141</c:v>
                </c:pt>
                <c:pt idx="76">
                  <c:v>0.90511743995718541</c:v>
                </c:pt>
                <c:pt idx="77">
                  <c:v>0.80033343907133236</c:v>
                </c:pt>
                <c:pt idx="78">
                  <c:v>0.70330250969958763</c:v>
                </c:pt>
                <c:pt idx="79">
                  <c:v>0.61503322256278359</c:v>
                </c:pt>
                <c:pt idx="80">
                  <c:v>0.54904129318451322</c:v>
                </c:pt>
                <c:pt idx="81">
                  <c:v>0.50338613188086501</c:v>
                </c:pt>
                <c:pt idx="82">
                  <c:v>0.46706979313189345</c:v>
                </c:pt>
                <c:pt idx="83">
                  <c:v>0.4357963064794218</c:v>
                </c:pt>
                <c:pt idx="84">
                  <c:v>0.41625061709815325</c:v>
                </c:pt>
                <c:pt idx="85">
                  <c:v>0.413578279792301</c:v>
                </c:pt>
                <c:pt idx="86">
                  <c:v>0.43374902979858332</c:v>
                </c:pt>
                <c:pt idx="87">
                  <c:v>0.47059057922225689</c:v>
                </c:pt>
                <c:pt idx="88">
                  <c:v>0.51591484221282802</c:v>
                </c:pt>
                <c:pt idx="89">
                  <c:v>0.56986176590462256</c:v>
                </c:pt>
                <c:pt idx="90">
                  <c:v>0.63079399295287919</c:v>
                </c:pt>
                <c:pt idx="91">
                  <c:v>0.69819780064166914</c:v>
                </c:pt>
                <c:pt idx="92">
                  <c:v>0.77657728977923479</c:v>
                </c:pt>
                <c:pt idx="93">
                  <c:v>0.86903061938637327</c:v>
                </c:pt>
                <c:pt idx="94">
                  <c:v>0.96296741467075908</c:v>
                </c:pt>
                <c:pt idx="95">
                  <c:v>0.9445907944764701</c:v>
                </c:pt>
                <c:pt idx="96">
                  <c:v>0.8595429849236933</c:v>
                </c:pt>
                <c:pt idx="97">
                  <c:v>0.78608927999806377</c:v>
                </c:pt>
                <c:pt idx="98">
                  <c:v>0.72660160445636734</c:v>
                </c:pt>
                <c:pt idx="99">
                  <c:v>0.68091332331257726</c:v>
                </c:pt>
                <c:pt idx="100">
                  <c:v>0.64213449807767009</c:v>
                </c:pt>
                <c:pt idx="101">
                  <c:v>0.62326141936965884</c:v>
                </c:pt>
                <c:pt idx="102">
                  <c:v>0.6202514157196537</c:v>
                </c:pt>
                <c:pt idx="103">
                  <c:v>0.6216675816671321</c:v>
                </c:pt>
                <c:pt idx="104">
                  <c:v>0.63095515566015026</c:v>
                </c:pt>
                <c:pt idx="105">
                  <c:v>0.64318812161715577</c:v>
                </c:pt>
                <c:pt idx="106">
                  <c:v>0.65669123511065175</c:v>
                </c:pt>
                <c:pt idx="107">
                  <c:v>0.66495040724702914</c:v>
                </c:pt>
                <c:pt idx="108">
                  <c:v>0.68533790692403873</c:v>
                </c:pt>
                <c:pt idx="109">
                  <c:v>0.7233998440292424</c:v>
                </c:pt>
                <c:pt idx="110">
                  <c:v>0.78002259437094668</c:v>
                </c:pt>
                <c:pt idx="111">
                  <c:v>0.84823494255912291</c:v>
                </c:pt>
                <c:pt idx="112">
                  <c:v>0.92711866069310944</c:v>
                </c:pt>
                <c:pt idx="113">
                  <c:v>0.98515680697372543</c:v>
                </c:pt>
                <c:pt idx="114">
                  <c:v>0.89592982658911346</c:v>
                </c:pt>
                <c:pt idx="115">
                  <c:v>0.81456153810534992</c:v>
                </c:pt>
                <c:pt idx="116">
                  <c:v>0.75353886225105327</c:v>
                </c:pt>
                <c:pt idx="117">
                  <c:v>0.71245466630042142</c:v>
                </c:pt>
                <c:pt idx="118">
                  <c:v>0.68367371538668242</c:v>
                </c:pt>
                <c:pt idx="119">
                  <c:v>0.66519021814331536</c:v>
                </c:pt>
                <c:pt idx="120">
                  <c:v>0.6583489561469309</c:v>
                </c:pt>
                <c:pt idx="121">
                  <c:v>0.66183335971953949</c:v>
                </c:pt>
                <c:pt idx="122">
                  <c:v>0.67178563503990885</c:v>
                </c:pt>
                <c:pt idx="123">
                  <c:v>0.68891578131718856</c:v>
                </c:pt>
                <c:pt idx="124">
                  <c:v>0.712127101525867</c:v>
                </c:pt>
                <c:pt idx="125">
                  <c:v>0.74868154364642525</c:v>
                </c:pt>
                <c:pt idx="126">
                  <c:v>0.79977276286506838</c:v>
                </c:pt>
                <c:pt idx="127">
                  <c:v>0.85723999831891584</c:v>
                </c:pt>
                <c:pt idx="128">
                  <c:v>0.91495056700940813</c:v>
                </c:pt>
                <c:pt idx="129">
                  <c:v>0.97195367879775019</c:v>
                </c:pt>
                <c:pt idx="130">
                  <c:v>0.9697686446253212</c:v>
                </c:pt>
                <c:pt idx="131">
                  <c:v>0.90740770458207753</c:v>
                </c:pt>
                <c:pt idx="132">
                  <c:v>0.84514501630839334</c:v>
                </c:pt>
                <c:pt idx="133">
                  <c:v>0.78590131774920258</c:v>
                </c:pt>
                <c:pt idx="134">
                  <c:v>0.72405512539731476</c:v>
                </c:pt>
                <c:pt idx="135">
                  <c:v>0.66450269880929891</c:v>
                </c:pt>
                <c:pt idx="136">
                  <c:v>0.60718233261554044</c:v>
                </c:pt>
                <c:pt idx="137">
                  <c:v>0.55620659205690748</c:v>
                </c:pt>
                <c:pt idx="138">
                  <c:v>0.51694547197196772</c:v>
                </c:pt>
                <c:pt idx="139">
                  <c:v>0.49639801303519571</c:v>
                </c:pt>
                <c:pt idx="140">
                  <c:v>0.49798399552284889</c:v>
                </c:pt>
                <c:pt idx="141">
                  <c:v>0.52535701004360147</c:v>
                </c:pt>
                <c:pt idx="142">
                  <c:v>0.57272061868030333</c:v>
                </c:pt>
                <c:pt idx="143">
                  <c:v>0.63395772355704016</c:v>
                </c:pt>
                <c:pt idx="144">
                  <c:v>0.7089039372185717</c:v>
                </c:pt>
                <c:pt idx="145">
                  <c:v>0.79299171474933483</c:v>
                </c:pt>
                <c:pt idx="146">
                  <c:v>0.87614415279068703</c:v>
                </c:pt>
                <c:pt idx="147">
                  <c:v>0.95020747106901604</c:v>
                </c:pt>
                <c:pt idx="148">
                  <c:v>0.98071162590300753</c:v>
                </c:pt>
                <c:pt idx="149">
                  <c:v>0.91062831794207677</c:v>
                </c:pt>
                <c:pt idx="150">
                  <c:v>0.84300568126324915</c:v>
                </c:pt>
                <c:pt idx="151">
                  <c:v>0.78010257273805039</c:v>
                </c:pt>
                <c:pt idx="152">
                  <c:v>0.72188205633939229</c:v>
                </c:pt>
                <c:pt idx="153">
                  <c:v>0.6668827515743192</c:v>
                </c:pt>
                <c:pt idx="154">
                  <c:v>0.61473880148085291</c:v>
                </c:pt>
                <c:pt idx="155">
                  <c:v>0.56493194277995373</c:v>
                </c:pt>
                <c:pt idx="156">
                  <c:v>0.52364224647631818</c:v>
                </c:pt>
                <c:pt idx="157">
                  <c:v>0.49157542798846887</c:v>
                </c:pt>
                <c:pt idx="158">
                  <c:v>0.46433122656395609</c:v>
                </c:pt>
                <c:pt idx="159">
                  <c:v>0.4440386063586842</c:v>
                </c:pt>
                <c:pt idx="160">
                  <c:v>0.40201209684761952</c:v>
                </c:pt>
                <c:pt idx="161">
                  <c:v>0.38471323166605453</c:v>
                </c:pt>
                <c:pt idx="162">
                  <c:v>0.39533677126592437</c:v>
                </c:pt>
                <c:pt idx="163">
                  <c:v>0.4345756493856705</c:v>
                </c:pt>
                <c:pt idx="164">
                  <c:v>0.49578149004654015</c:v>
                </c:pt>
                <c:pt idx="165">
                  <c:v>0.56277726793954952</c:v>
                </c:pt>
                <c:pt idx="166">
                  <c:v>0.62951767315112983</c:v>
                </c:pt>
                <c:pt idx="167">
                  <c:v>0.68832007045116295</c:v>
                </c:pt>
                <c:pt idx="168">
                  <c:v>0.73386661295786726</c:v>
                </c:pt>
                <c:pt idx="169">
                  <c:v>0.76677967144734027</c:v>
                </c:pt>
                <c:pt idx="170">
                  <c:v>0.79431188842132405</c:v>
                </c:pt>
                <c:pt idx="171">
                  <c:v>0.82146330583301341</c:v>
                </c:pt>
                <c:pt idx="172">
                  <c:v>0.84738664948961118</c:v>
                </c:pt>
                <c:pt idx="173">
                  <c:v>0.87817315637960558</c:v>
                </c:pt>
                <c:pt idx="174">
                  <c:v>0.92007475962325547</c:v>
                </c:pt>
                <c:pt idx="175">
                  <c:v>0.9682185319230231</c:v>
                </c:pt>
                <c:pt idx="176">
                  <c:v>0.98182254942693759</c:v>
                </c:pt>
                <c:pt idx="177">
                  <c:v>0.92798931353061931</c:v>
                </c:pt>
                <c:pt idx="178">
                  <c:v>0.87560027102128446</c:v>
                </c:pt>
                <c:pt idx="179">
                  <c:v>0.82019277276575653</c:v>
                </c:pt>
                <c:pt idx="180">
                  <c:v>0.7672716124722182</c:v>
                </c:pt>
                <c:pt idx="181">
                  <c:v>0.72040082665053262</c:v>
                </c:pt>
                <c:pt idx="182">
                  <c:v>0.67830349909630416</c:v>
                </c:pt>
                <c:pt idx="183">
                  <c:v>0.64140040693960831</c:v>
                </c:pt>
                <c:pt idx="184">
                  <c:v>0.61223049771080662</c:v>
                </c:pt>
                <c:pt idx="185">
                  <c:v>0.58930539782220981</c:v>
                </c:pt>
                <c:pt idx="186">
                  <c:v>0.57146073191372415</c:v>
                </c:pt>
                <c:pt idx="187">
                  <c:v>0.56417347554517749</c:v>
                </c:pt>
                <c:pt idx="188">
                  <c:v>0.55051246012057975</c:v>
                </c:pt>
                <c:pt idx="189">
                  <c:v>0.5319498351192844</c:v>
                </c:pt>
                <c:pt idx="190">
                  <c:v>0.5181647042274049</c:v>
                </c:pt>
                <c:pt idx="191">
                  <c:v>0.54390379486353158</c:v>
                </c:pt>
                <c:pt idx="192">
                  <c:v>0.56402513981132096</c:v>
                </c:pt>
                <c:pt idx="193">
                  <c:v>0.5677342870339841</c:v>
                </c:pt>
                <c:pt idx="194">
                  <c:v>0.55489318376518915</c:v>
                </c:pt>
                <c:pt idx="195">
                  <c:v>0.53330620438572485</c:v>
                </c:pt>
                <c:pt idx="196">
                  <c:v>0.51806407372343277</c:v>
                </c:pt>
                <c:pt idx="197">
                  <c:v>0.52068212171681527</c:v>
                </c:pt>
                <c:pt idx="198">
                  <c:v>0.55015577799226767</c:v>
                </c:pt>
                <c:pt idx="199">
                  <c:v>0.60294302124469989</c:v>
                </c:pt>
                <c:pt idx="200">
                  <c:v>0.67704515856323444</c:v>
                </c:pt>
                <c:pt idx="201">
                  <c:v>0.76535190564849143</c:v>
                </c:pt>
                <c:pt idx="202">
                  <c:v>0.86260071153515916</c:v>
                </c:pt>
                <c:pt idx="203">
                  <c:v>0.9526833835658467</c:v>
                </c:pt>
                <c:pt idx="204">
                  <c:v>0.96252050908478426</c:v>
                </c:pt>
                <c:pt idx="205">
                  <c:v>0.88767818041402657</c:v>
                </c:pt>
                <c:pt idx="206">
                  <c:v>0.82230711033434845</c:v>
                </c:pt>
                <c:pt idx="207">
                  <c:v>0.76816546474637515</c:v>
                </c:pt>
                <c:pt idx="208">
                  <c:v>0.72813469020884869</c:v>
                </c:pt>
                <c:pt idx="209">
                  <c:v>0.69602105054080543</c:v>
                </c:pt>
                <c:pt idx="210">
                  <c:v>0.67288378255185677</c:v>
                </c:pt>
                <c:pt idx="211">
                  <c:v>0.65595887265729924</c:v>
                </c:pt>
                <c:pt idx="212">
                  <c:v>0.64412553146761664</c:v>
                </c:pt>
                <c:pt idx="213">
                  <c:v>0.63502368404444365</c:v>
                </c:pt>
                <c:pt idx="214">
                  <c:v>0.62869253736840292</c:v>
                </c:pt>
                <c:pt idx="215">
                  <c:v>0.62555556617569064</c:v>
                </c:pt>
                <c:pt idx="216">
                  <c:v>0.62688491551177727</c:v>
                </c:pt>
                <c:pt idx="217">
                  <c:v>0.6338889208092775</c:v>
                </c:pt>
                <c:pt idx="218">
                  <c:v>0.64321496353108398</c:v>
                </c:pt>
                <c:pt idx="219">
                  <c:v>0.67243086635713434</c:v>
                </c:pt>
                <c:pt idx="220">
                  <c:v>0.72229250600129635</c:v>
                </c:pt>
                <c:pt idx="221">
                  <c:v>0.78230634544943012</c:v>
                </c:pt>
                <c:pt idx="222">
                  <c:v>0.84635315455985249</c:v>
                </c:pt>
                <c:pt idx="223">
                  <c:v>0.90911745056096882</c:v>
                </c:pt>
                <c:pt idx="224">
                  <c:v>0.97199580426915211</c:v>
                </c:pt>
                <c:pt idx="225">
                  <c:v>0.96884818208192092</c:v>
                </c:pt>
                <c:pt idx="226">
                  <c:v>0.92061373555974191</c:v>
                </c:pt>
                <c:pt idx="227">
                  <c:v>0.88100214273342858</c:v>
                </c:pt>
                <c:pt idx="228">
                  <c:v>0.85339879245667027</c:v>
                </c:pt>
                <c:pt idx="229">
                  <c:v>0.83823729373134603</c:v>
                </c:pt>
                <c:pt idx="230">
                  <c:v>0.83421961589086979</c:v>
                </c:pt>
                <c:pt idx="231">
                  <c:v>0.84030567677095225</c:v>
                </c:pt>
                <c:pt idx="232">
                  <c:v>0.85467239623935887</c:v>
                </c:pt>
                <c:pt idx="233">
                  <c:v>0.88105064570394553</c:v>
                </c:pt>
                <c:pt idx="234">
                  <c:v>0.91440687056394632</c:v>
                </c:pt>
                <c:pt idx="235">
                  <c:v>0.95785804496180538</c:v>
                </c:pt>
                <c:pt idx="236">
                  <c:v>0.99066500685534875</c:v>
                </c:pt>
                <c:pt idx="237">
                  <c:v>0.93200858942458342</c:v>
                </c:pt>
                <c:pt idx="238">
                  <c:v>0.87380094512843809</c:v>
                </c:pt>
                <c:pt idx="239">
                  <c:v>0.82417624904171027</c:v>
                </c:pt>
                <c:pt idx="240">
                  <c:v>0.78943760407179397</c:v>
                </c:pt>
                <c:pt idx="241">
                  <c:v>0.76699659314660007</c:v>
                </c:pt>
                <c:pt idx="242">
                  <c:v>0.75278734723038809</c:v>
                </c:pt>
                <c:pt idx="243">
                  <c:v>0.7428620730897697</c:v>
                </c:pt>
                <c:pt idx="244">
                  <c:v>0.73616555107564807</c:v>
                </c:pt>
                <c:pt idx="245">
                  <c:v>0.7320504198659572</c:v>
                </c:pt>
                <c:pt idx="246">
                  <c:v>0.73431381531468698</c:v>
                </c:pt>
                <c:pt idx="247">
                  <c:v>0.74950443567973257</c:v>
                </c:pt>
                <c:pt idx="248">
                  <c:v>0.77792971449767068</c:v>
                </c:pt>
                <c:pt idx="249">
                  <c:v>0.82386222354071803</c:v>
                </c:pt>
                <c:pt idx="250">
                  <c:v>0.88847489689795611</c:v>
                </c:pt>
                <c:pt idx="251">
                  <c:v>0.97154943575731834</c:v>
                </c:pt>
                <c:pt idx="252">
                  <c:v>0.93344109105023254</c:v>
                </c:pt>
                <c:pt idx="253">
                  <c:v>0.83205327051936573</c:v>
                </c:pt>
                <c:pt idx="254">
                  <c:v>0.73258145343020742</c:v>
                </c:pt>
                <c:pt idx="255">
                  <c:v>0.64139064307220206</c:v>
                </c:pt>
                <c:pt idx="256">
                  <c:v>0.56255166766828979</c:v>
                </c:pt>
                <c:pt idx="257">
                  <c:v>0.49798435588310208</c:v>
                </c:pt>
                <c:pt idx="258">
                  <c:v>0.44650990409151314</c:v>
                </c:pt>
                <c:pt idx="259">
                  <c:v>0.40716186869849713</c:v>
                </c:pt>
                <c:pt idx="260">
                  <c:v>0.37867675606058093</c:v>
                </c:pt>
                <c:pt idx="261">
                  <c:v>0.35998992264700003</c:v>
                </c:pt>
                <c:pt idx="262">
                  <c:v>0.34918767955460983</c:v>
                </c:pt>
                <c:pt idx="263">
                  <c:v>0.34335928623341838</c:v>
                </c:pt>
                <c:pt idx="264">
                  <c:v>0.34583082356609218</c:v>
                </c:pt>
                <c:pt idx="265">
                  <c:v>0.3937874983597901</c:v>
                </c:pt>
                <c:pt idx="266">
                  <c:v>0.44724077661753814</c:v>
                </c:pt>
                <c:pt idx="267">
                  <c:v>0.50105929561521534</c:v>
                </c:pt>
                <c:pt idx="268">
                  <c:v>0.56034954439905749</c:v>
                </c:pt>
                <c:pt idx="269">
                  <c:v>0.62617983727646431</c:v>
                </c:pt>
                <c:pt idx="270">
                  <c:v>0.6856301518467991</c:v>
                </c:pt>
                <c:pt idx="271">
                  <c:v>0.72722843993763486</c:v>
                </c:pt>
                <c:pt idx="272">
                  <c:v>0.75320476531160763</c:v>
                </c:pt>
                <c:pt idx="273">
                  <c:v>0.77481465485014223</c:v>
                </c:pt>
                <c:pt idx="274">
                  <c:v>0.80091073185789075</c:v>
                </c:pt>
                <c:pt idx="275">
                  <c:v>0.82978891916738662</c:v>
                </c:pt>
                <c:pt idx="276">
                  <c:v>0.86726593286111475</c:v>
                </c:pt>
                <c:pt idx="277">
                  <c:v>0.92072632945568922</c:v>
                </c:pt>
                <c:pt idx="278">
                  <c:v>0.98899738176959384</c:v>
                </c:pt>
                <c:pt idx="279">
                  <c:v>0.93266469697763521</c:v>
                </c:pt>
                <c:pt idx="280">
                  <c:v>0.84871980472709674</c:v>
                </c:pt>
                <c:pt idx="281">
                  <c:v>0.77052761043021223</c:v>
                </c:pt>
                <c:pt idx="282">
                  <c:v>0.70101386668210863</c:v>
                </c:pt>
                <c:pt idx="283">
                  <c:v>0.64288339559069541</c:v>
                </c:pt>
                <c:pt idx="284">
                  <c:v>0.59267278530187295</c:v>
                </c:pt>
                <c:pt idx="285">
                  <c:v>0.54360014714310012</c:v>
                </c:pt>
                <c:pt idx="286">
                  <c:v>0.4835482400040847</c:v>
                </c:pt>
                <c:pt idx="287">
                  <c:v>0.40827217809649763</c:v>
                </c:pt>
                <c:pt idx="288">
                  <c:v>0.32765717508083581</c:v>
                </c:pt>
                <c:pt idx="289">
                  <c:v>0.24431975180444288</c:v>
                </c:pt>
                <c:pt idx="290">
                  <c:v>0.16872365169454728</c:v>
                </c:pt>
                <c:pt idx="291">
                  <c:v>0.1093547334145839</c:v>
                </c:pt>
                <c:pt idx="292">
                  <c:v>7.0222589799533441E-2</c:v>
                </c:pt>
                <c:pt idx="293">
                  <c:v>4.8138564133371142E-2</c:v>
                </c:pt>
                <c:pt idx="294">
                  <c:v>4.1270815171511765E-2</c:v>
                </c:pt>
                <c:pt idx="295">
                  <c:v>5.105785226984183E-2</c:v>
                </c:pt>
                <c:pt idx="296">
                  <c:v>4.1280552315623331E-2</c:v>
                </c:pt>
                <c:pt idx="297">
                  <c:v>4.8573377133572793E-2</c:v>
                </c:pt>
                <c:pt idx="298">
                  <c:v>7.7283422190958961E-2</c:v>
                </c:pt>
                <c:pt idx="299">
                  <c:v>0.13476063574054442</c:v>
                </c:pt>
                <c:pt idx="300">
                  <c:v>0.21569873587790955</c:v>
                </c:pt>
                <c:pt idx="301">
                  <c:v>0.32397668451670192</c:v>
                </c:pt>
                <c:pt idx="302">
                  <c:v>0.45317085650688693</c:v>
                </c:pt>
                <c:pt idx="303">
                  <c:v>0.59262553723312672</c:v>
                </c:pt>
                <c:pt idx="304">
                  <c:v>0.73651163422383148</c:v>
                </c:pt>
                <c:pt idx="305">
                  <c:v>0.88206051884857462</c:v>
                </c:pt>
                <c:pt idx="306">
                  <c:v>0.97177700891049057</c:v>
                </c:pt>
                <c:pt idx="307">
                  <c:v>0.83058275094228762</c:v>
                </c:pt>
                <c:pt idx="308">
                  <c:v>0.70382580900675196</c:v>
                </c:pt>
                <c:pt idx="309">
                  <c:v>0.59939588090772888</c:v>
                </c:pt>
                <c:pt idx="310">
                  <c:v>0.51581057433820798</c:v>
                </c:pt>
                <c:pt idx="311">
                  <c:v>0.45300667913492398</c:v>
                </c:pt>
                <c:pt idx="312">
                  <c:v>0.40224155145834739</c:v>
                </c:pt>
                <c:pt idx="313">
                  <c:v>0.3600751889288395</c:v>
                </c:pt>
                <c:pt idx="314">
                  <c:v>0.31793771035888896</c:v>
                </c:pt>
                <c:pt idx="315">
                  <c:v>0.20323055912761567</c:v>
                </c:pt>
                <c:pt idx="316">
                  <c:v>0.10807507981650655</c:v>
                </c:pt>
                <c:pt idx="317">
                  <c:v>4.4437703705678344E-2</c:v>
                </c:pt>
                <c:pt idx="318">
                  <c:v>1.7416329802982577E-2</c:v>
                </c:pt>
                <c:pt idx="319">
                  <c:v>1.7414641879258119E-2</c:v>
                </c:pt>
                <c:pt idx="320">
                  <c:v>4.6394975177665776E-2</c:v>
                </c:pt>
                <c:pt idx="321">
                  <c:v>9.4699471072248298E-2</c:v>
                </c:pt>
                <c:pt idx="322">
                  <c:v>0.15333708458773065</c:v>
                </c:pt>
                <c:pt idx="323">
                  <c:v>0.22612282567167785</c:v>
                </c:pt>
                <c:pt idx="324">
                  <c:v>0.31399092986866517</c:v>
                </c:pt>
                <c:pt idx="325">
                  <c:v>0.40883126067401721</c:v>
                </c:pt>
                <c:pt idx="326">
                  <c:v>0.50998357452780385</c:v>
                </c:pt>
                <c:pt idx="327">
                  <c:v>0.59626269440899682</c:v>
                </c:pt>
                <c:pt idx="328">
                  <c:v>0.69409060085135232</c:v>
                </c:pt>
                <c:pt idx="329">
                  <c:v>0.7978367383607452</c:v>
                </c:pt>
                <c:pt idx="330">
                  <c:v>0.88746575073137768</c:v>
                </c:pt>
                <c:pt idx="331">
                  <c:v>0.95964135588849742</c:v>
                </c:pt>
                <c:pt idx="332">
                  <c:v>0.98875849493962509</c:v>
                </c:pt>
                <c:pt idx="333">
                  <c:v>0.94962614136075063</c:v>
                </c:pt>
                <c:pt idx="334">
                  <c:v>0.91334361384415452</c:v>
                </c:pt>
                <c:pt idx="335">
                  <c:v>0.88483488153834489</c:v>
                </c:pt>
                <c:pt idx="336">
                  <c:v>0.86786270581483238</c:v>
                </c:pt>
                <c:pt idx="337">
                  <c:v>0.8621908103726923</c:v>
                </c:pt>
                <c:pt idx="338">
                  <c:v>0.86070185591619941</c:v>
                </c:pt>
                <c:pt idx="339">
                  <c:v>0.8652942814170832</c:v>
                </c:pt>
                <c:pt idx="340">
                  <c:v>0.87345099432066431</c:v>
                </c:pt>
                <c:pt idx="341">
                  <c:v>0.88415403859040875</c:v>
                </c:pt>
                <c:pt idx="342">
                  <c:v>0.8953245554445306</c:v>
                </c:pt>
                <c:pt idx="343">
                  <c:v>0.90094570886821335</c:v>
                </c:pt>
                <c:pt idx="344">
                  <c:v>0.89786713450182654</c:v>
                </c:pt>
                <c:pt idx="345">
                  <c:v>0.89041498242075212</c:v>
                </c:pt>
                <c:pt idx="346">
                  <c:v>0.96690021937135406</c:v>
                </c:pt>
                <c:pt idx="347">
                  <c:v>0.96139780631651739</c:v>
                </c:pt>
                <c:pt idx="348">
                  <c:v>0.90149153126602044</c:v>
                </c:pt>
                <c:pt idx="349">
                  <c:v>0.85108800121634909</c:v>
                </c:pt>
                <c:pt idx="350">
                  <c:v>0.80874929694307163</c:v>
                </c:pt>
                <c:pt idx="351">
                  <c:v>0.77908660887114967</c:v>
                </c:pt>
                <c:pt idx="352">
                  <c:v>0.76202981547686854</c:v>
                </c:pt>
                <c:pt idx="353">
                  <c:v>0.75740710106793241</c:v>
                </c:pt>
                <c:pt idx="354">
                  <c:v>0.7688046348348051</c:v>
                </c:pt>
                <c:pt idx="355">
                  <c:v>0.79709556601427112</c:v>
                </c:pt>
                <c:pt idx="356">
                  <c:v>0.83810264140941326</c:v>
                </c:pt>
                <c:pt idx="357">
                  <c:v>0.89827710675650219</c:v>
                </c:pt>
                <c:pt idx="358">
                  <c:v>0.95690068926095906</c:v>
                </c:pt>
                <c:pt idx="359">
                  <c:v>0.95645871186455445</c:v>
                </c:pt>
              </c:numCache>
            </c:numRef>
          </c:val>
        </c:ser>
        <c:ser>
          <c:idx val="19"/>
          <c:order val="19"/>
          <c:tx>
            <c:strRef>
              <c:f>'Score Template 2'!$EX$8</c:f>
              <c:strCache>
                <c:ptCount val="1"/>
                <c:pt idx="0">
                  <c:v>Accuracy Score +190s</c:v>
                </c:pt>
              </c:strCache>
            </c:strRef>
          </c:tx>
          <c:val>
            <c:numRef>
              <c:f>'Score Template 2'!$EX$39:$EX$398</c:f>
              <c:numCache>
                <c:formatCode>0.0000</c:formatCode>
                <c:ptCount val="360"/>
                <c:pt idx="0">
                  <c:v>0.67281520188469224</c:v>
                </c:pt>
                <c:pt idx="1">
                  <c:v>0.73771722887123703</c:v>
                </c:pt>
                <c:pt idx="2">
                  <c:v>0.7992832483781287</c:v>
                </c:pt>
                <c:pt idx="3">
                  <c:v>0.85627228509729991</c:v>
                </c:pt>
                <c:pt idx="4">
                  <c:v>0.90646186175880639</c:v>
                </c:pt>
                <c:pt idx="5">
                  <c:v>0.95244394832071899</c:v>
                </c:pt>
                <c:pt idx="6">
                  <c:v>0.99590208897109078</c:v>
                </c:pt>
                <c:pt idx="7">
                  <c:v>0.93962499886792883</c:v>
                </c:pt>
                <c:pt idx="8">
                  <c:v>0.88459511003017355</c:v>
                </c:pt>
                <c:pt idx="9">
                  <c:v>0.8359474726223306</c:v>
                </c:pt>
                <c:pt idx="10">
                  <c:v>0.79074842824628289</c:v>
                </c:pt>
                <c:pt idx="11">
                  <c:v>0.74900549923348714</c:v>
                </c:pt>
                <c:pt idx="12">
                  <c:v>0.70936592117337982</c:v>
                </c:pt>
                <c:pt idx="13">
                  <c:v>0.6710739109629148</c:v>
                </c:pt>
                <c:pt idx="14">
                  <c:v>0.63575005455879297</c:v>
                </c:pt>
                <c:pt idx="15">
                  <c:v>0.61127370092901967</c:v>
                </c:pt>
                <c:pt idx="16">
                  <c:v>0.60138478888826885</c:v>
                </c:pt>
                <c:pt idx="17">
                  <c:v>0.5952303796913998</c:v>
                </c:pt>
                <c:pt idx="18">
                  <c:v>0.59597207722880152</c:v>
                </c:pt>
                <c:pt idx="19">
                  <c:v>0.60464244590786898</c:v>
                </c:pt>
                <c:pt idx="20">
                  <c:v>0.62797725457150377</c:v>
                </c:pt>
                <c:pt idx="21">
                  <c:v>0.68393161891506959</c:v>
                </c:pt>
                <c:pt idx="22">
                  <c:v>0.77065357940007062</c:v>
                </c:pt>
                <c:pt idx="23">
                  <c:v>0.88500407142464388</c:v>
                </c:pt>
                <c:pt idx="24">
                  <c:v>0.98579553990783264</c:v>
                </c:pt>
                <c:pt idx="25">
                  <c:v>0.85194231168529466</c:v>
                </c:pt>
                <c:pt idx="26">
                  <c:v>0.71360623474153062</c:v>
                </c:pt>
                <c:pt idx="27">
                  <c:v>0.57479002696272063</c:v>
                </c:pt>
                <c:pt idx="28">
                  <c:v>0.43892049672875233</c:v>
                </c:pt>
                <c:pt idx="29">
                  <c:v>0.31283379966843783</c:v>
                </c:pt>
                <c:pt idx="30">
                  <c:v>0.20031958586205889</c:v>
                </c:pt>
                <c:pt idx="31">
                  <c:v>0.10056505302299257</c:v>
                </c:pt>
                <c:pt idx="32">
                  <c:v>1.2944238347782688E-2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1.0288214824703323E-2</c:v>
                </c:pt>
                <c:pt idx="44">
                  <c:v>0.15202395465788265</c:v>
                </c:pt>
                <c:pt idx="45">
                  <c:v>0.31892093569911528</c:v>
                </c:pt>
                <c:pt idx="46">
                  <c:v>0.50016799271108181</c:v>
                </c:pt>
                <c:pt idx="47">
                  <c:v>0.69420081879357742</c:v>
                </c:pt>
                <c:pt idx="48">
                  <c:v>0.90636531306489243</c:v>
                </c:pt>
                <c:pt idx="49">
                  <c:v>0.87015552731059653</c:v>
                </c:pt>
                <c:pt idx="50">
                  <c:v>0.64803673377084858</c:v>
                </c:pt>
                <c:pt idx="51">
                  <c:v>0.44026228396318168</c:v>
                </c:pt>
                <c:pt idx="52">
                  <c:v>0.2606556548699891</c:v>
                </c:pt>
                <c:pt idx="53">
                  <c:v>0.11332680766248471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1.4788123284795729E-3</c:v>
                </c:pt>
                <c:pt idx="68">
                  <c:v>0.10618927178851822</c:v>
                </c:pt>
                <c:pt idx="69">
                  <c:v>0.2324134021513764</c:v>
                </c:pt>
                <c:pt idx="70">
                  <c:v>0.37749664171211306</c:v>
                </c:pt>
                <c:pt idx="71">
                  <c:v>0.53583264656455043</c:v>
                </c:pt>
                <c:pt idx="72">
                  <c:v>0.69394723062370445</c:v>
                </c:pt>
                <c:pt idx="73">
                  <c:v>0.84338528734301355</c:v>
                </c:pt>
                <c:pt idx="74">
                  <c:v>0.98086731458458332</c:v>
                </c:pt>
                <c:pt idx="75">
                  <c:v>0.90513488335949521</c:v>
                </c:pt>
                <c:pt idx="76">
                  <c:v>0.80034402942131733</c:v>
                </c:pt>
                <c:pt idx="77">
                  <c:v>0.70331009507347497</c:v>
                </c:pt>
                <c:pt idx="78">
                  <c:v>0.61503936597437503</c:v>
                </c:pt>
                <c:pt idx="79">
                  <c:v>0.54903905609412296</c:v>
                </c:pt>
                <c:pt idx="80">
                  <c:v>0.50337410154761453</c:v>
                </c:pt>
                <c:pt idx="81">
                  <c:v>0.46704744196358705</c:v>
                </c:pt>
                <c:pt idx="82">
                  <c:v>0.43576586333599177</c:v>
                </c:pt>
                <c:pt idx="83">
                  <c:v>0.41621226614166884</c:v>
                </c:pt>
                <c:pt idx="84">
                  <c:v>0.41353214109037062</c:v>
                </c:pt>
                <c:pt idx="85">
                  <c:v>0.43369673008760123</c:v>
                </c:pt>
                <c:pt idx="86">
                  <c:v>0.47052751909157331</c:v>
                </c:pt>
                <c:pt idx="87">
                  <c:v>0.51584234548705599</c:v>
                </c:pt>
                <c:pt idx="88">
                  <c:v>0.56978263472821267</c:v>
                </c:pt>
                <c:pt idx="89">
                  <c:v>0.63071496502162827</c:v>
                </c:pt>
                <c:pt idx="90">
                  <c:v>0.69812310465718164</c:v>
                </c:pt>
                <c:pt idx="91">
                  <c:v>0.77650856655352407</c:v>
                </c:pt>
                <c:pt idx="92">
                  <c:v>0.86897363331170396</c:v>
                </c:pt>
                <c:pt idx="93">
                  <c:v>0.96291502796549111</c:v>
                </c:pt>
                <c:pt idx="94">
                  <c:v>0.94463930614846903</c:v>
                </c:pt>
                <c:pt idx="95">
                  <c:v>0.85958711649555597</c:v>
                </c:pt>
                <c:pt idx="96">
                  <c:v>0.78612227708129812</c:v>
                </c:pt>
                <c:pt idx="97">
                  <c:v>0.72662443805218579</c:v>
                </c:pt>
                <c:pt idx="98">
                  <c:v>0.68093149265753583</c:v>
                </c:pt>
                <c:pt idx="99">
                  <c:v>0.64215015004256804</c:v>
                </c:pt>
                <c:pt idx="100">
                  <c:v>0.62327121138982766</c:v>
                </c:pt>
                <c:pt idx="101">
                  <c:v>0.62025277495765763</c:v>
                </c:pt>
                <c:pt idx="102">
                  <c:v>0.62165752244198447</c:v>
                </c:pt>
                <c:pt idx="103">
                  <c:v>0.63093676641550367</c:v>
                </c:pt>
                <c:pt idx="104">
                  <c:v>0.64316549573402337</c:v>
                </c:pt>
                <c:pt idx="105">
                  <c:v>0.65666430121439412</c:v>
                </c:pt>
                <c:pt idx="106">
                  <c:v>0.6649199806474706</c:v>
                </c:pt>
                <c:pt idx="107">
                  <c:v>0.68530424236818654</c:v>
                </c:pt>
                <c:pt idx="108">
                  <c:v>0.72336068864628644</c:v>
                </c:pt>
                <c:pt idx="109">
                  <c:v>0.77997639619918047</c:v>
                </c:pt>
                <c:pt idx="110">
                  <c:v>0.84818800035483322</c:v>
                </c:pt>
                <c:pt idx="111">
                  <c:v>0.92707246405351906</c:v>
                </c:pt>
                <c:pt idx="112">
                  <c:v>0.98519930881271589</c:v>
                </c:pt>
                <c:pt idx="113">
                  <c:v>0.89596653694303463</c:v>
                </c:pt>
                <c:pt idx="114">
                  <c:v>0.81459127052632285</c:v>
                </c:pt>
                <c:pt idx="115">
                  <c:v>0.75356169730695266</c:v>
                </c:pt>
                <c:pt idx="116">
                  <c:v>0.71247404788705637</c:v>
                </c:pt>
                <c:pt idx="117">
                  <c:v>0.68368314703002631</c:v>
                </c:pt>
                <c:pt idx="118">
                  <c:v>0.66519172246552127</c:v>
                </c:pt>
                <c:pt idx="119">
                  <c:v>0.6583482530935697</c:v>
                </c:pt>
                <c:pt idx="120">
                  <c:v>0.66182872512716528</c:v>
                </c:pt>
                <c:pt idx="121">
                  <c:v>0.67177952986987188</c:v>
                </c:pt>
                <c:pt idx="122">
                  <c:v>0.68890904322738988</c:v>
                </c:pt>
                <c:pt idx="123">
                  <c:v>0.71212298715309863</c:v>
                </c:pt>
                <c:pt idx="124">
                  <c:v>0.7486713667288647</c:v>
                </c:pt>
                <c:pt idx="125">
                  <c:v>0.79975375147420724</c:v>
                </c:pt>
                <c:pt idx="126">
                  <c:v>0.85721171004283092</c:v>
                </c:pt>
                <c:pt idx="127">
                  <c:v>0.91491648430641614</c:v>
                </c:pt>
                <c:pt idx="128">
                  <c:v>0.97191426003700299</c:v>
                </c:pt>
                <c:pt idx="129">
                  <c:v>0.96981248564056821</c:v>
                </c:pt>
                <c:pt idx="130">
                  <c:v>0.90745229971709285</c:v>
                </c:pt>
                <c:pt idx="131">
                  <c:v>0.84518568558642471</c:v>
                </c:pt>
                <c:pt idx="132">
                  <c:v>0.78593181766960174</c:v>
                </c:pt>
                <c:pt idx="133">
                  <c:v>0.72407565780449668</c:v>
                </c:pt>
                <c:pt idx="134">
                  <c:v>0.6645170845689341</c:v>
                </c:pt>
                <c:pt idx="135">
                  <c:v>0.60719157361200105</c:v>
                </c:pt>
                <c:pt idx="136">
                  <c:v>0.55621001303943229</c:v>
                </c:pt>
                <c:pt idx="137">
                  <c:v>0.51694373208747757</c:v>
                </c:pt>
                <c:pt idx="138">
                  <c:v>0.49639303995012052</c:v>
                </c:pt>
                <c:pt idx="139">
                  <c:v>0.4979754338187552</c:v>
                </c:pt>
                <c:pt idx="140">
                  <c:v>0.5253454064406835</c:v>
                </c:pt>
                <c:pt idx="141">
                  <c:v>0.57270234654770191</c:v>
                </c:pt>
                <c:pt idx="142">
                  <c:v>0.63393218745312618</c:v>
                </c:pt>
                <c:pt idx="143">
                  <c:v>0.70887521774498286</c:v>
                </c:pt>
                <c:pt idx="144">
                  <c:v>0.79296287650634112</c:v>
                </c:pt>
                <c:pt idx="145">
                  <c:v>0.87611567094417331</c:v>
                </c:pt>
                <c:pt idx="146">
                  <c:v>0.95017835415123519</c:v>
                </c:pt>
                <c:pt idx="147">
                  <c:v>0.98074278407546156</c:v>
                </c:pt>
                <c:pt idx="148">
                  <c:v>0.91065942895157459</c:v>
                </c:pt>
                <c:pt idx="149">
                  <c:v>0.84303528786256854</c:v>
                </c:pt>
                <c:pt idx="150">
                  <c:v>0.78013348556802264</c:v>
                </c:pt>
                <c:pt idx="151">
                  <c:v>0.72191182535980647</c:v>
                </c:pt>
                <c:pt idx="152">
                  <c:v>0.66691140713691777</c:v>
                </c:pt>
                <c:pt idx="153">
                  <c:v>0.61476428764064095</c:v>
                </c:pt>
                <c:pt idx="154">
                  <c:v>0.56495157420993847</c:v>
                </c:pt>
                <c:pt idx="155">
                  <c:v>0.52365252269232898</c:v>
                </c:pt>
                <c:pt idx="156">
                  <c:v>0.4915746392780771</c:v>
                </c:pt>
                <c:pt idx="157">
                  <c:v>0.46431754585849716</c:v>
                </c:pt>
                <c:pt idx="158">
                  <c:v>0.4440149336904321</c:v>
                </c:pt>
                <c:pt idx="159">
                  <c:v>0.40198149106323311</c:v>
                </c:pt>
                <c:pt idx="160">
                  <c:v>0.3846757729189606</c:v>
                </c:pt>
                <c:pt idx="161">
                  <c:v>0.39529474179628044</c:v>
                </c:pt>
                <c:pt idx="162">
                  <c:v>0.43453408740757316</c:v>
                </c:pt>
                <c:pt idx="163">
                  <c:v>0.49574447294585988</c:v>
                </c:pt>
                <c:pt idx="164">
                  <c:v>0.56274274306712169</c:v>
                </c:pt>
                <c:pt idx="165">
                  <c:v>0.62948264705265411</c:v>
                </c:pt>
                <c:pt idx="166">
                  <c:v>0.68828627393612329</c:v>
                </c:pt>
                <c:pt idx="167">
                  <c:v>0.73383517686001976</c:v>
                </c:pt>
                <c:pt idx="168">
                  <c:v>0.76675057607365105</c:v>
                </c:pt>
                <c:pt idx="169">
                  <c:v>0.79428440309672288</c:v>
                </c:pt>
                <c:pt idx="170">
                  <c:v>0.82143724660104656</c:v>
                </c:pt>
                <c:pt idx="171">
                  <c:v>0.84736175587597573</c:v>
                </c:pt>
                <c:pt idx="172">
                  <c:v>0.87815251666956184</c:v>
                </c:pt>
                <c:pt idx="173">
                  <c:v>0.92005872581965631</c:v>
                </c:pt>
                <c:pt idx="174">
                  <c:v>0.96820490298195805</c:v>
                </c:pt>
                <c:pt idx="175">
                  <c:v>0.98183270757337437</c:v>
                </c:pt>
                <c:pt idx="176">
                  <c:v>0.92801034208826705</c:v>
                </c:pt>
                <c:pt idx="177">
                  <c:v>0.87560893918324878</c:v>
                </c:pt>
                <c:pt idx="178">
                  <c:v>0.82018748201069147</c:v>
                </c:pt>
                <c:pt idx="179">
                  <c:v>0.76725201381414743</c:v>
                </c:pt>
                <c:pt idx="180">
                  <c:v>0.72037024223875257</c:v>
                </c:pt>
                <c:pt idx="181">
                  <c:v>0.67827001846979385</c:v>
                </c:pt>
                <c:pt idx="182">
                  <c:v>0.6413670542500518</c:v>
                </c:pt>
                <c:pt idx="183">
                  <c:v>0.61220111341041417</c:v>
                </c:pt>
                <c:pt idx="184">
                  <c:v>0.58928264026900545</c:v>
                </c:pt>
                <c:pt idx="185">
                  <c:v>0.57144428993216634</c:v>
                </c:pt>
                <c:pt idx="186">
                  <c:v>0.56415972317935281</c:v>
                </c:pt>
                <c:pt idx="187">
                  <c:v>0.55049889744148994</c:v>
                </c:pt>
                <c:pt idx="188">
                  <c:v>0.53193688589426291</c:v>
                </c:pt>
                <c:pt idx="189">
                  <c:v>0.51814932129381497</c:v>
                </c:pt>
                <c:pt idx="190">
                  <c:v>0.54388285207881149</c:v>
                </c:pt>
                <c:pt idx="191">
                  <c:v>0.56400107473964156</c:v>
                </c:pt>
                <c:pt idx="192">
                  <c:v>0.56770931265373226</c:v>
                </c:pt>
                <c:pt idx="193">
                  <c:v>0.55486627766151986</c:v>
                </c:pt>
                <c:pt idx="194">
                  <c:v>0.5332800141985512</c:v>
                </c:pt>
                <c:pt idx="195">
                  <c:v>0.51803636732892755</c:v>
                </c:pt>
                <c:pt idx="196">
                  <c:v>0.52065565133733949</c:v>
                </c:pt>
                <c:pt idx="197">
                  <c:v>0.550132327307151</c:v>
                </c:pt>
                <c:pt idx="198">
                  <c:v>0.60292195584060959</c:v>
                </c:pt>
                <c:pt idx="199">
                  <c:v>0.67702669034081131</c:v>
                </c:pt>
                <c:pt idx="200">
                  <c:v>0.76533730600172678</c:v>
                </c:pt>
                <c:pt idx="201">
                  <c:v>0.86258923760643824</c:v>
                </c:pt>
                <c:pt idx="202">
                  <c:v>0.95267445301190168</c:v>
                </c:pt>
                <c:pt idx="203">
                  <c:v>0.96252415958915138</c:v>
                </c:pt>
                <c:pt idx="204">
                  <c:v>0.88768501770307839</c:v>
                </c:pt>
                <c:pt idx="205">
                  <c:v>0.82231639812146162</c:v>
                </c:pt>
                <c:pt idx="206">
                  <c:v>0.76817236500328789</c:v>
                </c:pt>
                <c:pt idx="207">
                  <c:v>0.7281218311349229</c:v>
                </c:pt>
                <c:pt idx="208">
                  <c:v>0.6960110019008674</c:v>
                </c:pt>
                <c:pt idx="209">
                  <c:v>0.67288194046543548</c:v>
                </c:pt>
                <c:pt idx="210">
                  <c:v>0.65596530666198549</c:v>
                </c:pt>
                <c:pt idx="211">
                  <c:v>0.64413633805239989</c:v>
                </c:pt>
                <c:pt idx="212">
                  <c:v>0.63503131896297205</c:v>
                </c:pt>
                <c:pt idx="213">
                  <c:v>0.62869124157959599</c:v>
                </c:pt>
                <c:pt idx="214">
                  <c:v>0.62554084107289532</c:v>
                </c:pt>
                <c:pt idx="215">
                  <c:v>0.62685853242285305</c:v>
                </c:pt>
                <c:pt idx="216">
                  <c:v>0.63385187897472939</c:v>
                </c:pt>
                <c:pt idx="217">
                  <c:v>0.64317081745736471</c:v>
                </c:pt>
                <c:pt idx="218">
                  <c:v>0.6723822476911554</c:v>
                </c:pt>
                <c:pt idx="219">
                  <c:v>0.72224746913055804</c:v>
                </c:pt>
                <c:pt idx="220">
                  <c:v>0.78226394922100762</c:v>
                </c:pt>
                <c:pt idx="221">
                  <c:v>0.84631573681416161</c:v>
                </c:pt>
                <c:pt idx="222">
                  <c:v>0.90908476966982255</c:v>
                </c:pt>
                <c:pt idx="223">
                  <c:v>0.97196873689648655</c:v>
                </c:pt>
                <c:pt idx="224">
                  <c:v>0.96886820389872663</c:v>
                </c:pt>
                <c:pt idx="225">
                  <c:v>0.92062979740389594</c:v>
                </c:pt>
                <c:pt idx="226">
                  <c:v>0.88101371228846626</c:v>
                </c:pt>
                <c:pt idx="227">
                  <c:v>0.85340725169461518</c:v>
                </c:pt>
                <c:pt idx="228">
                  <c:v>0.83824320499864857</c:v>
                </c:pt>
                <c:pt idx="229">
                  <c:v>0.8342241629971221</c:v>
                </c:pt>
                <c:pt idx="230">
                  <c:v>0.84030884299218467</c:v>
                </c:pt>
                <c:pt idx="231">
                  <c:v>0.85467397208750662</c:v>
                </c:pt>
                <c:pt idx="232">
                  <c:v>0.88104999422082186</c:v>
                </c:pt>
                <c:pt idx="233">
                  <c:v>0.9144033870822148</c:v>
                </c:pt>
                <c:pt idx="234">
                  <c:v>0.95785340401348129</c:v>
                </c:pt>
                <c:pt idx="235">
                  <c:v>0.99067959049742882</c:v>
                </c:pt>
                <c:pt idx="236">
                  <c:v>0.93203349772597011</c:v>
                </c:pt>
                <c:pt idx="237">
                  <c:v>0.87383093085004804</c:v>
                </c:pt>
                <c:pt idx="238">
                  <c:v>0.82420825373739259</c:v>
                </c:pt>
                <c:pt idx="239">
                  <c:v>0.789468969879349</c:v>
                </c:pt>
                <c:pt idx="240">
                  <c:v>0.76702801878976778</c:v>
                </c:pt>
                <c:pt idx="241">
                  <c:v>0.75281691522630423</c:v>
                </c:pt>
                <c:pt idx="242">
                  <c:v>0.74288618228210868</c:v>
                </c:pt>
                <c:pt idx="243">
                  <c:v>0.73618535108728378</c:v>
                </c:pt>
                <c:pt idx="244">
                  <c:v>0.73206421731147664</c:v>
                </c:pt>
                <c:pt idx="245">
                  <c:v>0.73432139310841604</c:v>
                </c:pt>
                <c:pt idx="246">
                  <c:v>0.74950644224509966</c:v>
                </c:pt>
                <c:pt idx="247">
                  <c:v>0.77792666988412007</c:v>
                </c:pt>
                <c:pt idx="248">
                  <c:v>0.82385503939305982</c:v>
                </c:pt>
                <c:pt idx="249">
                  <c:v>0.8884617080989653</c:v>
                </c:pt>
                <c:pt idx="250">
                  <c:v>0.9715327593866292</c:v>
                </c:pt>
                <c:pt idx="251">
                  <c:v>0.93346281431695721</c:v>
                </c:pt>
                <c:pt idx="252">
                  <c:v>0.83207900170163607</c:v>
                </c:pt>
                <c:pt idx="253">
                  <c:v>0.73261076918477208</c:v>
                </c:pt>
                <c:pt idx="254">
                  <c:v>0.64141973190148938</c:v>
                </c:pt>
                <c:pt idx="255">
                  <c:v>0.56257646401398542</c:v>
                </c:pt>
                <c:pt idx="256">
                  <c:v>0.49800170952268319</c:v>
                </c:pt>
                <c:pt idx="257">
                  <c:v>0.44652110888415419</c:v>
                </c:pt>
                <c:pt idx="258">
                  <c:v>0.40716895853745727</c:v>
                </c:pt>
                <c:pt idx="259">
                  <c:v>0.37868170664305512</c:v>
                </c:pt>
                <c:pt idx="260">
                  <c:v>0.35999326100800122</c:v>
                </c:pt>
                <c:pt idx="261">
                  <c:v>0.34918973022149191</c:v>
                </c:pt>
                <c:pt idx="262">
                  <c:v>0.34335815074679721</c:v>
                </c:pt>
                <c:pt idx="263">
                  <c:v>0.34582322725262693</c:v>
                </c:pt>
                <c:pt idx="264">
                  <c:v>0.3937732872426879</c:v>
                </c:pt>
                <c:pt idx="265">
                  <c:v>0.44721781395509042</c:v>
                </c:pt>
                <c:pt idx="266">
                  <c:v>0.5010269958729362</c:v>
                </c:pt>
                <c:pt idx="267">
                  <c:v>0.56030801546781317</c:v>
                </c:pt>
                <c:pt idx="268">
                  <c:v>0.62613234340150137</c:v>
                </c:pt>
                <c:pt idx="269">
                  <c:v>0.68557947080212478</c:v>
                </c:pt>
                <c:pt idx="270">
                  <c:v>0.7271787186869676</c:v>
                </c:pt>
                <c:pt idx="271">
                  <c:v>0.7531591844508434</c:v>
                </c:pt>
                <c:pt idx="272">
                  <c:v>0.77477524776061313</c:v>
                </c:pt>
                <c:pt idx="273">
                  <c:v>0.80087845687881798</c:v>
                </c:pt>
                <c:pt idx="274">
                  <c:v>0.82976318754388723</c:v>
                </c:pt>
                <c:pt idx="275">
                  <c:v>0.86724626238833769</c:v>
                </c:pt>
                <c:pt idx="276">
                  <c:v>0.92071208937466142</c:v>
                </c:pt>
                <c:pt idx="277">
                  <c:v>0.98898804002206764</c:v>
                </c:pt>
                <c:pt idx="278">
                  <c:v>0.93267009707384796</c:v>
                </c:pt>
                <c:pt idx="279">
                  <c:v>0.84872271949150069</c:v>
                </c:pt>
                <c:pt idx="280">
                  <c:v>0.77052637845970262</c:v>
                </c:pt>
                <c:pt idx="281">
                  <c:v>0.70098989545027046</c:v>
                </c:pt>
                <c:pt idx="282">
                  <c:v>0.64285668043289779</c:v>
                </c:pt>
                <c:pt idx="283">
                  <c:v>0.59264589219224528</c:v>
                </c:pt>
                <c:pt idx="284">
                  <c:v>0.54357052278317375</c:v>
                </c:pt>
                <c:pt idx="285">
                  <c:v>0.48351534860458345</c:v>
                </c:pt>
                <c:pt idx="286">
                  <c:v>0.40824247827973481</c:v>
                </c:pt>
                <c:pt idx="287">
                  <c:v>0.32763640079741574</c:v>
                </c:pt>
                <c:pt idx="288">
                  <c:v>0.24430678643218628</c:v>
                </c:pt>
                <c:pt idx="289">
                  <c:v>0.16871286645332273</c:v>
                </c:pt>
                <c:pt idx="290">
                  <c:v>0.10934170151356959</c:v>
                </c:pt>
                <c:pt idx="291">
                  <c:v>7.0208163571690463E-2</c:v>
                </c:pt>
                <c:pt idx="292">
                  <c:v>4.8119835461760574E-2</c:v>
                </c:pt>
                <c:pt idx="293">
                  <c:v>4.124409209325508E-2</c:v>
                </c:pt>
                <c:pt idx="294">
                  <c:v>5.1023721414558576E-2</c:v>
                </c:pt>
                <c:pt idx="295">
                  <c:v>4.1241386055045126E-2</c:v>
                </c:pt>
                <c:pt idx="296">
                  <c:v>4.8531406144829647E-2</c:v>
                </c:pt>
                <c:pt idx="297">
                  <c:v>7.7244325477825337E-2</c:v>
                </c:pt>
                <c:pt idx="298">
                  <c:v>0.13472586688305443</c:v>
                </c:pt>
                <c:pt idx="299">
                  <c:v>0.21566965728478493</c:v>
                </c:pt>
                <c:pt idx="300">
                  <c:v>0.32395156576500272</c:v>
                </c:pt>
                <c:pt idx="301">
                  <c:v>0.4531463053756275</c:v>
                </c:pt>
                <c:pt idx="302">
                  <c:v>0.59259549483385743</c:v>
                </c:pt>
                <c:pt idx="303">
                  <c:v>0.73647398134296926</c:v>
                </c:pt>
                <c:pt idx="304">
                  <c:v>0.88202020095992506</c:v>
                </c:pt>
                <c:pt idx="305">
                  <c:v>0.97181868410481487</c:v>
                </c:pt>
                <c:pt idx="306">
                  <c:v>0.83062055438496318</c:v>
                </c:pt>
                <c:pt idx="307">
                  <c:v>0.70385549998184249</c:v>
                </c:pt>
                <c:pt idx="308">
                  <c:v>0.59941545419265041</c:v>
                </c:pt>
                <c:pt idx="309">
                  <c:v>0.51582162571537693</c:v>
                </c:pt>
                <c:pt idx="310">
                  <c:v>0.45301012637094407</c:v>
                </c:pt>
                <c:pt idx="311">
                  <c:v>0.40223667500522586</c:v>
                </c:pt>
                <c:pt idx="312">
                  <c:v>0.36008009716194689</c:v>
                </c:pt>
                <c:pt idx="313">
                  <c:v>0.31793408493197439</c:v>
                </c:pt>
                <c:pt idx="314">
                  <c:v>0.2032162236534435</c:v>
                </c:pt>
                <c:pt idx="315">
                  <c:v>0.10804635859416056</c:v>
                </c:pt>
                <c:pt idx="316">
                  <c:v>4.4397249194906174E-2</c:v>
                </c:pt>
                <c:pt idx="317">
                  <c:v>1.7362203388039066E-2</c:v>
                </c:pt>
                <c:pt idx="318">
                  <c:v>1.7350057068828639E-2</c:v>
                </c:pt>
                <c:pt idx="319">
                  <c:v>4.6325262858502358E-2</c:v>
                </c:pt>
                <c:pt idx="320">
                  <c:v>9.4627546850193367E-2</c:v>
                </c:pt>
                <c:pt idx="321">
                  <c:v>0.15326433030436259</c:v>
                </c:pt>
                <c:pt idx="322">
                  <c:v>0.22604976527315457</c:v>
                </c:pt>
                <c:pt idx="323">
                  <c:v>0.31392035164140231</c:v>
                </c:pt>
                <c:pt idx="324">
                  <c:v>0.408767897048537</c:v>
                </c:pt>
                <c:pt idx="325">
                  <c:v>0.50993136935039673</c:v>
                </c:pt>
                <c:pt idx="326">
                  <c:v>0.59622090728140065</c:v>
                </c:pt>
                <c:pt idx="327">
                  <c:v>0.6940592006273687</c:v>
                </c:pt>
                <c:pt idx="328">
                  <c:v>0.79781135335868036</c:v>
                </c:pt>
                <c:pt idx="329">
                  <c:v>0.88744467000422944</c:v>
                </c:pt>
                <c:pt idx="330">
                  <c:v>0.9596202853364989</c:v>
                </c:pt>
                <c:pt idx="331">
                  <c:v>0.98881585568297781</c:v>
                </c:pt>
                <c:pt idx="332">
                  <c:v>0.94967373346101736</c:v>
                </c:pt>
                <c:pt idx="333">
                  <c:v>0.9133754527594653</c:v>
                </c:pt>
                <c:pt idx="334">
                  <c:v>0.88484841928850377</c:v>
                </c:pt>
                <c:pt idx="335">
                  <c:v>0.86786273895119947</c:v>
                </c:pt>
                <c:pt idx="336">
                  <c:v>0.86217635506220269</c:v>
                </c:pt>
                <c:pt idx="337">
                  <c:v>0.86067773963036309</c:v>
                </c:pt>
                <c:pt idx="338">
                  <c:v>0.86526499898746712</c:v>
                </c:pt>
                <c:pt idx="339">
                  <c:v>0.8734146379803216</c:v>
                </c:pt>
                <c:pt idx="340">
                  <c:v>0.88411013982742392</c:v>
                </c:pt>
                <c:pt idx="341">
                  <c:v>0.89527716696094073</c:v>
                </c:pt>
                <c:pt idx="342">
                  <c:v>0.90089515881387516</c:v>
                </c:pt>
                <c:pt idx="343">
                  <c:v>0.89782401583544968</c:v>
                </c:pt>
                <c:pt idx="344">
                  <c:v>0.89036608416764296</c:v>
                </c:pt>
                <c:pt idx="345">
                  <c:v>0.96684835899510035</c:v>
                </c:pt>
                <c:pt idx="346">
                  <c:v>0.96144261028233913</c:v>
                </c:pt>
                <c:pt idx="347">
                  <c:v>0.90152760853332303</c:v>
                </c:pt>
                <c:pt idx="348">
                  <c:v>0.85111377261056342</c:v>
                </c:pt>
                <c:pt idx="349">
                  <c:v>0.80876883932381094</c:v>
                </c:pt>
                <c:pt idx="350">
                  <c:v>0.77910473421545023</c:v>
                </c:pt>
                <c:pt idx="351">
                  <c:v>0.7620440630741464</c:v>
                </c:pt>
                <c:pt idx="352">
                  <c:v>0.75741558713922597</c:v>
                </c:pt>
                <c:pt idx="353">
                  <c:v>0.76880747801018134</c:v>
                </c:pt>
                <c:pt idx="354">
                  <c:v>0.79709632254964236</c:v>
                </c:pt>
                <c:pt idx="355">
                  <c:v>0.83810035983787756</c:v>
                </c:pt>
                <c:pt idx="356">
                  <c:v>0.89827304657822049</c:v>
                </c:pt>
                <c:pt idx="357">
                  <c:v>0.9568953596882056</c:v>
                </c:pt>
                <c:pt idx="358">
                  <c:v>0.95646427342873974</c:v>
                </c:pt>
                <c:pt idx="359">
                  <c:v>0.85949159176546275</c:v>
                </c:pt>
              </c:numCache>
            </c:numRef>
          </c:val>
        </c:ser>
        <c:ser>
          <c:idx val="20"/>
          <c:order val="20"/>
          <c:tx>
            <c:strRef>
              <c:f>'Score Template 2'!$EY$8</c:f>
              <c:strCache>
                <c:ptCount val="1"/>
                <c:pt idx="0">
                  <c:v>Accuracy Score +200s</c:v>
                </c:pt>
              </c:strCache>
            </c:strRef>
          </c:tx>
          <c:val>
            <c:numRef>
              <c:f>'Score Template 2'!$EY$39:$EY$398</c:f>
              <c:numCache>
                <c:formatCode>0.0000</c:formatCode>
                <c:ptCount val="360"/>
                <c:pt idx="0">
                  <c:v>0.73768097120131104</c:v>
                </c:pt>
                <c:pt idx="1">
                  <c:v>0.79924956312445539</c:v>
                </c:pt>
                <c:pt idx="2">
                  <c:v>0.85624024291457779</c:v>
                </c:pt>
                <c:pt idx="3">
                  <c:v>0.90643692364401229</c:v>
                </c:pt>
                <c:pt idx="4">
                  <c:v>0.95242481399532752</c:v>
                </c:pt>
                <c:pt idx="5">
                  <c:v>0.99591717888709153</c:v>
                </c:pt>
                <c:pt idx="6">
                  <c:v>0.9396368053158094</c:v>
                </c:pt>
                <c:pt idx="7">
                  <c:v>0.88460594246455404</c:v>
                </c:pt>
                <c:pt idx="8">
                  <c:v>0.8359543925694034</c:v>
                </c:pt>
                <c:pt idx="9">
                  <c:v>0.79075773033660612</c:v>
                </c:pt>
                <c:pt idx="10">
                  <c:v>0.74901594815773342</c:v>
                </c:pt>
                <c:pt idx="11">
                  <c:v>0.70937424414228922</c:v>
                </c:pt>
                <c:pt idx="12">
                  <c:v>0.67107953075945903</c:v>
                </c:pt>
                <c:pt idx="13">
                  <c:v>0.63575026002622859</c:v>
                </c:pt>
                <c:pt idx="14">
                  <c:v>0.6112655773125526</c:v>
                </c:pt>
                <c:pt idx="15">
                  <c:v>0.6013662242949922</c:v>
                </c:pt>
                <c:pt idx="16">
                  <c:v>0.59520139555864671</c:v>
                </c:pt>
                <c:pt idx="17">
                  <c:v>0.59594037144329937</c:v>
                </c:pt>
                <c:pt idx="18">
                  <c:v>0.60461001302321071</c:v>
                </c:pt>
                <c:pt idx="19">
                  <c:v>0.62794648840437717</c:v>
                </c:pt>
                <c:pt idx="20">
                  <c:v>0.68390314041780131</c:v>
                </c:pt>
                <c:pt idx="21">
                  <c:v>0.77062849708079728</c:v>
                </c:pt>
                <c:pt idx="22">
                  <c:v>0.88498108994852565</c:v>
                </c:pt>
                <c:pt idx="23">
                  <c:v>0.98582135934422876</c:v>
                </c:pt>
                <c:pt idx="24">
                  <c:v>0.85197044432712221</c:v>
                </c:pt>
                <c:pt idx="25">
                  <c:v>0.71363374426973225</c:v>
                </c:pt>
                <c:pt idx="26">
                  <c:v>0.57481434732145109</c:v>
                </c:pt>
                <c:pt idx="27">
                  <c:v>0.4389430915998952</c:v>
                </c:pt>
                <c:pt idx="28">
                  <c:v>0.3128546659084821</c:v>
                </c:pt>
                <c:pt idx="29">
                  <c:v>0.2003394014896045</c:v>
                </c:pt>
                <c:pt idx="30">
                  <c:v>0.10058419621819947</c:v>
                </c:pt>
                <c:pt idx="31">
                  <c:v>1.2961900173251051E-2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1.022130227691298E-2</c:v>
                </c:pt>
                <c:pt idx="43">
                  <c:v>0.15195480037417486</c:v>
                </c:pt>
                <c:pt idx="44">
                  <c:v>0.31885153975540526</c:v>
                </c:pt>
                <c:pt idx="45">
                  <c:v>0.50010006924340034</c:v>
                </c:pt>
                <c:pt idx="46">
                  <c:v>0.69413778587816721</c:v>
                </c:pt>
                <c:pt idx="47">
                  <c:v>0.90630906586580295</c:v>
                </c:pt>
                <c:pt idx="48">
                  <c:v>0.87020539500541849</c:v>
                </c:pt>
                <c:pt idx="49">
                  <c:v>0.64808053534727339</c:v>
                </c:pt>
                <c:pt idx="50">
                  <c:v>0.44029874263516089</c:v>
                </c:pt>
                <c:pt idx="51">
                  <c:v>0.26068625071752982</c:v>
                </c:pt>
                <c:pt idx="52">
                  <c:v>0.11335158928437206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1.3670976825146397E-3</c:v>
                </c:pt>
                <c:pt idx="67">
                  <c:v>0.1060782342925366</c:v>
                </c:pt>
                <c:pt idx="68">
                  <c:v>0.2323095331558086</c:v>
                </c:pt>
                <c:pt idx="69">
                  <c:v>0.37740685369549021</c:v>
                </c:pt>
                <c:pt idx="70">
                  <c:v>0.53575899453175757</c:v>
                </c:pt>
                <c:pt idx="71">
                  <c:v>0.69388850906653499</c:v>
                </c:pt>
                <c:pt idx="72">
                  <c:v>0.84333919959860815</c:v>
                </c:pt>
                <c:pt idx="73">
                  <c:v>0.98083173876448027</c:v>
                </c:pt>
                <c:pt idx="74">
                  <c:v>0.90516053607672342</c:v>
                </c:pt>
                <c:pt idx="75">
                  <c:v>0.80036147282362713</c:v>
                </c:pt>
                <c:pt idx="76">
                  <c:v>0.70332068542345993</c:v>
                </c:pt>
                <c:pt idx="77">
                  <c:v>0.61504695134826237</c:v>
                </c:pt>
                <c:pt idx="78">
                  <c:v>0.5490451995057144</c:v>
                </c:pt>
                <c:pt idx="79">
                  <c:v>0.50337186445722415</c:v>
                </c:pt>
                <c:pt idx="80">
                  <c:v>0.46703541163033657</c:v>
                </c:pt>
                <c:pt idx="81">
                  <c:v>0.43574351216768537</c:v>
                </c:pt>
                <c:pt idx="82">
                  <c:v>0.4161818229982388</c:v>
                </c:pt>
                <c:pt idx="83">
                  <c:v>0.41349379013388621</c:v>
                </c:pt>
                <c:pt idx="84">
                  <c:v>0.43365059138567086</c:v>
                </c:pt>
                <c:pt idx="85">
                  <c:v>0.47047521938059123</c:v>
                </c:pt>
                <c:pt idx="86">
                  <c:v>0.5157792853563723</c:v>
                </c:pt>
                <c:pt idx="87">
                  <c:v>0.56971013800244075</c:v>
                </c:pt>
                <c:pt idx="88">
                  <c:v>0.63063583384521849</c:v>
                </c:pt>
                <c:pt idx="89">
                  <c:v>0.69804407672593072</c:v>
                </c:pt>
                <c:pt idx="90">
                  <c:v>0.77643387056903657</c:v>
                </c:pt>
                <c:pt idx="91">
                  <c:v>0.86890491008599324</c:v>
                </c:pt>
                <c:pt idx="92">
                  <c:v>0.9628580418908218</c:v>
                </c:pt>
                <c:pt idx="93">
                  <c:v>0.944691692853737</c:v>
                </c:pt>
                <c:pt idx="94">
                  <c:v>0.85963562816755479</c:v>
                </c:pt>
                <c:pt idx="95">
                  <c:v>0.78616640865316068</c:v>
                </c:pt>
                <c:pt idx="96">
                  <c:v>0.72665743513542014</c:v>
                </c:pt>
                <c:pt idx="97">
                  <c:v>0.68095432625335428</c:v>
                </c:pt>
                <c:pt idx="98">
                  <c:v>0.64216831938752672</c:v>
                </c:pt>
                <c:pt idx="99">
                  <c:v>0.62328686335472561</c:v>
                </c:pt>
                <c:pt idx="100">
                  <c:v>0.62026256697782645</c:v>
                </c:pt>
                <c:pt idx="101">
                  <c:v>0.6216588816799884</c:v>
                </c:pt>
                <c:pt idx="102">
                  <c:v>0.63092670719035604</c:v>
                </c:pt>
                <c:pt idx="103">
                  <c:v>0.6431471064893769</c:v>
                </c:pt>
                <c:pt idx="104">
                  <c:v>0.65664167533126172</c:v>
                </c:pt>
                <c:pt idx="105">
                  <c:v>0.66489304675121286</c:v>
                </c:pt>
                <c:pt idx="106">
                  <c:v>0.685273815768628</c:v>
                </c:pt>
                <c:pt idx="107">
                  <c:v>0.72332702409043426</c:v>
                </c:pt>
                <c:pt idx="108">
                  <c:v>0.77993724081622462</c:v>
                </c:pt>
                <c:pt idx="109">
                  <c:v>0.84814180218306701</c:v>
                </c:pt>
                <c:pt idx="110">
                  <c:v>0.92702552184922948</c:v>
                </c:pt>
                <c:pt idx="111">
                  <c:v>0.98524550545230627</c:v>
                </c:pt>
                <c:pt idx="112">
                  <c:v>0.89600903878202509</c:v>
                </c:pt>
                <c:pt idx="113">
                  <c:v>0.81462798088024402</c:v>
                </c:pt>
                <c:pt idx="114">
                  <c:v>0.75359142972792559</c:v>
                </c:pt>
                <c:pt idx="115">
                  <c:v>0.71249688294295588</c:v>
                </c:pt>
                <c:pt idx="116">
                  <c:v>0.68370252861666136</c:v>
                </c:pt>
                <c:pt idx="117">
                  <c:v>0.66520115410886516</c:v>
                </c:pt>
                <c:pt idx="118">
                  <c:v>0.65834975741577573</c:v>
                </c:pt>
                <c:pt idx="119">
                  <c:v>0.6618280220738042</c:v>
                </c:pt>
                <c:pt idx="120">
                  <c:v>0.67177489527749779</c:v>
                </c:pt>
                <c:pt idx="121">
                  <c:v>0.68890293805735303</c:v>
                </c:pt>
                <c:pt idx="122">
                  <c:v>0.71211624906329996</c:v>
                </c:pt>
                <c:pt idx="123">
                  <c:v>0.74866725235609621</c:v>
                </c:pt>
                <c:pt idx="124">
                  <c:v>0.79974357455664669</c:v>
                </c:pt>
                <c:pt idx="125">
                  <c:v>0.85719269865196979</c:v>
                </c:pt>
                <c:pt idx="126">
                  <c:v>0.91488819603033122</c:v>
                </c:pt>
                <c:pt idx="127">
                  <c:v>0.971880177334011</c:v>
                </c:pt>
                <c:pt idx="128">
                  <c:v>0.96985190440131541</c:v>
                </c:pt>
                <c:pt idx="129">
                  <c:v>0.90749614073233997</c:v>
                </c:pt>
                <c:pt idx="130">
                  <c:v>0.84523028072144002</c:v>
                </c:pt>
                <c:pt idx="131">
                  <c:v>0.78597248694763322</c:v>
                </c:pt>
                <c:pt idx="132">
                  <c:v>0.72410615772489595</c:v>
                </c:pt>
                <c:pt idx="133">
                  <c:v>0.66453761697611613</c:v>
                </c:pt>
                <c:pt idx="134">
                  <c:v>0.60720595937163624</c:v>
                </c:pt>
                <c:pt idx="135">
                  <c:v>0.55621925403589301</c:v>
                </c:pt>
                <c:pt idx="136">
                  <c:v>0.5169471530700025</c:v>
                </c:pt>
                <c:pt idx="137">
                  <c:v>0.49639130006563037</c:v>
                </c:pt>
                <c:pt idx="138">
                  <c:v>0.49797046073368001</c:v>
                </c:pt>
                <c:pt idx="139">
                  <c:v>0.52533684473658981</c:v>
                </c:pt>
                <c:pt idx="140">
                  <c:v>0.57269074294478384</c:v>
                </c:pt>
                <c:pt idx="141">
                  <c:v>0.63391391532052466</c:v>
                </c:pt>
                <c:pt idx="142">
                  <c:v>0.70884968164106887</c:v>
                </c:pt>
                <c:pt idx="143">
                  <c:v>0.79293415703275216</c:v>
                </c:pt>
                <c:pt idx="144">
                  <c:v>0.87608683270117949</c:v>
                </c:pt>
                <c:pt idx="145">
                  <c:v>0.95014987230472137</c:v>
                </c:pt>
                <c:pt idx="146">
                  <c:v>0.98077190099324241</c:v>
                </c:pt>
                <c:pt idx="147">
                  <c:v>0.91069058712402873</c:v>
                </c:pt>
                <c:pt idx="148">
                  <c:v>0.84306639887206636</c:v>
                </c:pt>
                <c:pt idx="149">
                  <c:v>0.78016309216734214</c:v>
                </c:pt>
                <c:pt idx="150">
                  <c:v>0.72194273818977883</c:v>
                </c:pt>
                <c:pt idx="151">
                  <c:v>0.66694117615733206</c:v>
                </c:pt>
                <c:pt idx="152">
                  <c:v>0.61479294320323963</c:v>
                </c:pt>
                <c:pt idx="153">
                  <c:v>0.5649770603697265</c:v>
                </c:pt>
                <c:pt idx="154">
                  <c:v>0.52367215412231372</c:v>
                </c:pt>
                <c:pt idx="155">
                  <c:v>0.491584915494088</c:v>
                </c:pt>
                <c:pt idx="156">
                  <c:v>0.46431675714810539</c:v>
                </c:pt>
                <c:pt idx="157">
                  <c:v>0.44400125298497317</c:v>
                </c:pt>
                <c:pt idx="158">
                  <c:v>0.40195781839498101</c:v>
                </c:pt>
                <c:pt idx="159">
                  <c:v>0.3846451671345742</c:v>
                </c:pt>
                <c:pt idx="160">
                  <c:v>0.3952572830491865</c:v>
                </c:pt>
                <c:pt idx="161">
                  <c:v>0.43449205793792922</c:v>
                </c:pt>
                <c:pt idx="162">
                  <c:v>0.49570291096776253</c:v>
                </c:pt>
                <c:pt idx="163">
                  <c:v>0.56270572596644142</c:v>
                </c:pt>
                <c:pt idx="164">
                  <c:v>0.62944812218022639</c:v>
                </c:pt>
                <c:pt idx="165">
                  <c:v>0.68825124783764746</c:v>
                </c:pt>
                <c:pt idx="166">
                  <c:v>0.73380138034497988</c:v>
                </c:pt>
                <c:pt idx="167">
                  <c:v>0.76671913997580354</c:v>
                </c:pt>
                <c:pt idx="168">
                  <c:v>0.79425530772303377</c:v>
                </c:pt>
                <c:pt idx="169">
                  <c:v>0.82140976127644527</c:v>
                </c:pt>
                <c:pt idx="170">
                  <c:v>0.84733569664400887</c:v>
                </c:pt>
                <c:pt idx="171">
                  <c:v>0.87812762305592629</c:v>
                </c:pt>
                <c:pt idx="172">
                  <c:v>0.92003808610961246</c:v>
                </c:pt>
                <c:pt idx="173">
                  <c:v>0.968188869178359</c:v>
                </c:pt>
                <c:pt idx="174">
                  <c:v>0.98184633651443931</c:v>
                </c:pt>
                <c:pt idx="175">
                  <c:v>0.92802050023470373</c:v>
                </c:pt>
                <c:pt idx="176">
                  <c:v>0.87562996774089652</c:v>
                </c:pt>
                <c:pt idx="177">
                  <c:v>0.82019615017265579</c:v>
                </c:pt>
                <c:pt idx="178">
                  <c:v>0.76724672305908226</c:v>
                </c:pt>
                <c:pt idx="179">
                  <c:v>0.72035064358068168</c:v>
                </c:pt>
                <c:pt idx="180">
                  <c:v>0.67823943405801379</c:v>
                </c:pt>
                <c:pt idx="181">
                  <c:v>0.64133357362354149</c:v>
                </c:pt>
                <c:pt idx="182">
                  <c:v>0.61216776072085755</c:v>
                </c:pt>
                <c:pt idx="183">
                  <c:v>0.589253255968613</c:v>
                </c:pt>
                <c:pt idx="184">
                  <c:v>0.57142153237896198</c:v>
                </c:pt>
                <c:pt idx="185">
                  <c:v>0.56414328119779489</c:v>
                </c:pt>
                <c:pt idx="186">
                  <c:v>0.55048514507566515</c:v>
                </c:pt>
                <c:pt idx="187">
                  <c:v>0.53192332321517299</c:v>
                </c:pt>
                <c:pt idx="188">
                  <c:v>0.51813637206879348</c:v>
                </c:pt>
                <c:pt idx="189">
                  <c:v>0.54386746914522155</c:v>
                </c:pt>
                <c:pt idx="190">
                  <c:v>0.56398013195492158</c:v>
                </c:pt>
                <c:pt idx="191">
                  <c:v>0.56768524758205297</c:v>
                </c:pt>
                <c:pt idx="192">
                  <c:v>0.55484130328126802</c:v>
                </c:pt>
                <c:pt idx="193">
                  <c:v>0.53325310809488191</c:v>
                </c:pt>
                <c:pt idx="194">
                  <c:v>0.51801017714175379</c:v>
                </c:pt>
                <c:pt idx="195">
                  <c:v>0.52062794494283415</c:v>
                </c:pt>
                <c:pt idx="196">
                  <c:v>0.55010585692767511</c:v>
                </c:pt>
                <c:pt idx="197">
                  <c:v>0.60289850515549281</c:v>
                </c:pt>
                <c:pt idx="198">
                  <c:v>0.6770056249367209</c:v>
                </c:pt>
                <c:pt idx="199">
                  <c:v>0.76531883777930365</c:v>
                </c:pt>
                <c:pt idx="200">
                  <c:v>0.8625746379596736</c:v>
                </c:pt>
                <c:pt idx="201">
                  <c:v>0.95266297908318076</c:v>
                </c:pt>
                <c:pt idx="202">
                  <c:v>0.9625330901430964</c:v>
                </c:pt>
                <c:pt idx="203">
                  <c:v>0.88768866820744563</c:v>
                </c:pt>
                <c:pt idx="204">
                  <c:v>0.82232323541051344</c:v>
                </c:pt>
                <c:pt idx="205">
                  <c:v>0.76818165279040107</c:v>
                </c:pt>
                <c:pt idx="206">
                  <c:v>0.72812873139183565</c:v>
                </c:pt>
                <c:pt idx="207">
                  <c:v>0.69599814282694172</c:v>
                </c:pt>
                <c:pt idx="208">
                  <c:v>0.67287189182549745</c:v>
                </c:pt>
                <c:pt idx="209">
                  <c:v>0.65596346457556431</c:v>
                </c:pt>
                <c:pt idx="210">
                  <c:v>0.64414277205708625</c:v>
                </c:pt>
                <c:pt idx="211">
                  <c:v>0.63504212554775541</c:v>
                </c:pt>
                <c:pt idx="212">
                  <c:v>0.62869887649812439</c:v>
                </c:pt>
                <c:pt idx="213">
                  <c:v>0.62553954528408839</c:v>
                </c:pt>
                <c:pt idx="214">
                  <c:v>0.62684380732005784</c:v>
                </c:pt>
                <c:pt idx="215">
                  <c:v>0.63382549588580517</c:v>
                </c:pt>
                <c:pt idx="216">
                  <c:v>0.64313377562281671</c:v>
                </c:pt>
                <c:pt idx="217">
                  <c:v>0.67233810161743612</c:v>
                </c:pt>
                <c:pt idx="218">
                  <c:v>0.72219885046457899</c:v>
                </c:pt>
                <c:pt idx="219">
                  <c:v>0.78221891235026919</c:v>
                </c:pt>
                <c:pt idx="220">
                  <c:v>0.84627334058573911</c:v>
                </c:pt>
                <c:pt idx="221">
                  <c:v>0.90904735192413166</c:v>
                </c:pt>
                <c:pt idx="222">
                  <c:v>0.97193605600534028</c:v>
                </c:pt>
                <c:pt idx="223">
                  <c:v>0.96889527127139208</c:v>
                </c:pt>
                <c:pt idx="224">
                  <c:v>0.92064981922070166</c:v>
                </c:pt>
                <c:pt idx="225">
                  <c:v>0.88102977413262029</c:v>
                </c:pt>
                <c:pt idx="226">
                  <c:v>0.85341882124965285</c:v>
                </c:pt>
                <c:pt idx="227">
                  <c:v>0.83825166423659347</c:v>
                </c:pt>
                <c:pt idx="228">
                  <c:v>0.83423007426442453</c:v>
                </c:pt>
                <c:pt idx="229">
                  <c:v>0.84031339009843697</c:v>
                </c:pt>
                <c:pt idx="230">
                  <c:v>0.85467713830873904</c:v>
                </c:pt>
                <c:pt idx="231">
                  <c:v>0.88105157006896961</c:v>
                </c:pt>
                <c:pt idx="232">
                  <c:v>0.91440273559909124</c:v>
                </c:pt>
                <c:pt idx="233">
                  <c:v>0.95784992053174989</c:v>
                </c:pt>
                <c:pt idx="234">
                  <c:v>0.99068423144575279</c:v>
                </c:pt>
                <c:pt idx="235">
                  <c:v>0.93204808136805017</c:v>
                </c:pt>
                <c:pt idx="236">
                  <c:v>0.87385583915143472</c:v>
                </c:pt>
                <c:pt idx="237">
                  <c:v>0.82423823945900243</c:v>
                </c:pt>
                <c:pt idx="238">
                  <c:v>0.78950097457503132</c:v>
                </c:pt>
                <c:pt idx="239">
                  <c:v>0.76705938459732281</c:v>
                </c:pt>
                <c:pt idx="240">
                  <c:v>0.75284834086947194</c:v>
                </c:pt>
                <c:pt idx="241">
                  <c:v>0.74291575027802481</c:v>
                </c:pt>
                <c:pt idx="242">
                  <c:v>0.73620946027962275</c:v>
                </c:pt>
                <c:pt idx="243">
                  <c:v>0.73208401732311223</c:v>
                </c:pt>
                <c:pt idx="244">
                  <c:v>0.73433519055393548</c:v>
                </c:pt>
                <c:pt idx="245">
                  <c:v>0.74951402003882861</c:v>
                </c:pt>
                <c:pt idx="246">
                  <c:v>0.77792867644948716</c:v>
                </c:pt>
                <c:pt idx="247">
                  <c:v>0.8238519947795091</c:v>
                </c:pt>
                <c:pt idx="248">
                  <c:v>0.88845452395130708</c:v>
                </c:pt>
                <c:pt idx="249">
                  <c:v>0.97151957058763849</c:v>
                </c:pt>
                <c:pt idx="250">
                  <c:v>0.93347949068764646</c:v>
                </c:pt>
                <c:pt idx="251">
                  <c:v>0.83210072496836085</c:v>
                </c:pt>
                <c:pt idx="252">
                  <c:v>0.73263650036704253</c:v>
                </c:pt>
                <c:pt idx="253">
                  <c:v>0.64144904765605404</c:v>
                </c:pt>
                <c:pt idx="254">
                  <c:v>0.56260555284327263</c:v>
                </c:pt>
                <c:pt idx="255">
                  <c:v>0.49802650586837871</c:v>
                </c:pt>
                <c:pt idx="256">
                  <c:v>0.4465384625237353</c:v>
                </c:pt>
                <c:pt idx="257">
                  <c:v>0.40718016333009832</c:v>
                </c:pt>
                <c:pt idx="258">
                  <c:v>0.37868879648201526</c:v>
                </c:pt>
                <c:pt idx="259">
                  <c:v>0.3599982115904754</c:v>
                </c:pt>
                <c:pt idx="260">
                  <c:v>0.3491930685824931</c:v>
                </c:pt>
                <c:pt idx="261">
                  <c:v>0.34336020141367929</c:v>
                </c:pt>
                <c:pt idx="262">
                  <c:v>0.34582209176600576</c:v>
                </c:pt>
                <c:pt idx="263">
                  <c:v>0.39376569092922264</c:v>
                </c:pt>
                <c:pt idx="264">
                  <c:v>0.44720360283798821</c:v>
                </c:pt>
                <c:pt idx="265">
                  <c:v>0.50100403321048859</c:v>
                </c:pt>
                <c:pt idx="266">
                  <c:v>0.56027571572553403</c:v>
                </c:pt>
                <c:pt idx="267">
                  <c:v>0.62609081447025705</c:v>
                </c:pt>
                <c:pt idx="268">
                  <c:v>0.68553197692716195</c:v>
                </c:pt>
                <c:pt idx="269">
                  <c:v>0.72712803764229328</c:v>
                </c:pt>
                <c:pt idx="270">
                  <c:v>0.75310946320017602</c:v>
                </c:pt>
                <c:pt idx="271">
                  <c:v>0.77472966689984868</c:v>
                </c:pt>
                <c:pt idx="272">
                  <c:v>0.80083904978928877</c:v>
                </c:pt>
                <c:pt idx="273">
                  <c:v>0.82973091256481446</c:v>
                </c:pt>
                <c:pt idx="274">
                  <c:v>0.86722053076483818</c:v>
                </c:pt>
                <c:pt idx="275">
                  <c:v>0.92069241890188447</c:v>
                </c:pt>
                <c:pt idx="276">
                  <c:v>0.98897379994103984</c:v>
                </c:pt>
                <c:pt idx="277">
                  <c:v>0.93267943882137427</c:v>
                </c:pt>
                <c:pt idx="278">
                  <c:v>0.84872811958771344</c:v>
                </c:pt>
                <c:pt idx="279">
                  <c:v>0.77052929322410657</c:v>
                </c:pt>
                <c:pt idx="280">
                  <c:v>0.70098866347976085</c:v>
                </c:pt>
                <c:pt idx="281">
                  <c:v>0.6428327092010595</c:v>
                </c:pt>
                <c:pt idx="282">
                  <c:v>0.59261917703444755</c:v>
                </c:pt>
                <c:pt idx="283">
                  <c:v>0.54354362967354608</c:v>
                </c:pt>
                <c:pt idx="284">
                  <c:v>0.48348572424465719</c:v>
                </c:pt>
                <c:pt idx="285">
                  <c:v>0.40820958688023357</c:v>
                </c:pt>
                <c:pt idx="286">
                  <c:v>0.32760670098065292</c:v>
                </c:pt>
                <c:pt idx="287">
                  <c:v>0.24428601214876622</c:v>
                </c:pt>
                <c:pt idx="288">
                  <c:v>0.16869990108106614</c:v>
                </c:pt>
                <c:pt idx="289">
                  <c:v>0.10933091627234504</c:v>
                </c:pt>
                <c:pt idx="290">
                  <c:v>7.0195131670676147E-2</c:v>
                </c:pt>
                <c:pt idx="291">
                  <c:v>4.8105409233917595E-2</c:v>
                </c:pt>
                <c:pt idx="292">
                  <c:v>4.1225363421644512E-2</c:v>
                </c:pt>
                <c:pt idx="293">
                  <c:v>5.0996998336301891E-2</c:v>
                </c:pt>
                <c:pt idx="294">
                  <c:v>4.1207255199761872E-2</c:v>
                </c:pt>
                <c:pt idx="295">
                  <c:v>4.8492239884251442E-2</c:v>
                </c:pt>
                <c:pt idx="296">
                  <c:v>7.7202354489082192E-2</c:v>
                </c:pt>
                <c:pt idx="297">
                  <c:v>0.13468677016992081</c:v>
                </c:pt>
                <c:pt idx="298">
                  <c:v>0.21563488842729495</c:v>
                </c:pt>
                <c:pt idx="299">
                  <c:v>0.3239224871718781</c:v>
                </c:pt>
                <c:pt idx="300">
                  <c:v>0.45312118662392831</c:v>
                </c:pt>
                <c:pt idx="301">
                  <c:v>0.59257094370259811</c:v>
                </c:pt>
                <c:pt idx="302">
                  <c:v>0.73644393894370008</c:v>
                </c:pt>
                <c:pt idx="303">
                  <c:v>0.88198254807906284</c:v>
                </c:pt>
                <c:pt idx="304">
                  <c:v>0.97185900199346442</c:v>
                </c:pt>
                <c:pt idx="305">
                  <c:v>0.83066222957928748</c:v>
                </c:pt>
                <c:pt idx="306">
                  <c:v>0.70389330342451806</c:v>
                </c:pt>
                <c:pt idx="307">
                  <c:v>0.59944514516774083</c:v>
                </c:pt>
                <c:pt idx="308">
                  <c:v>0.51584119900029834</c:v>
                </c:pt>
                <c:pt idx="309">
                  <c:v>0.4530211777481129</c:v>
                </c:pt>
                <c:pt idx="310">
                  <c:v>0.40224012224124595</c:v>
                </c:pt>
                <c:pt idx="311">
                  <c:v>0.36007522070882536</c:v>
                </c:pt>
                <c:pt idx="312">
                  <c:v>0.31793899316508178</c:v>
                </c:pt>
                <c:pt idx="313">
                  <c:v>0.20321259822652893</c:v>
                </c:pt>
                <c:pt idx="314">
                  <c:v>0.10803202311998839</c:v>
                </c:pt>
                <c:pt idx="315">
                  <c:v>4.436852797256019E-2</c:v>
                </c:pt>
                <c:pt idx="316">
                  <c:v>1.7321748877266896E-2</c:v>
                </c:pt>
                <c:pt idx="317">
                  <c:v>1.7295930653885128E-2</c:v>
                </c:pt>
                <c:pt idx="318">
                  <c:v>4.6260678048072879E-2</c:v>
                </c:pt>
                <c:pt idx="319">
                  <c:v>9.455783453102995E-2</c:v>
                </c:pt>
                <c:pt idx="320">
                  <c:v>0.15319240608230766</c:v>
                </c:pt>
                <c:pt idx="321">
                  <c:v>0.22597701098978651</c:v>
                </c:pt>
                <c:pt idx="322">
                  <c:v>0.31384729124287902</c:v>
                </c:pt>
                <c:pt idx="323">
                  <c:v>0.40869731882127414</c:v>
                </c:pt>
                <c:pt idx="324">
                  <c:v>0.50986800572491653</c:v>
                </c:pt>
                <c:pt idx="325">
                  <c:v>0.59616870210399364</c:v>
                </c:pt>
                <c:pt idx="326">
                  <c:v>0.69401741349977253</c:v>
                </c:pt>
                <c:pt idx="327">
                  <c:v>0.79777995313469674</c:v>
                </c:pt>
                <c:pt idx="328">
                  <c:v>0.8874192850021646</c:v>
                </c:pt>
                <c:pt idx="329">
                  <c:v>0.95959920460935078</c:v>
                </c:pt>
                <c:pt idx="330">
                  <c:v>0.98883692623497621</c:v>
                </c:pt>
                <c:pt idx="331">
                  <c:v>0.94973109420437007</c:v>
                </c:pt>
                <c:pt idx="332">
                  <c:v>0.91342304485973203</c:v>
                </c:pt>
                <c:pt idx="333">
                  <c:v>0.88488025820381455</c:v>
                </c:pt>
                <c:pt idx="334">
                  <c:v>0.86787627670135825</c:v>
                </c:pt>
                <c:pt idx="335">
                  <c:v>0.86217638819856979</c:v>
                </c:pt>
                <c:pt idx="336">
                  <c:v>0.86066328431987349</c:v>
                </c:pt>
                <c:pt idx="337">
                  <c:v>0.86524088270163091</c:v>
                </c:pt>
                <c:pt idx="338">
                  <c:v>0.87338535555070551</c:v>
                </c:pt>
                <c:pt idx="339">
                  <c:v>0.88407378348708121</c:v>
                </c:pt>
                <c:pt idx="340">
                  <c:v>0.89523326819795579</c:v>
                </c:pt>
                <c:pt idx="341">
                  <c:v>0.90084777033028518</c:v>
                </c:pt>
                <c:pt idx="342">
                  <c:v>0.8977734657811115</c:v>
                </c:pt>
                <c:pt idx="343">
                  <c:v>0.89032296550126611</c:v>
                </c:pt>
                <c:pt idx="344">
                  <c:v>0.96679946074199119</c:v>
                </c:pt>
                <c:pt idx="345">
                  <c:v>0.96149447065859273</c:v>
                </c:pt>
                <c:pt idx="346">
                  <c:v>0.90157241249914477</c:v>
                </c:pt>
                <c:pt idx="347">
                  <c:v>0.85114984987786602</c:v>
                </c:pt>
                <c:pt idx="348">
                  <c:v>0.80879461071802528</c:v>
                </c:pt>
                <c:pt idx="349">
                  <c:v>0.77912427659618955</c:v>
                </c:pt>
                <c:pt idx="350">
                  <c:v>0.76206218841844708</c:v>
                </c:pt>
                <c:pt idx="351">
                  <c:v>0.75742983473650383</c:v>
                </c:pt>
                <c:pt idx="352">
                  <c:v>0.7688159640814749</c:v>
                </c:pt>
                <c:pt idx="353">
                  <c:v>0.7970991657250186</c:v>
                </c:pt>
                <c:pt idx="354">
                  <c:v>0.8381011163732488</c:v>
                </c:pt>
                <c:pt idx="355">
                  <c:v>0.8982707650066849</c:v>
                </c:pt>
                <c:pt idx="356">
                  <c:v>0.95689129950992402</c:v>
                </c:pt>
                <c:pt idx="357">
                  <c:v>0.9564696030014932</c:v>
                </c:pt>
                <c:pt idx="358">
                  <c:v>0.85949715332964804</c:v>
                </c:pt>
                <c:pt idx="359">
                  <c:v>0.76975437163892813</c:v>
                </c:pt>
              </c:numCache>
            </c:numRef>
          </c:val>
        </c:ser>
        <c:ser>
          <c:idx val="21"/>
          <c:order val="21"/>
          <c:tx>
            <c:strRef>
              <c:f>'Score Template 2'!$EZ$8</c:f>
              <c:strCache>
                <c:ptCount val="1"/>
                <c:pt idx="0">
                  <c:v>Accuracy Score +210s</c:v>
                </c:pt>
              </c:strCache>
            </c:strRef>
          </c:tx>
          <c:val>
            <c:numRef>
              <c:f>'Score Template 2'!$EZ$39:$EZ$398</c:f>
              <c:numCache>
                <c:formatCode>0.0000</c:formatCode>
                <c:ptCount val="360"/>
                <c:pt idx="0">
                  <c:v>0.7992133054545294</c:v>
                </c:pt>
                <c:pt idx="1">
                  <c:v>0.85620655766090459</c:v>
                </c:pt>
                <c:pt idx="2">
                  <c:v>0.90640488146129017</c:v>
                </c:pt>
                <c:pt idx="3">
                  <c:v>0.95239987588053332</c:v>
                </c:pt>
                <c:pt idx="4">
                  <c:v>0.99593631321248299</c:v>
                </c:pt>
                <c:pt idx="5">
                  <c:v>0.93965189523181025</c:v>
                </c:pt>
                <c:pt idx="6">
                  <c:v>0.88461774891243461</c:v>
                </c:pt>
                <c:pt idx="7">
                  <c:v>0.8359652250037839</c:v>
                </c:pt>
                <c:pt idx="8">
                  <c:v>0.79076465028367893</c:v>
                </c:pt>
                <c:pt idx="9">
                  <c:v>0.74902525024805677</c:v>
                </c:pt>
                <c:pt idx="10">
                  <c:v>0.70938469306653551</c:v>
                </c:pt>
                <c:pt idx="11">
                  <c:v>0.67108785372836843</c:v>
                </c:pt>
                <c:pt idx="12">
                  <c:v>0.63575587982277293</c:v>
                </c:pt>
                <c:pt idx="13">
                  <c:v>0.61126578277998833</c:v>
                </c:pt>
                <c:pt idx="14">
                  <c:v>0.60135810067852513</c:v>
                </c:pt>
                <c:pt idx="15">
                  <c:v>0.59518283096536995</c:v>
                </c:pt>
                <c:pt idx="16">
                  <c:v>0.59591138731054638</c:v>
                </c:pt>
                <c:pt idx="17">
                  <c:v>0.60457830723770867</c:v>
                </c:pt>
                <c:pt idx="18">
                  <c:v>0.62791405551971891</c:v>
                </c:pt>
                <c:pt idx="19">
                  <c:v>0.68387237425067471</c:v>
                </c:pt>
                <c:pt idx="20">
                  <c:v>0.77060001858352911</c:v>
                </c:pt>
                <c:pt idx="21">
                  <c:v>0.88495600762925231</c:v>
                </c:pt>
                <c:pt idx="22">
                  <c:v>0.985844340820347</c:v>
                </c:pt>
                <c:pt idx="23">
                  <c:v>0.85199626376351834</c:v>
                </c:pt>
                <c:pt idx="24">
                  <c:v>0.71366187691155991</c:v>
                </c:pt>
                <c:pt idx="25">
                  <c:v>0.57484185684965272</c:v>
                </c:pt>
                <c:pt idx="26">
                  <c:v>0.43896741195862554</c:v>
                </c:pt>
                <c:pt idx="27">
                  <c:v>0.31287726077962497</c:v>
                </c:pt>
                <c:pt idx="28">
                  <c:v>0.20036026772964877</c:v>
                </c:pt>
                <c:pt idx="29">
                  <c:v>0.10060401184574508</c:v>
                </c:pt>
                <c:pt idx="30">
                  <c:v>1.2981043368457956E-2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1.0156714992297422E-2</c:v>
                </c:pt>
                <c:pt idx="42">
                  <c:v>0.15188788782638452</c:v>
                </c:pt>
                <c:pt idx="43">
                  <c:v>0.31878238547169746</c:v>
                </c:pt>
                <c:pt idx="44">
                  <c:v>0.50003067329969031</c:v>
                </c:pt>
                <c:pt idx="45">
                  <c:v>0.69406986241048585</c:v>
                </c:pt>
                <c:pt idx="46">
                  <c:v>0.90624603295039285</c:v>
                </c:pt>
                <c:pt idx="47">
                  <c:v>0.87026164220450786</c:v>
                </c:pt>
                <c:pt idx="48">
                  <c:v>0.64813040304209535</c:v>
                </c:pt>
                <c:pt idx="49">
                  <c:v>0.44034254421158581</c:v>
                </c:pt>
                <c:pt idx="50">
                  <c:v>0.26072270938950903</c:v>
                </c:pt>
                <c:pt idx="51">
                  <c:v>0.11338218513191278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1.2610435589786029E-3</c:v>
                </c:pt>
                <c:pt idx="66">
                  <c:v>0.10596651964657167</c:v>
                </c:pt>
                <c:pt idx="67">
                  <c:v>0.23219849565982698</c:v>
                </c:pt>
                <c:pt idx="68">
                  <c:v>0.37730298469992241</c:v>
                </c:pt>
                <c:pt idx="69">
                  <c:v>0.53566920651513483</c:v>
                </c:pt>
                <c:pt idx="70">
                  <c:v>0.69381485703374213</c:v>
                </c:pt>
                <c:pt idx="71">
                  <c:v>0.84328047804143869</c:v>
                </c:pt>
                <c:pt idx="72">
                  <c:v>0.98078565102007476</c:v>
                </c:pt>
                <c:pt idx="73">
                  <c:v>0.90519611189682647</c:v>
                </c:pt>
                <c:pt idx="74">
                  <c:v>0.80038712554085523</c:v>
                </c:pt>
                <c:pt idx="75">
                  <c:v>0.70333812882576985</c:v>
                </c:pt>
                <c:pt idx="76">
                  <c:v>0.61505754169824733</c:v>
                </c:pt>
                <c:pt idx="77">
                  <c:v>0.54905278487960174</c:v>
                </c:pt>
                <c:pt idx="78">
                  <c:v>0.50337800786881559</c:v>
                </c:pt>
                <c:pt idx="79">
                  <c:v>0.46703317453994631</c:v>
                </c:pt>
                <c:pt idx="80">
                  <c:v>0.43573148183443489</c:v>
                </c:pt>
                <c:pt idx="81">
                  <c:v>0.4161594718299324</c:v>
                </c:pt>
                <c:pt idx="82">
                  <c:v>0.41346334699045617</c:v>
                </c:pt>
                <c:pt idx="83">
                  <c:v>0.43361224042918645</c:v>
                </c:pt>
                <c:pt idx="84">
                  <c:v>0.47042908067866085</c:v>
                </c:pt>
                <c:pt idx="85">
                  <c:v>0.51572698564539032</c:v>
                </c:pt>
                <c:pt idx="86">
                  <c:v>0.56964707787175706</c:v>
                </c:pt>
                <c:pt idx="87">
                  <c:v>0.63056333711944634</c:v>
                </c:pt>
                <c:pt idx="88">
                  <c:v>0.69796494554952093</c:v>
                </c:pt>
                <c:pt idx="89">
                  <c:v>0.77635484263778565</c:v>
                </c:pt>
                <c:pt idx="90">
                  <c:v>0.86883021410150574</c:v>
                </c:pt>
                <c:pt idx="91">
                  <c:v>0.96278931866511108</c:v>
                </c:pt>
                <c:pt idx="92">
                  <c:v>0.9447486789284063</c:v>
                </c:pt>
                <c:pt idx="93">
                  <c:v>0.85968801487282276</c:v>
                </c:pt>
                <c:pt idx="94">
                  <c:v>0.78621492032515961</c:v>
                </c:pt>
                <c:pt idx="95">
                  <c:v>0.7267015667072827</c:v>
                </c:pt>
                <c:pt idx="96">
                  <c:v>0.68098732333658862</c:v>
                </c:pt>
                <c:pt idx="97">
                  <c:v>0.64219115298334506</c:v>
                </c:pt>
                <c:pt idx="98">
                  <c:v>0.62330503269968429</c:v>
                </c:pt>
                <c:pt idx="99">
                  <c:v>0.62027821894272439</c:v>
                </c:pt>
                <c:pt idx="100">
                  <c:v>0.62166867370015721</c:v>
                </c:pt>
                <c:pt idx="101">
                  <c:v>0.63092806642835997</c:v>
                </c:pt>
                <c:pt idx="102">
                  <c:v>0.64313704726422927</c:v>
                </c:pt>
                <c:pt idx="103">
                  <c:v>0.65662328608661524</c:v>
                </c:pt>
                <c:pt idx="104">
                  <c:v>0.66487042086808046</c:v>
                </c:pt>
                <c:pt idx="105">
                  <c:v>0.68524688187237037</c:v>
                </c:pt>
                <c:pt idx="106">
                  <c:v>0.72329659749087583</c:v>
                </c:pt>
                <c:pt idx="107">
                  <c:v>0.77990357626037243</c:v>
                </c:pt>
                <c:pt idx="108">
                  <c:v>0.84810264680011116</c:v>
                </c:pt>
                <c:pt idx="109">
                  <c:v>0.92697932367746327</c:v>
                </c:pt>
                <c:pt idx="110">
                  <c:v>0.98529244765659585</c:v>
                </c:pt>
                <c:pt idx="111">
                  <c:v>0.89605523542161547</c:v>
                </c:pt>
                <c:pt idx="112">
                  <c:v>0.81467048271923448</c:v>
                </c:pt>
                <c:pt idx="113">
                  <c:v>0.75362814008184675</c:v>
                </c:pt>
                <c:pt idx="114">
                  <c:v>0.71252661536392869</c:v>
                </c:pt>
                <c:pt idx="115">
                  <c:v>0.68372536367256076</c:v>
                </c:pt>
                <c:pt idx="116">
                  <c:v>0.66522053569550021</c:v>
                </c:pt>
                <c:pt idx="117">
                  <c:v>0.65835918905911961</c:v>
                </c:pt>
                <c:pt idx="118">
                  <c:v>0.66182952639601011</c:v>
                </c:pt>
                <c:pt idx="119">
                  <c:v>0.67177419222413648</c:v>
                </c:pt>
                <c:pt idx="120">
                  <c:v>0.68889830346497882</c:v>
                </c:pt>
                <c:pt idx="121">
                  <c:v>0.7121101438932631</c:v>
                </c:pt>
                <c:pt idx="122">
                  <c:v>0.74866051426629765</c:v>
                </c:pt>
                <c:pt idx="123">
                  <c:v>0.79973946018387831</c:v>
                </c:pt>
                <c:pt idx="124">
                  <c:v>0.85718252173440912</c:v>
                </c:pt>
                <c:pt idx="125">
                  <c:v>0.91486918463947009</c:v>
                </c:pt>
                <c:pt idx="126">
                  <c:v>0.97185188905792608</c:v>
                </c:pt>
                <c:pt idx="127">
                  <c:v>0.9698859871043074</c:v>
                </c:pt>
                <c:pt idx="128">
                  <c:v>0.90753555949308717</c:v>
                </c:pt>
                <c:pt idx="129">
                  <c:v>0.84527412173668715</c:v>
                </c:pt>
                <c:pt idx="130">
                  <c:v>0.78601708208264853</c:v>
                </c:pt>
                <c:pt idx="131">
                  <c:v>0.72414682700292732</c:v>
                </c:pt>
                <c:pt idx="132">
                  <c:v>0.66456811689651529</c:v>
                </c:pt>
                <c:pt idx="133">
                  <c:v>0.60722649177881816</c:v>
                </c:pt>
                <c:pt idx="134">
                  <c:v>0.55623363979552809</c:v>
                </c:pt>
                <c:pt idx="135">
                  <c:v>0.51695639406646299</c:v>
                </c:pt>
                <c:pt idx="136">
                  <c:v>0.4963947210481553</c:v>
                </c:pt>
                <c:pt idx="137">
                  <c:v>0.49796872084918986</c:v>
                </c:pt>
                <c:pt idx="138">
                  <c:v>0.52533187165151463</c:v>
                </c:pt>
                <c:pt idx="139">
                  <c:v>0.57268218124069015</c:v>
                </c:pt>
                <c:pt idx="140">
                  <c:v>0.6339023117176068</c:v>
                </c:pt>
                <c:pt idx="141">
                  <c:v>0.70883140950846735</c:v>
                </c:pt>
                <c:pt idx="142">
                  <c:v>0.79290862092883829</c:v>
                </c:pt>
                <c:pt idx="143">
                  <c:v>0.87605811322759064</c:v>
                </c:pt>
                <c:pt idx="144">
                  <c:v>0.95012103406172765</c:v>
                </c:pt>
                <c:pt idx="145">
                  <c:v>0.98080038283975624</c:v>
                </c:pt>
                <c:pt idx="146">
                  <c:v>0.91071970404180957</c:v>
                </c:pt>
                <c:pt idx="147">
                  <c:v>0.8430975570445205</c:v>
                </c:pt>
                <c:pt idx="148">
                  <c:v>0.78019420317683985</c:v>
                </c:pt>
                <c:pt idx="149">
                  <c:v>0.72197234478909822</c:v>
                </c:pt>
                <c:pt idx="150">
                  <c:v>0.66697208898730431</c:v>
                </c:pt>
                <c:pt idx="151">
                  <c:v>0.61482271222365381</c:v>
                </c:pt>
                <c:pt idx="152">
                  <c:v>0.56500571593232518</c:v>
                </c:pt>
                <c:pt idx="153">
                  <c:v>0.52369764028210186</c:v>
                </c:pt>
                <c:pt idx="154">
                  <c:v>0.49160454692407274</c:v>
                </c:pt>
                <c:pt idx="155">
                  <c:v>0.46432703336411629</c:v>
                </c:pt>
                <c:pt idx="156">
                  <c:v>0.4440004642745814</c:v>
                </c:pt>
                <c:pt idx="157">
                  <c:v>0.40194413768952209</c:v>
                </c:pt>
                <c:pt idx="158">
                  <c:v>0.3846214944663221</c:v>
                </c:pt>
                <c:pt idx="159">
                  <c:v>0.3952266772648001</c:v>
                </c:pt>
                <c:pt idx="160">
                  <c:v>0.43445459919083529</c:v>
                </c:pt>
                <c:pt idx="161">
                  <c:v>0.4956608814981186</c:v>
                </c:pt>
                <c:pt idx="162">
                  <c:v>0.56266416398834407</c:v>
                </c:pt>
                <c:pt idx="163">
                  <c:v>0.62941110507954612</c:v>
                </c:pt>
                <c:pt idx="164">
                  <c:v>0.68821672296521974</c:v>
                </c:pt>
                <c:pt idx="165">
                  <c:v>0.73376635424650427</c:v>
                </c:pt>
                <c:pt idx="166">
                  <c:v>0.76668534346076367</c:v>
                </c:pt>
                <c:pt idx="167">
                  <c:v>0.79422387162518615</c:v>
                </c:pt>
                <c:pt idx="168">
                  <c:v>0.82138066590275616</c:v>
                </c:pt>
                <c:pt idx="169">
                  <c:v>0.84730821131940759</c:v>
                </c:pt>
                <c:pt idx="170">
                  <c:v>0.87810156382395954</c:v>
                </c:pt>
                <c:pt idx="171">
                  <c:v>0.92001319249597702</c:v>
                </c:pt>
                <c:pt idx="172">
                  <c:v>0.96816822946831516</c:v>
                </c:pt>
                <c:pt idx="173">
                  <c:v>0.98186237031803847</c:v>
                </c:pt>
                <c:pt idx="174">
                  <c:v>0.92803412917576877</c:v>
                </c:pt>
                <c:pt idx="175">
                  <c:v>0.87564012588733331</c:v>
                </c:pt>
                <c:pt idx="176">
                  <c:v>0.82021717873030353</c:v>
                </c:pt>
                <c:pt idx="177">
                  <c:v>0.76725539122104658</c:v>
                </c:pt>
                <c:pt idx="178">
                  <c:v>0.72034535282561651</c:v>
                </c:pt>
                <c:pt idx="179">
                  <c:v>0.67821983539994291</c:v>
                </c:pt>
                <c:pt idx="180">
                  <c:v>0.64130298921176143</c:v>
                </c:pt>
                <c:pt idx="181">
                  <c:v>0.61213428009434734</c:v>
                </c:pt>
                <c:pt idx="182">
                  <c:v>0.58921990327905638</c:v>
                </c:pt>
                <c:pt idx="183">
                  <c:v>0.57139214807856942</c:v>
                </c:pt>
                <c:pt idx="184">
                  <c:v>0.56412052364459053</c:v>
                </c:pt>
                <c:pt idx="185">
                  <c:v>0.55046870309410734</c:v>
                </c:pt>
                <c:pt idx="186">
                  <c:v>0.53190957084934831</c:v>
                </c:pt>
                <c:pt idx="187">
                  <c:v>0.51812280938970368</c:v>
                </c:pt>
                <c:pt idx="188">
                  <c:v>0.54385451992020006</c:v>
                </c:pt>
                <c:pt idx="189">
                  <c:v>0.56396474902133154</c:v>
                </c:pt>
                <c:pt idx="190">
                  <c:v>0.56766430479733287</c:v>
                </c:pt>
                <c:pt idx="191">
                  <c:v>0.55481723820958861</c:v>
                </c:pt>
                <c:pt idx="192">
                  <c:v>0.53322813371463007</c:v>
                </c:pt>
                <c:pt idx="193">
                  <c:v>0.5179832710380845</c:v>
                </c:pt>
                <c:pt idx="194">
                  <c:v>0.52060175475566051</c:v>
                </c:pt>
                <c:pt idx="195">
                  <c:v>0.55007815053316977</c:v>
                </c:pt>
                <c:pt idx="196">
                  <c:v>0.60287203477601703</c:v>
                </c:pt>
                <c:pt idx="197">
                  <c:v>0.67698217425160423</c:v>
                </c:pt>
                <c:pt idx="198">
                  <c:v>0.76529777237521335</c:v>
                </c:pt>
                <c:pt idx="199">
                  <c:v>0.86255616973725047</c:v>
                </c:pt>
                <c:pt idx="200">
                  <c:v>0.95264837943641623</c:v>
                </c:pt>
                <c:pt idx="201">
                  <c:v>0.96254456407181732</c:v>
                </c:pt>
                <c:pt idx="202">
                  <c:v>0.88769759876139065</c:v>
                </c:pt>
                <c:pt idx="203">
                  <c:v>0.82232688591488057</c:v>
                </c:pt>
                <c:pt idx="204">
                  <c:v>0.76818849007945289</c:v>
                </c:pt>
                <c:pt idx="205">
                  <c:v>0.72813801917894883</c:v>
                </c:pt>
                <c:pt idx="206">
                  <c:v>0.69600504308385447</c:v>
                </c:pt>
                <c:pt idx="207">
                  <c:v>0.67285903275157177</c:v>
                </c:pt>
                <c:pt idx="208">
                  <c:v>0.65595341593562617</c:v>
                </c:pt>
                <c:pt idx="209">
                  <c:v>0.64414092997066497</c:v>
                </c:pt>
                <c:pt idx="210">
                  <c:v>0.63504855955244155</c:v>
                </c:pt>
                <c:pt idx="211">
                  <c:v>0.62870968308290776</c:v>
                </c:pt>
                <c:pt idx="212">
                  <c:v>0.6255471802026169</c:v>
                </c:pt>
                <c:pt idx="213">
                  <c:v>0.62684251153125092</c:v>
                </c:pt>
                <c:pt idx="214">
                  <c:v>0.63381077078301007</c:v>
                </c:pt>
                <c:pt idx="215">
                  <c:v>0.6431073925338926</c:v>
                </c:pt>
                <c:pt idx="216">
                  <c:v>0.67230105978288812</c:v>
                </c:pt>
                <c:pt idx="217">
                  <c:v>0.72215470439085983</c:v>
                </c:pt>
                <c:pt idx="218">
                  <c:v>0.78217029368429025</c:v>
                </c:pt>
                <c:pt idx="219">
                  <c:v>0.8462283037150008</c:v>
                </c:pt>
                <c:pt idx="220">
                  <c:v>0.90900495569570916</c:v>
                </c:pt>
                <c:pt idx="221">
                  <c:v>0.97189863825964951</c:v>
                </c:pt>
                <c:pt idx="222">
                  <c:v>0.96892795216253846</c:v>
                </c:pt>
                <c:pt idx="223">
                  <c:v>0.92067688659336722</c:v>
                </c:pt>
                <c:pt idx="224">
                  <c:v>0.8810497959494259</c:v>
                </c:pt>
                <c:pt idx="225">
                  <c:v>0.85343488309380688</c:v>
                </c:pt>
                <c:pt idx="226">
                  <c:v>0.83826323379163115</c:v>
                </c:pt>
                <c:pt idx="227">
                  <c:v>0.83423853350236943</c:v>
                </c:pt>
                <c:pt idx="228">
                  <c:v>0.84031930136573951</c:v>
                </c:pt>
                <c:pt idx="229">
                  <c:v>0.85468168541499145</c:v>
                </c:pt>
                <c:pt idx="230">
                  <c:v>0.88105473629020203</c:v>
                </c:pt>
                <c:pt idx="231">
                  <c:v>0.91440431144723899</c:v>
                </c:pt>
                <c:pt idx="232">
                  <c:v>0.95784926904862622</c:v>
                </c:pt>
                <c:pt idx="233">
                  <c:v>0.99068771492748431</c:v>
                </c:pt>
                <c:pt idx="234">
                  <c:v>0.93205272231637426</c:v>
                </c:pt>
                <c:pt idx="235">
                  <c:v>0.87387042279351479</c:v>
                </c:pt>
                <c:pt idx="236">
                  <c:v>0.82426314776038923</c:v>
                </c:pt>
                <c:pt idx="237">
                  <c:v>0.78953096029664116</c:v>
                </c:pt>
                <c:pt idx="238">
                  <c:v>0.76709138929300513</c:v>
                </c:pt>
                <c:pt idx="239">
                  <c:v>0.75287970667702697</c:v>
                </c:pt>
                <c:pt idx="240">
                  <c:v>0.74294717592119253</c:v>
                </c:pt>
                <c:pt idx="241">
                  <c:v>0.73623902827553878</c:v>
                </c:pt>
                <c:pt idx="242">
                  <c:v>0.73210812651545121</c:v>
                </c:pt>
                <c:pt idx="243">
                  <c:v>0.73435499056557108</c:v>
                </c:pt>
                <c:pt idx="244">
                  <c:v>0.74952781748434805</c:v>
                </c:pt>
                <c:pt idx="245">
                  <c:v>0.77793625424321622</c:v>
                </c:pt>
                <c:pt idx="246">
                  <c:v>0.8238540013448763</c:v>
                </c:pt>
                <c:pt idx="247">
                  <c:v>0.88845147933775637</c:v>
                </c:pt>
                <c:pt idx="248">
                  <c:v>0.97151238643998017</c:v>
                </c:pt>
                <c:pt idx="249">
                  <c:v>0.93349267948663717</c:v>
                </c:pt>
                <c:pt idx="250">
                  <c:v>0.83211740133904999</c:v>
                </c:pt>
                <c:pt idx="251">
                  <c:v>0.73265822363376731</c:v>
                </c:pt>
                <c:pt idx="252">
                  <c:v>0.64147477883832438</c:v>
                </c:pt>
                <c:pt idx="253">
                  <c:v>0.56263486859783729</c:v>
                </c:pt>
                <c:pt idx="254">
                  <c:v>0.49805559469766603</c:v>
                </c:pt>
                <c:pt idx="255">
                  <c:v>0.44656325886943082</c:v>
                </c:pt>
                <c:pt idx="256">
                  <c:v>0.40719751696967943</c:v>
                </c:pt>
                <c:pt idx="257">
                  <c:v>0.37870000127465631</c:v>
                </c:pt>
                <c:pt idx="258">
                  <c:v>0.36000530142943554</c:v>
                </c:pt>
                <c:pt idx="259">
                  <c:v>0.34919801916496729</c:v>
                </c:pt>
                <c:pt idx="260">
                  <c:v>0.34336353977468048</c:v>
                </c:pt>
                <c:pt idx="261">
                  <c:v>0.34582414243288784</c:v>
                </c:pt>
                <c:pt idx="262">
                  <c:v>0.39376455544260147</c:v>
                </c:pt>
                <c:pt idx="263">
                  <c:v>0.44719600652452296</c:v>
                </c:pt>
                <c:pt idx="264">
                  <c:v>0.50098982209338638</c:v>
                </c:pt>
                <c:pt idx="265">
                  <c:v>0.56025275306308631</c:v>
                </c:pt>
                <c:pt idx="266">
                  <c:v>0.62605851472797802</c:v>
                </c:pt>
                <c:pt idx="267">
                  <c:v>0.68549044799591763</c:v>
                </c:pt>
                <c:pt idx="268">
                  <c:v>0.72708054376733044</c:v>
                </c:pt>
                <c:pt idx="269">
                  <c:v>0.7530587821555017</c:v>
                </c:pt>
                <c:pt idx="270">
                  <c:v>0.77467994564918141</c:v>
                </c:pt>
                <c:pt idx="271">
                  <c:v>0.80079346892852454</c:v>
                </c:pt>
                <c:pt idx="272">
                  <c:v>0.82969150547528525</c:v>
                </c:pt>
                <c:pt idx="273">
                  <c:v>0.86718825578576542</c:v>
                </c:pt>
                <c:pt idx="274">
                  <c:v>0.92066668727838497</c:v>
                </c:pt>
                <c:pt idx="275">
                  <c:v>0.98895412946826289</c:v>
                </c:pt>
                <c:pt idx="276">
                  <c:v>0.93269367890240207</c:v>
                </c:pt>
                <c:pt idx="277">
                  <c:v>0.84873746133523975</c:v>
                </c:pt>
                <c:pt idx="278">
                  <c:v>0.77053469332031921</c:v>
                </c:pt>
                <c:pt idx="279">
                  <c:v>0.70099157824416469</c:v>
                </c:pt>
                <c:pt idx="280">
                  <c:v>0.6428314772305499</c:v>
                </c:pt>
                <c:pt idx="281">
                  <c:v>0.59259520580260938</c:v>
                </c:pt>
                <c:pt idx="282">
                  <c:v>0.54351691451574846</c:v>
                </c:pt>
                <c:pt idx="283">
                  <c:v>0.48345883113502952</c:v>
                </c:pt>
                <c:pt idx="284">
                  <c:v>0.4081799625203073</c:v>
                </c:pt>
                <c:pt idx="285">
                  <c:v>0.32757380958115168</c:v>
                </c:pt>
                <c:pt idx="286">
                  <c:v>0.2442563123320034</c:v>
                </c:pt>
                <c:pt idx="287">
                  <c:v>0.16867912679764607</c:v>
                </c:pt>
                <c:pt idx="288">
                  <c:v>0.10931795090008845</c:v>
                </c:pt>
                <c:pt idx="289">
                  <c:v>7.0184346429451594E-2</c:v>
                </c:pt>
                <c:pt idx="290">
                  <c:v>4.809237733290328E-2</c:v>
                </c:pt>
                <c:pt idx="291">
                  <c:v>4.1210937193801533E-2</c:v>
                </c:pt>
                <c:pt idx="292">
                  <c:v>5.0978269664691322E-2</c:v>
                </c:pt>
                <c:pt idx="293">
                  <c:v>4.1180532121505187E-2</c:v>
                </c:pt>
                <c:pt idx="294">
                  <c:v>4.8458109028968188E-2</c:v>
                </c:pt>
                <c:pt idx="295">
                  <c:v>7.7163188228503987E-2</c:v>
                </c:pt>
                <c:pt idx="296">
                  <c:v>0.13464479918117767</c:v>
                </c:pt>
                <c:pt idx="297">
                  <c:v>0.21559579171416132</c:v>
                </c:pt>
                <c:pt idx="298">
                  <c:v>0.32388771831438812</c:v>
                </c:pt>
                <c:pt idx="299">
                  <c:v>0.45309210803080369</c:v>
                </c:pt>
                <c:pt idx="300">
                  <c:v>0.5925458249508988</c:v>
                </c:pt>
                <c:pt idx="301">
                  <c:v>0.73641938781244076</c:v>
                </c:pt>
                <c:pt idx="302">
                  <c:v>0.88195250567979355</c:v>
                </c:pt>
                <c:pt idx="303">
                  <c:v>0.97189665487432664</c:v>
                </c:pt>
                <c:pt idx="304">
                  <c:v>0.83070254746793704</c:v>
                </c:pt>
                <c:pt idx="305">
                  <c:v>0.70393497861884224</c:v>
                </c:pt>
                <c:pt idx="306">
                  <c:v>0.5994829486104164</c:v>
                </c:pt>
                <c:pt idx="307">
                  <c:v>0.51587088997538877</c:v>
                </c:pt>
                <c:pt idx="308">
                  <c:v>0.45304075103303432</c:v>
                </c:pt>
                <c:pt idx="309">
                  <c:v>0.40225117361841478</c:v>
                </c:pt>
                <c:pt idx="310">
                  <c:v>0.36007866794484544</c:v>
                </c:pt>
                <c:pt idx="311">
                  <c:v>0.31793411671196026</c:v>
                </c:pt>
                <c:pt idx="312">
                  <c:v>0.20321750645963632</c:v>
                </c:pt>
                <c:pt idx="313">
                  <c:v>0.10802839769307382</c:v>
                </c:pt>
                <c:pt idx="314">
                  <c:v>4.4354192498388012E-2</c:v>
                </c:pt>
                <c:pt idx="315">
                  <c:v>1.7293027654920912E-2</c:v>
                </c:pt>
                <c:pt idx="316">
                  <c:v>1.7255476143112958E-2</c:v>
                </c:pt>
                <c:pt idx="317">
                  <c:v>4.6206551633129367E-2</c:v>
                </c:pt>
                <c:pt idx="318">
                  <c:v>9.449324972060047E-2</c:v>
                </c:pt>
                <c:pt idx="319">
                  <c:v>0.15312269376314425</c:v>
                </c:pt>
                <c:pt idx="320">
                  <c:v>0.22590508676773158</c:v>
                </c:pt>
                <c:pt idx="321">
                  <c:v>0.31377453695951096</c:v>
                </c:pt>
                <c:pt idx="322">
                  <c:v>0.40862425842275085</c:v>
                </c:pt>
                <c:pt idx="323">
                  <c:v>0.50979742749765378</c:v>
                </c:pt>
                <c:pt idx="324">
                  <c:v>0.59610533847851344</c:v>
                </c:pt>
                <c:pt idx="325">
                  <c:v>0.69396520832236552</c:v>
                </c:pt>
                <c:pt idx="326">
                  <c:v>0.79773816600710057</c:v>
                </c:pt>
                <c:pt idx="327">
                  <c:v>0.88738788477818098</c:v>
                </c:pt>
                <c:pt idx="328">
                  <c:v>0.95957381960728594</c:v>
                </c:pt>
                <c:pt idx="329">
                  <c:v>0.98885800696212445</c:v>
                </c:pt>
                <c:pt idx="330">
                  <c:v>0.94975216475636848</c:v>
                </c:pt>
                <c:pt idx="331">
                  <c:v>0.91348040560308474</c:v>
                </c:pt>
                <c:pt idx="332">
                  <c:v>0.88492785030408128</c:v>
                </c:pt>
                <c:pt idx="333">
                  <c:v>0.86790811561666903</c:v>
                </c:pt>
                <c:pt idx="334">
                  <c:v>0.86218992594872856</c:v>
                </c:pt>
                <c:pt idx="335">
                  <c:v>0.86066331745624058</c:v>
                </c:pt>
                <c:pt idx="336">
                  <c:v>0.8652264273911412</c:v>
                </c:pt>
                <c:pt idx="337">
                  <c:v>0.8733612392648693</c:v>
                </c:pt>
                <c:pt idx="338">
                  <c:v>0.88404450105746513</c:v>
                </c:pt>
                <c:pt idx="339">
                  <c:v>0.89519691185761308</c:v>
                </c:pt>
                <c:pt idx="340">
                  <c:v>0.90080387156730035</c:v>
                </c:pt>
                <c:pt idx="341">
                  <c:v>0.89772607729752163</c:v>
                </c:pt>
                <c:pt idx="342">
                  <c:v>0.89027241544692792</c:v>
                </c:pt>
                <c:pt idx="343">
                  <c:v>0.96675634207561434</c:v>
                </c:pt>
                <c:pt idx="344">
                  <c:v>0.96154336891170189</c:v>
                </c:pt>
                <c:pt idx="345">
                  <c:v>0.90162427287539837</c:v>
                </c:pt>
                <c:pt idx="346">
                  <c:v>0.85119465384368764</c:v>
                </c:pt>
                <c:pt idx="347">
                  <c:v>0.80883068798532776</c:v>
                </c:pt>
                <c:pt idx="348">
                  <c:v>0.77915004799040377</c:v>
                </c:pt>
                <c:pt idx="349">
                  <c:v>0.7620817307991864</c:v>
                </c:pt>
                <c:pt idx="350">
                  <c:v>0.75744796008080439</c:v>
                </c:pt>
                <c:pt idx="351">
                  <c:v>0.76883021167875276</c:v>
                </c:pt>
                <c:pt idx="352">
                  <c:v>0.79710765179631216</c:v>
                </c:pt>
                <c:pt idx="353">
                  <c:v>0.83810395954862504</c:v>
                </c:pt>
                <c:pt idx="354">
                  <c:v>0.89827152154205603</c:v>
                </c:pt>
                <c:pt idx="355">
                  <c:v>0.95688901793838843</c:v>
                </c:pt>
                <c:pt idx="356">
                  <c:v>0.95647366317977478</c:v>
                </c:pt>
                <c:pt idx="357">
                  <c:v>0.85950248290240139</c:v>
                </c:pt>
                <c:pt idx="358">
                  <c:v>0.76975993320311331</c:v>
                </c:pt>
                <c:pt idx="359">
                  <c:v>0.68882327336344062</c:v>
                </c:pt>
              </c:numCache>
            </c:numRef>
          </c:val>
        </c:ser>
        <c:ser>
          <c:idx val="22"/>
          <c:order val="22"/>
          <c:tx>
            <c:strRef>
              <c:f>'Score Template 2'!$FA$8</c:f>
              <c:strCache>
                <c:ptCount val="1"/>
                <c:pt idx="0">
                  <c:v>Accuracy Score +220s</c:v>
                </c:pt>
              </c:strCache>
            </c:strRef>
          </c:tx>
          <c:val>
            <c:numRef>
              <c:f>'Score Template 2'!$FA$39:$FA$398</c:f>
              <c:numCache>
                <c:formatCode>0.0000</c:formatCode>
                <c:ptCount val="360"/>
                <c:pt idx="0">
                  <c:v>0.85617029999097849</c:v>
                </c:pt>
                <c:pt idx="1">
                  <c:v>0.90637119620761686</c:v>
                </c:pt>
                <c:pt idx="2">
                  <c:v>0.95236783369781119</c:v>
                </c:pt>
                <c:pt idx="3">
                  <c:v>0.99596125132727709</c:v>
                </c:pt>
                <c:pt idx="4">
                  <c:v>0.93967102955720161</c:v>
                </c:pt>
                <c:pt idx="5">
                  <c:v>0.88463283882843546</c:v>
                </c:pt>
                <c:pt idx="6">
                  <c:v>0.83597703145166447</c:v>
                </c:pt>
                <c:pt idx="7">
                  <c:v>0.79077548271805942</c:v>
                </c:pt>
                <c:pt idx="8">
                  <c:v>0.74903217019512958</c:v>
                </c:pt>
                <c:pt idx="9">
                  <c:v>0.70939399515685864</c:v>
                </c:pt>
                <c:pt idx="10">
                  <c:v>0.67109830265261472</c:v>
                </c:pt>
                <c:pt idx="11">
                  <c:v>0.63576420279168222</c:v>
                </c:pt>
                <c:pt idx="12">
                  <c:v>0.61127140257653256</c:v>
                </c:pt>
                <c:pt idx="13">
                  <c:v>0.60135830614596075</c:v>
                </c:pt>
                <c:pt idx="14">
                  <c:v>0.59517470734890288</c:v>
                </c:pt>
                <c:pt idx="15">
                  <c:v>0.59589282271726962</c:v>
                </c:pt>
                <c:pt idx="16">
                  <c:v>0.60454932310495557</c:v>
                </c:pt>
                <c:pt idx="17">
                  <c:v>0.62788234973421675</c:v>
                </c:pt>
                <c:pt idx="18">
                  <c:v>0.68383994136601645</c:v>
                </c:pt>
                <c:pt idx="19">
                  <c:v>0.77056925241640251</c:v>
                </c:pt>
                <c:pt idx="20">
                  <c:v>0.88492752913198403</c:v>
                </c:pt>
                <c:pt idx="21">
                  <c:v>0.98586942313962034</c:v>
                </c:pt>
                <c:pt idx="22">
                  <c:v>0.85201924523963657</c:v>
                </c:pt>
                <c:pt idx="23">
                  <c:v>0.71368769634795604</c:v>
                </c:pt>
                <c:pt idx="24">
                  <c:v>0.57486998949148038</c:v>
                </c:pt>
                <c:pt idx="25">
                  <c:v>0.43899492148682728</c:v>
                </c:pt>
                <c:pt idx="26">
                  <c:v>0.31290158113835531</c:v>
                </c:pt>
                <c:pt idx="27">
                  <c:v>0.20038286260079163</c:v>
                </c:pt>
                <c:pt idx="28">
                  <c:v>0.10062487808578935</c:v>
                </c:pt>
                <c:pt idx="29">
                  <c:v>1.3000858996003561E-2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1.0099551237023219E-2</c:v>
                </c:pt>
                <c:pt idx="41">
                  <c:v>0.15182330054176896</c:v>
                </c:pt>
                <c:pt idx="42">
                  <c:v>0.31871547292390712</c:v>
                </c:pt>
                <c:pt idx="43">
                  <c:v>0.49996151901598251</c:v>
                </c:pt>
                <c:pt idx="44">
                  <c:v>0.69400046646677582</c:v>
                </c:pt>
                <c:pt idx="45">
                  <c:v>0.90617810948271149</c:v>
                </c:pt>
                <c:pt idx="46">
                  <c:v>0.87032467511991796</c:v>
                </c:pt>
                <c:pt idx="47">
                  <c:v>0.64818665024118471</c:v>
                </c:pt>
                <c:pt idx="48">
                  <c:v>0.44039241190640777</c:v>
                </c:pt>
                <c:pt idx="49">
                  <c:v>0.26076651096593395</c:v>
                </c:pt>
                <c:pt idx="50">
                  <c:v>0.11341864380389199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1.1640586623949956E-3</c:v>
                </c:pt>
                <c:pt idx="65">
                  <c:v>0.10586046552303563</c:v>
                </c:pt>
                <c:pt idx="66">
                  <c:v>0.23208678101386204</c:v>
                </c:pt>
                <c:pt idx="67">
                  <c:v>0.37719194720394078</c:v>
                </c:pt>
                <c:pt idx="68">
                  <c:v>0.53556533751956703</c:v>
                </c:pt>
                <c:pt idx="69">
                  <c:v>0.69372506901711939</c:v>
                </c:pt>
                <c:pt idx="70">
                  <c:v>0.84320682600864583</c:v>
                </c:pt>
                <c:pt idx="71">
                  <c:v>0.98072692946290541</c:v>
                </c:pt>
                <c:pt idx="72">
                  <c:v>0.90524219964123187</c:v>
                </c:pt>
                <c:pt idx="73">
                  <c:v>0.80042270136095828</c:v>
                </c:pt>
                <c:pt idx="74">
                  <c:v>0.70336378154299795</c:v>
                </c:pt>
                <c:pt idx="75">
                  <c:v>0.61507498510055725</c:v>
                </c:pt>
                <c:pt idx="76">
                  <c:v>0.54906337522958681</c:v>
                </c:pt>
                <c:pt idx="77">
                  <c:v>0.50338559324270293</c:v>
                </c:pt>
                <c:pt idx="78">
                  <c:v>0.46703931795153764</c:v>
                </c:pt>
                <c:pt idx="79">
                  <c:v>0.43572924474404462</c:v>
                </c:pt>
                <c:pt idx="80">
                  <c:v>0.41614744149668192</c:v>
                </c:pt>
                <c:pt idx="81">
                  <c:v>0.41344099582214977</c:v>
                </c:pt>
                <c:pt idx="82">
                  <c:v>0.43358179728575641</c:v>
                </c:pt>
                <c:pt idx="83">
                  <c:v>0.47039072972217644</c:v>
                </c:pt>
                <c:pt idx="84">
                  <c:v>0.51568084694345995</c:v>
                </c:pt>
                <c:pt idx="85">
                  <c:v>0.56959477816077508</c:v>
                </c:pt>
                <c:pt idx="86">
                  <c:v>0.63050027698876276</c:v>
                </c:pt>
                <c:pt idx="87">
                  <c:v>0.69789244882374879</c:v>
                </c:pt>
                <c:pt idx="88">
                  <c:v>0.77627571146137575</c:v>
                </c:pt>
                <c:pt idx="89">
                  <c:v>0.86875118617025482</c:v>
                </c:pt>
                <c:pt idx="90">
                  <c:v>0.96271462268062358</c:v>
                </c:pt>
                <c:pt idx="91">
                  <c:v>0.94481740215411703</c:v>
                </c:pt>
                <c:pt idx="92">
                  <c:v>0.85974500094749207</c:v>
                </c:pt>
                <c:pt idx="93">
                  <c:v>0.78626730703042758</c:v>
                </c:pt>
                <c:pt idx="94">
                  <c:v>0.72675007837928163</c:v>
                </c:pt>
                <c:pt idx="95">
                  <c:v>0.68103145490845129</c:v>
                </c:pt>
                <c:pt idx="96">
                  <c:v>0.64222415006657951</c:v>
                </c:pt>
                <c:pt idx="97">
                  <c:v>0.62332786629550263</c:v>
                </c:pt>
                <c:pt idx="98">
                  <c:v>0.62029638828768308</c:v>
                </c:pt>
                <c:pt idx="99">
                  <c:v>0.62168432566505516</c:v>
                </c:pt>
                <c:pt idx="100">
                  <c:v>0.63093785844852879</c:v>
                </c:pt>
                <c:pt idx="101">
                  <c:v>0.6431384065022332</c:v>
                </c:pt>
                <c:pt idx="102">
                  <c:v>0.6566132268614675</c:v>
                </c:pt>
                <c:pt idx="103">
                  <c:v>0.66485203162343409</c:v>
                </c:pt>
                <c:pt idx="104">
                  <c:v>0.68522425598923797</c:v>
                </c:pt>
                <c:pt idx="105">
                  <c:v>0.72326966359461808</c:v>
                </c:pt>
                <c:pt idx="106">
                  <c:v>0.77987314966081389</c:v>
                </c:pt>
                <c:pt idx="107">
                  <c:v>0.84806898224425897</c:v>
                </c:pt>
                <c:pt idx="108">
                  <c:v>0.92694016829450732</c:v>
                </c:pt>
                <c:pt idx="109">
                  <c:v>0.98533864582836206</c:v>
                </c:pt>
                <c:pt idx="110">
                  <c:v>0.89610217762590505</c:v>
                </c:pt>
                <c:pt idx="111">
                  <c:v>0.81471667935882486</c:v>
                </c:pt>
                <c:pt idx="112">
                  <c:v>0.75367064192083721</c:v>
                </c:pt>
                <c:pt idx="113">
                  <c:v>0.71256332571784997</c:v>
                </c:pt>
                <c:pt idx="114">
                  <c:v>0.68375509609353369</c:v>
                </c:pt>
                <c:pt idx="115">
                  <c:v>0.66524337075139961</c:v>
                </c:pt>
                <c:pt idx="116">
                  <c:v>0.65837857064575456</c:v>
                </c:pt>
                <c:pt idx="117">
                  <c:v>0.661838958039354</c:v>
                </c:pt>
                <c:pt idx="118">
                  <c:v>0.67177569654634262</c:v>
                </c:pt>
                <c:pt idx="119">
                  <c:v>0.68889760041161763</c:v>
                </c:pt>
                <c:pt idx="120">
                  <c:v>0.71210550930088889</c:v>
                </c:pt>
                <c:pt idx="121">
                  <c:v>0.74865440909626069</c:v>
                </c:pt>
                <c:pt idx="122">
                  <c:v>0.79973272209407975</c:v>
                </c:pt>
                <c:pt idx="123">
                  <c:v>0.85717840736164075</c:v>
                </c:pt>
                <c:pt idx="124">
                  <c:v>0.91485900772190953</c:v>
                </c:pt>
                <c:pt idx="125">
                  <c:v>0.97183287766706494</c:v>
                </c:pt>
                <c:pt idx="126">
                  <c:v>0.96991427538039232</c:v>
                </c:pt>
                <c:pt idx="127">
                  <c:v>0.90756964219607905</c:v>
                </c:pt>
                <c:pt idx="128">
                  <c:v>0.84531354049743435</c:v>
                </c:pt>
                <c:pt idx="129">
                  <c:v>0.78606092309789566</c:v>
                </c:pt>
                <c:pt idx="130">
                  <c:v>0.72419142213794263</c:v>
                </c:pt>
                <c:pt idx="131">
                  <c:v>0.66460878617454666</c:v>
                </c:pt>
                <c:pt idx="132">
                  <c:v>0.60725699169921743</c:v>
                </c:pt>
                <c:pt idx="133">
                  <c:v>0.55625417220271012</c:v>
                </c:pt>
                <c:pt idx="134">
                  <c:v>0.51697077982609829</c:v>
                </c:pt>
                <c:pt idx="135">
                  <c:v>0.49640396204461579</c:v>
                </c:pt>
                <c:pt idx="136">
                  <c:v>0.49797214183171479</c:v>
                </c:pt>
                <c:pt idx="137">
                  <c:v>0.52533013176702448</c:v>
                </c:pt>
                <c:pt idx="138">
                  <c:v>0.57267720815561507</c:v>
                </c:pt>
                <c:pt idx="139">
                  <c:v>0.633893750013513</c:v>
                </c:pt>
                <c:pt idx="140">
                  <c:v>0.70881980590554949</c:v>
                </c:pt>
                <c:pt idx="141">
                  <c:v>0.79289034879623688</c:v>
                </c:pt>
                <c:pt idx="142">
                  <c:v>0.87603257712367677</c:v>
                </c:pt>
                <c:pt idx="143">
                  <c:v>0.9500923145881387</c:v>
                </c:pt>
                <c:pt idx="144">
                  <c:v>0.98082922108274995</c:v>
                </c:pt>
                <c:pt idx="145">
                  <c:v>0.9107481858883234</c:v>
                </c:pt>
                <c:pt idx="146">
                  <c:v>0.84312667396230134</c:v>
                </c:pt>
                <c:pt idx="147">
                  <c:v>0.78022536134929399</c:v>
                </c:pt>
                <c:pt idx="148">
                  <c:v>0.72200345579859604</c:v>
                </c:pt>
                <c:pt idx="149">
                  <c:v>0.66700169558662381</c:v>
                </c:pt>
                <c:pt idx="150">
                  <c:v>0.61485362505362617</c:v>
                </c:pt>
                <c:pt idx="151">
                  <c:v>0.56503548495273936</c:v>
                </c:pt>
                <c:pt idx="152">
                  <c:v>0.52372629584470043</c:v>
                </c:pt>
                <c:pt idx="153">
                  <c:v>0.49163003308386077</c:v>
                </c:pt>
                <c:pt idx="154">
                  <c:v>0.46434666479410103</c:v>
                </c:pt>
                <c:pt idx="155">
                  <c:v>0.4440107404905923</c:v>
                </c:pt>
                <c:pt idx="156">
                  <c:v>0.40194334897913031</c:v>
                </c:pt>
                <c:pt idx="157">
                  <c:v>0.38460781376086317</c:v>
                </c:pt>
                <c:pt idx="158">
                  <c:v>0.395203004596548</c:v>
                </c:pt>
                <c:pt idx="159">
                  <c:v>0.43442399340644888</c:v>
                </c:pt>
                <c:pt idx="160">
                  <c:v>0.49562342275102467</c:v>
                </c:pt>
                <c:pt idx="161">
                  <c:v>0.56262213451870013</c:v>
                </c:pt>
                <c:pt idx="162">
                  <c:v>0.62936954310144866</c:v>
                </c:pt>
                <c:pt idx="163">
                  <c:v>0.68817970586453947</c:v>
                </c:pt>
                <c:pt idx="164">
                  <c:v>0.73373182937407644</c:v>
                </c:pt>
                <c:pt idx="165">
                  <c:v>0.76665031736228806</c:v>
                </c:pt>
                <c:pt idx="166">
                  <c:v>0.79419007511014639</c:v>
                </c:pt>
                <c:pt idx="167">
                  <c:v>0.82134922980490854</c:v>
                </c:pt>
                <c:pt idx="168">
                  <c:v>0.84727911594571848</c:v>
                </c:pt>
                <c:pt idx="169">
                  <c:v>0.87807407849935826</c:v>
                </c:pt>
                <c:pt idx="170">
                  <c:v>0.91998713326401016</c:v>
                </c:pt>
                <c:pt idx="171">
                  <c:v>0.96814333585467971</c:v>
                </c:pt>
                <c:pt idx="172">
                  <c:v>0.98188301002808231</c:v>
                </c:pt>
                <c:pt idx="173">
                  <c:v>0.92805016297936782</c:v>
                </c:pt>
                <c:pt idx="174">
                  <c:v>0.87565375482839825</c:v>
                </c:pt>
                <c:pt idx="175">
                  <c:v>0.82022733687674032</c:v>
                </c:pt>
                <c:pt idx="176">
                  <c:v>0.76727641977869432</c:v>
                </c:pt>
                <c:pt idx="177">
                  <c:v>0.72035402098758095</c:v>
                </c:pt>
                <c:pt idx="178">
                  <c:v>0.67821454464487774</c:v>
                </c:pt>
                <c:pt idx="179">
                  <c:v>0.64128339055369055</c:v>
                </c:pt>
                <c:pt idx="180">
                  <c:v>0.61210369568256717</c:v>
                </c:pt>
                <c:pt idx="181">
                  <c:v>0.58918642265254606</c:v>
                </c:pt>
                <c:pt idx="182">
                  <c:v>0.57135879538901291</c:v>
                </c:pt>
                <c:pt idx="183">
                  <c:v>0.56409113934419808</c:v>
                </c:pt>
                <c:pt idx="184">
                  <c:v>0.55044594554090298</c:v>
                </c:pt>
                <c:pt idx="185">
                  <c:v>0.53189312886779039</c:v>
                </c:pt>
                <c:pt idx="186">
                  <c:v>0.51810905702387888</c:v>
                </c:pt>
                <c:pt idx="187">
                  <c:v>0.54384095724111026</c:v>
                </c:pt>
                <c:pt idx="188">
                  <c:v>0.56395179979631016</c:v>
                </c:pt>
                <c:pt idx="189">
                  <c:v>0.56764892186374294</c:v>
                </c:pt>
                <c:pt idx="190">
                  <c:v>0.55479629542486864</c:v>
                </c:pt>
                <c:pt idx="191">
                  <c:v>0.53320406864295067</c:v>
                </c:pt>
                <c:pt idx="192">
                  <c:v>0.51795829665783266</c:v>
                </c:pt>
                <c:pt idx="193">
                  <c:v>0.52057484865199111</c:v>
                </c:pt>
                <c:pt idx="194">
                  <c:v>0.55005196034599613</c:v>
                </c:pt>
                <c:pt idx="195">
                  <c:v>0.6028443283815117</c:v>
                </c:pt>
                <c:pt idx="196">
                  <c:v>0.67695570387212833</c:v>
                </c:pt>
                <c:pt idx="197">
                  <c:v>0.76527432169009657</c:v>
                </c:pt>
                <c:pt idx="198">
                  <c:v>0.86253510433316016</c:v>
                </c:pt>
                <c:pt idx="199">
                  <c:v>0.9526299112139931</c:v>
                </c:pt>
                <c:pt idx="200">
                  <c:v>0.96255916371858197</c:v>
                </c:pt>
                <c:pt idx="201">
                  <c:v>0.88770907269011157</c:v>
                </c:pt>
                <c:pt idx="202">
                  <c:v>0.82233581646882559</c:v>
                </c:pt>
                <c:pt idx="203">
                  <c:v>0.76819214058382013</c:v>
                </c:pt>
                <c:pt idx="204">
                  <c:v>0.72814485646800065</c:v>
                </c:pt>
                <c:pt idx="205">
                  <c:v>0.69601433087096765</c:v>
                </c:pt>
                <c:pt idx="206">
                  <c:v>0.67286593300848452</c:v>
                </c:pt>
                <c:pt idx="207">
                  <c:v>0.6559405568617005</c:v>
                </c:pt>
                <c:pt idx="208">
                  <c:v>0.64413088133072693</c:v>
                </c:pt>
                <c:pt idx="209">
                  <c:v>0.63504671746602037</c:v>
                </c:pt>
                <c:pt idx="210">
                  <c:v>0.6287161170875939</c:v>
                </c:pt>
                <c:pt idx="211">
                  <c:v>0.62555798678740016</c:v>
                </c:pt>
                <c:pt idx="212">
                  <c:v>0.62685014644977932</c:v>
                </c:pt>
                <c:pt idx="213">
                  <c:v>0.63380947499420315</c:v>
                </c:pt>
                <c:pt idx="214">
                  <c:v>0.64309266743109728</c:v>
                </c:pt>
                <c:pt idx="215">
                  <c:v>0.67227467669396401</c:v>
                </c:pt>
                <c:pt idx="216">
                  <c:v>0.72211766255631171</c:v>
                </c:pt>
                <c:pt idx="217">
                  <c:v>0.78212614761057098</c:v>
                </c:pt>
                <c:pt idx="218">
                  <c:v>0.84617968504902175</c:v>
                </c:pt>
                <c:pt idx="219">
                  <c:v>0.90895991882497085</c:v>
                </c:pt>
                <c:pt idx="220">
                  <c:v>0.971856242031227</c:v>
                </c:pt>
                <c:pt idx="221">
                  <c:v>0.96896536990822923</c:v>
                </c:pt>
                <c:pt idx="222">
                  <c:v>0.92070956748451349</c:v>
                </c:pt>
                <c:pt idx="223">
                  <c:v>0.88107686332209145</c:v>
                </c:pt>
                <c:pt idx="224">
                  <c:v>0.8534549049106126</c:v>
                </c:pt>
                <c:pt idx="225">
                  <c:v>0.83827929563578518</c:v>
                </c:pt>
                <c:pt idx="226">
                  <c:v>0.83425010305740721</c:v>
                </c:pt>
                <c:pt idx="227">
                  <c:v>0.84032776060368441</c:v>
                </c:pt>
                <c:pt idx="228">
                  <c:v>0.85468759668229388</c:v>
                </c:pt>
                <c:pt idx="229">
                  <c:v>0.88105928339645434</c:v>
                </c:pt>
                <c:pt idx="230">
                  <c:v>0.91440747766847141</c:v>
                </c:pt>
                <c:pt idx="231">
                  <c:v>0.95785084489677397</c:v>
                </c:pt>
                <c:pt idx="232">
                  <c:v>0.99068836641060787</c:v>
                </c:pt>
                <c:pt idx="233">
                  <c:v>0.93205620579810566</c:v>
                </c:pt>
                <c:pt idx="234">
                  <c:v>0.87387506374183876</c:v>
                </c:pt>
                <c:pt idx="235">
                  <c:v>0.82427773140246918</c:v>
                </c:pt>
                <c:pt idx="236">
                  <c:v>0.78955586859802795</c:v>
                </c:pt>
                <c:pt idx="237">
                  <c:v>0.76712137501461497</c:v>
                </c:pt>
                <c:pt idx="238">
                  <c:v>0.75291171137270929</c:v>
                </c:pt>
                <c:pt idx="239">
                  <c:v>0.74297854172874755</c:v>
                </c:pt>
                <c:pt idx="240">
                  <c:v>0.7362704539187066</c:v>
                </c:pt>
                <c:pt idx="241">
                  <c:v>0.73213769451136734</c:v>
                </c:pt>
                <c:pt idx="242">
                  <c:v>0.73437909975791005</c:v>
                </c:pt>
                <c:pt idx="243">
                  <c:v>0.74954761749598375</c:v>
                </c:pt>
                <c:pt idx="244">
                  <c:v>0.77795005168873554</c:v>
                </c:pt>
                <c:pt idx="245">
                  <c:v>0.82386157913860525</c:v>
                </c:pt>
                <c:pt idx="246">
                  <c:v>0.88845348590312345</c:v>
                </c:pt>
                <c:pt idx="247">
                  <c:v>0.97150934182642956</c:v>
                </c:pt>
                <c:pt idx="248">
                  <c:v>0.93349986363429538</c:v>
                </c:pt>
                <c:pt idx="249">
                  <c:v>0.83213059013804069</c:v>
                </c:pt>
                <c:pt idx="250">
                  <c:v>0.73267490000445634</c:v>
                </c:pt>
                <c:pt idx="251">
                  <c:v>0.64149650210504916</c:v>
                </c:pt>
                <c:pt idx="252">
                  <c:v>0.56266059978010774</c:v>
                </c:pt>
                <c:pt idx="253">
                  <c:v>0.49808491045223069</c:v>
                </c:pt>
                <c:pt idx="254">
                  <c:v>0.44659234769871814</c:v>
                </c:pt>
                <c:pt idx="255">
                  <c:v>0.40722231331537495</c:v>
                </c:pt>
                <c:pt idx="256">
                  <c:v>0.37871735491423741</c:v>
                </c:pt>
                <c:pt idx="257">
                  <c:v>0.36001650622207659</c:v>
                </c:pt>
                <c:pt idx="258">
                  <c:v>0.34920510900392743</c:v>
                </c:pt>
                <c:pt idx="259">
                  <c:v>0.34336849035715467</c:v>
                </c:pt>
                <c:pt idx="260">
                  <c:v>0.34582748079388903</c:v>
                </c:pt>
                <c:pt idx="261">
                  <c:v>0.39376660610948355</c:v>
                </c:pt>
                <c:pt idx="262">
                  <c:v>0.44719487103790179</c:v>
                </c:pt>
                <c:pt idx="263">
                  <c:v>0.50098222577992113</c:v>
                </c:pt>
                <c:pt idx="264">
                  <c:v>0.5602385419459841</c:v>
                </c:pt>
                <c:pt idx="265">
                  <c:v>0.6260355520655303</c:v>
                </c:pt>
                <c:pt idx="266">
                  <c:v>0.68545814825363838</c:v>
                </c:pt>
                <c:pt idx="267">
                  <c:v>0.72703901483608613</c:v>
                </c:pt>
                <c:pt idx="268">
                  <c:v>0.75301128828053887</c:v>
                </c:pt>
                <c:pt idx="269">
                  <c:v>0.7746292646045071</c:v>
                </c:pt>
                <c:pt idx="270">
                  <c:v>0.80074374767785717</c:v>
                </c:pt>
                <c:pt idx="271">
                  <c:v>0.82964592461452091</c:v>
                </c:pt>
                <c:pt idx="272">
                  <c:v>0.86714884869623621</c:v>
                </c:pt>
                <c:pt idx="273">
                  <c:v>0.9206344122993122</c:v>
                </c:pt>
                <c:pt idx="274">
                  <c:v>0.98892839784476338</c:v>
                </c:pt>
                <c:pt idx="275">
                  <c:v>0.93271334937517902</c:v>
                </c:pt>
                <c:pt idx="276">
                  <c:v>0.84875170141626743</c:v>
                </c:pt>
                <c:pt idx="277">
                  <c:v>0.77054403506784552</c:v>
                </c:pt>
                <c:pt idx="278">
                  <c:v>0.70099697834037744</c:v>
                </c:pt>
                <c:pt idx="279">
                  <c:v>0.64283439199495374</c:v>
                </c:pt>
                <c:pt idx="280">
                  <c:v>0.59259397383209977</c:v>
                </c:pt>
                <c:pt idx="281">
                  <c:v>0.54349294328391018</c:v>
                </c:pt>
                <c:pt idx="282">
                  <c:v>0.48343211597723179</c:v>
                </c:pt>
                <c:pt idx="283">
                  <c:v>0.40815306941067964</c:v>
                </c:pt>
                <c:pt idx="284">
                  <c:v>0.32754418522122541</c:v>
                </c:pt>
                <c:pt idx="285">
                  <c:v>0.24422342093250216</c:v>
                </c:pt>
                <c:pt idx="286">
                  <c:v>0.16864942698088325</c:v>
                </c:pt>
                <c:pt idx="287">
                  <c:v>0.10929717661666838</c:v>
                </c:pt>
                <c:pt idx="288">
                  <c:v>7.0171381057195004E-2</c:v>
                </c:pt>
                <c:pt idx="289">
                  <c:v>4.8081592091678726E-2</c:v>
                </c:pt>
                <c:pt idx="290">
                  <c:v>4.1197905292787218E-2</c:v>
                </c:pt>
                <c:pt idx="291">
                  <c:v>5.0963843436848344E-2</c:v>
                </c:pt>
                <c:pt idx="292">
                  <c:v>4.1161803449894618E-2</c:v>
                </c:pt>
                <c:pt idx="293">
                  <c:v>4.8431385950711503E-2</c:v>
                </c:pt>
                <c:pt idx="294">
                  <c:v>7.7129057373220733E-2</c:v>
                </c:pt>
                <c:pt idx="295">
                  <c:v>0.13460563292059946</c:v>
                </c:pt>
                <c:pt idx="296">
                  <c:v>0.21555382072541818</c:v>
                </c:pt>
                <c:pt idx="297">
                  <c:v>0.32384862160125449</c:v>
                </c:pt>
                <c:pt idx="298">
                  <c:v>0.4530573391733137</c:v>
                </c:pt>
                <c:pt idx="299">
                  <c:v>0.59251674635777429</c:v>
                </c:pt>
                <c:pt idx="300">
                  <c:v>0.73639426906074146</c:v>
                </c:pt>
                <c:pt idx="301">
                  <c:v>0.88192795454853423</c:v>
                </c:pt>
                <c:pt idx="302">
                  <c:v>0.97192669727359582</c:v>
                </c:pt>
                <c:pt idx="303">
                  <c:v>0.83074020034879914</c:v>
                </c:pt>
                <c:pt idx="304">
                  <c:v>0.70397529650749191</c:v>
                </c:pt>
                <c:pt idx="305">
                  <c:v>0.5995246238047407</c:v>
                </c:pt>
                <c:pt idx="306">
                  <c:v>0.51590869341806433</c:v>
                </c:pt>
                <c:pt idx="307">
                  <c:v>0.45307044200812485</c:v>
                </c:pt>
                <c:pt idx="308">
                  <c:v>0.4022707469033362</c:v>
                </c:pt>
                <c:pt idx="309">
                  <c:v>0.36008971932201428</c:v>
                </c:pt>
                <c:pt idx="310">
                  <c:v>0.31793756394798034</c:v>
                </c:pt>
                <c:pt idx="311">
                  <c:v>0.20321263000651479</c:v>
                </c:pt>
                <c:pt idx="312">
                  <c:v>0.10803330592618121</c:v>
                </c:pt>
                <c:pt idx="313">
                  <c:v>4.4350567071473446E-2</c:v>
                </c:pt>
                <c:pt idx="314">
                  <c:v>1.7278692180748734E-2</c:v>
                </c:pt>
                <c:pt idx="315">
                  <c:v>1.7226754920766973E-2</c:v>
                </c:pt>
                <c:pt idx="316">
                  <c:v>4.6166097122357197E-2</c:v>
                </c:pt>
                <c:pt idx="317">
                  <c:v>9.4439123305656958E-2</c:v>
                </c:pt>
                <c:pt idx="318">
                  <c:v>0.15305810895271477</c:v>
                </c:pt>
                <c:pt idx="319">
                  <c:v>0.22583537444856816</c:v>
                </c:pt>
                <c:pt idx="320">
                  <c:v>0.31370261273745603</c:v>
                </c:pt>
                <c:pt idx="321">
                  <c:v>0.40855150413938279</c:v>
                </c:pt>
                <c:pt idx="322">
                  <c:v>0.50972436709913049</c:v>
                </c:pt>
                <c:pt idx="323">
                  <c:v>0.59603476025125068</c:v>
                </c:pt>
                <c:pt idx="324">
                  <c:v>0.69390184469688521</c:v>
                </c:pt>
                <c:pt idx="325">
                  <c:v>0.79768596082969356</c:v>
                </c:pt>
                <c:pt idx="326">
                  <c:v>0.88734609765058481</c:v>
                </c:pt>
                <c:pt idx="327">
                  <c:v>0.95954241938330231</c:v>
                </c:pt>
                <c:pt idx="328">
                  <c:v>0.98888339196418928</c:v>
                </c:pt>
                <c:pt idx="329">
                  <c:v>0.94977324548351671</c:v>
                </c:pt>
                <c:pt idx="330">
                  <c:v>0.91350147615508326</c:v>
                </c:pt>
                <c:pt idx="331">
                  <c:v>0.884985211047434</c:v>
                </c:pt>
                <c:pt idx="332">
                  <c:v>0.86795570771693575</c:v>
                </c:pt>
                <c:pt idx="333">
                  <c:v>0.86222176486403934</c:v>
                </c:pt>
                <c:pt idx="334">
                  <c:v>0.86067685520639936</c:v>
                </c:pt>
                <c:pt idx="335">
                  <c:v>0.86522646052750829</c:v>
                </c:pt>
                <c:pt idx="336">
                  <c:v>0.87334678395437959</c:v>
                </c:pt>
                <c:pt idx="337">
                  <c:v>0.88402038477162892</c:v>
                </c:pt>
                <c:pt idx="338">
                  <c:v>0.8951676294279971</c:v>
                </c:pt>
                <c:pt idx="339">
                  <c:v>0.90076751522695764</c:v>
                </c:pt>
                <c:pt idx="340">
                  <c:v>0.89768217853453669</c:v>
                </c:pt>
                <c:pt idx="341">
                  <c:v>0.89022502696333805</c:v>
                </c:pt>
                <c:pt idx="342">
                  <c:v>0.96670579202127616</c:v>
                </c:pt>
                <c:pt idx="343">
                  <c:v>0.96158648757807874</c:v>
                </c:pt>
                <c:pt idx="344">
                  <c:v>0.90167317112850753</c:v>
                </c:pt>
                <c:pt idx="345">
                  <c:v>0.85124651421994135</c:v>
                </c:pt>
                <c:pt idx="346">
                  <c:v>0.80887549195114949</c:v>
                </c:pt>
                <c:pt idx="347">
                  <c:v>0.77918612525770636</c:v>
                </c:pt>
                <c:pt idx="348">
                  <c:v>0.76210750219340062</c:v>
                </c:pt>
                <c:pt idx="349">
                  <c:v>0.75746750246154371</c:v>
                </c:pt>
                <c:pt idx="350">
                  <c:v>0.76884833702305344</c:v>
                </c:pt>
                <c:pt idx="351">
                  <c:v>0.79712189939359002</c:v>
                </c:pt>
                <c:pt idx="352">
                  <c:v>0.83811244561991871</c:v>
                </c:pt>
                <c:pt idx="353">
                  <c:v>0.89827436471743238</c:v>
                </c:pt>
                <c:pt idx="354">
                  <c:v>0.95688977447375956</c:v>
                </c:pt>
                <c:pt idx="355">
                  <c:v>0.95647594475131037</c:v>
                </c:pt>
                <c:pt idx="356">
                  <c:v>0.85950654308068308</c:v>
                </c:pt>
                <c:pt idx="357">
                  <c:v>0.76976526277586677</c:v>
                </c:pt>
                <c:pt idx="358">
                  <c:v>0.68882883492762592</c:v>
                </c:pt>
                <c:pt idx="359">
                  <c:v>0.61509487482335345</c:v>
                </c:pt>
              </c:numCache>
            </c:numRef>
          </c:val>
        </c:ser>
        <c:ser>
          <c:idx val="23"/>
          <c:order val="23"/>
          <c:tx>
            <c:strRef>
              <c:f>'Score Template 2'!$FB$8</c:f>
              <c:strCache>
                <c:ptCount val="1"/>
                <c:pt idx="0">
                  <c:v>Accuracy Score +230s</c:v>
                </c:pt>
              </c:strCache>
            </c:strRef>
          </c:tx>
          <c:val>
            <c:numRef>
              <c:f>'Score Template 2'!$FB$39:$FB$398</c:f>
              <c:numCache>
                <c:formatCode>0.0000</c:formatCode>
                <c:ptCount val="360"/>
                <c:pt idx="0">
                  <c:v>0.90633493853769087</c:v>
                </c:pt>
                <c:pt idx="1">
                  <c:v>0.952334148444138</c:v>
                </c:pt>
                <c:pt idx="2">
                  <c:v>0.99599329350999921</c:v>
                </c:pt>
                <c:pt idx="3">
                  <c:v>0.93969596767199581</c:v>
                </c:pt>
                <c:pt idx="4">
                  <c:v>0.88465197315382682</c:v>
                </c:pt>
                <c:pt idx="5">
                  <c:v>0.83599212136766532</c:v>
                </c:pt>
                <c:pt idx="6">
                  <c:v>0.79078728916593999</c:v>
                </c:pt>
                <c:pt idx="7">
                  <c:v>0.74904300262951007</c:v>
                </c:pt>
                <c:pt idx="8">
                  <c:v>0.70940091510393155</c:v>
                </c:pt>
                <c:pt idx="9">
                  <c:v>0.67110760474293796</c:v>
                </c:pt>
                <c:pt idx="10">
                  <c:v>0.63577465171592851</c:v>
                </c:pt>
                <c:pt idx="11">
                  <c:v>0.61127972554544185</c:v>
                </c:pt>
                <c:pt idx="12">
                  <c:v>0.60136392594250498</c:v>
                </c:pt>
                <c:pt idx="13">
                  <c:v>0.59517491281633861</c:v>
                </c:pt>
                <c:pt idx="14">
                  <c:v>0.59588469910080255</c:v>
                </c:pt>
                <c:pt idx="15">
                  <c:v>0.60453075851167881</c:v>
                </c:pt>
                <c:pt idx="16">
                  <c:v>0.62785336560146376</c:v>
                </c:pt>
                <c:pt idx="17">
                  <c:v>0.6838082355805144</c:v>
                </c:pt>
                <c:pt idx="18">
                  <c:v>0.77053681953174413</c:v>
                </c:pt>
                <c:pt idx="19">
                  <c:v>0.88489676296485742</c:v>
                </c:pt>
                <c:pt idx="20">
                  <c:v>0.98589790163688851</c:v>
                </c:pt>
                <c:pt idx="21">
                  <c:v>0.85204432755890991</c:v>
                </c:pt>
                <c:pt idx="22">
                  <c:v>0.71371067782407427</c:v>
                </c:pt>
                <c:pt idx="23">
                  <c:v>0.57489580892787639</c:v>
                </c:pt>
                <c:pt idx="24">
                  <c:v>0.43902305412865494</c:v>
                </c:pt>
                <c:pt idx="25">
                  <c:v>0.31292909066655705</c:v>
                </c:pt>
                <c:pt idx="26">
                  <c:v>0.20040718295952198</c:v>
                </c:pt>
                <c:pt idx="27">
                  <c:v>0.10064747295693222</c:v>
                </c:pt>
                <c:pt idx="28">
                  <c:v>1.3021725236047832E-2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1.0056202797940283E-2</c:v>
                </c:pt>
                <c:pt idx="40">
                  <c:v>0.15176613678649475</c:v>
                </c:pt>
                <c:pt idx="41">
                  <c:v>0.31865088563929156</c:v>
                </c:pt>
                <c:pt idx="42">
                  <c:v>0.49989460646819217</c:v>
                </c:pt>
                <c:pt idx="43">
                  <c:v>0.69393131218306803</c:v>
                </c:pt>
                <c:pt idx="44">
                  <c:v>0.90610871353900135</c:v>
                </c:pt>
                <c:pt idx="45">
                  <c:v>0.87039259858759943</c:v>
                </c:pt>
                <c:pt idx="46">
                  <c:v>0.64824968315659492</c:v>
                </c:pt>
                <c:pt idx="47">
                  <c:v>0.44044865910549713</c:v>
                </c:pt>
                <c:pt idx="48">
                  <c:v>0.26081637866075591</c:v>
                </c:pt>
                <c:pt idx="49">
                  <c:v>0.11346244538031691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1.0734690956228921E-3</c:v>
                </c:pt>
                <c:pt idx="64">
                  <c:v>0.10576348062645202</c:v>
                </c:pt>
                <c:pt idx="65">
                  <c:v>0.23198072689032601</c:v>
                </c:pt>
                <c:pt idx="66">
                  <c:v>0.37708023255797585</c:v>
                </c:pt>
                <c:pt idx="67">
                  <c:v>0.53545430002358529</c:v>
                </c:pt>
                <c:pt idx="68">
                  <c:v>0.69362120002155159</c:v>
                </c:pt>
                <c:pt idx="69">
                  <c:v>0.84311703799202309</c:v>
                </c:pt>
                <c:pt idx="70">
                  <c:v>0.98065327743011255</c:v>
                </c:pt>
                <c:pt idx="71">
                  <c:v>0.90530092119840133</c:v>
                </c:pt>
                <c:pt idx="72">
                  <c:v>0.80046878910536368</c:v>
                </c:pt>
                <c:pt idx="73">
                  <c:v>0.703399357363101</c:v>
                </c:pt>
                <c:pt idx="74">
                  <c:v>0.61510063781778535</c:v>
                </c:pt>
                <c:pt idx="75">
                  <c:v>0.54908081863189651</c:v>
                </c:pt>
                <c:pt idx="76">
                  <c:v>0.5033961835926879</c:v>
                </c:pt>
                <c:pt idx="77">
                  <c:v>0.46704690332542509</c:v>
                </c:pt>
                <c:pt idx="78">
                  <c:v>0.43573538815563595</c:v>
                </c:pt>
                <c:pt idx="79">
                  <c:v>0.41614520440629166</c:v>
                </c:pt>
                <c:pt idx="80">
                  <c:v>0.41342896548889929</c:v>
                </c:pt>
                <c:pt idx="81">
                  <c:v>0.43355944611745001</c:v>
                </c:pt>
                <c:pt idx="82">
                  <c:v>0.4703602865787464</c:v>
                </c:pt>
                <c:pt idx="83">
                  <c:v>0.51564249598697542</c:v>
                </c:pt>
                <c:pt idx="84">
                  <c:v>0.5695486394588446</c:v>
                </c:pt>
                <c:pt idx="85">
                  <c:v>0.63044797727778068</c:v>
                </c:pt>
                <c:pt idx="86">
                  <c:v>0.69782938869306521</c:v>
                </c:pt>
                <c:pt idx="87">
                  <c:v>0.77620321473560372</c:v>
                </c:pt>
                <c:pt idx="88">
                  <c:v>0.86867205499384492</c:v>
                </c:pt>
                <c:pt idx="89">
                  <c:v>0.96263559474937255</c:v>
                </c:pt>
                <c:pt idx="90">
                  <c:v>0.94489209813860453</c:v>
                </c:pt>
                <c:pt idx="91">
                  <c:v>0.8598137241732029</c:v>
                </c:pt>
                <c:pt idx="92">
                  <c:v>0.78632429310509688</c:v>
                </c:pt>
                <c:pt idx="93">
                  <c:v>0.7268024650845496</c:v>
                </c:pt>
                <c:pt idx="94">
                  <c:v>0.68107996658045011</c:v>
                </c:pt>
                <c:pt idx="95">
                  <c:v>0.64226828163844207</c:v>
                </c:pt>
                <c:pt idx="96">
                  <c:v>0.62336086337873708</c:v>
                </c:pt>
                <c:pt idx="97">
                  <c:v>0.62031922188350141</c:v>
                </c:pt>
                <c:pt idx="98">
                  <c:v>0.62170249501001384</c:v>
                </c:pt>
                <c:pt idx="99">
                  <c:v>0.63095351041342673</c:v>
                </c:pt>
                <c:pt idx="100">
                  <c:v>0.64314819852240201</c:v>
                </c:pt>
                <c:pt idx="101">
                  <c:v>0.65661458609947143</c:v>
                </c:pt>
                <c:pt idx="102">
                  <c:v>0.66484197239828635</c:v>
                </c:pt>
                <c:pt idx="103">
                  <c:v>0.6852058667445915</c:v>
                </c:pt>
                <c:pt idx="104">
                  <c:v>0.72324703771148569</c:v>
                </c:pt>
                <c:pt idx="105">
                  <c:v>0.77984621576455626</c:v>
                </c:pt>
                <c:pt idx="106">
                  <c:v>0.84803855564470043</c:v>
                </c:pt>
                <c:pt idx="107">
                  <c:v>0.92690650373865524</c:v>
                </c:pt>
                <c:pt idx="108">
                  <c:v>0.98537780121131802</c:v>
                </c:pt>
                <c:pt idx="109">
                  <c:v>0.89614837579767126</c:v>
                </c:pt>
                <c:pt idx="110">
                  <c:v>0.81476362156311444</c:v>
                </c:pt>
                <c:pt idx="111">
                  <c:v>0.75371683856042759</c:v>
                </c:pt>
                <c:pt idx="112">
                  <c:v>0.71260582755684043</c:v>
                </c:pt>
                <c:pt idx="113">
                  <c:v>0.68379180644745485</c:v>
                </c:pt>
                <c:pt idx="114">
                  <c:v>0.66527310317237265</c:v>
                </c:pt>
                <c:pt idx="115">
                  <c:v>0.65840140570165406</c:v>
                </c:pt>
                <c:pt idx="116">
                  <c:v>0.66185833962598906</c:v>
                </c:pt>
                <c:pt idx="117">
                  <c:v>0.6717851281896865</c:v>
                </c:pt>
                <c:pt idx="118">
                  <c:v>0.68889910473382365</c:v>
                </c:pt>
                <c:pt idx="119">
                  <c:v>0.7121048062475277</c:v>
                </c:pt>
                <c:pt idx="120">
                  <c:v>0.74864977450388648</c:v>
                </c:pt>
                <c:pt idx="121">
                  <c:v>0.79972661692404279</c:v>
                </c:pt>
                <c:pt idx="122">
                  <c:v>0.85717166927184218</c:v>
                </c:pt>
                <c:pt idx="123">
                  <c:v>0.91485489334914116</c:v>
                </c:pt>
                <c:pt idx="124">
                  <c:v>0.97182270074950439</c:v>
                </c:pt>
                <c:pt idx="125">
                  <c:v>0.96993328677125346</c:v>
                </c:pt>
                <c:pt idx="126">
                  <c:v>0.90759793047216408</c:v>
                </c:pt>
                <c:pt idx="127">
                  <c:v>0.84534762320042622</c:v>
                </c:pt>
                <c:pt idx="128">
                  <c:v>0.78610034185864275</c:v>
                </c:pt>
                <c:pt idx="129">
                  <c:v>0.72423526315318976</c:v>
                </c:pt>
                <c:pt idx="130">
                  <c:v>0.66465338130956209</c:v>
                </c:pt>
                <c:pt idx="131">
                  <c:v>0.6072976609772488</c:v>
                </c:pt>
                <c:pt idx="132">
                  <c:v>0.55628467212310939</c:v>
                </c:pt>
                <c:pt idx="133">
                  <c:v>0.51699131223328021</c:v>
                </c:pt>
                <c:pt idx="134">
                  <c:v>0.49641834780425098</c:v>
                </c:pt>
                <c:pt idx="135">
                  <c:v>0.49798138282817528</c:v>
                </c:pt>
                <c:pt idx="136">
                  <c:v>0.52533355274954929</c:v>
                </c:pt>
                <c:pt idx="137">
                  <c:v>0.57267546827112481</c:v>
                </c:pt>
                <c:pt idx="138">
                  <c:v>0.63388877692843781</c:v>
                </c:pt>
                <c:pt idx="139">
                  <c:v>0.70881124420145569</c:v>
                </c:pt>
                <c:pt idx="140">
                  <c:v>0.79287874519331891</c:v>
                </c:pt>
                <c:pt idx="141">
                  <c:v>0.87601430499107524</c:v>
                </c:pt>
                <c:pt idx="142">
                  <c:v>0.95006677848422483</c:v>
                </c:pt>
                <c:pt idx="143">
                  <c:v>0.9808579405563389</c:v>
                </c:pt>
                <c:pt idx="144">
                  <c:v>0.91077702413131711</c:v>
                </c:pt>
                <c:pt idx="145">
                  <c:v>0.84315515580881517</c:v>
                </c:pt>
                <c:pt idx="146">
                  <c:v>0.78025447826707484</c:v>
                </c:pt>
                <c:pt idx="147">
                  <c:v>0.72203461397105018</c:v>
                </c:pt>
                <c:pt idx="148">
                  <c:v>0.66703280659612152</c:v>
                </c:pt>
                <c:pt idx="149">
                  <c:v>0.61488323165294556</c:v>
                </c:pt>
                <c:pt idx="150">
                  <c:v>0.56506639778271173</c:v>
                </c:pt>
                <c:pt idx="151">
                  <c:v>0.52375606486511472</c:v>
                </c:pt>
                <c:pt idx="152">
                  <c:v>0.49165868864645945</c:v>
                </c:pt>
                <c:pt idx="153">
                  <c:v>0.46437215095388906</c:v>
                </c:pt>
                <c:pt idx="154">
                  <c:v>0.44403037192057704</c:v>
                </c:pt>
                <c:pt idx="155">
                  <c:v>0.40195362519514122</c:v>
                </c:pt>
                <c:pt idx="156">
                  <c:v>0.3846070250504714</c:v>
                </c:pt>
                <c:pt idx="157">
                  <c:v>0.39518932389108907</c:v>
                </c:pt>
                <c:pt idx="158">
                  <c:v>0.43440032073819679</c:v>
                </c:pt>
                <c:pt idx="159">
                  <c:v>0.49559281696663826</c:v>
                </c:pt>
                <c:pt idx="160">
                  <c:v>0.5625846757716062</c:v>
                </c:pt>
                <c:pt idx="161">
                  <c:v>0.62932751363180484</c:v>
                </c:pt>
                <c:pt idx="162">
                  <c:v>0.68813814388644201</c:v>
                </c:pt>
                <c:pt idx="163">
                  <c:v>0.73369481227339617</c:v>
                </c:pt>
                <c:pt idx="164">
                  <c:v>0.76661579248986023</c:v>
                </c:pt>
                <c:pt idx="165">
                  <c:v>0.79415504901167067</c:v>
                </c:pt>
                <c:pt idx="166">
                  <c:v>0.82131543328986878</c:v>
                </c:pt>
                <c:pt idx="167">
                  <c:v>0.84724767984787086</c:v>
                </c:pt>
                <c:pt idx="168">
                  <c:v>0.87804498312566914</c:v>
                </c:pt>
                <c:pt idx="169">
                  <c:v>0.91995964793940899</c:v>
                </c:pt>
                <c:pt idx="170">
                  <c:v>0.96811727662271285</c:v>
                </c:pt>
                <c:pt idx="171">
                  <c:v>0.98190790364171776</c:v>
                </c:pt>
                <c:pt idx="172">
                  <c:v>0.92807080268941167</c:v>
                </c:pt>
                <c:pt idx="173">
                  <c:v>0.8756697886319974</c:v>
                </c:pt>
                <c:pt idx="174">
                  <c:v>0.82024096581780526</c:v>
                </c:pt>
                <c:pt idx="175">
                  <c:v>0.76728657792513111</c:v>
                </c:pt>
                <c:pt idx="176">
                  <c:v>0.72037504954522857</c:v>
                </c:pt>
                <c:pt idx="177">
                  <c:v>0.67822321280684217</c:v>
                </c:pt>
                <c:pt idx="178">
                  <c:v>0.64127809979862538</c:v>
                </c:pt>
                <c:pt idx="179">
                  <c:v>0.6120840970244964</c:v>
                </c:pt>
                <c:pt idx="180">
                  <c:v>0.58915583824076601</c:v>
                </c:pt>
                <c:pt idx="181">
                  <c:v>0.57132531476250259</c:v>
                </c:pt>
                <c:pt idx="182">
                  <c:v>0.56405778665464146</c:v>
                </c:pt>
                <c:pt idx="183">
                  <c:v>0.55041656124051042</c:v>
                </c:pt>
                <c:pt idx="184">
                  <c:v>0.53187037131458603</c:v>
                </c:pt>
                <c:pt idx="185">
                  <c:v>0.51809261504232107</c:v>
                </c:pt>
                <c:pt idx="186">
                  <c:v>0.54382720487528546</c:v>
                </c:pt>
                <c:pt idx="187">
                  <c:v>0.56393823711722024</c:v>
                </c:pt>
                <c:pt idx="188">
                  <c:v>0.56763597263872145</c:v>
                </c:pt>
                <c:pt idx="189">
                  <c:v>0.55478091249127859</c:v>
                </c:pt>
                <c:pt idx="190">
                  <c:v>0.53318312585823069</c:v>
                </c:pt>
                <c:pt idx="191">
                  <c:v>0.51793423158615337</c:v>
                </c:pt>
                <c:pt idx="192">
                  <c:v>0.52054987427173938</c:v>
                </c:pt>
                <c:pt idx="193">
                  <c:v>0.55002505424232684</c:v>
                </c:pt>
                <c:pt idx="194">
                  <c:v>0.60281813819433805</c:v>
                </c:pt>
                <c:pt idx="195">
                  <c:v>0.67692799747762311</c:v>
                </c:pt>
                <c:pt idx="196">
                  <c:v>0.76524785131062079</c:v>
                </c:pt>
                <c:pt idx="197">
                  <c:v>0.86251165364804339</c:v>
                </c:pt>
                <c:pt idx="198">
                  <c:v>0.95260884580990268</c:v>
                </c:pt>
                <c:pt idx="199">
                  <c:v>0.9625776319410051</c:v>
                </c:pt>
                <c:pt idx="200">
                  <c:v>0.88772367233687621</c:v>
                </c:pt>
                <c:pt idx="201">
                  <c:v>0.8223472903975465</c:v>
                </c:pt>
                <c:pt idx="202">
                  <c:v>0.76820107113776515</c:v>
                </c:pt>
                <c:pt idx="203">
                  <c:v>0.72814850697236788</c:v>
                </c:pt>
                <c:pt idx="204">
                  <c:v>0.69602116816001947</c:v>
                </c:pt>
                <c:pt idx="205">
                  <c:v>0.67287522079559769</c:v>
                </c:pt>
                <c:pt idx="206">
                  <c:v>0.65594745711861324</c:v>
                </c:pt>
                <c:pt idx="207">
                  <c:v>0.64411802225680126</c:v>
                </c:pt>
                <c:pt idx="208">
                  <c:v>0.63503666882608234</c:v>
                </c:pt>
                <c:pt idx="209">
                  <c:v>0.62871427500117272</c:v>
                </c:pt>
                <c:pt idx="210">
                  <c:v>0.62556442079208641</c:v>
                </c:pt>
                <c:pt idx="211">
                  <c:v>0.62686095303456257</c:v>
                </c:pt>
                <c:pt idx="212">
                  <c:v>0.63381710991273144</c:v>
                </c:pt>
                <c:pt idx="213">
                  <c:v>0.64309137164229035</c:v>
                </c:pt>
                <c:pt idx="214">
                  <c:v>0.67225995159116869</c:v>
                </c:pt>
                <c:pt idx="215">
                  <c:v>0.72209127946738749</c:v>
                </c:pt>
                <c:pt idx="216">
                  <c:v>0.78208910577602286</c:v>
                </c:pt>
                <c:pt idx="217">
                  <c:v>0.84613553897530247</c:v>
                </c:pt>
                <c:pt idx="218">
                  <c:v>0.90891130015899191</c:v>
                </c:pt>
                <c:pt idx="219">
                  <c:v>0.97181120516048858</c:v>
                </c:pt>
                <c:pt idx="220">
                  <c:v>0.96900776613665174</c:v>
                </c:pt>
                <c:pt idx="221">
                  <c:v>0.92074698523020437</c:v>
                </c:pt>
                <c:pt idx="222">
                  <c:v>0.88110954421323773</c:v>
                </c:pt>
                <c:pt idx="223">
                  <c:v>0.85348197228327805</c:v>
                </c:pt>
                <c:pt idx="224">
                  <c:v>0.8382993174525909</c:v>
                </c:pt>
                <c:pt idx="225">
                  <c:v>0.83426616490156114</c:v>
                </c:pt>
                <c:pt idx="226">
                  <c:v>0.84033933015872209</c:v>
                </c:pt>
                <c:pt idx="227">
                  <c:v>0.85469605592023878</c:v>
                </c:pt>
                <c:pt idx="228">
                  <c:v>0.88106519466375688</c:v>
                </c:pt>
                <c:pt idx="229">
                  <c:v>0.91441202477472372</c:v>
                </c:pt>
                <c:pt idx="230">
                  <c:v>0.9578540111180065</c:v>
                </c:pt>
                <c:pt idx="231">
                  <c:v>0.99068679056246012</c:v>
                </c:pt>
                <c:pt idx="232">
                  <c:v>0.93205685728122933</c:v>
                </c:pt>
                <c:pt idx="233">
                  <c:v>0.87387854722357028</c:v>
                </c:pt>
                <c:pt idx="234">
                  <c:v>0.82428237235079327</c:v>
                </c:pt>
                <c:pt idx="235">
                  <c:v>0.78957045224010791</c:v>
                </c:pt>
                <c:pt idx="236">
                  <c:v>0.76714628331600165</c:v>
                </c:pt>
                <c:pt idx="237">
                  <c:v>0.75294169709431913</c:v>
                </c:pt>
                <c:pt idx="238">
                  <c:v>0.74301054642442987</c:v>
                </c:pt>
                <c:pt idx="239">
                  <c:v>0.73630181972626152</c:v>
                </c:pt>
                <c:pt idx="240">
                  <c:v>0.73216912015453506</c:v>
                </c:pt>
                <c:pt idx="241">
                  <c:v>0.73440866775382618</c:v>
                </c:pt>
                <c:pt idx="242">
                  <c:v>0.74957172668832273</c:v>
                </c:pt>
                <c:pt idx="243">
                  <c:v>0.77796985170037125</c:v>
                </c:pt>
                <c:pt idx="244">
                  <c:v>0.82387537658412469</c:v>
                </c:pt>
                <c:pt idx="245">
                  <c:v>0.88846106369685252</c:v>
                </c:pt>
                <c:pt idx="246">
                  <c:v>0.97151134839179665</c:v>
                </c:pt>
                <c:pt idx="247">
                  <c:v>0.9335029082478461</c:v>
                </c:pt>
                <c:pt idx="248">
                  <c:v>0.83213777428569902</c:v>
                </c:pt>
                <c:pt idx="249">
                  <c:v>0.73268808880344705</c:v>
                </c:pt>
                <c:pt idx="250">
                  <c:v>0.64151317847573841</c:v>
                </c:pt>
                <c:pt idx="251">
                  <c:v>0.56268232304683252</c:v>
                </c:pt>
                <c:pt idx="252">
                  <c:v>0.49811064163450114</c:v>
                </c:pt>
                <c:pt idx="253">
                  <c:v>0.4466216634532828</c:v>
                </c:pt>
                <c:pt idx="254">
                  <c:v>0.40725140214466227</c:v>
                </c:pt>
                <c:pt idx="255">
                  <c:v>0.37874215125993294</c:v>
                </c:pt>
                <c:pt idx="256">
                  <c:v>0.3600338598616577</c:v>
                </c:pt>
                <c:pt idx="257">
                  <c:v>0.34921631379656848</c:v>
                </c:pt>
                <c:pt idx="258">
                  <c:v>0.3433755801961148</c:v>
                </c:pt>
                <c:pt idx="259">
                  <c:v>0.34583243137636321</c:v>
                </c:pt>
                <c:pt idx="260">
                  <c:v>0.39376994447048475</c:v>
                </c:pt>
                <c:pt idx="261">
                  <c:v>0.44719692170478387</c:v>
                </c:pt>
                <c:pt idx="262">
                  <c:v>0.50098109029329985</c:v>
                </c:pt>
                <c:pt idx="263">
                  <c:v>0.56023094563251896</c:v>
                </c:pt>
                <c:pt idx="264">
                  <c:v>0.6260213409484281</c:v>
                </c:pt>
                <c:pt idx="265">
                  <c:v>0.68543518559119077</c:v>
                </c:pt>
                <c:pt idx="266">
                  <c:v>0.72700671509380688</c:v>
                </c:pt>
                <c:pt idx="267">
                  <c:v>0.75296975934929455</c:v>
                </c:pt>
                <c:pt idx="268">
                  <c:v>0.77458177072954426</c:v>
                </c:pt>
                <c:pt idx="269">
                  <c:v>0.80069306663318285</c:v>
                </c:pt>
                <c:pt idx="270">
                  <c:v>0.82959620336385365</c:v>
                </c:pt>
                <c:pt idx="271">
                  <c:v>0.86710326783547198</c:v>
                </c:pt>
                <c:pt idx="272">
                  <c:v>0.9205950052097831</c:v>
                </c:pt>
                <c:pt idx="273">
                  <c:v>0.98889612286569062</c:v>
                </c:pt>
                <c:pt idx="274">
                  <c:v>0.93273908099867853</c:v>
                </c:pt>
                <c:pt idx="275">
                  <c:v>0.8487713718890445</c:v>
                </c:pt>
                <c:pt idx="276">
                  <c:v>0.77055827514887332</c:v>
                </c:pt>
                <c:pt idx="277">
                  <c:v>0.70100632008790376</c:v>
                </c:pt>
                <c:pt idx="278">
                  <c:v>0.6428397920911666</c:v>
                </c:pt>
                <c:pt idx="279">
                  <c:v>0.59259688859650361</c:v>
                </c:pt>
                <c:pt idx="280">
                  <c:v>0.54349171131340057</c:v>
                </c:pt>
                <c:pt idx="281">
                  <c:v>0.48340814474539351</c:v>
                </c:pt>
                <c:pt idx="282">
                  <c:v>0.40812635425288191</c:v>
                </c:pt>
                <c:pt idx="283">
                  <c:v>0.32751729211159775</c:v>
                </c:pt>
                <c:pt idx="284">
                  <c:v>0.24419379657257589</c:v>
                </c:pt>
                <c:pt idx="285">
                  <c:v>0.16861653558138201</c:v>
                </c:pt>
                <c:pt idx="286">
                  <c:v>0.10926747679990556</c:v>
                </c:pt>
                <c:pt idx="287">
                  <c:v>7.0150606773774937E-2</c:v>
                </c:pt>
                <c:pt idx="288">
                  <c:v>4.8068626719422136E-2</c:v>
                </c:pt>
                <c:pt idx="289">
                  <c:v>4.1187120051562665E-2</c:v>
                </c:pt>
                <c:pt idx="290">
                  <c:v>5.0950811535834029E-2</c:v>
                </c:pt>
                <c:pt idx="291">
                  <c:v>4.114737722205164E-2</c:v>
                </c:pt>
                <c:pt idx="292">
                  <c:v>4.8412657279100935E-2</c:v>
                </c:pt>
                <c:pt idx="293">
                  <c:v>7.7102334294964048E-2</c:v>
                </c:pt>
                <c:pt idx="294">
                  <c:v>0.13457150206531621</c:v>
                </c:pt>
                <c:pt idx="295">
                  <c:v>0.21551465446483997</c:v>
                </c:pt>
                <c:pt idx="296">
                  <c:v>0.32380665061251135</c:v>
                </c:pt>
                <c:pt idx="297">
                  <c:v>0.45301824246018008</c:v>
                </c:pt>
                <c:pt idx="298">
                  <c:v>0.59248197750028431</c:v>
                </c:pt>
                <c:pt idx="299">
                  <c:v>0.73636519046761695</c:v>
                </c:pt>
                <c:pt idx="300">
                  <c:v>0.88190283579683504</c:v>
                </c:pt>
                <c:pt idx="301">
                  <c:v>0.97195124840485525</c:v>
                </c:pt>
                <c:pt idx="302">
                  <c:v>0.83077024274806843</c:v>
                </c:pt>
                <c:pt idx="303">
                  <c:v>0.70401294938835401</c:v>
                </c:pt>
                <c:pt idx="304">
                  <c:v>0.59956494169339025</c:v>
                </c:pt>
                <c:pt idx="305">
                  <c:v>0.51595036861238874</c:v>
                </c:pt>
                <c:pt idx="306">
                  <c:v>0.45310824545080042</c:v>
                </c:pt>
                <c:pt idx="307">
                  <c:v>0.40230043787842673</c:v>
                </c:pt>
                <c:pt idx="308">
                  <c:v>0.36010929260693569</c:v>
                </c:pt>
                <c:pt idx="309">
                  <c:v>0.31794861532514918</c:v>
                </c:pt>
                <c:pt idx="310">
                  <c:v>0.20321607724253488</c:v>
                </c:pt>
                <c:pt idx="311">
                  <c:v>0.10802842947305968</c:v>
                </c:pt>
                <c:pt idx="312">
                  <c:v>4.4355475304580838E-2</c:v>
                </c:pt>
                <c:pt idx="313">
                  <c:v>1.7275066753834167E-2</c:v>
                </c:pt>
                <c:pt idx="314">
                  <c:v>1.7212419446594796E-2</c:v>
                </c:pt>
                <c:pt idx="315">
                  <c:v>4.6137375900011213E-2</c:v>
                </c:pt>
                <c:pt idx="316">
                  <c:v>9.4398668794884788E-2</c:v>
                </c:pt>
                <c:pt idx="317">
                  <c:v>0.15300398253777125</c:v>
                </c:pt>
                <c:pt idx="318">
                  <c:v>0.22577078963813868</c:v>
                </c:pt>
                <c:pt idx="319">
                  <c:v>0.31363290041829262</c:v>
                </c:pt>
                <c:pt idx="320">
                  <c:v>0.40847957991732786</c:v>
                </c:pt>
                <c:pt idx="321">
                  <c:v>0.50965161281576243</c:v>
                </c:pt>
                <c:pt idx="322">
                  <c:v>0.5959616998527274</c:v>
                </c:pt>
                <c:pt idx="323">
                  <c:v>0.69383126646962245</c:v>
                </c:pt>
                <c:pt idx="324">
                  <c:v>0.79762259720421325</c:v>
                </c:pt>
                <c:pt idx="325">
                  <c:v>0.88729389247317769</c:v>
                </c:pt>
                <c:pt idx="326">
                  <c:v>0.95950063225570603</c:v>
                </c:pt>
                <c:pt idx="327">
                  <c:v>0.98891479218817291</c:v>
                </c:pt>
                <c:pt idx="328">
                  <c:v>0.94979863048558155</c:v>
                </c:pt>
                <c:pt idx="329">
                  <c:v>0.91352255688223138</c:v>
                </c:pt>
                <c:pt idx="330">
                  <c:v>0.8850062815994324</c:v>
                </c:pt>
                <c:pt idx="331">
                  <c:v>0.86801306846028847</c:v>
                </c:pt>
                <c:pt idx="332">
                  <c:v>0.86226935696430607</c:v>
                </c:pt>
                <c:pt idx="333">
                  <c:v>0.86070869412171014</c:v>
                </c:pt>
                <c:pt idx="334">
                  <c:v>0.86523999827766707</c:v>
                </c:pt>
                <c:pt idx="335">
                  <c:v>0.87334681709074669</c:v>
                </c:pt>
                <c:pt idx="336">
                  <c:v>0.88400592946113932</c:v>
                </c:pt>
                <c:pt idx="337">
                  <c:v>0.89514351314216078</c:v>
                </c:pt>
                <c:pt idx="338">
                  <c:v>0.90073823279734155</c:v>
                </c:pt>
                <c:pt idx="339">
                  <c:v>0.89764582219419398</c:v>
                </c:pt>
                <c:pt idx="340">
                  <c:v>0.89018112820035311</c:v>
                </c:pt>
                <c:pt idx="341">
                  <c:v>0.96665840353768628</c:v>
                </c:pt>
                <c:pt idx="342">
                  <c:v>0.96163703763241692</c:v>
                </c:pt>
                <c:pt idx="343">
                  <c:v>0.90171628979488438</c:v>
                </c:pt>
                <c:pt idx="344">
                  <c:v>0.85129541247305052</c:v>
                </c:pt>
                <c:pt idx="345">
                  <c:v>0.8089273523274032</c:v>
                </c:pt>
                <c:pt idx="346">
                  <c:v>0.7792309292235281</c:v>
                </c:pt>
                <c:pt idx="347">
                  <c:v>0.76214357946070321</c:v>
                </c:pt>
                <c:pt idx="348">
                  <c:v>0.75749327385575804</c:v>
                </c:pt>
                <c:pt idx="349">
                  <c:v>0.76886787940379275</c:v>
                </c:pt>
                <c:pt idx="350">
                  <c:v>0.79714002473789058</c:v>
                </c:pt>
                <c:pt idx="351">
                  <c:v>0.83812669321719646</c:v>
                </c:pt>
                <c:pt idx="352">
                  <c:v>0.89828285078872594</c:v>
                </c:pt>
                <c:pt idx="353">
                  <c:v>0.95689261764913591</c:v>
                </c:pt>
                <c:pt idx="354">
                  <c:v>0.95647518821593924</c:v>
                </c:pt>
                <c:pt idx="355">
                  <c:v>0.85950882465221867</c:v>
                </c:pt>
                <c:pt idx="356">
                  <c:v>0.76976932295414835</c:v>
                </c:pt>
                <c:pt idx="357">
                  <c:v>0.68883416450037926</c:v>
                </c:pt>
                <c:pt idx="358">
                  <c:v>0.61510043638753875</c:v>
                </c:pt>
                <c:pt idx="359">
                  <c:v>0.54700399522466081</c:v>
                </c:pt>
              </c:numCache>
            </c:numRef>
          </c:val>
        </c:ser>
        <c:ser>
          <c:idx val="24"/>
          <c:order val="24"/>
          <c:tx>
            <c:strRef>
              <c:f>'Score Template 2'!$FC$8</c:f>
              <c:strCache>
                <c:ptCount val="1"/>
                <c:pt idx="0">
                  <c:v>Accuracy Score +240s</c:v>
                </c:pt>
              </c:strCache>
            </c:strRef>
          </c:tx>
          <c:val>
            <c:numRef>
              <c:f>'Score Template 2'!$FC$39:$FC$398</c:f>
              <c:numCache>
                <c:formatCode>0.0000</c:formatCode>
                <c:ptCount val="360"/>
                <c:pt idx="0">
                  <c:v>0.9522978907742119</c:v>
                </c:pt>
                <c:pt idx="1">
                  <c:v>0.99602697876367252</c:v>
                </c:pt>
                <c:pt idx="2">
                  <c:v>0.93972800985471794</c:v>
                </c:pt>
                <c:pt idx="3">
                  <c:v>0.88467691126862102</c:v>
                </c:pt>
                <c:pt idx="4">
                  <c:v>0.83601125569305679</c:v>
                </c:pt>
                <c:pt idx="5">
                  <c:v>0.79080237908194084</c:v>
                </c:pt>
                <c:pt idx="6">
                  <c:v>0.74905480907739075</c:v>
                </c:pt>
                <c:pt idx="7">
                  <c:v>0.70941174753831204</c:v>
                </c:pt>
                <c:pt idx="8">
                  <c:v>0.67111452469001076</c:v>
                </c:pt>
                <c:pt idx="9">
                  <c:v>0.63578395380625174</c:v>
                </c:pt>
                <c:pt idx="10">
                  <c:v>0.61129017446968814</c:v>
                </c:pt>
                <c:pt idx="11">
                  <c:v>0.60137224891141439</c:v>
                </c:pt>
                <c:pt idx="12">
                  <c:v>0.59518053261288284</c:v>
                </c:pt>
                <c:pt idx="13">
                  <c:v>0.59588490456823817</c:v>
                </c:pt>
                <c:pt idx="14">
                  <c:v>0.60452263489521174</c:v>
                </c:pt>
                <c:pt idx="15">
                  <c:v>0.627834801008187</c:v>
                </c:pt>
                <c:pt idx="16">
                  <c:v>0.6837792514477613</c:v>
                </c:pt>
                <c:pt idx="17">
                  <c:v>0.77050511374624198</c:v>
                </c:pt>
                <c:pt idx="18">
                  <c:v>0.88486433008019916</c:v>
                </c:pt>
                <c:pt idx="19">
                  <c:v>0.98592866780401511</c:v>
                </c:pt>
                <c:pt idx="20">
                  <c:v>0.85207280605617819</c:v>
                </c:pt>
                <c:pt idx="21">
                  <c:v>0.71373576014334761</c:v>
                </c:pt>
                <c:pt idx="22">
                  <c:v>0.57491879040399474</c:v>
                </c:pt>
                <c:pt idx="23">
                  <c:v>0.43904887356505096</c:v>
                </c:pt>
                <c:pt idx="24">
                  <c:v>0.31295722330838471</c:v>
                </c:pt>
                <c:pt idx="25">
                  <c:v>0.20043469248772372</c:v>
                </c:pt>
                <c:pt idx="26">
                  <c:v>0.10067179331566256</c:v>
                </c:pt>
                <c:pt idx="27">
                  <c:v>1.3044320107190699E-2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1.0028239855017218E-2</c:v>
                </c:pt>
                <c:pt idx="39">
                  <c:v>0.15172278834741182</c:v>
                </c:pt>
                <c:pt idx="40">
                  <c:v>0.31859372188401736</c:v>
                </c:pt>
                <c:pt idx="41">
                  <c:v>0.49983001918357661</c:v>
                </c:pt>
                <c:pt idx="42">
                  <c:v>0.69386439963527768</c:v>
                </c:pt>
                <c:pt idx="43">
                  <c:v>0.90603955925529367</c:v>
                </c:pt>
                <c:pt idx="44">
                  <c:v>0.87046199453130946</c:v>
                </c:pt>
                <c:pt idx="45">
                  <c:v>0.64831760662427629</c:v>
                </c:pt>
                <c:pt idx="46">
                  <c:v>0.44051169202090723</c:v>
                </c:pt>
                <c:pt idx="47">
                  <c:v>0.26087262585984528</c:v>
                </c:pt>
                <c:pt idx="48">
                  <c:v>0.11351231307513887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9.9005530307416656E-4</c:v>
                </c:pt>
                <c:pt idx="63">
                  <c:v>0.10567289105967992</c:v>
                </c:pt>
                <c:pt idx="64">
                  <c:v>0.2318837419937424</c:v>
                </c:pt>
                <c:pt idx="65">
                  <c:v>0.37697417843443981</c:v>
                </c:pt>
                <c:pt idx="66">
                  <c:v>0.53534258537762047</c:v>
                </c:pt>
                <c:pt idx="67">
                  <c:v>0.69351016252556985</c:v>
                </c:pt>
                <c:pt idx="68">
                  <c:v>0.84301316899645529</c:v>
                </c:pt>
                <c:pt idx="69">
                  <c:v>0.9805634894134897</c:v>
                </c:pt>
                <c:pt idx="70">
                  <c:v>0.90537457323119408</c:v>
                </c:pt>
                <c:pt idx="71">
                  <c:v>0.80052751066253314</c:v>
                </c:pt>
                <c:pt idx="72">
                  <c:v>0.7034454451075064</c:v>
                </c:pt>
                <c:pt idx="73">
                  <c:v>0.6151362136378884</c:v>
                </c:pt>
                <c:pt idx="74">
                  <c:v>0.54910647134912471</c:v>
                </c:pt>
                <c:pt idx="75">
                  <c:v>0.50341362699499781</c:v>
                </c:pt>
                <c:pt idx="76">
                  <c:v>0.46705749367541005</c:v>
                </c:pt>
                <c:pt idx="77">
                  <c:v>0.4357429735295234</c:v>
                </c:pt>
                <c:pt idx="78">
                  <c:v>0.41615134781788299</c:v>
                </c:pt>
                <c:pt idx="79">
                  <c:v>0.41342672839850902</c:v>
                </c:pt>
                <c:pt idx="80">
                  <c:v>0.43354741578419953</c:v>
                </c:pt>
                <c:pt idx="81">
                  <c:v>0.47033793541044</c:v>
                </c:pt>
                <c:pt idx="82">
                  <c:v>0.5156120528435455</c:v>
                </c:pt>
                <c:pt idx="83">
                  <c:v>0.56951028850236018</c:v>
                </c:pt>
                <c:pt idx="84">
                  <c:v>0.6304018385758503</c:v>
                </c:pt>
                <c:pt idx="85">
                  <c:v>0.69777708898208313</c:v>
                </c:pt>
                <c:pt idx="86">
                  <c:v>0.77614015460492003</c:v>
                </c:pt>
                <c:pt idx="87">
                  <c:v>0.86859955826807289</c:v>
                </c:pt>
                <c:pt idx="88">
                  <c:v>0.96255646357296276</c:v>
                </c:pt>
                <c:pt idx="89">
                  <c:v>0.94497112606985545</c:v>
                </c:pt>
                <c:pt idx="90">
                  <c:v>0.85988842015769029</c:v>
                </c:pt>
                <c:pt idx="91">
                  <c:v>0.78639301633080771</c:v>
                </c:pt>
                <c:pt idx="92">
                  <c:v>0.72685945115921902</c:v>
                </c:pt>
                <c:pt idx="93">
                  <c:v>0.68113235328571808</c:v>
                </c:pt>
                <c:pt idx="94">
                  <c:v>0.642316793310441</c:v>
                </c:pt>
                <c:pt idx="95">
                  <c:v>0.62340499495059964</c:v>
                </c:pt>
                <c:pt idx="96">
                  <c:v>0.62035221896673587</c:v>
                </c:pt>
                <c:pt idx="97">
                  <c:v>0.62172532860583218</c:v>
                </c:pt>
                <c:pt idx="98">
                  <c:v>0.63097167975838542</c:v>
                </c:pt>
                <c:pt idx="99">
                  <c:v>0.64316385048729996</c:v>
                </c:pt>
                <c:pt idx="100">
                  <c:v>0.65662437811964036</c:v>
                </c:pt>
                <c:pt idx="101">
                  <c:v>0.66484333163629028</c:v>
                </c:pt>
                <c:pt idx="102">
                  <c:v>0.68519580751944376</c:v>
                </c:pt>
                <c:pt idx="103">
                  <c:v>0.72322864846683921</c:v>
                </c:pt>
                <c:pt idx="104">
                  <c:v>0.77982358988142386</c:v>
                </c:pt>
                <c:pt idx="105">
                  <c:v>0.8480116217484428</c:v>
                </c:pt>
                <c:pt idx="106">
                  <c:v>0.9268760771390967</c:v>
                </c:pt>
                <c:pt idx="107">
                  <c:v>0.9854114657671702</c:v>
                </c:pt>
                <c:pt idx="108">
                  <c:v>0.89618753118062722</c:v>
                </c:pt>
                <c:pt idx="109">
                  <c:v>0.81480981973488065</c:v>
                </c:pt>
                <c:pt idx="110">
                  <c:v>0.75376378076471717</c:v>
                </c:pt>
                <c:pt idx="111">
                  <c:v>0.71265202419643081</c:v>
                </c:pt>
                <c:pt idx="112">
                  <c:v>0.68383430828644531</c:v>
                </c:pt>
                <c:pt idx="113">
                  <c:v>0.66530981352629381</c:v>
                </c:pt>
                <c:pt idx="114">
                  <c:v>0.65843113812262699</c:v>
                </c:pt>
                <c:pt idx="115">
                  <c:v>0.66188117468188845</c:v>
                </c:pt>
                <c:pt idx="116">
                  <c:v>0.67180450977632145</c:v>
                </c:pt>
                <c:pt idx="117">
                  <c:v>0.68890853637716754</c:v>
                </c:pt>
                <c:pt idx="118">
                  <c:v>0.71210631056973372</c:v>
                </c:pt>
                <c:pt idx="119">
                  <c:v>0.74864907145052539</c:v>
                </c:pt>
                <c:pt idx="120">
                  <c:v>0.79972198233166858</c:v>
                </c:pt>
                <c:pt idx="121">
                  <c:v>0.85716556410180522</c:v>
                </c:pt>
                <c:pt idx="122">
                  <c:v>0.91484815525934249</c:v>
                </c:pt>
                <c:pt idx="123">
                  <c:v>0.9718185863767359</c:v>
                </c:pt>
                <c:pt idx="124">
                  <c:v>0.96994346368881401</c:v>
                </c:pt>
                <c:pt idx="125">
                  <c:v>0.90761694186302511</c:v>
                </c:pt>
                <c:pt idx="126">
                  <c:v>0.84537591147651125</c:v>
                </c:pt>
                <c:pt idx="127">
                  <c:v>0.78613442456163474</c:v>
                </c:pt>
                <c:pt idx="128">
                  <c:v>0.72427468191393696</c:v>
                </c:pt>
                <c:pt idx="129">
                  <c:v>0.6646972223248091</c:v>
                </c:pt>
                <c:pt idx="130">
                  <c:v>0.60734225611226411</c:v>
                </c:pt>
                <c:pt idx="131">
                  <c:v>0.55632534140114065</c:v>
                </c:pt>
                <c:pt idx="132">
                  <c:v>0.51702181215367937</c:v>
                </c:pt>
                <c:pt idx="133">
                  <c:v>0.49643888021143301</c:v>
                </c:pt>
                <c:pt idx="134">
                  <c:v>0.49799576858781047</c:v>
                </c:pt>
                <c:pt idx="135">
                  <c:v>0.52534279374601001</c:v>
                </c:pt>
                <c:pt idx="136">
                  <c:v>0.57267888925364974</c:v>
                </c:pt>
                <c:pt idx="137">
                  <c:v>0.63388703704394778</c:v>
                </c:pt>
                <c:pt idx="138">
                  <c:v>0.7088062711163805</c:v>
                </c:pt>
                <c:pt idx="139">
                  <c:v>0.79287018348922511</c:v>
                </c:pt>
                <c:pt idx="140">
                  <c:v>0.87600270138815728</c:v>
                </c:pt>
                <c:pt idx="141">
                  <c:v>0.9500485063516233</c:v>
                </c:pt>
                <c:pt idx="142">
                  <c:v>0.98088347666025277</c:v>
                </c:pt>
                <c:pt idx="143">
                  <c:v>0.91080574360490596</c:v>
                </c:pt>
                <c:pt idx="144">
                  <c:v>0.84318399405180888</c:v>
                </c:pt>
                <c:pt idx="145">
                  <c:v>0.78028296011358866</c:v>
                </c:pt>
                <c:pt idx="146">
                  <c:v>0.72206373088883091</c:v>
                </c:pt>
                <c:pt idx="147">
                  <c:v>0.66706396476857566</c:v>
                </c:pt>
                <c:pt idx="148">
                  <c:v>0.61491434266244338</c:v>
                </c:pt>
                <c:pt idx="149">
                  <c:v>0.56509600438203111</c:v>
                </c:pt>
                <c:pt idx="150">
                  <c:v>0.52378697769508697</c:v>
                </c:pt>
                <c:pt idx="151">
                  <c:v>0.49168845766687364</c:v>
                </c:pt>
                <c:pt idx="152">
                  <c:v>0.46440080651648774</c:v>
                </c:pt>
                <c:pt idx="153">
                  <c:v>0.44405585808036507</c:v>
                </c:pt>
                <c:pt idx="154">
                  <c:v>0.40197325662512595</c:v>
                </c:pt>
                <c:pt idx="155">
                  <c:v>0.3846173012664823</c:v>
                </c:pt>
                <c:pt idx="156">
                  <c:v>0.3951885351806973</c:v>
                </c:pt>
                <c:pt idx="157">
                  <c:v>0.43438664003273786</c:v>
                </c:pt>
                <c:pt idx="158">
                  <c:v>0.49556914429838617</c:v>
                </c:pt>
                <c:pt idx="159">
                  <c:v>0.5625540699872198</c:v>
                </c:pt>
                <c:pt idx="160">
                  <c:v>0.62929005488471079</c:v>
                </c:pt>
                <c:pt idx="161">
                  <c:v>0.68809611441679819</c:v>
                </c:pt>
                <c:pt idx="162">
                  <c:v>0.73365325029529882</c:v>
                </c:pt>
                <c:pt idx="163">
                  <c:v>0.76657877538917996</c:v>
                </c:pt>
                <c:pt idx="164">
                  <c:v>0.79412052413924294</c:v>
                </c:pt>
                <c:pt idx="165">
                  <c:v>0.82128040719139306</c:v>
                </c:pt>
                <c:pt idx="166">
                  <c:v>0.8472138833328311</c:v>
                </c:pt>
                <c:pt idx="167">
                  <c:v>0.87801354702782153</c:v>
                </c:pt>
                <c:pt idx="168">
                  <c:v>0.91993055256571987</c:v>
                </c:pt>
                <c:pt idx="169">
                  <c:v>0.96808979129811157</c:v>
                </c:pt>
                <c:pt idx="170">
                  <c:v>0.98193396287368462</c:v>
                </c:pt>
                <c:pt idx="171">
                  <c:v>0.92809569630304711</c:v>
                </c:pt>
                <c:pt idx="172">
                  <c:v>0.87569042834204114</c:v>
                </c:pt>
                <c:pt idx="173">
                  <c:v>0.82025699962140441</c:v>
                </c:pt>
                <c:pt idx="174">
                  <c:v>0.76730020686619604</c:v>
                </c:pt>
                <c:pt idx="175">
                  <c:v>0.72038520769166536</c:v>
                </c:pt>
                <c:pt idx="176">
                  <c:v>0.6782442413644898</c:v>
                </c:pt>
                <c:pt idx="177">
                  <c:v>0.64128676796058981</c:v>
                </c:pt>
                <c:pt idx="178">
                  <c:v>0.61207880626943134</c:v>
                </c:pt>
                <c:pt idx="179">
                  <c:v>0.58913623958269512</c:v>
                </c:pt>
                <c:pt idx="180">
                  <c:v>0.57129473035072253</c:v>
                </c:pt>
                <c:pt idx="181">
                  <c:v>0.56402430602813114</c:v>
                </c:pt>
                <c:pt idx="182">
                  <c:v>0.55038320855095391</c:v>
                </c:pt>
                <c:pt idx="183">
                  <c:v>0.53184098701419358</c:v>
                </c:pt>
                <c:pt idx="184">
                  <c:v>0.51806985748911671</c:v>
                </c:pt>
                <c:pt idx="185">
                  <c:v>0.54381076289372765</c:v>
                </c:pt>
                <c:pt idx="186">
                  <c:v>0.56392448475139556</c:v>
                </c:pt>
                <c:pt idx="187">
                  <c:v>0.56762240995963165</c:v>
                </c:pt>
                <c:pt idx="188">
                  <c:v>0.55476796326625721</c:v>
                </c:pt>
                <c:pt idx="189">
                  <c:v>0.53316774292464064</c:v>
                </c:pt>
                <c:pt idx="190">
                  <c:v>0.51791328880143328</c:v>
                </c:pt>
                <c:pt idx="191">
                  <c:v>0.52052580920005997</c:v>
                </c:pt>
                <c:pt idx="192">
                  <c:v>0.550000079862075</c:v>
                </c:pt>
                <c:pt idx="193">
                  <c:v>0.60279123209066865</c:v>
                </c:pt>
                <c:pt idx="194">
                  <c:v>0.67690180729044935</c:v>
                </c:pt>
                <c:pt idx="195">
                  <c:v>0.76522014491611556</c:v>
                </c:pt>
                <c:pt idx="196">
                  <c:v>0.8624851832685676</c:v>
                </c:pt>
                <c:pt idx="197">
                  <c:v>0.95258539512478602</c:v>
                </c:pt>
                <c:pt idx="198">
                  <c:v>0.9625986973450954</c:v>
                </c:pt>
                <c:pt idx="199">
                  <c:v>0.88774214055929934</c:v>
                </c:pt>
                <c:pt idx="200">
                  <c:v>0.82236189004431115</c:v>
                </c:pt>
                <c:pt idx="201">
                  <c:v>0.76821254506648606</c:v>
                </c:pt>
                <c:pt idx="202">
                  <c:v>0.7281574375263129</c:v>
                </c:pt>
                <c:pt idx="203">
                  <c:v>0.69602481866438659</c:v>
                </c:pt>
                <c:pt idx="204">
                  <c:v>0.67288205808464951</c:v>
                </c:pt>
                <c:pt idx="205">
                  <c:v>0.65595674490572642</c:v>
                </c:pt>
                <c:pt idx="206">
                  <c:v>0.644124922513714</c:v>
                </c:pt>
                <c:pt idx="207">
                  <c:v>0.63502380975215655</c:v>
                </c:pt>
                <c:pt idx="208">
                  <c:v>0.62870422636123469</c:v>
                </c:pt>
                <c:pt idx="209">
                  <c:v>0.62556257870566512</c:v>
                </c:pt>
                <c:pt idx="210">
                  <c:v>0.62686738703924894</c:v>
                </c:pt>
                <c:pt idx="211">
                  <c:v>0.6338279164975148</c:v>
                </c:pt>
                <c:pt idx="212">
                  <c:v>0.64309900656081886</c:v>
                </c:pt>
                <c:pt idx="213">
                  <c:v>0.67225865580236177</c:v>
                </c:pt>
                <c:pt idx="214">
                  <c:v>0.72207655436459239</c:v>
                </c:pt>
                <c:pt idx="215">
                  <c:v>0.78206272268709875</c:v>
                </c:pt>
                <c:pt idx="216">
                  <c:v>0.84609849714075447</c:v>
                </c:pt>
                <c:pt idx="217">
                  <c:v>0.90886715408527263</c:v>
                </c:pt>
                <c:pt idx="218">
                  <c:v>0.97176258649450964</c:v>
                </c:pt>
                <c:pt idx="219">
                  <c:v>0.96905280300739016</c:v>
                </c:pt>
                <c:pt idx="220">
                  <c:v>0.92078938145862677</c:v>
                </c:pt>
                <c:pt idx="221">
                  <c:v>0.88114696195892861</c:v>
                </c:pt>
                <c:pt idx="222">
                  <c:v>0.85351465317442443</c:v>
                </c:pt>
                <c:pt idx="223">
                  <c:v>0.83832638482525645</c:v>
                </c:pt>
                <c:pt idx="224">
                  <c:v>0.83428618671836685</c:v>
                </c:pt>
                <c:pt idx="225">
                  <c:v>0.84035539200287612</c:v>
                </c:pt>
                <c:pt idx="226">
                  <c:v>0.85470762547527646</c:v>
                </c:pt>
                <c:pt idx="227">
                  <c:v>0.88107365390170178</c:v>
                </c:pt>
                <c:pt idx="228">
                  <c:v>0.91441793604202626</c:v>
                </c:pt>
                <c:pt idx="229">
                  <c:v>0.9578585582242588</c:v>
                </c:pt>
                <c:pt idx="230">
                  <c:v>0.9906836243412277</c:v>
                </c:pt>
                <c:pt idx="231">
                  <c:v>0.93205528143308158</c:v>
                </c:pt>
                <c:pt idx="232">
                  <c:v>0.87387919870669384</c:v>
                </c:pt>
                <c:pt idx="233">
                  <c:v>0.82428585583252478</c:v>
                </c:pt>
                <c:pt idx="234">
                  <c:v>0.789575093188432</c:v>
                </c:pt>
                <c:pt idx="235">
                  <c:v>0.76716086695808172</c:v>
                </c:pt>
                <c:pt idx="236">
                  <c:v>0.75296660539570581</c:v>
                </c:pt>
                <c:pt idx="237">
                  <c:v>0.74304053214603982</c:v>
                </c:pt>
                <c:pt idx="238">
                  <c:v>0.73633382442194395</c:v>
                </c:pt>
                <c:pt idx="239">
                  <c:v>0.73220048596209009</c:v>
                </c:pt>
                <c:pt idx="240">
                  <c:v>0.7344400933969939</c:v>
                </c:pt>
                <c:pt idx="241">
                  <c:v>0.74960129468423875</c:v>
                </c:pt>
                <c:pt idx="242">
                  <c:v>0.77799396089271022</c:v>
                </c:pt>
                <c:pt idx="243">
                  <c:v>0.82389517659576028</c:v>
                </c:pt>
                <c:pt idx="244">
                  <c:v>0.88847486114237195</c:v>
                </c:pt>
                <c:pt idx="245">
                  <c:v>0.9715189261855256</c:v>
                </c:pt>
                <c:pt idx="246">
                  <c:v>0.9335009016824789</c:v>
                </c:pt>
                <c:pt idx="247">
                  <c:v>0.83214081889924962</c:v>
                </c:pt>
                <c:pt idx="248">
                  <c:v>0.73269527295110537</c:v>
                </c:pt>
                <c:pt idx="249">
                  <c:v>0.64152636727472911</c:v>
                </c:pt>
                <c:pt idx="250">
                  <c:v>0.56269899941752155</c:v>
                </c:pt>
                <c:pt idx="251">
                  <c:v>0.49813236490122581</c:v>
                </c:pt>
                <c:pt idx="252">
                  <c:v>0.44664739463555325</c:v>
                </c:pt>
                <c:pt idx="253">
                  <c:v>0.40728071789922693</c:v>
                </c:pt>
                <c:pt idx="254">
                  <c:v>0.37877124008922025</c:v>
                </c:pt>
                <c:pt idx="255">
                  <c:v>0.36005865620735322</c:v>
                </c:pt>
                <c:pt idx="256">
                  <c:v>0.34923366743614959</c:v>
                </c:pt>
                <c:pt idx="257">
                  <c:v>0.34338678498875586</c:v>
                </c:pt>
                <c:pt idx="258">
                  <c:v>0.34583952121532335</c:v>
                </c:pt>
                <c:pt idx="259">
                  <c:v>0.39377489505295893</c:v>
                </c:pt>
                <c:pt idx="260">
                  <c:v>0.44720026006578506</c:v>
                </c:pt>
                <c:pt idx="261">
                  <c:v>0.50098314096018193</c:v>
                </c:pt>
                <c:pt idx="262">
                  <c:v>0.56022981014589779</c:v>
                </c:pt>
                <c:pt idx="263">
                  <c:v>0.62601374463496295</c:v>
                </c:pt>
                <c:pt idx="264">
                  <c:v>0.68542097447408856</c:v>
                </c:pt>
                <c:pt idx="265">
                  <c:v>0.72698375243135926</c:v>
                </c:pt>
                <c:pt idx="266">
                  <c:v>0.75293745960701541</c:v>
                </c:pt>
                <c:pt idx="267">
                  <c:v>0.77454024179829994</c:v>
                </c:pt>
                <c:pt idx="268">
                  <c:v>0.80064557275822001</c:v>
                </c:pt>
                <c:pt idx="269">
                  <c:v>0.82954552231917933</c:v>
                </c:pt>
                <c:pt idx="270">
                  <c:v>0.8670535465848046</c:v>
                </c:pt>
                <c:pt idx="271">
                  <c:v>0.92054942434901865</c:v>
                </c:pt>
                <c:pt idx="272">
                  <c:v>0.98885671577616141</c:v>
                </c:pt>
                <c:pt idx="273">
                  <c:v>0.93277135597775129</c:v>
                </c:pt>
                <c:pt idx="274">
                  <c:v>0.84879710351254389</c:v>
                </c:pt>
                <c:pt idx="275">
                  <c:v>0.77057794562165027</c:v>
                </c:pt>
                <c:pt idx="276">
                  <c:v>0.70102056016893144</c:v>
                </c:pt>
                <c:pt idx="277">
                  <c:v>0.6428491338386928</c:v>
                </c:pt>
                <c:pt idx="278">
                  <c:v>0.59260228869271636</c:v>
                </c:pt>
                <c:pt idx="279">
                  <c:v>0.54349462607780441</c:v>
                </c:pt>
                <c:pt idx="280">
                  <c:v>0.4834069127748839</c:v>
                </c:pt>
                <c:pt idx="281">
                  <c:v>0.40810238302104362</c:v>
                </c:pt>
                <c:pt idx="282">
                  <c:v>0.32749057695380002</c:v>
                </c:pt>
                <c:pt idx="283">
                  <c:v>0.24416690346294823</c:v>
                </c:pt>
                <c:pt idx="284">
                  <c:v>0.16858691122145575</c:v>
                </c:pt>
                <c:pt idx="285">
                  <c:v>0.10923458540040432</c:v>
                </c:pt>
                <c:pt idx="286">
                  <c:v>7.0120906957012119E-2</c:v>
                </c:pt>
                <c:pt idx="287">
                  <c:v>4.804785243600207E-2</c:v>
                </c:pt>
                <c:pt idx="288">
                  <c:v>4.1174154679306074E-2</c:v>
                </c:pt>
                <c:pt idx="289">
                  <c:v>5.0940026294609475E-2</c:v>
                </c:pt>
                <c:pt idx="290">
                  <c:v>4.1134345321037324E-2</c:v>
                </c:pt>
                <c:pt idx="291">
                  <c:v>4.8398231051257956E-2</c:v>
                </c:pt>
                <c:pt idx="292">
                  <c:v>7.7083605623353479E-2</c:v>
                </c:pt>
                <c:pt idx="293">
                  <c:v>0.13454477898705952</c:v>
                </c:pt>
                <c:pt idx="294">
                  <c:v>0.21548052360955672</c:v>
                </c:pt>
                <c:pt idx="295">
                  <c:v>0.32376748435193314</c:v>
                </c:pt>
                <c:pt idx="296">
                  <c:v>0.45297627147143693</c:v>
                </c:pt>
                <c:pt idx="297">
                  <c:v>0.59244288078715068</c:v>
                </c:pt>
                <c:pt idx="298">
                  <c:v>0.73633042161012696</c:v>
                </c:pt>
                <c:pt idx="299">
                  <c:v>0.88187375720371042</c:v>
                </c:pt>
                <c:pt idx="300">
                  <c:v>0.97197636715655444</c:v>
                </c:pt>
                <c:pt idx="301">
                  <c:v>0.83079479387932786</c:v>
                </c:pt>
                <c:pt idx="302">
                  <c:v>0.70404299178762331</c:v>
                </c:pt>
                <c:pt idx="303">
                  <c:v>0.59960259457425247</c:v>
                </c:pt>
                <c:pt idx="304">
                  <c:v>0.51599068650103819</c:v>
                </c:pt>
                <c:pt idx="305">
                  <c:v>0.45314992064512472</c:v>
                </c:pt>
                <c:pt idx="306">
                  <c:v>0.4023382413211023</c:v>
                </c:pt>
                <c:pt idx="307">
                  <c:v>0.36013898358202623</c:v>
                </c:pt>
                <c:pt idx="308">
                  <c:v>0.31796818861007059</c:v>
                </c:pt>
                <c:pt idx="309">
                  <c:v>0.20322712861970371</c:v>
                </c:pt>
                <c:pt idx="310">
                  <c:v>0.10803187670907977</c:v>
                </c:pt>
                <c:pt idx="311">
                  <c:v>4.4350598851459311E-2</c:v>
                </c:pt>
                <c:pt idx="312">
                  <c:v>1.727997498694156E-2</c:v>
                </c:pt>
                <c:pt idx="313">
                  <c:v>1.7208794019680229E-2</c:v>
                </c:pt>
                <c:pt idx="314">
                  <c:v>4.6123040425839035E-2</c:v>
                </c:pt>
                <c:pt idx="315">
                  <c:v>9.4369947572538804E-2</c:v>
                </c:pt>
                <c:pt idx="316">
                  <c:v>0.15296352802699908</c:v>
                </c:pt>
                <c:pt idx="317">
                  <c:v>0.22571666322319517</c:v>
                </c:pt>
                <c:pt idx="318">
                  <c:v>0.31356831560786314</c:v>
                </c:pt>
                <c:pt idx="319">
                  <c:v>0.40840986759816444</c:v>
                </c:pt>
                <c:pt idx="320">
                  <c:v>0.5095796885937075</c:v>
                </c:pt>
                <c:pt idx="321">
                  <c:v>0.59588894556935934</c:v>
                </c:pt>
                <c:pt idx="322">
                  <c:v>0.69375820607109917</c:v>
                </c:pt>
                <c:pt idx="323">
                  <c:v>0.79755201897695049</c:v>
                </c:pt>
                <c:pt idx="324">
                  <c:v>0.88723052884769749</c:v>
                </c:pt>
                <c:pt idx="325">
                  <c:v>0.95944842707829903</c:v>
                </c:pt>
                <c:pt idx="326">
                  <c:v>0.98895657931576908</c:v>
                </c:pt>
                <c:pt idx="327">
                  <c:v>0.94983003070956518</c:v>
                </c:pt>
                <c:pt idx="328">
                  <c:v>0.91354794188429622</c:v>
                </c:pt>
                <c:pt idx="329">
                  <c:v>0.88502736232658064</c:v>
                </c:pt>
                <c:pt idx="330">
                  <c:v>0.86803413901228699</c:v>
                </c:pt>
                <c:pt idx="331">
                  <c:v>0.86232671770765879</c:v>
                </c:pt>
                <c:pt idx="332">
                  <c:v>0.86075628622197686</c:v>
                </c:pt>
                <c:pt idx="333">
                  <c:v>0.86527183719297796</c:v>
                </c:pt>
                <c:pt idx="334">
                  <c:v>0.87336035484090546</c:v>
                </c:pt>
                <c:pt idx="335">
                  <c:v>0.8840059625975063</c:v>
                </c:pt>
                <c:pt idx="336">
                  <c:v>0.89512905783167118</c:v>
                </c:pt>
                <c:pt idx="337">
                  <c:v>0.90071411651150535</c:v>
                </c:pt>
                <c:pt idx="338">
                  <c:v>0.897616539764578</c:v>
                </c:pt>
                <c:pt idx="339">
                  <c:v>0.8901447718600104</c:v>
                </c:pt>
                <c:pt idx="340">
                  <c:v>0.96661450477470134</c:v>
                </c:pt>
                <c:pt idx="341">
                  <c:v>0.96168442611600691</c:v>
                </c:pt>
                <c:pt idx="342">
                  <c:v>0.90176683984922257</c:v>
                </c:pt>
                <c:pt idx="343">
                  <c:v>0.85133853113942737</c:v>
                </c:pt>
                <c:pt idx="344">
                  <c:v>0.80897625058051237</c:v>
                </c:pt>
                <c:pt idx="345">
                  <c:v>0.77928278959978181</c:v>
                </c:pt>
                <c:pt idx="346">
                  <c:v>0.76218838342652495</c:v>
                </c:pt>
                <c:pt idx="347">
                  <c:v>0.75752935112306052</c:v>
                </c:pt>
                <c:pt idx="348">
                  <c:v>0.76889365079800698</c:v>
                </c:pt>
                <c:pt idx="349">
                  <c:v>0.79715956711863001</c:v>
                </c:pt>
                <c:pt idx="350">
                  <c:v>0.83814481856149714</c:v>
                </c:pt>
                <c:pt idx="351">
                  <c:v>0.8982970983860038</c:v>
                </c:pt>
                <c:pt idx="352">
                  <c:v>0.95690110372042947</c:v>
                </c:pt>
                <c:pt idx="353">
                  <c:v>0.95647234504056289</c:v>
                </c:pt>
                <c:pt idx="354">
                  <c:v>0.85950806811684755</c:v>
                </c:pt>
                <c:pt idx="355">
                  <c:v>0.76977160452568405</c:v>
                </c:pt>
                <c:pt idx="356">
                  <c:v>0.68883822467866085</c:v>
                </c:pt>
                <c:pt idx="357">
                  <c:v>0.61510576596029209</c:v>
                </c:pt>
                <c:pt idx="358">
                  <c:v>0.54700955678884611</c:v>
                </c:pt>
                <c:pt idx="359">
                  <c:v>0.48192457216648388</c:v>
                </c:pt>
              </c:numCache>
            </c:numRef>
          </c:val>
        </c:ser>
        <c:ser>
          <c:idx val="25"/>
          <c:order val="25"/>
          <c:tx>
            <c:strRef>
              <c:f>'Score Template 2'!$FD$8</c:f>
              <c:strCache>
                <c:ptCount val="1"/>
                <c:pt idx="0">
                  <c:v>Accuracy Score +250s</c:v>
                </c:pt>
              </c:strCache>
            </c:strRef>
          </c:tx>
          <c:val>
            <c:numRef>
              <c:f>'Score Template 2'!$FD$39:$FD$398</c:f>
              <c:numCache>
                <c:formatCode>0.0000</c:formatCode>
                <c:ptCount val="360"/>
                <c:pt idx="0">
                  <c:v>0.99606323643359851</c:v>
                </c:pt>
                <c:pt idx="1">
                  <c:v>0.93976169510839114</c:v>
                </c:pt>
                <c:pt idx="2">
                  <c:v>0.88470895345134315</c:v>
                </c:pt>
                <c:pt idx="3">
                  <c:v>0.83603619380785088</c:v>
                </c:pt>
                <c:pt idx="4">
                  <c:v>0.79082151340733231</c:v>
                </c:pt>
                <c:pt idx="5">
                  <c:v>0.74906989899339149</c:v>
                </c:pt>
                <c:pt idx="6">
                  <c:v>0.70942355398619261</c:v>
                </c:pt>
                <c:pt idx="7">
                  <c:v>0.67112535712439136</c:v>
                </c:pt>
                <c:pt idx="8">
                  <c:v>0.63579087375332466</c:v>
                </c:pt>
                <c:pt idx="9">
                  <c:v>0.61129947656001149</c:v>
                </c:pt>
                <c:pt idx="10">
                  <c:v>0.60138269783566067</c:v>
                </c:pt>
                <c:pt idx="11">
                  <c:v>0.59518885558179213</c:v>
                </c:pt>
                <c:pt idx="12">
                  <c:v>0.59589052436478251</c:v>
                </c:pt>
                <c:pt idx="13">
                  <c:v>0.60452284036264747</c:v>
                </c:pt>
                <c:pt idx="14">
                  <c:v>0.62782667739171993</c:v>
                </c:pt>
                <c:pt idx="15">
                  <c:v>0.68376068685448455</c:v>
                </c:pt>
                <c:pt idx="16">
                  <c:v>0.77047612961348899</c:v>
                </c:pt>
                <c:pt idx="17">
                  <c:v>0.884832624294697</c:v>
                </c:pt>
                <c:pt idx="18">
                  <c:v>0.98596110068867349</c:v>
                </c:pt>
                <c:pt idx="19">
                  <c:v>0.85210357222330479</c:v>
                </c:pt>
                <c:pt idx="20">
                  <c:v>0.71376423864061589</c:v>
                </c:pt>
                <c:pt idx="21">
                  <c:v>0.57494387272326808</c:v>
                </c:pt>
                <c:pt idx="22">
                  <c:v>0.4390718550411693</c:v>
                </c:pt>
                <c:pt idx="23">
                  <c:v>0.31298304274478073</c:v>
                </c:pt>
                <c:pt idx="24">
                  <c:v>0.20046282512955138</c:v>
                </c:pt>
                <c:pt idx="25">
                  <c:v>0.1006993028438643</c:v>
                </c:pt>
                <c:pt idx="26">
                  <c:v>1.3068640465921044E-2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1.0016587833768908E-2</c:v>
                </c:pt>
                <c:pt idx="38">
                  <c:v>0.15169482540448875</c:v>
                </c:pt>
                <c:pt idx="39">
                  <c:v>0.31855037344493442</c:v>
                </c:pt>
                <c:pt idx="40">
                  <c:v>0.49977285542830241</c:v>
                </c:pt>
                <c:pt idx="41">
                  <c:v>0.69379981235066213</c:v>
                </c:pt>
                <c:pt idx="42">
                  <c:v>0.90597264670750333</c:v>
                </c:pt>
                <c:pt idx="43">
                  <c:v>0.87053114881501725</c:v>
                </c:pt>
                <c:pt idx="44">
                  <c:v>0.64838700256798631</c:v>
                </c:pt>
                <c:pt idx="45">
                  <c:v>0.44057961548858871</c:v>
                </c:pt>
                <c:pt idx="46">
                  <c:v>0.26093565877525537</c:v>
                </c:pt>
                <c:pt idx="47">
                  <c:v>0.11356856027422824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9.1922201029936979E-4</c:v>
                </c:pt>
                <c:pt idx="62">
                  <c:v>0.10558947726713119</c:v>
                </c:pt>
                <c:pt idx="63">
                  <c:v>0.23179315242697029</c:v>
                </c:pt>
                <c:pt idx="64">
                  <c:v>0.3768771935378562</c:v>
                </c:pt>
                <c:pt idx="65">
                  <c:v>0.53523653125408432</c:v>
                </c:pt>
                <c:pt idx="66">
                  <c:v>0.69339844787960503</c:v>
                </c:pt>
                <c:pt idx="67">
                  <c:v>0.84290213150047355</c:v>
                </c:pt>
                <c:pt idx="68">
                  <c:v>0.9804596204179219</c:v>
                </c:pt>
                <c:pt idx="69">
                  <c:v>0.90546436124781693</c:v>
                </c:pt>
                <c:pt idx="70">
                  <c:v>0.800601162695326</c:v>
                </c:pt>
                <c:pt idx="71">
                  <c:v>0.70350416666467586</c:v>
                </c:pt>
                <c:pt idx="72">
                  <c:v>0.61518230138229379</c:v>
                </c:pt>
                <c:pt idx="73">
                  <c:v>0.54914204716922776</c:v>
                </c:pt>
                <c:pt idx="74">
                  <c:v>0.50343927971222591</c:v>
                </c:pt>
                <c:pt idx="75">
                  <c:v>0.46707493707771985</c:v>
                </c:pt>
                <c:pt idx="76">
                  <c:v>0.43575356387950837</c:v>
                </c:pt>
                <c:pt idx="77">
                  <c:v>0.41615893319177044</c:v>
                </c:pt>
                <c:pt idx="78">
                  <c:v>0.41343287181010036</c:v>
                </c:pt>
                <c:pt idx="79">
                  <c:v>0.43354517869380926</c:v>
                </c:pt>
                <c:pt idx="80">
                  <c:v>0.47032590507718952</c:v>
                </c:pt>
                <c:pt idx="81">
                  <c:v>0.5155897016752391</c:v>
                </c:pt>
                <c:pt idx="82">
                  <c:v>0.56947984535893015</c:v>
                </c:pt>
                <c:pt idx="83">
                  <c:v>0.63036348761936589</c:v>
                </c:pt>
                <c:pt idx="84">
                  <c:v>0.69773095028015275</c:v>
                </c:pt>
                <c:pt idx="85">
                  <c:v>0.77608785489393806</c:v>
                </c:pt>
                <c:pt idx="86">
                  <c:v>0.86853649813738931</c:v>
                </c:pt>
                <c:pt idx="87">
                  <c:v>0.96248396684719073</c:v>
                </c:pt>
                <c:pt idx="88">
                  <c:v>0.94505025724626535</c:v>
                </c:pt>
                <c:pt idx="89">
                  <c:v>0.85996744808894132</c:v>
                </c:pt>
                <c:pt idx="90">
                  <c:v>0.78646771231529511</c:v>
                </c:pt>
                <c:pt idx="91">
                  <c:v>0.72692817438492963</c:v>
                </c:pt>
                <c:pt idx="92">
                  <c:v>0.68118933936038739</c:v>
                </c:pt>
                <c:pt idx="93">
                  <c:v>0.64236918001570897</c:v>
                </c:pt>
                <c:pt idx="94">
                  <c:v>0.62345350662259857</c:v>
                </c:pt>
                <c:pt idx="95">
                  <c:v>0.62039635053859843</c:v>
                </c:pt>
                <c:pt idx="96">
                  <c:v>0.62175832568906664</c:v>
                </c:pt>
                <c:pt idx="97">
                  <c:v>0.63099451335420387</c:v>
                </c:pt>
                <c:pt idx="98">
                  <c:v>0.64318201983225864</c:v>
                </c:pt>
                <c:pt idx="99">
                  <c:v>0.65664003008453831</c:v>
                </c:pt>
                <c:pt idx="100">
                  <c:v>0.66485312365645921</c:v>
                </c:pt>
                <c:pt idx="101">
                  <c:v>0.68519716675744768</c:v>
                </c:pt>
                <c:pt idx="102">
                  <c:v>0.72321858924169158</c:v>
                </c:pt>
                <c:pt idx="103">
                  <c:v>0.77980520063677727</c:v>
                </c:pt>
                <c:pt idx="104">
                  <c:v>0.8479889958653104</c:v>
                </c:pt>
                <c:pt idx="105">
                  <c:v>0.92684914324283896</c:v>
                </c:pt>
                <c:pt idx="106">
                  <c:v>0.98544189236672863</c:v>
                </c:pt>
                <c:pt idx="107">
                  <c:v>0.8962211957364794</c:v>
                </c:pt>
                <c:pt idx="108">
                  <c:v>0.8148489751178366</c:v>
                </c:pt>
                <c:pt idx="109">
                  <c:v>0.75380997893648338</c:v>
                </c:pt>
                <c:pt idx="110">
                  <c:v>0.71269896640072039</c:v>
                </c:pt>
                <c:pt idx="111">
                  <c:v>0.68388050492603569</c:v>
                </c:pt>
                <c:pt idx="112">
                  <c:v>0.66535231536528427</c:v>
                </c:pt>
                <c:pt idx="113">
                  <c:v>0.65846784847654827</c:v>
                </c:pt>
                <c:pt idx="114">
                  <c:v>0.66191090710286149</c:v>
                </c:pt>
                <c:pt idx="115">
                  <c:v>0.67182734483222095</c:v>
                </c:pt>
                <c:pt idx="116">
                  <c:v>0.68892791796380259</c:v>
                </c:pt>
                <c:pt idx="117">
                  <c:v>0.71211574221307761</c:v>
                </c:pt>
                <c:pt idx="118">
                  <c:v>0.74865057577273131</c:v>
                </c:pt>
                <c:pt idx="119">
                  <c:v>0.79972127927830738</c:v>
                </c:pt>
                <c:pt idx="120">
                  <c:v>0.85716092950943101</c:v>
                </c:pt>
                <c:pt idx="121">
                  <c:v>0.91484205008930553</c:v>
                </c:pt>
                <c:pt idx="122">
                  <c:v>0.97181184828693734</c:v>
                </c:pt>
                <c:pt idx="123">
                  <c:v>0.96994757806158249</c:v>
                </c:pt>
                <c:pt idx="124">
                  <c:v>0.90762711878058577</c:v>
                </c:pt>
                <c:pt idx="125">
                  <c:v>0.84539492286737239</c:v>
                </c:pt>
                <c:pt idx="126">
                  <c:v>0.78616271283771977</c:v>
                </c:pt>
                <c:pt idx="127">
                  <c:v>0.72430876461692884</c:v>
                </c:pt>
                <c:pt idx="128">
                  <c:v>0.6647366410855563</c:v>
                </c:pt>
                <c:pt idx="129">
                  <c:v>0.60738609712751124</c:v>
                </c:pt>
                <c:pt idx="130">
                  <c:v>0.55636993653615607</c:v>
                </c:pt>
                <c:pt idx="131">
                  <c:v>0.51706248143171085</c:v>
                </c:pt>
                <c:pt idx="132">
                  <c:v>0.49646938013183217</c:v>
                </c:pt>
                <c:pt idx="133">
                  <c:v>0.4980163009949925</c:v>
                </c:pt>
                <c:pt idx="134">
                  <c:v>0.52535717950564509</c:v>
                </c:pt>
                <c:pt idx="135">
                  <c:v>0.57268813025011034</c:v>
                </c:pt>
                <c:pt idx="136">
                  <c:v>0.63389045802647259</c:v>
                </c:pt>
                <c:pt idx="137">
                  <c:v>0.70880453123189047</c:v>
                </c:pt>
                <c:pt idx="138">
                  <c:v>0.79286521040415003</c:v>
                </c:pt>
                <c:pt idx="139">
                  <c:v>0.87599413968406359</c:v>
                </c:pt>
                <c:pt idx="140">
                  <c:v>0.95003690274870545</c:v>
                </c:pt>
                <c:pt idx="141">
                  <c:v>0.9809017487928543</c:v>
                </c:pt>
                <c:pt idx="142">
                  <c:v>0.91083127970881994</c:v>
                </c:pt>
                <c:pt idx="143">
                  <c:v>0.84321271352539773</c:v>
                </c:pt>
                <c:pt idx="144">
                  <c:v>0.78031179835658238</c:v>
                </c:pt>
                <c:pt idx="145">
                  <c:v>0.72209221273534485</c:v>
                </c:pt>
                <c:pt idx="146">
                  <c:v>0.6670930816863565</c:v>
                </c:pt>
                <c:pt idx="147">
                  <c:v>0.61494550083489752</c:v>
                </c:pt>
                <c:pt idx="148">
                  <c:v>0.56512711539152893</c:v>
                </c:pt>
                <c:pt idx="149">
                  <c:v>0.52381658429440647</c:v>
                </c:pt>
                <c:pt idx="150">
                  <c:v>0.491719370496846</c:v>
                </c:pt>
                <c:pt idx="151">
                  <c:v>0.46443057553690192</c:v>
                </c:pt>
                <c:pt idx="152">
                  <c:v>0.44408451364296375</c:v>
                </c:pt>
                <c:pt idx="153">
                  <c:v>0.40199874278491399</c:v>
                </c:pt>
                <c:pt idx="154">
                  <c:v>0.38463693269646704</c:v>
                </c:pt>
                <c:pt idx="155">
                  <c:v>0.39519881139670821</c:v>
                </c:pt>
                <c:pt idx="156">
                  <c:v>0.43438585132234608</c:v>
                </c:pt>
                <c:pt idx="157">
                  <c:v>0.49555546359292724</c:v>
                </c:pt>
                <c:pt idx="158">
                  <c:v>0.5625303973189677</c:v>
                </c:pt>
                <c:pt idx="159">
                  <c:v>0.62925944910032439</c:v>
                </c:pt>
                <c:pt idx="160">
                  <c:v>0.68805865566970414</c:v>
                </c:pt>
                <c:pt idx="161">
                  <c:v>0.73361122082565489</c:v>
                </c:pt>
                <c:pt idx="162">
                  <c:v>0.76653721341108261</c:v>
                </c:pt>
                <c:pt idx="163">
                  <c:v>0.79408350703856267</c:v>
                </c:pt>
                <c:pt idx="164">
                  <c:v>0.82124588231896534</c:v>
                </c:pt>
                <c:pt idx="165">
                  <c:v>0.84717885723435538</c:v>
                </c:pt>
                <c:pt idx="166">
                  <c:v>0.87797975051278176</c:v>
                </c:pt>
                <c:pt idx="167">
                  <c:v>0.91989911646787226</c:v>
                </c:pt>
                <c:pt idx="168">
                  <c:v>0.96806069592442245</c:v>
                </c:pt>
                <c:pt idx="169">
                  <c:v>0.98196144819828579</c:v>
                </c:pt>
                <c:pt idx="170">
                  <c:v>0.92812175553501397</c:v>
                </c:pt>
                <c:pt idx="171">
                  <c:v>0.87571532195567658</c:v>
                </c:pt>
                <c:pt idx="172">
                  <c:v>0.82027763933144815</c:v>
                </c:pt>
                <c:pt idx="173">
                  <c:v>0.7673162406697952</c:v>
                </c:pt>
                <c:pt idx="174">
                  <c:v>0.7203988366327303</c:v>
                </c:pt>
                <c:pt idx="175">
                  <c:v>0.67825439951092659</c:v>
                </c:pt>
                <c:pt idx="176">
                  <c:v>0.64130779651823744</c:v>
                </c:pt>
                <c:pt idx="177">
                  <c:v>0.61208747443139555</c:v>
                </c:pt>
                <c:pt idx="178">
                  <c:v>0.58913094882763006</c:v>
                </c:pt>
                <c:pt idx="179">
                  <c:v>0.57127513169265165</c:v>
                </c:pt>
                <c:pt idx="180">
                  <c:v>0.56399372161635108</c:v>
                </c:pt>
                <c:pt idx="181">
                  <c:v>0.55034972792444359</c:v>
                </c:pt>
                <c:pt idx="182">
                  <c:v>0.53180763432463696</c:v>
                </c:pt>
                <c:pt idx="183">
                  <c:v>0.51804047318872415</c:v>
                </c:pt>
                <c:pt idx="184">
                  <c:v>0.54378800534052329</c:v>
                </c:pt>
                <c:pt idx="185">
                  <c:v>0.56390804276983764</c:v>
                </c:pt>
                <c:pt idx="186">
                  <c:v>0.56760865759380685</c:v>
                </c:pt>
                <c:pt idx="187">
                  <c:v>0.55475440058716741</c:v>
                </c:pt>
                <c:pt idx="188">
                  <c:v>0.53315479369961927</c:v>
                </c:pt>
                <c:pt idx="189">
                  <c:v>0.51789790586784334</c:v>
                </c:pt>
                <c:pt idx="190">
                  <c:v>0.52050486641534</c:v>
                </c:pt>
                <c:pt idx="191">
                  <c:v>0.5499760147903956</c:v>
                </c:pt>
                <c:pt idx="192">
                  <c:v>0.60276625771041692</c:v>
                </c:pt>
                <c:pt idx="193">
                  <c:v>0.67687490118678006</c:v>
                </c:pt>
                <c:pt idx="194">
                  <c:v>0.76519395472894181</c:v>
                </c:pt>
                <c:pt idx="195">
                  <c:v>0.86245747687406227</c:v>
                </c:pt>
                <c:pt idx="196">
                  <c:v>0.95255892474531012</c:v>
                </c:pt>
                <c:pt idx="197">
                  <c:v>0.96262214803021218</c:v>
                </c:pt>
                <c:pt idx="198">
                  <c:v>0.88776320596338965</c:v>
                </c:pt>
                <c:pt idx="199">
                  <c:v>0.82238035826673428</c:v>
                </c:pt>
                <c:pt idx="200">
                  <c:v>0.7682271447132506</c:v>
                </c:pt>
                <c:pt idx="201">
                  <c:v>0.72816891145503382</c:v>
                </c:pt>
                <c:pt idx="202">
                  <c:v>0.69603374921833161</c:v>
                </c:pt>
                <c:pt idx="203">
                  <c:v>0.67288570858901664</c:v>
                </c:pt>
                <c:pt idx="204">
                  <c:v>0.65596358219477824</c:v>
                </c:pt>
                <c:pt idx="205">
                  <c:v>0.64413421030082718</c:v>
                </c:pt>
                <c:pt idx="206">
                  <c:v>0.6350307100090693</c:v>
                </c:pt>
                <c:pt idx="207">
                  <c:v>0.6286913672873089</c:v>
                </c:pt>
                <c:pt idx="208">
                  <c:v>0.6255525300657272</c:v>
                </c:pt>
                <c:pt idx="209">
                  <c:v>0.62686554495282765</c:v>
                </c:pt>
                <c:pt idx="210">
                  <c:v>0.63383435050220105</c:v>
                </c:pt>
                <c:pt idx="211">
                  <c:v>0.64310981314560212</c:v>
                </c:pt>
                <c:pt idx="212">
                  <c:v>0.67226629072089028</c:v>
                </c:pt>
                <c:pt idx="213">
                  <c:v>0.72207525857578547</c:v>
                </c:pt>
                <c:pt idx="214">
                  <c:v>0.78204799758430354</c:v>
                </c:pt>
                <c:pt idx="215">
                  <c:v>0.84607211405183036</c:v>
                </c:pt>
                <c:pt idx="216">
                  <c:v>0.90883011225072452</c:v>
                </c:pt>
                <c:pt idx="217">
                  <c:v>0.97171844042079036</c:v>
                </c:pt>
                <c:pt idx="218">
                  <c:v>0.9691014216733691</c:v>
                </c:pt>
                <c:pt idx="219">
                  <c:v>0.92083441832936519</c:v>
                </c:pt>
                <c:pt idx="220">
                  <c:v>0.88118935818735111</c:v>
                </c:pt>
                <c:pt idx="221">
                  <c:v>0.8535520709201152</c:v>
                </c:pt>
                <c:pt idx="222">
                  <c:v>0.83835906571640273</c:v>
                </c:pt>
                <c:pt idx="223">
                  <c:v>0.83431325409103241</c:v>
                </c:pt>
                <c:pt idx="224">
                  <c:v>0.84037541381968173</c:v>
                </c:pt>
                <c:pt idx="225">
                  <c:v>0.85472368731943049</c:v>
                </c:pt>
                <c:pt idx="226">
                  <c:v>0.88108522345673945</c:v>
                </c:pt>
                <c:pt idx="227">
                  <c:v>0.91442639527997116</c:v>
                </c:pt>
                <c:pt idx="228">
                  <c:v>0.95786446949156123</c:v>
                </c:pt>
                <c:pt idx="229">
                  <c:v>0.99067907723497539</c:v>
                </c:pt>
                <c:pt idx="230">
                  <c:v>0.93205211521184916</c:v>
                </c:pt>
                <c:pt idx="231">
                  <c:v>0.87387762285854609</c:v>
                </c:pt>
                <c:pt idx="232">
                  <c:v>0.82428650731564834</c:v>
                </c:pt>
                <c:pt idx="233">
                  <c:v>0.78957857667016351</c:v>
                </c:pt>
                <c:pt idx="234">
                  <c:v>0.7671655079064057</c:v>
                </c:pt>
                <c:pt idx="235">
                  <c:v>0.75298118903778588</c:v>
                </c:pt>
                <c:pt idx="236">
                  <c:v>0.74306544044742651</c:v>
                </c:pt>
                <c:pt idx="237">
                  <c:v>0.73636381014355368</c:v>
                </c:pt>
                <c:pt idx="238">
                  <c:v>0.73223249065777241</c:v>
                </c:pt>
                <c:pt idx="239">
                  <c:v>0.73447145920454893</c:v>
                </c:pt>
                <c:pt idx="240">
                  <c:v>0.74963272032740658</c:v>
                </c:pt>
                <c:pt idx="241">
                  <c:v>0.77802352888862625</c:v>
                </c:pt>
                <c:pt idx="242">
                  <c:v>0.82391928578809925</c:v>
                </c:pt>
                <c:pt idx="243">
                  <c:v>0.88849466115400755</c:v>
                </c:pt>
                <c:pt idx="244">
                  <c:v>0.97153272363104504</c:v>
                </c:pt>
                <c:pt idx="245">
                  <c:v>0.93349332388874995</c:v>
                </c:pt>
                <c:pt idx="246">
                  <c:v>0.83213881233388254</c:v>
                </c:pt>
                <c:pt idx="247">
                  <c:v>0.73269831756465598</c:v>
                </c:pt>
                <c:pt idx="248">
                  <c:v>0.64153355142238733</c:v>
                </c:pt>
                <c:pt idx="249">
                  <c:v>0.56271218821651225</c:v>
                </c:pt>
                <c:pt idx="250">
                  <c:v>0.49814904127191495</c:v>
                </c:pt>
                <c:pt idx="251">
                  <c:v>0.44666911790227792</c:v>
                </c:pt>
                <c:pt idx="252">
                  <c:v>0.40730644908149738</c:v>
                </c:pt>
                <c:pt idx="253">
                  <c:v>0.37880055584378491</c:v>
                </c:pt>
                <c:pt idx="254">
                  <c:v>0.36008774503664054</c:v>
                </c:pt>
                <c:pt idx="255">
                  <c:v>0.34925846378184511</c:v>
                </c:pt>
                <c:pt idx="256">
                  <c:v>0.34340413862833696</c:v>
                </c:pt>
                <c:pt idx="257">
                  <c:v>0.3458507260079644</c:v>
                </c:pt>
                <c:pt idx="258">
                  <c:v>0.39378198489191907</c:v>
                </c:pt>
                <c:pt idx="259">
                  <c:v>0.44720521064825924</c:v>
                </c:pt>
                <c:pt idx="260">
                  <c:v>0.50098647932118323</c:v>
                </c:pt>
                <c:pt idx="261">
                  <c:v>0.56023186081277987</c:v>
                </c:pt>
                <c:pt idx="262">
                  <c:v>0.62601260914834167</c:v>
                </c:pt>
                <c:pt idx="263">
                  <c:v>0.68541337816062331</c:v>
                </c:pt>
                <c:pt idx="264">
                  <c:v>0.72696954131425706</c:v>
                </c:pt>
                <c:pt idx="265">
                  <c:v>0.75291449694456769</c:v>
                </c:pt>
                <c:pt idx="266">
                  <c:v>0.7745079420560208</c:v>
                </c:pt>
                <c:pt idx="267">
                  <c:v>0.8006040438269757</c:v>
                </c:pt>
                <c:pt idx="268">
                  <c:v>0.8294980284442165</c:v>
                </c:pt>
                <c:pt idx="269">
                  <c:v>0.86700286554013029</c:v>
                </c:pt>
                <c:pt idx="270">
                  <c:v>0.92049970309835139</c:v>
                </c:pt>
                <c:pt idx="271">
                  <c:v>0.98881113491539707</c:v>
                </c:pt>
                <c:pt idx="272">
                  <c:v>0.93281076306728039</c:v>
                </c:pt>
                <c:pt idx="273">
                  <c:v>0.84882937849161677</c:v>
                </c:pt>
                <c:pt idx="274">
                  <c:v>0.77060367724514978</c:v>
                </c:pt>
                <c:pt idx="275">
                  <c:v>0.70104023064170851</c:v>
                </c:pt>
                <c:pt idx="276">
                  <c:v>0.64286337391972048</c:v>
                </c:pt>
                <c:pt idx="277">
                  <c:v>0.59261163044024268</c:v>
                </c:pt>
                <c:pt idx="278">
                  <c:v>0.54350002617401727</c:v>
                </c:pt>
                <c:pt idx="279">
                  <c:v>0.48340982753928785</c:v>
                </c:pt>
                <c:pt idx="280">
                  <c:v>0.40810115105053402</c:v>
                </c:pt>
                <c:pt idx="281">
                  <c:v>0.32746660572196173</c:v>
                </c:pt>
                <c:pt idx="282">
                  <c:v>0.2441401883051505</c:v>
                </c:pt>
                <c:pt idx="283">
                  <c:v>0.16856001811182808</c:v>
                </c:pt>
                <c:pt idx="284">
                  <c:v>0.10920496104047805</c:v>
                </c:pt>
                <c:pt idx="285">
                  <c:v>7.0088015557510874E-2</c:v>
                </c:pt>
                <c:pt idx="286">
                  <c:v>4.8018152619239252E-2</c:v>
                </c:pt>
                <c:pt idx="287">
                  <c:v>4.1153380395886008E-2</c:v>
                </c:pt>
                <c:pt idx="288">
                  <c:v>5.0927060922352885E-2</c:v>
                </c:pt>
                <c:pt idx="289">
                  <c:v>4.1123560079812771E-2</c:v>
                </c:pt>
                <c:pt idx="290">
                  <c:v>4.8385199150243641E-2</c:v>
                </c:pt>
                <c:pt idx="291">
                  <c:v>7.7069179395510501E-2</c:v>
                </c:pt>
                <c:pt idx="292">
                  <c:v>0.13452605031544895</c:v>
                </c:pt>
                <c:pt idx="293">
                  <c:v>0.21545380053130003</c:v>
                </c:pt>
                <c:pt idx="294">
                  <c:v>0.32373335349664989</c:v>
                </c:pt>
                <c:pt idx="295">
                  <c:v>0.45293710521085873</c:v>
                </c:pt>
                <c:pt idx="296">
                  <c:v>0.59240090979840754</c:v>
                </c:pt>
                <c:pt idx="297">
                  <c:v>0.73629132489699323</c:v>
                </c:pt>
                <c:pt idx="298">
                  <c:v>0.88183898834622043</c:v>
                </c:pt>
                <c:pt idx="299">
                  <c:v>0.97200544574967906</c:v>
                </c:pt>
                <c:pt idx="300">
                  <c:v>0.83081991263102706</c:v>
                </c:pt>
                <c:pt idx="301">
                  <c:v>0.70406754291888263</c:v>
                </c:pt>
                <c:pt idx="302">
                  <c:v>0.59963263697352165</c:v>
                </c:pt>
                <c:pt idx="303">
                  <c:v>0.5160283393819004</c:v>
                </c:pt>
                <c:pt idx="304">
                  <c:v>0.45319023853377427</c:v>
                </c:pt>
                <c:pt idx="305">
                  <c:v>0.40237991651542659</c:v>
                </c:pt>
                <c:pt idx="306">
                  <c:v>0.36017678702470179</c:v>
                </c:pt>
                <c:pt idx="307">
                  <c:v>0.31799787958516113</c:v>
                </c:pt>
                <c:pt idx="308">
                  <c:v>0.20324670190462513</c:v>
                </c:pt>
                <c:pt idx="309">
                  <c:v>0.1080429280862486</c:v>
                </c:pt>
                <c:pt idx="310">
                  <c:v>4.4354046087479393E-2</c:v>
                </c:pt>
                <c:pt idx="311">
                  <c:v>1.7275098533820032E-2</c:v>
                </c:pt>
                <c:pt idx="312">
                  <c:v>1.7213702252787622E-2</c:v>
                </c:pt>
                <c:pt idx="313">
                  <c:v>4.6119414998924468E-2</c:v>
                </c:pt>
                <c:pt idx="314">
                  <c:v>9.4355612098366626E-2</c:v>
                </c:pt>
                <c:pt idx="315">
                  <c:v>0.1529348068046531</c:v>
                </c:pt>
                <c:pt idx="316">
                  <c:v>0.225676208712423</c:v>
                </c:pt>
                <c:pt idx="317">
                  <c:v>0.31351418919291962</c:v>
                </c:pt>
                <c:pt idx="318">
                  <c:v>0.40834528278773496</c:v>
                </c:pt>
                <c:pt idx="319">
                  <c:v>0.50950997627454409</c:v>
                </c:pt>
                <c:pt idx="320">
                  <c:v>0.59581702134730441</c:v>
                </c:pt>
                <c:pt idx="321">
                  <c:v>0.69368545178773111</c:v>
                </c:pt>
                <c:pt idx="322">
                  <c:v>0.79747895857842721</c:v>
                </c:pt>
                <c:pt idx="323">
                  <c:v>0.88715995062043473</c:v>
                </c:pt>
                <c:pt idx="324">
                  <c:v>0.95938506345281882</c:v>
                </c:pt>
                <c:pt idx="325">
                  <c:v>0.98900878449317609</c:v>
                </c:pt>
                <c:pt idx="326">
                  <c:v>0.94987181783716135</c:v>
                </c:pt>
                <c:pt idx="327">
                  <c:v>0.91357934210827985</c:v>
                </c:pt>
                <c:pt idx="328">
                  <c:v>0.88505274732864547</c:v>
                </c:pt>
                <c:pt idx="329">
                  <c:v>0.86805521973943511</c:v>
                </c:pt>
                <c:pt idx="330">
                  <c:v>0.8623477882596573</c:v>
                </c:pt>
                <c:pt idx="331">
                  <c:v>0.86081364696532958</c:v>
                </c:pt>
                <c:pt idx="332">
                  <c:v>0.86531942929324468</c:v>
                </c:pt>
                <c:pt idx="333">
                  <c:v>0.87339219375621635</c:v>
                </c:pt>
                <c:pt idx="334">
                  <c:v>0.88401950034766519</c:v>
                </c:pt>
                <c:pt idx="335">
                  <c:v>0.89512909096803828</c:v>
                </c:pt>
                <c:pt idx="336">
                  <c:v>0.90069966120101574</c:v>
                </c:pt>
                <c:pt idx="337">
                  <c:v>0.89759242347874169</c:v>
                </c:pt>
                <c:pt idx="338">
                  <c:v>0.89011548943039442</c:v>
                </c:pt>
                <c:pt idx="339">
                  <c:v>0.96657814843435863</c:v>
                </c:pt>
                <c:pt idx="340">
                  <c:v>0.96172832487899174</c:v>
                </c:pt>
                <c:pt idx="341">
                  <c:v>0.90181422833281255</c:v>
                </c:pt>
                <c:pt idx="342">
                  <c:v>0.85138908119376555</c:v>
                </c:pt>
                <c:pt idx="343">
                  <c:v>0.80901936924688922</c:v>
                </c:pt>
                <c:pt idx="344">
                  <c:v>0.77933168785289098</c:v>
                </c:pt>
                <c:pt idx="345">
                  <c:v>0.76224024380277866</c:v>
                </c:pt>
                <c:pt idx="346">
                  <c:v>0.75757415508888226</c:v>
                </c:pt>
                <c:pt idx="347">
                  <c:v>0.76892972806530957</c:v>
                </c:pt>
                <c:pt idx="348">
                  <c:v>0.79718533851284423</c:v>
                </c:pt>
                <c:pt idx="349">
                  <c:v>0.83816436094223645</c:v>
                </c:pt>
                <c:pt idx="350">
                  <c:v>0.89831522373030437</c:v>
                </c:pt>
                <c:pt idx="351">
                  <c:v>0.95691535131770733</c:v>
                </c:pt>
                <c:pt idx="352">
                  <c:v>0.95646385896926933</c:v>
                </c:pt>
                <c:pt idx="353">
                  <c:v>0.85950522494147119</c:v>
                </c:pt>
                <c:pt idx="354">
                  <c:v>0.76977084799031281</c:v>
                </c:pt>
                <c:pt idx="355">
                  <c:v>0.68884050625019655</c:v>
                </c:pt>
                <c:pt idx="356">
                  <c:v>0.61510982613857368</c:v>
                </c:pt>
                <c:pt idx="357">
                  <c:v>0.54701488636159945</c:v>
                </c:pt>
                <c:pt idx="358">
                  <c:v>0.48193013373066906</c:v>
                </c:pt>
                <c:pt idx="359">
                  <c:v>0.42356492640877974</c:v>
                </c:pt>
              </c:numCache>
            </c:numRef>
          </c:val>
        </c:ser>
        <c:ser>
          <c:idx val="26"/>
          <c:order val="26"/>
          <c:tx>
            <c:strRef>
              <c:f>'Score Template 2'!$FE$8</c:f>
              <c:strCache>
                <c:ptCount val="1"/>
                <c:pt idx="0">
                  <c:v>Accuracy Score +260s</c:v>
                </c:pt>
              </c:strCache>
            </c:strRef>
          </c:tx>
          <c:val>
            <c:numRef>
              <c:f>'Score Template 2'!$FE$39:$FE$398</c:f>
              <c:numCache>
                <c:formatCode>0.0000</c:formatCode>
                <c:ptCount val="360"/>
                <c:pt idx="0">
                  <c:v>0.93979795277831724</c:v>
                </c:pt>
                <c:pt idx="1">
                  <c:v>0.88474263870501635</c:v>
                </c:pt>
                <c:pt idx="2">
                  <c:v>0.83606823599057301</c:v>
                </c:pt>
                <c:pt idx="3">
                  <c:v>0.7908464515221264</c:v>
                </c:pt>
                <c:pt idx="4">
                  <c:v>0.74908903331878296</c:v>
                </c:pt>
                <c:pt idx="5">
                  <c:v>0.70943864390219347</c:v>
                </c:pt>
                <c:pt idx="6">
                  <c:v>0.67113716357227193</c:v>
                </c:pt>
                <c:pt idx="7">
                  <c:v>0.63580170618770504</c:v>
                </c:pt>
                <c:pt idx="8">
                  <c:v>0.61130639650708429</c:v>
                </c:pt>
                <c:pt idx="9">
                  <c:v>0.60139199992598391</c:v>
                </c:pt>
                <c:pt idx="10">
                  <c:v>0.59519930450603842</c:v>
                </c:pt>
                <c:pt idx="11">
                  <c:v>0.59589884733369181</c:v>
                </c:pt>
                <c:pt idx="12">
                  <c:v>0.60452846015919171</c:v>
                </c:pt>
                <c:pt idx="13">
                  <c:v>0.62782688285915556</c:v>
                </c:pt>
                <c:pt idx="14">
                  <c:v>0.68375256323801747</c:v>
                </c:pt>
                <c:pt idx="15">
                  <c:v>0.77045756502021234</c:v>
                </c:pt>
                <c:pt idx="16">
                  <c:v>0.88480364016194402</c:v>
                </c:pt>
                <c:pt idx="17">
                  <c:v>0.98599280647417564</c:v>
                </c:pt>
                <c:pt idx="18">
                  <c:v>0.85213600510796306</c:v>
                </c:pt>
                <c:pt idx="19">
                  <c:v>0.71379500480774249</c:v>
                </c:pt>
                <c:pt idx="20">
                  <c:v>0.57497235122053625</c:v>
                </c:pt>
                <c:pt idx="21">
                  <c:v>0.43909693736044264</c:v>
                </c:pt>
                <c:pt idx="22">
                  <c:v>0.31300602422089907</c:v>
                </c:pt>
                <c:pt idx="23">
                  <c:v>0.20048864456594739</c:v>
                </c:pt>
                <c:pt idx="24">
                  <c:v>0.10072743548569196</c:v>
                </c:pt>
                <c:pt idx="25">
                  <c:v>1.3096149994122785E-2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1.0012268865871699E-2</c:v>
                </c:pt>
                <c:pt idx="37">
                  <c:v>0.15168317338324044</c:v>
                </c:pt>
                <c:pt idx="38">
                  <c:v>0.31852241050201135</c:v>
                </c:pt>
                <c:pt idx="39">
                  <c:v>0.49972950698921947</c:v>
                </c:pt>
                <c:pt idx="40">
                  <c:v>0.69374264859538792</c:v>
                </c:pt>
                <c:pt idx="41">
                  <c:v>0.90590805942288766</c:v>
                </c:pt>
                <c:pt idx="42">
                  <c:v>0.8705980613628076</c:v>
                </c:pt>
                <c:pt idx="43">
                  <c:v>0.64845615685169411</c:v>
                </c:pt>
                <c:pt idx="44">
                  <c:v>0.44064901143229873</c:v>
                </c:pt>
                <c:pt idx="45">
                  <c:v>0.26100358224293685</c:v>
                </c:pt>
                <c:pt idx="46">
                  <c:v>0.11363159318963834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8.6485271454739276E-4</c:v>
                </c:pt>
                <c:pt idx="61">
                  <c:v>0.1055186439743564</c:v>
                </c:pt>
                <c:pt idx="62">
                  <c:v>0.23170973863442157</c:v>
                </c:pt>
                <c:pt idx="63">
                  <c:v>0.3767866039710841</c:v>
                </c:pt>
                <c:pt idx="64">
                  <c:v>0.53513954635750083</c:v>
                </c:pt>
                <c:pt idx="65">
                  <c:v>0.69329239375606888</c:v>
                </c:pt>
                <c:pt idx="66">
                  <c:v>0.84279041685450873</c:v>
                </c:pt>
                <c:pt idx="67">
                  <c:v>0.98034858292194027</c:v>
                </c:pt>
                <c:pt idx="68">
                  <c:v>0.90556823024338473</c:v>
                </c:pt>
                <c:pt idx="69">
                  <c:v>0.80069095071194885</c:v>
                </c:pt>
                <c:pt idx="70">
                  <c:v>0.7035778186974686</c:v>
                </c:pt>
                <c:pt idx="71">
                  <c:v>0.61524102293946326</c:v>
                </c:pt>
                <c:pt idx="72">
                  <c:v>0.54918813491363316</c:v>
                </c:pt>
                <c:pt idx="73">
                  <c:v>0.50347485553232896</c:v>
                </c:pt>
                <c:pt idx="74">
                  <c:v>0.46710058979494795</c:v>
                </c:pt>
                <c:pt idx="75">
                  <c:v>0.43577100728181817</c:v>
                </c:pt>
                <c:pt idx="76">
                  <c:v>0.4161695235417554</c:v>
                </c:pt>
                <c:pt idx="77">
                  <c:v>0.41344045718398781</c:v>
                </c:pt>
                <c:pt idx="78">
                  <c:v>0.43355132210540059</c:v>
                </c:pt>
                <c:pt idx="79">
                  <c:v>0.47032366798679925</c:v>
                </c:pt>
                <c:pt idx="80">
                  <c:v>0.51557767134198862</c:v>
                </c:pt>
                <c:pt idx="81">
                  <c:v>0.56945749419062386</c:v>
                </c:pt>
                <c:pt idx="82">
                  <c:v>0.63033304447593586</c:v>
                </c:pt>
                <c:pt idx="83">
                  <c:v>0.69769259932366834</c:v>
                </c:pt>
                <c:pt idx="84">
                  <c:v>0.77604171619200768</c:v>
                </c:pt>
                <c:pt idx="85">
                  <c:v>0.86848419842640723</c:v>
                </c:pt>
                <c:pt idx="86">
                  <c:v>0.96242090671650704</c:v>
                </c:pt>
                <c:pt idx="87">
                  <c:v>0.94512275397203738</c:v>
                </c:pt>
                <c:pt idx="88">
                  <c:v>0.86004657926535111</c:v>
                </c:pt>
                <c:pt idx="89">
                  <c:v>0.78654674024654603</c:v>
                </c:pt>
                <c:pt idx="90">
                  <c:v>0.72700287036941713</c:v>
                </c:pt>
                <c:pt idx="91">
                  <c:v>0.68125806258609822</c:v>
                </c:pt>
                <c:pt idx="92">
                  <c:v>0.64242616609037828</c:v>
                </c:pt>
                <c:pt idx="93">
                  <c:v>0.62350589332786654</c:v>
                </c:pt>
                <c:pt idx="94">
                  <c:v>0.62044486221059736</c:v>
                </c:pt>
                <c:pt idx="95">
                  <c:v>0.6218024572609292</c:v>
                </c:pt>
                <c:pt idx="96">
                  <c:v>0.63102751043743821</c:v>
                </c:pt>
                <c:pt idx="97">
                  <c:v>0.64320485342807698</c:v>
                </c:pt>
                <c:pt idx="98">
                  <c:v>0.65665819942949688</c:v>
                </c:pt>
                <c:pt idx="99">
                  <c:v>0.66486877562135716</c:v>
                </c:pt>
                <c:pt idx="100">
                  <c:v>0.68520695877761661</c:v>
                </c:pt>
                <c:pt idx="101">
                  <c:v>0.72321994847969551</c:v>
                </c:pt>
                <c:pt idx="102">
                  <c:v>0.77979514141162976</c:v>
                </c:pt>
                <c:pt idx="103">
                  <c:v>0.84797060662066381</c:v>
                </c:pt>
                <c:pt idx="104">
                  <c:v>0.92682651735970656</c:v>
                </c:pt>
                <c:pt idx="105">
                  <c:v>0.98546882626298637</c:v>
                </c:pt>
                <c:pt idx="106">
                  <c:v>0.89625162233603783</c:v>
                </c:pt>
                <c:pt idx="107">
                  <c:v>0.81488263967368879</c:v>
                </c:pt>
                <c:pt idx="108">
                  <c:v>0.75384913431943934</c:v>
                </c:pt>
                <c:pt idx="109">
                  <c:v>0.7127451645724866</c:v>
                </c:pt>
                <c:pt idx="110">
                  <c:v>0.68392744713032527</c:v>
                </c:pt>
                <c:pt idx="111">
                  <c:v>0.66539851200487465</c:v>
                </c:pt>
                <c:pt idx="112">
                  <c:v>0.65851035031553873</c:v>
                </c:pt>
                <c:pt idx="113">
                  <c:v>0.66194761745678266</c:v>
                </c:pt>
                <c:pt idx="114">
                  <c:v>0.67185707725319377</c:v>
                </c:pt>
                <c:pt idx="115">
                  <c:v>0.68895075301970199</c:v>
                </c:pt>
                <c:pt idx="116">
                  <c:v>0.71213512379971267</c:v>
                </c:pt>
                <c:pt idx="117">
                  <c:v>0.74866000741607519</c:v>
                </c:pt>
                <c:pt idx="118">
                  <c:v>0.79972278360051341</c:v>
                </c:pt>
                <c:pt idx="119">
                  <c:v>0.85716022645606982</c:v>
                </c:pt>
                <c:pt idx="120">
                  <c:v>0.91483741549693143</c:v>
                </c:pt>
                <c:pt idx="121">
                  <c:v>0.97180574311690038</c:v>
                </c:pt>
                <c:pt idx="122">
                  <c:v>0.96995431615138106</c:v>
                </c:pt>
                <c:pt idx="123">
                  <c:v>0.90763123315335414</c:v>
                </c:pt>
                <c:pt idx="124">
                  <c:v>0.84540509978493295</c:v>
                </c:pt>
                <c:pt idx="125">
                  <c:v>0.7861817242285809</c:v>
                </c:pt>
                <c:pt idx="126">
                  <c:v>0.72433705289301387</c:v>
                </c:pt>
                <c:pt idx="127">
                  <c:v>0.66477072378854829</c:v>
                </c:pt>
                <c:pt idx="128">
                  <c:v>0.60742551588825844</c:v>
                </c:pt>
                <c:pt idx="129">
                  <c:v>0.55641377755140309</c:v>
                </c:pt>
                <c:pt idx="130">
                  <c:v>0.51710707656672616</c:v>
                </c:pt>
                <c:pt idx="131">
                  <c:v>0.49651004940986365</c:v>
                </c:pt>
                <c:pt idx="132">
                  <c:v>0.49804680091539166</c:v>
                </c:pt>
                <c:pt idx="133">
                  <c:v>0.52537771191282712</c:v>
                </c:pt>
                <c:pt idx="134">
                  <c:v>0.57270251600974553</c:v>
                </c:pt>
                <c:pt idx="135">
                  <c:v>0.63389969902293319</c:v>
                </c:pt>
                <c:pt idx="136">
                  <c:v>0.70880795221441528</c:v>
                </c:pt>
                <c:pt idx="137">
                  <c:v>0.79286347051965989</c:v>
                </c:pt>
                <c:pt idx="138">
                  <c:v>0.8759891665989884</c:v>
                </c:pt>
                <c:pt idx="139">
                  <c:v>0.95002834104461165</c:v>
                </c:pt>
                <c:pt idx="140">
                  <c:v>0.98091335239577226</c:v>
                </c:pt>
                <c:pt idx="141">
                  <c:v>0.91084955184142147</c:v>
                </c:pt>
                <c:pt idx="142">
                  <c:v>0.8432382496293116</c:v>
                </c:pt>
                <c:pt idx="143">
                  <c:v>0.78034051783017133</c:v>
                </c:pt>
                <c:pt idx="144">
                  <c:v>0.72212105097833856</c:v>
                </c:pt>
                <c:pt idx="145">
                  <c:v>0.66712156353287033</c:v>
                </c:pt>
                <c:pt idx="146">
                  <c:v>0.61497461775267825</c:v>
                </c:pt>
                <c:pt idx="147">
                  <c:v>0.56515827356398307</c:v>
                </c:pt>
                <c:pt idx="148">
                  <c:v>0.52384769530390418</c:v>
                </c:pt>
                <c:pt idx="149">
                  <c:v>0.49174897709616538</c:v>
                </c:pt>
                <c:pt idx="150">
                  <c:v>0.46446148836687429</c:v>
                </c:pt>
                <c:pt idx="151">
                  <c:v>0.44411428266337794</c:v>
                </c:pt>
                <c:pt idx="152">
                  <c:v>0.40202739834751267</c:v>
                </c:pt>
                <c:pt idx="153">
                  <c:v>0.38466241885625507</c:v>
                </c:pt>
                <c:pt idx="154">
                  <c:v>0.39521844282669294</c:v>
                </c:pt>
                <c:pt idx="155">
                  <c:v>0.43439612753835699</c:v>
                </c:pt>
                <c:pt idx="156">
                  <c:v>0.49555467488253546</c:v>
                </c:pt>
                <c:pt idx="157">
                  <c:v>0.56251671661350877</c:v>
                </c:pt>
                <c:pt idx="158">
                  <c:v>0.6292357764320724</c:v>
                </c:pt>
                <c:pt idx="159">
                  <c:v>0.68802804988531774</c:v>
                </c:pt>
                <c:pt idx="160">
                  <c:v>0.73357376207856095</c:v>
                </c:pt>
                <c:pt idx="161">
                  <c:v>0.76649518394143867</c:v>
                </c:pt>
                <c:pt idx="162">
                  <c:v>0.79404194506046522</c:v>
                </c:pt>
                <c:pt idx="163">
                  <c:v>0.82120886521828507</c:v>
                </c:pt>
                <c:pt idx="164">
                  <c:v>0.84714433236192765</c:v>
                </c:pt>
                <c:pt idx="165">
                  <c:v>0.87794472441430604</c:v>
                </c:pt>
                <c:pt idx="166">
                  <c:v>0.91986531995283249</c:v>
                </c:pt>
                <c:pt idx="167">
                  <c:v>0.96802925982657484</c:v>
                </c:pt>
                <c:pt idx="168">
                  <c:v>0.98199054357197491</c:v>
                </c:pt>
                <c:pt idx="169">
                  <c:v>0.92814924085961525</c:v>
                </c:pt>
                <c:pt idx="170">
                  <c:v>0.87574138118764344</c:v>
                </c:pt>
                <c:pt idx="171">
                  <c:v>0.82030253294508371</c:v>
                </c:pt>
                <c:pt idx="172">
                  <c:v>0.76733688037983905</c:v>
                </c:pt>
                <c:pt idx="173">
                  <c:v>0.72041487043632957</c:v>
                </c:pt>
                <c:pt idx="174">
                  <c:v>0.67826802845199152</c:v>
                </c:pt>
                <c:pt idx="175">
                  <c:v>0.64131795466467423</c:v>
                </c:pt>
                <c:pt idx="176">
                  <c:v>0.6121085029890434</c:v>
                </c:pt>
                <c:pt idx="177">
                  <c:v>0.58913961698959438</c:v>
                </c:pt>
                <c:pt idx="178">
                  <c:v>0.57126984093758648</c:v>
                </c:pt>
                <c:pt idx="179">
                  <c:v>0.5639741229582802</c:v>
                </c:pt>
                <c:pt idx="180">
                  <c:v>0.55031914351266353</c:v>
                </c:pt>
                <c:pt idx="181">
                  <c:v>0.53177415369812664</c:v>
                </c:pt>
                <c:pt idx="182">
                  <c:v>0.51800712049916764</c:v>
                </c:pt>
                <c:pt idx="183">
                  <c:v>0.54375862104013073</c:v>
                </c:pt>
                <c:pt idx="184">
                  <c:v>0.56388528521663317</c:v>
                </c:pt>
                <c:pt idx="185">
                  <c:v>0.56759221561224904</c:v>
                </c:pt>
                <c:pt idx="186">
                  <c:v>0.55474064822134261</c:v>
                </c:pt>
                <c:pt idx="187">
                  <c:v>0.53314123102052946</c:v>
                </c:pt>
                <c:pt idx="188">
                  <c:v>0.51788495664282186</c:v>
                </c:pt>
                <c:pt idx="189">
                  <c:v>0.52048948348174995</c:v>
                </c:pt>
                <c:pt idx="190">
                  <c:v>0.54995507200567562</c:v>
                </c:pt>
                <c:pt idx="191">
                  <c:v>0.60274219263873752</c:v>
                </c:pt>
                <c:pt idx="192">
                  <c:v>0.67684992680652822</c:v>
                </c:pt>
                <c:pt idx="193">
                  <c:v>0.76516704862527252</c:v>
                </c:pt>
                <c:pt idx="194">
                  <c:v>0.86243128668688862</c:v>
                </c:pt>
                <c:pt idx="195">
                  <c:v>0.9525312183508049</c:v>
                </c:pt>
                <c:pt idx="196">
                  <c:v>0.96264861840968796</c:v>
                </c:pt>
                <c:pt idx="197">
                  <c:v>0.88778665664850642</c:v>
                </c:pt>
                <c:pt idx="198">
                  <c:v>0.82240142367082458</c:v>
                </c:pt>
                <c:pt idx="199">
                  <c:v>0.76824561293567373</c:v>
                </c:pt>
                <c:pt idx="200">
                  <c:v>0.72818351110179846</c:v>
                </c:pt>
                <c:pt idx="201">
                  <c:v>0.69604522314705253</c:v>
                </c:pt>
                <c:pt idx="202">
                  <c:v>0.67289463914296166</c:v>
                </c:pt>
                <c:pt idx="203">
                  <c:v>0.65596723269914547</c:v>
                </c:pt>
                <c:pt idx="204">
                  <c:v>0.644141047589879</c:v>
                </c:pt>
                <c:pt idx="205">
                  <c:v>0.63503999779618248</c:v>
                </c:pt>
                <c:pt idx="206">
                  <c:v>0.62869826754422165</c:v>
                </c:pt>
                <c:pt idx="207">
                  <c:v>0.62553967099180141</c:v>
                </c:pt>
                <c:pt idx="208">
                  <c:v>0.62685549631288962</c:v>
                </c:pt>
                <c:pt idx="209">
                  <c:v>0.63383250841577987</c:v>
                </c:pt>
                <c:pt idx="210">
                  <c:v>0.64311624715028837</c:v>
                </c:pt>
                <c:pt idx="211">
                  <c:v>0.67227709730567353</c:v>
                </c:pt>
                <c:pt idx="212">
                  <c:v>0.72208289349431376</c:v>
                </c:pt>
                <c:pt idx="213">
                  <c:v>0.78204670179549662</c:v>
                </c:pt>
                <c:pt idx="214">
                  <c:v>0.84605738894903515</c:v>
                </c:pt>
                <c:pt idx="215">
                  <c:v>0.90880372916180041</c:v>
                </c:pt>
                <c:pt idx="216">
                  <c:v>0.97168139858624236</c:v>
                </c:pt>
                <c:pt idx="217">
                  <c:v>0.96914556774708838</c:v>
                </c:pt>
                <c:pt idx="218">
                  <c:v>0.92088303699534413</c:v>
                </c:pt>
                <c:pt idx="219">
                  <c:v>0.88123439505808954</c:v>
                </c:pt>
                <c:pt idx="220">
                  <c:v>0.85359446714853771</c:v>
                </c:pt>
                <c:pt idx="221">
                  <c:v>0.8383964834620935</c:v>
                </c:pt>
                <c:pt idx="222">
                  <c:v>0.83434593498217868</c:v>
                </c:pt>
                <c:pt idx="223">
                  <c:v>0.84040248119234728</c:v>
                </c:pt>
                <c:pt idx="224">
                  <c:v>0.85474370913623621</c:v>
                </c:pt>
                <c:pt idx="225">
                  <c:v>0.88110128530089349</c:v>
                </c:pt>
                <c:pt idx="226">
                  <c:v>0.91443796483500883</c:v>
                </c:pt>
                <c:pt idx="227">
                  <c:v>0.95787292872950613</c:v>
                </c:pt>
                <c:pt idx="228">
                  <c:v>0.99067316596767296</c:v>
                </c:pt>
                <c:pt idx="229">
                  <c:v>0.93204756810559686</c:v>
                </c:pt>
                <c:pt idx="230">
                  <c:v>0.87387445663731367</c:v>
                </c:pt>
                <c:pt idx="231">
                  <c:v>0.82428493146750059</c:v>
                </c:pt>
                <c:pt idx="232">
                  <c:v>0.78957922815328707</c:v>
                </c:pt>
                <c:pt idx="233">
                  <c:v>0.76716899138813721</c:v>
                </c:pt>
                <c:pt idx="234">
                  <c:v>0.75298582998610986</c:v>
                </c:pt>
                <c:pt idx="235">
                  <c:v>0.74308002408950657</c:v>
                </c:pt>
                <c:pt idx="236">
                  <c:v>0.73638871844494047</c:v>
                </c:pt>
                <c:pt idx="237">
                  <c:v>0.73226247637938235</c:v>
                </c:pt>
                <c:pt idx="238">
                  <c:v>0.73450346390023125</c:v>
                </c:pt>
                <c:pt idx="239">
                  <c:v>0.74966408613496149</c:v>
                </c:pt>
                <c:pt idx="240">
                  <c:v>0.77805495453179407</c:v>
                </c:pt>
                <c:pt idx="241">
                  <c:v>0.82394885378401539</c:v>
                </c:pt>
                <c:pt idx="242">
                  <c:v>0.88851877034634663</c:v>
                </c:pt>
                <c:pt idx="243">
                  <c:v>0.97155252364268074</c:v>
                </c:pt>
                <c:pt idx="244">
                  <c:v>0.93347952644323051</c:v>
                </c:pt>
                <c:pt idx="245">
                  <c:v>0.83213123454015347</c:v>
                </c:pt>
                <c:pt idx="246">
                  <c:v>0.732696310999289</c:v>
                </c:pt>
                <c:pt idx="247">
                  <c:v>0.64153659603593804</c:v>
                </c:pt>
                <c:pt idx="248">
                  <c:v>0.56271937236417058</c:v>
                </c:pt>
                <c:pt idx="249">
                  <c:v>0.49816223007090576</c:v>
                </c:pt>
                <c:pt idx="250">
                  <c:v>0.44668579427296706</c:v>
                </c:pt>
                <c:pt idx="251">
                  <c:v>0.40732817234822205</c:v>
                </c:pt>
                <c:pt idx="252">
                  <c:v>0.37882628702605536</c:v>
                </c:pt>
                <c:pt idx="253">
                  <c:v>0.3601170607912052</c:v>
                </c:pt>
                <c:pt idx="254">
                  <c:v>0.34928755261113242</c:v>
                </c:pt>
                <c:pt idx="255">
                  <c:v>0.34342893497403248</c:v>
                </c:pt>
                <c:pt idx="256">
                  <c:v>0.34586807964754551</c:v>
                </c:pt>
                <c:pt idx="257">
                  <c:v>0.39379318968456012</c:v>
                </c:pt>
                <c:pt idx="258">
                  <c:v>0.44721230048721938</c:v>
                </c:pt>
                <c:pt idx="259">
                  <c:v>0.5009914299036573</c:v>
                </c:pt>
                <c:pt idx="260">
                  <c:v>0.56023519917378106</c:v>
                </c:pt>
                <c:pt idx="261">
                  <c:v>0.62601465981522375</c:v>
                </c:pt>
                <c:pt idx="262">
                  <c:v>0.68541224267400214</c:v>
                </c:pt>
                <c:pt idx="263">
                  <c:v>0.72696194500079181</c:v>
                </c:pt>
                <c:pt idx="264">
                  <c:v>0.7529002858274656</c:v>
                </c:pt>
                <c:pt idx="265">
                  <c:v>0.77448497939357308</c:v>
                </c:pt>
                <c:pt idx="266">
                  <c:v>0.80057174408469656</c:v>
                </c:pt>
                <c:pt idx="267">
                  <c:v>0.82945649951297218</c:v>
                </c:pt>
                <c:pt idx="268">
                  <c:v>0.86695537166516745</c:v>
                </c:pt>
                <c:pt idx="269">
                  <c:v>0.92044902205367707</c:v>
                </c:pt>
                <c:pt idx="270">
                  <c:v>0.9887614136647298</c:v>
                </c:pt>
                <c:pt idx="271">
                  <c:v>0.93285634392804484</c:v>
                </c:pt>
                <c:pt idx="272">
                  <c:v>0.84886878558114587</c:v>
                </c:pt>
                <c:pt idx="273">
                  <c:v>0.77063595222422254</c:v>
                </c:pt>
                <c:pt idx="274">
                  <c:v>0.70106596226520801</c:v>
                </c:pt>
                <c:pt idx="275">
                  <c:v>0.64288304439249755</c:v>
                </c:pt>
                <c:pt idx="276">
                  <c:v>0.59262587052127036</c:v>
                </c:pt>
                <c:pt idx="277">
                  <c:v>0.54350936792154347</c:v>
                </c:pt>
                <c:pt idx="278">
                  <c:v>0.4834152276355006</c:v>
                </c:pt>
                <c:pt idx="279">
                  <c:v>0.40810406581493797</c:v>
                </c:pt>
                <c:pt idx="280">
                  <c:v>0.32746537375145213</c:v>
                </c:pt>
                <c:pt idx="281">
                  <c:v>0.24411621707331221</c:v>
                </c:pt>
                <c:pt idx="282">
                  <c:v>0.16853330295403035</c:v>
                </c:pt>
                <c:pt idx="283">
                  <c:v>0.10917806793085039</c:v>
                </c:pt>
                <c:pt idx="284">
                  <c:v>7.0058391197584613E-2</c:v>
                </c:pt>
                <c:pt idx="285">
                  <c:v>4.7985261219738007E-2</c:v>
                </c:pt>
                <c:pt idx="286">
                  <c:v>4.112368057912319E-2</c:v>
                </c:pt>
                <c:pt idx="287">
                  <c:v>5.0906286638932818E-2</c:v>
                </c:pt>
                <c:pt idx="288">
                  <c:v>4.1110594707556181E-2</c:v>
                </c:pt>
                <c:pt idx="289">
                  <c:v>4.8374413909019087E-2</c:v>
                </c:pt>
                <c:pt idx="290">
                  <c:v>7.7056147494496186E-2</c:v>
                </c:pt>
                <c:pt idx="291">
                  <c:v>0.13451162408760597</c:v>
                </c:pt>
                <c:pt idx="292">
                  <c:v>0.21543507185968946</c:v>
                </c:pt>
                <c:pt idx="293">
                  <c:v>0.3237066304183932</c:v>
                </c:pt>
                <c:pt idx="294">
                  <c:v>0.45290297435557547</c:v>
                </c:pt>
                <c:pt idx="295">
                  <c:v>0.59236174353782922</c:v>
                </c:pt>
                <c:pt idx="296">
                  <c:v>0.73624935390825019</c:v>
                </c:pt>
                <c:pt idx="297">
                  <c:v>0.8817998916330867</c:v>
                </c:pt>
                <c:pt idx="298">
                  <c:v>0.97204021460716905</c:v>
                </c:pt>
                <c:pt idx="299">
                  <c:v>0.83084899122415168</c:v>
                </c:pt>
                <c:pt idx="300">
                  <c:v>0.70409266167058182</c:v>
                </c:pt>
                <c:pt idx="301">
                  <c:v>0.59965718810478097</c:v>
                </c:pt>
                <c:pt idx="302">
                  <c:v>0.51605838178116969</c:v>
                </c:pt>
                <c:pt idx="303">
                  <c:v>0.45322789141463649</c:v>
                </c:pt>
                <c:pt idx="304">
                  <c:v>0.40242023440407615</c:v>
                </c:pt>
                <c:pt idx="305">
                  <c:v>0.36021846221902609</c:v>
                </c:pt>
                <c:pt idx="306">
                  <c:v>0.31803568302783669</c:v>
                </c:pt>
                <c:pt idx="307">
                  <c:v>0.20327639287971566</c:v>
                </c:pt>
                <c:pt idx="308">
                  <c:v>0.10806250137117002</c:v>
                </c:pt>
                <c:pt idx="309">
                  <c:v>4.4365097464648229E-2</c:v>
                </c:pt>
                <c:pt idx="310">
                  <c:v>1.7278545769840115E-2</c:v>
                </c:pt>
                <c:pt idx="311">
                  <c:v>1.7208825799666094E-2</c:v>
                </c:pt>
                <c:pt idx="312">
                  <c:v>4.6124323232031861E-2</c:v>
                </c:pt>
                <c:pt idx="313">
                  <c:v>9.4351986671452059E-2</c:v>
                </c:pt>
                <c:pt idx="314">
                  <c:v>0.15292047133048092</c:v>
                </c:pt>
                <c:pt idx="315">
                  <c:v>0.22564748749007701</c:v>
                </c:pt>
                <c:pt idx="316">
                  <c:v>0.31347373468214745</c:v>
                </c:pt>
                <c:pt idx="317">
                  <c:v>0.40829115637279145</c:v>
                </c:pt>
                <c:pt idx="318">
                  <c:v>0.50944539146411461</c:v>
                </c:pt>
                <c:pt idx="319">
                  <c:v>0.59574730902814088</c:v>
                </c:pt>
                <c:pt idx="320">
                  <c:v>0.69361352756567629</c:v>
                </c:pt>
                <c:pt idx="321">
                  <c:v>0.79740620429505915</c:v>
                </c:pt>
                <c:pt idx="322">
                  <c:v>0.88708689022191145</c:v>
                </c:pt>
                <c:pt idx="323">
                  <c:v>0.95931448522555607</c:v>
                </c:pt>
                <c:pt idx="324">
                  <c:v>0.98907214811865629</c:v>
                </c:pt>
                <c:pt idx="325">
                  <c:v>0.94992402301456846</c:v>
                </c:pt>
                <c:pt idx="326">
                  <c:v>0.91362112923587602</c:v>
                </c:pt>
                <c:pt idx="327">
                  <c:v>0.8850841475526291</c:v>
                </c:pt>
                <c:pt idx="328">
                  <c:v>0.86808060474149995</c:v>
                </c:pt>
                <c:pt idx="329">
                  <c:v>0.86236886898680543</c:v>
                </c:pt>
                <c:pt idx="330">
                  <c:v>0.8608347175173281</c:v>
                </c:pt>
                <c:pt idx="331">
                  <c:v>0.8653767900365974</c:v>
                </c:pt>
                <c:pt idx="332">
                  <c:v>0.87343978585648308</c:v>
                </c:pt>
                <c:pt idx="333">
                  <c:v>0.88405133926297597</c:v>
                </c:pt>
                <c:pt idx="334">
                  <c:v>0.89514262871819705</c:v>
                </c:pt>
                <c:pt idx="335">
                  <c:v>0.90069969433738273</c:v>
                </c:pt>
                <c:pt idx="336">
                  <c:v>0.89757796816825208</c:v>
                </c:pt>
                <c:pt idx="337">
                  <c:v>0.89009137314455811</c:v>
                </c:pt>
                <c:pt idx="338">
                  <c:v>0.96654886600474266</c:v>
                </c:pt>
                <c:pt idx="339">
                  <c:v>0.96176468121933445</c:v>
                </c:pt>
                <c:pt idx="340">
                  <c:v>0.90185812709579738</c:v>
                </c:pt>
                <c:pt idx="341">
                  <c:v>0.85143646967735553</c:v>
                </c:pt>
                <c:pt idx="342">
                  <c:v>0.8090699193012274</c:v>
                </c:pt>
                <c:pt idx="343">
                  <c:v>0.77937480651926783</c:v>
                </c:pt>
                <c:pt idx="344">
                  <c:v>0.76228914205588783</c:v>
                </c:pt>
                <c:pt idx="345">
                  <c:v>0.75762601546513597</c:v>
                </c:pt>
                <c:pt idx="346">
                  <c:v>0.76897453203113131</c:v>
                </c:pt>
                <c:pt idx="347">
                  <c:v>0.79722141578014671</c:v>
                </c:pt>
                <c:pt idx="348">
                  <c:v>0.83819013233645068</c:v>
                </c:pt>
                <c:pt idx="349">
                  <c:v>0.89833476611104368</c:v>
                </c:pt>
                <c:pt idx="350">
                  <c:v>0.9569334766620079</c:v>
                </c:pt>
                <c:pt idx="351">
                  <c:v>0.95644961137199147</c:v>
                </c:pt>
                <c:pt idx="352">
                  <c:v>0.85949673887017763</c:v>
                </c:pt>
                <c:pt idx="353">
                  <c:v>0.76976800481493657</c:v>
                </c:pt>
                <c:pt idx="354">
                  <c:v>0.68883974971482531</c:v>
                </c:pt>
                <c:pt idx="355">
                  <c:v>0.61511210771010938</c:v>
                </c:pt>
                <c:pt idx="356">
                  <c:v>0.54701894653988115</c:v>
                </c:pt>
                <c:pt idx="357">
                  <c:v>0.48193546330342252</c:v>
                </c:pt>
                <c:pt idx="358">
                  <c:v>0.42357048797296493</c:v>
                </c:pt>
                <c:pt idx="359">
                  <c:v>0.37704318946895166</c:v>
                </c:pt>
              </c:numCache>
            </c:numRef>
          </c:val>
        </c:ser>
        <c:ser>
          <c:idx val="27"/>
          <c:order val="27"/>
          <c:tx>
            <c:strRef>
              <c:f>'Score Template 2'!$FF$8</c:f>
              <c:strCache>
                <c:ptCount val="1"/>
                <c:pt idx="0">
                  <c:v>Accuracy Score +270s</c:v>
                </c:pt>
              </c:strCache>
            </c:strRef>
          </c:tx>
          <c:val>
            <c:numRef>
              <c:f>'Score Template 2'!$FF$39:$FF$398</c:f>
              <c:numCache>
                <c:formatCode>0.0000</c:formatCode>
                <c:ptCount val="360"/>
                <c:pt idx="0">
                  <c:v>0.88477889637494245</c:v>
                </c:pt>
                <c:pt idx="1">
                  <c:v>0.8361019212442462</c:v>
                </c:pt>
                <c:pt idx="2">
                  <c:v>0.79087849370484853</c:v>
                </c:pt>
                <c:pt idx="3">
                  <c:v>0.74911397143357705</c:v>
                </c:pt>
                <c:pt idx="4">
                  <c:v>0.70945777822758493</c:v>
                </c:pt>
                <c:pt idx="5">
                  <c:v>0.67115225348827279</c:v>
                </c:pt>
                <c:pt idx="6">
                  <c:v>0.63581351263558572</c:v>
                </c:pt>
                <c:pt idx="7">
                  <c:v>0.61131722894146479</c:v>
                </c:pt>
                <c:pt idx="8">
                  <c:v>0.60139891987305671</c:v>
                </c:pt>
                <c:pt idx="9">
                  <c:v>0.59520860659636177</c:v>
                </c:pt>
                <c:pt idx="10">
                  <c:v>0.59590929625793809</c:v>
                </c:pt>
                <c:pt idx="11">
                  <c:v>0.604536783128101</c:v>
                </c:pt>
                <c:pt idx="12">
                  <c:v>0.6278325026556999</c:v>
                </c:pt>
                <c:pt idx="13">
                  <c:v>0.68375276870545321</c:v>
                </c:pt>
                <c:pt idx="14">
                  <c:v>0.77044944140374527</c:v>
                </c:pt>
                <c:pt idx="15">
                  <c:v>0.88478507556866737</c:v>
                </c:pt>
                <c:pt idx="16">
                  <c:v>0.98602179060692863</c:v>
                </c:pt>
                <c:pt idx="17">
                  <c:v>0.85216771089346521</c:v>
                </c:pt>
                <c:pt idx="18">
                  <c:v>0.71382743769240076</c:v>
                </c:pt>
                <c:pt idx="19">
                  <c:v>0.57500311738766285</c:v>
                </c:pt>
                <c:pt idx="20">
                  <c:v>0.43912541585771081</c:v>
                </c:pt>
                <c:pt idx="21">
                  <c:v>0.31303110654017241</c:v>
                </c:pt>
                <c:pt idx="22">
                  <c:v>0.20051162604206574</c:v>
                </c:pt>
                <c:pt idx="23">
                  <c:v>0.10075325492208798</c:v>
                </c:pt>
                <c:pt idx="24">
                  <c:v>1.3124282635950446E-2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1.0011913869995781E-2</c:v>
                </c:pt>
                <c:pt idx="36">
                  <c:v>0.15167885441534323</c:v>
                </c:pt>
                <c:pt idx="37">
                  <c:v>0.31851075848076305</c:v>
                </c:pt>
                <c:pt idx="38">
                  <c:v>0.49970154404629641</c:v>
                </c:pt>
                <c:pt idx="39">
                  <c:v>0.69369930015630499</c:v>
                </c:pt>
                <c:pt idx="40">
                  <c:v>0.90585089566761345</c:v>
                </c:pt>
                <c:pt idx="41">
                  <c:v>0.87066264864742315</c:v>
                </c:pt>
                <c:pt idx="42">
                  <c:v>0.64852306939948445</c:v>
                </c:pt>
                <c:pt idx="43">
                  <c:v>0.44071816571600653</c:v>
                </c:pt>
                <c:pt idx="44">
                  <c:v>0.26107297818664688</c:v>
                </c:pt>
                <c:pt idx="45">
                  <c:v>0.11369951665731981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8.2713362469410967E-4</c:v>
                </c:pt>
                <c:pt idx="60">
                  <c:v>0.10546427467860442</c:v>
                </c:pt>
                <c:pt idx="61">
                  <c:v>0.23163890534164677</c:v>
                </c:pt>
                <c:pt idx="62">
                  <c:v>0.37670319017853537</c:v>
                </c:pt>
                <c:pt idx="63">
                  <c:v>0.53504895679072861</c:v>
                </c:pt>
                <c:pt idx="64">
                  <c:v>0.69319540885948538</c:v>
                </c:pt>
                <c:pt idx="65">
                  <c:v>0.84268436273097258</c:v>
                </c:pt>
                <c:pt idx="66">
                  <c:v>0.98023686827597534</c:v>
                </c:pt>
                <c:pt idx="67">
                  <c:v>0.90567926773936647</c:v>
                </c:pt>
                <c:pt idx="68">
                  <c:v>0.80079481970751665</c:v>
                </c:pt>
                <c:pt idx="69">
                  <c:v>0.70366760671409145</c:v>
                </c:pt>
                <c:pt idx="70">
                  <c:v>0.615314674972256</c:v>
                </c:pt>
                <c:pt idx="71">
                  <c:v>0.54924685647080262</c:v>
                </c:pt>
                <c:pt idx="72">
                  <c:v>0.50352094327673436</c:v>
                </c:pt>
                <c:pt idx="73">
                  <c:v>0.467136165615051</c:v>
                </c:pt>
                <c:pt idx="74">
                  <c:v>0.43579665999904627</c:v>
                </c:pt>
                <c:pt idx="75">
                  <c:v>0.41618696694406521</c:v>
                </c:pt>
                <c:pt idx="76">
                  <c:v>0.41345104753397277</c:v>
                </c:pt>
                <c:pt idx="77">
                  <c:v>0.43355890747928805</c:v>
                </c:pt>
                <c:pt idx="78">
                  <c:v>0.47032981139839058</c:v>
                </c:pt>
                <c:pt idx="79">
                  <c:v>0.51557543425159824</c:v>
                </c:pt>
                <c:pt idx="80">
                  <c:v>0.56944546385737327</c:v>
                </c:pt>
                <c:pt idx="81">
                  <c:v>0.63031069330762945</c:v>
                </c:pt>
                <c:pt idx="82">
                  <c:v>0.6976621561802383</c:v>
                </c:pt>
                <c:pt idx="83">
                  <c:v>0.77600336523552316</c:v>
                </c:pt>
                <c:pt idx="84">
                  <c:v>0.86843805972447685</c:v>
                </c:pt>
                <c:pt idx="85">
                  <c:v>0.96236860700552507</c:v>
                </c:pt>
                <c:pt idx="86">
                  <c:v>0.94518581410272107</c:v>
                </c:pt>
                <c:pt idx="87">
                  <c:v>0.86011907599112314</c:v>
                </c:pt>
                <c:pt idx="88">
                  <c:v>0.78662587142295592</c:v>
                </c:pt>
                <c:pt idx="89">
                  <c:v>0.72708189830066816</c:v>
                </c:pt>
                <c:pt idx="90">
                  <c:v>0.68133275857058562</c:v>
                </c:pt>
                <c:pt idx="91">
                  <c:v>0.642494889316089</c:v>
                </c:pt>
                <c:pt idx="92">
                  <c:v>0.62356287940253585</c:v>
                </c:pt>
                <c:pt idx="93">
                  <c:v>0.62049724891586533</c:v>
                </c:pt>
                <c:pt idx="94">
                  <c:v>0.62185096893292813</c:v>
                </c:pt>
                <c:pt idx="95">
                  <c:v>0.63107164200930077</c:v>
                </c:pt>
                <c:pt idx="96">
                  <c:v>0.64323785051131144</c:v>
                </c:pt>
                <c:pt idx="97">
                  <c:v>0.65668103302531544</c:v>
                </c:pt>
                <c:pt idx="98">
                  <c:v>0.66488694496631573</c:v>
                </c:pt>
                <c:pt idx="99">
                  <c:v>0.68522261074251456</c:v>
                </c:pt>
                <c:pt idx="100">
                  <c:v>0.72322974049986433</c:v>
                </c:pt>
                <c:pt idx="101">
                  <c:v>0.77979650064963357</c:v>
                </c:pt>
                <c:pt idx="102">
                  <c:v>0.8479605473955163</c:v>
                </c:pt>
                <c:pt idx="103">
                  <c:v>0.92680812811506008</c:v>
                </c:pt>
                <c:pt idx="104">
                  <c:v>0.98549145214611877</c:v>
                </c:pt>
                <c:pt idx="105">
                  <c:v>0.89627855623229558</c:v>
                </c:pt>
                <c:pt idx="106">
                  <c:v>0.81491306627324722</c:v>
                </c:pt>
                <c:pt idx="107">
                  <c:v>0.75388279887529153</c:v>
                </c:pt>
                <c:pt idx="108">
                  <c:v>0.71278431995544245</c:v>
                </c:pt>
                <c:pt idx="109">
                  <c:v>0.68397364530209148</c:v>
                </c:pt>
                <c:pt idx="110">
                  <c:v>0.66544545420916412</c:v>
                </c:pt>
                <c:pt idx="111">
                  <c:v>0.65855654695512911</c:v>
                </c:pt>
                <c:pt idx="112">
                  <c:v>0.66199011929577312</c:v>
                </c:pt>
                <c:pt idx="113">
                  <c:v>0.67189378760711505</c:v>
                </c:pt>
                <c:pt idx="114">
                  <c:v>0.68898048544067492</c:v>
                </c:pt>
                <c:pt idx="115">
                  <c:v>0.71215795885561206</c:v>
                </c:pt>
                <c:pt idx="116">
                  <c:v>0.74867938900271025</c:v>
                </c:pt>
                <c:pt idx="117">
                  <c:v>0.79973221524385729</c:v>
                </c:pt>
                <c:pt idx="118">
                  <c:v>0.85716173077827584</c:v>
                </c:pt>
                <c:pt idx="119">
                  <c:v>0.91483671244357023</c:v>
                </c:pt>
                <c:pt idx="120">
                  <c:v>0.97180110852452617</c:v>
                </c:pt>
                <c:pt idx="121">
                  <c:v>0.96996042132141802</c:v>
                </c:pt>
                <c:pt idx="122">
                  <c:v>0.90763797124315282</c:v>
                </c:pt>
                <c:pt idx="123">
                  <c:v>0.84540921415770132</c:v>
                </c:pt>
                <c:pt idx="124">
                  <c:v>0.78619190114614146</c:v>
                </c:pt>
                <c:pt idx="125">
                  <c:v>0.724356064283875</c:v>
                </c:pt>
                <c:pt idx="126">
                  <c:v>0.66479901206463321</c:v>
                </c:pt>
                <c:pt idx="127">
                  <c:v>0.60745959859125032</c:v>
                </c:pt>
                <c:pt idx="128">
                  <c:v>0.5564531963121504</c:v>
                </c:pt>
                <c:pt idx="129">
                  <c:v>0.51715091758197329</c:v>
                </c:pt>
                <c:pt idx="130">
                  <c:v>0.49655464454487896</c:v>
                </c:pt>
                <c:pt idx="131">
                  <c:v>0.49808747019342314</c:v>
                </c:pt>
                <c:pt idx="132">
                  <c:v>0.52540821183322639</c:v>
                </c:pt>
                <c:pt idx="133">
                  <c:v>0.57272304841692745</c:v>
                </c:pt>
                <c:pt idx="134">
                  <c:v>0.63391408478256839</c:v>
                </c:pt>
                <c:pt idx="135">
                  <c:v>0.70881719321087588</c:v>
                </c:pt>
                <c:pt idx="136">
                  <c:v>0.7928668915021847</c:v>
                </c:pt>
                <c:pt idx="137">
                  <c:v>0.87598742671449825</c:v>
                </c:pt>
                <c:pt idx="138">
                  <c:v>0.95002336795953646</c:v>
                </c:pt>
                <c:pt idx="139">
                  <c:v>0.98092191409986595</c:v>
                </c:pt>
                <c:pt idx="140">
                  <c:v>0.91086115544433932</c:v>
                </c:pt>
                <c:pt idx="141">
                  <c:v>0.84325652176191312</c:v>
                </c:pt>
                <c:pt idx="142">
                  <c:v>0.7803660539340852</c:v>
                </c:pt>
                <c:pt idx="143">
                  <c:v>0.72214977045192741</c:v>
                </c:pt>
                <c:pt idx="144">
                  <c:v>0.66715040177586404</c:v>
                </c:pt>
                <c:pt idx="145">
                  <c:v>0.61500309959919219</c:v>
                </c:pt>
                <c:pt idx="146">
                  <c:v>0.56518739048176392</c:v>
                </c:pt>
                <c:pt idx="147">
                  <c:v>0.52387885347635832</c:v>
                </c:pt>
                <c:pt idx="148">
                  <c:v>0.4917800881056632</c:v>
                </c:pt>
                <c:pt idx="149">
                  <c:v>0.46449109496619367</c:v>
                </c:pt>
                <c:pt idx="150">
                  <c:v>0.4441451954933503</c:v>
                </c:pt>
                <c:pt idx="151">
                  <c:v>0.40205716736792685</c:v>
                </c:pt>
                <c:pt idx="152">
                  <c:v>0.38469107441885375</c:v>
                </c:pt>
                <c:pt idx="153">
                  <c:v>0.39524392898648097</c:v>
                </c:pt>
                <c:pt idx="154">
                  <c:v>0.43441575896834173</c:v>
                </c:pt>
                <c:pt idx="155">
                  <c:v>0.49556495109854637</c:v>
                </c:pt>
                <c:pt idx="156">
                  <c:v>0.56251592790311711</c:v>
                </c:pt>
                <c:pt idx="157">
                  <c:v>0.62922209572661347</c:v>
                </c:pt>
                <c:pt idx="158">
                  <c:v>0.68800437721706575</c:v>
                </c:pt>
                <c:pt idx="159">
                  <c:v>0.73354315629417455</c:v>
                </c:pt>
                <c:pt idx="160">
                  <c:v>0.76645772519434474</c:v>
                </c:pt>
                <c:pt idx="161">
                  <c:v>0.79399991559082128</c:v>
                </c:pt>
                <c:pt idx="162">
                  <c:v>0.82116730324018761</c:v>
                </c:pt>
                <c:pt idx="163">
                  <c:v>0.84710731526124738</c:v>
                </c:pt>
                <c:pt idx="164">
                  <c:v>0.87791019954187832</c:v>
                </c:pt>
                <c:pt idx="165">
                  <c:v>0.91983029385435677</c:v>
                </c:pt>
                <c:pt idx="166">
                  <c:v>0.96799546331153508</c:v>
                </c:pt>
                <c:pt idx="167">
                  <c:v>0.98202197966982252</c:v>
                </c:pt>
                <c:pt idx="168">
                  <c:v>0.92817833623330437</c:v>
                </c:pt>
                <c:pt idx="169">
                  <c:v>0.87576886651224473</c:v>
                </c:pt>
                <c:pt idx="170">
                  <c:v>0.82032859217705045</c:v>
                </c:pt>
                <c:pt idx="171">
                  <c:v>0.76736177399347438</c:v>
                </c:pt>
                <c:pt idx="172">
                  <c:v>0.7204355101463733</c:v>
                </c:pt>
                <c:pt idx="173">
                  <c:v>0.67828406225559079</c:v>
                </c:pt>
                <c:pt idx="174">
                  <c:v>0.64133158360573916</c:v>
                </c:pt>
                <c:pt idx="175">
                  <c:v>0.61211866113548008</c:v>
                </c:pt>
                <c:pt idx="176">
                  <c:v>0.58916064554724212</c:v>
                </c:pt>
                <c:pt idx="177">
                  <c:v>0.57127850909955091</c:v>
                </c:pt>
                <c:pt idx="178">
                  <c:v>0.56396883220321514</c:v>
                </c:pt>
                <c:pt idx="179">
                  <c:v>0.55029954485459265</c:v>
                </c:pt>
                <c:pt idx="180">
                  <c:v>0.53174356928634658</c:v>
                </c:pt>
                <c:pt idx="181">
                  <c:v>0.51797363987265732</c:v>
                </c:pt>
                <c:pt idx="182">
                  <c:v>0.54372526835057422</c:v>
                </c:pt>
                <c:pt idx="183">
                  <c:v>0.56385590091624072</c:v>
                </c:pt>
                <c:pt idx="184">
                  <c:v>0.56756945805904468</c:v>
                </c:pt>
                <c:pt idx="185">
                  <c:v>0.5547242062397848</c:v>
                </c:pt>
                <c:pt idx="186">
                  <c:v>0.53312747865470467</c:v>
                </c:pt>
                <c:pt idx="187">
                  <c:v>0.51787139396373205</c:v>
                </c:pt>
                <c:pt idx="188">
                  <c:v>0.52047653425672857</c:v>
                </c:pt>
                <c:pt idx="189">
                  <c:v>0.54993968907208557</c:v>
                </c:pt>
                <c:pt idx="190">
                  <c:v>0.60272124985401754</c:v>
                </c:pt>
                <c:pt idx="191">
                  <c:v>0.67682586173484893</c:v>
                </c:pt>
                <c:pt idx="192">
                  <c:v>0.76514207424502068</c:v>
                </c:pt>
                <c:pt idx="193">
                  <c:v>0.86240438058321933</c:v>
                </c:pt>
                <c:pt idx="194">
                  <c:v>0.95250502816363114</c:v>
                </c:pt>
                <c:pt idx="195">
                  <c:v>0.9626763248041933</c:v>
                </c:pt>
                <c:pt idx="196">
                  <c:v>0.88781312702798221</c:v>
                </c:pt>
                <c:pt idx="197">
                  <c:v>0.82242487435594136</c:v>
                </c:pt>
                <c:pt idx="198">
                  <c:v>0.76826667833976403</c:v>
                </c:pt>
                <c:pt idx="199">
                  <c:v>0.72820197932422159</c:v>
                </c:pt>
                <c:pt idx="200">
                  <c:v>0.69605982279381706</c:v>
                </c:pt>
                <c:pt idx="201">
                  <c:v>0.67290611307168258</c:v>
                </c:pt>
                <c:pt idx="202">
                  <c:v>0.65597616325309049</c:v>
                </c:pt>
                <c:pt idx="203">
                  <c:v>0.64414469809424613</c:v>
                </c:pt>
                <c:pt idx="204">
                  <c:v>0.6350468350852343</c:v>
                </c:pt>
                <c:pt idx="205">
                  <c:v>0.62870755533133482</c:v>
                </c:pt>
                <c:pt idx="206">
                  <c:v>0.62554657124871416</c:v>
                </c:pt>
                <c:pt idx="207">
                  <c:v>0.62684263723896394</c:v>
                </c:pt>
                <c:pt idx="208">
                  <c:v>0.63382245977584173</c:v>
                </c:pt>
                <c:pt idx="209">
                  <c:v>0.64311440506386708</c:v>
                </c:pt>
                <c:pt idx="210">
                  <c:v>0.67228353131035978</c:v>
                </c:pt>
                <c:pt idx="211">
                  <c:v>0.72209370007909712</c:v>
                </c:pt>
                <c:pt idx="212">
                  <c:v>0.78205433671402502</c:v>
                </c:pt>
                <c:pt idx="213">
                  <c:v>0.84605609316022812</c:v>
                </c:pt>
                <c:pt idx="214">
                  <c:v>0.9087890040590052</c:v>
                </c:pt>
                <c:pt idx="215">
                  <c:v>0.97165501549731814</c:v>
                </c:pt>
                <c:pt idx="216">
                  <c:v>0.96918260958163638</c:v>
                </c:pt>
                <c:pt idx="217">
                  <c:v>0.9209271830690634</c:v>
                </c:pt>
                <c:pt idx="218">
                  <c:v>0.88128301372406848</c:v>
                </c:pt>
                <c:pt idx="219">
                  <c:v>0.85363950401927613</c:v>
                </c:pt>
                <c:pt idx="220">
                  <c:v>0.838438879690516</c:v>
                </c:pt>
                <c:pt idx="221">
                  <c:v>0.83438335272786956</c:v>
                </c:pt>
                <c:pt idx="222">
                  <c:v>0.84043516208349356</c:v>
                </c:pt>
                <c:pt idx="223">
                  <c:v>0.85477077650890165</c:v>
                </c:pt>
                <c:pt idx="224">
                  <c:v>0.8811213071176992</c:v>
                </c:pt>
                <c:pt idx="225">
                  <c:v>0.91445402667916287</c:v>
                </c:pt>
                <c:pt idx="226">
                  <c:v>0.95788449828454381</c:v>
                </c:pt>
                <c:pt idx="227">
                  <c:v>0.99066470672972795</c:v>
                </c:pt>
                <c:pt idx="228">
                  <c:v>0.93204165683829432</c:v>
                </c:pt>
                <c:pt idx="229">
                  <c:v>0.87386990953106136</c:v>
                </c:pt>
                <c:pt idx="230">
                  <c:v>0.82428176524626817</c:v>
                </c:pt>
                <c:pt idx="231">
                  <c:v>0.78957765230513932</c:v>
                </c:pt>
                <c:pt idx="232">
                  <c:v>0.76716964287126088</c:v>
                </c:pt>
                <c:pt idx="233">
                  <c:v>0.75298931346784137</c:v>
                </c:pt>
                <c:pt idx="234">
                  <c:v>0.74308466503783055</c:v>
                </c:pt>
                <c:pt idx="235">
                  <c:v>0.73640330208702043</c:v>
                </c:pt>
                <c:pt idx="236">
                  <c:v>0.73228738468076904</c:v>
                </c:pt>
                <c:pt idx="237">
                  <c:v>0.73453344962184108</c:v>
                </c:pt>
                <c:pt idx="238">
                  <c:v>0.74969609083064392</c:v>
                </c:pt>
                <c:pt idx="239">
                  <c:v>0.77808632033934899</c:v>
                </c:pt>
                <c:pt idx="240">
                  <c:v>0.8239802794271831</c:v>
                </c:pt>
                <c:pt idx="241">
                  <c:v>0.88854833834226266</c:v>
                </c:pt>
                <c:pt idx="242">
                  <c:v>0.97157663283501972</c:v>
                </c:pt>
                <c:pt idx="243">
                  <c:v>0.93345972643159492</c:v>
                </c:pt>
                <c:pt idx="244">
                  <c:v>0.83211743709463415</c:v>
                </c:pt>
                <c:pt idx="245">
                  <c:v>0.73268873320555994</c:v>
                </c:pt>
                <c:pt idx="246">
                  <c:v>0.64153458947057085</c:v>
                </c:pt>
                <c:pt idx="247">
                  <c:v>0.56272241697772118</c:v>
                </c:pt>
                <c:pt idx="248">
                  <c:v>0.49816941421856398</c:v>
                </c:pt>
                <c:pt idx="249">
                  <c:v>0.44669898307195788</c:v>
                </c:pt>
                <c:pt idx="250">
                  <c:v>0.40734484871891119</c:v>
                </c:pt>
                <c:pt idx="251">
                  <c:v>0.37884801029278004</c:v>
                </c:pt>
                <c:pt idx="252">
                  <c:v>0.36014279197347565</c:v>
                </c:pt>
                <c:pt idx="253">
                  <c:v>0.34931686836569709</c:v>
                </c:pt>
                <c:pt idx="254">
                  <c:v>0.3434580238033198</c:v>
                </c:pt>
                <c:pt idx="255">
                  <c:v>0.34589287599324103</c:v>
                </c:pt>
                <c:pt idx="256">
                  <c:v>0.39381054332414123</c:v>
                </c:pt>
                <c:pt idx="257">
                  <c:v>0.44722350527986043</c:v>
                </c:pt>
                <c:pt idx="258">
                  <c:v>0.50099851974261744</c:v>
                </c:pt>
                <c:pt idx="259">
                  <c:v>0.56024014975625525</c:v>
                </c:pt>
                <c:pt idx="260">
                  <c:v>0.62601799817622505</c:v>
                </c:pt>
                <c:pt idx="261">
                  <c:v>0.68541429334088422</c:v>
                </c:pt>
                <c:pt idx="262">
                  <c:v>0.72696080951417064</c:v>
                </c:pt>
                <c:pt idx="263">
                  <c:v>0.75289268951400035</c:v>
                </c:pt>
                <c:pt idx="264">
                  <c:v>0.77447076827647088</c:v>
                </c:pt>
                <c:pt idx="265">
                  <c:v>0.80054878142224883</c:v>
                </c:pt>
                <c:pt idx="266">
                  <c:v>0.82942419977069304</c:v>
                </c:pt>
                <c:pt idx="267">
                  <c:v>0.86691384273392313</c:v>
                </c:pt>
                <c:pt idx="268">
                  <c:v>0.92040152817871423</c:v>
                </c:pt>
                <c:pt idx="269">
                  <c:v>0.98871073262005549</c:v>
                </c:pt>
                <c:pt idx="270">
                  <c:v>0.93290606517871211</c:v>
                </c:pt>
                <c:pt idx="271">
                  <c:v>0.84891436644191021</c:v>
                </c:pt>
                <c:pt idx="272">
                  <c:v>0.77067535931375164</c:v>
                </c:pt>
                <c:pt idx="273">
                  <c:v>0.70109823724428078</c:v>
                </c:pt>
                <c:pt idx="274">
                  <c:v>0.64290877601599705</c:v>
                </c:pt>
                <c:pt idx="275">
                  <c:v>0.59264554099404743</c:v>
                </c:pt>
                <c:pt idx="276">
                  <c:v>0.54352360800257116</c:v>
                </c:pt>
                <c:pt idx="277">
                  <c:v>0.48342456938302691</c:v>
                </c:pt>
                <c:pt idx="278">
                  <c:v>0.40810946591115072</c:v>
                </c:pt>
                <c:pt idx="279">
                  <c:v>0.32746828851585608</c:v>
                </c:pt>
                <c:pt idx="280">
                  <c:v>0.24411498510280261</c:v>
                </c:pt>
                <c:pt idx="281">
                  <c:v>0.16850933172219207</c:v>
                </c:pt>
                <c:pt idx="282">
                  <c:v>0.10915135277305266</c:v>
                </c:pt>
                <c:pt idx="283">
                  <c:v>7.0031498087956945E-2</c:v>
                </c:pt>
                <c:pt idx="284">
                  <c:v>4.7955636859811746E-2</c:v>
                </c:pt>
                <c:pt idx="285">
                  <c:v>4.1090789179621945E-2</c:v>
                </c:pt>
                <c:pt idx="286">
                  <c:v>5.087658682217E-2</c:v>
                </c:pt>
                <c:pt idx="287">
                  <c:v>4.1089820424136114E-2</c:v>
                </c:pt>
                <c:pt idx="288">
                  <c:v>4.8361448536762497E-2</c:v>
                </c:pt>
                <c:pt idx="289">
                  <c:v>7.7045362253271632E-2</c:v>
                </c:pt>
                <c:pt idx="290">
                  <c:v>0.13449859218659166</c:v>
                </c:pt>
                <c:pt idx="291">
                  <c:v>0.21542064563184649</c:v>
                </c:pt>
                <c:pt idx="292">
                  <c:v>0.32368790174678264</c:v>
                </c:pt>
                <c:pt idx="293">
                  <c:v>0.45287625127731879</c:v>
                </c:pt>
                <c:pt idx="294">
                  <c:v>0.59232761268254608</c:v>
                </c:pt>
                <c:pt idx="295">
                  <c:v>0.73621018764767188</c:v>
                </c:pt>
                <c:pt idx="296">
                  <c:v>0.88175792064434366</c:v>
                </c:pt>
                <c:pt idx="297">
                  <c:v>0.97207931132030267</c:v>
                </c:pt>
                <c:pt idx="298">
                  <c:v>0.83088376008164166</c:v>
                </c:pt>
                <c:pt idx="299">
                  <c:v>0.70412174026370644</c:v>
                </c:pt>
                <c:pt idx="300">
                  <c:v>0.59968230685648027</c:v>
                </c:pt>
                <c:pt idx="301">
                  <c:v>0.51608293291242902</c:v>
                </c:pt>
                <c:pt idx="302">
                  <c:v>0.45325793381390567</c:v>
                </c:pt>
                <c:pt idx="303">
                  <c:v>0.40245788728493836</c:v>
                </c:pt>
                <c:pt idx="304">
                  <c:v>0.36025878010767565</c:v>
                </c:pt>
                <c:pt idx="305">
                  <c:v>0.31807735822216099</c:v>
                </c:pt>
                <c:pt idx="306">
                  <c:v>0.20331419632239123</c:v>
                </c:pt>
                <c:pt idx="307">
                  <c:v>0.10809219234626055</c:v>
                </c:pt>
                <c:pt idx="308">
                  <c:v>4.4384670749569644E-2</c:v>
                </c:pt>
                <c:pt idx="309">
                  <c:v>1.728959714700895E-2</c:v>
                </c:pt>
                <c:pt idx="310">
                  <c:v>1.7212273035686176E-2</c:v>
                </c:pt>
                <c:pt idx="311">
                  <c:v>4.6119446778910334E-2</c:v>
                </c:pt>
                <c:pt idx="312">
                  <c:v>9.4356894904559452E-2</c:v>
                </c:pt>
                <c:pt idx="313">
                  <c:v>0.15291684590356636</c:v>
                </c:pt>
                <c:pt idx="314">
                  <c:v>0.22563315201590484</c:v>
                </c:pt>
                <c:pt idx="315">
                  <c:v>0.31344501345980147</c:v>
                </c:pt>
                <c:pt idx="316">
                  <c:v>0.40825070186201928</c:v>
                </c:pt>
                <c:pt idx="317">
                  <c:v>0.50939126504917098</c:v>
                </c:pt>
                <c:pt idx="318">
                  <c:v>0.5956827242177114</c:v>
                </c:pt>
                <c:pt idx="319">
                  <c:v>0.69354381524651276</c:v>
                </c:pt>
                <c:pt idx="320">
                  <c:v>0.79733428007300433</c:v>
                </c:pt>
                <c:pt idx="321">
                  <c:v>0.88701413593854339</c:v>
                </c:pt>
                <c:pt idx="322">
                  <c:v>0.95924142482703278</c:v>
                </c:pt>
                <c:pt idx="323">
                  <c:v>0.98914272634591915</c:v>
                </c:pt>
                <c:pt idx="324">
                  <c:v>0.94998738664004867</c:v>
                </c:pt>
                <c:pt idx="325">
                  <c:v>0.91367333441328313</c:v>
                </c:pt>
                <c:pt idx="326">
                  <c:v>0.88512593468022527</c:v>
                </c:pt>
                <c:pt idx="327">
                  <c:v>0.86811200496548357</c:v>
                </c:pt>
                <c:pt idx="328">
                  <c:v>0.86239425398887026</c:v>
                </c:pt>
                <c:pt idx="329">
                  <c:v>0.86085579824447622</c:v>
                </c:pt>
                <c:pt idx="330">
                  <c:v>0.8653978605885958</c:v>
                </c:pt>
                <c:pt idx="331">
                  <c:v>0.87349714659983579</c:v>
                </c:pt>
                <c:pt idx="332">
                  <c:v>0.88409893136324269</c:v>
                </c:pt>
                <c:pt idx="333">
                  <c:v>0.89517446763350783</c:v>
                </c:pt>
                <c:pt idx="334">
                  <c:v>0.90071323208754162</c:v>
                </c:pt>
                <c:pt idx="335">
                  <c:v>0.89757800130461918</c:v>
                </c:pt>
                <c:pt idx="336">
                  <c:v>0.8900769178340685</c:v>
                </c:pt>
                <c:pt idx="337">
                  <c:v>0.96652474971890634</c:v>
                </c:pt>
                <c:pt idx="338">
                  <c:v>0.96179396364895053</c:v>
                </c:pt>
                <c:pt idx="339">
                  <c:v>0.90189448343614009</c:v>
                </c:pt>
                <c:pt idx="340">
                  <c:v>0.85148036844034036</c:v>
                </c:pt>
                <c:pt idx="341">
                  <c:v>0.80911730778481727</c:v>
                </c:pt>
                <c:pt idx="342">
                  <c:v>0.77942535657360601</c:v>
                </c:pt>
                <c:pt idx="343">
                  <c:v>0.76233226072226457</c:v>
                </c:pt>
                <c:pt idx="344">
                  <c:v>0.75767491371824514</c:v>
                </c:pt>
                <c:pt idx="345">
                  <c:v>0.76902639240738502</c:v>
                </c:pt>
                <c:pt idx="346">
                  <c:v>0.79726621974596856</c:v>
                </c:pt>
                <c:pt idx="347">
                  <c:v>0.83822620960375327</c:v>
                </c:pt>
                <c:pt idx="348">
                  <c:v>0.89836053750525802</c:v>
                </c:pt>
                <c:pt idx="349">
                  <c:v>0.95695301904274721</c:v>
                </c:pt>
                <c:pt idx="350">
                  <c:v>0.9564314860276909</c:v>
                </c:pt>
                <c:pt idx="351">
                  <c:v>0.85948249127289977</c:v>
                </c:pt>
                <c:pt idx="352">
                  <c:v>0.76975951874364301</c:v>
                </c:pt>
                <c:pt idx="353">
                  <c:v>0.68883690653944907</c:v>
                </c:pt>
                <c:pt idx="354">
                  <c:v>0.61511135117473814</c:v>
                </c:pt>
                <c:pt idx="355">
                  <c:v>0.54702122811141674</c:v>
                </c:pt>
                <c:pt idx="356">
                  <c:v>0.4819395234817041</c:v>
                </c:pt>
                <c:pt idx="357">
                  <c:v>0.42357581754571838</c:v>
                </c:pt>
                <c:pt idx="358">
                  <c:v>0.37704875103313684</c:v>
                </c:pt>
                <c:pt idx="359">
                  <c:v>0.3473857815047624</c:v>
                </c:pt>
              </c:numCache>
            </c:numRef>
          </c:val>
        </c:ser>
        <c:ser>
          <c:idx val="28"/>
          <c:order val="28"/>
          <c:tx>
            <c:strRef>
              <c:f>'Score Template 2'!$FG$8</c:f>
              <c:strCache>
                <c:ptCount val="1"/>
                <c:pt idx="0">
                  <c:v>Accuracy Score +280s</c:v>
                </c:pt>
              </c:strCache>
            </c:strRef>
          </c:tx>
          <c:val>
            <c:numRef>
              <c:f>'Score Template 2'!$FG$39:$FG$398</c:f>
              <c:numCache>
                <c:formatCode>0.0000</c:formatCode>
                <c:ptCount val="360"/>
                <c:pt idx="0">
                  <c:v>0.8361381789141723</c:v>
                </c:pt>
                <c:pt idx="1">
                  <c:v>0.79091217895852184</c:v>
                </c:pt>
                <c:pt idx="2">
                  <c:v>0.74914601361629929</c:v>
                </c:pt>
                <c:pt idx="3">
                  <c:v>0.70948271634237903</c:v>
                </c:pt>
                <c:pt idx="4">
                  <c:v>0.67117138781366426</c:v>
                </c:pt>
                <c:pt idx="5">
                  <c:v>0.63582860255158646</c:v>
                </c:pt>
                <c:pt idx="6">
                  <c:v>0.61132903538934547</c:v>
                </c:pt>
                <c:pt idx="7">
                  <c:v>0.60140975230743732</c:v>
                </c:pt>
                <c:pt idx="8">
                  <c:v>0.59521552654343457</c:v>
                </c:pt>
                <c:pt idx="9">
                  <c:v>0.59591859834826133</c:v>
                </c:pt>
                <c:pt idx="10">
                  <c:v>0.60454723205234728</c:v>
                </c:pt>
                <c:pt idx="11">
                  <c:v>0.62784082562460919</c:v>
                </c:pt>
                <c:pt idx="12">
                  <c:v>0.68375838850199744</c:v>
                </c:pt>
                <c:pt idx="13">
                  <c:v>0.77044964687118078</c:v>
                </c:pt>
                <c:pt idx="14">
                  <c:v>0.88477695195220019</c:v>
                </c:pt>
                <c:pt idx="15">
                  <c:v>0.98604035520020528</c:v>
                </c:pt>
                <c:pt idx="16">
                  <c:v>0.85219669502621831</c:v>
                </c:pt>
                <c:pt idx="17">
                  <c:v>0.71385914347790291</c:v>
                </c:pt>
                <c:pt idx="18">
                  <c:v>0.57503555027232123</c:v>
                </c:pt>
                <c:pt idx="19">
                  <c:v>0.43915618202483742</c:v>
                </c:pt>
                <c:pt idx="20">
                  <c:v>0.31305958503744058</c:v>
                </c:pt>
                <c:pt idx="21">
                  <c:v>0.20053670836133908</c:v>
                </c:pt>
                <c:pt idx="22">
                  <c:v>0.10077623639820632</c:v>
                </c:pt>
                <c:pt idx="23">
                  <c:v>1.3150102072346459E-2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1.0015005566660573E-2</c:v>
                </c:pt>
                <c:pt idx="35">
                  <c:v>0.15167849941946732</c:v>
                </c:pt>
                <c:pt idx="36">
                  <c:v>0.31850643951286584</c:v>
                </c:pt>
                <c:pt idx="37">
                  <c:v>0.4996898920250481</c:v>
                </c:pt>
                <c:pt idx="38">
                  <c:v>0.69367133721338181</c:v>
                </c:pt>
                <c:pt idx="39">
                  <c:v>0.90580754722853063</c:v>
                </c:pt>
                <c:pt idx="40">
                  <c:v>0.87071981240269736</c:v>
                </c:pt>
                <c:pt idx="41">
                  <c:v>0.64858765668410001</c:v>
                </c:pt>
                <c:pt idx="42">
                  <c:v>0.44078507826379687</c:v>
                </c:pt>
                <c:pt idx="43">
                  <c:v>0.26114213247035467</c:v>
                </c:pt>
                <c:pt idx="44">
                  <c:v>0.11376891260102984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8.0435782173748915E-4</c:v>
                </c:pt>
                <c:pt idx="59">
                  <c:v>0.10542655558875114</c:v>
                </c:pt>
                <c:pt idx="60">
                  <c:v>0.2315845360458948</c:v>
                </c:pt>
                <c:pt idx="61">
                  <c:v>0.37663235688576058</c:v>
                </c:pt>
                <c:pt idx="62">
                  <c:v>0.53496554299817989</c:v>
                </c:pt>
                <c:pt idx="63">
                  <c:v>0.69310481929271317</c:v>
                </c:pt>
                <c:pt idx="64">
                  <c:v>0.84258737783438908</c:v>
                </c:pt>
                <c:pt idx="65">
                  <c:v>0.9801308141524393</c:v>
                </c:pt>
                <c:pt idx="66">
                  <c:v>0.90579098238533129</c:v>
                </c:pt>
                <c:pt idx="67">
                  <c:v>0.80090585720349827</c:v>
                </c:pt>
                <c:pt idx="68">
                  <c:v>0.70377147570965937</c:v>
                </c:pt>
                <c:pt idx="69">
                  <c:v>0.61540446298887885</c:v>
                </c:pt>
                <c:pt idx="70">
                  <c:v>0.54932050850359548</c:v>
                </c:pt>
                <c:pt idx="71">
                  <c:v>0.50357966483390382</c:v>
                </c:pt>
                <c:pt idx="72">
                  <c:v>0.46718225335945651</c:v>
                </c:pt>
                <c:pt idx="73">
                  <c:v>0.43583223581914932</c:v>
                </c:pt>
                <c:pt idx="74">
                  <c:v>0.4162126196612933</c:v>
                </c:pt>
                <c:pt idx="75">
                  <c:v>0.41346849093628257</c:v>
                </c:pt>
                <c:pt idx="76">
                  <c:v>0.43356949782927301</c:v>
                </c:pt>
                <c:pt idx="77">
                  <c:v>0.47033739677227804</c:v>
                </c:pt>
                <c:pt idx="78">
                  <c:v>0.51558157766318968</c:v>
                </c:pt>
                <c:pt idx="79">
                  <c:v>0.56944322676698289</c:v>
                </c:pt>
                <c:pt idx="80">
                  <c:v>0.63029866297437898</c:v>
                </c:pt>
                <c:pt idx="81">
                  <c:v>0.6976398050119319</c:v>
                </c:pt>
                <c:pt idx="82">
                  <c:v>0.77597292209209323</c:v>
                </c:pt>
                <c:pt idx="83">
                  <c:v>0.86839970876799244</c:v>
                </c:pt>
                <c:pt idx="84">
                  <c:v>0.96232246830359469</c:v>
                </c:pt>
                <c:pt idx="85">
                  <c:v>0.94523811381370304</c:v>
                </c:pt>
                <c:pt idx="86">
                  <c:v>0.86018213612180683</c:v>
                </c:pt>
                <c:pt idx="87">
                  <c:v>0.78669836814872796</c:v>
                </c:pt>
                <c:pt idx="88">
                  <c:v>0.72716102947707795</c:v>
                </c:pt>
                <c:pt idx="89">
                  <c:v>0.68141178650183654</c:v>
                </c:pt>
                <c:pt idx="90">
                  <c:v>0.6425695853005764</c:v>
                </c:pt>
                <c:pt idx="91">
                  <c:v>0.62363160262824657</c:v>
                </c:pt>
                <c:pt idx="92">
                  <c:v>0.62055423499053464</c:v>
                </c:pt>
                <c:pt idx="93">
                  <c:v>0.6219033556381961</c:v>
                </c:pt>
                <c:pt idx="94">
                  <c:v>0.6311201536812997</c:v>
                </c:pt>
                <c:pt idx="95">
                  <c:v>0.643281982083174</c:v>
                </c:pt>
                <c:pt idx="96">
                  <c:v>0.65671403010854967</c:v>
                </c:pt>
                <c:pt idx="97">
                  <c:v>0.66490977856213418</c:v>
                </c:pt>
                <c:pt idx="98">
                  <c:v>0.68524078008747313</c:v>
                </c:pt>
                <c:pt idx="99">
                  <c:v>0.72324539246476227</c:v>
                </c:pt>
                <c:pt idx="100">
                  <c:v>0.77980629266980239</c:v>
                </c:pt>
                <c:pt idx="101">
                  <c:v>0.84796190663352011</c:v>
                </c:pt>
                <c:pt idx="102">
                  <c:v>0.92679806888991245</c:v>
                </c:pt>
                <c:pt idx="103">
                  <c:v>0.98550984139076525</c:v>
                </c:pt>
                <c:pt idx="104">
                  <c:v>0.89630118211542797</c:v>
                </c:pt>
                <c:pt idx="105">
                  <c:v>0.81494000016950496</c:v>
                </c:pt>
                <c:pt idx="106">
                  <c:v>0.75391322547484996</c:v>
                </c:pt>
                <c:pt idx="107">
                  <c:v>0.71281798451129474</c:v>
                </c:pt>
                <c:pt idx="108">
                  <c:v>0.68401280068504744</c:v>
                </c:pt>
                <c:pt idx="109">
                  <c:v>0.66549165238093044</c:v>
                </c:pt>
                <c:pt idx="110">
                  <c:v>0.65860348915941858</c:v>
                </c:pt>
                <c:pt idx="111">
                  <c:v>0.6620363159353635</c:v>
                </c:pt>
                <c:pt idx="112">
                  <c:v>0.67193628944610551</c:v>
                </c:pt>
                <c:pt idx="113">
                  <c:v>0.68901719579459608</c:v>
                </c:pt>
                <c:pt idx="114">
                  <c:v>0.71218769127658499</c:v>
                </c:pt>
                <c:pt idx="115">
                  <c:v>0.74870222405860964</c:v>
                </c:pt>
                <c:pt idx="116">
                  <c:v>0.79975159683049235</c:v>
                </c:pt>
                <c:pt idx="117">
                  <c:v>0.85717116242161984</c:v>
                </c:pt>
                <c:pt idx="118">
                  <c:v>0.91483821676577626</c:v>
                </c:pt>
                <c:pt idx="119">
                  <c:v>0.97180040547116497</c:v>
                </c:pt>
                <c:pt idx="120">
                  <c:v>0.96996505591379223</c:v>
                </c:pt>
                <c:pt idx="121">
                  <c:v>0.90764407641318967</c:v>
                </c:pt>
                <c:pt idx="122">
                  <c:v>0.84541595224749999</c:v>
                </c:pt>
                <c:pt idx="123">
                  <c:v>0.78619601551890983</c:v>
                </c:pt>
                <c:pt idx="124">
                  <c:v>0.72436624120143556</c:v>
                </c:pt>
                <c:pt idx="125">
                  <c:v>0.66481802345549434</c:v>
                </c:pt>
                <c:pt idx="126">
                  <c:v>0.60748788686733535</c:v>
                </c:pt>
                <c:pt idx="127">
                  <c:v>0.55648727901514228</c:v>
                </c:pt>
                <c:pt idx="128">
                  <c:v>0.51719033634272038</c:v>
                </c:pt>
                <c:pt idx="129">
                  <c:v>0.49659848556012609</c:v>
                </c:pt>
                <c:pt idx="130">
                  <c:v>0.49813206532843846</c:v>
                </c:pt>
                <c:pt idx="131">
                  <c:v>0.52544888111125765</c:v>
                </c:pt>
                <c:pt idx="132">
                  <c:v>0.57275354833732672</c:v>
                </c:pt>
                <c:pt idx="133">
                  <c:v>0.63393461718975042</c:v>
                </c:pt>
                <c:pt idx="134">
                  <c:v>0.70883157897051108</c:v>
                </c:pt>
                <c:pt idx="135">
                  <c:v>0.7928761324986453</c:v>
                </c:pt>
                <c:pt idx="136">
                  <c:v>0.87599084769702318</c:v>
                </c:pt>
                <c:pt idx="137">
                  <c:v>0.95002162807504642</c:v>
                </c:pt>
                <c:pt idx="138">
                  <c:v>0.98092688718494114</c:v>
                </c:pt>
                <c:pt idx="139">
                  <c:v>0.91086971714843312</c:v>
                </c:pt>
                <c:pt idx="140">
                  <c:v>0.84326812536483109</c:v>
                </c:pt>
                <c:pt idx="141">
                  <c:v>0.78038432606668673</c:v>
                </c:pt>
                <c:pt idx="142">
                  <c:v>0.72217530655584139</c:v>
                </c:pt>
                <c:pt idx="143">
                  <c:v>0.66717912124945289</c:v>
                </c:pt>
                <c:pt idx="144">
                  <c:v>0.61503193784218591</c:v>
                </c:pt>
                <c:pt idx="145">
                  <c:v>0.56521587232827764</c:v>
                </c:pt>
                <c:pt idx="146">
                  <c:v>0.52390797039413917</c:v>
                </c:pt>
                <c:pt idx="147">
                  <c:v>0.49181124627811734</c:v>
                </c:pt>
                <c:pt idx="148">
                  <c:v>0.46452220597569149</c:v>
                </c:pt>
                <c:pt idx="149">
                  <c:v>0.44417480209266968</c:v>
                </c:pt>
                <c:pt idx="150">
                  <c:v>0.40208808019789921</c:v>
                </c:pt>
                <c:pt idx="151">
                  <c:v>0.38472084343926793</c:v>
                </c:pt>
                <c:pt idx="152">
                  <c:v>0.39527258454907965</c:v>
                </c:pt>
                <c:pt idx="153">
                  <c:v>0.43444124512812976</c:v>
                </c:pt>
                <c:pt idx="154">
                  <c:v>0.4955845825285311</c:v>
                </c:pt>
                <c:pt idx="155">
                  <c:v>0.5625262041191279</c:v>
                </c:pt>
                <c:pt idx="156">
                  <c:v>0.62922130701622159</c:v>
                </c:pt>
                <c:pt idx="157">
                  <c:v>0.68799069651160683</c:v>
                </c:pt>
                <c:pt idx="158">
                  <c:v>0.73351948362592245</c:v>
                </c:pt>
                <c:pt idx="159">
                  <c:v>0.76642711940995834</c:v>
                </c:pt>
                <c:pt idx="160">
                  <c:v>0.79396245684372735</c:v>
                </c:pt>
                <c:pt idx="161">
                  <c:v>0.82112527377054378</c:v>
                </c:pt>
                <c:pt idx="162">
                  <c:v>0.84706575328314992</c:v>
                </c:pt>
                <c:pt idx="163">
                  <c:v>0.87787318244119805</c:v>
                </c:pt>
                <c:pt idx="164">
                  <c:v>0.91979576898192894</c:v>
                </c:pt>
                <c:pt idx="165">
                  <c:v>0.96796043721305935</c:v>
                </c:pt>
                <c:pt idx="166">
                  <c:v>0.98205577618486228</c:v>
                </c:pt>
                <c:pt idx="167">
                  <c:v>0.92820977233115198</c:v>
                </c:pt>
                <c:pt idx="168">
                  <c:v>0.87579796188593384</c:v>
                </c:pt>
                <c:pt idx="169">
                  <c:v>0.82035607750165174</c:v>
                </c:pt>
                <c:pt idx="170">
                  <c:v>0.76738783322544135</c:v>
                </c:pt>
                <c:pt idx="171">
                  <c:v>0.72046040376000875</c:v>
                </c:pt>
                <c:pt idx="172">
                  <c:v>0.67830470196563453</c:v>
                </c:pt>
                <c:pt idx="173">
                  <c:v>0.64134761740933843</c:v>
                </c:pt>
                <c:pt idx="174">
                  <c:v>0.61213229007654513</c:v>
                </c:pt>
                <c:pt idx="175">
                  <c:v>0.58917080369367891</c:v>
                </c:pt>
                <c:pt idx="176">
                  <c:v>0.57129953765719854</c:v>
                </c:pt>
                <c:pt idx="177">
                  <c:v>0.56397750036517946</c:v>
                </c:pt>
                <c:pt idx="178">
                  <c:v>0.55029425409952748</c:v>
                </c:pt>
                <c:pt idx="179">
                  <c:v>0.5317239706282757</c:v>
                </c:pt>
                <c:pt idx="180">
                  <c:v>0.51794305546087727</c:v>
                </c:pt>
                <c:pt idx="181">
                  <c:v>0.5436917877240639</c:v>
                </c:pt>
                <c:pt idx="182">
                  <c:v>0.56382254822668409</c:v>
                </c:pt>
                <c:pt idx="183">
                  <c:v>0.56754007375865212</c:v>
                </c:pt>
                <c:pt idx="184">
                  <c:v>0.55470144868658033</c:v>
                </c:pt>
                <c:pt idx="185">
                  <c:v>0.53311103667314685</c:v>
                </c:pt>
                <c:pt idx="186">
                  <c:v>0.51785764159790726</c:v>
                </c:pt>
                <c:pt idx="187">
                  <c:v>0.52046297157763866</c:v>
                </c:pt>
                <c:pt idx="188">
                  <c:v>0.54992673984706419</c:v>
                </c:pt>
                <c:pt idx="189">
                  <c:v>0.60270586692042749</c:v>
                </c:pt>
                <c:pt idx="190">
                  <c:v>0.67680491895012884</c:v>
                </c:pt>
                <c:pt idx="191">
                  <c:v>0.76511800917334138</c:v>
                </c:pt>
                <c:pt idx="192">
                  <c:v>0.86237940620296749</c:v>
                </c:pt>
                <c:pt idx="193">
                  <c:v>0.95247812205996185</c:v>
                </c:pt>
                <c:pt idx="194">
                  <c:v>0.96270251499136694</c:v>
                </c:pt>
                <c:pt idx="195">
                  <c:v>0.88784083342248743</c:v>
                </c:pt>
                <c:pt idx="196">
                  <c:v>0.82245134473541714</c:v>
                </c:pt>
                <c:pt idx="197">
                  <c:v>0.76829012902488081</c:v>
                </c:pt>
                <c:pt idx="198">
                  <c:v>0.7282230447283119</c:v>
                </c:pt>
                <c:pt idx="199">
                  <c:v>0.69607829101624019</c:v>
                </c:pt>
                <c:pt idx="200">
                  <c:v>0.67292071271844711</c:v>
                </c:pt>
                <c:pt idx="201">
                  <c:v>0.65598763718181141</c:v>
                </c:pt>
                <c:pt idx="202">
                  <c:v>0.64415362864819115</c:v>
                </c:pt>
                <c:pt idx="203">
                  <c:v>0.63505048558960153</c:v>
                </c:pt>
                <c:pt idx="204">
                  <c:v>0.62871439262038664</c:v>
                </c:pt>
                <c:pt idx="205">
                  <c:v>0.62555585903582733</c:v>
                </c:pt>
                <c:pt idx="206">
                  <c:v>0.62684953749587669</c:v>
                </c:pt>
                <c:pt idx="207">
                  <c:v>0.63380960070191605</c:v>
                </c:pt>
                <c:pt idx="208">
                  <c:v>0.64310435642392916</c:v>
                </c:pt>
                <c:pt idx="209">
                  <c:v>0.67228168922393849</c:v>
                </c:pt>
                <c:pt idx="210">
                  <c:v>0.72210013408378337</c:v>
                </c:pt>
                <c:pt idx="211">
                  <c:v>0.78206514329880839</c:v>
                </c:pt>
                <c:pt idx="212">
                  <c:v>0.84606372807875663</c:v>
                </c:pt>
                <c:pt idx="213">
                  <c:v>0.90878770827019828</c:v>
                </c:pt>
                <c:pt idx="214">
                  <c:v>0.97164029039452293</c:v>
                </c:pt>
                <c:pt idx="215">
                  <c:v>0.9692089926705606</c:v>
                </c:pt>
                <c:pt idx="216">
                  <c:v>0.92096422490361141</c:v>
                </c:pt>
                <c:pt idx="217">
                  <c:v>0.88132715979778775</c:v>
                </c:pt>
                <c:pt idx="218">
                  <c:v>0.85368812268525507</c:v>
                </c:pt>
                <c:pt idx="219">
                  <c:v>0.83848391656125443</c:v>
                </c:pt>
                <c:pt idx="220">
                  <c:v>0.83442574895629207</c:v>
                </c:pt>
                <c:pt idx="221">
                  <c:v>0.84047257982918444</c:v>
                </c:pt>
                <c:pt idx="222">
                  <c:v>0.85480345740004804</c:v>
                </c:pt>
                <c:pt idx="223">
                  <c:v>0.88114837449036476</c:v>
                </c:pt>
                <c:pt idx="224">
                  <c:v>0.91447404849596858</c:v>
                </c:pt>
                <c:pt idx="225">
                  <c:v>0.95790056012869784</c:v>
                </c:pt>
                <c:pt idx="226">
                  <c:v>0.99065313717469028</c:v>
                </c:pt>
                <c:pt idx="227">
                  <c:v>0.93203319760034942</c:v>
                </c:pt>
                <c:pt idx="228">
                  <c:v>0.87386399826375882</c:v>
                </c:pt>
                <c:pt idx="229">
                  <c:v>0.82427721814001575</c:v>
                </c:pt>
                <c:pt idx="230">
                  <c:v>0.7895744860839069</c:v>
                </c:pt>
                <c:pt idx="231">
                  <c:v>0.76716806702311313</c:v>
                </c:pt>
                <c:pt idx="232">
                  <c:v>0.75298996495096504</c:v>
                </c:pt>
                <c:pt idx="233">
                  <c:v>0.74308814851956206</c:v>
                </c:pt>
                <c:pt idx="234">
                  <c:v>0.73640794303534451</c:v>
                </c:pt>
                <c:pt idx="235">
                  <c:v>0.73230196832284911</c:v>
                </c:pt>
                <c:pt idx="236">
                  <c:v>0.73455835792322777</c:v>
                </c:pt>
                <c:pt idx="237">
                  <c:v>0.74972607655225376</c:v>
                </c:pt>
                <c:pt idx="238">
                  <c:v>0.77811832503503142</c:v>
                </c:pt>
                <c:pt idx="239">
                  <c:v>0.82401164523473813</c:v>
                </c:pt>
                <c:pt idx="240">
                  <c:v>0.88857976398543037</c:v>
                </c:pt>
                <c:pt idx="241">
                  <c:v>0.97160620083093574</c:v>
                </c:pt>
                <c:pt idx="242">
                  <c:v>0.93343561723925594</c:v>
                </c:pt>
                <c:pt idx="243">
                  <c:v>0.83209763708299844</c:v>
                </c:pt>
                <c:pt idx="244">
                  <c:v>0.7326749357600405</c:v>
                </c:pt>
                <c:pt idx="245">
                  <c:v>0.6415270116768419</c:v>
                </c:pt>
                <c:pt idx="246">
                  <c:v>0.56272041041235421</c:v>
                </c:pt>
                <c:pt idx="247">
                  <c:v>0.4981724588321147</c:v>
                </c:pt>
                <c:pt idx="248">
                  <c:v>0.44670616721961609</c:v>
                </c:pt>
                <c:pt idx="249">
                  <c:v>0.40735803751790201</c:v>
                </c:pt>
                <c:pt idx="250">
                  <c:v>0.37886468666346917</c:v>
                </c:pt>
                <c:pt idx="251">
                  <c:v>0.36016451524020032</c:v>
                </c:pt>
                <c:pt idx="252">
                  <c:v>0.34934259954796754</c:v>
                </c:pt>
                <c:pt idx="253">
                  <c:v>0.34348733955788446</c:v>
                </c:pt>
                <c:pt idx="254">
                  <c:v>0.34592196482252835</c:v>
                </c:pt>
                <c:pt idx="255">
                  <c:v>0.39383533966983675</c:v>
                </c:pt>
                <c:pt idx="256">
                  <c:v>0.44724085891944154</c:v>
                </c:pt>
                <c:pt idx="257">
                  <c:v>0.50100972453525849</c:v>
                </c:pt>
                <c:pt idx="258">
                  <c:v>0.56024723959521538</c:v>
                </c:pt>
                <c:pt idx="259">
                  <c:v>0.62602294875869913</c:v>
                </c:pt>
                <c:pt idx="260">
                  <c:v>0.68541763170188541</c:v>
                </c:pt>
                <c:pt idx="261">
                  <c:v>0.72696286018105272</c:v>
                </c:pt>
                <c:pt idx="262">
                  <c:v>0.75289155402737906</c:v>
                </c:pt>
                <c:pt idx="263">
                  <c:v>0.77446317196300574</c:v>
                </c:pt>
                <c:pt idx="264">
                  <c:v>0.80053457030514674</c:v>
                </c:pt>
                <c:pt idx="265">
                  <c:v>0.82940123710824531</c:v>
                </c:pt>
                <c:pt idx="266">
                  <c:v>0.86688154299164399</c:v>
                </c:pt>
                <c:pt idx="267">
                  <c:v>0.92035999924746992</c:v>
                </c:pt>
                <c:pt idx="268">
                  <c:v>0.98866323874509265</c:v>
                </c:pt>
                <c:pt idx="269">
                  <c:v>0.93295674622338642</c:v>
                </c:pt>
                <c:pt idx="270">
                  <c:v>0.84896408769257747</c:v>
                </c:pt>
                <c:pt idx="271">
                  <c:v>0.77072094017451609</c:v>
                </c:pt>
                <c:pt idx="272">
                  <c:v>0.70113764433380987</c:v>
                </c:pt>
                <c:pt idx="273">
                  <c:v>0.64294105099506993</c:v>
                </c:pt>
                <c:pt idx="274">
                  <c:v>0.59267127261754693</c:v>
                </c:pt>
                <c:pt idx="275">
                  <c:v>0.54354327847534822</c:v>
                </c:pt>
                <c:pt idx="276">
                  <c:v>0.4834388094640546</c:v>
                </c:pt>
                <c:pt idx="277">
                  <c:v>0.40811880765867703</c:v>
                </c:pt>
                <c:pt idx="278">
                  <c:v>0.32747368861206883</c:v>
                </c:pt>
                <c:pt idx="279">
                  <c:v>0.24411789986720656</c:v>
                </c:pt>
                <c:pt idx="280">
                  <c:v>0.16850809975168246</c:v>
                </c:pt>
                <c:pt idx="281">
                  <c:v>0.10912738154121437</c:v>
                </c:pt>
                <c:pt idx="282">
                  <c:v>7.0004782930159215E-2</c:v>
                </c:pt>
                <c:pt idx="283">
                  <c:v>4.7928743750184077E-2</c:v>
                </c:pt>
                <c:pt idx="284">
                  <c:v>4.1061164819695684E-2</c:v>
                </c:pt>
                <c:pt idx="285">
                  <c:v>5.0843695422668755E-2</c:v>
                </c:pt>
                <c:pt idx="286">
                  <c:v>4.1060120607373296E-2</c:v>
                </c:pt>
                <c:pt idx="287">
                  <c:v>4.8340674253342431E-2</c:v>
                </c:pt>
                <c:pt idx="288">
                  <c:v>7.7032396881015042E-2</c:v>
                </c:pt>
                <c:pt idx="289">
                  <c:v>0.13448780694536711</c:v>
                </c:pt>
                <c:pt idx="290">
                  <c:v>0.21540761373083217</c:v>
                </c:pt>
                <c:pt idx="291">
                  <c:v>0.32367347551893966</c:v>
                </c:pt>
                <c:pt idx="292">
                  <c:v>0.45285752260570822</c:v>
                </c:pt>
                <c:pt idx="293">
                  <c:v>0.59230088960428928</c:v>
                </c:pt>
                <c:pt idx="294">
                  <c:v>0.73617605679238873</c:v>
                </c:pt>
                <c:pt idx="295">
                  <c:v>0.88171875438376546</c:v>
                </c:pt>
                <c:pt idx="296">
                  <c:v>0.97212128230904582</c:v>
                </c:pt>
                <c:pt idx="297">
                  <c:v>0.83092285679477529</c:v>
                </c:pt>
                <c:pt idx="298">
                  <c:v>0.70415650912119643</c:v>
                </c:pt>
                <c:pt idx="299">
                  <c:v>0.59971138544960478</c:v>
                </c:pt>
                <c:pt idx="300">
                  <c:v>0.51610805166412832</c:v>
                </c:pt>
                <c:pt idx="301">
                  <c:v>0.4532824849451651</c:v>
                </c:pt>
                <c:pt idx="302">
                  <c:v>0.40248792968420755</c:v>
                </c:pt>
                <c:pt idx="303">
                  <c:v>0.36029643298853786</c:v>
                </c:pt>
                <c:pt idx="304">
                  <c:v>0.31811767611081054</c:v>
                </c:pt>
                <c:pt idx="305">
                  <c:v>0.20335587151671553</c:v>
                </c:pt>
                <c:pt idx="306">
                  <c:v>0.10812999578893612</c:v>
                </c:pt>
                <c:pt idx="307">
                  <c:v>4.4414361724660179E-2</c:v>
                </c:pt>
                <c:pt idx="308">
                  <c:v>1.7309170431930365E-2</c:v>
                </c:pt>
                <c:pt idx="309">
                  <c:v>1.7223324412855012E-2</c:v>
                </c:pt>
                <c:pt idx="310">
                  <c:v>4.6122894014930416E-2</c:v>
                </c:pt>
                <c:pt idx="311">
                  <c:v>9.4352018451437925E-2</c:v>
                </c:pt>
                <c:pt idx="312">
                  <c:v>0.15292175413667375</c:v>
                </c:pt>
                <c:pt idx="313">
                  <c:v>0.22562952658899027</c:v>
                </c:pt>
                <c:pt idx="314">
                  <c:v>0.31343067798562929</c:v>
                </c:pt>
                <c:pt idx="315">
                  <c:v>0.4082219806396733</c:v>
                </c:pt>
                <c:pt idx="316">
                  <c:v>0.50935081053839881</c:v>
                </c:pt>
                <c:pt idx="317">
                  <c:v>0.59562859780276789</c:v>
                </c:pt>
                <c:pt idx="318">
                  <c:v>0.69347923043608328</c:v>
                </c:pt>
                <c:pt idx="319">
                  <c:v>0.7972645677538408</c:v>
                </c:pt>
                <c:pt idx="320">
                  <c:v>0.88694221171648846</c:v>
                </c:pt>
                <c:pt idx="321">
                  <c:v>0.95916867054366473</c:v>
                </c:pt>
                <c:pt idx="322">
                  <c:v>0.98921578674444244</c:v>
                </c:pt>
                <c:pt idx="323">
                  <c:v>0.95005796486731142</c:v>
                </c:pt>
                <c:pt idx="324">
                  <c:v>0.91373669803876334</c:v>
                </c:pt>
                <c:pt idx="325">
                  <c:v>0.88517813985763227</c:v>
                </c:pt>
                <c:pt idx="326">
                  <c:v>0.86815379209307975</c:v>
                </c:pt>
                <c:pt idx="327">
                  <c:v>0.86242565421285389</c:v>
                </c:pt>
                <c:pt idx="328">
                  <c:v>0.86088118324654106</c:v>
                </c:pt>
                <c:pt idx="329">
                  <c:v>0.86541894131574404</c:v>
                </c:pt>
                <c:pt idx="330">
                  <c:v>0.8735182171518342</c:v>
                </c:pt>
                <c:pt idx="331">
                  <c:v>0.88415629210659541</c:v>
                </c:pt>
                <c:pt idx="332">
                  <c:v>0.89522205973377456</c:v>
                </c:pt>
                <c:pt idx="333">
                  <c:v>0.90074507100285239</c:v>
                </c:pt>
                <c:pt idx="334">
                  <c:v>0.89759153905477795</c:v>
                </c:pt>
                <c:pt idx="335">
                  <c:v>0.8900769509704356</c:v>
                </c:pt>
                <c:pt idx="336">
                  <c:v>0.96651029440841674</c:v>
                </c:pt>
                <c:pt idx="337">
                  <c:v>0.96181807993478674</c:v>
                </c:pt>
                <c:pt idx="338">
                  <c:v>0.90192376586575618</c:v>
                </c:pt>
                <c:pt idx="339">
                  <c:v>0.85151672478068308</c:v>
                </c:pt>
                <c:pt idx="340">
                  <c:v>0.80916120654780221</c:v>
                </c:pt>
                <c:pt idx="341">
                  <c:v>0.77947274505719588</c:v>
                </c:pt>
                <c:pt idx="342">
                  <c:v>0.76238281077660275</c:v>
                </c:pt>
                <c:pt idx="343">
                  <c:v>0.75771803238462199</c:v>
                </c:pt>
                <c:pt idx="344">
                  <c:v>0.76907529066049418</c:v>
                </c:pt>
                <c:pt idx="345">
                  <c:v>0.79731808012222216</c:v>
                </c:pt>
                <c:pt idx="346">
                  <c:v>0.83827101356957501</c:v>
                </c:pt>
                <c:pt idx="347">
                  <c:v>0.8983966147725605</c:v>
                </c:pt>
                <c:pt idx="348">
                  <c:v>0.95697879043696144</c:v>
                </c:pt>
                <c:pt idx="349">
                  <c:v>0.95641194364695159</c:v>
                </c:pt>
                <c:pt idx="350">
                  <c:v>0.85946436592859921</c:v>
                </c:pt>
                <c:pt idx="351">
                  <c:v>0.76974527114636515</c:v>
                </c:pt>
                <c:pt idx="352">
                  <c:v>0.68882842046815551</c:v>
                </c:pt>
                <c:pt idx="353">
                  <c:v>0.6151085079993619</c:v>
                </c:pt>
                <c:pt idx="354">
                  <c:v>0.54702047157604561</c:v>
                </c:pt>
                <c:pt idx="355">
                  <c:v>0.48194180505323969</c:v>
                </c:pt>
                <c:pt idx="356">
                  <c:v>0.42357987772399996</c:v>
                </c:pt>
                <c:pt idx="357">
                  <c:v>0.3770540806058903</c:v>
                </c:pt>
                <c:pt idx="358">
                  <c:v>0.34739134306894759</c:v>
                </c:pt>
                <c:pt idx="359">
                  <c:v>0.32568743631490849</c:v>
                </c:pt>
              </c:numCache>
            </c:numRef>
          </c:val>
        </c:ser>
        <c:ser>
          <c:idx val="29"/>
          <c:order val="29"/>
          <c:tx>
            <c:strRef>
              <c:f>'Score Template 2'!$FI$8</c:f>
              <c:strCache>
                <c:ptCount val="1"/>
                <c:pt idx="0">
                  <c:v>Accuracy Score +300s</c:v>
                </c:pt>
              </c:strCache>
            </c:strRef>
          </c:tx>
          <c:val>
            <c:numRef>
              <c:f>'Score Template 2'!$FI$39:$FI$398</c:f>
              <c:numCache>
                <c:formatCode>0.0000</c:formatCode>
                <c:ptCount val="360"/>
                <c:pt idx="0">
                  <c:v>0.74921595653989859</c:v>
                </c:pt>
                <c:pt idx="1">
                  <c:v>0.70954844377877446</c:v>
                </c:pt>
                <c:pt idx="2">
                  <c:v>0.67122836811118047</c:v>
                </c:pt>
                <c:pt idx="3">
                  <c:v>0.63587267499177202</c:v>
                </c:pt>
                <c:pt idx="4">
                  <c:v>0.61136325963073768</c:v>
                </c:pt>
                <c:pt idx="5">
                  <c:v>0.60143664867131874</c:v>
                </c:pt>
                <c:pt idx="6">
                  <c:v>0.59523816542569574</c:v>
                </c:pt>
                <c:pt idx="7">
                  <c:v>0.59593635072971463</c:v>
                </c:pt>
                <c:pt idx="8">
                  <c:v>0.60456345408974344</c:v>
                </c:pt>
                <c:pt idx="9">
                  <c:v>0.62786057663917871</c:v>
                </c:pt>
                <c:pt idx="10">
                  <c:v>0.68377716039515302</c:v>
                </c:pt>
                <c:pt idx="11">
                  <c:v>0.77046358963663442</c:v>
                </c:pt>
                <c:pt idx="12">
                  <c:v>0.88478277721618015</c:v>
                </c:pt>
                <c:pt idx="13">
                  <c:v>0.98604827334923684</c:v>
                </c:pt>
                <c:pt idx="14">
                  <c:v>0.85222338323596203</c:v>
                </c:pt>
                <c:pt idx="15">
                  <c:v>0.71390669220393266</c:v>
                </c:pt>
                <c:pt idx="16">
                  <c:v>0.57509624019057637</c:v>
                </c:pt>
                <c:pt idx="17">
                  <c:v>0.43922032069499783</c:v>
                </c:pt>
                <c:pt idx="18">
                  <c:v>0.31312278408922556</c:v>
                </c:pt>
                <c:pt idx="19">
                  <c:v>0.20059595302573385</c:v>
                </c:pt>
                <c:pt idx="20">
                  <c:v>0.10082979721474783</c:v>
                </c:pt>
                <c:pt idx="21">
                  <c:v>1.3198165867738143E-2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1.0032201543600738E-2</c:v>
                </c:pt>
                <c:pt idx="33">
                  <c:v>0.1516865448544491</c:v>
                </c:pt>
                <c:pt idx="34">
                  <c:v>0.31850917621365471</c:v>
                </c:pt>
                <c:pt idx="35">
                  <c:v>0.49968521806127497</c:v>
                </c:pt>
                <c:pt idx="36">
                  <c:v>0.6936553662242364</c:v>
                </c:pt>
                <c:pt idx="37">
                  <c:v>0.90576793226435925</c:v>
                </c:pt>
                <c:pt idx="38">
                  <c:v>0.87079112378470336</c:v>
                </c:pt>
                <c:pt idx="39">
                  <c:v>0.64868816887845715</c:v>
                </c:pt>
                <c:pt idx="40">
                  <c:v>0.44090682930368663</c:v>
                </c:pt>
                <c:pt idx="41">
                  <c:v>0.26127363230276057</c:v>
                </c:pt>
                <c:pt idx="42">
                  <c:v>0.11390497943252798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7.9357308261984727E-4</c:v>
                </c:pt>
                <c:pt idx="57">
                  <c:v>0.10539471412185686</c:v>
                </c:pt>
                <c:pt idx="58">
                  <c:v>0.23152404115308489</c:v>
                </c:pt>
                <c:pt idx="59">
                  <c:v>0.37654026850015532</c:v>
                </c:pt>
                <c:pt idx="60">
                  <c:v>0.53484034040965311</c:v>
                </c:pt>
                <c:pt idx="61">
                  <c:v>0.69295057220738965</c:v>
                </c:pt>
                <c:pt idx="62">
                  <c:v>0.84241337447506814</c:v>
                </c:pt>
                <c:pt idx="63">
                  <c:v>0.97994323968908359</c:v>
                </c:pt>
                <c:pt idx="64">
                  <c:v>0.90599402140545093</c:v>
                </c:pt>
                <c:pt idx="65">
                  <c:v>0.80112362597299924</c:v>
                </c:pt>
                <c:pt idx="66">
                  <c:v>0.70399422785160581</c:v>
                </c:pt>
                <c:pt idx="67">
                  <c:v>0.61561936948042839</c:v>
                </c:pt>
                <c:pt idx="68">
                  <c:v>0.54951416551578602</c:v>
                </c:pt>
                <c:pt idx="69">
                  <c:v>0.50374310488331941</c:v>
                </c:pt>
                <c:pt idx="70">
                  <c:v>0.46731462694941872</c:v>
                </c:pt>
                <c:pt idx="71">
                  <c:v>0.43593704512072418</c:v>
                </c:pt>
                <c:pt idx="72">
                  <c:v>0.41629428322580186</c:v>
                </c:pt>
                <c:pt idx="73">
                  <c:v>0.41352971947361372</c:v>
                </c:pt>
                <c:pt idx="74">
                  <c:v>0.43361259394881091</c:v>
                </c:pt>
                <c:pt idx="75">
                  <c:v>0.4703654305245728</c:v>
                </c:pt>
                <c:pt idx="76">
                  <c:v>0.51559975338706199</c:v>
                </c:pt>
                <c:pt idx="77">
                  <c:v>0.56945695555246179</c:v>
                </c:pt>
                <c:pt idx="78">
                  <c:v>0.63030256929558015</c:v>
                </c:pt>
                <c:pt idx="79">
                  <c:v>0.69762553758829116</c:v>
                </c:pt>
                <c:pt idx="80">
                  <c:v>0.77593854059053635</c:v>
                </c:pt>
                <c:pt idx="81">
                  <c:v>0.868346914456256</c:v>
                </c:pt>
                <c:pt idx="82">
                  <c:v>0.96225367420368024</c:v>
                </c:pt>
                <c:pt idx="83">
                  <c:v>0.94532260347211794</c:v>
                </c:pt>
                <c:pt idx="84">
                  <c:v>0.86028057453471929</c:v>
                </c:pt>
                <c:pt idx="85">
                  <c:v>0.78681372799039362</c:v>
                </c:pt>
                <c:pt idx="86">
                  <c:v>0.72729658633353367</c:v>
                </c:pt>
                <c:pt idx="87">
                  <c:v>0.68156341440401846</c:v>
                </c:pt>
                <c:pt idx="88">
                  <c:v>0.64272774440823732</c:v>
                </c:pt>
                <c:pt idx="89">
                  <c:v>0.623785326543985</c:v>
                </c:pt>
                <c:pt idx="90">
                  <c:v>0.62069765420073275</c:v>
                </c:pt>
                <c:pt idx="91">
                  <c:v>0.62202906493857613</c:v>
                </c:pt>
                <c:pt idx="92">
                  <c:v>0.63122952646123709</c:v>
                </c:pt>
                <c:pt idx="93">
                  <c:v>0.6433828804604409</c:v>
                </c:pt>
                <c:pt idx="94">
                  <c:v>0.65680667335241116</c:v>
                </c:pt>
                <c:pt idx="95">
                  <c:v>0.66498690721723119</c:v>
                </c:pt>
                <c:pt idx="96">
                  <c:v>0.68529661076652593</c:v>
                </c:pt>
                <c:pt idx="97">
                  <c:v>0.7232863954055393</c:v>
                </c:pt>
                <c:pt idx="98">
                  <c:v>0.77984011397965902</c:v>
                </c:pt>
                <c:pt idx="99">
                  <c:v>0.84798735061858688</c:v>
                </c:pt>
                <c:pt idx="100">
                  <c:v>0.9268092201480852</c:v>
                </c:pt>
                <c:pt idx="101">
                  <c:v>0.98551854137790895</c:v>
                </c:pt>
                <c:pt idx="102">
                  <c:v>0.89632963058522208</c:v>
                </c:pt>
                <c:pt idx="103">
                  <c:v>0.81498101529728384</c:v>
                </c:pt>
                <c:pt idx="104">
                  <c:v>0.7539627852542401</c:v>
                </c:pt>
                <c:pt idx="105">
                  <c:v>0.71287534500711081</c:v>
                </c:pt>
                <c:pt idx="106">
                  <c:v>0.68407689184045806</c:v>
                </c:pt>
                <c:pt idx="107">
                  <c:v>0.66556447231973848</c:v>
                </c:pt>
                <c:pt idx="108">
                  <c:v>0.65868884271414074</c:v>
                </c:pt>
                <c:pt idx="109">
                  <c:v>0.66212945631141928</c:v>
                </c:pt>
                <c:pt idx="110">
                  <c:v>0.67202942828998546</c:v>
                </c:pt>
                <c:pt idx="111">
                  <c:v>0.68910589427317692</c:v>
                </c:pt>
                <c:pt idx="112">
                  <c:v>0.71226690346949662</c:v>
                </c:pt>
                <c:pt idx="113">
                  <c:v>0.74876866683350385</c:v>
                </c:pt>
                <c:pt idx="114">
                  <c:v>0.79980416430736467</c:v>
                </c:pt>
                <c:pt idx="115">
                  <c:v>0.85721337906415418</c:v>
                </c:pt>
                <c:pt idx="116">
                  <c:v>0.91486702999575509</c:v>
                </c:pt>
                <c:pt idx="117">
                  <c:v>0.97181134143671488</c:v>
                </c:pt>
                <c:pt idx="118">
                  <c:v>0.9699642546449474</c:v>
                </c:pt>
                <c:pt idx="119">
                  <c:v>0.90764941405892507</c:v>
                </c:pt>
                <c:pt idx="120">
                  <c:v>0.84542669200991116</c:v>
                </c:pt>
                <c:pt idx="121">
                  <c:v>0.78620885877874536</c:v>
                </c:pt>
                <c:pt idx="122">
                  <c:v>0.7243770936640026</c:v>
                </c:pt>
                <c:pt idx="123">
                  <c:v>0.66483231474582327</c:v>
                </c:pt>
                <c:pt idx="124">
                  <c:v>0.60751707517575704</c:v>
                </c:pt>
                <c:pt idx="125">
                  <c:v>0.55653457868208833</c:v>
                </c:pt>
                <c:pt idx="126">
                  <c:v>0.5172527073217974</c:v>
                </c:pt>
                <c:pt idx="127">
                  <c:v>0.49667198702386517</c:v>
                </c:pt>
                <c:pt idx="128">
                  <c:v>0.49821532510443278</c:v>
                </c:pt>
                <c:pt idx="129">
                  <c:v>0.52553731726152009</c:v>
                </c:pt>
                <c:pt idx="130">
                  <c:v>0.57283881275037341</c:v>
                </c:pt>
                <c:pt idx="131">
                  <c:v>0.63400578638818095</c:v>
                </c:pt>
                <c:pt idx="132">
                  <c:v>0.70888261129809227</c:v>
                </c:pt>
                <c:pt idx="133">
                  <c:v>0.79291105066546252</c:v>
                </c:pt>
                <c:pt idx="134">
                  <c:v>0.87601447445311897</c:v>
                </c:pt>
                <c:pt idx="135">
                  <c:v>0.95003429005403184</c:v>
                </c:pt>
                <c:pt idx="136">
                  <c:v>0.98092520608690636</c:v>
                </c:pt>
                <c:pt idx="137">
                  <c:v>0.91087643011799835</c:v>
                </c:pt>
                <c:pt idx="138">
                  <c:v>0.84328166015400008</c:v>
                </c:pt>
                <c:pt idx="139">
                  <c:v>0.78040449137369838</c:v>
                </c:pt>
                <c:pt idx="140">
                  <c:v>0.72220518229136077</c:v>
                </c:pt>
                <c:pt idx="141">
                  <c:v>0.6672229294859684</c:v>
                </c:pt>
                <c:pt idx="142">
                  <c:v>0.61508619341968873</c:v>
                </c:pt>
                <c:pt idx="143">
                  <c:v>0.5652734300448603</c:v>
                </c:pt>
                <c:pt idx="144">
                  <c:v>0.52396529048364671</c:v>
                </c:pt>
                <c:pt idx="145">
                  <c:v>0.49186884504241191</c:v>
                </c:pt>
                <c:pt idx="146">
                  <c:v>0.46458248106592648</c:v>
                </c:pt>
                <c:pt idx="147">
                  <c:v>0.44423707127462164</c:v>
                </c:pt>
                <c:pt idx="148">
                  <c:v>0.40214879780671642</c:v>
                </c:pt>
                <c:pt idx="149">
                  <c:v>0.38478136286855968</c:v>
                </c:pt>
                <c:pt idx="150">
                  <c:v>0.3953332663994662</c:v>
                </c:pt>
                <c:pt idx="151">
                  <c:v>0.43449966971114262</c:v>
                </c:pt>
                <c:pt idx="152">
                  <c:v>0.49563872425091782</c:v>
                </c:pt>
                <c:pt idx="153">
                  <c:v>0.56257132170890078</c:v>
                </c:pt>
                <c:pt idx="154">
                  <c:v>0.62925121466221734</c:v>
                </c:pt>
                <c:pt idx="155">
                  <c:v>0.68800018401722596</c:v>
                </c:pt>
                <c:pt idx="156">
                  <c:v>0.73350501421007175</c:v>
                </c:pt>
                <c:pt idx="157">
                  <c:v>0.76638976603624731</c:v>
                </c:pt>
                <c:pt idx="158">
                  <c:v>0.79390817839108885</c:v>
                </c:pt>
                <c:pt idx="159">
                  <c:v>0.82105720923906333</c:v>
                </c:pt>
                <c:pt idx="160">
                  <c:v>0.84698626506641206</c:v>
                </c:pt>
                <c:pt idx="161">
                  <c:v>0.87778959099345677</c:v>
                </c:pt>
                <c:pt idx="162">
                  <c:v>0.91971718990315132</c:v>
                </c:pt>
                <c:pt idx="163">
                  <c:v>0.96788889523995136</c:v>
                </c:pt>
                <c:pt idx="164">
                  <c:v>0.98212532715576573</c:v>
                </c:pt>
                <c:pt idx="165">
                  <c:v>0.92827859494466747</c:v>
                </c:pt>
                <c:pt idx="166">
                  <c:v>0.87586319449882122</c:v>
                </c:pt>
                <c:pt idx="167">
                  <c:v>0.82041660897318847</c:v>
                </c:pt>
                <c:pt idx="168">
                  <c:v>0.76744441392373164</c:v>
                </c:pt>
                <c:pt idx="169">
                  <c:v>0.72051394831657678</c:v>
                </c:pt>
                <c:pt idx="170">
                  <c:v>0.67835565481123683</c:v>
                </c:pt>
                <c:pt idx="171">
                  <c:v>0.64139315073301761</c:v>
                </c:pt>
                <c:pt idx="172">
                  <c:v>0.61216896359018802</c:v>
                </c:pt>
                <c:pt idx="173">
                  <c:v>0.58920046643834301</c:v>
                </c:pt>
                <c:pt idx="174">
                  <c:v>0.57132332474470027</c:v>
                </c:pt>
                <c:pt idx="175">
                  <c:v>0.56400868706926399</c:v>
                </c:pt>
                <c:pt idx="176">
                  <c:v>0.55032395081913954</c:v>
                </c:pt>
                <c:pt idx="177">
                  <c:v>0.53172734803517496</c:v>
                </c:pt>
                <c:pt idx="178">
                  <c:v>0.51791816604774121</c:v>
                </c:pt>
                <c:pt idx="179">
                  <c:v>0.54364160465421296</c:v>
                </c:pt>
                <c:pt idx="180">
                  <c:v>0.56375848318839372</c:v>
                </c:pt>
                <c:pt idx="181">
                  <c:v>0.56747324044258529</c:v>
                </c:pt>
                <c:pt idx="182">
                  <c:v>0.55463871169663126</c:v>
                </c:pt>
                <c:pt idx="183">
                  <c:v>0.53305889481954982</c:v>
                </c:pt>
                <c:pt idx="184">
                  <c:v>0.51781844206314509</c:v>
                </c:pt>
                <c:pt idx="185">
                  <c:v>0.52043277723025605</c:v>
                </c:pt>
                <c:pt idx="186">
                  <c:v>0.54989942480214959</c:v>
                </c:pt>
                <c:pt idx="187">
                  <c:v>0.6026793550163162</c:v>
                </c:pt>
                <c:pt idx="188">
                  <c:v>0.67677658679151742</c:v>
                </c:pt>
                <c:pt idx="189">
                  <c:v>0.76508168345503136</c:v>
                </c:pt>
                <c:pt idx="190">
                  <c:v>0.86233439834656811</c:v>
                </c:pt>
                <c:pt idx="191">
                  <c:v>0.95242908260803072</c:v>
                </c:pt>
                <c:pt idx="192">
                  <c:v>0.96275439547528807</c:v>
                </c:pt>
                <c:pt idx="193">
                  <c:v>0.88789392971333048</c:v>
                </c:pt>
                <c:pt idx="194">
                  <c:v>0.82250524131709613</c:v>
                </c:pt>
                <c:pt idx="195">
                  <c:v>0.76834430579886193</c:v>
                </c:pt>
                <c:pt idx="196">
                  <c:v>0.72827296579290446</c:v>
                </c:pt>
                <c:pt idx="197">
                  <c:v>0.69612280710544727</c:v>
                </c:pt>
                <c:pt idx="198">
                  <c:v>0.67296024634496066</c:v>
                </c:pt>
                <c:pt idx="199">
                  <c:v>0.65602070505099908</c:v>
                </c:pt>
                <c:pt idx="200">
                  <c:v>0.6441797022236766</c:v>
                </c:pt>
                <c:pt idx="201">
                  <c:v>0.63507089007226747</c:v>
                </c:pt>
                <c:pt idx="202">
                  <c:v>0.6287269736786989</c:v>
                </c:pt>
                <c:pt idx="203">
                  <c:v>0.62556634682924628</c:v>
                </c:pt>
                <c:pt idx="204">
                  <c:v>0.62686566257204168</c:v>
                </c:pt>
                <c:pt idx="205">
                  <c:v>0.63382578874594198</c:v>
                </c:pt>
                <c:pt idx="206">
                  <c:v>0.64309839760691612</c:v>
                </c:pt>
                <c:pt idx="207">
                  <c:v>0.67225878151007479</c:v>
                </c:pt>
                <c:pt idx="208">
                  <c:v>0.72208824335742405</c:v>
                </c:pt>
                <c:pt idx="209">
                  <c:v>0.78206973521707335</c:v>
                </c:pt>
                <c:pt idx="210">
                  <c:v>0.84608096866822613</c:v>
                </c:pt>
                <c:pt idx="211">
                  <c:v>0.90880614977351004</c:v>
                </c:pt>
                <c:pt idx="212">
                  <c:v>0.97164662952424441</c:v>
                </c:pt>
                <c:pt idx="213">
                  <c:v>0.96922501356216273</c:v>
                </c:pt>
                <c:pt idx="214">
                  <c:v>0.92100533309533084</c:v>
                </c:pt>
                <c:pt idx="215">
                  <c:v>0.88139058472125997</c:v>
                </c:pt>
                <c:pt idx="216">
                  <c:v>0.85376931059352246</c:v>
                </c:pt>
                <c:pt idx="217">
                  <c:v>0.83857668130095264</c:v>
                </c:pt>
                <c:pt idx="218">
                  <c:v>0.83451940449300943</c:v>
                </c:pt>
                <c:pt idx="219">
                  <c:v>0.84056001292834526</c:v>
                </c:pt>
                <c:pt idx="220">
                  <c:v>0.85488327137416131</c:v>
                </c:pt>
                <c:pt idx="221">
                  <c:v>0.88121847312720181</c:v>
                </c:pt>
                <c:pt idx="222">
                  <c:v>0.91453379675978042</c:v>
                </c:pt>
                <c:pt idx="223">
                  <c:v>0.95794764931816911</c:v>
                </c:pt>
                <c:pt idx="224">
                  <c:v>0.99061705351373053</c:v>
                </c:pt>
                <c:pt idx="225">
                  <c:v>0.93200556620115771</c:v>
                </c:pt>
                <c:pt idx="226">
                  <c:v>0.87384396947077625</c:v>
                </c:pt>
                <c:pt idx="227">
                  <c:v>0.82426284763476843</c:v>
                </c:pt>
                <c:pt idx="228">
                  <c:v>0.78956402771035206</c:v>
                </c:pt>
                <c:pt idx="229">
                  <c:v>0.76716035369562829</c:v>
                </c:pt>
                <c:pt idx="230">
                  <c:v>0.75298522288158476</c:v>
                </c:pt>
                <c:pt idx="231">
                  <c:v>0.74308722415453787</c:v>
                </c:pt>
                <c:pt idx="232">
                  <c:v>0.73641207800019959</c:v>
                </c:pt>
                <c:pt idx="233">
                  <c:v>0.7323100927529046</c:v>
                </c:pt>
                <c:pt idx="234">
                  <c:v>0.73457758251363181</c:v>
                </c:pt>
                <c:pt idx="235">
                  <c:v>0.74976556849572051</c:v>
                </c:pt>
                <c:pt idx="236">
                  <c:v>0.77817321905802794</c:v>
                </c:pt>
                <c:pt idx="237">
                  <c:v>0.8240736356520304</c:v>
                </c:pt>
                <c:pt idx="238">
                  <c:v>0.88864313448866772</c:v>
                </c:pt>
                <c:pt idx="239">
                  <c:v>0.97166899228165848</c:v>
                </c:pt>
                <c:pt idx="240">
                  <c:v>0.93337462360017209</c:v>
                </c:pt>
                <c:pt idx="241">
                  <c:v>0.83204395989474345</c:v>
                </c:pt>
                <c:pt idx="242">
                  <c:v>0.73263102655606582</c:v>
                </c:pt>
                <c:pt idx="243">
                  <c:v>0.64149341421968686</c:v>
                </c:pt>
                <c:pt idx="244">
                  <c:v>0.56269903517310571</c:v>
                </c:pt>
                <c:pt idx="245">
                  <c:v>0.49816287447301855</c:v>
                </c:pt>
                <c:pt idx="246">
                  <c:v>0.44670720526779961</c:v>
                </c:pt>
                <c:pt idx="247">
                  <c:v>0.40736826627911094</c:v>
                </c:pt>
                <c:pt idx="248">
                  <c:v>0.3788850596101182</c:v>
                </c:pt>
                <c:pt idx="249">
                  <c:v>0.36019438040988028</c:v>
                </c:pt>
                <c:pt idx="250">
                  <c:v>0.34938099918538135</c:v>
                </c:pt>
                <c:pt idx="251">
                  <c:v>0.34353479400687958</c:v>
                </c:pt>
                <c:pt idx="252">
                  <c:v>0.34597701175936346</c:v>
                </c:pt>
                <c:pt idx="253">
                  <c:v>0.39389374425368873</c:v>
                </c:pt>
                <c:pt idx="254">
                  <c:v>0.44729474409442438</c:v>
                </c:pt>
                <c:pt idx="255">
                  <c:v>0.50105187452053523</c:v>
                </c:pt>
                <c:pt idx="256">
                  <c:v>0.56027579802743754</c:v>
                </c:pt>
                <c:pt idx="257">
                  <c:v>0.62604124339030021</c:v>
                </c:pt>
                <c:pt idx="258">
                  <c:v>0.68542967212331973</c:v>
                </c:pt>
                <c:pt idx="259">
                  <c:v>0.72697114912452809</c:v>
                </c:pt>
                <c:pt idx="260">
                  <c:v>0.75289694305526245</c:v>
                </c:pt>
                <c:pt idx="261">
                  <c:v>0.77446408714326653</c:v>
                </c:pt>
                <c:pt idx="262">
                  <c:v>0.80052583850506021</c:v>
                </c:pt>
                <c:pt idx="263">
                  <c:v>0.82937942967767797</c:v>
                </c:pt>
                <c:pt idx="264">
                  <c:v>0.86684436921209418</c:v>
                </c:pt>
                <c:pt idx="265">
                  <c:v>0.92030473684274305</c:v>
                </c:pt>
                <c:pt idx="266">
                  <c:v>0.9885894100715692</c:v>
                </c:pt>
                <c:pt idx="267">
                  <c:v>0.93304576902959357</c:v>
                </c:pt>
                <c:pt idx="268">
                  <c:v>0.84906226261221462</c:v>
                </c:pt>
                <c:pt idx="269">
                  <c:v>0.77082134246985767</c:v>
                </c:pt>
                <c:pt idx="270">
                  <c:v>0.70123294644524159</c:v>
                </c:pt>
                <c:pt idx="271">
                  <c:v>0.64302603894536325</c:v>
                </c:pt>
                <c:pt idx="272">
                  <c:v>0.59274295468614879</c:v>
                </c:pt>
                <c:pt idx="273">
                  <c:v>0.5436012850779206</c:v>
                </c:pt>
                <c:pt idx="274">
                  <c:v>0.48348421156033106</c:v>
                </c:pt>
                <c:pt idx="275">
                  <c:v>0.40815271821248178</c:v>
                </c:pt>
                <c:pt idx="276">
                  <c:v>0.32749727044062282</c:v>
                </c:pt>
                <c:pt idx="277">
                  <c:v>0.24413264171094562</c:v>
                </c:pt>
                <c:pt idx="278">
                  <c:v>0.16851641461229916</c:v>
                </c:pt>
                <c:pt idx="279">
                  <c:v>0.10912906433510872</c:v>
                </c:pt>
                <c:pt idx="280">
                  <c:v>6.9979579727811325E-2</c:v>
                </c:pt>
                <c:pt idx="281">
                  <c:v>4.7878057360548065E-2</c:v>
                </c:pt>
                <c:pt idx="282">
                  <c:v>4.1007556552270286E-2</c:v>
                </c:pt>
                <c:pt idx="283">
                  <c:v>5.0787177953114826E-2</c:v>
                </c:pt>
                <c:pt idx="284">
                  <c:v>4.099760484794579E-2</c:v>
                </c:pt>
                <c:pt idx="285">
                  <c:v>4.8278083037078368E-2</c:v>
                </c:pt>
                <c:pt idx="286">
                  <c:v>7.6981922780832157E-2</c:v>
                </c:pt>
                <c:pt idx="287">
                  <c:v>0.13445406728969045</c:v>
                </c:pt>
                <c:pt idx="288">
                  <c:v>0.21538386311735103</c:v>
                </c:pt>
                <c:pt idx="289">
                  <c:v>0.32364965837670079</c:v>
                </c:pt>
                <c:pt idx="290">
                  <c:v>0.45283006447685092</c:v>
                </c:pt>
                <c:pt idx="291">
                  <c:v>0.59226773470483574</c:v>
                </c:pt>
                <c:pt idx="292">
                  <c:v>0.73613060504252137</c:v>
                </c:pt>
                <c:pt idx="293">
                  <c:v>0.88165790045022541</c:v>
                </c:pt>
                <c:pt idx="294">
                  <c:v>0.97219457942490728</c:v>
                </c:pt>
                <c:pt idx="295">
                  <c:v>0.83100399404409664</c:v>
                </c:pt>
                <c:pt idx="296">
                  <c:v>0.7042375768230732</c:v>
                </c:pt>
                <c:pt idx="297">
                  <c:v>0.5997852510202285</c:v>
                </c:pt>
                <c:pt idx="298">
                  <c:v>0.51617189911474282</c:v>
                </c:pt>
                <c:pt idx="299">
                  <c:v>0.45333668228998891</c:v>
                </c:pt>
                <c:pt idx="300">
                  <c:v>0.40253759956716617</c:v>
                </c:pt>
                <c:pt idx="301">
                  <c:v>0.36035102651906648</c:v>
                </c:pt>
                <c:pt idx="302">
                  <c:v>0.31818537139094194</c:v>
                </c:pt>
                <c:pt idx="303">
                  <c:v>0.2034338422862273</c:v>
                </c:pt>
                <c:pt idx="304">
                  <c:v>0.10821198887190997</c:v>
                </c:pt>
                <c:pt idx="305">
                  <c:v>4.4493840361660042E-2</c:v>
                </c:pt>
                <c:pt idx="306">
                  <c:v>1.7376664849696466E-2</c:v>
                </c:pt>
                <c:pt idx="307">
                  <c:v>1.7272588672866962E-2</c:v>
                </c:pt>
                <c:pt idx="308">
                  <c:v>4.6153518677020666E-2</c:v>
                </c:pt>
                <c:pt idx="309">
                  <c:v>9.4366517064626843E-2</c:v>
                </c:pt>
                <c:pt idx="310">
                  <c:v>0.1529203249195723</c:v>
                </c:pt>
                <c:pt idx="311">
                  <c:v>0.22562955836897614</c:v>
                </c:pt>
                <c:pt idx="312">
                  <c:v>0.31343196079182212</c:v>
                </c:pt>
                <c:pt idx="313">
                  <c:v>0.40820401973858655</c:v>
                </c:pt>
                <c:pt idx="314">
                  <c:v>0.50930775384188065</c:v>
                </c:pt>
                <c:pt idx="315">
                  <c:v>0.59555942206964974</c:v>
                </c:pt>
                <c:pt idx="316">
                  <c:v>0.6933846495103676</c:v>
                </c:pt>
                <c:pt idx="317">
                  <c:v>0.79714585652846781</c:v>
                </c:pt>
                <c:pt idx="318">
                  <c:v>0.88680791458689556</c:v>
                </c:pt>
                <c:pt idx="319">
                  <c:v>0.95902703400244627</c:v>
                </c:pt>
                <c:pt idx="320">
                  <c:v>0.98936046524986543</c:v>
                </c:pt>
                <c:pt idx="321">
                  <c:v>0.95020377954920276</c:v>
                </c:pt>
                <c:pt idx="322">
                  <c:v>0.91388033666454938</c:v>
                </c:pt>
                <c:pt idx="323">
                  <c:v>0.88531208171037523</c:v>
                </c:pt>
                <c:pt idx="324">
                  <c:v>0.86826936089596707</c:v>
                </c:pt>
                <c:pt idx="325">
                  <c:v>0.86251964651785717</c:v>
                </c:pt>
                <c:pt idx="326">
                  <c:v>0.86095437059812086</c:v>
                </c:pt>
                <c:pt idx="327">
                  <c:v>0.8654757265417925</c:v>
                </c:pt>
                <c:pt idx="328">
                  <c:v>0.87356468288104727</c:v>
                </c:pt>
                <c:pt idx="329">
                  <c:v>0.88419844338574205</c:v>
                </c:pt>
                <c:pt idx="330">
                  <c:v>0.89530049102912579</c:v>
                </c:pt>
                <c:pt idx="331">
                  <c:v>0.90085002384647184</c:v>
                </c:pt>
                <c:pt idx="332">
                  <c:v>0.89767097007035546</c:v>
                </c:pt>
                <c:pt idx="333">
                  <c:v>0.89012232763590515</c:v>
                </c:pt>
                <c:pt idx="334">
                  <c:v>0.96652386529494261</c:v>
                </c:pt>
                <c:pt idx="335">
                  <c:v>0.96183250210890925</c:v>
                </c:pt>
                <c:pt idx="336">
                  <c:v>0.90196233746208199</c:v>
                </c:pt>
                <c:pt idx="337">
                  <c:v>0.85157012349613537</c:v>
                </c:pt>
                <c:pt idx="338">
                  <c:v>0.8092268453177609</c:v>
                </c:pt>
                <c:pt idx="339">
                  <c:v>0.77955300016052342</c:v>
                </c:pt>
                <c:pt idx="340">
                  <c:v>0.76247409802317756</c:v>
                </c:pt>
                <c:pt idx="341">
                  <c:v>0.75781597092255004</c:v>
                </c:pt>
                <c:pt idx="342">
                  <c:v>0.76916895938120911</c:v>
                </c:pt>
                <c:pt idx="343">
                  <c:v>0.79741009704170818</c:v>
                </c:pt>
                <c:pt idx="344">
                  <c:v>0.83837177219893788</c:v>
                </c:pt>
                <c:pt idx="345">
                  <c:v>0.89849327911463595</c:v>
                </c:pt>
                <c:pt idx="346">
                  <c:v>0.95705967167008577</c:v>
                </c:pt>
                <c:pt idx="347">
                  <c:v>0.95635009498543477</c:v>
                </c:pt>
                <c:pt idx="348">
                  <c:v>0.85941905215364556</c:v>
                </c:pt>
                <c:pt idx="349">
                  <c:v>0.76970760342132516</c:v>
                </c:pt>
                <c:pt idx="350">
                  <c:v>0.68879604752657708</c:v>
                </c:pt>
                <c:pt idx="351">
                  <c:v>0.61508577433079048</c:v>
                </c:pt>
                <c:pt idx="352">
                  <c:v>0.5470091423293757</c:v>
                </c:pt>
                <c:pt idx="353">
                  <c:v>0.48193820534249221</c:v>
                </c:pt>
                <c:pt idx="354">
                  <c:v>0.42358140276016443</c:v>
                </c:pt>
                <c:pt idx="355">
                  <c:v>0.37706042235570747</c:v>
                </c:pt>
                <c:pt idx="356">
                  <c:v>0.34740073281998263</c:v>
                </c:pt>
                <c:pt idx="357">
                  <c:v>0.32569832745184712</c:v>
                </c:pt>
                <c:pt idx="358">
                  <c:v>0.31492280187411281</c:v>
                </c:pt>
                <c:pt idx="359">
                  <c:v>0.31235395641102992</c:v>
                </c:pt>
              </c:numCache>
            </c:numRef>
          </c:val>
        </c:ser>
        <c:bandFmts>
          <c:bandFmt>
            <c:idx val="0"/>
            <c:spPr>
              <a:scene3d>
                <a:camera prst="orthographicFront"/>
                <a:lightRig rig="threePt" dir="t"/>
              </a:scene3d>
              <a:sp3d prstMaterial="matte"/>
            </c:spPr>
          </c:bandFmt>
          <c:bandFmt>
            <c:idx val="1"/>
            <c:spPr>
              <a:scene3d>
                <a:camera prst="orthographicFront"/>
                <a:lightRig rig="threePt" dir="t"/>
              </a:scene3d>
              <a:sp3d prstMaterial="matte"/>
            </c:spPr>
          </c:bandFmt>
          <c:bandFmt>
            <c:idx val="2"/>
            <c:spPr>
              <a:scene3d>
                <a:camera prst="orthographicFront"/>
                <a:lightRig rig="threePt" dir="t"/>
              </a:scene3d>
              <a:sp3d prstMaterial="matte"/>
            </c:spPr>
          </c:bandFmt>
          <c:bandFmt>
            <c:idx val="3"/>
            <c:spPr>
              <a:scene3d>
                <a:camera prst="orthographicFront"/>
                <a:lightRig rig="threePt" dir="t"/>
              </a:scene3d>
              <a:sp3d prstMaterial="matte"/>
            </c:spPr>
          </c:bandFmt>
          <c:bandFmt>
            <c:idx val="4"/>
            <c:spPr>
              <a:scene3d>
                <a:camera prst="orthographicFront"/>
                <a:lightRig rig="threePt" dir="t"/>
              </a:scene3d>
              <a:sp3d prstMaterial="matte"/>
            </c:spPr>
          </c:bandFmt>
          <c:bandFmt>
            <c:idx val="5"/>
            <c:spPr>
              <a:scene3d>
                <a:camera prst="orthographicFront"/>
                <a:lightRig rig="threePt" dir="t"/>
              </a:scene3d>
              <a:sp3d prstMaterial="matte"/>
            </c:spPr>
          </c:bandFmt>
          <c:bandFmt>
            <c:idx val="6"/>
            <c:spPr>
              <a:scene3d>
                <a:camera prst="orthographicFront"/>
                <a:lightRig rig="threePt" dir="t"/>
              </a:scene3d>
              <a:sp3d prstMaterial="matte"/>
            </c:spPr>
          </c:bandFmt>
          <c:bandFmt>
            <c:idx val="7"/>
            <c:spPr>
              <a:scene3d>
                <a:camera prst="orthographicFront"/>
                <a:lightRig rig="threePt" dir="t"/>
              </a:scene3d>
              <a:sp3d prstMaterial="matte"/>
            </c:spPr>
          </c:bandFmt>
          <c:bandFmt>
            <c:idx val="8"/>
            <c:spPr>
              <a:scene3d>
                <a:camera prst="orthographicFront"/>
                <a:lightRig rig="threePt" dir="t"/>
              </a:scene3d>
              <a:sp3d prstMaterial="matte"/>
            </c:spPr>
          </c:bandFmt>
          <c:bandFmt>
            <c:idx val="9"/>
            <c:spPr>
              <a:scene3d>
                <a:camera prst="orthographicFront"/>
                <a:lightRig rig="threePt" dir="t"/>
              </a:scene3d>
              <a:sp3d prstMaterial="matte"/>
            </c:spPr>
          </c:bandFmt>
        </c:bandFmts>
        <c:axId val="464663824"/>
        <c:axId val="464664216"/>
        <c:axId val="473326264"/>
      </c:surfaceChart>
      <c:catAx>
        <c:axId val="464663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4664216"/>
        <c:crosses val="autoZero"/>
        <c:auto val="1"/>
        <c:lblAlgn val="ctr"/>
        <c:lblOffset val="100"/>
        <c:noMultiLvlLbl val="0"/>
      </c:catAx>
      <c:valAx>
        <c:axId val="464664216"/>
        <c:scaling>
          <c:orientation val="minMax"/>
        </c:scaling>
        <c:delete val="0"/>
        <c:axPos val="l"/>
        <c:majorGridlines/>
        <c:numFmt formatCode="0.0000" sourceLinked="1"/>
        <c:majorTickMark val="none"/>
        <c:minorTickMark val="none"/>
        <c:tickLblPos val="none"/>
        <c:crossAx val="464663824"/>
        <c:crosses val="autoZero"/>
        <c:crossBetween val="midCat"/>
        <c:majorUnit val="0.1"/>
      </c:valAx>
      <c:serAx>
        <c:axId val="473326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4664216"/>
        <c:crosses val="autoZero"/>
        <c:tickLblSkip val="3"/>
        <c:tickMarkSkip val="1"/>
      </c:serAx>
      <c:spPr>
        <a:noFill/>
        <a:ln w="25400">
          <a:noFill/>
        </a:ln>
      </c:spPr>
    </c:plotArea>
    <c:legend>
      <c:legendPos val="r"/>
      <c:legendEntry>
        <c:idx val="0"/>
        <c:txPr>
          <a:bodyPr/>
          <a:lstStyle/>
          <a:p>
            <a:pPr rtl="0">
              <a:defRPr sz="845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 rtl="0">
              <a:defRPr sz="845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 rtl="0">
              <a:defRPr sz="845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legendEntry>
      <c:legendEntry>
        <c:idx val="3"/>
        <c:txPr>
          <a:bodyPr/>
          <a:lstStyle/>
          <a:p>
            <a:pPr rtl="0">
              <a:defRPr sz="845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legendEntry>
      <c:legendEntry>
        <c:idx val="4"/>
        <c:txPr>
          <a:bodyPr/>
          <a:lstStyle/>
          <a:p>
            <a:pPr rtl="0">
              <a:defRPr sz="845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legendEntry>
      <c:legendEntry>
        <c:idx val="5"/>
        <c:txPr>
          <a:bodyPr/>
          <a:lstStyle/>
          <a:p>
            <a:pPr rtl="0">
              <a:defRPr sz="845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legendEntry>
      <c:legendEntry>
        <c:idx val="6"/>
        <c:txPr>
          <a:bodyPr/>
          <a:lstStyle/>
          <a:p>
            <a:pPr rtl="0">
              <a:defRPr sz="845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legendEntry>
      <c:legendEntry>
        <c:idx val="7"/>
        <c:txPr>
          <a:bodyPr/>
          <a:lstStyle/>
          <a:p>
            <a:pPr rtl="0">
              <a:defRPr sz="845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legendEntry>
      <c:legendEntry>
        <c:idx val="8"/>
        <c:txPr>
          <a:bodyPr/>
          <a:lstStyle/>
          <a:p>
            <a:pPr rtl="0">
              <a:defRPr sz="845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legendEntry>
      <c:legendEntry>
        <c:idx val="9"/>
        <c:txPr>
          <a:bodyPr/>
          <a:lstStyle/>
          <a:p>
            <a:pPr rtl="0">
              <a:defRPr sz="845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</c:legendEntry>
      <c:layout/>
      <c:overlay val="0"/>
      <c:txPr>
        <a:bodyPr/>
        <a:lstStyle/>
        <a:p>
          <a:pPr rtl="0"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55" l="0.70000000000000062" r="0.70000000000000062" t="0.7500000000000025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'Score Template 2'!$G$8</c:f>
              <c:strCache>
                <c:ptCount val="1"/>
                <c:pt idx="0">
                  <c:v>Ramped EcoBP</c:v>
                </c:pt>
              </c:strCache>
            </c:strRef>
          </c:tx>
          <c:spPr>
            <a:ln>
              <a:solidFill>
                <a:schemeClr val="accent3"/>
              </a:solidFill>
              <a:prstDash val="dash"/>
            </a:ln>
          </c:spPr>
          <c:marker>
            <c:symbol val="none"/>
          </c:marker>
          <c:cat>
            <c:numRef>
              <c:f>'Score Template 2'!$B$9:$B$429</c:f>
              <c:numCache>
                <c:formatCode>h:mm:ss</c:formatCode>
                <c:ptCount val="421"/>
                <c:pt idx="0">
                  <c:v>0.99652777777777835</c:v>
                </c:pt>
                <c:pt idx="1">
                  <c:v>0.99664351851851907</c:v>
                </c:pt>
                <c:pt idx="2">
                  <c:v>0.99675925925925979</c:v>
                </c:pt>
                <c:pt idx="3">
                  <c:v>0.99687500000000051</c:v>
                </c:pt>
                <c:pt idx="4">
                  <c:v>0.99699074074074123</c:v>
                </c:pt>
                <c:pt idx="5">
                  <c:v>0.99710648148148195</c:v>
                </c:pt>
                <c:pt idx="6">
                  <c:v>0.99722222222222268</c:v>
                </c:pt>
                <c:pt idx="7">
                  <c:v>0.9973379629629634</c:v>
                </c:pt>
                <c:pt idx="8">
                  <c:v>0.99745370370370412</c:v>
                </c:pt>
                <c:pt idx="9">
                  <c:v>0.99756944444444484</c:v>
                </c:pt>
                <c:pt idx="10">
                  <c:v>0.99768518518518556</c:v>
                </c:pt>
                <c:pt idx="11">
                  <c:v>0.99780092592592629</c:v>
                </c:pt>
                <c:pt idx="12">
                  <c:v>0.99791666666666701</c:v>
                </c:pt>
                <c:pt idx="13">
                  <c:v>0.99803240740740773</c:v>
                </c:pt>
                <c:pt idx="14">
                  <c:v>0.99814814814814845</c:v>
                </c:pt>
                <c:pt idx="15">
                  <c:v>0.99826388888888917</c:v>
                </c:pt>
                <c:pt idx="16">
                  <c:v>0.99837962962962989</c:v>
                </c:pt>
                <c:pt idx="17">
                  <c:v>0.99849537037037062</c:v>
                </c:pt>
                <c:pt idx="18">
                  <c:v>0.99861111111111134</c:v>
                </c:pt>
                <c:pt idx="19">
                  <c:v>0.99872685185185206</c:v>
                </c:pt>
                <c:pt idx="20">
                  <c:v>0.99884259259259278</c:v>
                </c:pt>
                <c:pt idx="21">
                  <c:v>0.9989583333333335</c:v>
                </c:pt>
                <c:pt idx="22">
                  <c:v>0.99907407407407423</c:v>
                </c:pt>
                <c:pt idx="23">
                  <c:v>0.99918981481481495</c:v>
                </c:pt>
                <c:pt idx="24">
                  <c:v>0.99930555555555567</c:v>
                </c:pt>
                <c:pt idx="25">
                  <c:v>0.99942129629629639</c:v>
                </c:pt>
                <c:pt idx="26">
                  <c:v>0.99953703703703711</c:v>
                </c:pt>
                <c:pt idx="27">
                  <c:v>0.99965277777777783</c:v>
                </c:pt>
                <c:pt idx="28">
                  <c:v>0.99976851851851856</c:v>
                </c:pt>
                <c:pt idx="29">
                  <c:v>0.99988425925925928</c:v>
                </c:pt>
                <c:pt idx="30">
                  <c:v>0</c:v>
                </c:pt>
                <c:pt idx="31">
                  <c:v>1.1574074074074073E-4</c:v>
                </c:pt>
                <c:pt idx="32">
                  <c:v>2.3148148148148146E-4</c:v>
                </c:pt>
                <c:pt idx="33">
                  <c:v>3.4722222222222218E-4</c:v>
                </c:pt>
                <c:pt idx="34">
                  <c:v>4.6296296296296293E-4</c:v>
                </c:pt>
                <c:pt idx="35">
                  <c:v>5.7870370370370367E-4</c:v>
                </c:pt>
                <c:pt idx="36">
                  <c:v>6.9444444444444436E-4</c:v>
                </c:pt>
                <c:pt idx="37">
                  <c:v>8.1018518518518505E-4</c:v>
                </c:pt>
                <c:pt idx="38">
                  <c:v>9.2592592592592574E-4</c:v>
                </c:pt>
                <c:pt idx="39">
                  <c:v>1.0416666666666664E-3</c:v>
                </c:pt>
                <c:pt idx="40">
                  <c:v>1.1574074074074071E-3</c:v>
                </c:pt>
                <c:pt idx="41">
                  <c:v>1.2731481481481478E-3</c:v>
                </c:pt>
                <c:pt idx="42">
                  <c:v>1.3888888888888885E-3</c:v>
                </c:pt>
                <c:pt idx="43">
                  <c:v>1.5046296296296292E-3</c:v>
                </c:pt>
                <c:pt idx="44">
                  <c:v>1.6203703703703699E-3</c:v>
                </c:pt>
                <c:pt idx="45">
                  <c:v>1.7361111111111106E-3</c:v>
                </c:pt>
                <c:pt idx="46">
                  <c:v>1.8518518518518513E-3</c:v>
                </c:pt>
                <c:pt idx="47">
                  <c:v>1.967592592592592E-3</c:v>
                </c:pt>
                <c:pt idx="48">
                  <c:v>2.0833333333333329E-3</c:v>
                </c:pt>
                <c:pt idx="49">
                  <c:v>2.1990740740740738E-3</c:v>
                </c:pt>
                <c:pt idx="50">
                  <c:v>2.3148148148148147E-3</c:v>
                </c:pt>
                <c:pt idx="51">
                  <c:v>2.4305555555555556E-3</c:v>
                </c:pt>
                <c:pt idx="52">
                  <c:v>2.5462962962962965E-3</c:v>
                </c:pt>
                <c:pt idx="53">
                  <c:v>2.6620370370370374E-3</c:v>
                </c:pt>
                <c:pt idx="54">
                  <c:v>2.7777777777777783E-3</c:v>
                </c:pt>
                <c:pt idx="55">
                  <c:v>2.8935185185185192E-3</c:v>
                </c:pt>
                <c:pt idx="56">
                  <c:v>3.0092592592592601E-3</c:v>
                </c:pt>
                <c:pt idx="57">
                  <c:v>3.125000000000001E-3</c:v>
                </c:pt>
                <c:pt idx="58">
                  <c:v>3.2407407407407419E-3</c:v>
                </c:pt>
                <c:pt idx="59">
                  <c:v>3.3564814814814829E-3</c:v>
                </c:pt>
                <c:pt idx="60">
                  <c:v>3.4722222222222238E-3</c:v>
                </c:pt>
                <c:pt idx="61">
                  <c:v>3.5879629629629647E-3</c:v>
                </c:pt>
                <c:pt idx="62">
                  <c:v>3.7037037037037056E-3</c:v>
                </c:pt>
                <c:pt idx="63">
                  <c:v>3.8194444444444465E-3</c:v>
                </c:pt>
                <c:pt idx="64">
                  <c:v>3.9351851851851874E-3</c:v>
                </c:pt>
                <c:pt idx="65">
                  <c:v>4.0509259259259283E-3</c:v>
                </c:pt>
                <c:pt idx="66">
                  <c:v>4.1666666666666692E-3</c:v>
                </c:pt>
                <c:pt idx="67">
                  <c:v>4.2824074074074101E-3</c:v>
                </c:pt>
                <c:pt idx="68">
                  <c:v>4.398148148148151E-3</c:v>
                </c:pt>
                <c:pt idx="69">
                  <c:v>4.5138888888888919E-3</c:v>
                </c:pt>
                <c:pt idx="70">
                  <c:v>4.6296296296296328E-3</c:v>
                </c:pt>
                <c:pt idx="71">
                  <c:v>4.7453703703703737E-3</c:v>
                </c:pt>
                <c:pt idx="72">
                  <c:v>4.8611111111111147E-3</c:v>
                </c:pt>
                <c:pt idx="73">
                  <c:v>4.9768518518518556E-3</c:v>
                </c:pt>
                <c:pt idx="74">
                  <c:v>5.0925925925925965E-3</c:v>
                </c:pt>
                <c:pt idx="75">
                  <c:v>5.2083333333333374E-3</c:v>
                </c:pt>
                <c:pt idx="76">
                  <c:v>5.3240740740740783E-3</c:v>
                </c:pt>
                <c:pt idx="77">
                  <c:v>5.4398148148148192E-3</c:v>
                </c:pt>
                <c:pt idx="78">
                  <c:v>5.5555555555555601E-3</c:v>
                </c:pt>
                <c:pt idx="79">
                  <c:v>5.671296296296301E-3</c:v>
                </c:pt>
                <c:pt idx="80">
                  <c:v>5.7870370370370419E-3</c:v>
                </c:pt>
                <c:pt idx="81">
                  <c:v>5.9027777777777828E-3</c:v>
                </c:pt>
                <c:pt idx="82">
                  <c:v>6.0185185185185237E-3</c:v>
                </c:pt>
                <c:pt idx="83">
                  <c:v>6.1342592592592646E-3</c:v>
                </c:pt>
                <c:pt idx="84">
                  <c:v>6.2500000000000056E-3</c:v>
                </c:pt>
                <c:pt idx="85">
                  <c:v>6.3657407407407465E-3</c:v>
                </c:pt>
                <c:pt idx="86">
                  <c:v>6.4814814814814874E-3</c:v>
                </c:pt>
                <c:pt idx="87">
                  <c:v>6.5972222222222283E-3</c:v>
                </c:pt>
                <c:pt idx="88">
                  <c:v>6.7129629629629692E-3</c:v>
                </c:pt>
                <c:pt idx="89">
                  <c:v>6.8287037037037101E-3</c:v>
                </c:pt>
                <c:pt idx="90">
                  <c:v>6.944444444444451E-3</c:v>
                </c:pt>
                <c:pt idx="91">
                  <c:v>7.0601851851851919E-3</c:v>
                </c:pt>
                <c:pt idx="92">
                  <c:v>7.1759259259259328E-3</c:v>
                </c:pt>
                <c:pt idx="93">
                  <c:v>7.2916666666666737E-3</c:v>
                </c:pt>
                <c:pt idx="94">
                  <c:v>7.4074074074074146E-3</c:v>
                </c:pt>
                <c:pt idx="95">
                  <c:v>7.5231481481481555E-3</c:v>
                </c:pt>
                <c:pt idx="96">
                  <c:v>7.6388888888888964E-3</c:v>
                </c:pt>
                <c:pt idx="97">
                  <c:v>7.7546296296296374E-3</c:v>
                </c:pt>
                <c:pt idx="98">
                  <c:v>7.8703703703703783E-3</c:v>
                </c:pt>
                <c:pt idx="99">
                  <c:v>7.9861111111111192E-3</c:v>
                </c:pt>
                <c:pt idx="100">
                  <c:v>8.1018518518518601E-3</c:v>
                </c:pt>
                <c:pt idx="101">
                  <c:v>8.217592592592601E-3</c:v>
                </c:pt>
                <c:pt idx="102">
                  <c:v>8.3333333333333419E-3</c:v>
                </c:pt>
                <c:pt idx="103">
                  <c:v>8.4490740740740828E-3</c:v>
                </c:pt>
                <c:pt idx="104">
                  <c:v>8.5648148148148237E-3</c:v>
                </c:pt>
                <c:pt idx="105">
                  <c:v>8.6805555555555646E-3</c:v>
                </c:pt>
                <c:pt idx="106">
                  <c:v>8.7962962962963055E-3</c:v>
                </c:pt>
                <c:pt idx="107">
                  <c:v>8.9120370370370464E-3</c:v>
                </c:pt>
                <c:pt idx="108">
                  <c:v>9.0277777777777873E-3</c:v>
                </c:pt>
                <c:pt idx="109">
                  <c:v>9.1435185185185282E-3</c:v>
                </c:pt>
                <c:pt idx="110">
                  <c:v>9.2592592592592692E-3</c:v>
                </c:pt>
                <c:pt idx="111">
                  <c:v>9.3750000000000101E-3</c:v>
                </c:pt>
                <c:pt idx="112">
                  <c:v>9.490740740740751E-3</c:v>
                </c:pt>
                <c:pt idx="113">
                  <c:v>9.6064814814814919E-3</c:v>
                </c:pt>
                <c:pt idx="114">
                  <c:v>9.7222222222222328E-3</c:v>
                </c:pt>
                <c:pt idx="115">
                  <c:v>9.8379629629629737E-3</c:v>
                </c:pt>
                <c:pt idx="116">
                  <c:v>9.9537037037037146E-3</c:v>
                </c:pt>
                <c:pt idx="117">
                  <c:v>1.0069444444444456E-2</c:v>
                </c:pt>
                <c:pt idx="118">
                  <c:v>1.0185185185185196E-2</c:v>
                </c:pt>
                <c:pt idx="119">
                  <c:v>1.0300925925925937E-2</c:v>
                </c:pt>
                <c:pt idx="120">
                  <c:v>1.0416666666666678E-2</c:v>
                </c:pt>
                <c:pt idx="121">
                  <c:v>1.0532407407407419E-2</c:v>
                </c:pt>
                <c:pt idx="122">
                  <c:v>1.064814814814816E-2</c:v>
                </c:pt>
                <c:pt idx="123">
                  <c:v>1.0763888888888901E-2</c:v>
                </c:pt>
                <c:pt idx="124">
                  <c:v>1.0879629629629642E-2</c:v>
                </c:pt>
                <c:pt idx="125">
                  <c:v>1.0995370370370383E-2</c:v>
                </c:pt>
                <c:pt idx="126">
                  <c:v>1.1111111111111124E-2</c:v>
                </c:pt>
                <c:pt idx="127">
                  <c:v>1.1226851851851865E-2</c:v>
                </c:pt>
                <c:pt idx="128">
                  <c:v>1.1342592592592605E-2</c:v>
                </c:pt>
                <c:pt idx="129">
                  <c:v>1.1458333333333346E-2</c:v>
                </c:pt>
                <c:pt idx="130">
                  <c:v>1.1574074074074087E-2</c:v>
                </c:pt>
                <c:pt idx="131">
                  <c:v>1.1689814814814828E-2</c:v>
                </c:pt>
                <c:pt idx="132">
                  <c:v>1.1805555555555569E-2</c:v>
                </c:pt>
                <c:pt idx="133">
                  <c:v>1.192129629629631E-2</c:v>
                </c:pt>
                <c:pt idx="134">
                  <c:v>1.2037037037037051E-2</c:v>
                </c:pt>
                <c:pt idx="135">
                  <c:v>1.2152777777777792E-2</c:v>
                </c:pt>
                <c:pt idx="136">
                  <c:v>1.2268518518518533E-2</c:v>
                </c:pt>
                <c:pt idx="137">
                  <c:v>1.2384259259259274E-2</c:v>
                </c:pt>
                <c:pt idx="138">
                  <c:v>1.2500000000000015E-2</c:v>
                </c:pt>
                <c:pt idx="139">
                  <c:v>1.2615740740740755E-2</c:v>
                </c:pt>
                <c:pt idx="140">
                  <c:v>1.2731481481481496E-2</c:v>
                </c:pt>
                <c:pt idx="141">
                  <c:v>1.2847222222222237E-2</c:v>
                </c:pt>
                <c:pt idx="142">
                  <c:v>1.2962962962962978E-2</c:v>
                </c:pt>
                <c:pt idx="143">
                  <c:v>1.3078703703703719E-2</c:v>
                </c:pt>
                <c:pt idx="144">
                  <c:v>1.319444444444446E-2</c:v>
                </c:pt>
                <c:pt idx="145">
                  <c:v>1.3310185185185201E-2</c:v>
                </c:pt>
                <c:pt idx="146">
                  <c:v>1.3425925925925942E-2</c:v>
                </c:pt>
                <c:pt idx="147">
                  <c:v>1.3541666666666683E-2</c:v>
                </c:pt>
                <c:pt idx="148">
                  <c:v>1.3657407407407424E-2</c:v>
                </c:pt>
                <c:pt idx="149">
                  <c:v>1.3773148148148165E-2</c:v>
                </c:pt>
                <c:pt idx="150">
                  <c:v>1.3888888888888905E-2</c:v>
                </c:pt>
                <c:pt idx="151">
                  <c:v>1.4004629629629646E-2</c:v>
                </c:pt>
                <c:pt idx="152">
                  <c:v>1.4120370370370387E-2</c:v>
                </c:pt>
                <c:pt idx="153">
                  <c:v>1.4236111111111128E-2</c:v>
                </c:pt>
                <c:pt idx="154">
                  <c:v>1.4351851851851869E-2</c:v>
                </c:pt>
                <c:pt idx="155">
                  <c:v>1.446759259259261E-2</c:v>
                </c:pt>
                <c:pt idx="156">
                  <c:v>1.4583333333333351E-2</c:v>
                </c:pt>
                <c:pt idx="157">
                  <c:v>1.4699074074074092E-2</c:v>
                </c:pt>
                <c:pt idx="158">
                  <c:v>1.4814814814814833E-2</c:v>
                </c:pt>
                <c:pt idx="159">
                  <c:v>1.4930555555555574E-2</c:v>
                </c:pt>
                <c:pt idx="160">
                  <c:v>1.5046296296296315E-2</c:v>
                </c:pt>
                <c:pt idx="161">
                  <c:v>1.5162037037037055E-2</c:v>
                </c:pt>
                <c:pt idx="162">
                  <c:v>1.5277777777777796E-2</c:v>
                </c:pt>
                <c:pt idx="163">
                  <c:v>1.5393518518518537E-2</c:v>
                </c:pt>
                <c:pt idx="164">
                  <c:v>1.5509259259259278E-2</c:v>
                </c:pt>
                <c:pt idx="165">
                  <c:v>1.5625000000000017E-2</c:v>
                </c:pt>
                <c:pt idx="166">
                  <c:v>1.5740740740740757E-2</c:v>
                </c:pt>
                <c:pt idx="167">
                  <c:v>1.5856481481481496E-2</c:v>
                </c:pt>
                <c:pt idx="168">
                  <c:v>1.5972222222222235E-2</c:v>
                </c:pt>
                <c:pt idx="169">
                  <c:v>1.6087962962962974E-2</c:v>
                </c:pt>
                <c:pt idx="170">
                  <c:v>1.6203703703703713E-2</c:v>
                </c:pt>
                <c:pt idx="171">
                  <c:v>1.6319444444444452E-2</c:v>
                </c:pt>
                <c:pt idx="172">
                  <c:v>1.6435185185185192E-2</c:v>
                </c:pt>
                <c:pt idx="173">
                  <c:v>1.6550925925925931E-2</c:v>
                </c:pt>
                <c:pt idx="174">
                  <c:v>1.666666666666667E-2</c:v>
                </c:pt>
                <c:pt idx="175">
                  <c:v>1.6782407407407409E-2</c:v>
                </c:pt>
                <c:pt idx="176">
                  <c:v>1.6898148148148148E-2</c:v>
                </c:pt>
                <c:pt idx="177">
                  <c:v>1.7013888888888887E-2</c:v>
                </c:pt>
                <c:pt idx="178">
                  <c:v>1.7129629629629627E-2</c:v>
                </c:pt>
                <c:pt idx="179">
                  <c:v>1.7245370370370366E-2</c:v>
                </c:pt>
                <c:pt idx="180">
                  <c:v>1.7361111111111105E-2</c:v>
                </c:pt>
                <c:pt idx="181">
                  <c:v>1.7476851851851844E-2</c:v>
                </c:pt>
                <c:pt idx="182">
                  <c:v>1.7592592592592583E-2</c:v>
                </c:pt>
                <c:pt idx="183">
                  <c:v>1.7708333333333322E-2</c:v>
                </c:pt>
                <c:pt idx="184">
                  <c:v>1.7824074074074062E-2</c:v>
                </c:pt>
                <c:pt idx="185">
                  <c:v>1.7939814814814801E-2</c:v>
                </c:pt>
                <c:pt idx="186">
                  <c:v>1.805555555555554E-2</c:v>
                </c:pt>
                <c:pt idx="187">
                  <c:v>1.8171296296296279E-2</c:v>
                </c:pt>
                <c:pt idx="188">
                  <c:v>1.8287037037037018E-2</c:v>
                </c:pt>
                <c:pt idx="189">
                  <c:v>1.8402777777777758E-2</c:v>
                </c:pt>
                <c:pt idx="190">
                  <c:v>1.8518518518518497E-2</c:v>
                </c:pt>
                <c:pt idx="191">
                  <c:v>1.8634259259259236E-2</c:v>
                </c:pt>
                <c:pt idx="192">
                  <c:v>1.8749999999999975E-2</c:v>
                </c:pt>
                <c:pt idx="193">
                  <c:v>1.8865740740740714E-2</c:v>
                </c:pt>
                <c:pt idx="194">
                  <c:v>1.8981481481481453E-2</c:v>
                </c:pt>
                <c:pt idx="195">
                  <c:v>1.9097222222222193E-2</c:v>
                </c:pt>
                <c:pt idx="196">
                  <c:v>1.9212962962962932E-2</c:v>
                </c:pt>
                <c:pt idx="197">
                  <c:v>1.9328703703703671E-2</c:v>
                </c:pt>
                <c:pt idx="198">
                  <c:v>1.944444444444441E-2</c:v>
                </c:pt>
                <c:pt idx="199">
                  <c:v>1.9560185185185149E-2</c:v>
                </c:pt>
                <c:pt idx="200">
                  <c:v>1.9675925925925888E-2</c:v>
                </c:pt>
                <c:pt idx="201">
                  <c:v>1.9791666666666628E-2</c:v>
                </c:pt>
                <c:pt idx="202">
                  <c:v>1.9907407407407367E-2</c:v>
                </c:pt>
                <c:pt idx="203">
                  <c:v>2.0023148148148106E-2</c:v>
                </c:pt>
                <c:pt idx="204">
                  <c:v>2.0138888888888845E-2</c:v>
                </c:pt>
                <c:pt idx="205">
                  <c:v>2.0254629629629584E-2</c:v>
                </c:pt>
                <c:pt idx="206">
                  <c:v>2.0370370370370323E-2</c:v>
                </c:pt>
                <c:pt idx="207">
                  <c:v>2.0486111111111063E-2</c:v>
                </c:pt>
                <c:pt idx="208">
                  <c:v>2.0601851851851802E-2</c:v>
                </c:pt>
                <c:pt idx="209">
                  <c:v>2.0717592592592541E-2</c:v>
                </c:pt>
                <c:pt idx="210">
                  <c:v>2.083333333333328E-2</c:v>
                </c:pt>
                <c:pt idx="211">
                  <c:v>2.0949074074074019E-2</c:v>
                </c:pt>
                <c:pt idx="212">
                  <c:v>2.1064814814814758E-2</c:v>
                </c:pt>
                <c:pt idx="213">
                  <c:v>2.1180555555555498E-2</c:v>
                </c:pt>
                <c:pt idx="214">
                  <c:v>2.1296296296296237E-2</c:v>
                </c:pt>
                <c:pt idx="215">
                  <c:v>2.1412037037036976E-2</c:v>
                </c:pt>
                <c:pt idx="216">
                  <c:v>2.1527777777777715E-2</c:v>
                </c:pt>
                <c:pt idx="217">
                  <c:v>2.1643518518518454E-2</c:v>
                </c:pt>
                <c:pt idx="218">
                  <c:v>2.1759259259259194E-2</c:v>
                </c:pt>
                <c:pt idx="219">
                  <c:v>2.1874999999999933E-2</c:v>
                </c:pt>
                <c:pt idx="220">
                  <c:v>2.1990740740740672E-2</c:v>
                </c:pt>
                <c:pt idx="221">
                  <c:v>2.2106481481481411E-2</c:v>
                </c:pt>
                <c:pt idx="222">
                  <c:v>2.222222222222215E-2</c:v>
                </c:pt>
                <c:pt idx="223">
                  <c:v>2.2337962962962889E-2</c:v>
                </c:pt>
                <c:pt idx="224">
                  <c:v>2.2453703703703629E-2</c:v>
                </c:pt>
                <c:pt idx="225">
                  <c:v>2.2569444444444368E-2</c:v>
                </c:pt>
                <c:pt idx="226">
                  <c:v>2.2685185185185107E-2</c:v>
                </c:pt>
                <c:pt idx="227">
                  <c:v>2.2800925925925846E-2</c:v>
                </c:pt>
                <c:pt idx="228">
                  <c:v>2.2916666666666585E-2</c:v>
                </c:pt>
                <c:pt idx="229">
                  <c:v>2.3032407407407324E-2</c:v>
                </c:pt>
                <c:pt idx="230">
                  <c:v>2.3148148148148064E-2</c:v>
                </c:pt>
                <c:pt idx="231">
                  <c:v>2.3263888888888803E-2</c:v>
                </c:pt>
                <c:pt idx="232">
                  <c:v>2.3379629629629542E-2</c:v>
                </c:pt>
                <c:pt idx="233">
                  <c:v>2.3495370370370281E-2</c:v>
                </c:pt>
                <c:pt idx="234">
                  <c:v>2.361111111111102E-2</c:v>
                </c:pt>
                <c:pt idx="235">
                  <c:v>2.3726851851851759E-2</c:v>
                </c:pt>
                <c:pt idx="236">
                  <c:v>2.3842592592592499E-2</c:v>
                </c:pt>
                <c:pt idx="237">
                  <c:v>2.3958333333333238E-2</c:v>
                </c:pt>
                <c:pt idx="238">
                  <c:v>2.4074074074073977E-2</c:v>
                </c:pt>
                <c:pt idx="239">
                  <c:v>2.4189814814814716E-2</c:v>
                </c:pt>
                <c:pt idx="240">
                  <c:v>2.4305555555555455E-2</c:v>
                </c:pt>
                <c:pt idx="241">
                  <c:v>2.4421296296296195E-2</c:v>
                </c:pt>
                <c:pt idx="242">
                  <c:v>2.4537037037036934E-2</c:v>
                </c:pt>
                <c:pt idx="243">
                  <c:v>2.4652777777777673E-2</c:v>
                </c:pt>
                <c:pt idx="244">
                  <c:v>2.4768518518518412E-2</c:v>
                </c:pt>
                <c:pt idx="245">
                  <c:v>2.4884259259259151E-2</c:v>
                </c:pt>
                <c:pt idx="246">
                  <c:v>2.499999999999989E-2</c:v>
                </c:pt>
                <c:pt idx="247">
                  <c:v>2.511574074074063E-2</c:v>
                </c:pt>
                <c:pt idx="248">
                  <c:v>2.5231481481481369E-2</c:v>
                </c:pt>
                <c:pt idx="249">
                  <c:v>2.5347222222222108E-2</c:v>
                </c:pt>
                <c:pt idx="250">
                  <c:v>2.5462962962962847E-2</c:v>
                </c:pt>
                <c:pt idx="251">
                  <c:v>2.5578703703703586E-2</c:v>
                </c:pt>
                <c:pt idx="252">
                  <c:v>2.5694444444444325E-2</c:v>
                </c:pt>
                <c:pt idx="253">
                  <c:v>2.5810185185185065E-2</c:v>
                </c:pt>
                <c:pt idx="254">
                  <c:v>2.5925925925925804E-2</c:v>
                </c:pt>
                <c:pt idx="255">
                  <c:v>2.6041666666666543E-2</c:v>
                </c:pt>
                <c:pt idx="256">
                  <c:v>2.6157407407407282E-2</c:v>
                </c:pt>
                <c:pt idx="257">
                  <c:v>2.6273148148148021E-2</c:v>
                </c:pt>
                <c:pt idx="258">
                  <c:v>2.638888888888876E-2</c:v>
                </c:pt>
                <c:pt idx="259">
                  <c:v>2.65046296296295E-2</c:v>
                </c:pt>
                <c:pt idx="260">
                  <c:v>2.6620370370370239E-2</c:v>
                </c:pt>
                <c:pt idx="261">
                  <c:v>2.6736111111110978E-2</c:v>
                </c:pt>
                <c:pt idx="262">
                  <c:v>2.6851851851851717E-2</c:v>
                </c:pt>
                <c:pt idx="263">
                  <c:v>2.6967592592592456E-2</c:v>
                </c:pt>
                <c:pt idx="264">
                  <c:v>2.7083333333333195E-2</c:v>
                </c:pt>
                <c:pt idx="265">
                  <c:v>2.7199074074073935E-2</c:v>
                </c:pt>
                <c:pt idx="266">
                  <c:v>2.7314814814814674E-2</c:v>
                </c:pt>
                <c:pt idx="267">
                  <c:v>2.7430555555555413E-2</c:v>
                </c:pt>
                <c:pt idx="268">
                  <c:v>2.7546296296296152E-2</c:v>
                </c:pt>
                <c:pt idx="269">
                  <c:v>2.7662037037036891E-2</c:v>
                </c:pt>
                <c:pt idx="270">
                  <c:v>2.7777777777777631E-2</c:v>
                </c:pt>
                <c:pt idx="271">
                  <c:v>2.789351851851837E-2</c:v>
                </c:pt>
                <c:pt idx="272">
                  <c:v>2.8009259259259109E-2</c:v>
                </c:pt>
                <c:pt idx="273">
                  <c:v>2.8124999999999848E-2</c:v>
                </c:pt>
                <c:pt idx="274">
                  <c:v>2.8240740740740587E-2</c:v>
                </c:pt>
                <c:pt idx="275">
                  <c:v>2.8356481481481326E-2</c:v>
                </c:pt>
                <c:pt idx="276">
                  <c:v>2.8472222222222066E-2</c:v>
                </c:pt>
                <c:pt idx="277">
                  <c:v>2.8587962962962805E-2</c:v>
                </c:pt>
                <c:pt idx="278">
                  <c:v>2.8703703703703544E-2</c:v>
                </c:pt>
                <c:pt idx="279">
                  <c:v>2.8819444444444283E-2</c:v>
                </c:pt>
                <c:pt idx="280">
                  <c:v>2.8935185185185022E-2</c:v>
                </c:pt>
                <c:pt idx="281">
                  <c:v>2.9050925925925761E-2</c:v>
                </c:pt>
                <c:pt idx="282">
                  <c:v>2.9166666666666501E-2</c:v>
                </c:pt>
                <c:pt idx="283">
                  <c:v>2.928240740740724E-2</c:v>
                </c:pt>
                <c:pt idx="284">
                  <c:v>2.9398148148147979E-2</c:v>
                </c:pt>
                <c:pt idx="285">
                  <c:v>2.9513888888888718E-2</c:v>
                </c:pt>
                <c:pt idx="286">
                  <c:v>2.9629629629629457E-2</c:v>
                </c:pt>
                <c:pt idx="287">
                  <c:v>2.9745370370370196E-2</c:v>
                </c:pt>
                <c:pt idx="288">
                  <c:v>2.9861111111110936E-2</c:v>
                </c:pt>
                <c:pt idx="289">
                  <c:v>2.9976851851851675E-2</c:v>
                </c:pt>
                <c:pt idx="290">
                  <c:v>3.0092592592592414E-2</c:v>
                </c:pt>
                <c:pt idx="291">
                  <c:v>3.0208333333333153E-2</c:v>
                </c:pt>
                <c:pt idx="292">
                  <c:v>3.0324074074073892E-2</c:v>
                </c:pt>
                <c:pt idx="293">
                  <c:v>3.0439814814814631E-2</c:v>
                </c:pt>
                <c:pt idx="294">
                  <c:v>3.0555555555555371E-2</c:v>
                </c:pt>
                <c:pt idx="295">
                  <c:v>3.067129629629611E-2</c:v>
                </c:pt>
                <c:pt idx="296">
                  <c:v>3.0787037037036849E-2</c:v>
                </c:pt>
                <c:pt idx="297">
                  <c:v>3.0902777777777588E-2</c:v>
                </c:pt>
                <c:pt idx="298">
                  <c:v>3.1018518518518327E-2</c:v>
                </c:pt>
                <c:pt idx="299">
                  <c:v>3.1134259259259067E-2</c:v>
                </c:pt>
                <c:pt idx="300">
                  <c:v>3.1249999999999806E-2</c:v>
                </c:pt>
                <c:pt idx="301">
                  <c:v>3.1365740740740548E-2</c:v>
                </c:pt>
                <c:pt idx="302">
                  <c:v>3.1481481481481291E-2</c:v>
                </c:pt>
                <c:pt idx="303">
                  <c:v>3.1597222222222034E-2</c:v>
                </c:pt>
                <c:pt idx="304">
                  <c:v>3.1712962962962776E-2</c:v>
                </c:pt>
                <c:pt idx="305">
                  <c:v>3.1828703703703519E-2</c:v>
                </c:pt>
                <c:pt idx="306">
                  <c:v>3.1944444444444262E-2</c:v>
                </c:pt>
                <c:pt idx="307">
                  <c:v>3.2060185185185004E-2</c:v>
                </c:pt>
                <c:pt idx="308">
                  <c:v>3.2175925925925747E-2</c:v>
                </c:pt>
                <c:pt idx="309">
                  <c:v>3.2291666666666489E-2</c:v>
                </c:pt>
                <c:pt idx="310">
                  <c:v>3.2407407407407232E-2</c:v>
                </c:pt>
                <c:pt idx="311">
                  <c:v>3.2523148148147975E-2</c:v>
                </c:pt>
                <c:pt idx="312">
                  <c:v>3.2638888888888717E-2</c:v>
                </c:pt>
                <c:pt idx="313">
                  <c:v>3.275462962962946E-2</c:v>
                </c:pt>
                <c:pt idx="314">
                  <c:v>3.2870370370370203E-2</c:v>
                </c:pt>
                <c:pt idx="315">
                  <c:v>3.2986111111110945E-2</c:v>
                </c:pt>
                <c:pt idx="316">
                  <c:v>3.3101851851851688E-2</c:v>
                </c:pt>
                <c:pt idx="317">
                  <c:v>3.3217592592592431E-2</c:v>
                </c:pt>
                <c:pt idx="318">
                  <c:v>3.3333333333333173E-2</c:v>
                </c:pt>
                <c:pt idx="319">
                  <c:v>3.3449074074073916E-2</c:v>
                </c:pt>
                <c:pt idx="320">
                  <c:v>3.3564814814814659E-2</c:v>
                </c:pt>
                <c:pt idx="321">
                  <c:v>3.3680555555555401E-2</c:v>
                </c:pt>
                <c:pt idx="322">
                  <c:v>3.3796296296296144E-2</c:v>
                </c:pt>
                <c:pt idx="323">
                  <c:v>3.3912037037036886E-2</c:v>
                </c:pt>
                <c:pt idx="324">
                  <c:v>3.4027777777777629E-2</c:v>
                </c:pt>
                <c:pt idx="325">
                  <c:v>3.4143518518518372E-2</c:v>
                </c:pt>
                <c:pt idx="326">
                  <c:v>3.4259259259259114E-2</c:v>
                </c:pt>
                <c:pt idx="327">
                  <c:v>3.4374999999999857E-2</c:v>
                </c:pt>
                <c:pt idx="328">
                  <c:v>3.44907407407406E-2</c:v>
                </c:pt>
                <c:pt idx="329">
                  <c:v>3.4606481481481342E-2</c:v>
                </c:pt>
                <c:pt idx="330">
                  <c:v>3.4722222222222085E-2</c:v>
                </c:pt>
                <c:pt idx="331">
                  <c:v>3.4837962962962828E-2</c:v>
                </c:pt>
                <c:pt idx="332">
                  <c:v>3.495370370370357E-2</c:v>
                </c:pt>
                <c:pt idx="333">
                  <c:v>3.5069444444444313E-2</c:v>
                </c:pt>
                <c:pt idx="334">
                  <c:v>3.5185185185185056E-2</c:v>
                </c:pt>
                <c:pt idx="335">
                  <c:v>3.5300925925925798E-2</c:v>
                </c:pt>
                <c:pt idx="336">
                  <c:v>3.5416666666666541E-2</c:v>
                </c:pt>
                <c:pt idx="337">
                  <c:v>3.5532407407407283E-2</c:v>
                </c:pt>
                <c:pt idx="338">
                  <c:v>3.5648148148148026E-2</c:v>
                </c:pt>
                <c:pt idx="339">
                  <c:v>3.5763888888888769E-2</c:v>
                </c:pt>
                <c:pt idx="340">
                  <c:v>3.5879629629629511E-2</c:v>
                </c:pt>
                <c:pt idx="341">
                  <c:v>3.5995370370370254E-2</c:v>
                </c:pt>
                <c:pt idx="342">
                  <c:v>3.6111111111110997E-2</c:v>
                </c:pt>
                <c:pt idx="343">
                  <c:v>3.6226851851851739E-2</c:v>
                </c:pt>
                <c:pt idx="344">
                  <c:v>3.6342592592592482E-2</c:v>
                </c:pt>
                <c:pt idx="345">
                  <c:v>3.6458333333333225E-2</c:v>
                </c:pt>
                <c:pt idx="346">
                  <c:v>3.6574074074073967E-2</c:v>
                </c:pt>
                <c:pt idx="347">
                  <c:v>3.668981481481471E-2</c:v>
                </c:pt>
                <c:pt idx="348">
                  <c:v>3.6805555555555453E-2</c:v>
                </c:pt>
                <c:pt idx="349">
                  <c:v>3.6921296296296195E-2</c:v>
                </c:pt>
                <c:pt idx="350">
                  <c:v>3.7037037037036938E-2</c:v>
                </c:pt>
                <c:pt idx="351">
                  <c:v>3.715277777777768E-2</c:v>
                </c:pt>
                <c:pt idx="352">
                  <c:v>3.7268518518518423E-2</c:v>
                </c:pt>
                <c:pt idx="353">
                  <c:v>3.7384259259259166E-2</c:v>
                </c:pt>
                <c:pt idx="354">
                  <c:v>3.7499999999999908E-2</c:v>
                </c:pt>
                <c:pt idx="355">
                  <c:v>3.7615740740740651E-2</c:v>
                </c:pt>
                <c:pt idx="356">
                  <c:v>3.7731481481481394E-2</c:v>
                </c:pt>
                <c:pt idx="357">
                  <c:v>3.7847222222222136E-2</c:v>
                </c:pt>
                <c:pt idx="358">
                  <c:v>3.7962962962962879E-2</c:v>
                </c:pt>
                <c:pt idx="359">
                  <c:v>3.8078703703703622E-2</c:v>
                </c:pt>
                <c:pt idx="360">
                  <c:v>3.8194444444444364E-2</c:v>
                </c:pt>
                <c:pt idx="361">
                  <c:v>3.8310185185185107E-2</c:v>
                </c:pt>
                <c:pt idx="362">
                  <c:v>3.842592592592585E-2</c:v>
                </c:pt>
                <c:pt idx="363">
                  <c:v>3.8541666666666592E-2</c:v>
                </c:pt>
                <c:pt idx="364">
                  <c:v>3.8657407407407335E-2</c:v>
                </c:pt>
                <c:pt idx="365">
                  <c:v>3.8773148148148077E-2</c:v>
                </c:pt>
                <c:pt idx="366">
                  <c:v>3.888888888888882E-2</c:v>
                </c:pt>
                <c:pt idx="367">
                  <c:v>3.9004629629629563E-2</c:v>
                </c:pt>
                <c:pt idx="368">
                  <c:v>3.9120370370370305E-2</c:v>
                </c:pt>
                <c:pt idx="369">
                  <c:v>3.9236111111111048E-2</c:v>
                </c:pt>
                <c:pt idx="370">
                  <c:v>3.9351851851851791E-2</c:v>
                </c:pt>
                <c:pt idx="371">
                  <c:v>3.9467592592592533E-2</c:v>
                </c:pt>
                <c:pt idx="372">
                  <c:v>3.9583333333333276E-2</c:v>
                </c:pt>
                <c:pt idx="373">
                  <c:v>3.9699074074074019E-2</c:v>
                </c:pt>
                <c:pt idx="374">
                  <c:v>3.9814814814814761E-2</c:v>
                </c:pt>
                <c:pt idx="375">
                  <c:v>3.9930555555555504E-2</c:v>
                </c:pt>
                <c:pt idx="376">
                  <c:v>4.0046296296296247E-2</c:v>
                </c:pt>
                <c:pt idx="377">
                  <c:v>4.0162037037036989E-2</c:v>
                </c:pt>
                <c:pt idx="378">
                  <c:v>4.0277777777777732E-2</c:v>
                </c:pt>
                <c:pt idx="379">
                  <c:v>4.0393518518518474E-2</c:v>
                </c:pt>
                <c:pt idx="380">
                  <c:v>4.0509259259259217E-2</c:v>
                </c:pt>
                <c:pt idx="381">
                  <c:v>4.062499999999996E-2</c:v>
                </c:pt>
                <c:pt idx="382">
                  <c:v>4.0740740740740702E-2</c:v>
                </c:pt>
                <c:pt idx="383">
                  <c:v>4.0856481481481445E-2</c:v>
                </c:pt>
                <c:pt idx="384">
                  <c:v>4.0972222222222188E-2</c:v>
                </c:pt>
                <c:pt idx="385">
                  <c:v>4.108796296296293E-2</c:v>
                </c:pt>
                <c:pt idx="386">
                  <c:v>4.1203703703703673E-2</c:v>
                </c:pt>
                <c:pt idx="387">
                  <c:v>4.1319444444444416E-2</c:v>
                </c:pt>
                <c:pt idx="388">
                  <c:v>4.1435185185185158E-2</c:v>
                </c:pt>
                <c:pt idx="389">
                  <c:v>4.1550925925925901E-2</c:v>
                </c:pt>
                <c:pt idx="390">
                  <c:v>4.1666666666666644E-2</c:v>
                </c:pt>
                <c:pt idx="391">
                  <c:v>4.1782407407407386E-2</c:v>
                </c:pt>
                <c:pt idx="392">
                  <c:v>4.1898148148148129E-2</c:v>
                </c:pt>
                <c:pt idx="393">
                  <c:v>4.2013888888888871E-2</c:v>
                </c:pt>
                <c:pt idx="394">
                  <c:v>4.2129629629629614E-2</c:v>
                </c:pt>
                <c:pt idx="395">
                  <c:v>4.2245370370370357E-2</c:v>
                </c:pt>
                <c:pt idx="396">
                  <c:v>4.2361111111111099E-2</c:v>
                </c:pt>
                <c:pt idx="397">
                  <c:v>4.2476851851851842E-2</c:v>
                </c:pt>
                <c:pt idx="398">
                  <c:v>4.2592592592592585E-2</c:v>
                </c:pt>
                <c:pt idx="399">
                  <c:v>4.2708333333333327E-2</c:v>
                </c:pt>
                <c:pt idx="400">
                  <c:v>4.282407407407407E-2</c:v>
                </c:pt>
                <c:pt idx="401">
                  <c:v>4.2939814814814813E-2</c:v>
                </c:pt>
                <c:pt idx="402">
                  <c:v>4.3055555555555555E-2</c:v>
                </c:pt>
                <c:pt idx="403">
                  <c:v>4.3171296296296298E-2</c:v>
                </c:pt>
                <c:pt idx="404">
                  <c:v>4.3287037037037041E-2</c:v>
                </c:pt>
                <c:pt idx="405">
                  <c:v>4.3402777777777783E-2</c:v>
                </c:pt>
                <c:pt idx="406">
                  <c:v>4.3518518518518526E-2</c:v>
                </c:pt>
                <c:pt idx="407">
                  <c:v>4.3634259259259268E-2</c:v>
                </c:pt>
                <c:pt idx="408">
                  <c:v>4.3750000000000011E-2</c:v>
                </c:pt>
                <c:pt idx="409">
                  <c:v>4.3865740740740754E-2</c:v>
                </c:pt>
                <c:pt idx="410">
                  <c:v>4.3981481481481496E-2</c:v>
                </c:pt>
                <c:pt idx="411">
                  <c:v>4.4097222222222239E-2</c:v>
                </c:pt>
                <c:pt idx="412">
                  <c:v>4.4212962962962982E-2</c:v>
                </c:pt>
                <c:pt idx="413">
                  <c:v>4.4328703703703724E-2</c:v>
                </c:pt>
                <c:pt idx="414">
                  <c:v>4.4444444444444467E-2</c:v>
                </c:pt>
                <c:pt idx="415">
                  <c:v>4.456018518518521E-2</c:v>
                </c:pt>
                <c:pt idx="416">
                  <c:v>4.4675925925925952E-2</c:v>
                </c:pt>
                <c:pt idx="417">
                  <c:v>4.4791666666666695E-2</c:v>
                </c:pt>
                <c:pt idx="418">
                  <c:v>4.4907407407407438E-2</c:v>
                </c:pt>
                <c:pt idx="419">
                  <c:v>4.502314814814818E-2</c:v>
                </c:pt>
                <c:pt idx="420">
                  <c:v>4.5138888888888923E-2</c:v>
                </c:pt>
              </c:numCache>
            </c:numRef>
          </c:cat>
          <c:val>
            <c:numRef>
              <c:f>'Score Template 2'!$G$9:$G$429</c:f>
              <c:numCache>
                <c:formatCode>0.00</c:formatCode>
                <c:ptCount val="4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'Score Template 2'!$L$8</c:f>
              <c:strCache>
                <c:ptCount val="1"/>
                <c:pt idx="0">
                  <c:v>Raw EcoBP + Raw Reg</c:v>
                </c:pt>
              </c:strCache>
            </c:strRef>
          </c:tx>
          <c:spPr>
            <a:ln>
              <a:solidFill>
                <a:srgbClr val="8064A2"/>
              </a:solidFill>
            </a:ln>
          </c:spPr>
          <c:marker>
            <c:symbol val="none"/>
          </c:marker>
          <c:cat>
            <c:numRef>
              <c:f>'Score Template 2'!$B$9:$B$429</c:f>
              <c:numCache>
                <c:formatCode>h:mm:ss</c:formatCode>
                <c:ptCount val="421"/>
                <c:pt idx="0">
                  <c:v>0.99652777777777835</c:v>
                </c:pt>
                <c:pt idx="1">
                  <c:v>0.99664351851851907</c:v>
                </c:pt>
                <c:pt idx="2">
                  <c:v>0.99675925925925979</c:v>
                </c:pt>
                <c:pt idx="3">
                  <c:v>0.99687500000000051</c:v>
                </c:pt>
                <c:pt idx="4">
                  <c:v>0.99699074074074123</c:v>
                </c:pt>
                <c:pt idx="5">
                  <c:v>0.99710648148148195</c:v>
                </c:pt>
                <c:pt idx="6">
                  <c:v>0.99722222222222268</c:v>
                </c:pt>
                <c:pt idx="7">
                  <c:v>0.9973379629629634</c:v>
                </c:pt>
                <c:pt idx="8">
                  <c:v>0.99745370370370412</c:v>
                </c:pt>
                <c:pt idx="9">
                  <c:v>0.99756944444444484</c:v>
                </c:pt>
                <c:pt idx="10">
                  <c:v>0.99768518518518556</c:v>
                </c:pt>
                <c:pt idx="11">
                  <c:v>0.99780092592592629</c:v>
                </c:pt>
                <c:pt idx="12">
                  <c:v>0.99791666666666701</c:v>
                </c:pt>
                <c:pt idx="13">
                  <c:v>0.99803240740740773</c:v>
                </c:pt>
                <c:pt idx="14">
                  <c:v>0.99814814814814845</c:v>
                </c:pt>
                <c:pt idx="15">
                  <c:v>0.99826388888888917</c:v>
                </c:pt>
                <c:pt idx="16">
                  <c:v>0.99837962962962989</c:v>
                </c:pt>
                <c:pt idx="17">
                  <c:v>0.99849537037037062</c:v>
                </c:pt>
                <c:pt idx="18">
                  <c:v>0.99861111111111134</c:v>
                </c:pt>
                <c:pt idx="19">
                  <c:v>0.99872685185185206</c:v>
                </c:pt>
                <c:pt idx="20">
                  <c:v>0.99884259259259278</c:v>
                </c:pt>
                <c:pt idx="21">
                  <c:v>0.9989583333333335</c:v>
                </c:pt>
                <c:pt idx="22">
                  <c:v>0.99907407407407423</c:v>
                </c:pt>
                <c:pt idx="23">
                  <c:v>0.99918981481481495</c:v>
                </c:pt>
                <c:pt idx="24">
                  <c:v>0.99930555555555567</c:v>
                </c:pt>
                <c:pt idx="25">
                  <c:v>0.99942129629629639</c:v>
                </c:pt>
                <c:pt idx="26">
                  <c:v>0.99953703703703711</c:v>
                </c:pt>
                <c:pt idx="27">
                  <c:v>0.99965277777777783</c:v>
                </c:pt>
                <c:pt idx="28">
                  <c:v>0.99976851851851856</c:v>
                </c:pt>
                <c:pt idx="29">
                  <c:v>0.99988425925925928</c:v>
                </c:pt>
                <c:pt idx="30">
                  <c:v>0</c:v>
                </c:pt>
                <c:pt idx="31">
                  <c:v>1.1574074074074073E-4</c:v>
                </c:pt>
                <c:pt idx="32">
                  <c:v>2.3148148148148146E-4</c:v>
                </c:pt>
                <c:pt idx="33">
                  <c:v>3.4722222222222218E-4</c:v>
                </c:pt>
                <c:pt idx="34">
                  <c:v>4.6296296296296293E-4</c:v>
                </c:pt>
                <c:pt idx="35">
                  <c:v>5.7870370370370367E-4</c:v>
                </c:pt>
                <c:pt idx="36">
                  <c:v>6.9444444444444436E-4</c:v>
                </c:pt>
                <c:pt idx="37">
                  <c:v>8.1018518518518505E-4</c:v>
                </c:pt>
                <c:pt idx="38">
                  <c:v>9.2592592592592574E-4</c:v>
                </c:pt>
                <c:pt idx="39">
                  <c:v>1.0416666666666664E-3</c:v>
                </c:pt>
                <c:pt idx="40">
                  <c:v>1.1574074074074071E-3</c:v>
                </c:pt>
                <c:pt idx="41">
                  <c:v>1.2731481481481478E-3</c:v>
                </c:pt>
                <c:pt idx="42">
                  <c:v>1.3888888888888885E-3</c:v>
                </c:pt>
                <c:pt idx="43">
                  <c:v>1.5046296296296292E-3</c:v>
                </c:pt>
                <c:pt idx="44">
                  <c:v>1.6203703703703699E-3</c:v>
                </c:pt>
                <c:pt idx="45">
                  <c:v>1.7361111111111106E-3</c:v>
                </c:pt>
                <c:pt idx="46">
                  <c:v>1.8518518518518513E-3</c:v>
                </c:pt>
                <c:pt idx="47">
                  <c:v>1.967592592592592E-3</c:v>
                </c:pt>
                <c:pt idx="48">
                  <c:v>2.0833333333333329E-3</c:v>
                </c:pt>
                <c:pt idx="49">
                  <c:v>2.1990740740740738E-3</c:v>
                </c:pt>
                <c:pt idx="50">
                  <c:v>2.3148148148148147E-3</c:v>
                </c:pt>
                <c:pt idx="51">
                  <c:v>2.4305555555555556E-3</c:v>
                </c:pt>
                <c:pt idx="52">
                  <c:v>2.5462962962962965E-3</c:v>
                </c:pt>
                <c:pt idx="53">
                  <c:v>2.6620370370370374E-3</c:v>
                </c:pt>
                <c:pt idx="54">
                  <c:v>2.7777777777777783E-3</c:v>
                </c:pt>
                <c:pt idx="55">
                  <c:v>2.8935185185185192E-3</c:v>
                </c:pt>
                <c:pt idx="56">
                  <c:v>3.0092592592592601E-3</c:v>
                </c:pt>
                <c:pt idx="57">
                  <c:v>3.125000000000001E-3</c:v>
                </c:pt>
                <c:pt idx="58">
                  <c:v>3.2407407407407419E-3</c:v>
                </c:pt>
                <c:pt idx="59">
                  <c:v>3.3564814814814829E-3</c:v>
                </c:pt>
                <c:pt idx="60">
                  <c:v>3.4722222222222238E-3</c:v>
                </c:pt>
                <c:pt idx="61">
                  <c:v>3.5879629629629647E-3</c:v>
                </c:pt>
                <c:pt idx="62">
                  <c:v>3.7037037037037056E-3</c:v>
                </c:pt>
                <c:pt idx="63">
                  <c:v>3.8194444444444465E-3</c:v>
                </c:pt>
                <c:pt idx="64">
                  <c:v>3.9351851851851874E-3</c:v>
                </c:pt>
                <c:pt idx="65">
                  <c:v>4.0509259259259283E-3</c:v>
                </c:pt>
                <c:pt idx="66">
                  <c:v>4.1666666666666692E-3</c:v>
                </c:pt>
                <c:pt idx="67">
                  <c:v>4.2824074074074101E-3</c:v>
                </c:pt>
                <c:pt idx="68">
                  <c:v>4.398148148148151E-3</c:v>
                </c:pt>
                <c:pt idx="69">
                  <c:v>4.5138888888888919E-3</c:v>
                </c:pt>
                <c:pt idx="70">
                  <c:v>4.6296296296296328E-3</c:v>
                </c:pt>
                <c:pt idx="71">
                  <c:v>4.7453703703703737E-3</c:v>
                </c:pt>
                <c:pt idx="72">
                  <c:v>4.8611111111111147E-3</c:v>
                </c:pt>
                <c:pt idx="73">
                  <c:v>4.9768518518518556E-3</c:v>
                </c:pt>
                <c:pt idx="74">
                  <c:v>5.0925925925925965E-3</c:v>
                </c:pt>
                <c:pt idx="75">
                  <c:v>5.2083333333333374E-3</c:v>
                </c:pt>
                <c:pt idx="76">
                  <c:v>5.3240740740740783E-3</c:v>
                </c:pt>
                <c:pt idx="77">
                  <c:v>5.4398148148148192E-3</c:v>
                </c:pt>
                <c:pt idx="78">
                  <c:v>5.5555555555555601E-3</c:v>
                </c:pt>
                <c:pt idx="79">
                  <c:v>5.671296296296301E-3</c:v>
                </c:pt>
                <c:pt idx="80">
                  <c:v>5.7870370370370419E-3</c:v>
                </c:pt>
                <c:pt idx="81">
                  <c:v>5.9027777777777828E-3</c:v>
                </c:pt>
                <c:pt idx="82">
                  <c:v>6.0185185185185237E-3</c:v>
                </c:pt>
                <c:pt idx="83">
                  <c:v>6.1342592592592646E-3</c:v>
                </c:pt>
                <c:pt idx="84">
                  <c:v>6.2500000000000056E-3</c:v>
                </c:pt>
                <c:pt idx="85">
                  <c:v>6.3657407407407465E-3</c:v>
                </c:pt>
                <c:pt idx="86">
                  <c:v>6.4814814814814874E-3</c:v>
                </c:pt>
                <c:pt idx="87">
                  <c:v>6.5972222222222283E-3</c:v>
                </c:pt>
                <c:pt idx="88">
                  <c:v>6.7129629629629692E-3</c:v>
                </c:pt>
                <c:pt idx="89">
                  <c:v>6.8287037037037101E-3</c:v>
                </c:pt>
                <c:pt idx="90">
                  <c:v>6.944444444444451E-3</c:v>
                </c:pt>
                <c:pt idx="91">
                  <c:v>7.0601851851851919E-3</c:v>
                </c:pt>
                <c:pt idx="92">
                  <c:v>7.1759259259259328E-3</c:v>
                </c:pt>
                <c:pt idx="93">
                  <c:v>7.2916666666666737E-3</c:v>
                </c:pt>
                <c:pt idx="94">
                  <c:v>7.4074074074074146E-3</c:v>
                </c:pt>
                <c:pt idx="95">
                  <c:v>7.5231481481481555E-3</c:v>
                </c:pt>
                <c:pt idx="96">
                  <c:v>7.6388888888888964E-3</c:v>
                </c:pt>
                <c:pt idx="97">
                  <c:v>7.7546296296296374E-3</c:v>
                </c:pt>
                <c:pt idx="98">
                  <c:v>7.8703703703703783E-3</c:v>
                </c:pt>
                <c:pt idx="99">
                  <c:v>7.9861111111111192E-3</c:v>
                </c:pt>
                <c:pt idx="100">
                  <c:v>8.1018518518518601E-3</c:v>
                </c:pt>
                <c:pt idx="101">
                  <c:v>8.217592592592601E-3</c:v>
                </c:pt>
                <c:pt idx="102">
                  <c:v>8.3333333333333419E-3</c:v>
                </c:pt>
                <c:pt idx="103">
                  <c:v>8.4490740740740828E-3</c:v>
                </c:pt>
                <c:pt idx="104">
                  <c:v>8.5648148148148237E-3</c:v>
                </c:pt>
                <c:pt idx="105">
                  <c:v>8.6805555555555646E-3</c:v>
                </c:pt>
                <c:pt idx="106">
                  <c:v>8.7962962962963055E-3</c:v>
                </c:pt>
                <c:pt idx="107">
                  <c:v>8.9120370370370464E-3</c:v>
                </c:pt>
                <c:pt idx="108">
                  <c:v>9.0277777777777873E-3</c:v>
                </c:pt>
                <c:pt idx="109">
                  <c:v>9.1435185185185282E-3</c:v>
                </c:pt>
                <c:pt idx="110">
                  <c:v>9.2592592592592692E-3</c:v>
                </c:pt>
                <c:pt idx="111">
                  <c:v>9.3750000000000101E-3</c:v>
                </c:pt>
                <c:pt idx="112">
                  <c:v>9.490740740740751E-3</c:v>
                </c:pt>
                <c:pt idx="113">
                  <c:v>9.6064814814814919E-3</c:v>
                </c:pt>
                <c:pt idx="114">
                  <c:v>9.7222222222222328E-3</c:v>
                </c:pt>
                <c:pt idx="115">
                  <c:v>9.8379629629629737E-3</c:v>
                </c:pt>
                <c:pt idx="116">
                  <c:v>9.9537037037037146E-3</c:v>
                </c:pt>
                <c:pt idx="117">
                  <c:v>1.0069444444444456E-2</c:v>
                </c:pt>
                <c:pt idx="118">
                  <c:v>1.0185185185185196E-2</c:v>
                </c:pt>
                <c:pt idx="119">
                  <c:v>1.0300925925925937E-2</c:v>
                </c:pt>
                <c:pt idx="120">
                  <c:v>1.0416666666666678E-2</c:v>
                </c:pt>
                <c:pt idx="121">
                  <c:v>1.0532407407407419E-2</c:v>
                </c:pt>
                <c:pt idx="122">
                  <c:v>1.064814814814816E-2</c:v>
                </c:pt>
                <c:pt idx="123">
                  <c:v>1.0763888888888901E-2</c:v>
                </c:pt>
                <c:pt idx="124">
                  <c:v>1.0879629629629642E-2</c:v>
                </c:pt>
                <c:pt idx="125">
                  <c:v>1.0995370370370383E-2</c:v>
                </c:pt>
                <c:pt idx="126">
                  <c:v>1.1111111111111124E-2</c:v>
                </c:pt>
                <c:pt idx="127">
                  <c:v>1.1226851851851865E-2</c:v>
                </c:pt>
                <c:pt idx="128">
                  <c:v>1.1342592592592605E-2</c:v>
                </c:pt>
                <c:pt idx="129">
                  <c:v>1.1458333333333346E-2</c:v>
                </c:pt>
                <c:pt idx="130">
                  <c:v>1.1574074074074087E-2</c:v>
                </c:pt>
                <c:pt idx="131">
                  <c:v>1.1689814814814828E-2</c:v>
                </c:pt>
                <c:pt idx="132">
                  <c:v>1.1805555555555569E-2</c:v>
                </c:pt>
                <c:pt idx="133">
                  <c:v>1.192129629629631E-2</c:v>
                </c:pt>
                <c:pt idx="134">
                  <c:v>1.2037037037037051E-2</c:v>
                </c:pt>
                <c:pt idx="135">
                  <c:v>1.2152777777777792E-2</c:v>
                </c:pt>
                <c:pt idx="136">
                  <c:v>1.2268518518518533E-2</c:v>
                </c:pt>
                <c:pt idx="137">
                  <c:v>1.2384259259259274E-2</c:v>
                </c:pt>
                <c:pt idx="138">
                  <c:v>1.2500000000000015E-2</c:v>
                </c:pt>
                <c:pt idx="139">
                  <c:v>1.2615740740740755E-2</c:v>
                </c:pt>
                <c:pt idx="140">
                  <c:v>1.2731481481481496E-2</c:v>
                </c:pt>
                <c:pt idx="141">
                  <c:v>1.2847222222222237E-2</c:v>
                </c:pt>
                <c:pt idx="142">
                  <c:v>1.2962962962962978E-2</c:v>
                </c:pt>
                <c:pt idx="143">
                  <c:v>1.3078703703703719E-2</c:v>
                </c:pt>
                <c:pt idx="144">
                  <c:v>1.319444444444446E-2</c:v>
                </c:pt>
                <c:pt idx="145">
                  <c:v>1.3310185185185201E-2</c:v>
                </c:pt>
                <c:pt idx="146">
                  <c:v>1.3425925925925942E-2</c:v>
                </c:pt>
                <c:pt idx="147">
                  <c:v>1.3541666666666683E-2</c:v>
                </c:pt>
                <c:pt idx="148">
                  <c:v>1.3657407407407424E-2</c:v>
                </c:pt>
                <c:pt idx="149">
                  <c:v>1.3773148148148165E-2</c:v>
                </c:pt>
                <c:pt idx="150">
                  <c:v>1.3888888888888905E-2</c:v>
                </c:pt>
                <c:pt idx="151">
                  <c:v>1.4004629629629646E-2</c:v>
                </c:pt>
                <c:pt idx="152">
                  <c:v>1.4120370370370387E-2</c:v>
                </c:pt>
                <c:pt idx="153">
                  <c:v>1.4236111111111128E-2</c:v>
                </c:pt>
                <c:pt idx="154">
                  <c:v>1.4351851851851869E-2</c:v>
                </c:pt>
                <c:pt idx="155">
                  <c:v>1.446759259259261E-2</c:v>
                </c:pt>
                <c:pt idx="156">
                  <c:v>1.4583333333333351E-2</c:v>
                </c:pt>
                <c:pt idx="157">
                  <c:v>1.4699074074074092E-2</c:v>
                </c:pt>
                <c:pt idx="158">
                  <c:v>1.4814814814814833E-2</c:v>
                </c:pt>
                <c:pt idx="159">
                  <c:v>1.4930555555555574E-2</c:v>
                </c:pt>
                <c:pt idx="160">
                  <c:v>1.5046296296296315E-2</c:v>
                </c:pt>
                <c:pt idx="161">
                  <c:v>1.5162037037037055E-2</c:v>
                </c:pt>
                <c:pt idx="162">
                  <c:v>1.5277777777777796E-2</c:v>
                </c:pt>
                <c:pt idx="163">
                  <c:v>1.5393518518518537E-2</c:v>
                </c:pt>
                <c:pt idx="164">
                  <c:v>1.5509259259259278E-2</c:v>
                </c:pt>
                <c:pt idx="165">
                  <c:v>1.5625000000000017E-2</c:v>
                </c:pt>
                <c:pt idx="166">
                  <c:v>1.5740740740740757E-2</c:v>
                </c:pt>
                <c:pt idx="167">
                  <c:v>1.5856481481481496E-2</c:v>
                </c:pt>
                <c:pt idx="168">
                  <c:v>1.5972222222222235E-2</c:v>
                </c:pt>
                <c:pt idx="169">
                  <c:v>1.6087962962962974E-2</c:v>
                </c:pt>
                <c:pt idx="170">
                  <c:v>1.6203703703703713E-2</c:v>
                </c:pt>
                <c:pt idx="171">
                  <c:v>1.6319444444444452E-2</c:v>
                </c:pt>
                <c:pt idx="172">
                  <c:v>1.6435185185185192E-2</c:v>
                </c:pt>
                <c:pt idx="173">
                  <c:v>1.6550925925925931E-2</c:v>
                </c:pt>
                <c:pt idx="174">
                  <c:v>1.666666666666667E-2</c:v>
                </c:pt>
                <c:pt idx="175">
                  <c:v>1.6782407407407409E-2</c:v>
                </c:pt>
                <c:pt idx="176">
                  <c:v>1.6898148148148148E-2</c:v>
                </c:pt>
                <c:pt idx="177">
                  <c:v>1.7013888888888887E-2</c:v>
                </c:pt>
                <c:pt idx="178">
                  <c:v>1.7129629629629627E-2</c:v>
                </c:pt>
                <c:pt idx="179">
                  <c:v>1.7245370370370366E-2</c:v>
                </c:pt>
                <c:pt idx="180">
                  <c:v>1.7361111111111105E-2</c:v>
                </c:pt>
                <c:pt idx="181">
                  <c:v>1.7476851851851844E-2</c:v>
                </c:pt>
                <c:pt idx="182">
                  <c:v>1.7592592592592583E-2</c:v>
                </c:pt>
                <c:pt idx="183">
                  <c:v>1.7708333333333322E-2</c:v>
                </c:pt>
                <c:pt idx="184">
                  <c:v>1.7824074074074062E-2</c:v>
                </c:pt>
                <c:pt idx="185">
                  <c:v>1.7939814814814801E-2</c:v>
                </c:pt>
                <c:pt idx="186">
                  <c:v>1.805555555555554E-2</c:v>
                </c:pt>
                <c:pt idx="187">
                  <c:v>1.8171296296296279E-2</c:v>
                </c:pt>
                <c:pt idx="188">
                  <c:v>1.8287037037037018E-2</c:v>
                </c:pt>
                <c:pt idx="189">
                  <c:v>1.8402777777777758E-2</c:v>
                </c:pt>
                <c:pt idx="190">
                  <c:v>1.8518518518518497E-2</c:v>
                </c:pt>
                <c:pt idx="191">
                  <c:v>1.8634259259259236E-2</c:v>
                </c:pt>
                <c:pt idx="192">
                  <c:v>1.8749999999999975E-2</c:v>
                </c:pt>
                <c:pt idx="193">
                  <c:v>1.8865740740740714E-2</c:v>
                </c:pt>
                <c:pt idx="194">
                  <c:v>1.8981481481481453E-2</c:v>
                </c:pt>
                <c:pt idx="195">
                  <c:v>1.9097222222222193E-2</c:v>
                </c:pt>
                <c:pt idx="196">
                  <c:v>1.9212962962962932E-2</c:v>
                </c:pt>
                <c:pt idx="197">
                  <c:v>1.9328703703703671E-2</c:v>
                </c:pt>
                <c:pt idx="198">
                  <c:v>1.944444444444441E-2</c:v>
                </c:pt>
                <c:pt idx="199">
                  <c:v>1.9560185185185149E-2</c:v>
                </c:pt>
                <c:pt idx="200">
                  <c:v>1.9675925925925888E-2</c:v>
                </c:pt>
                <c:pt idx="201">
                  <c:v>1.9791666666666628E-2</c:v>
                </c:pt>
                <c:pt idx="202">
                  <c:v>1.9907407407407367E-2</c:v>
                </c:pt>
                <c:pt idx="203">
                  <c:v>2.0023148148148106E-2</c:v>
                </c:pt>
                <c:pt idx="204">
                  <c:v>2.0138888888888845E-2</c:v>
                </c:pt>
                <c:pt idx="205">
                  <c:v>2.0254629629629584E-2</c:v>
                </c:pt>
                <c:pt idx="206">
                  <c:v>2.0370370370370323E-2</c:v>
                </c:pt>
                <c:pt idx="207">
                  <c:v>2.0486111111111063E-2</c:v>
                </c:pt>
                <c:pt idx="208">
                  <c:v>2.0601851851851802E-2</c:v>
                </c:pt>
                <c:pt idx="209">
                  <c:v>2.0717592592592541E-2</c:v>
                </c:pt>
                <c:pt idx="210">
                  <c:v>2.083333333333328E-2</c:v>
                </c:pt>
                <c:pt idx="211">
                  <c:v>2.0949074074074019E-2</c:v>
                </c:pt>
                <c:pt idx="212">
                  <c:v>2.1064814814814758E-2</c:v>
                </c:pt>
                <c:pt idx="213">
                  <c:v>2.1180555555555498E-2</c:v>
                </c:pt>
                <c:pt idx="214">
                  <c:v>2.1296296296296237E-2</c:v>
                </c:pt>
                <c:pt idx="215">
                  <c:v>2.1412037037036976E-2</c:v>
                </c:pt>
                <c:pt idx="216">
                  <c:v>2.1527777777777715E-2</c:v>
                </c:pt>
                <c:pt idx="217">
                  <c:v>2.1643518518518454E-2</c:v>
                </c:pt>
                <c:pt idx="218">
                  <c:v>2.1759259259259194E-2</c:v>
                </c:pt>
                <c:pt idx="219">
                  <c:v>2.1874999999999933E-2</c:v>
                </c:pt>
                <c:pt idx="220">
                  <c:v>2.1990740740740672E-2</c:v>
                </c:pt>
                <c:pt idx="221">
                  <c:v>2.2106481481481411E-2</c:v>
                </c:pt>
                <c:pt idx="222">
                  <c:v>2.222222222222215E-2</c:v>
                </c:pt>
                <c:pt idx="223">
                  <c:v>2.2337962962962889E-2</c:v>
                </c:pt>
                <c:pt idx="224">
                  <c:v>2.2453703703703629E-2</c:v>
                </c:pt>
                <c:pt idx="225">
                  <c:v>2.2569444444444368E-2</c:v>
                </c:pt>
                <c:pt idx="226">
                  <c:v>2.2685185185185107E-2</c:v>
                </c:pt>
                <c:pt idx="227">
                  <c:v>2.2800925925925846E-2</c:v>
                </c:pt>
                <c:pt idx="228">
                  <c:v>2.2916666666666585E-2</c:v>
                </c:pt>
                <c:pt idx="229">
                  <c:v>2.3032407407407324E-2</c:v>
                </c:pt>
                <c:pt idx="230">
                  <c:v>2.3148148148148064E-2</c:v>
                </c:pt>
                <c:pt idx="231">
                  <c:v>2.3263888888888803E-2</c:v>
                </c:pt>
                <c:pt idx="232">
                  <c:v>2.3379629629629542E-2</c:v>
                </c:pt>
                <c:pt idx="233">
                  <c:v>2.3495370370370281E-2</c:v>
                </c:pt>
                <c:pt idx="234">
                  <c:v>2.361111111111102E-2</c:v>
                </c:pt>
                <c:pt idx="235">
                  <c:v>2.3726851851851759E-2</c:v>
                </c:pt>
                <c:pt idx="236">
                  <c:v>2.3842592592592499E-2</c:v>
                </c:pt>
                <c:pt idx="237">
                  <c:v>2.3958333333333238E-2</c:v>
                </c:pt>
                <c:pt idx="238">
                  <c:v>2.4074074074073977E-2</c:v>
                </c:pt>
                <c:pt idx="239">
                  <c:v>2.4189814814814716E-2</c:v>
                </c:pt>
                <c:pt idx="240">
                  <c:v>2.4305555555555455E-2</c:v>
                </c:pt>
                <c:pt idx="241">
                  <c:v>2.4421296296296195E-2</c:v>
                </c:pt>
                <c:pt idx="242">
                  <c:v>2.4537037037036934E-2</c:v>
                </c:pt>
                <c:pt idx="243">
                  <c:v>2.4652777777777673E-2</c:v>
                </c:pt>
                <c:pt idx="244">
                  <c:v>2.4768518518518412E-2</c:v>
                </c:pt>
                <c:pt idx="245">
                  <c:v>2.4884259259259151E-2</c:v>
                </c:pt>
                <c:pt idx="246">
                  <c:v>2.499999999999989E-2</c:v>
                </c:pt>
                <c:pt idx="247">
                  <c:v>2.511574074074063E-2</c:v>
                </c:pt>
                <c:pt idx="248">
                  <c:v>2.5231481481481369E-2</c:v>
                </c:pt>
                <c:pt idx="249">
                  <c:v>2.5347222222222108E-2</c:v>
                </c:pt>
                <c:pt idx="250">
                  <c:v>2.5462962962962847E-2</c:v>
                </c:pt>
                <c:pt idx="251">
                  <c:v>2.5578703703703586E-2</c:v>
                </c:pt>
                <c:pt idx="252">
                  <c:v>2.5694444444444325E-2</c:v>
                </c:pt>
                <c:pt idx="253">
                  <c:v>2.5810185185185065E-2</c:v>
                </c:pt>
                <c:pt idx="254">
                  <c:v>2.5925925925925804E-2</c:v>
                </c:pt>
                <c:pt idx="255">
                  <c:v>2.6041666666666543E-2</c:v>
                </c:pt>
                <c:pt idx="256">
                  <c:v>2.6157407407407282E-2</c:v>
                </c:pt>
                <c:pt idx="257">
                  <c:v>2.6273148148148021E-2</c:v>
                </c:pt>
                <c:pt idx="258">
                  <c:v>2.638888888888876E-2</c:v>
                </c:pt>
                <c:pt idx="259">
                  <c:v>2.65046296296295E-2</c:v>
                </c:pt>
                <c:pt idx="260">
                  <c:v>2.6620370370370239E-2</c:v>
                </c:pt>
                <c:pt idx="261">
                  <c:v>2.6736111111110978E-2</c:v>
                </c:pt>
                <c:pt idx="262">
                  <c:v>2.6851851851851717E-2</c:v>
                </c:pt>
                <c:pt idx="263">
                  <c:v>2.6967592592592456E-2</c:v>
                </c:pt>
                <c:pt idx="264">
                  <c:v>2.7083333333333195E-2</c:v>
                </c:pt>
                <c:pt idx="265">
                  <c:v>2.7199074074073935E-2</c:v>
                </c:pt>
                <c:pt idx="266">
                  <c:v>2.7314814814814674E-2</c:v>
                </c:pt>
                <c:pt idx="267">
                  <c:v>2.7430555555555413E-2</c:v>
                </c:pt>
                <c:pt idx="268">
                  <c:v>2.7546296296296152E-2</c:v>
                </c:pt>
                <c:pt idx="269">
                  <c:v>2.7662037037036891E-2</c:v>
                </c:pt>
                <c:pt idx="270">
                  <c:v>2.7777777777777631E-2</c:v>
                </c:pt>
                <c:pt idx="271">
                  <c:v>2.789351851851837E-2</c:v>
                </c:pt>
                <c:pt idx="272">
                  <c:v>2.8009259259259109E-2</c:v>
                </c:pt>
                <c:pt idx="273">
                  <c:v>2.8124999999999848E-2</c:v>
                </c:pt>
                <c:pt idx="274">
                  <c:v>2.8240740740740587E-2</c:v>
                </c:pt>
                <c:pt idx="275">
                  <c:v>2.8356481481481326E-2</c:v>
                </c:pt>
                <c:pt idx="276">
                  <c:v>2.8472222222222066E-2</c:v>
                </c:pt>
                <c:pt idx="277">
                  <c:v>2.8587962962962805E-2</c:v>
                </c:pt>
                <c:pt idx="278">
                  <c:v>2.8703703703703544E-2</c:v>
                </c:pt>
                <c:pt idx="279">
                  <c:v>2.8819444444444283E-2</c:v>
                </c:pt>
                <c:pt idx="280">
                  <c:v>2.8935185185185022E-2</c:v>
                </c:pt>
                <c:pt idx="281">
                  <c:v>2.9050925925925761E-2</c:v>
                </c:pt>
                <c:pt idx="282">
                  <c:v>2.9166666666666501E-2</c:v>
                </c:pt>
                <c:pt idx="283">
                  <c:v>2.928240740740724E-2</c:v>
                </c:pt>
                <c:pt idx="284">
                  <c:v>2.9398148148147979E-2</c:v>
                </c:pt>
                <c:pt idx="285">
                  <c:v>2.9513888888888718E-2</c:v>
                </c:pt>
                <c:pt idx="286">
                  <c:v>2.9629629629629457E-2</c:v>
                </c:pt>
                <c:pt idx="287">
                  <c:v>2.9745370370370196E-2</c:v>
                </c:pt>
                <c:pt idx="288">
                  <c:v>2.9861111111110936E-2</c:v>
                </c:pt>
                <c:pt idx="289">
                  <c:v>2.9976851851851675E-2</c:v>
                </c:pt>
                <c:pt idx="290">
                  <c:v>3.0092592592592414E-2</c:v>
                </c:pt>
                <c:pt idx="291">
                  <c:v>3.0208333333333153E-2</c:v>
                </c:pt>
                <c:pt idx="292">
                  <c:v>3.0324074074073892E-2</c:v>
                </c:pt>
                <c:pt idx="293">
                  <c:v>3.0439814814814631E-2</c:v>
                </c:pt>
                <c:pt idx="294">
                  <c:v>3.0555555555555371E-2</c:v>
                </c:pt>
                <c:pt idx="295">
                  <c:v>3.067129629629611E-2</c:v>
                </c:pt>
                <c:pt idx="296">
                  <c:v>3.0787037037036849E-2</c:v>
                </c:pt>
                <c:pt idx="297">
                  <c:v>3.0902777777777588E-2</c:v>
                </c:pt>
                <c:pt idx="298">
                  <c:v>3.1018518518518327E-2</c:v>
                </c:pt>
                <c:pt idx="299">
                  <c:v>3.1134259259259067E-2</c:v>
                </c:pt>
                <c:pt idx="300">
                  <c:v>3.1249999999999806E-2</c:v>
                </c:pt>
                <c:pt idx="301">
                  <c:v>3.1365740740740548E-2</c:v>
                </c:pt>
                <c:pt idx="302">
                  <c:v>3.1481481481481291E-2</c:v>
                </c:pt>
                <c:pt idx="303">
                  <c:v>3.1597222222222034E-2</c:v>
                </c:pt>
                <c:pt idx="304">
                  <c:v>3.1712962962962776E-2</c:v>
                </c:pt>
                <c:pt idx="305">
                  <c:v>3.1828703703703519E-2</c:v>
                </c:pt>
                <c:pt idx="306">
                  <c:v>3.1944444444444262E-2</c:v>
                </c:pt>
                <c:pt idx="307">
                  <c:v>3.2060185185185004E-2</c:v>
                </c:pt>
                <c:pt idx="308">
                  <c:v>3.2175925925925747E-2</c:v>
                </c:pt>
                <c:pt idx="309">
                  <c:v>3.2291666666666489E-2</c:v>
                </c:pt>
                <c:pt idx="310">
                  <c:v>3.2407407407407232E-2</c:v>
                </c:pt>
                <c:pt idx="311">
                  <c:v>3.2523148148147975E-2</c:v>
                </c:pt>
                <c:pt idx="312">
                  <c:v>3.2638888888888717E-2</c:v>
                </c:pt>
                <c:pt idx="313">
                  <c:v>3.275462962962946E-2</c:v>
                </c:pt>
                <c:pt idx="314">
                  <c:v>3.2870370370370203E-2</c:v>
                </c:pt>
                <c:pt idx="315">
                  <c:v>3.2986111111110945E-2</c:v>
                </c:pt>
                <c:pt idx="316">
                  <c:v>3.3101851851851688E-2</c:v>
                </c:pt>
                <c:pt idx="317">
                  <c:v>3.3217592592592431E-2</c:v>
                </c:pt>
                <c:pt idx="318">
                  <c:v>3.3333333333333173E-2</c:v>
                </c:pt>
                <c:pt idx="319">
                  <c:v>3.3449074074073916E-2</c:v>
                </c:pt>
                <c:pt idx="320">
                  <c:v>3.3564814814814659E-2</c:v>
                </c:pt>
                <c:pt idx="321">
                  <c:v>3.3680555555555401E-2</c:v>
                </c:pt>
                <c:pt idx="322">
                  <c:v>3.3796296296296144E-2</c:v>
                </c:pt>
                <c:pt idx="323">
                  <c:v>3.3912037037036886E-2</c:v>
                </c:pt>
                <c:pt idx="324">
                  <c:v>3.4027777777777629E-2</c:v>
                </c:pt>
                <c:pt idx="325">
                  <c:v>3.4143518518518372E-2</c:v>
                </c:pt>
                <c:pt idx="326">
                  <c:v>3.4259259259259114E-2</c:v>
                </c:pt>
                <c:pt idx="327">
                  <c:v>3.4374999999999857E-2</c:v>
                </c:pt>
                <c:pt idx="328">
                  <c:v>3.44907407407406E-2</c:v>
                </c:pt>
                <c:pt idx="329">
                  <c:v>3.4606481481481342E-2</c:v>
                </c:pt>
                <c:pt idx="330">
                  <c:v>3.4722222222222085E-2</c:v>
                </c:pt>
                <c:pt idx="331">
                  <c:v>3.4837962962962828E-2</c:v>
                </c:pt>
                <c:pt idx="332">
                  <c:v>3.495370370370357E-2</c:v>
                </c:pt>
                <c:pt idx="333">
                  <c:v>3.5069444444444313E-2</c:v>
                </c:pt>
                <c:pt idx="334">
                  <c:v>3.5185185185185056E-2</c:v>
                </c:pt>
                <c:pt idx="335">
                  <c:v>3.5300925925925798E-2</c:v>
                </c:pt>
                <c:pt idx="336">
                  <c:v>3.5416666666666541E-2</c:v>
                </c:pt>
                <c:pt idx="337">
                  <c:v>3.5532407407407283E-2</c:v>
                </c:pt>
                <c:pt idx="338">
                  <c:v>3.5648148148148026E-2</c:v>
                </c:pt>
                <c:pt idx="339">
                  <c:v>3.5763888888888769E-2</c:v>
                </c:pt>
                <c:pt idx="340">
                  <c:v>3.5879629629629511E-2</c:v>
                </c:pt>
                <c:pt idx="341">
                  <c:v>3.5995370370370254E-2</c:v>
                </c:pt>
                <c:pt idx="342">
                  <c:v>3.6111111111110997E-2</c:v>
                </c:pt>
                <c:pt idx="343">
                  <c:v>3.6226851851851739E-2</c:v>
                </c:pt>
                <c:pt idx="344">
                  <c:v>3.6342592592592482E-2</c:v>
                </c:pt>
                <c:pt idx="345">
                  <c:v>3.6458333333333225E-2</c:v>
                </c:pt>
                <c:pt idx="346">
                  <c:v>3.6574074074073967E-2</c:v>
                </c:pt>
                <c:pt idx="347">
                  <c:v>3.668981481481471E-2</c:v>
                </c:pt>
                <c:pt idx="348">
                  <c:v>3.6805555555555453E-2</c:v>
                </c:pt>
                <c:pt idx="349">
                  <c:v>3.6921296296296195E-2</c:v>
                </c:pt>
                <c:pt idx="350">
                  <c:v>3.7037037037036938E-2</c:v>
                </c:pt>
                <c:pt idx="351">
                  <c:v>3.715277777777768E-2</c:v>
                </c:pt>
                <c:pt idx="352">
                  <c:v>3.7268518518518423E-2</c:v>
                </c:pt>
                <c:pt idx="353">
                  <c:v>3.7384259259259166E-2</c:v>
                </c:pt>
                <c:pt idx="354">
                  <c:v>3.7499999999999908E-2</c:v>
                </c:pt>
                <c:pt idx="355">
                  <c:v>3.7615740740740651E-2</c:v>
                </c:pt>
                <c:pt idx="356">
                  <c:v>3.7731481481481394E-2</c:v>
                </c:pt>
                <c:pt idx="357">
                  <c:v>3.7847222222222136E-2</c:v>
                </c:pt>
                <c:pt idx="358">
                  <c:v>3.7962962962962879E-2</c:v>
                </c:pt>
                <c:pt idx="359">
                  <c:v>3.8078703703703622E-2</c:v>
                </c:pt>
                <c:pt idx="360">
                  <c:v>3.8194444444444364E-2</c:v>
                </c:pt>
                <c:pt idx="361">
                  <c:v>3.8310185185185107E-2</c:v>
                </c:pt>
                <c:pt idx="362">
                  <c:v>3.842592592592585E-2</c:v>
                </c:pt>
                <c:pt idx="363">
                  <c:v>3.8541666666666592E-2</c:v>
                </c:pt>
                <c:pt idx="364">
                  <c:v>3.8657407407407335E-2</c:v>
                </c:pt>
                <c:pt idx="365">
                  <c:v>3.8773148148148077E-2</c:v>
                </c:pt>
                <c:pt idx="366">
                  <c:v>3.888888888888882E-2</c:v>
                </c:pt>
                <c:pt idx="367">
                  <c:v>3.9004629629629563E-2</c:v>
                </c:pt>
                <c:pt idx="368">
                  <c:v>3.9120370370370305E-2</c:v>
                </c:pt>
                <c:pt idx="369">
                  <c:v>3.9236111111111048E-2</c:v>
                </c:pt>
                <c:pt idx="370">
                  <c:v>3.9351851851851791E-2</c:v>
                </c:pt>
                <c:pt idx="371">
                  <c:v>3.9467592592592533E-2</c:v>
                </c:pt>
                <c:pt idx="372">
                  <c:v>3.9583333333333276E-2</c:v>
                </c:pt>
                <c:pt idx="373">
                  <c:v>3.9699074074074019E-2</c:v>
                </c:pt>
                <c:pt idx="374">
                  <c:v>3.9814814814814761E-2</c:v>
                </c:pt>
                <c:pt idx="375">
                  <c:v>3.9930555555555504E-2</c:v>
                </c:pt>
                <c:pt idx="376">
                  <c:v>4.0046296296296247E-2</c:v>
                </c:pt>
                <c:pt idx="377">
                  <c:v>4.0162037037036989E-2</c:v>
                </c:pt>
                <c:pt idx="378">
                  <c:v>4.0277777777777732E-2</c:v>
                </c:pt>
                <c:pt idx="379">
                  <c:v>4.0393518518518474E-2</c:v>
                </c:pt>
                <c:pt idx="380">
                  <c:v>4.0509259259259217E-2</c:v>
                </c:pt>
                <c:pt idx="381">
                  <c:v>4.062499999999996E-2</c:v>
                </c:pt>
                <c:pt idx="382">
                  <c:v>4.0740740740740702E-2</c:v>
                </c:pt>
                <c:pt idx="383">
                  <c:v>4.0856481481481445E-2</c:v>
                </c:pt>
                <c:pt idx="384">
                  <c:v>4.0972222222222188E-2</c:v>
                </c:pt>
                <c:pt idx="385">
                  <c:v>4.108796296296293E-2</c:v>
                </c:pt>
                <c:pt idx="386">
                  <c:v>4.1203703703703673E-2</c:v>
                </c:pt>
                <c:pt idx="387">
                  <c:v>4.1319444444444416E-2</c:v>
                </c:pt>
                <c:pt idx="388">
                  <c:v>4.1435185185185158E-2</c:v>
                </c:pt>
                <c:pt idx="389">
                  <c:v>4.1550925925925901E-2</c:v>
                </c:pt>
                <c:pt idx="390">
                  <c:v>4.1666666666666644E-2</c:v>
                </c:pt>
                <c:pt idx="391">
                  <c:v>4.1782407407407386E-2</c:v>
                </c:pt>
                <c:pt idx="392">
                  <c:v>4.1898148148148129E-2</c:v>
                </c:pt>
                <c:pt idx="393">
                  <c:v>4.2013888888888871E-2</c:v>
                </c:pt>
                <c:pt idx="394">
                  <c:v>4.2129629629629614E-2</c:v>
                </c:pt>
                <c:pt idx="395">
                  <c:v>4.2245370370370357E-2</c:v>
                </c:pt>
                <c:pt idx="396">
                  <c:v>4.2361111111111099E-2</c:v>
                </c:pt>
                <c:pt idx="397">
                  <c:v>4.2476851851851842E-2</c:v>
                </c:pt>
                <c:pt idx="398">
                  <c:v>4.2592592592592585E-2</c:v>
                </c:pt>
                <c:pt idx="399">
                  <c:v>4.2708333333333327E-2</c:v>
                </c:pt>
                <c:pt idx="400">
                  <c:v>4.282407407407407E-2</c:v>
                </c:pt>
                <c:pt idx="401">
                  <c:v>4.2939814814814813E-2</c:v>
                </c:pt>
                <c:pt idx="402">
                  <c:v>4.3055555555555555E-2</c:v>
                </c:pt>
                <c:pt idx="403">
                  <c:v>4.3171296296296298E-2</c:v>
                </c:pt>
                <c:pt idx="404">
                  <c:v>4.3287037037037041E-2</c:v>
                </c:pt>
                <c:pt idx="405">
                  <c:v>4.3402777777777783E-2</c:v>
                </c:pt>
                <c:pt idx="406">
                  <c:v>4.3518518518518526E-2</c:v>
                </c:pt>
                <c:pt idx="407">
                  <c:v>4.3634259259259268E-2</c:v>
                </c:pt>
                <c:pt idx="408">
                  <c:v>4.3750000000000011E-2</c:v>
                </c:pt>
                <c:pt idx="409">
                  <c:v>4.3865740740740754E-2</c:v>
                </c:pt>
                <c:pt idx="410">
                  <c:v>4.3981481481481496E-2</c:v>
                </c:pt>
                <c:pt idx="411">
                  <c:v>4.4097222222222239E-2</c:v>
                </c:pt>
                <c:pt idx="412">
                  <c:v>4.4212962962962982E-2</c:v>
                </c:pt>
                <c:pt idx="413">
                  <c:v>4.4328703703703724E-2</c:v>
                </c:pt>
                <c:pt idx="414">
                  <c:v>4.4444444444444467E-2</c:v>
                </c:pt>
                <c:pt idx="415">
                  <c:v>4.456018518518521E-2</c:v>
                </c:pt>
                <c:pt idx="416">
                  <c:v>4.4675925925925952E-2</c:v>
                </c:pt>
                <c:pt idx="417">
                  <c:v>4.4791666666666695E-2</c:v>
                </c:pt>
                <c:pt idx="418">
                  <c:v>4.4907407407407438E-2</c:v>
                </c:pt>
                <c:pt idx="419">
                  <c:v>4.502314814814818E-2</c:v>
                </c:pt>
                <c:pt idx="420">
                  <c:v>4.5138888888888923E-2</c:v>
                </c:pt>
              </c:numCache>
            </c:numRef>
          </c:cat>
          <c:val>
            <c:numRef>
              <c:f>'Score Template 2'!$L$9:$L$429</c:f>
              <c:numCache>
                <c:formatCode>0.00</c:formatCode>
                <c:ptCount val="421"/>
                <c:pt idx="0">
                  <c:v>-7.8567761182785009E-2</c:v>
                </c:pt>
                <c:pt idx="1">
                  <c:v>-7.517170310020449E-2</c:v>
                </c:pt>
                <c:pt idx="2">
                  <c:v>-6.6476899385452301E-2</c:v>
                </c:pt>
                <c:pt idx="3">
                  <c:v>-6.3605123758315993E-2</c:v>
                </c:pt>
                <c:pt idx="4">
                  <c:v>-5.8964514732360807E-2</c:v>
                </c:pt>
                <c:pt idx="5">
                  <c:v>-5.0547385215759306E-2</c:v>
                </c:pt>
                <c:pt idx="6">
                  <c:v>-2.81193286180496E-2</c:v>
                </c:pt>
                <c:pt idx="7">
                  <c:v>-5.5731381289660911E-4</c:v>
                </c:pt>
                <c:pt idx="8">
                  <c:v>2.3715038597583803E-2</c:v>
                </c:pt>
                <c:pt idx="9">
                  <c:v>4.3666991591453597E-2</c:v>
                </c:pt>
                <c:pt idx="10">
                  <c:v>6.5910500288009599E-2</c:v>
                </c:pt>
                <c:pt idx="11">
                  <c:v>9.401843547821051E-2</c:v>
                </c:pt>
                <c:pt idx="12">
                  <c:v>0.12669472694396999</c:v>
                </c:pt>
                <c:pt idx="13">
                  <c:v>0.14849966764450098</c:v>
                </c:pt>
                <c:pt idx="14">
                  <c:v>0.16398816108703598</c:v>
                </c:pt>
                <c:pt idx="15">
                  <c:v>0.16329143047332798</c:v>
                </c:pt>
                <c:pt idx="16">
                  <c:v>0.15568066835403399</c:v>
                </c:pt>
                <c:pt idx="17">
                  <c:v>0.14749656915664699</c:v>
                </c:pt>
                <c:pt idx="18">
                  <c:v>0.127174532413483</c:v>
                </c:pt>
                <c:pt idx="19">
                  <c:v>0.10259106159210199</c:v>
                </c:pt>
                <c:pt idx="20">
                  <c:v>8.4124225378036502E-2</c:v>
                </c:pt>
                <c:pt idx="21">
                  <c:v>6.6796493530273407E-2</c:v>
                </c:pt>
                <c:pt idx="22">
                  <c:v>4.95122820138931E-2</c:v>
                </c:pt>
                <c:pt idx="23">
                  <c:v>4.3565160036087E-2</c:v>
                </c:pt>
                <c:pt idx="24">
                  <c:v>3.8811600208282497E-2</c:v>
                </c:pt>
                <c:pt idx="25">
                  <c:v>3.7951618432998699E-2</c:v>
                </c:pt>
                <c:pt idx="26">
                  <c:v>4.0235713124275201E-2</c:v>
                </c:pt>
                <c:pt idx="27">
                  <c:v>4.0525582432746891E-2</c:v>
                </c:pt>
                <c:pt idx="28">
                  <c:v>2.7778607606887801E-2</c:v>
                </c:pt>
                <c:pt idx="29">
                  <c:v>1.3004855811595899E-2</c:v>
                </c:pt>
                <c:pt idx="30" formatCode="0.0000">
                  <c:v>6.5133057534694705E-3</c:v>
                </c:pt>
                <c:pt idx="31">
                  <c:v>-3.6050349473953202E-3</c:v>
                </c:pt>
                <c:pt idx="32">
                  <c:v>-1.2035442143678701E-2</c:v>
                </c:pt>
                <c:pt idx="33">
                  <c:v>-2.1812294423580202E-2</c:v>
                </c:pt>
                <c:pt idx="34">
                  <c:v>-3.3365345001220695E-2</c:v>
                </c:pt>
                <c:pt idx="35">
                  <c:v>-4.1027957201004002E-2</c:v>
                </c:pt>
                <c:pt idx="36">
                  <c:v>-4.62087899446487E-2</c:v>
                </c:pt>
                <c:pt idx="37">
                  <c:v>-4.7019386291503901E-2</c:v>
                </c:pt>
                <c:pt idx="38">
                  <c:v>-5.8312964439392094E-2</c:v>
                </c:pt>
                <c:pt idx="39">
                  <c:v>-5.6481021642684898E-2</c:v>
                </c:pt>
                <c:pt idx="40">
                  <c:v>-5.3185677528381402E-2</c:v>
                </c:pt>
                <c:pt idx="41">
                  <c:v>-5.4890435934066797E-2</c:v>
                </c:pt>
                <c:pt idx="42">
                  <c:v>-5.8873742818832397E-2</c:v>
                </c:pt>
                <c:pt idx="43">
                  <c:v>-7.144965529441831E-2</c:v>
                </c:pt>
                <c:pt idx="44">
                  <c:v>-8.9076399803161607E-2</c:v>
                </c:pt>
                <c:pt idx="45">
                  <c:v>-0.109314751625061</c:v>
                </c:pt>
                <c:pt idx="46">
                  <c:v>-0.12329031229019201</c:v>
                </c:pt>
                <c:pt idx="47">
                  <c:v>-0.114961290359497</c:v>
                </c:pt>
                <c:pt idx="48">
                  <c:v>-0.10290155410766601</c:v>
                </c:pt>
                <c:pt idx="49">
                  <c:v>-8.1303662061691304E-2</c:v>
                </c:pt>
                <c:pt idx="50">
                  <c:v>-6.4698588848113997E-2</c:v>
                </c:pt>
                <c:pt idx="51">
                  <c:v>-4.64678585529327E-2</c:v>
                </c:pt>
                <c:pt idx="52">
                  <c:v>-3.4865653514862101E-2</c:v>
                </c:pt>
                <c:pt idx="53">
                  <c:v>-3.3386820554733299E-2</c:v>
                </c:pt>
                <c:pt idx="54">
                  <c:v>-3.3012059330940202E-2</c:v>
                </c:pt>
                <c:pt idx="55">
                  <c:v>-2.7638345956802399E-2</c:v>
                </c:pt>
                <c:pt idx="56">
                  <c:v>-1.1565662175416901E-2</c:v>
                </c:pt>
                <c:pt idx="57">
                  <c:v>9.3071383889764599E-5</c:v>
                </c:pt>
                <c:pt idx="58">
                  <c:v>8.1819355487823507E-3</c:v>
                </c:pt>
                <c:pt idx="59">
                  <c:v>1.23506732285023E-2</c:v>
                </c:pt>
                <c:pt idx="60">
                  <c:v>1.6519409418106101E-2</c:v>
                </c:pt>
                <c:pt idx="61">
                  <c:v>2.0471681654453299E-2</c:v>
                </c:pt>
                <c:pt idx="62">
                  <c:v>2.3689013719558699E-2</c:v>
                </c:pt>
                <c:pt idx="63">
                  <c:v>2.9067963361740098E-2</c:v>
                </c:pt>
                <c:pt idx="64">
                  <c:v>1.8746048212051399E-2</c:v>
                </c:pt>
                <c:pt idx="65">
                  <c:v>1.4581994712352799E-2</c:v>
                </c:pt>
                <c:pt idx="66">
                  <c:v>1.25784233212471E-2</c:v>
                </c:pt>
                <c:pt idx="67">
                  <c:v>1.0821069031953802E-2</c:v>
                </c:pt>
                <c:pt idx="68">
                  <c:v>1.2266957759857198E-2</c:v>
                </c:pt>
                <c:pt idx="69">
                  <c:v>1.5328572690486899E-2</c:v>
                </c:pt>
                <c:pt idx="70">
                  <c:v>2.61608898639679E-2</c:v>
                </c:pt>
                <c:pt idx="71">
                  <c:v>3.1947514414787298E-2</c:v>
                </c:pt>
                <c:pt idx="72">
                  <c:v>3.2411643862724299E-2</c:v>
                </c:pt>
                <c:pt idx="73">
                  <c:v>3.3542153239250194E-2</c:v>
                </c:pt>
                <c:pt idx="74">
                  <c:v>3.5214138031005905E-2</c:v>
                </c:pt>
                <c:pt idx="75">
                  <c:v>3.3585414290428203E-2</c:v>
                </c:pt>
                <c:pt idx="76">
                  <c:v>2.8825613856315598E-2</c:v>
                </c:pt>
                <c:pt idx="77">
                  <c:v>1.8488292396068601E-2</c:v>
                </c:pt>
                <c:pt idx="78">
                  <c:v>1.00563108921051E-2</c:v>
                </c:pt>
                <c:pt idx="79">
                  <c:v>3.1228244304657002E-3</c:v>
                </c:pt>
                <c:pt idx="80">
                  <c:v>-7.3353558778762804E-3</c:v>
                </c:pt>
                <c:pt idx="81">
                  <c:v>-1.2551651895046201E-2</c:v>
                </c:pt>
                <c:pt idx="82">
                  <c:v>-1.7291273176670102E-2</c:v>
                </c:pt>
                <c:pt idx="83">
                  <c:v>-2.0775064826011699E-2</c:v>
                </c:pt>
                <c:pt idx="84">
                  <c:v>-3.0797302722930901E-2</c:v>
                </c:pt>
                <c:pt idx="85">
                  <c:v>-3.8673412799835195E-2</c:v>
                </c:pt>
                <c:pt idx="86">
                  <c:v>-4.2722368240356405E-2</c:v>
                </c:pt>
                <c:pt idx="87">
                  <c:v>-5.0326645374298096E-2</c:v>
                </c:pt>
                <c:pt idx="88">
                  <c:v>-5.964108109474181E-2</c:v>
                </c:pt>
                <c:pt idx="89">
                  <c:v>-6.6535472869873102E-2</c:v>
                </c:pt>
                <c:pt idx="90">
                  <c:v>-7.2489261627197293E-2</c:v>
                </c:pt>
                <c:pt idx="91">
                  <c:v>-8.0368399620056208E-2</c:v>
                </c:pt>
                <c:pt idx="92">
                  <c:v>-8.6144948005676292E-2</c:v>
                </c:pt>
                <c:pt idx="93">
                  <c:v>-7.8763777017593392E-2</c:v>
                </c:pt>
                <c:pt idx="94">
                  <c:v>-6.7230868339538605E-2</c:v>
                </c:pt>
                <c:pt idx="95">
                  <c:v>-5.6483596563339199E-2</c:v>
                </c:pt>
                <c:pt idx="96">
                  <c:v>-4.5660185813903804E-2</c:v>
                </c:pt>
                <c:pt idx="97">
                  <c:v>-3.4431654214859005E-2</c:v>
                </c:pt>
                <c:pt idx="98">
                  <c:v>-1.14431850612164E-2</c:v>
                </c:pt>
                <c:pt idx="99">
                  <c:v>3.9465031027793897E-2</c:v>
                </c:pt>
                <c:pt idx="100">
                  <c:v>8.8887220621109014E-2</c:v>
                </c:pt>
                <c:pt idx="101">
                  <c:v>0.12791930437088</c:v>
                </c:pt>
                <c:pt idx="102">
                  <c:v>0.15307793617248502</c:v>
                </c:pt>
                <c:pt idx="103">
                  <c:v>0.168347096443176</c:v>
                </c:pt>
                <c:pt idx="104">
                  <c:v>0.18361625671386703</c:v>
                </c:pt>
                <c:pt idx="105">
                  <c:v>0.19263683557510403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0.18128898143768299</c:v>
                </c:pt>
                <c:pt idx="120">
                  <c:v>0.155292534828186</c:v>
                </c:pt>
                <c:pt idx="121">
                  <c:v>0.121375095844269</c:v>
                </c:pt>
                <c:pt idx="122">
                  <c:v>8.8262850046157804E-2</c:v>
                </c:pt>
                <c:pt idx="123">
                  <c:v>6.4067065715789809E-2</c:v>
                </c:pt>
                <c:pt idx="124">
                  <c:v>4.2480057477951104E-2</c:v>
                </c:pt>
                <c:pt idx="125">
                  <c:v>1.7113986611366299E-2</c:v>
                </c:pt>
                <c:pt idx="126">
                  <c:v>-1.8715690076351196E-2</c:v>
                </c:pt>
                <c:pt idx="127">
                  <c:v>-4.64602619409561E-2</c:v>
                </c:pt>
                <c:pt idx="128">
                  <c:v>-5.6251591444015502E-2</c:v>
                </c:pt>
                <c:pt idx="129">
                  <c:v>-5.8523446321487399E-2</c:v>
                </c:pt>
                <c:pt idx="130">
                  <c:v>-6.9403123855590804E-2</c:v>
                </c:pt>
                <c:pt idx="131">
                  <c:v>-7.6021683216094996E-2</c:v>
                </c:pt>
                <c:pt idx="132">
                  <c:v>-7.9279726743698112E-2</c:v>
                </c:pt>
                <c:pt idx="133">
                  <c:v>-7.8153061866760298E-2</c:v>
                </c:pt>
                <c:pt idx="134">
                  <c:v>-7.5096136331558205E-2</c:v>
                </c:pt>
                <c:pt idx="135">
                  <c:v>-7.4800395965576194E-2</c:v>
                </c:pt>
                <c:pt idx="136">
                  <c:v>-7.45046555995941E-2</c:v>
                </c:pt>
                <c:pt idx="137">
                  <c:v>-7.7507370710372891E-2</c:v>
                </c:pt>
                <c:pt idx="138">
                  <c:v>-8.6071407794952398E-2</c:v>
                </c:pt>
                <c:pt idx="139">
                  <c:v>-0.10037474632263199</c:v>
                </c:pt>
                <c:pt idx="140">
                  <c:v>-9.2688202857971191E-2</c:v>
                </c:pt>
                <c:pt idx="141">
                  <c:v>-7.9817759990692114E-2</c:v>
                </c:pt>
                <c:pt idx="142">
                  <c:v>-6.4344716072082503E-2</c:v>
                </c:pt>
                <c:pt idx="143">
                  <c:v>-5.5210232734680204E-2</c:v>
                </c:pt>
                <c:pt idx="144">
                  <c:v>-4.60757464170456E-2</c:v>
                </c:pt>
                <c:pt idx="145">
                  <c:v>-3.6729317903518695E-2</c:v>
                </c:pt>
                <c:pt idx="146">
                  <c:v>-3.21388691663742E-2</c:v>
                </c:pt>
                <c:pt idx="147">
                  <c:v>-1.2033672630786899E-2</c:v>
                </c:pt>
                <c:pt idx="148">
                  <c:v>5.03442361950874E-3</c:v>
                </c:pt>
                <c:pt idx="149">
                  <c:v>1.3974635303020498E-2</c:v>
                </c:pt>
                <c:pt idx="150">
                  <c:v>2.1189966797828703E-2</c:v>
                </c:pt>
                <c:pt idx="151">
                  <c:v>2.3921938240528101E-2</c:v>
                </c:pt>
                <c:pt idx="152">
                  <c:v>3.1592577695846599E-2</c:v>
                </c:pt>
                <c:pt idx="153">
                  <c:v>2.2115959227085098E-2</c:v>
                </c:pt>
                <c:pt idx="154">
                  <c:v>2.8306421637535099E-2</c:v>
                </c:pt>
                <c:pt idx="155">
                  <c:v>3.61350774765015E-2</c:v>
                </c:pt>
                <c:pt idx="156">
                  <c:v>4.8285689949989302E-2</c:v>
                </c:pt>
                <c:pt idx="157">
                  <c:v>5.1764082908630396E-2</c:v>
                </c:pt>
                <c:pt idx="158">
                  <c:v>5.2449679374694795E-2</c:v>
                </c:pt>
                <c:pt idx="159">
                  <c:v>5.4064637422561602E-2</c:v>
                </c:pt>
                <c:pt idx="160">
                  <c:v>5.5518227815628096E-2</c:v>
                </c:pt>
                <c:pt idx="161">
                  <c:v>5.5349111557006801E-2</c:v>
                </c:pt>
                <c:pt idx="162">
                  <c:v>4.2841324210166898E-2</c:v>
                </c:pt>
                <c:pt idx="163">
                  <c:v>1.6483719646930697E-2</c:v>
                </c:pt>
                <c:pt idx="164">
                  <c:v>-5.8784242719411902E-3</c:v>
                </c:pt>
                <c:pt idx="165">
                  <c:v>-1.8329986929893502E-2</c:v>
                </c:pt>
                <c:pt idx="166">
                  <c:v>-2.9106196761131301E-2</c:v>
                </c:pt>
                <c:pt idx="167">
                  <c:v>-3.79245787858963E-2</c:v>
                </c:pt>
                <c:pt idx="168">
                  <c:v>-4.2989853024482702E-2</c:v>
                </c:pt>
                <c:pt idx="169">
                  <c:v>-4.9710047245025597E-2</c:v>
                </c:pt>
                <c:pt idx="170">
                  <c:v>-5.5317217111587498E-2</c:v>
                </c:pt>
                <c:pt idx="171">
                  <c:v>-6.2972629070281991E-2</c:v>
                </c:pt>
                <c:pt idx="172">
                  <c:v>-7.2254729270935097E-2</c:v>
                </c:pt>
                <c:pt idx="173">
                  <c:v>-7.6037633419036896E-2</c:v>
                </c:pt>
                <c:pt idx="174">
                  <c:v>-6.7410099506378204E-2</c:v>
                </c:pt>
                <c:pt idx="175">
                  <c:v>-5.4893177747726396E-2</c:v>
                </c:pt>
                <c:pt idx="176">
                  <c:v>-4.2643243074417102E-2</c:v>
                </c:pt>
                <c:pt idx="177">
                  <c:v>-3.6514511704444898E-2</c:v>
                </c:pt>
                <c:pt idx="178">
                  <c:v>-2.5350618362426795E-2</c:v>
                </c:pt>
                <c:pt idx="179">
                  <c:v>-1.8231375515461001E-2</c:v>
                </c:pt>
                <c:pt idx="180">
                  <c:v>-2.2019599378109E-2</c:v>
                </c:pt>
                <c:pt idx="181">
                  <c:v>-1.9115279614925398E-2</c:v>
                </c:pt>
                <c:pt idx="182">
                  <c:v>-1.98536887764931E-2</c:v>
                </c:pt>
                <c:pt idx="183">
                  <c:v>-2.8861224651336701E-2</c:v>
                </c:pt>
                <c:pt idx="184">
                  <c:v>-3.1458842754364003E-2</c:v>
                </c:pt>
                <c:pt idx="185">
                  <c:v>-2.1586841344833404E-2</c:v>
                </c:pt>
                <c:pt idx="186">
                  <c:v>-4.0509667247533802E-3</c:v>
                </c:pt>
                <c:pt idx="187">
                  <c:v>1.0984877496957798E-2</c:v>
                </c:pt>
                <c:pt idx="188">
                  <c:v>2.3948109149932902E-2</c:v>
                </c:pt>
                <c:pt idx="189">
                  <c:v>3.9006972312927206E-2</c:v>
                </c:pt>
                <c:pt idx="190">
                  <c:v>5.1011091470718396E-2</c:v>
                </c:pt>
                <c:pt idx="191">
                  <c:v>5.1750648021698001E-2</c:v>
                </c:pt>
                <c:pt idx="192">
                  <c:v>3.86983662843704E-2</c:v>
                </c:pt>
                <c:pt idx="193">
                  <c:v>1.7303280532360098E-2</c:v>
                </c:pt>
                <c:pt idx="194">
                  <c:v>1.0756278783082999E-2</c:v>
                </c:pt>
                <c:pt idx="195">
                  <c:v>1.39024883508682E-2</c:v>
                </c:pt>
                <c:pt idx="196">
                  <c:v>1.14908657968044E-2</c:v>
                </c:pt>
                <c:pt idx="197">
                  <c:v>5.728700384497641E-3</c:v>
                </c:pt>
                <c:pt idx="198">
                  <c:v>3.9203409105539302E-4</c:v>
                </c:pt>
                <c:pt idx="199">
                  <c:v>-2.3416824638843501E-3</c:v>
                </c:pt>
                <c:pt idx="200">
                  <c:v>-4.3299641460180296E-3</c:v>
                </c:pt>
                <c:pt idx="201">
                  <c:v>-5.3821895271539697E-3</c:v>
                </c:pt>
                <c:pt idx="202">
                  <c:v>-1.5938019752502398E-2</c:v>
                </c:pt>
                <c:pt idx="203">
                  <c:v>-2.6921004056930504E-2</c:v>
                </c:pt>
                <c:pt idx="204">
                  <c:v>-3.0390000343322798E-2</c:v>
                </c:pt>
                <c:pt idx="205">
                  <c:v>-3.6942258477210999E-2</c:v>
                </c:pt>
                <c:pt idx="206">
                  <c:v>-4.7083967924118002E-2</c:v>
                </c:pt>
                <c:pt idx="207">
                  <c:v>-6.1729919910430898E-2</c:v>
                </c:pt>
                <c:pt idx="208">
                  <c:v>-7.6289427280425995E-2</c:v>
                </c:pt>
                <c:pt idx="209">
                  <c:v>-9.0693289041519187E-2</c:v>
                </c:pt>
                <c:pt idx="210">
                  <c:v>-9.7668743133544914E-2</c:v>
                </c:pt>
                <c:pt idx="211">
                  <c:v>-0.10324306488037101</c:v>
                </c:pt>
                <c:pt idx="212">
                  <c:v>-0.10797370672226</c:v>
                </c:pt>
                <c:pt idx="213">
                  <c:v>-0.109428131580353</c:v>
                </c:pt>
                <c:pt idx="214">
                  <c:v>-9.531156420707701E-2</c:v>
                </c:pt>
                <c:pt idx="215">
                  <c:v>-7.7611154317855813E-2</c:v>
                </c:pt>
                <c:pt idx="216">
                  <c:v>-6.0283535718917904E-2</c:v>
                </c:pt>
                <c:pt idx="217">
                  <c:v>-4.4980224967002908E-2</c:v>
                </c:pt>
                <c:pt idx="218">
                  <c:v>-2.1117545664310497E-2</c:v>
                </c:pt>
                <c:pt idx="219">
                  <c:v>-4.0450640022754707E-3</c:v>
                </c:pt>
                <c:pt idx="220">
                  <c:v>9.5144109800457996E-4</c:v>
                </c:pt>
                <c:pt idx="221">
                  <c:v>8.2704752683639502E-3</c:v>
                </c:pt>
                <c:pt idx="222">
                  <c:v>1.9746096432209002E-2</c:v>
                </c:pt>
                <c:pt idx="223">
                  <c:v>2.9989054799079897E-2</c:v>
                </c:pt>
                <c:pt idx="224">
                  <c:v>3.7201464176177999E-2</c:v>
                </c:pt>
                <c:pt idx="225">
                  <c:v>3.7270510196685799E-2</c:v>
                </c:pt>
                <c:pt idx="226">
                  <c:v>3.7339556217193599E-2</c:v>
                </c:pt>
                <c:pt idx="227">
                  <c:v>3.7408602237701399E-2</c:v>
                </c:pt>
                <c:pt idx="228">
                  <c:v>3.7477648258209199E-2</c:v>
                </c:pt>
                <c:pt idx="229">
                  <c:v>3.7546694278716999E-2</c:v>
                </c:pt>
                <c:pt idx="230">
                  <c:v>3.7615740299224897E-2</c:v>
                </c:pt>
                <c:pt idx="231">
                  <c:v>3.7684789299964896E-2</c:v>
                </c:pt>
                <c:pt idx="232">
                  <c:v>3.7753835320472703E-2</c:v>
                </c:pt>
                <c:pt idx="233">
                  <c:v>3.7822881340980503E-2</c:v>
                </c:pt>
                <c:pt idx="234">
                  <c:v>3.7891927361488296E-2</c:v>
                </c:pt>
                <c:pt idx="235">
                  <c:v>3.7960973381996201E-2</c:v>
                </c:pt>
                <c:pt idx="236">
                  <c:v>3.8030019402503994E-2</c:v>
                </c:pt>
                <c:pt idx="237">
                  <c:v>8.9790821075439509E-2</c:v>
                </c:pt>
                <c:pt idx="238">
                  <c:v>7.3666447401046789E-2</c:v>
                </c:pt>
                <c:pt idx="239">
                  <c:v>5.2065527439117396E-2</c:v>
                </c:pt>
                <c:pt idx="240">
                  <c:v>2.8675177693367002E-2</c:v>
                </c:pt>
                <c:pt idx="241">
                  <c:v>7.7473342418670696E-3</c:v>
                </c:pt>
                <c:pt idx="242">
                  <c:v>1.11441992223263E-2</c:v>
                </c:pt>
                <c:pt idx="243">
                  <c:v>2.4239079654216802E-2</c:v>
                </c:pt>
                <c:pt idx="244">
                  <c:v>4.77267920970917E-2</c:v>
                </c:pt>
                <c:pt idx="245">
                  <c:v>6.5058559179306003E-2</c:v>
                </c:pt>
                <c:pt idx="246">
                  <c:v>7.7752953767776509E-2</c:v>
                </c:pt>
                <c:pt idx="247">
                  <c:v>7.8521430492401095E-2</c:v>
                </c:pt>
                <c:pt idx="248">
                  <c:v>7.207879424095151E-2</c:v>
                </c:pt>
                <c:pt idx="249">
                  <c:v>5.6457692384719906E-2</c:v>
                </c:pt>
                <c:pt idx="250">
                  <c:v>3.5371264815330497E-2</c:v>
                </c:pt>
                <c:pt idx="251">
                  <c:v>1.4284840226173401E-2</c:v>
                </c:pt>
                <c:pt idx="252">
                  <c:v>-2.9575984925031703E-3</c:v>
                </c:pt>
                <c:pt idx="253">
                  <c:v>-1.8953579664230301E-2</c:v>
                </c:pt>
                <c:pt idx="254">
                  <c:v>-3.8846945762634297E-2</c:v>
                </c:pt>
                <c:pt idx="255">
                  <c:v>-4.8761951923370399E-2</c:v>
                </c:pt>
                <c:pt idx="256">
                  <c:v>-5.9580087661743199E-2</c:v>
                </c:pt>
                <c:pt idx="257">
                  <c:v>-6.2023353576660202E-2</c:v>
                </c:pt>
                <c:pt idx="258">
                  <c:v>-5.8736073970794708E-2</c:v>
                </c:pt>
                <c:pt idx="259">
                  <c:v>-5.7332038879394497E-2</c:v>
                </c:pt>
                <c:pt idx="260">
                  <c:v>-5.5138319730758702E-2</c:v>
                </c:pt>
                <c:pt idx="261">
                  <c:v>-4.8598879575729399E-2</c:v>
                </c:pt>
                <c:pt idx="262">
                  <c:v>-4.4084465503692598E-2</c:v>
                </c:pt>
                <c:pt idx="263">
                  <c:v>-4.1199305653572098E-2</c:v>
                </c:pt>
                <c:pt idx="264">
                  <c:v>-2.9077133536338801E-2</c:v>
                </c:pt>
                <c:pt idx="265">
                  <c:v>-4.4148418307304399E-2</c:v>
                </c:pt>
                <c:pt idx="266">
                  <c:v>-5.7794404029846196E-2</c:v>
                </c:pt>
                <c:pt idx="267">
                  <c:v>-5.6356978416442896E-2</c:v>
                </c:pt>
                <c:pt idx="268">
                  <c:v>-5.2523446083068907E-2</c:v>
                </c:pt>
                <c:pt idx="269">
                  <c:v>-5.4104900360107407E-2</c:v>
                </c:pt>
                <c:pt idx="270">
                  <c:v>-6.6718345880508401E-2</c:v>
                </c:pt>
                <c:pt idx="271">
                  <c:v>-7.7053838968277E-2</c:v>
                </c:pt>
                <c:pt idx="272">
                  <c:v>-7.623807191848761E-2</c:v>
                </c:pt>
                <c:pt idx="273">
                  <c:v>-7.4972778558731093E-2</c:v>
                </c:pt>
                <c:pt idx="274">
                  <c:v>-6.5150910615921001E-2</c:v>
                </c:pt>
                <c:pt idx="275">
                  <c:v>-5.1757538318634E-2</c:v>
                </c:pt>
                <c:pt idx="276">
                  <c:v>-3.8327971100807198E-2</c:v>
                </c:pt>
                <c:pt idx="277">
                  <c:v>-2.3516175150871298E-2</c:v>
                </c:pt>
                <c:pt idx="278">
                  <c:v>-7.5958080589771304E-3</c:v>
                </c:pt>
                <c:pt idx="279">
                  <c:v>8.3245597779750807E-3</c:v>
                </c:pt>
                <c:pt idx="280">
                  <c:v>8.8929831981658901E-3</c:v>
                </c:pt>
                <c:pt idx="281">
                  <c:v>1.9482468068599702E-2</c:v>
                </c:pt>
                <c:pt idx="282">
                  <c:v>2.4453218281269101E-2</c:v>
                </c:pt>
                <c:pt idx="283">
                  <c:v>2.7859845757484399E-2</c:v>
                </c:pt>
                <c:pt idx="284">
                  <c:v>2.8414687514305099E-2</c:v>
                </c:pt>
                <c:pt idx="285">
                  <c:v>2.9494857788085901E-2</c:v>
                </c:pt>
                <c:pt idx="286">
                  <c:v>3.1532675027847297E-2</c:v>
                </c:pt>
                <c:pt idx="287">
                  <c:v>3.3570492267608602E-2</c:v>
                </c:pt>
                <c:pt idx="288">
                  <c:v>3.2101899385452298E-2</c:v>
                </c:pt>
                <c:pt idx="289">
                  <c:v>2.6445195078849799E-2</c:v>
                </c:pt>
                <c:pt idx="290">
                  <c:v>2.6115483045577998E-2</c:v>
                </c:pt>
                <c:pt idx="291">
                  <c:v>2.4772557616233797E-2</c:v>
                </c:pt>
                <c:pt idx="292">
                  <c:v>1.7865712940692897E-2</c:v>
                </c:pt>
                <c:pt idx="293">
                  <c:v>1.0116268694400802E-2</c:v>
                </c:pt>
                <c:pt idx="294">
                  <c:v>1.28767173737288E-3</c:v>
                </c:pt>
                <c:pt idx="295">
                  <c:v>-1.2637536227703097E-2</c:v>
                </c:pt>
                <c:pt idx="296">
                  <c:v>-2.8342700004577601E-2</c:v>
                </c:pt>
                <c:pt idx="297">
                  <c:v>-4.6873474121093807E-2</c:v>
                </c:pt>
                <c:pt idx="298">
                  <c:v>-6.4468002319335915E-2</c:v>
                </c:pt>
                <c:pt idx="299">
                  <c:v>-7.5773912668228208E-2</c:v>
                </c:pt>
                <c:pt idx="300">
                  <c:v>-7.3524469137191795E-2</c:v>
                </c:pt>
                <c:pt idx="301">
                  <c:v>-6.1562621593475302E-2</c:v>
                </c:pt>
                <c:pt idx="302">
                  <c:v>-4.4051760435104399E-2</c:v>
                </c:pt>
                <c:pt idx="303">
                  <c:v>-2.4671329557895701E-2</c:v>
                </c:pt>
                <c:pt idx="304">
                  <c:v>-8.3341687917709382E-3</c:v>
                </c:pt>
                <c:pt idx="305">
                  <c:v>5.4802313446998593E-3</c:v>
                </c:pt>
                <c:pt idx="306">
                  <c:v>1.6469025611877398E-2</c:v>
                </c:pt>
                <c:pt idx="307">
                  <c:v>2.5114786624908396E-2</c:v>
                </c:pt>
                <c:pt idx="308">
                  <c:v>3.02476197481155E-2</c:v>
                </c:pt>
                <c:pt idx="309">
                  <c:v>3.0538207292556799E-2</c:v>
                </c:pt>
                <c:pt idx="310">
                  <c:v>3.5954129695892297E-2</c:v>
                </c:pt>
                <c:pt idx="311">
                  <c:v>4.8722019791603094E-2</c:v>
                </c:pt>
                <c:pt idx="312">
                  <c:v>5.6770241260528598E-2</c:v>
                </c:pt>
                <c:pt idx="313">
                  <c:v>6.7206799983978299E-2</c:v>
                </c:pt>
                <c:pt idx="314">
                  <c:v>7.8276288509368894E-2</c:v>
                </c:pt>
                <c:pt idx="315">
                  <c:v>8.029518723487851E-2</c:v>
                </c:pt>
                <c:pt idx="316">
                  <c:v>6.8407893180847196E-2</c:v>
                </c:pt>
                <c:pt idx="317">
                  <c:v>4.4217875599861102E-2</c:v>
                </c:pt>
                <c:pt idx="318">
                  <c:v>2.2557696700096098E-2</c:v>
                </c:pt>
                <c:pt idx="319">
                  <c:v>9.7832292318344102E-3</c:v>
                </c:pt>
                <c:pt idx="320">
                  <c:v>7.2553277015685999E-3</c:v>
                </c:pt>
                <c:pt idx="321">
                  <c:v>9.9661704152822486E-4</c:v>
                </c:pt>
                <c:pt idx="322">
                  <c:v>-3.5034954547882103E-3</c:v>
                </c:pt>
                <c:pt idx="323">
                  <c:v>-8.5568122565746283E-3</c:v>
                </c:pt>
                <c:pt idx="324">
                  <c:v>-2.34160408377647E-2</c:v>
                </c:pt>
                <c:pt idx="325">
                  <c:v>-3.8107308745384205E-2</c:v>
                </c:pt>
                <c:pt idx="326">
                  <c:v>-5.4818528890609695E-2</c:v>
                </c:pt>
                <c:pt idx="327">
                  <c:v>-7.175303101539611E-2</c:v>
                </c:pt>
                <c:pt idx="328">
                  <c:v>-8.5398745536804196E-2</c:v>
                </c:pt>
                <c:pt idx="329">
                  <c:v>-8.8923680782318104E-2</c:v>
                </c:pt>
                <c:pt idx="330">
                  <c:v>-8.9033329486846904E-2</c:v>
                </c:pt>
                <c:pt idx="331">
                  <c:v>-8.9142978191375705E-2</c:v>
                </c:pt>
                <c:pt idx="332">
                  <c:v>-8.9252626895904519E-2</c:v>
                </c:pt>
                <c:pt idx="333">
                  <c:v>-8.9362275600433402E-2</c:v>
                </c:pt>
                <c:pt idx="334">
                  <c:v>-8.9471924304962189E-2</c:v>
                </c:pt>
                <c:pt idx="335">
                  <c:v>-8.9581573009490989E-2</c:v>
                </c:pt>
                <c:pt idx="336">
                  <c:v>-8.9691221714019789E-2</c:v>
                </c:pt>
                <c:pt idx="337">
                  <c:v>-8.9800870418548603E-2</c:v>
                </c:pt>
                <c:pt idx="338">
                  <c:v>-8.991051912307739E-2</c:v>
                </c:pt>
                <c:pt idx="339">
                  <c:v>-9.0020167827606204E-2</c:v>
                </c:pt>
                <c:pt idx="340">
                  <c:v>-9.012981653213499E-2</c:v>
                </c:pt>
                <c:pt idx="341">
                  <c:v>-9.0239465236663804E-2</c:v>
                </c:pt>
                <c:pt idx="342">
                  <c:v>-3.7080296874046299E-2</c:v>
                </c:pt>
                <c:pt idx="343">
                  <c:v>-4.2311972379684502E-2</c:v>
                </c:pt>
                <c:pt idx="344">
                  <c:v>-5.94613552093506E-2</c:v>
                </c:pt>
                <c:pt idx="345">
                  <c:v>-7.0682018995285006E-2</c:v>
                </c:pt>
                <c:pt idx="346">
                  <c:v>-7.1963053941726696E-2</c:v>
                </c:pt>
                <c:pt idx="347">
                  <c:v>-7.9987323284149203E-2</c:v>
                </c:pt>
                <c:pt idx="348">
                  <c:v>-9.359141588211059E-2</c:v>
                </c:pt>
                <c:pt idx="349">
                  <c:v>-0.105495977401733</c:v>
                </c:pt>
                <c:pt idx="350">
                  <c:v>-0.10761575698852499</c:v>
                </c:pt>
                <c:pt idx="351">
                  <c:v>-0.10531697273254401</c:v>
                </c:pt>
                <c:pt idx="352">
                  <c:v>-0.10153526067733801</c:v>
                </c:pt>
                <c:pt idx="353">
                  <c:v>-8.9343851804733296E-2</c:v>
                </c:pt>
                <c:pt idx="354">
                  <c:v>-6.3241499662399295E-2</c:v>
                </c:pt>
                <c:pt idx="355">
                  <c:v>-2.6542252302169798E-2</c:v>
                </c:pt>
                <c:pt idx="356">
                  <c:v>5.5704262107610699E-3</c:v>
                </c:pt>
                <c:pt idx="357">
                  <c:v>3.5581877827644402E-2</c:v>
                </c:pt>
                <c:pt idx="358">
                  <c:v>5.0167769193649299E-2</c:v>
                </c:pt>
                <c:pt idx="359">
                  <c:v>5.8540475368499802E-2</c:v>
                </c:pt>
                <c:pt idx="360">
                  <c:v>5.3080546855926503E-2</c:v>
                </c:pt>
                <c:pt idx="361">
                  <c:v>4.9570578336715701E-2</c:v>
                </c:pt>
                <c:pt idx="362">
                  <c:v>5.7050865888595592E-2</c:v>
                </c:pt>
                <c:pt idx="363">
                  <c:v>8.5071873664855982E-2</c:v>
                </c:pt>
                <c:pt idx="364">
                  <c:v>0.12197579145431502</c:v>
                </c:pt>
                <c:pt idx="365">
                  <c:v>0.14499424695968599</c:v>
                </c:pt>
                <c:pt idx="366">
                  <c:v>0.16523044109344501</c:v>
                </c:pt>
                <c:pt idx="367">
                  <c:v>0.16953227519989</c:v>
                </c:pt>
                <c:pt idx="368">
                  <c:v>0.16010557413101198</c:v>
                </c:pt>
                <c:pt idx="369">
                  <c:v>0.143427133560181</c:v>
                </c:pt>
                <c:pt idx="370">
                  <c:v>0.13092082738876301</c:v>
                </c:pt>
                <c:pt idx="371">
                  <c:v>0.12062282562255901</c:v>
                </c:pt>
                <c:pt idx="372">
                  <c:v>0.10726629495620699</c:v>
                </c:pt>
                <c:pt idx="373">
                  <c:v>9.608492851257322E-2</c:v>
                </c:pt>
                <c:pt idx="374">
                  <c:v>8.2325094938278193E-2</c:v>
                </c:pt>
                <c:pt idx="375">
                  <c:v>7.3512351512908913E-2</c:v>
                </c:pt>
                <c:pt idx="376">
                  <c:v>4.6777099370956407E-2</c:v>
                </c:pt>
                <c:pt idx="377">
                  <c:v>1.7176070809364299E-2</c:v>
                </c:pt>
                <c:pt idx="378">
                  <c:v>-1.3530530035495801E-2</c:v>
                </c:pt>
                <c:pt idx="379">
                  <c:v>-2.9171472787857099E-2</c:v>
                </c:pt>
                <c:pt idx="380">
                  <c:v>-2.9133573174476603E-2</c:v>
                </c:pt>
                <c:pt idx="381">
                  <c:v>-2.90956735610962E-2</c:v>
                </c:pt>
                <c:pt idx="382">
                  <c:v>-2.9057773947715797E-2</c:v>
                </c:pt>
                <c:pt idx="383">
                  <c:v>-2.90198743343353E-2</c:v>
                </c:pt>
                <c:pt idx="384">
                  <c:v>-2.8981971740722697E-2</c:v>
                </c:pt>
                <c:pt idx="385">
                  <c:v>-2.8944072127342204E-2</c:v>
                </c:pt>
                <c:pt idx="386">
                  <c:v>-2.8906172513961798E-2</c:v>
                </c:pt>
                <c:pt idx="387">
                  <c:v>-2.8868272900581398E-2</c:v>
                </c:pt>
                <c:pt idx="388">
                  <c:v>-2.8830373287200898E-2</c:v>
                </c:pt>
                <c:pt idx="389">
                  <c:v>-2.8792473673820498E-2</c:v>
                </c:pt>
                <c:pt idx="390">
                  <c:v>-2.8754574060440099E-2</c:v>
                </c:pt>
                <c:pt idx="391">
                  <c:v>-2.8716674447059599E-2</c:v>
                </c:pt>
                <c:pt idx="392">
                  <c:v>-0.15042542219161997</c:v>
                </c:pt>
                <c:pt idx="393">
                  <c:v>-0.13943581581115699</c:v>
                </c:pt>
                <c:pt idx="394">
                  <c:v>-0.13033347129821801</c:v>
                </c:pt>
                <c:pt idx="395">
                  <c:v>-0.123542153835297</c:v>
                </c:pt>
                <c:pt idx="396">
                  <c:v>-0.119807779788971</c:v>
                </c:pt>
                <c:pt idx="397">
                  <c:v>-0.11113805770874001</c:v>
                </c:pt>
                <c:pt idx="398">
                  <c:v>-0.10220562219619801</c:v>
                </c:pt>
                <c:pt idx="399">
                  <c:v>-9.3183618783950803E-2</c:v>
                </c:pt>
                <c:pt idx="400">
                  <c:v>-6.8888163566589403E-2</c:v>
                </c:pt>
                <c:pt idx="401">
                  <c:v>-4.47621792554855E-2</c:v>
                </c:pt>
                <c:pt idx="402">
                  <c:v>-3.3950501680374105E-2</c:v>
                </c:pt>
                <c:pt idx="403">
                  <c:v>-1.95541635155678E-2</c:v>
                </c:pt>
                <c:pt idx="404">
                  <c:v>-4.0655192732810999E-2</c:v>
                </c:pt>
                <c:pt idx="405">
                  <c:v>-1.5982878208160401E-2</c:v>
                </c:pt>
                <c:pt idx="406">
                  <c:v>-3.3417295664548903E-3</c:v>
                </c:pt>
                <c:pt idx="407">
                  <c:v>-3.2809298485517503E-3</c:v>
                </c:pt>
                <c:pt idx="408">
                  <c:v>-3.8999844342470203E-3</c:v>
                </c:pt>
                <c:pt idx="409">
                  <c:v>-6.6294342279434202E-3</c:v>
                </c:pt>
                <c:pt idx="410">
                  <c:v>-1.0082960128784199E-2</c:v>
                </c:pt>
                <c:pt idx="411">
                  <c:v>-1.35364860296249E-2</c:v>
                </c:pt>
                <c:pt idx="412">
                  <c:v>-2.5359523296356202E-2</c:v>
                </c:pt>
                <c:pt idx="413">
                  <c:v>-4.4202318787574801E-2</c:v>
                </c:pt>
                <c:pt idx="414">
                  <c:v>-6.3911557197570801E-2</c:v>
                </c:pt>
                <c:pt idx="415">
                  <c:v>-7.3177921772003204E-2</c:v>
                </c:pt>
                <c:pt idx="416">
                  <c:v>-8.6210751533508295E-2</c:v>
                </c:pt>
                <c:pt idx="417">
                  <c:v>-9.5950216054916396E-2</c:v>
                </c:pt>
                <c:pt idx="418">
                  <c:v>-0.104657709598541</c:v>
                </c:pt>
                <c:pt idx="419">
                  <c:v>-0.11051788330078099</c:v>
                </c:pt>
                <c:pt idx="420">
                  <c:v>-0.10682396888732899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'Score Template 2'!$C$8</c:f>
              <c:strCache>
                <c:ptCount val="1"/>
                <c:pt idx="0">
                  <c:v>AGC MW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'Score Template 2'!$B$9:$B$429</c:f>
              <c:numCache>
                <c:formatCode>h:mm:ss</c:formatCode>
                <c:ptCount val="421"/>
                <c:pt idx="0">
                  <c:v>0.99652777777777835</c:v>
                </c:pt>
                <c:pt idx="1">
                  <c:v>0.99664351851851907</c:v>
                </c:pt>
                <c:pt idx="2">
                  <c:v>0.99675925925925979</c:v>
                </c:pt>
                <c:pt idx="3">
                  <c:v>0.99687500000000051</c:v>
                </c:pt>
                <c:pt idx="4">
                  <c:v>0.99699074074074123</c:v>
                </c:pt>
                <c:pt idx="5">
                  <c:v>0.99710648148148195</c:v>
                </c:pt>
                <c:pt idx="6">
                  <c:v>0.99722222222222268</c:v>
                </c:pt>
                <c:pt idx="7">
                  <c:v>0.9973379629629634</c:v>
                </c:pt>
                <c:pt idx="8">
                  <c:v>0.99745370370370412</c:v>
                </c:pt>
                <c:pt idx="9">
                  <c:v>0.99756944444444484</c:v>
                </c:pt>
                <c:pt idx="10">
                  <c:v>0.99768518518518556</c:v>
                </c:pt>
                <c:pt idx="11">
                  <c:v>0.99780092592592629</c:v>
                </c:pt>
                <c:pt idx="12">
                  <c:v>0.99791666666666701</c:v>
                </c:pt>
                <c:pt idx="13">
                  <c:v>0.99803240740740773</c:v>
                </c:pt>
                <c:pt idx="14">
                  <c:v>0.99814814814814845</c:v>
                </c:pt>
                <c:pt idx="15">
                  <c:v>0.99826388888888917</c:v>
                </c:pt>
                <c:pt idx="16">
                  <c:v>0.99837962962962989</c:v>
                </c:pt>
                <c:pt idx="17">
                  <c:v>0.99849537037037062</c:v>
                </c:pt>
                <c:pt idx="18">
                  <c:v>0.99861111111111134</c:v>
                </c:pt>
                <c:pt idx="19">
                  <c:v>0.99872685185185206</c:v>
                </c:pt>
                <c:pt idx="20">
                  <c:v>0.99884259259259278</c:v>
                </c:pt>
                <c:pt idx="21">
                  <c:v>0.9989583333333335</c:v>
                </c:pt>
                <c:pt idx="22">
                  <c:v>0.99907407407407423</c:v>
                </c:pt>
                <c:pt idx="23">
                  <c:v>0.99918981481481495</c:v>
                </c:pt>
                <c:pt idx="24">
                  <c:v>0.99930555555555567</c:v>
                </c:pt>
                <c:pt idx="25">
                  <c:v>0.99942129629629639</c:v>
                </c:pt>
                <c:pt idx="26">
                  <c:v>0.99953703703703711</c:v>
                </c:pt>
                <c:pt idx="27">
                  <c:v>0.99965277777777783</c:v>
                </c:pt>
                <c:pt idx="28">
                  <c:v>0.99976851851851856</c:v>
                </c:pt>
                <c:pt idx="29">
                  <c:v>0.99988425925925928</c:v>
                </c:pt>
                <c:pt idx="30">
                  <c:v>0</c:v>
                </c:pt>
                <c:pt idx="31">
                  <c:v>1.1574074074074073E-4</c:v>
                </c:pt>
                <c:pt idx="32">
                  <c:v>2.3148148148148146E-4</c:v>
                </c:pt>
                <c:pt idx="33">
                  <c:v>3.4722222222222218E-4</c:v>
                </c:pt>
                <c:pt idx="34">
                  <c:v>4.6296296296296293E-4</c:v>
                </c:pt>
                <c:pt idx="35">
                  <c:v>5.7870370370370367E-4</c:v>
                </c:pt>
                <c:pt idx="36">
                  <c:v>6.9444444444444436E-4</c:v>
                </c:pt>
                <c:pt idx="37">
                  <c:v>8.1018518518518505E-4</c:v>
                </c:pt>
                <c:pt idx="38">
                  <c:v>9.2592592592592574E-4</c:v>
                </c:pt>
                <c:pt idx="39">
                  <c:v>1.0416666666666664E-3</c:v>
                </c:pt>
                <c:pt idx="40">
                  <c:v>1.1574074074074071E-3</c:v>
                </c:pt>
                <c:pt idx="41">
                  <c:v>1.2731481481481478E-3</c:v>
                </c:pt>
                <c:pt idx="42">
                  <c:v>1.3888888888888885E-3</c:v>
                </c:pt>
                <c:pt idx="43">
                  <c:v>1.5046296296296292E-3</c:v>
                </c:pt>
                <c:pt idx="44">
                  <c:v>1.6203703703703699E-3</c:v>
                </c:pt>
                <c:pt idx="45">
                  <c:v>1.7361111111111106E-3</c:v>
                </c:pt>
                <c:pt idx="46">
                  <c:v>1.8518518518518513E-3</c:v>
                </c:pt>
                <c:pt idx="47">
                  <c:v>1.967592592592592E-3</c:v>
                </c:pt>
                <c:pt idx="48">
                  <c:v>2.0833333333333329E-3</c:v>
                </c:pt>
                <c:pt idx="49">
                  <c:v>2.1990740740740738E-3</c:v>
                </c:pt>
                <c:pt idx="50">
                  <c:v>2.3148148148148147E-3</c:v>
                </c:pt>
                <c:pt idx="51">
                  <c:v>2.4305555555555556E-3</c:v>
                </c:pt>
                <c:pt idx="52">
                  <c:v>2.5462962962962965E-3</c:v>
                </c:pt>
                <c:pt idx="53">
                  <c:v>2.6620370370370374E-3</c:v>
                </c:pt>
                <c:pt idx="54">
                  <c:v>2.7777777777777783E-3</c:v>
                </c:pt>
                <c:pt idx="55">
                  <c:v>2.8935185185185192E-3</c:v>
                </c:pt>
                <c:pt idx="56">
                  <c:v>3.0092592592592601E-3</c:v>
                </c:pt>
                <c:pt idx="57">
                  <c:v>3.125000000000001E-3</c:v>
                </c:pt>
                <c:pt idx="58">
                  <c:v>3.2407407407407419E-3</c:v>
                </c:pt>
                <c:pt idx="59">
                  <c:v>3.3564814814814829E-3</c:v>
                </c:pt>
                <c:pt idx="60">
                  <c:v>3.4722222222222238E-3</c:v>
                </c:pt>
                <c:pt idx="61">
                  <c:v>3.5879629629629647E-3</c:v>
                </c:pt>
                <c:pt idx="62">
                  <c:v>3.7037037037037056E-3</c:v>
                </c:pt>
                <c:pt idx="63">
                  <c:v>3.8194444444444465E-3</c:v>
                </c:pt>
                <c:pt idx="64">
                  <c:v>3.9351851851851874E-3</c:v>
                </c:pt>
                <c:pt idx="65">
                  <c:v>4.0509259259259283E-3</c:v>
                </c:pt>
                <c:pt idx="66">
                  <c:v>4.1666666666666692E-3</c:v>
                </c:pt>
                <c:pt idx="67">
                  <c:v>4.2824074074074101E-3</c:v>
                </c:pt>
                <c:pt idx="68">
                  <c:v>4.398148148148151E-3</c:v>
                </c:pt>
                <c:pt idx="69">
                  <c:v>4.5138888888888919E-3</c:v>
                </c:pt>
                <c:pt idx="70">
                  <c:v>4.6296296296296328E-3</c:v>
                </c:pt>
                <c:pt idx="71">
                  <c:v>4.7453703703703737E-3</c:v>
                </c:pt>
                <c:pt idx="72">
                  <c:v>4.8611111111111147E-3</c:v>
                </c:pt>
                <c:pt idx="73">
                  <c:v>4.9768518518518556E-3</c:v>
                </c:pt>
                <c:pt idx="74">
                  <c:v>5.0925925925925965E-3</c:v>
                </c:pt>
                <c:pt idx="75">
                  <c:v>5.2083333333333374E-3</c:v>
                </c:pt>
                <c:pt idx="76">
                  <c:v>5.3240740740740783E-3</c:v>
                </c:pt>
                <c:pt idx="77">
                  <c:v>5.4398148148148192E-3</c:v>
                </c:pt>
                <c:pt idx="78">
                  <c:v>5.5555555555555601E-3</c:v>
                </c:pt>
                <c:pt idx="79">
                  <c:v>5.671296296296301E-3</c:v>
                </c:pt>
                <c:pt idx="80">
                  <c:v>5.7870370370370419E-3</c:v>
                </c:pt>
                <c:pt idx="81">
                  <c:v>5.9027777777777828E-3</c:v>
                </c:pt>
                <c:pt idx="82">
                  <c:v>6.0185185185185237E-3</c:v>
                </c:pt>
                <c:pt idx="83">
                  <c:v>6.1342592592592646E-3</c:v>
                </c:pt>
                <c:pt idx="84">
                  <c:v>6.2500000000000056E-3</c:v>
                </c:pt>
                <c:pt idx="85">
                  <c:v>6.3657407407407465E-3</c:v>
                </c:pt>
                <c:pt idx="86">
                  <c:v>6.4814814814814874E-3</c:v>
                </c:pt>
                <c:pt idx="87">
                  <c:v>6.5972222222222283E-3</c:v>
                </c:pt>
                <c:pt idx="88">
                  <c:v>6.7129629629629692E-3</c:v>
                </c:pt>
                <c:pt idx="89">
                  <c:v>6.8287037037037101E-3</c:v>
                </c:pt>
                <c:pt idx="90">
                  <c:v>6.944444444444451E-3</c:v>
                </c:pt>
                <c:pt idx="91">
                  <c:v>7.0601851851851919E-3</c:v>
                </c:pt>
                <c:pt idx="92">
                  <c:v>7.1759259259259328E-3</c:v>
                </c:pt>
                <c:pt idx="93">
                  <c:v>7.2916666666666737E-3</c:v>
                </c:pt>
                <c:pt idx="94">
                  <c:v>7.4074074074074146E-3</c:v>
                </c:pt>
                <c:pt idx="95">
                  <c:v>7.5231481481481555E-3</c:v>
                </c:pt>
                <c:pt idx="96">
                  <c:v>7.6388888888888964E-3</c:v>
                </c:pt>
                <c:pt idx="97">
                  <c:v>7.7546296296296374E-3</c:v>
                </c:pt>
                <c:pt idx="98">
                  <c:v>7.8703703703703783E-3</c:v>
                </c:pt>
                <c:pt idx="99">
                  <c:v>7.9861111111111192E-3</c:v>
                </c:pt>
                <c:pt idx="100">
                  <c:v>8.1018518518518601E-3</c:v>
                </c:pt>
                <c:pt idx="101">
                  <c:v>8.217592592592601E-3</c:v>
                </c:pt>
                <c:pt idx="102">
                  <c:v>8.3333333333333419E-3</c:v>
                </c:pt>
                <c:pt idx="103">
                  <c:v>8.4490740740740828E-3</c:v>
                </c:pt>
                <c:pt idx="104">
                  <c:v>8.5648148148148237E-3</c:v>
                </c:pt>
                <c:pt idx="105">
                  <c:v>8.6805555555555646E-3</c:v>
                </c:pt>
                <c:pt idx="106">
                  <c:v>8.7962962962963055E-3</c:v>
                </c:pt>
                <c:pt idx="107">
                  <c:v>8.9120370370370464E-3</c:v>
                </c:pt>
                <c:pt idx="108">
                  <c:v>9.0277777777777873E-3</c:v>
                </c:pt>
                <c:pt idx="109">
                  <c:v>9.1435185185185282E-3</c:v>
                </c:pt>
                <c:pt idx="110">
                  <c:v>9.2592592592592692E-3</c:v>
                </c:pt>
                <c:pt idx="111">
                  <c:v>9.3750000000000101E-3</c:v>
                </c:pt>
                <c:pt idx="112">
                  <c:v>9.490740740740751E-3</c:v>
                </c:pt>
                <c:pt idx="113">
                  <c:v>9.6064814814814919E-3</c:v>
                </c:pt>
                <c:pt idx="114">
                  <c:v>9.7222222222222328E-3</c:v>
                </c:pt>
                <c:pt idx="115">
                  <c:v>9.8379629629629737E-3</c:v>
                </c:pt>
                <c:pt idx="116">
                  <c:v>9.9537037037037146E-3</c:v>
                </c:pt>
                <c:pt idx="117">
                  <c:v>1.0069444444444456E-2</c:v>
                </c:pt>
                <c:pt idx="118">
                  <c:v>1.0185185185185196E-2</c:v>
                </c:pt>
                <c:pt idx="119">
                  <c:v>1.0300925925925937E-2</c:v>
                </c:pt>
                <c:pt idx="120">
                  <c:v>1.0416666666666678E-2</c:v>
                </c:pt>
                <c:pt idx="121">
                  <c:v>1.0532407407407419E-2</c:v>
                </c:pt>
                <c:pt idx="122">
                  <c:v>1.064814814814816E-2</c:v>
                </c:pt>
                <c:pt idx="123">
                  <c:v>1.0763888888888901E-2</c:v>
                </c:pt>
                <c:pt idx="124">
                  <c:v>1.0879629629629642E-2</c:v>
                </c:pt>
                <c:pt idx="125">
                  <c:v>1.0995370370370383E-2</c:v>
                </c:pt>
                <c:pt idx="126">
                  <c:v>1.1111111111111124E-2</c:v>
                </c:pt>
                <c:pt idx="127">
                  <c:v>1.1226851851851865E-2</c:v>
                </c:pt>
                <c:pt idx="128">
                  <c:v>1.1342592592592605E-2</c:v>
                </c:pt>
                <c:pt idx="129">
                  <c:v>1.1458333333333346E-2</c:v>
                </c:pt>
                <c:pt idx="130">
                  <c:v>1.1574074074074087E-2</c:v>
                </c:pt>
                <c:pt idx="131">
                  <c:v>1.1689814814814828E-2</c:v>
                </c:pt>
                <c:pt idx="132">
                  <c:v>1.1805555555555569E-2</c:v>
                </c:pt>
                <c:pt idx="133">
                  <c:v>1.192129629629631E-2</c:v>
                </c:pt>
                <c:pt idx="134">
                  <c:v>1.2037037037037051E-2</c:v>
                </c:pt>
                <c:pt idx="135">
                  <c:v>1.2152777777777792E-2</c:v>
                </c:pt>
                <c:pt idx="136">
                  <c:v>1.2268518518518533E-2</c:v>
                </c:pt>
                <c:pt idx="137">
                  <c:v>1.2384259259259274E-2</c:v>
                </c:pt>
                <c:pt idx="138">
                  <c:v>1.2500000000000015E-2</c:v>
                </c:pt>
                <c:pt idx="139">
                  <c:v>1.2615740740740755E-2</c:v>
                </c:pt>
                <c:pt idx="140">
                  <c:v>1.2731481481481496E-2</c:v>
                </c:pt>
                <c:pt idx="141">
                  <c:v>1.2847222222222237E-2</c:v>
                </c:pt>
                <c:pt idx="142">
                  <c:v>1.2962962962962978E-2</c:v>
                </c:pt>
                <c:pt idx="143">
                  <c:v>1.3078703703703719E-2</c:v>
                </c:pt>
                <c:pt idx="144">
                  <c:v>1.319444444444446E-2</c:v>
                </c:pt>
                <c:pt idx="145">
                  <c:v>1.3310185185185201E-2</c:v>
                </c:pt>
                <c:pt idx="146">
                  <c:v>1.3425925925925942E-2</c:v>
                </c:pt>
                <c:pt idx="147">
                  <c:v>1.3541666666666683E-2</c:v>
                </c:pt>
                <c:pt idx="148">
                  <c:v>1.3657407407407424E-2</c:v>
                </c:pt>
                <c:pt idx="149">
                  <c:v>1.3773148148148165E-2</c:v>
                </c:pt>
                <c:pt idx="150">
                  <c:v>1.3888888888888905E-2</c:v>
                </c:pt>
                <c:pt idx="151">
                  <c:v>1.4004629629629646E-2</c:v>
                </c:pt>
                <c:pt idx="152">
                  <c:v>1.4120370370370387E-2</c:v>
                </c:pt>
                <c:pt idx="153">
                  <c:v>1.4236111111111128E-2</c:v>
                </c:pt>
                <c:pt idx="154">
                  <c:v>1.4351851851851869E-2</c:v>
                </c:pt>
                <c:pt idx="155">
                  <c:v>1.446759259259261E-2</c:v>
                </c:pt>
                <c:pt idx="156">
                  <c:v>1.4583333333333351E-2</c:v>
                </c:pt>
                <c:pt idx="157">
                  <c:v>1.4699074074074092E-2</c:v>
                </c:pt>
                <c:pt idx="158">
                  <c:v>1.4814814814814833E-2</c:v>
                </c:pt>
                <c:pt idx="159">
                  <c:v>1.4930555555555574E-2</c:v>
                </c:pt>
                <c:pt idx="160">
                  <c:v>1.5046296296296315E-2</c:v>
                </c:pt>
                <c:pt idx="161">
                  <c:v>1.5162037037037055E-2</c:v>
                </c:pt>
                <c:pt idx="162">
                  <c:v>1.5277777777777796E-2</c:v>
                </c:pt>
                <c:pt idx="163">
                  <c:v>1.5393518518518537E-2</c:v>
                </c:pt>
                <c:pt idx="164">
                  <c:v>1.5509259259259278E-2</c:v>
                </c:pt>
                <c:pt idx="165">
                  <c:v>1.5625000000000017E-2</c:v>
                </c:pt>
                <c:pt idx="166">
                  <c:v>1.5740740740740757E-2</c:v>
                </c:pt>
                <c:pt idx="167">
                  <c:v>1.5856481481481496E-2</c:v>
                </c:pt>
                <c:pt idx="168">
                  <c:v>1.5972222222222235E-2</c:v>
                </c:pt>
                <c:pt idx="169">
                  <c:v>1.6087962962962974E-2</c:v>
                </c:pt>
                <c:pt idx="170">
                  <c:v>1.6203703703703713E-2</c:v>
                </c:pt>
                <c:pt idx="171">
                  <c:v>1.6319444444444452E-2</c:v>
                </c:pt>
                <c:pt idx="172">
                  <c:v>1.6435185185185192E-2</c:v>
                </c:pt>
                <c:pt idx="173">
                  <c:v>1.6550925925925931E-2</c:v>
                </c:pt>
                <c:pt idx="174">
                  <c:v>1.666666666666667E-2</c:v>
                </c:pt>
                <c:pt idx="175">
                  <c:v>1.6782407407407409E-2</c:v>
                </c:pt>
                <c:pt idx="176">
                  <c:v>1.6898148148148148E-2</c:v>
                </c:pt>
                <c:pt idx="177">
                  <c:v>1.7013888888888887E-2</c:v>
                </c:pt>
                <c:pt idx="178">
                  <c:v>1.7129629629629627E-2</c:v>
                </c:pt>
                <c:pt idx="179">
                  <c:v>1.7245370370370366E-2</c:v>
                </c:pt>
                <c:pt idx="180">
                  <c:v>1.7361111111111105E-2</c:v>
                </c:pt>
                <c:pt idx="181">
                  <c:v>1.7476851851851844E-2</c:v>
                </c:pt>
                <c:pt idx="182">
                  <c:v>1.7592592592592583E-2</c:v>
                </c:pt>
                <c:pt idx="183">
                  <c:v>1.7708333333333322E-2</c:v>
                </c:pt>
                <c:pt idx="184">
                  <c:v>1.7824074074074062E-2</c:v>
                </c:pt>
                <c:pt idx="185">
                  <c:v>1.7939814814814801E-2</c:v>
                </c:pt>
                <c:pt idx="186">
                  <c:v>1.805555555555554E-2</c:v>
                </c:pt>
                <c:pt idx="187">
                  <c:v>1.8171296296296279E-2</c:v>
                </c:pt>
                <c:pt idx="188">
                  <c:v>1.8287037037037018E-2</c:v>
                </c:pt>
                <c:pt idx="189">
                  <c:v>1.8402777777777758E-2</c:v>
                </c:pt>
                <c:pt idx="190">
                  <c:v>1.8518518518518497E-2</c:v>
                </c:pt>
                <c:pt idx="191">
                  <c:v>1.8634259259259236E-2</c:v>
                </c:pt>
                <c:pt idx="192">
                  <c:v>1.8749999999999975E-2</c:v>
                </c:pt>
                <c:pt idx="193">
                  <c:v>1.8865740740740714E-2</c:v>
                </c:pt>
                <c:pt idx="194">
                  <c:v>1.8981481481481453E-2</c:v>
                </c:pt>
                <c:pt idx="195">
                  <c:v>1.9097222222222193E-2</c:v>
                </c:pt>
                <c:pt idx="196">
                  <c:v>1.9212962962962932E-2</c:v>
                </c:pt>
                <c:pt idx="197">
                  <c:v>1.9328703703703671E-2</c:v>
                </c:pt>
                <c:pt idx="198">
                  <c:v>1.944444444444441E-2</c:v>
                </c:pt>
                <c:pt idx="199">
                  <c:v>1.9560185185185149E-2</c:v>
                </c:pt>
                <c:pt idx="200">
                  <c:v>1.9675925925925888E-2</c:v>
                </c:pt>
                <c:pt idx="201">
                  <c:v>1.9791666666666628E-2</c:v>
                </c:pt>
                <c:pt idx="202">
                  <c:v>1.9907407407407367E-2</c:v>
                </c:pt>
                <c:pt idx="203">
                  <c:v>2.0023148148148106E-2</c:v>
                </c:pt>
                <c:pt idx="204">
                  <c:v>2.0138888888888845E-2</c:v>
                </c:pt>
                <c:pt idx="205">
                  <c:v>2.0254629629629584E-2</c:v>
                </c:pt>
                <c:pt idx="206">
                  <c:v>2.0370370370370323E-2</c:v>
                </c:pt>
                <c:pt idx="207">
                  <c:v>2.0486111111111063E-2</c:v>
                </c:pt>
                <c:pt idx="208">
                  <c:v>2.0601851851851802E-2</c:v>
                </c:pt>
                <c:pt idx="209">
                  <c:v>2.0717592592592541E-2</c:v>
                </c:pt>
                <c:pt idx="210">
                  <c:v>2.083333333333328E-2</c:v>
                </c:pt>
                <c:pt idx="211">
                  <c:v>2.0949074074074019E-2</c:v>
                </c:pt>
                <c:pt idx="212">
                  <c:v>2.1064814814814758E-2</c:v>
                </c:pt>
                <c:pt idx="213">
                  <c:v>2.1180555555555498E-2</c:v>
                </c:pt>
                <c:pt idx="214">
                  <c:v>2.1296296296296237E-2</c:v>
                </c:pt>
                <c:pt idx="215">
                  <c:v>2.1412037037036976E-2</c:v>
                </c:pt>
                <c:pt idx="216">
                  <c:v>2.1527777777777715E-2</c:v>
                </c:pt>
                <c:pt idx="217">
                  <c:v>2.1643518518518454E-2</c:v>
                </c:pt>
                <c:pt idx="218">
                  <c:v>2.1759259259259194E-2</c:v>
                </c:pt>
                <c:pt idx="219">
                  <c:v>2.1874999999999933E-2</c:v>
                </c:pt>
                <c:pt idx="220">
                  <c:v>2.1990740740740672E-2</c:v>
                </c:pt>
                <c:pt idx="221">
                  <c:v>2.2106481481481411E-2</c:v>
                </c:pt>
                <c:pt idx="222">
                  <c:v>2.222222222222215E-2</c:v>
                </c:pt>
                <c:pt idx="223">
                  <c:v>2.2337962962962889E-2</c:v>
                </c:pt>
                <c:pt idx="224">
                  <c:v>2.2453703703703629E-2</c:v>
                </c:pt>
                <c:pt idx="225">
                  <c:v>2.2569444444444368E-2</c:v>
                </c:pt>
                <c:pt idx="226">
                  <c:v>2.2685185185185107E-2</c:v>
                </c:pt>
                <c:pt idx="227">
                  <c:v>2.2800925925925846E-2</c:v>
                </c:pt>
                <c:pt idx="228">
                  <c:v>2.2916666666666585E-2</c:v>
                </c:pt>
                <c:pt idx="229">
                  <c:v>2.3032407407407324E-2</c:v>
                </c:pt>
                <c:pt idx="230">
                  <c:v>2.3148148148148064E-2</c:v>
                </c:pt>
                <c:pt idx="231">
                  <c:v>2.3263888888888803E-2</c:v>
                </c:pt>
                <c:pt idx="232">
                  <c:v>2.3379629629629542E-2</c:v>
                </c:pt>
                <c:pt idx="233">
                  <c:v>2.3495370370370281E-2</c:v>
                </c:pt>
                <c:pt idx="234">
                  <c:v>2.361111111111102E-2</c:v>
                </c:pt>
                <c:pt idx="235">
                  <c:v>2.3726851851851759E-2</c:v>
                </c:pt>
                <c:pt idx="236">
                  <c:v>2.3842592592592499E-2</c:v>
                </c:pt>
                <c:pt idx="237">
                  <c:v>2.3958333333333238E-2</c:v>
                </c:pt>
                <c:pt idx="238">
                  <c:v>2.4074074074073977E-2</c:v>
                </c:pt>
                <c:pt idx="239">
                  <c:v>2.4189814814814716E-2</c:v>
                </c:pt>
                <c:pt idx="240">
                  <c:v>2.4305555555555455E-2</c:v>
                </c:pt>
                <c:pt idx="241">
                  <c:v>2.4421296296296195E-2</c:v>
                </c:pt>
                <c:pt idx="242">
                  <c:v>2.4537037037036934E-2</c:v>
                </c:pt>
                <c:pt idx="243">
                  <c:v>2.4652777777777673E-2</c:v>
                </c:pt>
                <c:pt idx="244">
                  <c:v>2.4768518518518412E-2</c:v>
                </c:pt>
                <c:pt idx="245">
                  <c:v>2.4884259259259151E-2</c:v>
                </c:pt>
                <c:pt idx="246">
                  <c:v>2.499999999999989E-2</c:v>
                </c:pt>
                <c:pt idx="247">
                  <c:v>2.511574074074063E-2</c:v>
                </c:pt>
                <c:pt idx="248">
                  <c:v>2.5231481481481369E-2</c:v>
                </c:pt>
                <c:pt idx="249">
                  <c:v>2.5347222222222108E-2</c:v>
                </c:pt>
                <c:pt idx="250">
                  <c:v>2.5462962962962847E-2</c:v>
                </c:pt>
                <c:pt idx="251">
                  <c:v>2.5578703703703586E-2</c:v>
                </c:pt>
                <c:pt idx="252">
                  <c:v>2.5694444444444325E-2</c:v>
                </c:pt>
                <c:pt idx="253">
                  <c:v>2.5810185185185065E-2</c:v>
                </c:pt>
                <c:pt idx="254">
                  <c:v>2.5925925925925804E-2</c:v>
                </c:pt>
                <c:pt idx="255">
                  <c:v>2.6041666666666543E-2</c:v>
                </c:pt>
                <c:pt idx="256">
                  <c:v>2.6157407407407282E-2</c:v>
                </c:pt>
                <c:pt idx="257">
                  <c:v>2.6273148148148021E-2</c:v>
                </c:pt>
                <c:pt idx="258">
                  <c:v>2.638888888888876E-2</c:v>
                </c:pt>
                <c:pt idx="259">
                  <c:v>2.65046296296295E-2</c:v>
                </c:pt>
                <c:pt idx="260">
                  <c:v>2.6620370370370239E-2</c:v>
                </c:pt>
                <c:pt idx="261">
                  <c:v>2.6736111111110978E-2</c:v>
                </c:pt>
                <c:pt idx="262">
                  <c:v>2.6851851851851717E-2</c:v>
                </c:pt>
                <c:pt idx="263">
                  <c:v>2.6967592592592456E-2</c:v>
                </c:pt>
                <c:pt idx="264">
                  <c:v>2.7083333333333195E-2</c:v>
                </c:pt>
                <c:pt idx="265">
                  <c:v>2.7199074074073935E-2</c:v>
                </c:pt>
                <c:pt idx="266">
                  <c:v>2.7314814814814674E-2</c:v>
                </c:pt>
                <c:pt idx="267">
                  <c:v>2.7430555555555413E-2</c:v>
                </c:pt>
                <c:pt idx="268">
                  <c:v>2.7546296296296152E-2</c:v>
                </c:pt>
                <c:pt idx="269">
                  <c:v>2.7662037037036891E-2</c:v>
                </c:pt>
                <c:pt idx="270">
                  <c:v>2.7777777777777631E-2</c:v>
                </c:pt>
                <c:pt idx="271">
                  <c:v>2.789351851851837E-2</c:v>
                </c:pt>
                <c:pt idx="272">
                  <c:v>2.8009259259259109E-2</c:v>
                </c:pt>
                <c:pt idx="273">
                  <c:v>2.8124999999999848E-2</c:v>
                </c:pt>
                <c:pt idx="274">
                  <c:v>2.8240740740740587E-2</c:v>
                </c:pt>
                <c:pt idx="275">
                  <c:v>2.8356481481481326E-2</c:v>
                </c:pt>
                <c:pt idx="276">
                  <c:v>2.8472222222222066E-2</c:v>
                </c:pt>
                <c:pt idx="277">
                  <c:v>2.8587962962962805E-2</c:v>
                </c:pt>
                <c:pt idx="278">
                  <c:v>2.8703703703703544E-2</c:v>
                </c:pt>
                <c:pt idx="279">
                  <c:v>2.8819444444444283E-2</c:v>
                </c:pt>
                <c:pt idx="280">
                  <c:v>2.8935185185185022E-2</c:v>
                </c:pt>
                <c:pt idx="281">
                  <c:v>2.9050925925925761E-2</c:v>
                </c:pt>
                <c:pt idx="282">
                  <c:v>2.9166666666666501E-2</c:v>
                </c:pt>
                <c:pt idx="283">
                  <c:v>2.928240740740724E-2</c:v>
                </c:pt>
                <c:pt idx="284">
                  <c:v>2.9398148148147979E-2</c:v>
                </c:pt>
                <c:pt idx="285">
                  <c:v>2.9513888888888718E-2</c:v>
                </c:pt>
                <c:pt idx="286">
                  <c:v>2.9629629629629457E-2</c:v>
                </c:pt>
                <c:pt idx="287">
                  <c:v>2.9745370370370196E-2</c:v>
                </c:pt>
                <c:pt idx="288">
                  <c:v>2.9861111111110936E-2</c:v>
                </c:pt>
                <c:pt idx="289">
                  <c:v>2.9976851851851675E-2</c:v>
                </c:pt>
                <c:pt idx="290">
                  <c:v>3.0092592592592414E-2</c:v>
                </c:pt>
                <c:pt idx="291">
                  <c:v>3.0208333333333153E-2</c:v>
                </c:pt>
                <c:pt idx="292">
                  <c:v>3.0324074074073892E-2</c:v>
                </c:pt>
                <c:pt idx="293">
                  <c:v>3.0439814814814631E-2</c:v>
                </c:pt>
                <c:pt idx="294">
                  <c:v>3.0555555555555371E-2</c:v>
                </c:pt>
                <c:pt idx="295">
                  <c:v>3.067129629629611E-2</c:v>
                </c:pt>
                <c:pt idx="296">
                  <c:v>3.0787037037036849E-2</c:v>
                </c:pt>
                <c:pt idx="297">
                  <c:v>3.0902777777777588E-2</c:v>
                </c:pt>
                <c:pt idx="298">
                  <c:v>3.1018518518518327E-2</c:v>
                </c:pt>
                <c:pt idx="299">
                  <c:v>3.1134259259259067E-2</c:v>
                </c:pt>
                <c:pt idx="300">
                  <c:v>3.1249999999999806E-2</c:v>
                </c:pt>
                <c:pt idx="301">
                  <c:v>3.1365740740740548E-2</c:v>
                </c:pt>
                <c:pt idx="302">
                  <c:v>3.1481481481481291E-2</c:v>
                </c:pt>
                <c:pt idx="303">
                  <c:v>3.1597222222222034E-2</c:v>
                </c:pt>
                <c:pt idx="304">
                  <c:v>3.1712962962962776E-2</c:v>
                </c:pt>
                <c:pt idx="305">
                  <c:v>3.1828703703703519E-2</c:v>
                </c:pt>
                <c:pt idx="306">
                  <c:v>3.1944444444444262E-2</c:v>
                </c:pt>
                <c:pt idx="307">
                  <c:v>3.2060185185185004E-2</c:v>
                </c:pt>
                <c:pt idx="308">
                  <c:v>3.2175925925925747E-2</c:v>
                </c:pt>
                <c:pt idx="309">
                  <c:v>3.2291666666666489E-2</c:v>
                </c:pt>
                <c:pt idx="310">
                  <c:v>3.2407407407407232E-2</c:v>
                </c:pt>
                <c:pt idx="311">
                  <c:v>3.2523148148147975E-2</c:v>
                </c:pt>
                <c:pt idx="312">
                  <c:v>3.2638888888888717E-2</c:v>
                </c:pt>
                <c:pt idx="313">
                  <c:v>3.275462962962946E-2</c:v>
                </c:pt>
                <c:pt idx="314">
                  <c:v>3.2870370370370203E-2</c:v>
                </c:pt>
                <c:pt idx="315">
                  <c:v>3.2986111111110945E-2</c:v>
                </c:pt>
                <c:pt idx="316">
                  <c:v>3.3101851851851688E-2</c:v>
                </c:pt>
                <c:pt idx="317">
                  <c:v>3.3217592592592431E-2</c:v>
                </c:pt>
                <c:pt idx="318">
                  <c:v>3.3333333333333173E-2</c:v>
                </c:pt>
                <c:pt idx="319">
                  <c:v>3.3449074074073916E-2</c:v>
                </c:pt>
                <c:pt idx="320">
                  <c:v>3.3564814814814659E-2</c:v>
                </c:pt>
                <c:pt idx="321">
                  <c:v>3.3680555555555401E-2</c:v>
                </c:pt>
                <c:pt idx="322">
                  <c:v>3.3796296296296144E-2</c:v>
                </c:pt>
                <c:pt idx="323">
                  <c:v>3.3912037037036886E-2</c:v>
                </c:pt>
                <c:pt idx="324">
                  <c:v>3.4027777777777629E-2</c:v>
                </c:pt>
                <c:pt idx="325">
                  <c:v>3.4143518518518372E-2</c:v>
                </c:pt>
                <c:pt idx="326">
                  <c:v>3.4259259259259114E-2</c:v>
                </c:pt>
                <c:pt idx="327">
                  <c:v>3.4374999999999857E-2</c:v>
                </c:pt>
                <c:pt idx="328">
                  <c:v>3.44907407407406E-2</c:v>
                </c:pt>
                <c:pt idx="329">
                  <c:v>3.4606481481481342E-2</c:v>
                </c:pt>
                <c:pt idx="330">
                  <c:v>3.4722222222222085E-2</c:v>
                </c:pt>
                <c:pt idx="331">
                  <c:v>3.4837962962962828E-2</c:v>
                </c:pt>
                <c:pt idx="332">
                  <c:v>3.495370370370357E-2</c:v>
                </c:pt>
                <c:pt idx="333">
                  <c:v>3.5069444444444313E-2</c:v>
                </c:pt>
                <c:pt idx="334">
                  <c:v>3.5185185185185056E-2</c:v>
                </c:pt>
                <c:pt idx="335">
                  <c:v>3.5300925925925798E-2</c:v>
                </c:pt>
                <c:pt idx="336">
                  <c:v>3.5416666666666541E-2</c:v>
                </c:pt>
                <c:pt idx="337">
                  <c:v>3.5532407407407283E-2</c:v>
                </c:pt>
                <c:pt idx="338">
                  <c:v>3.5648148148148026E-2</c:v>
                </c:pt>
                <c:pt idx="339">
                  <c:v>3.5763888888888769E-2</c:v>
                </c:pt>
                <c:pt idx="340">
                  <c:v>3.5879629629629511E-2</c:v>
                </c:pt>
                <c:pt idx="341">
                  <c:v>3.5995370370370254E-2</c:v>
                </c:pt>
                <c:pt idx="342">
                  <c:v>3.6111111111110997E-2</c:v>
                </c:pt>
                <c:pt idx="343">
                  <c:v>3.6226851851851739E-2</c:v>
                </c:pt>
                <c:pt idx="344">
                  <c:v>3.6342592592592482E-2</c:v>
                </c:pt>
                <c:pt idx="345">
                  <c:v>3.6458333333333225E-2</c:v>
                </c:pt>
                <c:pt idx="346">
                  <c:v>3.6574074074073967E-2</c:v>
                </c:pt>
                <c:pt idx="347">
                  <c:v>3.668981481481471E-2</c:v>
                </c:pt>
                <c:pt idx="348">
                  <c:v>3.6805555555555453E-2</c:v>
                </c:pt>
                <c:pt idx="349">
                  <c:v>3.6921296296296195E-2</c:v>
                </c:pt>
                <c:pt idx="350">
                  <c:v>3.7037037037036938E-2</c:v>
                </c:pt>
                <c:pt idx="351">
                  <c:v>3.715277777777768E-2</c:v>
                </c:pt>
                <c:pt idx="352">
                  <c:v>3.7268518518518423E-2</c:v>
                </c:pt>
                <c:pt idx="353">
                  <c:v>3.7384259259259166E-2</c:v>
                </c:pt>
                <c:pt idx="354">
                  <c:v>3.7499999999999908E-2</c:v>
                </c:pt>
                <c:pt idx="355">
                  <c:v>3.7615740740740651E-2</c:v>
                </c:pt>
                <c:pt idx="356">
                  <c:v>3.7731481481481394E-2</c:v>
                </c:pt>
                <c:pt idx="357">
                  <c:v>3.7847222222222136E-2</c:v>
                </c:pt>
                <c:pt idx="358">
                  <c:v>3.7962962962962879E-2</c:v>
                </c:pt>
                <c:pt idx="359">
                  <c:v>3.8078703703703622E-2</c:v>
                </c:pt>
                <c:pt idx="360">
                  <c:v>3.8194444444444364E-2</c:v>
                </c:pt>
                <c:pt idx="361">
                  <c:v>3.8310185185185107E-2</c:v>
                </c:pt>
                <c:pt idx="362">
                  <c:v>3.842592592592585E-2</c:v>
                </c:pt>
                <c:pt idx="363">
                  <c:v>3.8541666666666592E-2</c:v>
                </c:pt>
                <c:pt idx="364">
                  <c:v>3.8657407407407335E-2</c:v>
                </c:pt>
                <c:pt idx="365">
                  <c:v>3.8773148148148077E-2</c:v>
                </c:pt>
                <c:pt idx="366">
                  <c:v>3.888888888888882E-2</c:v>
                </c:pt>
                <c:pt idx="367">
                  <c:v>3.9004629629629563E-2</c:v>
                </c:pt>
                <c:pt idx="368">
                  <c:v>3.9120370370370305E-2</c:v>
                </c:pt>
                <c:pt idx="369">
                  <c:v>3.9236111111111048E-2</c:v>
                </c:pt>
                <c:pt idx="370">
                  <c:v>3.9351851851851791E-2</c:v>
                </c:pt>
                <c:pt idx="371">
                  <c:v>3.9467592592592533E-2</c:v>
                </c:pt>
                <c:pt idx="372">
                  <c:v>3.9583333333333276E-2</c:v>
                </c:pt>
                <c:pt idx="373">
                  <c:v>3.9699074074074019E-2</c:v>
                </c:pt>
                <c:pt idx="374">
                  <c:v>3.9814814814814761E-2</c:v>
                </c:pt>
                <c:pt idx="375">
                  <c:v>3.9930555555555504E-2</c:v>
                </c:pt>
                <c:pt idx="376">
                  <c:v>4.0046296296296247E-2</c:v>
                </c:pt>
                <c:pt idx="377">
                  <c:v>4.0162037037036989E-2</c:v>
                </c:pt>
                <c:pt idx="378">
                  <c:v>4.0277777777777732E-2</c:v>
                </c:pt>
                <c:pt idx="379">
                  <c:v>4.0393518518518474E-2</c:v>
                </c:pt>
                <c:pt idx="380">
                  <c:v>4.0509259259259217E-2</c:v>
                </c:pt>
                <c:pt idx="381">
                  <c:v>4.062499999999996E-2</c:v>
                </c:pt>
                <c:pt idx="382">
                  <c:v>4.0740740740740702E-2</c:v>
                </c:pt>
                <c:pt idx="383">
                  <c:v>4.0856481481481445E-2</c:v>
                </c:pt>
                <c:pt idx="384">
                  <c:v>4.0972222222222188E-2</c:v>
                </c:pt>
                <c:pt idx="385">
                  <c:v>4.108796296296293E-2</c:v>
                </c:pt>
                <c:pt idx="386">
                  <c:v>4.1203703703703673E-2</c:v>
                </c:pt>
                <c:pt idx="387">
                  <c:v>4.1319444444444416E-2</c:v>
                </c:pt>
                <c:pt idx="388">
                  <c:v>4.1435185185185158E-2</c:v>
                </c:pt>
                <c:pt idx="389">
                  <c:v>4.1550925925925901E-2</c:v>
                </c:pt>
                <c:pt idx="390">
                  <c:v>4.1666666666666644E-2</c:v>
                </c:pt>
                <c:pt idx="391">
                  <c:v>4.1782407407407386E-2</c:v>
                </c:pt>
                <c:pt idx="392">
                  <c:v>4.1898148148148129E-2</c:v>
                </c:pt>
                <c:pt idx="393">
                  <c:v>4.2013888888888871E-2</c:v>
                </c:pt>
                <c:pt idx="394">
                  <c:v>4.2129629629629614E-2</c:v>
                </c:pt>
                <c:pt idx="395">
                  <c:v>4.2245370370370357E-2</c:v>
                </c:pt>
                <c:pt idx="396">
                  <c:v>4.2361111111111099E-2</c:v>
                </c:pt>
                <c:pt idx="397">
                  <c:v>4.2476851851851842E-2</c:v>
                </c:pt>
                <c:pt idx="398">
                  <c:v>4.2592592592592585E-2</c:v>
                </c:pt>
                <c:pt idx="399">
                  <c:v>4.2708333333333327E-2</c:v>
                </c:pt>
                <c:pt idx="400">
                  <c:v>4.282407407407407E-2</c:v>
                </c:pt>
                <c:pt idx="401">
                  <c:v>4.2939814814814813E-2</c:v>
                </c:pt>
                <c:pt idx="402">
                  <c:v>4.3055555555555555E-2</c:v>
                </c:pt>
                <c:pt idx="403">
                  <c:v>4.3171296296296298E-2</c:v>
                </c:pt>
                <c:pt idx="404">
                  <c:v>4.3287037037037041E-2</c:v>
                </c:pt>
                <c:pt idx="405">
                  <c:v>4.3402777777777783E-2</c:v>
                </c:pt>
                <c:pt idx="406">
                  <c:v>4.3518518518518526E-2</c:v>
                </c:pt>
                <c:pt idx="407">
                  <c:v>4.3634259259259268E-2</c:v>
                </c:pt>
                <c:pt idx="408">
                  <c:v>4.3750000000000011E-2</c:v>
                </c:pt>
                <c:pt idx="409">
                  <c:v>4.3865740740740754E-2</c:v>
                </c:pt>
                <c:pt idx="410">
                  <c:v>4.3981481481481496E-2</c:v>
                </c:pt>
                <c:pt idx="411">
                  <c:v>4.4097222222222239E-2</c:v>
                </c:pt>
                <c:pt idx="412">
                  <c:v>4.4212962962962982E-2</c:v>
                </c:pt>
                <c:pt idx="413">
                  <c:v>4.4328703703703724E-2</c:v>
                </c:pt>
                <c:pt idx="414">
                  <c:v>4.4444444444444467E-2</c:v>
                </c:pt>
                <c:pt idx="415">
                  <c:v>4.456018518518521E-2</c:v>
                </c:pt>
                <c:pt idx="416">
                  <c:v>4.4675925925925952E-2</c:v>
                </c:pt>
                <c:pt idx="417">
                  <c:v>4.4791666666666695E-2</c:v>
                </c:pt>
                <c:pt idx="418">
                  <c:v>4.4907407407407438E-2</c:v>
                </c:pt>
                <c:pt idx="419">
                  <c:v>4.502314814814818E-2</c:v>
                </c:pt>
                <c:pt idx="420">
                  <c:v>4.5138888888888923E-2</c:v>
                </c:pt>
              </c:numCache>
            </c:numRef>
          </c:cat>
          <c:val>
            <c:numRef>
              <c:f>'Score Template 2'!$C$9:$C$429</c:f>
              <c:numCache>
                <c:formatCode>General</c:formatCode>
                <c:ptCount val="421"/>
                <c:pt idx="0">
                  <c:v>0</c:v>
                </c:pt>
                <c:pt idx="1">
                  <c:v>-7.8567761182784999</c:v>
                </c:pt>
                <c:pt idx="2">
                  <c:v>-7.5171703100204503</c:v>
                </c:pt>
                <c:pt idx="3">
                  <c:v>-6.6476899385452297</c:v>
                </c:pt>
                <c:pt idx="4">
                  <c:v>-6.3605123758315996</c:v>
                </c:pt>
                <c:pt idx="5">
                  <c:v>-5.8964514732360804</c:v>
                </c:pt>
                <c:pt idx="6">
                  <c:v>-5.0547385215759304</c:v>
                </c:pt>
                <c:pt idx="7">
                  <c:v>-2.8119328618049599</c:v>
                </c:pt>
                <c:pt idx="8">
                  <c:v>-5.5731381289660903E-2</c:v>
                </c:pt>
                <c:pt idx="9">
                  <c:v>2.3715038597583802</c:v>
                </c:pt>
                <c:pt idx="10">
                  <c:v>4.3666991591453597</c:v>
                </c:pt>
                <c:pt idx="11">
                  <c:v>6.5910500288009599</c:v>
                </c:pt>
                <c:pt idx="12">
                  <c:v>9.4018435478210503</c:v>
                </c:pt>
                <c:pt idx="13">
                  <c:v>12.669472694396999</c:v>
                </c:pt>
                <c:pt idx="14">
                  <c:v>14.8499667644501</c:v>
                </c:pt>
                <c:pt idx="15">
                  <c:v>16.398816108703599</c:v>
                </c:pt>
                <c:pt idx="16">
                  <c:v>16.329143047332799</c:v>
                </c:pt>
                <c:pt idx="17">
                  <c:v>15.5680668354034</c:v>
                </c:pt>
                <c:pt idx="18">
                  <c:v>14.749656915664699</c:v>
                </c:pt>
                <c:pt idx="19">
                  <c:v>12.7174532413483</c:v>
                </c:pt>
                <c:pt idx="20">
                  <c:v>10.2591061592102</c:v>
                </c:pt>
                <c:pt idx="21">
                  <c:v>8.4124225378036499</c:v>
                </c:pt>
                <c:pt idx="22">
                  <c:v>6.6796493530273402</c:v>
                </c:pt>
                <c:pt idx="23">
                  <c:v>4.9512282013893101</c:v>
                </c:pt>
                <c:pt idx="24">
                  <c:v>4.3565160036087001</c:v>
                </c:pt>
                <c:pt idx="25">
                  <c:v>3.8811600208282502</c:v>
                </c:pt>
                <c:pt idx="26">
                  <c:v>3.7951618432998702</c:v>
                </c:pt>
                <c:pt idx="27">
                  <c:v>4.0235713124275199</c:v>
                </c:pt>
                <c:pt idx="28">
                  <c:v>4.0525582432746896</c:v>
                </c:pt>
                <c:pt idx="29">
                  <c:v>2.77786076068878</c:v>
                </c:pt>
                <c:pt idx="30" formatCode="0.00">
                  <c:v>1.3004855811595899</c:v>
                </c:pt>
                <c:pt idx="31" formatCode="0.00">
                  <c:v>0.65133057534694705</c:v>
                </c:pt>
                <c:pt idx="32" formatCode="0.00">
                  <c:v>-0.36050349473953203</c:v>
                </c:pt>
                <c:pt idx="33" formatCode="0.00">
                  <c:v>-1.2035442143678701</c:v>
                </c:pt>
                <c:pt idx="34" formatCode="0.00">
                  <c:v>-2.1812294423580201</c:v>
                </c:pt>
                <c:pt idx="35" formatCode="0.00">
                  <c:v>-3.3365345001220699</c:v>
                </c:pt>
                <c:pt idx="36" formatCode="0.00">
                  <c:v>-4.1027957201004002</c:v>
                </c:pt>
                <c:pt idx="37" formatCode="0.00">
                  <c:v>-4.6208789944648698</c:v>
                </c:pt>
                <c:pt idx="38" formatCode="0.00">
                  <c:v>-4.7019386291503897</c:v>
                </c:pt>
                <c:pt idx="39" formatCode="0.00">
                  <c:v>-5.8312964439392099</c:v>
                </c:pt>
                <c:pt idx="40" formatCode="0.00">
                  <c:v>-5.6481021642684901</c:v>
                </c:pt>
                <c:pt idx="41" formatCode="0.00">
                  <c:v>-5.3185677528381401</c:v>
                </c:pt>
                <c:pt idx="42" formatCode="0.00">
                  <c:v>-5.4890435934066799</c:v>
                </c:pt>
                <c:pt idx="43" formatCode="0.00">
                  <c:v>-5.8873742818832397</c:v>
                </c:pt>
                <c:pt idx="44" formatCode="0.00">
                  <c:v>-7.1449655294418299</c:v>
                </c:pt>
                <c:pt idx="45" formatCode="0.00">
                  <c:v>-8.9076399803161603</c:v>
                </c:pt>
                <c:pt idx="46" formatCode="0.00">
                  <c:v>-10.9314751625061</c:v>
                </c:pt>
                <c:pt idx="47" formatCode="0.00">
                  <c:v>-12.329031229019201</c:v>
                </c:pt>
                <c:pt idx="48" formatCode="0.00">
                  <c:v>-11.4961290359497</c:v>
                </c:pt>
                <c:pt idx="49" formatCode="0.00">
                  <c:v>-10.2901554107666</c:v>
                </c:pt>
                <c:pt idx="50" formatCode="0.00">
                  <c:v>-8.1303662061691302</c:v>
                </c:pt>
                <c:pt idx="51" formatCode="0.00">
                  <c:v>-6.4698588848113996</c:v>
                </c:pt>
                <c:pt idx="52" formatCode="0.00">
                  <c:v>-4.6467858552932704</c:v>
                </c:pt>
                <c:pt idx="53" formatCode="0.00">
                  <c:v>-3.4865653514862101</c:v>
                </c:pt>
                <c:pt idx="54" formatCode="0.00">
                  <c:v>-3.3386820554733299</c:v>
                </c:pt>
                <c:pt idx="55" formatCode="0.00">
                  <c:v>-3.3012059330940202</c:v>
                </c:pt>
                <c:pt idx="56" formatCode="0.00">
                  <c:v>-2.7638345956802399</c:v>
                </c:pt>
                <c:pt idx="57" formatCode="0.00">
                  <c:v>-1.15656621754169</c:v>
                </c:pt>
                <c:pt idx="58" formatCode="0.00">
                  <c:v>9.3071383889764599E-3</c:v>
                </c:pt>
                <c:pt idx="59" formatCode="0.00">
                  <c:v>0.81819355487823497</c:v>
                </c:pt>
                <c:pt idx="60" formatCode="0.00">
                  <c:v>1.23506732285023</c:v>
                </c:pt>
                <c:pt idx="61" formatCode="0.00">
                  <c:v>1.6519409418106099</c:v>
                </c:pt>
                <c:pt idx="62" formatCode="0.00">
                  <c:v>2.04716816544533</c:v>
                </c:pt>
                <c:pt idx="63" formatCode="0.00">
                  <c:v>2.3689013719558698</c:v>
                </c:pt>
                <c:pt idx="64" formatCode="0.00">
                  <c:v>2.9067963361740099</c:v>
                </c:pt>
                <c:pt idx="65" formatCode="0.00">
                  <c:v>1.87460482120514</c:v>
                </c:pt>
                <c:pt idx="66" formatCode="0.00">
                  <c:v>1.4581994712352799</c:v>
                </c:pt>
                <c:pt idx="67" formatCode="0.00">
                  <c:v>1.2578423321247101</c:v>
                </c:pt>
                <c:pt idx="68" formatCode="0.00">
                  <c:v>1.0821069031953801</c:v>
                </c:pt>
                <c:pt idx="69" formatCode="0.00">
                  <c:v>1.22669577598572</c:v>
                </c:pt>
                <c:pt idx="70" formatCode="0.00">
                  <c:v>1.5328572690486899</c:v>
                </c:pt>
                <c:pt idx="71" formatCode="0.00">
                  <c:v>2.61608898639679</c:v>
                </c:pt>
                <c:pt idx="72" formatCode="0.00">
                  <c:v>3.1947514414787301</c:v>
                </c:pt>
                <c:pt idx="73" formatCode="0.00">
                  <c:v>3.24116438627243</c:v>
                </c:pt>
                <c:pt idx="74" formatCode="0.00">
                  <c:v>3.3542153239250201</c:v>
                </c:pt>
                <c:pt idx="75" formatCode="0.00">
                  <c:v>3.5214138031005899</c:v>
                </c:pt>
                <c:pt idx="76" formatCode="0.00">
                  <c:v>3.3585414290428202</c:v>
                </c:pt>
                <c:pt idx="77" formatCode="0.00">
                  <c:v>2.8825613856315599</c:v>
                </c:pt>
                <c:pt idx="78" formatCode="0.00">
                  <c:v>1.84882923960686</c:v>
                </c:pt>
                <c:pt idx="79" formatCode="0.00">
                  <c:v>1.00563108921051</c:v>
                </c:pt>
                <c:pt idx="80" formatCode="0.00">
                  <c:v>0.31228244304656999</c:v>
                </c:pt>
                <c:pt idx="81" formatCode="0.00">
                  <c:v>-0.73353558778762795</c:v>
                </c:pt>
                <c:pt idx="82" formatCode="0.00">
                  <c:v>-1.2551651895046201</c:v>
                </c:pt>
                <c:pt idx="83" formatCode="0.00">
                  <c:v>-1.7291273176670101</c:v>
                </c:pt>
                <c:pt idx="84" formatCode="0.00">
                  <c:v>-2.0775064826011702</c:v>
                </c:pt>
                <c:pt idx="85" formatCode="0.00">
                  <c:v>-3.0797302722930899</c:v>
                </c:pt>
                <c:pt idx="86" formatCode="0.00">
                  <c:v>-3.8673412799835201</c:v>
                </c:pt>
                <c:pt idx="87" formatCode="0.00">
                  <c:v>-4.2722368240356401</c:v>
                </c:pt>
                <c:pt idx="88" formatCode="0.00">
                  <c:v>-5.0326645374298096</c:v>
                </c:pt>
                <c:pt idx="89" formatCode="0.00">
                  <c:v>-5.9641081094741804</c:v>
                </c:pt>
                <c:pt idx="90" formatCode="0.00">
                  <c:v>-6.65354728698731</c:v>
                </c:pt>
                <c:pt idx="91" formatCode="0.00">
                  <c:v>-7.2489261627197301</c:v>
                </c:pt>
                <c:pt idx="92" formatCode="0.00">
                  <c:v>-8.0368399620056206</c:v>
                </c:pt>
                <c:pt idx="93" formatCode="0.00">
                  <c:v>-8.6144948005676305</c:v>
                </c:pt>
                <c:pt idx="94" formatCode="0.00">
                  <c:v>-7.8763777017593402</c:v>
                </c:pt>
                <c:pt idx="95" formatCode="0.00">
                  <c:v>-6.7230868339538601</c:v>
                </c:pt>
                <c:pt idx="96" formatCode="0.00">
                  <c:v>-5.6483596563339198</c:v>
                </c:pt>
                <c:pt idx="97" formatCode="0.00">
                  <c:v>-4.56601858139038</c:v>
                </c:pt>
                <c:pt idx="98" formatCode="0.00">
                  <c:v>-3.4431654214859</c:v>
                </c:pt>
                <c:pt idx="99" formatCode="0.00">
                  <c:v>-1.1443185061216401</c:v>
                </c:pt>
                <c:pt idx="100" formatCode="0.00">
                  <c:v>3.9465031027793902</c:v>
                </c:pt>
                <c:pt idx="101" formatCode="0.00">
                  <c:v>8.8887220621109009</c:v>
                </c:pt>
                <c:pt idx="102" formatCode="0.00">
                  <c:v>12.791930437088</c:v>
                </c:pt>
                <c:pt idx="103" formatCode="0.00">
                  <c:v>15.3077936172485</c:v>
                </c:pt>
                <c:pt idx="104" formatCode="0.00">
                  <c:v>16.834709644317599</c:v>
                </c:pt>
                <c:pt idx="105" formatCode="0.00">
                  <c:v>18.361625671386701</c:v>
                </c:pt>
                <c:pt idx="106" formatCode="0.00">
                  <c:v>19.263683557510401</c:v>
                </c:pt>
                <c:pt idx="107" formatCode="0.00">
                  <c:v>20</c:v>
                </c:pt>
                <c:pt idx="108" formatCode="0.00">
                  <c:v>20</c:v>
                </c:pt>
                <c:pt idx="109" formatCode="0.00">
                  <c:v>20</c:v>
                </c:pt>
                <c:pt idx="110" formatCode="0.00">
                  <c:v>20</c:v>
                </c:pt>
                <c:pt idx="111" formatCode="0.00">
                  <c:v>20</c:v>
                </c:pt>
                <c:pt idx="112" formatCode="0.00">
                  <c:v>20</c:v>
                </c:pt>
                <c:pt idx="113" formatCode="0.00">
                  <c:v>20</c:v>
                </c:pt>
                <c:pt idx="114" formatCode="0.00">
                  <c:v>20</c:v>
                </c:pt>
                <c:pt idx="115" formatCode="0.00">
                  <c:v>20</c:v>
                </c:pt>
                <c:pt idx="116" formatCode="0.00">
                  <c:v>20</c:v>
                </c:pt>
                <c:pt idx="117" formatCode="0.00">
                  <c:v>20</c:v>
                </c:pt>
                <c:pt idx="118" formatCode="0.00">
                  <c:v>20</c:v>
                </c:pt>
                <c:pt idx="119" formatCode="0.00">
                  <c:v>20</c:v>
                </c:pt>
                <c:pt idx="120" formatCode="0.00">
                  <c:v>18.1288981437683</c:v>
                </c:pt>
                <c:pt idx="121" formatCode="0.00">
                  <c:v>15.5292534828186</c:v>
                </c:pt>
                <c:pt idx="122" formatCode="0.00">
                  <c:v>12.137509584426899</c:v>
                </c:pt>
                <c:pt idx="123" formatCode="0.00">
                  <c:v>8.8262850046157801</c:v>
                </c:pt>
                <c:pt idx="124" formatCode="0.00">
                  <c:v>6.4067065715789804</c:v>
                </c:pt>
                <c:pt idx="125" formatCode="0.00">
                  <c:v>4.2480057477951103</c:v>
                </c:pt>
                <c:pt idx="126" formatCode="0.00">
                  <c:v>1.7113986611366301</c:v>
                </c:pt>
                <c:pt idx="127" formatCode="0.00">
                  <c:v>-1.8715690076351199</c:v>
                </c:pt>
                <c:pt idx="128" formatCode="0.00">
                  <c:v>-4.6460261940956098</c:v>
                </c:pt>
                <c:pt idx="129" formatCode="0.00">
                  <c:v>-5.6251591444015503</c:v>
                </c:pt>
                <c:pt idx="130" formatCode="0.00">
                  <c:v>-5.85234463214874</c:v>
                </c:pt>
                <c:pt idx="131" formatCode="0.00">
                  <c:v>-6.9403123855590803</c:v>
                </c:pt>
                <c:pt idx="132" formatCode="0.00">
                  <c:v>-7.6021683216094997</c:v>
                </c:pt>
                <c:pt idx="133" formatCode="0.00">
                  <c:v>-7.9279726743698102</c:v>
                </c:pt>
                <c:pt idx="134" formatCode="0.00">
                  <c:v>-7.8153061866760298</c:v>
                </c:pt>
                <c:pt idx="135" formatCode="0.00">
                  <c:v>-7.5096136331558201</c:v>
                </c:pt>
                <c:pt idx="136" formatCode="0.00">
                  <c:v>-7.4800395965576199</c:v>
                </c:pt>
                <c:pt idx="137" formatCode="0.00">
                  <c:v>-7.4504655599594098</c:v>
                </c:pt>
                <c:pt idx="138" formatCode="0.00">
                  <c:v>-7.7507370710372898</c:v>
                </c:pt>
                <c:pt idx="139" formatCode="0.00">
                  <c:v>-8.6071407794952393</c:v>
                </c:pt>
                <c:pt idx="140" formatCode="0.00">
                  <c:v>-10.0374746322632</c:v>
                </c:pt>
                <c:pt idx="141" formatCode="0.00">
                  <c:v>-9.2688202857971191</c:v>
                </c:pt>
                <c:pt idx="142" formatCode="0.00">
                  <c:v>-7.9817759990692103</c:v>
                </c:pt>
                <c:pt idx="143" formatCode="0.00">
                  <c:v>-6.4344716072082502</c:v>
                </c:pt>
                <c:pt idx="144" formatCode="0.00">
                  <c:v>-5.5210232734680202</c:v>
                </c:pt>
                <c:pt idx="145" formatCode="0.00">
                  <c:v>-4.6075746417045602</c:v>
                </c:pt>
                <c:pt idx="146" formatCode="0.00">
                  <c:v>-3.6729317903518699</c:v>
                </c:pt>
                <c:pt idx="147" formatCode="0.00">
                  <c:v>-3.2138869166374202</c:v>
                </c:pt>
                <c:pt idx="148" formatCode="0.00">
                  <c:v>-1.20336726307869</c:v>
                </c:pt>
                <c:pt idx="149" formatCode="0.00">
                  <c:v>0.503442361950874</c:v>
                </c:pt>
                <c:pt idx="150" formatCode="0.00">
                  <c:v>1.3974635303020499</c:v>
                </c:pt>
                <c:pt idx="151" formatCode="0.00">
                  <c:v>2.1189966797828701</c:v>
                </c:pt>
                <c:pt idx="152" formatCode="0.00">
                  <c:v>2.3921938240528098</c:v>
                </c:pt>
                <c:pt idx="153" formatCode="0.00">
                  <c:v>3.1592577695846602</c:v>
                </c:pt>
                <c:pt idx="154" formatCode="0.00">
                  <c:v>2.21159592270851</c:v>
                </c:pt>
                <c:pt idx="155" formatCode="0.00">
                  <c:v>2.83064216375351</c:v>
                </c:pt>
                <c:pt idx="156" formatCode="0.00">
                  <c:v>3.61350774765015</c:v>
                </c:pt>
                <c:pt idx="157" formatCode="0.00">
                  <c:v>4.8285689949989301</c:v>
                </c:pt>
                <c:pt idx="158" formatCode="0.00">
                  <c:v>5.1764082908630398</c:v>
                </c:pt>
                <c:pt idx="159" formatCode="0.00">
                  <c:v>5.2449679374694798</c:v>
                </c:pt>
                <c:pt idx="160" formatCode="0.00">
                  <c:v>5.4064637422561601</c:v>
                </c:pt>
                <c:pt idx="161" formatCode="0.00">
                  <c:v>5.5518227815628096</c:v>
                </c:pt>
                <c:pt idx="162" formatCode="0.00">
                  <c:v>5.53491115570068</c:v>
                </c:pt>
                <c:pt idx="163" formatCode="0.00">
                  <c:v>4.2841324210166896</c:v>
                </c:pt>
                <c:pt idx="164" formatCode="0.00">
                  <c:v>1.6483719646930699</c:v>
                </c:pt>
                <c:pt idx="165" formatCode="0.00">
                  <c:v>-0.58784242719411905</c:v>
                </c:pt>
                <c:pt idx="166" formatCode="0.00">
                  <c:v>-1.83299869298935</c:v>
                </c:pt>
                <c:pt idx="167" formatCode="0.00">
                  <c:v>-2.91061967611313</c:v>
                </c:pt>
                <c:pt idx="168" formatCode="0.00">
                  <c:v>-3.7924578785896301</c:v>
                </c:pt>
                <c:pt idx="169" formatCode="0.00">
                  <c:v>-4.29898530244827</c:v>
                </c:pt>
                <c:pt idx="170" formatCode="0.00">
                  <c:v>-4.9710047245025599</c:v>
                </c:pt>
                <c:pt idx="171" formatCode="0.00">
                  <c:v>-5.5317217111587498</c:v>
                </c:pt>
                <c:pt idx="172" formatCode="0.00">
                  <c:v>-6.2972629070282</c:v>
                </c:pt>
                <c:pt idx="173" formatCode="0.00">
                  <c:v>-7.2254729270935103</c:v>
                </c:pt>
                <c:pt idx="174" formatCode="0.00">
                  <c:v>-7.6037633419036901</c:v>
                </c:pt>
                <c:pt idx="175" formatCode="0.00">
                  <c:v>-6.74100995063782</c:v>
                </c:pt>
                <c:pt idx="176" formatCode="0.00">
                  <c:v>-5.4893177747726396</c:v>
                </c:pt>
                <c:pt idx="177" formatCode="0.00">
                  <c:v>-4.2643243074417096</c:v>
                </c:pt>
                <c:pt idx="178" formatCode="0.00">
                  <c:v>-3.6514511704444899</c:v>
                </c:pt>
                <c:pt idx="179" formatCode="0.00">
                  <c:v>-2.5350618362426798</c:v>
                </c:pt>
                <c:pt idx="180" formatCode="0.00">
                  <c:v>-1.8231375515460999</c:v>
                </c:pt>
                <c:pt idx="181" formatCode="0.00">
                  <c:v>-2.2019599378109</c:v>
                </c:pt>
                <c:pt idx="182" formatCode="0.00">
                  <c:v>-1.91152796149254</c:v>
                </c:pt>
                <c:pt idx="183" formatCode="0.00">
                  <c:v>-1.9853688776493099</c:v>
                </c:pt>
                <c:pt idx="184" formatCode="0.00">
                  <c:v>-2.8861224651336701</c:v>
                </c:pt>
                <c:pt idx="185" formatCode="0.00">
                  <c:v>-3.1458842754364</c:v>
                </c:pt>
                <c:pt idx="186" formatCode="0.00">
                  <c:v>-2.1586841344833401</c:v>
                </c:pt>
                <c:pt idx="187" formatCode="0.00">
                  <c:v>-0.40509667247533798</c:v>
                </c:pt>
                <c:pt idx="188" formatCode="0.00">
                  <c:v>1.0984877496957799</c:v>
                </c:pt>
                <c:pt idx="189" formatCode="0.00">
                  <c:v>2.3948109149932901</c:v>
                </c:pt>
                <c:pt idx="190" formatCode="0.00">
                  <c:v>3.9006972312927202</c:v>
                </c:pt>
                <c:pt idx="191" formatCode="0.00">
                  <c:v>5.1011091470718402</c:v>
                </c:pt>
                <c:pt idx="192" formatCode="0.00">
                  <c:v>5.1750648021697998</c:v>
                </c:pt>
                <c:pt idx="193" formatCode="0.00">
                  <c:v>3.86983662843704</c:v>
                </c:pt>
                <c:pt idx="194" formatCode="0.00">
                  <c:v>1.7303280532360099</c:v>
                </c:pt>
                <c:pt idx="195" formatCode="0.00">
                  <c:v>1.0756278783083</c:v>
                </c:pt>
                <c:pt idx="196" formatCode="0.00">
                  <c:v>1.3902488350868201</c:v>
                </c:pt>
                <c:pt idx="197" formatCode="0.00">
                  <c:v>1.1490865796804399</c:v>
                </c:pt>
                <c:pt idx="198" formatCode="0.00">
                  <c:v>0.57287003844976403</c:v>
                </c:pt>
                <c:pt idx="199" formatCode="0.00">
                  <c:v>3.9203409105539301E-2</c:v>
                </c:pt>
                <c:pt idx="200" formatCode="0.00">
                  <c:v>-0.234168246388435</c:v>
                </c:pt>
                <c:pt idx="201" formatCode="0.00">
                  <c:v>-0.43299641460180299</c:v>
                </c:pt>
                <c:pt idx="202" formatCode="0.00">
                  <c:v>-0.53821895271539699</c:v>
                </c:pt>
                <c:pt idx="203" formatCode="0.00">
                  <c:v>-1.5938019752502399</c:v>
                </c:pt>
                <c:pt idx="204" formatCode="0.00">
                  <c:v>-2.6921004056930502</c:v>
                </c:pt>
                <c:pt idx="205" formatCode="0.00">
                  <c:v>-3.0390000343322798</c:v>
                </c:pt>
                <c:pt idx="206" formatCode="0.00">
                  <c:v>-3.6942258477210999</c:v>
                </c:pt>
                <c:pt idx="207" formatCode="0.00">
                  <c:v>-4.7083967924117998</c:v>
                </c:pt>
                <c:pt idx="208" formatCode="0.00">
                  <c:v>-6.1729919910430899</c:v>
                </c:pt>
                <c:pt idx="209" formatCode="0.00">
                  <c:v>-7.6289427280425999</c:v>
                </c:pt>
                <c:pt idx="210" formatCode="0.00">
                  <c:v>-9.0693289041519201</c:v>
                </c:pt>
                <c:pt idx="211" formatCode="0.00">
                  <c:v>-9.7668743133544904</c:v>
                </c:pt>
                <c:pt idx="212" formatCode="0.00">
                  <c:v>-10.3243064880371</c:v>
                </c:pt>
                <c:pt idx="213" formatCode="0.00">
                  <c:v>-10.797370672226</c:v>
                </c:pt>
                <c:pt idx="214" formatCode="0.00">
                  <c:v>-10.9428131580353</c:v>
                </c:pt>
                <c:pt idx="215" formatCode="0.00">
                  <c:v>-9.5311564207077009</c:v>
                </c:pt>
                <c:pt idx="216" formatCode="0.00">
                  <c:v>-7.7611154317855799</c:v>
                </c:pt>
                <c:pt idx="217" formatCode="0.00">
                  <c:v>-6.02835357189179</c:v>
                </c:pt>
                <c:pt idx="218" formatCode="0.00">
                  <c:v>-4.4980224967002904</c:v>
                </c:pt>
                <c:pt idx="219" formatCode="0.00">
                  <c:v>-2.11175456643105</c:v>
                </c:pt>
                <c:pt idx="220" formatCode="0.00">
                  <c:v>-0.40450640022754702</c:v>
                </c:pt>
                <c:pt idx="221" formatCode="0.00">
                  <c:v>9.5144109800457996E-2</c:v>
                </c:pt>
                <c:pt idx="222" formatCode="0.00">
                  <c:v>0.82704752683639504</c:v>
                </c:pt>
                <c:pt idx="223" formatCode="0.00">
                  <c:v>1.9746096432208999</c:v>
                </c:pt>
                <c:pt idx="224" formatCode="0.00">
                  <c:v>2.9989054799079899</c:v>
                </c:pt>
                <c:pt idx="225" formatCode="0.00">
                  <c:v>3.7201464176178001</c:v>
                </c:pt>
                <c:pt idx="226" formatCode="0.00">
                  <c:v>3.72705101966858</c:v>
                </c:pt>
                <c:pt idx="227" formatCode="0.00">
                  <c:v>3.7339556217193599</c:v>
                </c:pt>
                <c:pt idx="228" formatCode="0.00">
                  <c:v>3.7408602237701398</c:v>
                </c:pt>
                <c:pt idx="229" formatCode="0.00">
                  <c:v>3.7477648258209202</c:v>
                </c:pt>
                <c:pt idx="230" formatCode="0.00">
                  <c:v>3.7546694278717001</c:v>
                </c:pt>
                <c:pt idx="231" formatCode="0.00">
                  <c:v>3.7615740299224898</c:v>
                </c:pt>
                <c:pt idx="232" formatCode="0.00">
                  <c:v>3.76847892999649</c:v>
                </c:pt>
                <c:pt idx="233" formatCode="0.00">
                  <c:v>3.77538353204727</c:v>
                </c:pt>
                <c:pt idx="234" formatCode="0.00">
                  <c:v>3.7822881340980499</c:v>
                </c:pt>
                <c:pt idx="235" formatCode="0.00">
                  <c:v>3.7891927361488298</c:v>
                </c:pt>
                <c:pt idx="236" formatCode="0.00">
                  <c:v>3.7960973381996199</c:v>
                </c:pt>
                <c:pt idx="237" formatCode="0.00">
                  <c:v>3.8030019402503998</c:v>
                </c:pt>
                <c:pt idx="238" formatCode="0.00">
                  <c:v>8.9790821075439506</c:v>
                </c:pt>
                <c:pt idx="239" formatCode="0.00">
                  <c:v>7.3666447401046797</c:v>
                </c:pt>
                <c:pt idx="240" formatCode="0.00">
                  <c:v>5.2065527439117396</c:v>
                </c:pt>
                <c:pt idx="241" formatCode="0.00">
                  <c:v>2.8675177693367</c:v>
                </c:pt>
                <c:pt idx="242" formatCode="0.00">
                  <c:v>0.77473342418670699</c:v>
                </c:pt>
                <c:pt idx="243" formatCode="0.00">
                  <c:v>1.1144199222326301</c:v>
                </c:pt>
                <c:pt idx="244" formatCode="0.00">
                  <c:v>2.4239079654216802</c:v>
                </c:pt>
                <c:pt idx="245" formatCode="0.00">
                  <c:v>4.7726792097091701</c:v>
                </c:pt>
                <c:pt idx="246" formatCode="0.00">
                  <c:v>6.5058559179306004</c:v>
                </c:pt>
                <c:pt idx="247" formatCode="0.00">
                  <c:v>7.7752953767776498</c:v>
                </c:pt>
                <c:pt idx="248" formatCode="0.00">
                  <c:v>7.8521430492401096</c:v>
                </c:pt>
                <c:pt idx="249" formatCode="0.00">
                  <c:v>7.2078794240951503</c:v>
                </c:pt>
                <c:pt idx="250" formatCode="0.00">
                  <c:v>5.6457692384719902</c:v>
                </c:pt>
                <c:pt idx="251" formatCode="0.00">
                  <c:v>3.5371264815330501</c:v>
                </c:pt>
                <c:pt idx="252" formatCode="0.00">
                  <c:v>1.4284840226173401</c:v>
                </c:pt>
                <c:pt idx="253" formatCode="0.00">
                  <c:v>-0.29575984925031701</c:v>
                </c:pt>
                <c:pt idx="254" formatCode="0.00">
                  <c:v>-1.89535796642303</c:v>
                </c:pt>
                <c:pt idx="255" formatCode="0.00">
                  <c:v>-3.88469457626343</c:v>
                </c:pt>
                <c:pt idx="256" formatCode="0.00">
                  <c:v>-4.8761951923370397</c:v>
                </c:pt>
                <c:pt idx="257" formatCode="0.00">
                  <c:v>-5.95800876617432</c:v>
                </c:pt>
                <c:pt idx="258" formatCode="0.00">
                  <c:v>-6.2023353576660201</c:v>
                </c:pt>
                <c:pt idx="259" formatCode="0.00">
                  <c:v>-5.8736073970794704</c:v>
                </c:pt>
                <c:pt idx="260" formatCode="0.00">
                  <c:v>-5.7332038879394496</c:v>
                </c:pt>
                <c:pt idx="261" formatCode="0.00">
                  <c:v>-5.5138319730758703</c:v>
                </c:pt>
                <c:pt idx="262" formatCode="0.00">
                  <c:v>-4.8598879575729397</c:v>
                </c:pt>
                <c:pt idx="263" formatCode="0.00">
                  <c:v>-4.40844655036926</c:v>
                </c:pt>
                <c:pt idx="264" formatCode="0.00">
                  <c:v>-4.11993056535721</c:v>
                </c:pt>
                <c:pt idx="265" formatCode="0.00">
                  <c:v>-2.9077133536338802</c:v>
                </c:pt>
                <c:pt idx="266" formatCode="0.00">
                  <c:v>-4.41484183073044</c:v>
                </c:pt>
                <c:pt idx="267" formatCode="0.00">
                  <c:v>-5.77944040298462</c:v>
                </c:pt>
                <c:pt idx="268" formatCode="0.00">
                  <c:v>-5.6356978416442898</c:v>
                </c:pt>
                <c:pt idx="269" formatCode="0.00">
                  <c:v>-5.2523446083068901</c:v>
                </c:pt>
                <c:pt idx="270" formatCode="0.00">
                  <c:v>-5.4104900360107404</c:v>
                </c:pt>
                <c:pt idx="271" formatCode="0.00">
                  <c:v>-6.6718345880508396</c:v>
                </c:pt>
                <c:pt idx="272" formatCode="0.00">
                  <c:v>-7.7053838968277004</c:v>
                </c:pt>
                <c:pt idx="273" formatCode="0.00">
                  <c:v>-7.6238071918487602</c:v>
                </c:pt>
                <c:pt idx="274" formatCode="0.00">
                  <c:v>-7.4972778558731097</c:v>
                </c:pt>
                <c:pt idx="275" formatCode="0.00">
                  <c:v>-6.5150910615921003</c:v>
                </c:pt>
                <c:pt idx="276" formatCode="0.00">
                  <c:v>-5.1757538318633998</c:v>
                </c:pt>
                <c:pt idx="277" formatCode="0.00">
                  <c:v>-3.8327971100807199</c:v>
                </c:pt>
                <c:pt idx="278" formatCode="0.00">
                  <c:v>-2.3516175150871299</c:v>
                </c:pt>
                <c:pt idx="279" formatCode="0.00">
                  <c:v>-0.75958080589771304</c:v>
                </c:pt>
                <c:pt idx="280" formatCode="0.00">
                  <c:v>0.83245597779750802</c:v>
                </c:pt>
                <c:pt idx="281" formatCode="0.00">
                  <c:v>0.88929831981658902</c:v>
                </c:pt>
                <c:pt idx="282" formatCode="0.00">
                  <c:v>1.9482468068599701</c:v>
                </c:pt>
                <c:pt idx="283" formatCode="0.00">
                  <c:v>2.44532182812691</c:v>
                </c:pt>
                <c:pt idx="284" formatCode="0.00">
                  <c:v>2.7859845757484401</c:v>
                </c:pt>
                <c:pt idx="285" formatCode="0.00">
                  <c:v>2.8414687514305101</c:v>
                </c:pt>
                <c:pt idx="286" formatCode="0.00">
                  <c:v>2.9494857788085902</c:v>
                </c:pt>
                <c:pt idx="287" formatCode="0.00">
                  <c:v>3.1532675027847299</c:v>
                </c:pt>
                <c:pt idx="288" formatCode="0.00">
                  <c:v>3.3570492267608598</c:v>
                </c:pt>
                <c:pt idx="289" formatCode="0.00">
                  <c:v>3.2101899385452302</c:v>
                </c:pt>
                <c:pt idx="290" formatCode="0.00">
                  <c:v>2.6445195078849801</c:v>
                </c:pt>
                <c:pt idx="291" formatCode="0.00">
                  <c:v>2.6115483045577998</c:v>
                </c:pt>
                <c:pt idx="292" formatCode="0.00">
                  <c:v>2.4772557616233799</c:v>
                </c:pt>
                <c:pt idx="293" formatCode="0.00">
                  <c:v>1.7865712940692899</c:v>
                </c:pt>
                <c:pt idx="294" formatCode="0.00">
                  <c:v>1.0116268694400801</c:v>
                </c:pt>
                <c:pt idx="295" formatCode="0.00">
                  <c:v>0.12876717373728799</c:v>
                </c:pt>
                <c:pt idx="296" formatCode="0.00">
                  <c:v>-1.2637536227703099</c:v>
                </c:pt>
                <c:pt idx="297" formatCode="0.00">
                  <c:v>-2.8342700004577601</c:v>
                </c:pt>
                <c:pt idx="298" formatCode="0.00">
                  <c:v>-4.6873474121093803</c:v>
                </c:pt>
                <c:pt idx="299" formatCode="0.00">
                  <c:v>-6.4468002319335902</c:v>
                </c:pt>
                <c:pt idx="300" formatCode="0.00">
                  <c:v>-7.5773912668228203</c:v>
                </c:pt>
                <c:pt idx="301" formatCode="0.00">
                  <c:v>-7.3524469137191799</c:v>
                </c:pt>
                <c:pt idx="302" formatCode="0.00">
                  <c:v>-6.1562621593475297</c:v>
                </c:pt>
                <c:pt idx="303" formatCode="0.00">
                  <c:v>-4.4051760435104397</c:v>
                </c:pt>
                <c:pt idx="304" formatCode="0.00">
                  <c:v>-2.46713295578957</c:v>
                </c:pt>
                <c:pt idx="305" formatCode="0.00">
                  <c:v>-0.83341687917709395</c:v>
                </c:pt>
                <c:pt idx="306" formatCode="0.00">
                  <c:v>0.54802313446998596</c:v>
                </c:pt>
                <c:pt idx="307" formatCode="0.00">
                  <c:v>1.6469025611877399</c:v>
                </c:pt>
                <c:pt idx="308" formatCode="0.00">
                  <c:v>2.5114786624908398</c:v>
                </c:pt>
                <c:pt idx="309" formatCode="0.00">
                  <c:v>3.02476197481155</c:v>
                </c:pt>
                <c:pt idx="310" formatCode="0.00">
                  <c:v>3.0538207292556798</c:v>
                </c:pt>
                <c:pt idx="311" formatCode="0.00">
                  <c:v>3.5954129695892298</c:v>
                </c:pt>
                <c:pt idx="312" formatCode="0.00">
                  <c:v>4.8722019791603097</c:v>
                </c:pt>
                <c:pt idx="313" formatCode="0.00">
                  <c:v>5.67702412605286</c:v>
                </c:pt>
                <c:pt idx="314" formatCode="0.00">
                  <c:v>6.7206799983978298</c:v>
                </c:pt>
                <c:pt idx="315" formatCode="0.00">
                  <c:v>7.8276288509368896</c:v>
                </c:pt>
                <c:pt idx="316" formatCode="0.00">
                  <c:v>8.0295187234878505</c:v>
                </c:pt>
                <c:pt idx="317" formatCode="0.00">
                  <c:v>6.8407893180847203</c:v>
                </c:pt>
                <c:pt idx="318" formatCode="0.00">
                  <c:v>4.4217875599861101</c:v>
                </c:pt>
                <c:pt idx="319" formatCode="0.00">
                  <c:v>2.2557696700096099</c:v>
                </c:pt>
                <c:pt idx="320" formatCode="0.00">
                  <c:v>0.97832292318344105</c:v>
                </c:pt>
                <c:pt idx="321" formatCode="0.00">
                  <c:v>0.72553277015686002</c:v>
                </c:pt>
                <c:pt idx="322" formatCode="0.00">
                  <c:v>9.9661704152822495E-2</c:v>
                </c:pt>
                <c:pt idx="323" formatCode="0.00">
                  <c:v>-0.35034954547882102</c:v>
                </c:pt>
                <c:pt idx="324" formatCode="0.00">
                  <c:v>-0.85568122565746296</c:v>
                </c:pt>
                <c:pt idx="325" formatCode="0.00">
                  <c:v>-2.34160408377647</c:v>
                </c:pt>
                <c:pt idx="326" formatCode="0.00">
                  <c:v>-3.8107308745384199</c:v>
                </c:pt>
                <c:pt idx="327" formatCode="0.00">
                  <c:v>-5.4818528890609697</c:v>
                </c:pt>
                <c:pt idx="328" formatCode="0.00">
                  <c:v>-7.17530310153961</c:v>
                </c:pt>
                <c:pt idx="329" formatCode="0.00">
                  <c:v>-8.5398745536804199</c:v>
                </c:pt>
                <c:pt idx="330" formatCode="0.00">
                  <c:v>-8.8923680782318097</c:v>
                </c:pt>
                <c:pt idx="331" formatCode="0.00">
                  <c:v>-8.9033329486846906</c:v>
                </c:pt>
                <c:pt idx="332" formatCode="0.00">
                  <c:v>-8.9142978191375697</c:v>
                </c:pt>
                <c:pt idx="333" formatCode="0.00">
                  <c:v>-8.9252626895904505</c:v>
                </c:pt>
                <c:pt idx="334" formatCode="0.00">
                  <c:v>-8.9362275600433403</c:v>
                </c:pt>
                <c:pt idx="335" formatCode="0.00">
                  <c:v>-8.9471924304962194</c:v>
                </c:pt>
                <c:pt idx="336" formatCode="0.00">
                  <c:v>-8.9581573009491002</c:v>
                </c:pt>
                <c:pt idx="337" formatCode="0.00">
                  <c:v>-8.9691221714019793</c:v>
                </c:pt>
                <c:pt idx="338" formatCode="0.00">
                  <c:v>-8.9800870418548602</c:v>
                </c:pt>
                <c:pt idx="339" formatCode="0.00">
                  <c:v>-8.9910519123077393</c:v>
                </c:pt>
                <c:pt idx="340" formatCode="0.00">
                  <c:v>-9.0020167827606201</c:v>
                </c:pt>
                <c:pt idx="341" formatCode="0.00">
                  <c:v>-9.0129816532134992</c:v>
                </c:pt>
                <c:pt idx="342" formatCode="0.00">
                  <c:v>-9.0239465236663801</c:v>
                </c:pt>
                <c:pt idx="343" formatCode="0.00">
                  <c:v>-3.7080296874046299</c:v>
                </c:pt>
                <c:pt idx="344" formatCode="0.00">
                  <c:v>-4.2311972379684502</c:v>
                </c:pt>
                <c:pt idx="345" formatCode="0.00">
                  <c:v>-5.9461355209350604</c:v>
                </c:pt>
                <c:pt idx="346" formatCode="0.00">
                  <c:v>-7.0682018995284999</c:v>
                </c:pt>
                <c:pt idx="347" formatCode="0.00">
                  <c:v>-7.1963053941726702</c:v>
                </c:pt>
                <c:pt idx="348" formatCode="0.00">
                  <c:v>-7.9987323284149197</c:v>
                </c:pt>
                <c:pt idx="349" formatCode="0.00">
                  <c:v>-9.3591415882110596</c:v>
                </c:pt>
                <c:pt idx="350" formatCode="0.00">
                  <c:v>-10.549597740173301</c:v>
                </c:pt>
                <c:pt idx="351" formatCode="0.00">
                  <c:v>-10.7615756988525</c:v>
                </c:pt>
                <c:pt idx="352" formatCode="0.00">
                  <c:v>-10.5316972732544</c:v>
                </c:pt>
                <c:pt idx="353" formatCode="0.00">
                  <c:v>-10.1535260677338</c:v>
                </c:pt>
                <c:pt idx="354" formatCode="0.00">
                  <c:v>-8.9343851804733294</c:v>
                </c:pt>
                <c:pt idx="355" formatCode="0.00">
                  <c:v>-6.3241499662399301</c:v>
                </c:pt>
                <c:pt idx="356" formatCode="0.00">
                  <c:v>-2.65422523021698</c:v>
                </c:pt>
                <c:pt idx="357" formatCode="0.00">
                  <c:v>0.55704262107610703</c:v>
                </c:pt>
                <c:pt idx="358" formatCode="0.00">
                  <c:v>3.5581877827644401</c:v>
                </c:pt>
                <c:pt idx="359" formatCode="0.00">
                  <c:v>5.0167769193649301</c:v>
                </c:pt>
                <c:pt idx="360" formatCode="0.00">
                  <c:v>5.85404753684998</c:v>
                </c:pt>
                <c:pt idx="361" formatCode="0.00">
                  <c:v>5.3080546855926496</c:v>
                </c:pt>
                <c:pt idx="362" formatCode="0.00">
                  <c:v>4.9570578336715698</c:v>
                </c:pt>
                <c:pt idx="363" formatCode="0.00">
                  <c:v>5.7050865888595599</c:v>
                </c:pt>
                <c:pt idx="364" formatCode="0.00">
                  <c:v>8.5071873664855993</c:v>
                </c:pt>
                <c:pt idx="365" formatCode="0.00">
                  <c:v>12.197579145431501</c:v>
                </c:pt>
                <c:pt idx="366" formatCode="0.00">
                  <c:v>14.4994246959686</c:v>
                </c:pt>
                <c:pt idx="367" formatCode="0.00">
                  <c:v>16.5230441093445</c:v>
                </c:pt>
                <c:pt idx="368" formatCode="0.00">
                  <c:v>16.953227519988999</c:v>
                </c:pt>
                <c:pt idx="369" formatCode="0.00">
                  <c:v>16.0105574131012</c:v>
                </c:pt>
                <c:pt idx="370" formatCode="0.00">
                  <c:v>14.3427133560181</c:v>
                </c:pt>
                <c:pt idx="371" formatCode="0.00">
                  <c:v>13.0920827388763</c:v>
                </c:pt>
                <c:pt idx="372" formatCode="0.00">
                  <c:v>12.0622825622559</c:v>
                </c:pt>
                <c:pt idx="373" formatCode="0.00">
                  <c:v>10.726629495620699</c:v>
                </c:pt>
                <c:pt idx="374" formatCode="0.00">
                  <c:v>9.6084928512573207</c:v>
                </c:pt>
                <c:pt idx="375" formatCode="0.00">
                  <c:v>8.2325094938278198</c:v>
                </c:pt>
                <c:pt idx="376" formatCode="0.00">
                  <c:v>7.35123515129089</c:v>
                </c:pt>
                <c:pt idx="377" formatCode="0.00">
                  <c:v>4.6777099370956403</c:v>
                </c:pt>
                <c:pt idx="378" formatCode="0.00">
                  <c:v>1.7176070809364301</c:v>
                </c:pt>
                <c:pt idx="379" formatCode="0.00">
                  <c:v>-1.35305300354958</c:v>
                </c:pt>
                <c:pt idx="380" formatCode="0.00">
                  <c:v>-2.91714727878571</c:v>
                </c:pt>
                <c:pt idx="381" formatCode="0.00">
                  <c:v>-2.9133573174476601</c:v>
                </c:pt>
                <c:pt idx="382" formatCode="0.00">
                  <c:v>-2.90956735610962</c:v>
                </c:pt>
                <c:pt idx="383" formatCode="0.00">
                  <c:v>-2.9057773947715799</c:v>
                </c:pt>
                <c:pt idx="384" formatCode="0.00">
                  <c:v>-2.9019874334335301</c:v>
                </c:pt>
                <c:pt idx="385" formatCode="0.00">
                  <c:v>-2.8981971740722701</c:v>
                </c:pt>
                <c:pt idx="386" formatCode="0.00">
                  <c:v>-2.8944072127342202</c:v>
                </c:pt>
                <c:pt idx="387" formatCode="0.00">
                  <c:v>-2.8906172513961801</c:v>
                </c:pt>
                <c:pt idx="388" formatCode="0.00">
                  <c:v>-2.88682729005814</c:v>
                </c:pt>
                <c:pt idx="389" formatCode="0.00">
                  <c:v>-2.8830373287200901</c:v>
                </c:pt>
                <c:pt idx="390" formatCode="0.00">
                  <c:v>-2.87924736738205</c:v>
                </c:pt>
                <c:pt idx="391" formatCode="0.00">
                  <c:v>-2.8754574060440099</c:v>
                </c:pt>
                <c:pt idx="392" formatCode="0.00">
                  <c:v>-2.87166744470596</c:v>
                </c:pt>
                <c:pt idx="393" formatCode="0.00">
                  <c:v>-15.042542219162</c:v>
                </c:pt>
                <c:pt idx="394" formatCode="0.00">
                  <c:v>-13.9435815811157</c:v>
                </c:pt>
                <c:pt idx="395" formatCode="0.00">
                  <c:v>-13.0333471298218</c:v>
                </c:pt>
                <c:pt idx="396" formatCode="0.00">
                  <c:v>-12.3542153835297</c:v>
                </c:pt>
                <c:pt idx="397" formatCode="0.00">
                  <c:v>-11.9807779788971</c:v>
                </c:pt>
                <c:pt idx="398" formatCode="0.00">
                  <c:v>-11.113805770874</c:v>
                </c:pt>
                <c:pt idx="399" formatCode="0.00">
                  <c:v>-10.220562219619801</c:v>
                </c:pt>
                <c:pt idx="400" formatCode="0.00">
                  <c:v>-9.3183618783950806</c:v>
                </c:pt>
                <c:pt idx="401" formatCode="0.00">
                  <c:v>-6.88881635665894</c:v>
                </c:pt>
                <c:pt idx="402" formatCode="0.00">
                  <c:v>-4.4762179255485499</c:v>
                </c:pt>
                <c:pt idx="403" formatCode="0.00">
                  <c:v>-3.3950501680374101</c:v>
                </c:pt>
                <c:pt idx="404" formatCode="0.00">
                  <c:v>-1.95541635155678</c:v>
                </c:pt>
                <c:pt idx="405" formatCode="0.00">
                  <c:v>-4.0655192732811001</c:v>
                </c:pt>
                <c:pt idx="406" formatCode="0.00">
                  <c:v>-1.59828782081604</c:v>
                </c:pt>
                <c:pt idx="407" formatCode="0.00">
                  <c:v>-0.33417295664548902</c:v>
                </c:pt>
                <c:pt idx="408" formatCode="0.00">
                  <c:v>-0.32809298485517502</c:v>
                </c:pt>
                <c:pt idx="409" formatCode="0.00">
                  <c:v>-0.38999844342470202</c:v>
                </c:pt>
                <c:pt idx="410" formatCode="0.00">
                  <c:v>-0.66294342279434204</c:v>
                </c:pt>
                <c:pt idx="411" formatCode="0.00">
                  <c:v>-1.00829601287842</c:v>
                </c:pt>
                <c:pt idx="412" formatCode="0.00">
                  <c:v>-1.3536486029624899</c:v>
                </c:pt>
                <c:pt idx="413" formatCode="0.00">
                  <c:v>-2.5359523296356201</c:v>
                </c:pt>
                <c:pt idx="414" formatCode="0.00">
                  <c:v>-4.4202318787574804</c:v>
                </c:pt>
                <c:pt idx="415" formatCode="0.00">
                  <c:v>-6.3911557197570801</c:v>
                </c:pt>
                <c:pt idx="416" formatCode="0.00">
                  <c:v>-7.31779217720032</c:v>
                </c:pt>
                <c:pt idx="417" formatCode="0.00">
                  <c:v>-8.6210751533508301</c:v>
                </c:pt>
                <c:pt idx="418" formatCode="0.00">
                  <c:v>-9.59502160549164</c:v>
                </c:pt>
                <c:pt idx="419" formatCode="0.00">
                  <c:v>-10.465770959854099</c:v>
                </c:pt>
                <c:pt idx="420" formatCode="0.00">
                  <c:v>-11.0517883300781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661864"/>
        <c:axId val="464661472"/>
      </c:lineChart>
      <c:catAx>
        <c:axId val="464661864"/>
        <c:scaling>
          <c:orientation val="minMax"/>
        </c:scaling>
        <c:delete val="0"/>
        <c:axPos val="b"/>
        <c:majorGridlines/>
        <c:numFmt formatCode="hh:mm" sourceLinked="0"/>
        <c:majorTickMark val="out"/>
        <c:minorTickMark val="none"/>
        <c:tickLblPos val="low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4661472"/>
        <c:crosses val="autoZero"/>
        <c:auto val="0"/>
        <c:lblAlgn val="ctr"/>
        <c:lblOffset val="100"/>
        <c:tickLblSkip val="30"/>
        <c:tickMarkSkip val="30"/>
        <c:noMultiLvlLbl val="0"/>
      </c:catAx>
      <c:valAx>
        <c:axId val="46466147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4661864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'Score Template 2'!$K$8</c:f>
              <c:strCache>
                <c:ptCount val="1"/>
                <c:pt idx="0">
                  <c:v>Raw Unit REG</c:v>
                </c:pt>
              </c:strCache>
            </c:strRef>
          </c:tx>
          <c:spPr>
            <a:ln>
              <a:solidFill>
                <a:schemeClr val="accent4"/>
              </a:solidFill>
            </a:ln>
          </c:spPr>
          <c:marker>
            <c:symbol val="none"/>
          </c:marker>
          <c:cat>
            <c:numRef>
              <c:f>'Score Template 2'!$B$9:$B$429</c:f>
              <c:numCache>
                <c:formatCode>h:mm:ss</c:formatCode>
                <c:ptCount val="421"/>
                <c:pt idx="0">
                  <c:v>0.99652777777777835</c:v>
                </c:pt>
                <c:pt idx="1">
                  <c:v>0.99664351851851907</c:v>
                </c:pt>
                <c:pt idx="2">
                  <c:v>0.99675925925925979</c:v>
                </c:pt>
                <c:pt idx="3">
                  <c:v>0.99687500000000051</c:v>
                </c:pt>
                <c:pt idx="4">
                  <c:v>0.99699074074074123</c:v>
                </c:pt>
                <c:pt idx="5">
                  <c:v>0.99710648148148195</c:v>
                </c:pt>
                <c:pt idx="6">
                  <c:v>0.99722222222222268</c:v>
                </c:pt>
                <c:pt idx="7">
                  <c:v>0.9973379629629634</c:v>
                </c:pt>
                <c:pt idx="8">
                  <c:v>0.99745370370370412</c:v>
                </c:pt>
                <c:pt idx="9">
                  <c:v>0.99756944444444484</c:v>
                </c:pt>
                <c:pt idx="10">
                  <c:v>0.99768518518518556</c:v>
                </c:pt>
                <c:pt idx="11">
                  <c:v>0.99780092592592629</c:v>
                </c:pt>
                <c:pt idx="12">
                  <c:v>0.99791666666666701</c:v>
                </c:pt>
                <c:pt idx="13">
                  <c:v>0.99803240740740773</c:v>
                </c:pt>
                <c:pt idx="14">
                  <c:v>0.99814814814814845</c:v>
                </c:pt>
                <c:pt idx="15">
                  <c:v>0.99826388888888917</c:v>
                </c:pt>
                <c:pt idx="16">
                  <c:v>0.99837962962962989</c:v>
                </c:pt>
                <c:pt idx="17">
                  <c:v>0.99849537037037062</c:v>
                </c:pt>
                <c:pt idx="18">
                  <c:v>0.99861111111111134</c:v>
                </c:pt>
                <c:pt idx="19">
                  <c:v>0.99872685185185206</c:v>
                </c:pt>
                <c:pt idx="20">
                  <c:v>0.99884259259259278</c:v>
                </c:pt>
                <c:pt idx="21">
                  <c:v>0.9989583333333335</c:v>
                </c:pt>
                <c:pt idx="22">
                  <c:v>0.99907407407407423</c:v>
                </c:pt>
                <c:pt idx="23">
                  <c:v>0.99918981481481495</c:v>
                </c:pt>
                <c:pt idx="24">
                  <c:v>0.99930555555555567</c:v>
                </c:pt>
                <c:pt idx="25">
                  <c:v>0.99942129629629639</c:v>
                </c:pt>
                <c:pt idx="26">
                  <c:v>0.99953703703703711</c:v>
                </c:pt>
                <c:pt idx="27">
                  <c:v>0.99965277777777783</c:v>
                </c:pt>
                <c:pt idx="28">
                  <c:v>0.99976851851851856</c:v>
                </c:pt>
                <c:pt idx="29">
                  <c:v>0.99988425925925928</c:v>
                </c:pt>
                <c:pt idx="30">
                  <c:v>0</c:v>
                </c:pt>
                <c:pt idx="31">
                  <c:v>1.1574074074074073E-4</c:v>
                </c:pt>
                <c:pt idx="32">
                  <c:v>2.3148148148148146E-4</c:v>
                </c:pt>
                <c:pt idx="33">
                  <c:v>3.4722222222222218E-4</c:v>
                </c:pt>
                <c:pt idx="34">
                  <c:v>4.6296296296296293E-4</c:v>
                </c:pt>
                <c:pt idx="35">
                  <c:v>5.7870370370370367E-4</c:v>
                </c:pt>
                <c:pt idx="36">
                  <c:v>6.9444444444444436E-4</c:v>
                </c:pt>
                <c:pt idx="37">
                  <c:v>8.1018518518518505E-4</c:v>
                </c:pt>
                <c:pt idx="38">
                  <c:v>9.2592592592592574E-4</c:v>
                </c:pt>
                <c:pt idx="39">
                  <c:v>1.0416666666666664E-3</c:v>
                </c:pt>
                <c:pt idx="40">
                  <c:v>1.1574074074074071E-3</c:v>
                </c:pt>
                <c:pt idx="41">
                  <c:v>1.2731481481481478E-3</c:v>
                </c:pt>
                <c:pt idx="42">
                  <c:v>1.3888888888888885E-3</c:v>
                </c:pt>
                <c:pt idx="43">
                  <c:v>1.5046296296296292E-3</c:v>
                </c:pt>
                <c:pt idx="44">
                  <c:v>1.6203703703703699E-3</c:v>
                </c:pt>
                <c:pt idx="45">
                  <c:v>1.7361111111111106E-3</c:v>
                </c:pt>
                <c:pt idx="46">
                  <c:v>1.8518518518518513E-3</c:v>
                </c:pt>
                <c:pt idx="47">
                  <c:v>1.967592592592592E-3</c:v>
                </c:pt>
                <c:pt idx="48">
                  <c:v>2.0833333333333329E-3</c:v>
                </c:pt>
                <c:pt idx="49">
                  <c:v>2.1990740740740738E-3</c:v>
                </c:pt>
                <c:pt idx="50">
                  <c:v>2.3148148148148147E-3</c:v>
                </c:pt>
                <c:pt idx="51">
                  <c:v>2.4305555555555556E-3</c:v>
                </c:pt>
                <c:pt idx="52">
                  <c:v>2.5462962962962965E-3</c:v>
                </c:pt>
                <c:pt idx="53">
                  <c:v>2.6620370370370374E-3</c:v>
                </c:pt>
                <c:pt idx="54">
                  <c:v>2.7777777777777783E-3</c:v>
                </c:pt>
                <c:pt idx="55">
                  <c:v>2.8935185185185192E-3</c:v>
                </c:pt>
                <c:pt idx="56">
                  <c:v>3.0092592592592601E-3</c:v>
                </c:pt>
                <c:pt idx="57">
                  <c:v>3.125000000000001E-3</c:v>
                </c:pt>
                <c:pt idx="58">
                  <c:v>3.2407407407407419E-3</c:v>
                </c:pt>
                <c:pt idx="59">
                  <c:v>3.3564814814814829E-3</c:v>
                </c:pt>
                <c:pt idx="60">
                  <c:v>3.4722222222222238E-3</c:v>
                </c:pt>
                <c:pt idx="61">
                  <c:v>3.5879629629629647E-3</c:v>
                </c:pt>
                <c:pt idx="62">
                  <c:v>3.7037037037037056E-3</c:v>
                </c:pt>
                <c:pt idx="63">
                  <c:v>3.8194444444444465E-3</c:v>
                </c:pt>
                <c:pt idx="64">
                  <c:v>3.9351851851851874E-3</c:v>
                </c:pt>
                <c:pt idx="65">
                  <c:v>4.0509259259259283E-3</c:v>
                </c:pt>
                <c:pt idx="66">
                  <c:v>4.1666666666666692E-3</c:v>
                </c:pt>
                <c:pt idx="67">
                  <c:v>4.2824074074074101E-3</c:v>
                </c:pt>
                <c:pt idx="68">
                  <c:v>4.398148148148151E-3</c:v>
                </c:pt>
                <c:pt idx="69">
                  <c:v>4.5138888888888919E-3</c:v>
                </c:pt>
                <c:pt idx="70">
                  <c:v>4.6296296296296328E-3</c:v>
                </c:pt>
                <c:pt idx="71">
                  <c:v>4.7453703703703737E-3</c:v>
                </c:pt>
                <c:pt idx="72">
                  <c:v>4.8611111111111147E-3</c:v>
                </c:pt>
                <c:pt idx="73">
                  <c:v>4.9768518518518556E-3</c:v>
                </c:pt>
                <c:pt idx="74">
                  <c:v>5.0925925925925965E-3</c:v>
                </c:pt>
                <c:pt idx="75">
                  <c:v>5.2083333333333374E-3</c:v>
                </c:pt>
                <c:pt idx="76">
                  <c:v>5.3240740740740783E-3</c:v>
                </c:pt>
                <c:pt idx="77">
                  <c:v>5.4398148148148192E-3</c:v>
                </c:pt>
                <c:pt idx="78">
                  <c:v>5.5555555555555601E-3</c:v>
                </c:pt>
                <c:pt idx="79">
                  <c:v>5.671296296296301E-3</c:v>
                </c:pt>
                <c:pt idx="80">
                  <c:v>5.7870370370370419E-3</c:v>
                </c:pt>
                <c:pt idx="81">
                  <c:v>5.9027777777777828E-3</c:v>
                </c:pt>
                <c:pt idx="82">
                  <c:v>6.0185185185185237E-3</c:v>
                </c:pt>
                <c:pt idx="83">
                  <c:v>6.1342592592592646E-3</c:v>
                </c:pt>
                <c:pt idx="84">
                  <c:v>6.2500000000000056E-3</c:v>
                </c:pt>
                <c:pt idx="85">
                  <c:v>6.3657407407407465E-3</c:v>
                </c:pt>
                <c:pt idx="86">
                  <c:v>6.4814814814814874E-3</c:v>
                </c:pt>
                <c:pt idx="87">
                  <c:v>6.5972222222222283E-3</c:v>
                </c:pt>
                <c:pt idx="88">
                  <c:v>6.7129629629629692E-3</c:v>
                </c:pt>
                <c:pt idx="89">
                  <c:v>6.8287037037037101E-3</c:v>
                </c:pt>
                <c:pt idx="90">
                  <c:v>6.944444444444451E-3</c:v>
                </c:pt>
                <c:pt idx="91">
                  <c:v>7.0601851851851919E-3</c:v>
                </c:pt>
                <c:pt idx="92">
                  <c:v>7.1759259259259328E-3</c:v>
                </c:pt>
                <c:pt idx="93">
                  <c:v>7.2916666666666737E-3</c:v>
                </c:pt>
                <c:pt idx="94">
                  <c:v>7.4074074074074146E-3</c:v>
                </c:pt>
                <c:pt idx="95">
                  <c:v>7.5231481481481555E-3</c:v>
                </c:pt>
                <c:pt idx="96">
                  <c:v>7.6388888888888964E-3</c:v>
                </c:pt>
                <c:pt idx="97">
                  <c:v>7.7546296296296374E-3</c:v>
                </c:pt>
                <c:pt idx="98">
                  <c:v>7.8703703703703783E-3</c:v>
                </c:pt>
                <c:pt idx="99">
                  <c:v>7.9861111111111192E-3</c:v>
                </c:pt>
                <c:pt idx="100">
                  <c:v>8.1018518518518601E-3</c:v>
                </c:pt>
                <c:pt idx="101">
                  <c:v>8.217592592592601E-3</c:v>
                </c:pt>
                <c:pt idx="102">
                  <c:v>8.3333333333333419E-3</c:v>
                </c:pt>
                <c:pt idx="103">
                  <c:v>8.4490740740740828E-3</c:v>
                </c:pt>
                <c:pt idx="104">
                  <c:v>8.5648148148148237E-3</c:v>
                </c:pt>
                <c:pt idx="105">
                  <c:v>8.6805555555555646E-3</c:v>
                </c:pt>
                <c:pt idx="106">
                  <c:v>8.7962962962963055E-3</c:v>
                </c:pt>
                <c:pt idx="107">
                  <c:v>8.9120370370370464E-3</c:v>
                </c:pt>
                <c:pt idx="108">
                  <c:v>9.0277777777777873E-3</c:v>
                </c:pt>
                <c:pt idx="109">
                  <c:v>9.1435185185185282E-3</c:v>
                </c:pt>
                <c:pt idx="110">
                  <c:v>9.2592592592592692E-3</c:v>
                </c:pt>
                <c:pt idx="111">
                  <c:v>9.3750000000000101E-3</c:v>
                </c:pt>
                <c:pt idx="112">
                  <c:v>9.490740740740751E-3</c:v>
                </c:pt>
                <c:pt idx="113">
                  <c:v>9.6064814814814919E-3</c:v>
                </c:pt>
                <c:pt idx="114">
                  <c:v>9.7222222222222328E-3</c:v>
                </c:pt>
                <c:pt idx="115">
                  <c:v>9.8379629629629737E-3</c:v>
                </c:pt>
                <c:pt idx="116">
                  <c:v>9.9537037037037146E-3</c:v>
                </c:pt>
                <c:pt idx="117">
                  <c:v>1.0069444444444456E-2</c:v>
                </c:pt>
                <c:pt idx="118">
                  <c:v>1.0185185185185196E-2</c:v>
                </c:pt>
                <c:pt idx="119">
                  <c:v>1.0300925925925937E-2</c:v>
                </c:pt>
                <c:pt idx="120">
                  <c:v>1.0416666666666678E-2</c:v>
                </c:pt>
                <c:pt idx="121">
                  <c:v>1.0532407407407419E-2</c:v>
                </c:pt>
                <c:pt idx="122">
                  <c:v>1.064814814814816E-2</c:v>
                </c:pt>
                <c:pt idx="123">
                  <c:v>1.0763888888888901E-2</c:v>
                </c:pt>
                <c:pt idx="124">
                  <c:v>1.0879629629629642E-2</c:v>
                </c:pt>
                <c:pt idx="125">
                  <c:v>1.0995370370370383E-2</c:v>
                </c:pt>
                <c:pt idx="126">
                  <c:v>1.1111111111111124E-2</c:v>
                </c:pt>
                <c:pt idx="127">
                  <c:v>1.1226851851851865E-2</c:v>
                </c:pt>
                <c:pt idx="128">
                  <c:v>1.1342592592592605E-2</c:v>
                </c:pt>
                <c:pt idx="129">
                  <c:v>1.1458333333333346E-2</c:v>
                </c:pt>
                <c:pt idx="130">
                  <c:v>1.1574074074074087E-2</c:v>
                </c:pt>
                <c:pt idx="131">
                  <c:v>1.1689814814814828E-2</c:v>
                </c:pt>
                <c:pt idx="132">
                  <c:v>1.1805555555555569E-2</c:v>
                </c:pt>
                <c:pt idx="133">
                  <c:v>1.192129629629631E-2</c:v>
                </c:pt>
                <c:pt idx="134">
                  <c:v>1.2037037037037051E-2</c:v>
                </c:pt>
                <c:pt idx="135">
                  <c:v>1.2152777777777792E-2</c:v>
                </c:pt>
                <c:pt idx="136">
                  <c:v>1.2268518518518533E-2</c:v>
                </c:pt>
                <c:pt idx="137">
                  <c:v>1.2384259259259274E-2</c:v>
                </c:pt>
                <c:pt idx="138">
                  <c:v>1.2500000000000015E-2</c:v>
                </c:pt>
                <c:pt idx="139">
                  <c:v>1.2615740740740755E-2</c:v>
                </c:pt>
                <c:pt idx="140">
                  <c:v>1.2731481481481496E-2</c:v>
                </c:pt>
                <c:pt idx="141">
                  <c:v>1.2847222222222237E-2</c:v>
                </c:pt>
                <c:pt idx="142">
                  <c:v>1.2962962962962978E-2</c:v>
                </c:pt>
                <c:pt idx="143">
                  <c:v>1.3078703703703719E-2</c:v>
                </c:pt>
                <c:pt idx="144">
                  <c:v>1.319444444444446E-2</c:v>
                </c:pt>
                <c:pt idx="145">
                  <c:v>1.3310185185185201E-2</c:v>
                </c:pt>
                <c:pt idx="146">
                  <c:v>1.3425925925925942E-2</c:v>
                </c:pt>
                <c:pt idx="147">
                  <c:v>1.3541666666666683E-2</c:v>
                </c:pt>
                <c:pt idx="148">
                  <c:v>1.3657407407407424E-2</c:v>
                </c:pt>
                <c:pt idx="149">
                  <c:v>1.3773148148148165E-2</c:v>
                </c:pt>
                <c:pt idx="150">
                  <c:v>1.3888888888888905E-2</c:v>
                </c:pt>
                <c:pt idx="151">
                  <c:v>1.4004629629629646E-2</c:v>
                </c:pt>
                <c:pt idx="152">
                  <c:v>1.4120370370370387E-2</c:v>
                </c:pt>
                <c:pt idx="153">
                  <c:v>1.4236111111111128E-2</c:v>
                </c:pt>
                <c:pt idx="154">
                  <c:v>1.4351851851851869E-2</c:v>
                </c:pt>
                <c:pt idx="155">
                  <c:v>1.446759259259261E-2</c:v>
                </c:pt>
                <c:pt idx="156">
                  <c:v>1.4583333333333351E-2</c:v>
                </c:pt>
                <c:pt idx="157">
                  <c:v>1.4699074074074092E-2</c:v>
                </c:pt>
                <c:pt idx="158">
                  <c:v>1.4814814814814833E-2</c:v>
                </c:pt>
                <c:pt idx="159">
                  <c:v>1.4930555555555574E-2</c:v>
                </c:pt>
                <c:pt idx="160">
                  <c:v>1.5046296296296315E-2</c:v>
                </c:pt>
                <c:pt idx="161">
                  <c:v>1.5162037037037055E-2</c:v>
                </c:pt>
                <c:pt idx="162">
                  <c:v>1.5277777777777796E-2</c:v>
                </c:pt>
                <c:pt idx="163">
                  <c:v>1.5393518518518537E-2</c:v>
                </c:pt>
                <c:pt idx="164">
                  <c:v>1.5509259259259278E-2</c:v>
                </c:pt>
                <c:pt idx="165">
                  <c:v>1.5625000000000017E-2</c:v>
                </c:pt>
                <c:pt idx="166">
                  <c:v>1.5740740740740757E-2</c:v>
                </c:pt>
                <c:pt idx="167">
                  <c:v>1.5856481481481496E-2</c:v>
                </c:pt>
                <c:pt idx="168">
                  <c:v>1.5972222222222235E-2</c:v>
                </c:pt>
                <c:pt idx="169">
                  <c:v>1.6087962962962974E-2</c:v>
                </c:pt>
                <c:pt idx="170">
                  <c:v>1.6203703703703713E-2</c:v>
                </c:pt>
                <c:pt idx="171">
                  <c:v>1.6319444444444452E-2</c:v>
                </c:pt>
                <c:pt idx="172">
                  <c:v>1.6435185185185192E-2</c:v>
                </c:pt>
                <c:pt idx="173">
                  <c:v>1.6550925925925931E-2</c:v>
                </c:pt>
                <c:pt idx="174">
                  <c:v>1.666666666666667E-2</c:v>
                </c:pt>
                <c:pt idx="175">
                  <c:v>1.6782407407407409E-2</c:v>
                </c:pt>
                <c:pt idx="176">
                  <c:v>1.6898148148148148E-2</c:v>
                </c:pt>
                <c:pt idx="177">
                  <c:v>1.7013888888888887E-2</c:v>
                </c:pt>
                <c:pt idx="178">
                  <c:v>1.7129629629629627E-2</c:v>
                </c:pt>
                <c:pt idx="179">
                  <c:v>1.7245370370370366E-2</c:v>
                </c:pt>
                <c:pt idx="180">
                  <c:v>1.7361111111111105E-2</c:v>
                </c:pt>
                <c:pt idx="181">
                  <c:v>1.7476851851851844E-2</c:v>
                </c:pt>
                <c:pt idx="182">
                  <c:v>1.7592592592592583E-2</c:v>
                </c:pt>
                <c:pt idx="183">
                  <c:v>1.7708333333333322E-2</c:v>
                </c:pt>
                <c:pt idx="184">
                  <c:v>1.7824074074074062E-2</c:v>
                </c:pt>
                <c:pt idx="185">
                  <c:v>1.7939814814814801E-2</c:v>
                </c:pt>
                <c:pt idx="186">
                  <c:v>1.805555555555554E-2</c:v>
                </c:pt>
                <c:pt idx="187">
                  <c:v>1.8171296296296279E-2</c:v>
                </c:pt>
                <c:pt idx="188">
                  <c:v>1.8287037037037018E-2</c:v>
                </c:pt>
                <c:pt idx="189">
                  <c:v>1.8402777777777758E-2</c:v>
                </c:pt>
                <c:pt idx="190">
                  <c:v>1.8518518518518497E-2</c:v>
                </c:pt>
                <c:pt idx="191">
                  <c:v>1.8634259259259236E-2</c:v>
                </c:pt>
                <c:pt idx="192">
                  <c:v>1.8749999999999975E-2</c:v>
                </c:pt>
                <c:pt idx="193">
                  <c:v>1.8865740740740714E-2</c:v>
                </c:pt>
                <c:pt idx="194">
                  <c:v>1.8981481481481453E-2</c:v>
                </c:pt>
                <c:pt idx="195">
                  <c:v>1.9097222222222193E-2</c:v>
                </c:pt>
                <c:pt idx="196">
                  <c:v>1.9212962962962932E-2</c:v>
                </c:pt>
                <c:pt idx="197">
                  <c:v>1.9328703703703671E-2</c:v>
                </c:pt>
                <c:pt idx="198">
                  <c:v>1.944444444444441E-2</c:v>
                </c:pt>
                <c:pt idx="199">
                  <c:v>1.9560185185185149E-2</c:v>
                </c:pt>
                <c:pt idx="200">
                  <c:v>1.9675925925925888E-2</c:v>
                </c:pt>
                <c:pt idx="201">
                  <c:v>1.9791666666666628E-2</c:v>
                </c:pt>
                <c:pt idx="202">
                  <c:v>1.9907407407407367E-2</c:v>
                </c:pt>
                <c:pt idx="203">
                  <c:v>2.0023148148148106E-2</c:v>
                </c:pt>
                <c:pt idx="204">
                  <c:v>2.0138888888888845E-2</c:v>
                </c:pt>
                <c:pt idx="205">
                  <c:v>2.0254629629629584E-2</c:v>
                </c:pt>
                <c:pt idx="206">
                  <c:v>2.0370370370370323E-2</c:v>
                </c:pt>
                <c:pt idx="207">
                  <c:v>2.0486111111111063E-2</c:v>
                </c:pt>
                <c:pt idx="208">
                  <c:v>2.0601851851851802E-2</c:v>
                </c:pt>
                <c:pt idx="209">
                  <c:v>2.0717592592592541E-2</c:v>
                </c:pt>
                <c:pt idx="210">
                  <c:v>2.083333333333328E-2</c:v>
                </c:pt>
                <c:pt idx="211">
                  <c:v>2.0949074074074019E-2</c:v>
                </c:pt>
                <c:pt idx="212">
                  <c:v>2.1064814814814758E-2</c:v>
                </c:pt>
                <c:pt idx="213">
                  <c:v>2.1180555555555498E-2</c:v>
                </c:pt>
                <c:pt idx="214">
                  <c:v>2.1296296296296237E-2</c:v>
                </c:pt>
                <c:pt idx="215">
                  <c:v>2.1412037037036976E-2</c:v>
                </c:pt>
                <c:pt idx="216">
                  <c:v>2.1527777777777715E-2</c:v>
                </c:pt>
                <c:pt idx="217">
                  <c:v>2.1643518518518454E-2</c:v>
                </c:pt>
                <c:pt idx="218">
                  <c:v>2.1759259259259194E-2</c:v>
                </c:pt>
                <c:pt idx="219">
                  <c:v>2.1874999999999933E-2</c:v>
                </c:pt>
                <c:pt idx="220">
                  <c:v>2.1990740740740672E-2</c:v>
                </c:pt>
                <c:pt idx="221">
                  <c:v>2.2106481481481411E-2</c:v>
                </c:pt>
                <c:pt idx="222">
                  <c:v>2.222222222222215E-2</c:v>
                </c:pt>
                <c:pt idx="223">
                  <c:v>2.2337962962962889E-2</c:v>
                </c:pt>
                <c:pt idx="224">
                  <c:v>2.2453703703703629E-2</c:v>
                </c:pt>
                <c:pt idx="225">
                  <c:v>2.2569444444444368E-2</c:v>
                </c:pt>
                <c:pt idx="226">
                  <c:v>2.2685185185185107E-2</c:v>
                </c:pt>
                <c:pt idx="227">
                  <c:v>2.2800925925925846E-2</c:v>
                </c:pt>
                <c:pt idx="228">
                  <c:v>2.2916666666666585E-2</c:v>
                </c:pt>
                <c:pt idx="229">
                  <c:v>2.3032407407407324E-2</c:v>
                </c:pt>
                <c:pt idx="230">
                  <c:v>2.3148148148148064E-2</c:v>
                </c:pt>
                <c:pt idx="231">
                  <c:v>2.3263888888888803E-2</c:v>
                </c:pt>
                <c:pt idx="232">
                  <c:v>2.3379629629629542E-2</c:v>
                </c:pt>
                <c:pt idx="233">
                  <c:v>2.3495370370370281E-2</c:v>
                </c:pt>
                <c:pt idx="234">
                  <c:v>2.361111111111102E-2</c:v>
                </c:pt>
                <c:pt idx="235">
                  <c:v>2.3726851851851759E-2</c:v>
                </c:pt>
                <c:pt idx="236">
                  <c:v>2.3842592592592499E-2</c:v>
                </c:pt>
                <c:pt idx="237">
                  <c:v>2.3958333333333238E-2</c:v>
                </c:pt>
                <c:pt idx="238">
                  <c:v>2.4074074074073977E-2</c:v>
                </c:pt>
                <c:pt idx="239">
                  <c:v>2.4189814814814716E-2</c:v>
                </c:pt>
                <c:pt idx="240">
                  <c:v>2.4305555555555455E-2</c:v>
                </c:pt>
                <c:pt idx="241">
                  <c:v>2.4421296296296195E-2</c:v>
                </c:pt>
                <c:pt idx="242">
                  <c:v>2.4537037037036934E-2</c:v>
                </c:pt>
                <c:pt idx="243">
                  <c:v>2.4652777777777673E-2</c:v>
                </c:pt>
                <c:pt idx="244">
                  <c:v>2.4768518518518412E-2</c:v>
                </c:pt>
                <c:pt idx="245">
                  <c:v>2.4884259259259151E-2</c:v>
                </c:pt>
                <c:pt idx="246">
                  <c:v>2.499999999999989E-2</c:v>
                </c:pt>
                <c:pt idx="247">
                  <c:v>2.511574074074063E-2</c:v>
                </c:pt>
                <c:pt idx="248">
                  <c:v>2.5231481481481369E-2</c:v>
                </c:pt>
                <c:pt idx="249">
                  <c:v>2.5347222222222108E-2</c:v>
                </c:pt>
                <c:pt idx="250">
                  <c:v>2.5462962962962847E-2</c:v>
                </c:pt>
                <c:pt idx="251">
                  <c:v>2.5578703703703586E-2</c:v>
                </c:pt>
                <c:pt idx="252">
                  <c:v>2.5694444444444325E-2</c:v>
                </c:pt>
                <c:pt idx="253">
                  <c:v>2.5810185185185065E-2</c:v>
                </c:pt>
                <c:pt idx="254">
                  <c:v>2.5925925925925804E-2</c:v>
                </c:pt>
                <c:pt idx="255">
                  <c:v>2.6041666666666543E-2</c:v>
                </c:pt>
                <c:pt idx="256">
                  <c:v>2.6157407407407282E-2</c:v>
                </c:pt>
                <c:pt idx="257">
                  <c:v>2.6273148148148021E-2</c:v>
                </c:pt>
                <c:pt idx="258">
                  <c:v>2.638888888888876E-2</c:v>
                </c:pt>
                <c:pt idx="259">
                  <c:v>2.65046296296295E-2</c:v>
                </c:pt>
                <c:pt idx="260">
                  <c:v>2.6620370370370239E-2</c:v>
                </c:pt>
                <c:pt idx="261">
                  <c:v>2.6736111111110978E-2</c:v>
                </c:pt>
                <c:pt idx="262">
                  <c:v>2.6851851851851717E-2</c:v>
                </c:pt>
                <c:pt idx="263">
                  <c:v>2.6967592592592456E-2</c:v>
                </c:pt>
                <c:pt idx="264">
                  <c:v>2.7083333333333195E-2</c:v>
                </c:pt>
                <c:pt idx="265">
                  <c:v>2.7199074074073935E-2</c:v>
                </c:pt>
                <c:pt idx="266">
                  <c:v>2.7314814814814674E-2</c:v>
                </c:pt>
                <c:pt idx="267">
                  <c:v>2.7430555555555413E-2</c:v>
                </c:pt>
                <c:pt idx="268">
                  <c:v>2.7546296296296152E-2</c:v>
                </c:pt>
                <c:pt idx="269">
                  <c:v>2.7662037037036891E-2</c:v>
                </c:pt>
                <c:pt idx="270">
                  <c:v>2.7777777777777631E-2</c:v>
                </c:pt>
                <c:pt idx="271">
                  <c:v>2.789351851851837E-2</c:v>
                </c:pt>
                <c:pt idx="272">
                  <c:v>2.8009259259259109E-2</c:v>
                </c:pt>
                <c:pt idx="273">
                  <c:v>2.8124999999999848E-2</c:v>
                </c:pt>
                <c:pt idx="274">
                  <c:v>2.8240740740740587E-2</c:v>
                </c:pt>
                <c:pt idx="275">
                  <c:v>2.8356481481481326E-2</c:v>
                </c:pt>
                <c:pt idx="276">
                  <c:v>2.8472222222222066E-2</c:v>
                </c:pt>
                <c:pt idx="277">
                  <c:v>2.8587962962962805E-2</c:v>
                </c:pt>
                <c:pt idx="278">
                  <c:v>2.8703703703703544E-2</c:v>
                </c:pt>
                <c:pt idx="279">
                  <c:v>2.8819444444444283E-2</c:v>
                </c:pt>
                <c:pt idx="280">
                  <c:v>2.8935185185185022E-2</c:v>
                </c:pt>
                <c:pt idx="281">
                  <c:v>2.9050925925925761E-2</c:v>
                </c:pt>
                <c:pt idx="282">
                  <c:v>2.9166666666666501E-2</c:v>
                </c:pt>
                <c:pt idx="283">
                  <c:v>2.928240740740724E-2</c:v>
                </c:pt>
                <c:pt idx="284">
                  <c:v>2.9398148148147979E-2</c:v>
                </c:pt>
                <c:pt idx="285">
                  <c:v>2.9513888888888718E-2</c:v>
                </c:pt>
                <c:pt idx="286">
                  <c:v>2.9629629629629457E-2</c:v>
                </c:pt>
                <c:pt idx="287">
                  <c:v>2.9745370370370196E-2</c:v>
                </c:pt>
                <c:pt idx="288">
                  <c:v>2.9861111111110936E-2</c:v>
                </c:pt>
                <c:pt idx="289">
                  <c:v>2.9976851851851675E-2</c:v>
                </c:pt>
                <c:pt idx="290">
                  <c:v>3.0092592592592414E-2</c:v>
                </c:pt>
                <c:pt idx="291">
                  <c:v>3.0208333333333153E-2</c:v>
                </c:pt>
                <c:pt idx="292">
                  <c:v>3.0324074074073892E-2</c:v>
                </c:pt>
                <c:pt idx="293">
                  <c:v>3.0439814814814631E-2</c:v>
                </c:pt>
                <c:pt idx="294">
                  <c:v>3.0555555555555371E-2</c:v>
                </c:pt>
                <c:pt idx="295">
                  <c:v>3.067129629629611E-2</c:v>
                </c:pt>
                <c:pt idx="296">
                  <c:v>3.0787037037036849E-2</c:v>
                </c:pt>
                <c:pt idx="297">
                  <c:v>3.0902777777777588E-2</c:v>
                </c:pt>
                <c:pt idx="298">
                  <c:v>3.1018518518518327E-2</c:v>
                </c:pt>
                <c:pt idx="299">
                  <c:v>3.1134259259259067E-2</c:v>
                </c:pt>
                <c:pt idx="300">
                  <c:v>3.1249999999999806E-2</c:v>
                </c:pt>
                <c:pt idx="301">
                  <c:v>3.1365740740740548E-2</c:v>
                </c:pt>
                <c:pt idx="302">
                  <c:v>3.1481481481481291E-2</c:v>
                </c:pt>
                <c:pt idx="303">
                  <c:v>3.1597222222222034E-2</c:v>
                </c:pt>
                <c:pt idx="304">
                  <c:v>3.1712962962962776E-2</c:v>
                </c:pt>
                <c:pt idx="305">
                  <c:v>3.1828703703703519E-2</c:v>
                </c:pt>
                <c:pt idx="306">
                  <c:v>3.1944444444444262E-2</c:v>
                </c:pt>
                <c:pt idx="307">
                  <c:v>3.2060185185185004E-2</c:v>
                </c:pt>
                <c:pt idx="308">
                  <c:v>3.2175925925925747E-2</c:v>
                </c:pt>
                <c:pt idx="309">
                  <c:v>3.2291666666666489E-2</c:v>
                </c:pt>
                <c:pt idx="310">
                  <c:v>3.2407407407407232E-2</c:v>
                </c:pt>
                <c:pt idx="311">
                  <c:v>3.2523148148147975E-2</c:v>
                </c:pt>
                <c:pt idx="312">
                  <c:v>3.2638888888888717E-2</c:v>
                </c:pt>
                <c:pt idx="313">
                  <c:v>3.275462962962946E-2</c:v>
                </c:pt>
                <c:pt idx="314">
                  <c:v>3.2870370370370203E-2</c:v>
                </c:pt>
                <c:pt idx="315">
                  <c:v>3.2986111111110945E-2</c:v>
                </c:pt>
                <c:pt idx="316">
                  <c:v>3.3101851851851688E-2</c:v>
                </c:pt>
                <c:pt idx="317">
                  <c:v>3.3217592592592431E-2</c:v>
                </c:pt>
                <c:pt idx="318">
                  <c:v>3.3333333333333173E-2</c:v>
                </c:pt>
                <c:pt idx="319">
                  <c:v>3.3449074074073916E-2</c:v>
                </c:pt>
                <c:pt idx="320">
                  <c:v>3.3564814814814659E-2</c:v>
                </c:pt>
                <c:pt idx="321">
                  <c:v>3.3680555555555401E-2</c:v>
                </c:pt>
                <c:pt idx="322">
                  <c:v>3.3796296296296144E-2</c:v>
                </c:pt>
                <c:pt idx="323">
                  <c:v>3.3912037037036886E-2</c:v>
                </c:pt>
                <c:pt idx="324">
                  <c:v>3.4027777777777629E-2</c:v>
                </c:pt>
                <c:pt idx="325">
                  <c:v>3.4143518518518372E-2</c:v>
                </c:pt>
                <c:pt idx="326">
                  <c:v>3.4259259259259114E-2</c:v>
                </c:pt>
                <c:pt idx="327">
                  <c:v>3.4374999999999857E-2</c:v>
                </c:pt>
                <c:pt idx="328">
                  <c:v>3.44907407407406E-2</c:v>
                </c:pt>
                <c:pt idx="329">
                  <c:v>3.4606481481481342E-2</c:v>
                </c:pt>
                <c:pt idx="330">
                  <c:v>3.4722222222222085E-2</c:v>
                </c:pt>
                <c:pt idx="331">
                  <c:v>3.4837962962962828E-2</c:v>
                </c:pt>
                <c:pt idx="332">
                  <c:v>3.495370370370357E-2</c:v>
                </c:pt>
                <c:pt idx="333">
                  <c:v>3.5069444444444313E-2</c:v>
                </c:pt>
                <c:pt idx="334">
                  <c:v>3.5185185185185056E-2</c:v>
                </c:pt>
                <c:pt idx="335">
                  <c:v>3.5300925925925798E-2</c:v>
                </c:pt>
                <c:pt idx="336">
                  <c:v>3.5416666666666541E-2</c:v>
                </c:pt>
                <c:pt idx="337">
                  <c:v>3.5532407407407283E-2</c:v>
                </c:pt>
                <c:pt idx="338">
                  <c:v>3.5648148148148026E-2</c:v>
                </c:pt>
                <c:pt idx="339">
                  <c:v>3.5763888888888769E-2</c:v>
                </c:pt>
                <c:pt idx="340">
                  <c:v>3.5879629629629511E-2</c:v>
                </c:pt>
                <c:pt idx="341">
                  <c:v>3.5995370370370254E-2</c:v>
                </c:pt>
                <c:pt idx="342">
                  <c:v>3.6111111111110997E-2</c:v>
                </c:pt>
                <c:pt idx="343">
                  <c:v>3.6226851851851739E-2</c:v>
                </c:pt>
                <c:pt idx="344">
                  <c:v>3.6342592592592482E-2</c:v>
                </c:pt>
                <c:pt idx="345">
                  <c:v>3.6458333333333225E-2</c:v>
                </c:pt>
                <c:pt idx="346">
                  <c:v>3.6574074074073967E-2</c:v>
                </c:pt>
                <c:pt idx="347">
                  <c:v>3.668981481481471E-2</c:v>
                </c:pt>
                <c:pt idx="348">
                  <c:v>3.6805555555555453E-2</c:v>
                </c:pt>
                <c:pt idx="349">
                  <c:v>3.6921296296296195E-2</c:v>
                </c:pt>
                <c:pt idx="350">
                  <c:v>3.7037037037036938E-2</c:v>
                </c:pt>
                <c:pt idx="351">
                  <c:v>3.715277777777768E-2</c:v>
                </c:pt>
                <c:pt idx="352">
                  <c:v>3.7268518518518423E-2</c:v>
                </c:pt>
                <c:pt idx="353">
                  <c:v>3.7384259259259166E-2</c:v>
                </c:pt>
                <c:pt idx="354">
                  <c:v>3.7499999999999908E-2</c:v>
                </c:pt>
                <c:pt idx="355">
                  <c:v>3.7615740740740651E-2</c:v>
                </c:pt>
                <c:pt idx="356">
                  <c:v>3.7731481481481394E-2</c:v>
                </c:pt>
                <c:pt idx="357">
                  <c:v>3.7847222222222136E-2</c:v>
                </c:pt>
                <c:pt idx="358">
                  <c:v>3.7962962962962879E-2</c:v>
                </c:pt>
                <c:pt idx="359">
                  <c:v>3.8078703703703622E-2</c:v>
                </c:pt>
                <c:pt idx="360">
                  <c:v>3.8194444444444364E-2</c:v>
                </c:pt>
                <c:pt idx="361">
                  <c:v>3.8310185185185107E-2</c:v>
                </c:pt>
                <c:pt idx="362">
                  <c:v>3.842592592592585E-2</c:v>
                </c:pt>
                <c:pt idx="363">
                  <c:v>3.8541666666666592E-2</c:v>
                </c:pt>
                <c:pt idx="364">
                  <c:v>3.8657407407407335E-2</c:v>
                </c:pt>
                <c:pt idx="365">
                  <c:v>3.8773148148148077E-2</c:v>
                </c:pt>
                <c:pt idx="366">
                  <c:v>3.888888888888882E-2</c:v>
                </c:pt>
                <c:pt idx="367">
                  <c:v>3.9004629629629563E-2</c:v>
                </c:pt>
                <c:pt idx="368">
                  <c:v>3.9120370370370305E-2</c:v>
                </c:pt>
                <c:pt idx="369">
                  <c:v>3.9236111111111048E-2</c:v>
                </c:pt>
                <c:pt idx="370">
                  <c:v>3.9351851851851791E-2</c:v>
                </c:pt>
                <c:pt idx="371">
                  <c:v>3.9467592592592533E-2</c:v>
                </c:pt>
                <c:pt idx="372">
                  <c:v>3.9583333333333276E-2</c:v>
                </c:pt>
                <c:pt idx="373">
                  <c:v>3.9699074074074019E-2</c:v>
                </c:pt>
                <c:pt idx="374">
                  <c:v>3.9814814814814761E-2</c:v>
                </c:pt>
                <c:pt idx="375">
                  <c:v>3.9930555555555504E-2</c:v>
                </c:pt>
                <c:pt idx="376">
                  <c:v>4.0046296296296247E-2</c:v>
                </c:pt>
                <c:pt idx="377">
                  <c:v>4.0162037037036989E-2</c:v>
                </c:pt>
                <c:pt idx="378">
                  <c:v>4.0277777777777732E-2</c:v>
                </c:pt>
                <c:pt idx="379">
                  <c:v>4.0393518518518474E-2</c:v>
                </c:pt>
                <c:pt idx="380">
                  <c:v>4.0509259259259217E-2</c:v>
                </c:pt>
                <c:pt idx="381">
                  <c:v>4.062499999999996E-2</c:v>
                </c:pt>
                <c:pt idx="382">
                  <c:v>4.0740740740740702E-2</c:v>
                </c:pt>
                <c:pt idx="383">
                  <c:v>4.0856481481481445E-2</c:v>
                </c:pt>
                <c:pt idx="384">
                  <c:v>4.0972222222222188E-2</c:v>
                </c:pt>
                <c:pt idx="385">
                  <c:v>4.108796296296293E-2</c:v>
                </c:pt>
                <c:pt idx="386">
                  <c:v>4.1203703703703673E-2</c:v>
                </c:pt>
                <c:pt idx="387">
                  <c:v>4.1319444444444416E-2</c:v>
                </c:pt>
                <c:pt idx="388">
                  <c:v>4.1435185185185158E-2</c:v>
                </c:pt>
                <c:pt idx="389">
                  <c:v>4.1550925925925901E-2</c:v>
                </c:pt>
                <c:pt idx="390">
                  <c:v>4.1666666666666644E-2</c:v>
                </c:pt>
                <c:pt idx="391">
                  <c:v>4.1782407407407386E-2</c:v>
                </c:pt>
                <c:pt idx="392">
                  <c:v>4.1898148148148129E-2</c:v>
                </c:pt>
                <c:pt idx="393">
                  <c:v>4.2013888888888871E-2</c:v>
                </c:pt>
                <c:pt idx="394">
                  <c:v>4.2129629629629614E-2</c:v>
                </c:pt>
                <c:pt idx="395">
                  <c:v>4.2245370370370357E-2</c:v>
                </c:pt>
                <c:pt idx="396">
                  <c:v>4.2361111111111099E-2</c:v>
                </c:pt>
                <c:pt idx="397">
                  <c:v>4.2476851851851842E-2</c:v>
                </c:pt>
                <c:pt idx="398">
                  <c:v>4.2592592592592585E-2</c:v>
                </c:pt>
                <c:pt idx="399">
                  <c:v>4.2708333333333327E-2</c:v>
                </c:pt>
                <c:pt idx="400">
                  <c:v>4.282407407407407E-2</c:v>
                </c:pt>
                <c:pt idx="401">
                  <c:v>4.2939814814814813E-2</c:v>
                </c:pt>
                <c:pt idx="402">
                  <c:v>4.3055555555555555E-2</c:v>
                </c:pt>
                <c:pt idx="403">
                  <c:v>4.3171296296296298E-2</c:v>
                </c:pt>
                <c:pt idx="404">
                  <c:v>4.3287037037037041E-2</c:v>
                </c:pt>
                <c:pt idx="405">
                  <c:v>4.3402777777777783E-2</c:v>
                </c:pt>
                <c:pt idx="406">
                  <c:v>4.3518518518518526E-2</c:v>
                </c:pt>
                <c:pt idx="407">
                  <c:v>4.3634259259259268E-2</c:v>
                </c:pt>
                <c:pt idx="408">
                  <c:v>4.3750000000000011E-2</c:v>
                </c:pt>
                <c:pt idx="409">
                  <c:v>4.3865740740740754E-2</c:v>
                </c:pt>
                <c:pt idx="410">
                  <c:v>4.3981481481481496E-2</c:v>
                </c:pt>
                <c:pt idx="411">
                  <c:v>4.4097222222222239E-2</c:v>
                </c:pt>
                <c:pt idx="412">
                  <c:v>4.4212962962962982E-2</c:v>
                </c:pt>
                <c:pt idx="413">
                  <c:v>4.4328703703703724E-2</c:v>
                </c:pt>
                <c:pt idx="414">
                  <c:v>4.4444444444444467E-2</c:v>
                </c:pt>
                <c:pt idx="415">
                  <c:v>4.456018518518521E-2</c:v>
                </c:pt>
                <c:pt idx="416">
                  <c:v>4.4675925925925952E-2</c:v>
                </c:pt>
                <c:pt idx="417">
                  <c:v>4.4791666666666695E-2</c:v>
                </c:pt>
                <c:pt idx="418">
                  <c:v>4.4907407407407438E-2</c:v>
                </c:pt>
                <c:pt idx="419">
                  <c:v>4.502314814814818E-2</c:v>
                </c:pt>
                <c:pt idx="420">
                  <c:v>4.5138888888888923E-2</c:v>
                </c:pt>
              </c:numCache>
            </c:numRef>
          </c:cat>
          <c:val>
            <c:numRef>
              <c:f>'Score Template 2'!$K$9:$K$429</c:f>
              <c:numCache>
                <c:formatCode>0.00</c:formatCode>
                <c:ptCount val="421"/>
                <c:pt idx="0">
                  <c:v>-7.8567761182785009E-2</c:v>
                </c:pt>
                <c:pt idx="1">
                  <c:v>-7.517170310020449E-2</c:v>
                </c:pt>
                <c:pt idx="2">
                  <c:v>-6.6476899385452301E-2</c:v>
                </c:pt>
                <c:pt idx="3">
                  <c:v>-6.3605123758315993E-2</c:v>
                </c:pt>
                <c:pt idx="4">
                  <c:v>-5.8964514732360807E-2</c:v>
                </c:pt>
                <c:pt idx="5">
                  <c:v>-5.0547385215759306E-2</c:v>
                </c:pt>
                <c:pt idx="6">
                  <c:v>-2.81193286180496E-2</c:v>
                </c:pt>
                <c:pt idx="7">
                  <c:v>-5.5731381289660911E-4</c:v>
                </c:pt>
                <c:pt idx="8">
                  <c:v>2.3715038597583803E-2</c:v>
                </c:pt>
                <c:pt idx="9">
                  <c:v>4.3666991591453597E-2</c:v>
                </c:pt>
                <c:pt idx="10">
                  <c:v>6.5910500288009599E-2</c:v>
                </c:pt>
                <c:pt idx="11">
                  <c:v>9.401843547821051E-2</c:v>
                </c:pt>
                <c:pt idx="12">
                  <c:v>0.12669472694396999</c:v>
                </c:pt>
                <c:pt idx="13">
                  <c:v>0.14849966764450098</c:v>
                </c:pt>
                <c:pt idx="14">
                  <c:v>0.16398816108703598</c:v>
                </c:pt>
                <c:pt idx="15">
                  <c:v>0.16329143047332798</c:v>
                </c:pt>
                <c:pt idx="16">
                  <c:v>0.15568066835403399</c:v>
                </c:pt>
                <c:pt idx="17">
                  <c:v>0.14749656915664699</c:v>
                </c:pt>
                <c:pt idx="18">
                  <c:v>0.127174532413483</c:v>
                </c:pt>
                <c:pt idx="19">
                  <c:v>0.10259106159210199</c:v>
                </c:pt>
                <c:pt idx="20">
                  <c:v>8.4124225378036502E-2</c:v>
                </c:pt>
                <c:pt idx="21">
                  <c:v>6.6796493530273407E-2</c:v>
                </c:pt>
                <c:pt idx="22">
                  <c:v>4.95122820138931E-2</c:v>
                </c:pt>
                <c:pt idx="23">
                  <c:v>4.3565160036087E-2</c:v>
                </c:pt>
                <c:pt idx="24">
                  <c:v>3.8811600208282497E-2</c:v>
                </c:pt>
                <c:pt idx="25">
                  <c:v>3.7951618432998699E-2</c:v>
                </c:pt>
                <c:pt idx="26">
                  <c:v>4.0235713124275201E-2</c:v>
                </c:pt>
                <c:pt idx="27">
                  <c:v>4.0525582432746891E-2</c:v>
                </c:pt>
                <c:pt idx="28">
                  <c:v>2.7778607606887801E-2</c:v>
                </c:pt>
                <c:pt idx="29" formatCode="0.0000">
                  <c:v>1.3004855811595899E-2</c:v>
                </c:pt>
                <c:pt idx="30" formatCode="0.0000">
                  <c:v>6.5133057534694705E-3</c:v>
                </c:pt>
                <c:pt idx="31" formatCode="0.0000">
                  <c:v>-3.6050349473953202E-3</c:v>
                </c:pt>
                <c:pt idx="32" formatCode="0.0000">
                  <c:v>-1.2035442143678701E-2</c:v>
                </c:pt>
                <c:pt idx="33" formatCode="0.0000">
                  <c:v>-2.1812294423580202E-2</c:v>
                </c:pt>
                <c:pt idx="34" formatCode="0.0000">
                  <c:v>-3.3365345001220695E-2</c:v>
                </c:pt>
                <c:pt idx="35" formatCode="0.0000">
                  <c:v>-4.1027957201004002E-2</c:v>
                </c:pt>
                <c:pt idx="36" formatCode="0.0000">
                  <c:v>-4.62087899446487E-2</c:v>
                </c:pt>
                <c:pt idx="37" formatCode="0.0000">
                  <c:v>-4.7019386291503901E-2</c:v>
                </c:pt>
                <c:pt idx="38" formatCode="0.0000">
                  <c:v>-5.8312964439392094E-2</c:v>
                </c:pt>
                <c:pt idx="39" formatCode="0.0000">
                  <c:v>-5.6481021642684898E-2</c:v>
                </c:pt>
                <c:pt idx="40" formatCode="0.0000">
                  <c:v>-5.3185677528381402E-2</c:v>
                </c:pt>
                <c:pt idx="41" formatCode="0.0000">
                  <c:v>-5.4890435934066797E-2</c:v>
                </c:pt>
                <c:pt idx="42" formatCode="0.0000">
                  <c:v>-5.8873742818832397E-2</c:v>
                </c:pt>
                <c:pt idx="43" formatCode="0.0000">
                  <c:v>-7.144965529441831E-2</c:v>
                </c:pt>
                <c:pt idx="44" formatCode="0.0000">
                  <c:v>-8.9076399803161607E-2</c:v>
                </c:pt>
                <c:pt idx="45" formatCode="0.0000">
                  <c:v>-0.109314751625061</c:v>
                </c:pt>
                <c:pt idx="46" formatCode="0.0000">
                  <c:v>-0.12329031229019201</c:v>
                </c:pt>
                <c:pt idx="47">
                  <c:v>-0.114961290359497</c:v>
                </c:pt>
                <c:pt idx="48">
                  <c:v>-0.10290155410766601</c:v>
                </c:pt>
                <c:pt idx="49">
                  <c:v>-8.1303662061691304E-2</c:v>
                </c:pt>
                <c:pt idx="50">
                  <c:v>-6.4698588848113997E-2</c:v>
                </c:pt>
                <c:pt idx="51">
                  <c:v>-4.64678585529327E-2</c:v>
                </c:pt>
                <c:pt idx="52">
                  <c:v>-3.4865653514862101E-2</c:v>
                </c:pt>
                <c:pt idx="53">
                  <c:v>-3.3386820554733299E-2</c:v>
                </c:pt>
                <c:pt idx="54">
                  <c:v>-3.3012059330940202E-2</c:v>
                </c:pt>
                <c:pt idx="55">
                  <c:v>-2.7638345956802399E-2</c:v>
                </c:pt>
                <c:pt idx="56">
                  <c:v>-1.1565662175416901E-2</c:v>
                </c:pt>
                <c:pt idx="57">
                  <c:v>9.3071383889764599E-5</c:v>
                </c:pt>
                <c:pt idx="58">
                  <c:v>8.1819355487823507E-3</c:v>
                </c:pt>
                <c:pt idx="59">
                  <c:v>1.23506732285023E-2</c:v>
                </c:pt>
                <c:pt idx="60">
                  <c:v>1.6519409418106101E-2</c:v>
                </c:pt>
                <c:pt idx="61">
                  <c:v>2.0471681654453299E-2</c:v>
                </c:pt>
                <c:pt idx="62">
                  <c:v>2.3689013719558699E-2</c:v>
                </c:pt>
                <c:pt idx="63">
                  <c:v>2.9067963361740098E-2</c:v>
                </c:pt>
                <c:pt idx="64">
                  <c:v>1.8746048212051399E-2</c:v>
                </c:pt>
                <c:pt idx="65">
                  <c:v>1.4581994712352799E-2</c:v>
                </c:pt>
                <c:pt idx="66">
                  <c:v>1.25784233212471E-2</c:v>
                </c:pt>
                <c:pt idx="67">
                  <c:v>1.0821069031953802E-2</c:v>
                </c:pt>
                <c:pt idx="68">
                  <c:v>1.2266957759857198E-2</c:v>
                </c:pt>
                <c:pt idx="69">
                  <c:v>1.5328572690486899E-2</c:v>
                </c:pt>
                <c:pt idx="70">
                  <c:v>2.61608898639679E-2</c:v>
                </c:pt>
                <c:pt idx="71">
                  <c:v>3.1947514414787298E-2</c:v>
                </c:pt>
                <c:pt idx="72">
                  <c:v>3.2411643862724299E-2</c:v>
                </c:pt>
                <c:pt idx="73">
                  <c:v>3.3542153239250194E-2</c:v>
                </c:pt>
                <c:pt idx="74">
                  <c:v>3.5214138031005905E-2</c:v>
                </c:pt>
                <c:pt idx="75">
                  <c:v>3.3585414290428203E-2</c:v>
                </c:pt>
                <c:pt idx="76">
                  <c:v>2.8825613856315598E-2</c:v>
                </c:pt>
                <c:pt idx="77">
                  <c:v>1.8488292396068601E-2</c:v>
                </c:pt>
                <c:pt idx="78">
                  <c:v>1.00563108921051E-2</c:v>
                </c:pt>
                <c:pt idx="79">
                  <c:v>3.1228244304657002E-3</c:v>
                </c:pt>
                <c:pt idx="80">
                  <c:v>-7.3353558778762804E-3</c:v>
                </c:pt>
                <c:pt idx="81">
                  <c:v>-1.2551651895046201E-2</c:v>
                </c:pt>
                <c:pt idx="82">
                  <c:v>-1.7291273176670102E-2</c:v>
                </c:pt>
                <c:pt idx="83">
                  <c:v>-2.0775064826011699E-2</c:v>
                </c:pt>
                <c:pt idx="84">
                  <c:v>-3.0797302722930901E-2</c:v>
                </c:pt>
                <c:pt idx="85">
                  <c:v>-3.8673412799835195E-2</c:v>
                </c:pt>
                <c:pt idx="86">
                  <c:v>-4.2722368240356405E-2</c:v>
                </c:pt>
                <c:pt idx="87">
                  <c:v>-5.0326645374298096E-2</c:v>
                </c:pt>
                <c:pt idx="88">
                  <c:v>-5.964108109474181E-2</c:v>
                </c:pt>
                <c:pt idx="89">
                  <c:v>-6.6535472869873102E-2</c:v>
                </c:pt>
                <c:pt idx="90">
                  <c:v>-7.2489261627197293E-2</c:v>
                </c:pt>
                <c:pt idx="91">
                  <c:v>-8.0368399620056208E-2</c:v>
                </c:pt>
                <c:pt idx="92">
                  <c:v>-8.6144948005676292E-2</c:v>
                </c:pt>
                <c:pt idx="93">
                  <c:v>-7.8763777017593392E-2</c:v>
                </c:pt>
                <c:pt idx="94">
                  <c:v>-6.7230868339538605E-2</c:v>
                </c:pt>
                <c:pt idx="95">
                  <c:v>-5.6483596563339199E-2</c:v>
                </c:pt>
                <c:pt idx="96">
                  <c:v>-4.5660185813903804E-2</c:v>
                </c:pt>
                <c:pt idx="97">
                  <c:v>-3.4431654214859005E-2</c:v>
                </c:pt>
                <c:pt idx="98">
                  <c:v>-1.14431850612164E-2</c:v>
                </c:pt>
                <c:pt idx="99">
                  <c:v>3.9465031027793897E-2</c:v>
                </c:pt>
                <c:pt idx="100">
                  <c:v>8.8887220621109014E-2</c:v>
                </c:pt>
                <c:pt idx="101">
                  <c:v>0.12791930437088</c:v>
                </c:pt>
                <c:pt idx="102">
                  <c:v>0.15307793617248502</c:v>
                </c:pt>
                <c:pt idx="103">
                  <c:v>0.168347096443176</c:v>
                </c:pt>
                <c:pt idx="104">
                  <c:v>0.18361625671386703</c:v>
                </c:pt>
                <c:pt idx="105">
                  <c:v>0.19263683557510403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0.18128898143768299</c:v>
                </c:pt>
                <c:pt idx="120">
                  <c:v>0.155292534828186</c:v>
                </c:pt>
                <c:pt idx="121">
                  <c:v>0.121375095844269</c:v>
                </c:pt>
                <c:pt idx="122">
                  <c:v>8.8262850046157804E-2</c:v>
                </c:pt>
                <c:pt idx="123">
                  <c:v>6.4067065715789809E-2</c:v>
                </c:pt>
                <c:pt idx="124">
                  <c:v>4.2480057477951104E-2</c:v>
                </c:pt>
                <c:pt idx="125">
                  <c:v>1.7113986611366299E-2</c:v>
                </c:pt>
                <c:pt idx="126">
                  <c:v>-1.8715690076351196E-2</c:v>
                </c:pt>
                <c:pt idx="127">
                  <c:v>-4.64602619409561E-2</c:v>
                </c:pt>
                <c:pt idx="128">
                  <c:v>-5.6251591444015502E-2</c:v>
                </c:pt>
                <c:pt idx="129">
                  <c:v>-5.8523446321487399E-2</c:v>
                </c:pt>
                <c:pt idx="130">
                  <c:v>-6.9403123855590804E-2</c:v>
                </c:pt>
                <c:pt idx="131">
                  <c:v>-7.6021683216094996E-2</c:v>
                </c:pt>
                <c:pt idx="132">
                  <c:v>-7.9279726743698112E-2</c:v>
                </c:pt>
                <c:pt idx="133">
                  <c:v>-7.8153061866760298E-2</c:v>
                </c:pt>
                <c:pt idx="134">
                  <c:v>-7.5096136331558205E-2</c:v>
                </c:pt>
                <c:pt idx="135">
                  <c:v>-7.4800395965576194E-2</c:v>
                </c:pt>
                <c:pt idx="136">
                  <c:v>-7.45046555995941E-2</c:v>
                </c:pt>
                <c:pt idx="137">
                  <c:v>-7.7507370710372891E-2</c:v>
                </c:pt>
                <c:pt idx="138">
                  <c:v>-8.6071407794952398E-2</c:v>
                </c:pt>
                <c:pt idx="139">
                  <c:v>-0.10037474632263199</c:v>
                </c:pt>
                <c:pt idx="140">
                  <c:v>-9.2688202857971191E-2</c:v>
                </c:pt>
                <c:pt idx="141">
                  <c:v>-7.9817759990692114E-2</c:v>
                </c:pt>
                <c:pt idx="142">
                  <c:v>-6.4344716072082503E-2</c:v>
                </c:pt>
                <c:pt idx="143">
                  <c:v>-5.5210232734680204E-2</c:v>
                </c:pt>
                <c:pt idx="144">
                  <c:v>-4.60757464170456E-2</c:v>
                </c:pt>
                <c:pt idx="145">
                  <c:v>-3.6729317903518695E-2</c:v>
                </c:pt>
                <c:pt idx="146">
                  <c:v>-3.21388691663742E-2</c:v>
                </c:pt>
                <c:pt idx="147">
                  <c:v>-1.2033672630786899E-2</c:v>
                </c:pt>
                <c:pt idx="148">
                  <c:v>5.03442361950874E-3</c:v>
                </c:pt>
                <c:pt idx="149">
                  <c:v>1.3974635303020498E-2</c:v>
                </c:pt>
                <c:pt idx="150">
                  <c:v>2.1189966797828703E-2</c:v>
                </c:pt>
                <c:pt idx="151">
                  <c:v>2.3921938240528101E-2</c:v>
                </c:pt>
                <c:pt idx="152">
                  <c:v>3.1592577695846599E-2</c:v>
                </c:pt>
                <c:pt idx="153">
                  <c:v>2.2115959227085098E-2</c:v>
                </c:pt>
                <c:pt idx="154">
                  <c:v>2.8306421637535099E-2</c:v>
                </c:pt>
                <c:pt idx="155">
                  <c:v>3.61350774765015E-2</c:v>
                </c:pt>
                <c:pt idx="156">
                  <c:v>4.8285689949989302E-2</c:v>
                </c:pt>
                <c:pt idx="157">
                  <c:v>5.1764082908630396E-2</c:v>
                </c:pt>
                <c:pt idx="158">
                  <c:v>5.2449679374694795E-2</c:v>
                </c:pt>
                <c:pt idx="159">
                  <c:v>5.4064637422561602E-2</c:v>
                </c:pt>
                <c:pt idx="160">
                  <c:v>5.5518227815628096E-2</c:v>
                </c:pt>
                <c:pt idx="161">
                  <c:v>5.5349111557006801E-2</c:v>
                </c:pt>
                <c:pt idx="162">
                  <c:v>4.2841324210166898E-2</c:v>
                </c:pt>
                <c:pt idx="163">
                  <c:v>1.6483719646930697E-2</c:v>
                </c:pt>
                <c:pt idx="164">
                  <c:v>-5.8784242719411902E-3</c:v>
                </c:pt>
                <c:pt idx="165">
                  <c:v>-1.8329986929893502E-2</c:v>
                </c:pt>
                <c:pt idx="166">
                  <c:v>-2.9106196761131301E-2</c:v>
                </c:pt>
                <c:pt idx="167">
                  <c:v>-3.79245787858963E-2</c:v>
                </c:pt>
                <c:pt idx="168">
                  <c:v>-4.2989853024482702E-2</c:v>
                </c:pt>
                <c:pt idx="169">
                  <c:v>-4.9710047245025597E-2</c:v>
                </c:pt>
                <c:pt idx="170">
                  <c:v>-5.5317217111587498E-2</c:v>
                </c:pt>
                <c:pt idx="171">
                  <c:v>-6.2972629070281991E-2</c:v>
                </c:pt>
                <c:pt idx="172">
                  <c:v>-7.2254729270935097E-2</c:v>
                </c:pt>
                <c:pt idx="173">
                  <c:v>-7.6037633419036896E-2</c:v>
                </c:pt>
                <c:pt idx="174">
                  <c:v>-6.7410099506378204E-2</c:v>
                </c:pt>
                <c:pt idx="175">
                  <c:v>-5.4893177747726396E-2</c:v>
                </c:pt>
                <c:pt idx="176">
                  <c:v>-4.2643243074417102E-2</c:v>
                </c:pt>
                <c:pt idx="177">
                  <c:v>-3.6514511704444898E-2</c:v>
                </c:pt>
                <c:pt idx="178">
                  <c:v>-2.5350618362426795E-2</c:v>
                </c:pt>
                <c:pt idx="179">
                  <c:v>-1.8231375515461001E-2</c:v>
                </c:pt>
                <c:pt idx="180">
                  <c:v>-2.2019599378109E-2</c:v>
                </c:pt>
                <c:pt idx="181">
                  <c:v>-1.9115279614925398E-2</c:v>
                </c:pt>
                <c:pt idx="182">
                  <c:v>-1.98536887764931E-2</c:v>
                </c:pt>
                <c:pt idx="183">
                  <c:v>-2.8861224651336701E-2</c:v>
                </c:pt>
                <c:pt idx="184">
                  <c:v>-3.1458842754364003E-2</c:v>
                </c:pt>
                <c:pt idx="185">
                  <c:v>-2.1586841344833404E-2</c:v>
                </c:pt>
                <c:pt idx="186">
                  <c:v>-4.0509667247533802E-3</c:v>
                </c:pt>
                <c:pt idx="187">
                  <c:v>1.0984877496957798E-2</c:v>
                </c:pt>
                <c:pt idx="188">
                  <c:v>2.3948109149932902E-2</c:v>
                </c:pt>
                <c:pt idx="189">
                  <c:v>3.9006972312927206E-2</c:v>
                </c:pt>
                <c:pt idx="190">
                  <c:v>5.1011091470718396E-2</c:v>
                </c:pt>
                <c:pt idx="191">
                  <c:v>5.1750648021698001E-2</c:v>
                </c:pt>
                <c:pt idx="192">
                  <c:v>3.86983662843704E-2</c:v>
                </c:pt>
                <c:pt idx="193">
                  <c:v>1.7303280532360098E-2</c:v>
                </c:pt>
                <c:pt idx="194">
                  <c:v>1.0756278783082999E-2</c:v>
                </c:pt>
                <c:pt idx="195">
                  <c:v>1.39024883508682E-2</c:v>
                </c:pt>
                <c:pt idx="196">
                  <c:v>1.14908657968044E-2</c:v>
                </c:pt>
                <c:pt idx="197">
                  <c:v>5.728700384497641E-3</c:v>
                </c:pt>
                <c:pt idx="198">
                  <c:v>3.9203409105539302E-4</c:v>
                </c:pt>
                <c:pt idx="199">
                  <c:v>-2.3416824638843501E-3</c:v>
                </c:pt>
                <c:pt idx="200">
                  <c:v>-4.3299641460180296E-3</c:v>
                </c:pt>
                <c:pt idx="201">
                  <c:v>-5.3821895271539697E-3</c:v>
                </c:pt>
                <c:pt idx="202">
                  <c:v>-1.5938019752502398E-2</c:v>
                </c:pt>
                <c:pt idx="203">
                  <c:v>-2.6921004056930504E-2</c:v>
                </c:pt>
                <c:pt idx="204">
                  <c:v>-3.0390000343322798E-2</c:v>
                </c:pt>
                <c:pt idx="205">
                  <c:v>-3.6942258477210999E-2</c:v>
                </c:pt>
                <c:pt idx="206">
                  <c:v>-4.7083967924118002E-2</c:v>
                </c:pt>
                <c:pt idx="207">
                  <c:v>-6.1729919910430898E-2</c:v>
                </c:pt>
                <c:pt idx="208">
                  <c:v>-7.6289427280425995E-2</c:v>
                </c:pt>
                <c:pt idx="209">
                  <c:v>-9.0693289041519187E-2</c:v>
                </c:pt>
                <c:pt idx="210">
                  <c:v>-9.7668743133544914E-2</c:v>
                </c:pt>
                <c:pt idx="211">
                  <c:v>-0.10324306488037101</c:v>
                </c:pt>
                <c:pt idx="212">
                  <c:v>-0.10797370672226</c:v>
                </c:pt>
                <c:pt idx="213">
                  <c:v>-0.109428131580353</c:v>
                </c:pt>
                <c:pt idx="214">
                  <c:v>-9.531156420707701E-2</c:v>
                </c:pt>
                <c:pt idx="215">
                  <c:v>-7.7611154317855813E-2</c:v>
                </c:pt>
                <c:pt idx="216">
                  <c:v>-6.0283535718917904E-2</c:v>
                </c:pt>
                <c:pt idx="217">
                  <c:v>-4.4980224967002908E-2</c:v>
                </c:pt>
                <c:pt idx="218">
                  <c:v>-2.1117545664310497E-2</c:v>
                </c:pt>
                <c:pt idx="219">
                  <c:v>-4.0450640022754707E-3</c:v>
                </c:pt>
                <c:pt idx="220">
                  <c:v>9.5144109800457996E-4</c:v>
                </c:pt>
                <c:pt idx="221">
                  <c:v>8.2704752683639502E-3</c:v>
                </c:pt>
                <c:pt idx="222">
                  <c:v>1.9746096432209002E-2</c:v>
                </c:pt>
                <c:pt idx="223">
                  <c:v>2.9989054799079897E-2</c:v>
                </c:pt>
                <c:pt idx="224">
                  <c:v>3.7201464176177999E-2</c:v>
                </c:pt>
                <c:pt idx="225">
                  <c:v>3.7270510196685799E-2</c:v>
                </c:pt>
                <c:pt idx="226">
                  <c:v>3.7339556217193599E-2</c:v>
                </c:pt>
                <c:pt idx="227">
                  <c:v>3.7408602237701399E-2</c:v>
                </c:pt>
                <c:pt idx="228">
                  <c:v>3.7477648258209199E-2</c:v>
                </c:pt>
                <c:pt idx="229">
                  <c:v>3.7546694278716999E-2</c:v>
                </c:pt>
                <c:pt idx="230">
                  <c:v>3.7615740299224897E-2</c:v>
                </c:pt>
                <c:pt idx="231">
                  <c:v>3.7684789299964896E-2</c:v>
                </c:pt>
                <c:pt idx="232">
                  <c:v>3.7753835320472703E-2</c:v>
                </c:pt>
                <c:pt idx="233">
                  <c:v>3.7822881340980503E-2</c:v>
                </c:pt>
                <c:pt idx="234">
                  <c:v>3.7891927361488296E-2</c:v>
                </c:pt>
                <c:pt idx="235">
                  <c:v>3.7960973381996201E-2</c:v>
                </c:pt>
                <c:pt idx="236">
                  <c:v>3.8030019402503994E-2</c:v>
                </c:pt>
                <c:pt idx="237">
                  <c:v>8.9790821075439509E-2</c:v>
                </c:pt>
                <c:pt idx="238">
                  <c:v>7.3666447401046789E-2</c:v>
                </c:pt>
                <c:pt idx="239">
                  <c:v>5.2065527439117396E-2</c:v>
                </c:pt>
                <c:pt idx="240">
                  <c:v>2.8675177693367002E-2</c:v>
                </c:pt>
                <c:pt idx="241">
                  <c:v>7.7473342418670696E-3</c:v>
                </c:pt>
                <c:pt idx="242">
                  <c:v>1.11441992223263E-2</c:v>
                </c:pt>
                <c:pt idx="243">
                  <c:v>2.4239079654216802E-2</c:v>
                </c:pt>
                <c:pt idx="244">
                  <c:v>4.77267920970917E-2</c:v>
                </c:pt>
                <c:pt idx="245">
                  <c:v>6.5058559179306003E-2</c:v>
                </c:pt>
                <c:pt idx="246">
                  <c:v>7.7752953767776509E-2</c:v>
                </c:pt>
                <c:pt idx="247">
                  <c:v>7.8521430492401095E-2</c:v>
                </c:pt>
                <c:pt idx="248">
                  <c:v>7.207879424095151E-2</c:v>
                </c:pt>
                <c:pt idx="249">
                  <c:v>5.6457692384719906E-2</c:v>
                </c:pt>
                <c:pt idx="250">
                  <c:v>3.5371264815330497E-2</c:v>
                </c:pt>
                <c:pt idx="251">
                  <c:v>1.4284840226173401E-2</c:v>
                </c:pt>
                <c:pt idx="252">
                  <c:v>-2.9575984925031703E-3</c:v>
                </c:pt>
                <c:pt idx="253">
                  <c:v>-1.8953579664230301E-2</c:v>
                </c:pt>
                <c:pt idx="254">
                  <c:v>-3.8846945762634297E-2</c:v>
                </c:pt>
                <c:pt idx="255">
                  <c:v>-4.8761951923370399E-2</c:v>
                </c:pt>
                <c:pt idx="256">
                  <c:v>-5.9580087661743199E-2</c:v>
                </c:pt>
                <c:pt idx="257">
                  <c:v>-6.2023353576660202E-2</c:v>
                </c:pt>
                <c:pt idx="258">
                  <c:v>-5.8736073970794708E-2</c:v>
                </c:pt>
                <c:pt idx="259">
                  <c:v>-5.7332038879394497E-2</c:v>
                </c:pt>
                <c:pt idx="260">
                  <c:v>-5.5138319730758702E-2</c:v>
                </c:pt>
                <c:pt idx="261">
                  <c:v>-4.8598879575729399E-2</c:v>
                </c:pt>
                <c:pt idx="262">
                  <c:v>-4.4084465503692598E-2</c:v>
                </c:pt>
                <c:pt idx="263">
                  <c:v>-4.1199305653572098E-2</c:v>
                </c:pt>
                <c:pt idx="264">
                  <c:v>-2.9077133536338801E-2</c:v>
                </c:pt>
                <c:pt idx="265">
                  <c:v>-4.4148418307304399E-2</c:v>
                </c:pt>
                <c:pt idx="266">
                  <c:v>-5.7794404029846196E-2</c:v>
                </c:pt>
                <c:pt idx="267">
                  <c:v>-5.6356978416442896E-2</c:v>
                </c:pt>
                <c:pt idx="268">
                  <c:v>-5.2523446083068907E-2</c:v>
                </c:pt>
                <c:pt idx="269">
                  <c:v>-5.4104900360107407E-2</c:v>
                </c:pt>
                <c:pt idx="270">
                  <c:v>-6.6718345880508401E-2</c:v>
                </c:pt>
                <c:pt idx="271">
                  <c:v>-7.7053838968277E-2</c:v>
                </c:pt>
                <c:pt idx="272">
                  <c:v>-7.623807191848761E-2</c:v>
                </c:pt>
                <c:pt idx="273">
                  <c:v>-7.4972778558731093E-2</c:v>
                </c:pt>
                <c:pt idx="274">
                  <c:v>-6.5150910615921001E-2</c:v>
                </c:pt>
                <c:pt idx="275">
                  <c:v>-5.1757538318634E-2</c:v>
                </c:pt>
                <c:pt idx="276">
                  <c:v>-3.8327971100807198E-2</c:v>
                </c:pt>
                <c:pt idx="277">
                  <c:v>-2.3516175150871298E-2</c:v>
                </c:pt>
                <c:pt idx="278">
                  <c:v>-7.5958080589771304E-3</c:v>
                </c:pt>
                <c:pt idx="279">
                  <c:v>8.3245597779750807E-3</c:v>
                </c:pt>
                <c:pt idx="280">
                  <c:v>8.8929831981658901E-3</c:v>
                </c:pt>
                <c:pt idx="281">
                  <c:v>1.9482468068599702E-2</c:v>
                </c:pt>
                <c:pt idx="282">
                  <c:v>2.4453218281269101E-2</c:v>
                </c:pt>
                <c:pt idx="283">
                  <c:v>2.7859845757484399E-2</c:v>
                </c:pt>
                <c:pt idx="284">
                  <c:v>2.8414687514305099E-2</c:v>
                </c:pt>
                <c:pt idx="285">
                  <c:v>2.9494857788085901E-2</c:v>
                </c:pt>
                <c:pt idx="286">
                  <c:v>3.1532675027847297E-2</c:v>
                </c:pt>
                <c:pt idx="287">
                  <c:v>3.3570492267608602E-2</c:v>
                </c:pt>
                <c:pt idx="288">
                  <c:v>3.2101899385452298E-2</c:v>
                </c:pt>
                <c:pt idx="289">
                  <c:v>2.6445195078849799E-2</c:v>
                </c:pt>
                <c:pt idx="290">
                  <c:v>2.6115483045577998E-2</c:v>
                </c:pt>
                <c:pt idx="291">
                  <c:v>2.4772557616233797E-2</c:v>
                </c:pt>
                <c:pt idx="292">
                  <c:v>1.7865712940692897E-2</c:v>
                </c:pt>
                <c:pt idx="293">
                  <c:v>1.0116268694400802E-2</c:v>
                </c:pt>
                <c:pt idx="294">
                  <c:v>1.28767173737288E-3</c:v>
                </c:pt>
                <c:pt idx="295">
                  <c:v>-1.2637536227703097E-2</c:v>
                </c:pt>
                <c:pt idx="296">
                  <c:v>-2.8342700004577601E-2</c:v>
                </c:pt>
                <c:pt idx="297">
                  <c:v>-4.6873474121093807E-2</c:v>
                </c:pt>
                <c:pt idx="298">
                  <c:v>-6.4468002319335915E-2</c:v>
                </c:pt>
                <c:pt idx="299">
                  <c:v>-7.5773912668228208E-2</c:v>
                </c:pt>
                <c:pt idx="300">
                  <c:v>-7.3524469137191795E-2</c:v>
                </c:pt>
                <c:pt idx="301">
                  <c:v>-6.1562621593475302E-2</c:v>
                </c:pt>
                <c:pt idx="302">
                  <c:v>-4.4051760435104399E-2</c:v>
                </c:pt>
                <c:pt idx="303">
                  <c:v>-2.4671329557895701E-2</c:v>
                </c:pt>
                <c:pt idx="304">
                  <c:v>-8.3341687917709382E-3</c:v>
                </c:pt>
                <c:pt idx="305">
                  <c:v>5.4802313446998593E-3</c:v>
                </c:pt>
                <c:pt idx="306">
                  <c:v>1.6469025611877398E-2</c:v>
                </c:pt>
                <c:pt idx="307">
                  <c:v>2.5114786624908396E-2</c:v>
                </c:pt>
                <c:pt idx="308">
                  <c:v>3.02476197481155E-2</c:v>
                </c:pt>
                <c:pt idx="309">
                  <c:v>3.0538207292556799E-2</c:v>
                </c:pt>
                <c:pt idx="310">
                  <c:v>3.5954129695892297E-2</c:v>
                </c:pt>
                <c:pt idx="311">
                  <c:v>4.8722019791603094E-2</c:v>
                </c:pt>
                <c:pt idx="312">
                  <c:v>5.6770241260528598E-2</c:v>
                </c:pt>
                <c:pt idx="313">
                  <c:v>6.7206799983978299E-2</c:v>
                </c:pt>
                <c:pt idx="314">
                  <c:v>7.8276288509368894E-2</c:v>
                </c:pt>
                <c:pt idx="315">
                  <c:v>8.029518723487851E-2</c:v>
                </c:pt>
                <c:pt idx="316">
                  <c:v>6.8407893180847196E-2</c:v>
                </c:pt>
                <c:pt idx="317">
                  <c:v>4.4217875599861102E-2</c:v>
                </c:pt>
                <c:pt idx="318">
                  <c:v>2.2557696700096098E-2</c:v>
                </c:pt>
                <c:pt idx="319">
                  <c:v>9.7832292318344102E-3</c:v>
                </c:pt>
                <c:pt idx="320">
                  <c:v>7.2553277015685999E-3</c:v>
                </c:pt>
                <c:pt idx="321">
                  <c:v>9.9661704152822486E-4</c:v>
                </c:pt>
                <c:pt idx="322">
                  <c:v>-3.5034954547882103E-3</c:v>
                </c:pt>
                <c:pt idx="323">
                  <c:v>-8.5568122565746283E-3</c:v>
                </c:pt>
                <c:pt idx="324">
                  <c:v>-2.34160408377647E-2</c:v>
                </c:pt>
                <c:pt idx="325">
                  <c:v>-3.8107308745384205E-2</c:v>
                </c:pt>
                <c:pt idx="326">
                  <c:v>-5.4818528890609695E-2</c:v>
                </c:pt>
                <c:pt idx="327">
                  <c:v>-7.175303101539611E-2</c:v>
                </c:pt>
                <c:pt idx="328">
                  <c:v>-8.5398745536804196E-2</c:v>
                </c:pt>
                <c:pt idx="329">
                  <c:v>-8.8923680782318104E-2</c:v>
                </c:pt>
                <c:pt idx="330">
                  <c:v>-8.9033329486846904E-2</c:v>
                </c:pt>
                <c:pt idx="331">
                  <c:v>-8.9142978191375705E-2</c:v>
                </c:pt>
                <c:pt idx="332">
                  <c:v>-8.9252626895904519E-2</c:v>
                </c:pt>
                <c:pt idx="333">
                  <c:v>-8.9362275600433402E-2</c:v>
                </c:pt>
                <c:pt idx="334">
                  <c:v>-8.9471924304962189E-2</c:v>
                </c:pt>
                <c:pt idx="335">
                  <c:v>-8.9581573009490989E-2</c:v>
                </c:pt>
                <c:pt idx="336">
                  <c:v>-8.9691221714019789E-2</c:v>
                </c:pt>
                <c:pt idx="337">
                  <c:v>-8.9800870418548603E-2</c:v>
                </c:pt>
                <c:pt idx="338">
                  <c:v>-8.991051912307739E-2</c:v>
                </c:pt>
                <c:pt idx="339">
                  <c:v>-9.0020167827606204E-2</c:v>
                </c:pt>
                <c:pt idx="340">
                  <c:v>-9.012981653213499E-2</c:v>
                </c:pt>
                <c:pt idx="341">
                  <c:v>-9.0239465236663804E-2</c:v>
                </c:pt>
                <c:pt idx="342">
                  <c:v>-3.7080296874046299E-2</c:v>
                </c:pt>
                <c:pt idx="343">
                  <c:v>-4.2311972379684502E-2</c:v>
                </c:pt>
                <c:pt idx="344">
                  <c:v>-5.94613552093506E-2</c:v>
                </c:pt>
                <c:pt idx="345">
                  <c:v>-7.0682018995285006E-2</c:v>
                </c:pt>
                <c:pt idx="346">
                  <c:v>-7.1963053941726696E-2</c:v>
                </c:pt>
                <c:pt idx="347">
                  <c:v>-7.9987323284149203E-2</c:v>
                </c:pt>
                <c:pt idx="348">
                  <c:v>-9.359141588211059E-2</c:v>
                </c:pt>
                <c:pt idx="349">
                  <c:v>-0.105495977401733</c:v>
                </c:pt>
                <c:pt idx="350">
                  <c:v>-0.10761575698852499</c:v>
                </c:pt>
                <c:pt idx="351">
                  <c:v>-0.10531697273254401</c:v>
                </c:pt>
                <c:pt idx="352">
                  <c:v>-0.10153526067733801</c:v>
                </c:pt>
                <c:pt idx="353">
                  <c:v>-8.9343851804733296E-2</c:v>
                </c:pt>
                <c:pt idx="354">
                  <c:v>-6.3241499662399295E-2</c:v>
                </c:pt>
                <c:pt idx="355">
                  <c:v>-2.6542252302169798E-2</c:v>
                </c:pt>
                <c:pt idx="356">
                  <c:v>5.5704262107610699E-3</c:v>
                </c:pt>
                <c:pt idx="357">
                  <c:v>3.5581877827644402E-2</c:v>
                </c:pt>
                <c:pt idx="358">
                  <c:v>5.0167769193649299E-2</c:v>
                </c:pt>
                <c:pt idx="359">
                  <c:v>5.8540475368499802E-2</c:v>
                </c:pt>
                <c:pt idx="360">
                  <c:v>5.3080546855926503E-2</c:v>
                </c:pt>
                <c:pt idx="361">
                  <c:v>4.9570578336715701E-2</c:v>
                </c:pt>
                <c:pt idx="362">
                  <c:v>5.7050865888595592E-2</c:v>
                </c:pt>
                <c:pt idx="363">
                  <c:v>8.5071873664855982E-2</c:v>
                </c:pt>
                <c:pt idx="364">
                  <c:v>0.12197579145431502</c:v>
                </c:pt>
                <c:pt idx="365">
                  <c:v>0.14499424695968599</c:v>
                </c:pt>
                <c:pt idx="366">
                  <c:v>0.16523044109344501</c:v>
                </c:pt>
                <c:pt idx="367">
                  <c:v>0.16953227519989</c:v>
                </c:pt>
                <c:pt idx="368">
                  <c:v>0.16010557413101198</c:v>
                </c:pt>
                <c:pt idx="369">
                  <c:v>0.143427133560181</c:v>
                </c:pt>
                <c:pt idx="370">
                  <c:v>0.13092082738876301</c:v>
                </c:pt>
                <c:pt idx="371">
                  <c:v>0.12062282562255901</c:v>
                </c:pt>
                <c:pt idx="372">
                  <c:v>0.10726629495620699</c:v>
                </c:pt>
                <c:pt idx="373">
                  <c:v>9.608492851257322E-2</c:v>
                </c:pt>
                <c:pt idx="374">
                  <c:v>8.2325094938278193E-2</c:v>
                </c:pt>
                <c:pt idx="375">
                  <c:v>7.3512351512908913E-2</c:v>
                </c:pt>
                <c:pt idx="376">
                  <c:v>4.6777099370956407E-2</c:v>
                </c:pt>
                <c:pt idx="377">
                  <c:v>1.7176070809364299E-2</c:v>
                </c:pt>
                <c:pt idx="378">
                  <c:v>-1.3530530035495801E-2</c:v>
                </c:pt>
                <c:pt idx="379">
                  <c:v>-2.9171472787857099E-2</c:v>
                </c:pt>
                <c:pt idx="380">
                  <c:v>-2.9133573174476603E-2</c:v>
                </c:pt>
                <c:pt idx="381">
                  <c:v>-2.90956735610962E-2</c:v>
                </c:pt>
                <c:pt idx="382">
                  <c:v>-2.9057773947715797E-2</c:v>
                </c:pt>
                <c:pt idx="383">
                  <c:v>-2.90198743343353E-2</c:v>
                </c:pt>
                <c:pt idx="384">
                  <c:v>-2.8981971740722697E-2</c:v>
                </c:pt>
                <c:pt idx="385">
                  <c:v>-2.8944072127342204E-2</c:v>
                </c:pt>
                <c:pt idx="386">
                  <c:v>-2.8906172513961798E-2</c:v>
                </c:pt>
                <c:pt idx="387">
                  <c:v>-2.8868272900581398E-2</c:v>
                </c:pt>
                <c:pt idx="388">
                  <c:v>-2.8830373287200898E-2</c:v>
                </c:pt>
                <c:pt idx="389">
                  <c:v>-2.8792473673820498E-2</c:v>
                </c:pt>
                <c:pt idx="390">
                  <c:v>-2.8754574060440099E-2</c:v>
                </c:pt>
                <c:pt idx="391">
                  <c:v>-2.8716674447059599E-2</c:v>
                </c:pt>
                <c:pt idx="392">
                  <c:v>-0.15042542219161997</c:v>
                </c:pt>
                <c:pt idx="393">
                  <c:v>-0.13943581581115699</c:v>
                </c:pt>
                <c:pt idx="394">
                  <c:v>-0.13033347129821801</c:v>
                </c:pt>
                <c:pt idx="395">
                  <c:v>-0.123542153835297</c:v>
                </c:pt>
                <c:pt idx="396">
                  <c:v>-0.119807779788971</c:v>
                </c:pt>
                <c:pt idx="397">
                  <c:v>-0.11113805770874001</c:v>
                </c:pt>
                <c:pt idx="398">
                  <c:v>-0.10220562219619801</c:v>
                </c:pt>
                <c:pt idx="399">
                  <c:v>-9.3183618783950803E-2</c:v>
                </c:pt>
                <c:pt idx="400">
                  <c:v>-6.8888163566589403E-2</c:v>
                </c:pt>
                <c:pt idx="401">
                  <c:v>-4.47621792554855E-2</c:v>
                </c:pt>
                <c:pt idx="402">
                  <c:v>-3.3950501680374105E-2</c:v>
                </c:pt>
                <c:pt idx="403">
                  <c:v>-1.95541635155678E-2</c:v>
                </c:pt>
                <c:pt idx="404">
                  <c:v>-4.0655192732810999E-2</c:v>
                </c:pt>
                <c:pt idx="405">
                  <c:v>-1.5982878208160401E-2</c:v>
                </c:pt>
                <c:pt idx="406">
                  <c:v>-3.3417295664548903E-3</c:v>
                </c:pt>
                <c:pt idx="407">
                  <c:v>-3.2809298485517503E-3</c:v>
                </c:pt>
                <c:pt idx="408">
                  <c:v>-3.8999844342470203E-3</c:v>
                </c:pt>
                <c:pt idx="409">
                  <c:v>-6.6294342279434202E-3</c:v>
                </c:pt>
                <c:pt idx="410">
                  <c:v>-1.0082960128784199E-2</c:v>
                </c:pt>
                <c:pt idx="411">
                  <c:v>-1.35364860296249E-2</c:v>
                </c:pt>
                <c:pt idx="412">
                  <c:v>-2.5359523296356202E-2</c:v>
                </c:pt>
                <c:pt idx="413">
                  <c:v>-4.4202318787574801E-2</c:v>
                </c:pt>
                <c:pt idx="414">
                  <c:v>-6.3911557197570801E-2</c:v>
                </c:pt>
                <c:pt idx="415">
                  <c:v>-7.3177921772003204E-2</c:v>
                </c:pt>
                <c:pt idx="416">
                  <c:v>-8.6210751533508295E-2</c:v>
                </c:pt>
                <c:pt idx="417">
                  <c:v>-9.5950216054916396E-2</c:v>
                </c:pt>
                <c:pt idx="418">
                  <c:v>-0.104657709598541</c:v>
                </c:pt>
                <c:pt idx="419">
                  <c:v>-0.11051788330078099</c:v>
                </c:pt>
                <c:pt idx="420">
                  <c:v>-0.10682396888732899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'Score Template 2'!$M$8</c:f>
              <c:strCache>
                <c:ptCount val="1"/>
                <c:pt idx="0">
                  <c:v>Unit Resp.</c:v>
                </c:pt>
              </c:strCache>
            </c:strRef>
          </c:tx>
          <c:spPr>
            <a:ln>
              <a:solidFill>
                <a:prstClr val="black"/>
              </a:solidFill>
            </a:ln>
          </c:spPr>
          <c:marker>
            <c:symbol val="none"/>
          </c:marker>
          <c:cat>
            <c:numRef>
              <c:f>'Score Template 2'!$B$9:$B$429</c:f>
              <c:numCache>
                <c:formatCode>h:mm:ss</c:formatCode>
                <c:ptCount val="421"/>
                <c:pt idx="0">
                  <c:v>0.99652777777777835</c:v>
                </c:pt>
                <c:pt idx="1">
                  <c:v>0.99664351851851907</c:v>
                </c:pt>
                <c:pt idx="2">
                  <c:v>0.99675925925925979</c:v>
                </c:pt>
                <c:pt idx="3">
                  <c:v>0.99687500000000051</c:v>
                </c:pt>
                <c:pt idx="4">
                  <c:v>0.99699074074074123</c:v>
                </c:pt>
                <c:pt idx="5">
                  <c:v>0.99710648148148195</c:v>
                </c:pt>
                <c:pt idx="6">
                  <c:v>0.99722222222222268</c:v>
                </c:pt>
                <c:pt idx="7">
                  <c:v>0.9973379629629634</c:v>
                </c:pt>
                <c:pt idx="8">
                  <c:v>0.99745370370370412</c:v>
                </c:pt>
                <c:pt idx="9">
                  <c:v>0.99756944444444484</c:v>
                </c:pt>
                <c:pt idx="10">
                  <c:v>0.99768518518518556</c:v>
                </c:pt>
                <c:pt idx="11">
                  <c:v>0.99780092592592629</c:v>
                </c:pt>
                <c:pt idx="12">
                  <c:v>0.99791666666666701</c:v>
                </c:pt>
                <c:pt idx="13">
                  <c:v>0.99803240740740773</c:v>
                </c:pt>
                <c:pt idx="14">
                  <c:v>0.99814814814814845</c:v>
                </c:pt>
                <c:pt idx="15">
                  <c:v>0.99826388888888917</c:v>
                </c:pt>
                <c:pt idx="16">
                  <c:v>0.99837962962962989</c:v>
                </c:pt>
                <c:pt idx="17">
                  <c:v>0.99849537037037062</c:v>
                </c:pt>
                <c:pt idx="18">
                  <c:v>0.99861111111111134</c:v>
                </c:pt>
                <c:pt idx="19">
                  <c:v>0.99872685185185206</c:v>
                </c:pt>
                <c:pt idx="20">
                  <c:v>0.99884259259259278</c:v>
                </c:pt>
                <c:pt idx="21">
                  <c:v>0.9989583333333335</c:v>
                </c:pt>
                <c:pt idx="22">
                  <c:v>0.99907407407407423</c:v>
                </c:pt>
                <c:pt idx="23">
                  <c:v>0.99918981481481495</c:v>
                </c:pt>
                <c:pt idx="24">
                  <c:v>0.99930555555555567</c:v>
                </c:pt>
                <c:pt idx="25">
                  <c:v>0.99942129629629639</c:v>
                </c:pt>
                <c:pt idx="26">
                  <c:v>0.99953703703703711</c:v>
                </c:pt>
                <c:pt idx="27">
                  <c:v>0.99965277777777783</c:v>
                </c:pt>
                <c:pt idx="28">
                  <c:v>0.99976851851851856</c:v>
                </c:pt>
                <c:pt idx="29">
                  <c:v>0.99988425925925928</c:v>
                </c:pt>
                <c:pt idx="30">
                  <c:v>0</c:v>
                </c:pt>
                <c:pt idx="31">
                  <c:v>1.1574074074074073E-4</c:v>
                </c:pt>
                <c:pt idx="32">
                  <c:v>2.3148148148148146E-4</c:v>
                </c:pt>
                <c:pt idx="33">
                  <c:v>3.4722222222222218E-4</c:v>
                </c:pt>
                <c:pt idx="34">
                  <c:v>4.6296296296296293E-4</c:v>
                </c:pt>
                <c:pt idx="35">
                  <c:v>5.7870370370370367E-4</c:v>
                </c:pt>
                <c:pt idx="36">
                  <c:v>6.9444444444444436E-4</c:v>
                </c:pt>
                <c:pt idx="37">
                  <c:v>8.1018518518518505E-4</c:v>
                </c:pt>
                <c:pt idx="38">
                  <c:v>9.2592592592592574E-4</c:v>
                </c:pt>
                <c:pt idx="39">
                  <c:v>1.0416666666666664E-3</c:v>
                </c:pt>
                <c:pt idx="40">
                  <c:v>1.1574074074074071E-3</c:v>
                </c:pt>
                <c:pt idx="41">
                  <c:v>1.2731481481481478E-3</c:v>
                </c:pt>
                <c:pt idx="42">
                  <c:v>1.3888888888888885E-3</c:v>
                </c:pt>
                <c:pt idx="43">
                  <c:v>1.5046296296296292E-3</c:v>
                </c:pt>
                <c:pt idx="44">
                  <c:v>1.6203703703703699E-3</c:v>
                </c:pt>
                <c:pt idx="45">
                  <c:v>1.7361111111111106E-3</c:v>
                </c:pt>
                <c:pt idx="46">
                  <c:v>1.8518518518518513E-3</c:v>
                </c:pt>
                <c:pt idx="47">
                  <c:v>1.967592592592592E-3</c:v>
                </c:pt>
                <c:pt idx="48">
                  <c:v>2.0833333333333329E-3</c:v>
                </c:pt>
                <c:pt idx="49">
                  <c:v>2.1990740740740738E-3</c:v>
                </c:pt>
                <c:pt idx="50">
                  <c:v>2.3148148148148147E-3</c:v>
                </c:pt>
                <c:pt idx="51">
                  <c:v>2.4305555555555556E-3</c:v>
                </c:pt>
                <c:pt idx="52">
                  <c:v>2.5462962962962965E-3</c:v>
                </c:pt>
                <c:pt idx="53">
                  <c:v>2.6620370370370374E-3</c:v>
                </c:pt>
                <c:pt idx="54">
                  <c:v>2.7777777777777783E-3</c:v>
                </c:pt>
                <c:pt idx="55">
                  <c:v>2.8935185185185192E-3</c:v>
                </c:pt>
                <c:pt idx="56">
                  <c:v>3.0092592592592601E-3</c:v>
                </c:pt>
                <c:pt idx="57">
                  <c:v>3.125000000000001E-3</c:v>
                </c:pt>
                <c:pt idx="58">
                  <c:v>3.2407407407407419E-3</c:v>
                </c:pt>
                <c:pt idx="59">
                  <c:v>3.3564814814814829E-3</c:v>
                </c:pt>
                <c:pt idx="60">
                  <c:v>3.4722222222222238E-3</c:v>
                </c:pt>
                <c:pt idx="61">
                  <c:v>3.5879629629629647E-3</c:v>
                </c:pt>
                <c:pt idx="62">
                  <c:v>3.7037037037037056E-3</c:v>
                </c:pt>
                <c:pt idx="63">
                  <c:v>3.8194444444444465E-3</c:v>
                </c:pt>
                <c:pt idx="64">
                  <c:v>3.9351851851851874E-3</c:v>
                </c:pt>
                <c:pt idx="65">
                  <c:v>4.0509259259259283E-3</c:v>
                </c:pt>
                <c:pt idx="66">
                  <c:v>4.1666666666666692E-3</c:v>
                </c:pt>
                <c:pt idx="67">
                  <c:v>4.2824074074074101E-3</c:v>
                </c:pt>
                <c:pt idx="68">
                  <c:v>4.398148148148151E-3</c:v>
                </c:pt>
                <c:pt idx="69">
                  <c:v>4.5138888888888919E-3</c:v>
                </c:pt>
                <c:pt idx="70">
                  <c:v>4.6296296296296328E-3</c:v>
                </c:pt>
                <c:pt idx="71">
                  <c:v>4.7453703703703737E-3</c:v>
                </c:pt>
                <c:pt idx="72">
                  <c:v>4.8611111111111147E-3</c:v>
                </c:pt>
                <c:pt idx="73">
                  <c:v>4.9768518518518556E-3</c:v>
                </c:pt>
                <c:pt idx="74">
                  <c:v>5.0925925925925965E-3</c:v>
                </c:pt>
                <c:pt idx="75">
                  <c:v>5.2083333333333374E-3</c:v>
                </c:pt>
                <c:pt idx="76">
                  <c:v>5.3240740740740783E-3</c:v>
                </c:pt>
                <c:pt idx="77">
                  <c:v>5.4398148148148192E-3</c:v>
                </c:pt>
                <c:pt idx="78">
                  <c:v>5.5555555555555601E-3</c:v>
                </c:pt>
                <c:pt idx="79">
                  <c:v>5.671296296296301E-3</c:v>
                </c:pt>
                <c:pt idx="80">
                  <c:v>5.7870370370370419E-3</c:v>
                </c:pt>
                <c:pt idx="81">
                  <c:v>5.9027777777777828E-3</c:v>
                </c:pt>
                <c:pt idx="82">
                  <c:v>6.0185185185185237E-3</c:v>
                </c:pt>
                <c:pt idx="83">
                  <c:v>6.1342592592592646E-3</c:v>
                </c:pt>
                <c:pt idx="84">
                  <c:v>6.2500000000000056E-3</c:v>
                </c:pt>
                <c:pt idx="85">
                  <c:v>6.3657407407407465E-3</c:v>
                </c:pt>
                <c:pt idx="86">
                  <c:v>6.4814814814814874E-3</c:v>
                </c:pt>
                <c:pt idx="87">
                  <c:v>6.5972222222222283E-3</c:v>
                </c:pt>
                <c:pt idx="88">
                  <c:v>6.7129629629629692E-3</c:v>
                </c:pt>
                <c:pt idx="89">
                  <c:v>6.8287037037037101E-3</c:v>
                </c:pt>
                <c:pt idx="90">
                  <c:v>6.944444444444451E-3</c:v>
                </c:pt>
                <c:pt idx="91">
                  <c:v>7.0601851851851919E-3</c:v>
                </c:pt>
                <c:pt idx="92">
                  <c:v>7.1759259259259328E-3</c:v>
                </c:pt>
                <c:pt idx="93">
                  <c:v>7.2916666666666737E-3</c:v>
                </c:pt>
                <c:pt idx="94">
                  <c:v>7.4074074074074146E-3</c:v>
                </c:pt>
                <c:pt idx="95">
                  <c:v>7.5231481481481555E-3</c:v>
                </c:pt>
                <c:pt idx="96">
                  <c:v>7.6388888888888964E-3</c:v>
                </c:pt>
                <c:pt idx="97">
                  <c:v>7.7546296296296374E-3</c:v>
                </c:pt>
                <c:pt idx="98">
                  <c:v>7.8703703703703783E-3</c:v>
                </c:pt>
                <c:pt idx="99">
                  <c:v>7.9861111111111192E-3</c:v>
                </c:pt>
                <c:pt idx="100">
                  <c:v>8.1018518518518601E-3</c:v>
                </c:pt>
                <c:pt idx="101">
                  <c:v>8.217592592592601E-3</c:v>
                </c:pt>
                <c:pt idx="102">
                  <c:v>8.3333333333333419E-3</c:v>
                </c:pt>
                <c:pt idx="103">
                  <c:v>8.4490740740740828E-3</c:v>
                </c:pt>
                <c:pt idx="104">
                  <c:v>8.5648148148148237E-3</c:v>
                </c:pt>
                <c:pt idx="105">
                  <c:v>8.6805555555555646E-3</c:v>
                </c:pt>
                <c:pt idx="106">
                  <c:v>8.7962962962963055E-3</c:v>
                </c:pt>
                <c:pt idx="107">
                  <c:v>8.9120370370370464E-3</c:v>
                </c:pt>
                <c:pt idx="108">
                  <c:v>9.0277777777777873E-3</c:v>
                </c:pt>
                <c:pt idx="109">
                  <c:v>9.1435185185185282E-3</c:v>
                </c:pt>
                <c:pt idx="110">
                  <c:v>9.2592592592592692E-3</c:v>
                </c:pt>
                <c:pt idx="111">
                  <c:v>9.3750000000000101E-3</c:v>
                </c:pt>
                <c:pt idx="112">
                  <c:v>9.490740740740751E-3</c:v>
                </c:pt>
                <c:pt idx="113">
                  <c:v>9.6064814814814919E-3</c:v>
                </c:pt>
                <c:pt idx="114">
                  <c:v>9.7222222222222328E-3</c:v>
                </c:pt>
                <c:pt idx="115">
                  <c:v>9.8379629629629737E-3</c:v>
                </c:pt>
                <c:pt idx="116">
                  <c:v>9.9537037037037146E-3</c:v>
                </c:pt>
                <c:pt idx="117">
                  <c:v>1.0069444444444456E-2</c:v>
                </c:pt>
                <c:pt idx="118">
                  <c:v>1.0185185185185196E-2</c:v>
                </c:pt>
                <c:pt idx="119">
                  <c:v>1.0300925925925937E-2</c:v>
                </c:pt>
                <c:pt idx="120">
                  <c:v>1.0416666666666678E-2</c:v>
                </c:pt>
                <c:pt idx="121">
                  <c:v>1.0532407407407419E-2</c:v>
                </c:pt>
                <c:pt idx="122">
                  <c:v>1.064814814814816E-2</c:v>
                </c:pt>
                <c:pt idx="123">
                  <c:v>1.0763888888888901E-2</c:v>
                </c:pt>
                <c:pt idx="124">
                  <c:v>1.0879629629629642E-2</c:v>
                </c:pt>
                <c:pt idx="125">
                  <c:v>1.0995370370370383E-2</c:v>
                </c:pt>
                <c:pt idx="126">
                  <c:v>1.1111111111111124E-2</c:v>
                </c:pt>
                <c:pt idx="127">
                  <c:v>1.1226851851851865E-2</c:v>
                </c:pt>
                <c:pt idx="128">
                  <c:v>1.1342592592592605E-2</c:v>
                </c:pt>
                <c:pt idx="129">
                  <c:v>1.1458333333333346E-2</c:v>
                </c:pt>
                <c:pt idx="130">
                  <c:v>1.1574074074074087E-2</c:v>
                </c:pt>
                <c:pt idx="131">
                  <c:v>1.1689814814814828E-2</c:v>
                </c:pt>
                <c:pt idx="132">
                  <c:v>1.1805555555555569E-2</c:v>
                </c:pt>
                <c:pt idx="133">
                  <c:v>1.192129629629631E-2</c:v>
                </c:pt>
                <c:pt idx="134">
                  <c:v>1.2037037037037051E-2</c:v>
                </c:pt>
                <c:pt idx="135">
                  <c:v>1.2152777777777792E-2</c:v>
                </c:pt>
                <c:pt idx="136">
                  <c:v>1.2268518518518533E-2</c:v>
                </c:pt>
                <c:pt idx="137">
                  <c:v>1.2384259259259274E-2</c:v>
                </c:pt>
                <c:pt idx="138">
                  <c:v>1.2500000000000015E-2</c:v>
                </c:pt>
                <c:pt idx="139">
                  <c:v>1.2615740740740755E-2</c:v>
                </c:pt>
                <c:pt idx="140">
                  <c:v>1.2731481481481496E-2</c:v>
                </c:pt>
                <c:pt idx="141">
                  <c:v>1.2847222222222237E-2</c:v>
                </c:pt>
                <c:pt idx="142">
                  <c:v>1.2962962962962978E-2</c:v>
                </c:pt>
                <c:pt idx="143">
                  <c:v>1.3078703703703719E-2</c:v>
                </c:pt>
                <c:pt idx="144">
                  <c:v>1.319444444444446E-2</c:v>
                </c:pt>
                <c:pt idx="145">
                  <c:v>1.3310185185185201E-2</c:v>
                </c:pt>
                <c:pt idx="146">
                  <c:v>1.3425925925925942E-2</c:v>
                </c:pt>
                <c:pt idx="147">
                  <c:v>1.3541666666666683E-2</c:v>
                </c:pt>
                <c:pt idx="148">
                  <c:v>1.3657407407407424E-2</c:v>
                </c:pt>
                <c:pt idx="149">
                  <c:v>1.3773148148148165E-2</c:v>
                </c:pt>
                <c:pt idx="150">
                  <c:v>1.3888888888888905E-2</c:v>
                </c:pt>
                <c:pt idx="151">
                  <c:v>1.4004629629629646E-2</c:v>
                </c:pt>
                <c:pt idx="152">
                  <c:v>1.4120370370370387E-2</c:v>
                </c:pt>
                <c:pt idx="153">
                  <c:v>1.4236111111111128E-2</c:v>
                </c:pt>
                <c:pt idx="154">
                  <c:v>1.4351851851851869E-2</c:v>
                </c:pt>
                <c:pt idx="155">
                  <c:v>1.446759259259261E-2</c:v>
                </c:pt>
                <c:pt idx="156">
                  <c:v>1.4583333333333351E-2</c:v>
                </c:pt>
                <c:pt idx="157">
                  <c:v>1.4699074074074092E-2</c:v>
                </c:pt>
                <c:pt idx="158">
                  <c:v>1.4814814814814833E-2</c:v>
                </c:pt>
                <c:pt idx="159">
                  <c:v>1.4930555555555574E-2</c:v>
                </c:pt>
                <c:pt idx="160">
                  <c:v>1.5046296296296315E-2</c:v>
                </c:pt>
                <c:pt idx="161">
                  <c:v>1.5162037037037055E-2</c:v>
                </c:pt>
                <c:pt idx="162">
                  <c:v>1.5277777777777796E-2</c:v>
                </c:pt>
                <c:pt idx="163">
                  <c:v>1.5393518518518537E-2</c:v>
                </c:pt>
                <c:pt idx="164">
                  <c:v>1.5509259259259278E-2</c:v>
                </c:pt>
                <c:pt idx="165">
                  <c:v>1.5625000000000017E-2</c:v>
                </c:pt>
                <c:pt idx="166">
                  <c:v>1.5740740740740757E-2</c:v>
                </c:pt>
                <c:pt idx="167">
                  <c:v>1.5856481481481496E-2</c:v>
                </c:pt>
                <c:pt idx="168">
                  <c:v>1.5972222222222235E-2</c:v>
                </c:pt>
                <c:pt idx="169">
                  <c:v>1.6087962962962974E-2</c:v>
                </c:pt>
                <c:pt idx="170">
                  <c:v>1.6203703703703713E-2</c:v>
                </c:pt>
                <c:pt idx="171">
                  <c:v>1.6319444444444452E-2</c:v>
                </c:pt>
                <c:pt idx="172">
                  <c:v>1.6435185185185192E-2</c:v>
                </c:pt>
                <c:pt idx="173">
                  <c:v>1.6550925925925931E-2</c:v>
                </c:pt>
                <c:pt idx="174">
                  <c:v>1.666666666666667E-2</c:v>
                </c:pt>
                <c:pt idx="175">
                  <c:v>1.6782407407407409E-2</c:v>
                </c:pt>
                <c:pt idx="176">
                  <c:v>1.6898148148148148E-2</c:v>
                </c:pt>
                <c:pt idx="177">
                  <c:v>1.7013888888888887E-2</c:v>
                </c:pt>
                <c:pt idx="178">
                  <c:v>1.7129629629629627E-2</c:v>
                </c:pt>
                <c:pt idx="179">
                  <c:v>1.7245370370370366E-2</c:v>
                </c:pt>
                <c:pt idx="180">
                  <c:v>1.7361111111111105E-2</c:v>
                </c:pt>
                <c:pt idx="181">
                  <c:v>1.7476851851851844E-2</c:v>
                </c:pt>
                <c:pt idx="182">
                  <c:v>1.7592592592592583E-2</c:v>
                </c:pt>
                <c:pt idx="183">
                  <c:v>1.7708333333333322E-2</c:v>
                </c:pt>
                <c:pt idx="184">
                  <c:v>1.7824074074074062E-2</c:v>
                </c:pt>
                <c:pt idx="185">
                  <c:v>1.7939814814814801E-2</c:v>
                </c:pt>
                <c:pt idx="186">
                  <c:v>1.805555555555554E-2</c:v>
                </c:pt>
                <c:pt idx="187">
                  <c:v>1.8171296296296279E-2</c:v>
                </c:pt>
                <c:pt idx="188">
                  <c:v>1.8287037037037018E-2</c:v>
                </c:pt>
                <c:pt idx="189">
                  <c:v>1.8402777777777758E-2</c:v>
                </c:pt>
                <c:pt idx="190">
                  <c:v>1.8518518518518497E-2</c:v>
                </c:pt>
                <c:pt idx="191">
                  <c:v>1.8634259259259236E-2</c:v>
                </c:pt>
                <c:pt idx="192">
                  <c:v>1.8749999999999975E-2</c:v>
                </c:pt>
                <c:pt idx="193">
                  <c:v>1.8865740740740714E-2</c:v>
                </c:pt>
                <c:pt idx="194">
                  <c:v>1.8981481481481453E-2</c:v>
                </c:pt>
                <c:pt idx="195">
                  <c:v>1.9097222222222193E-2</c:v>
                </c:pt>
                <c:pt idx="196">
                  <c:v>1.9212962962962932E-2</c:v>
                </c:pt>
                <c:pt idx="197">
                  <c:v>1.9328703703703671E-2</c:v>
                </c:pt>
                <c:pt idx="198">
                  <c:v>1.944444444444441E-2</c:v>
                </c:pt>
                <c:pt idx="199">
                  <c:v>1.9560185185185149E-2</c:v>
                </c:pt>
                <c:pt idx="200">
                  <c:v>1.9675925925925888E-2</c:v>
                </c:pt>
                <c:pt idx="201">
                  <c:v>1.9791666666666628E-2</c:v>
                </c:pt>
                <c:pt idx="202">
                  <c:v>1.9907407407407367E-2</c:v>
                </c:pt>
                <c:pt idx="203">
                  <c:v>2.0023148148148106E-2</c:v>
                </c:pt>
                <c:pt idx="204">
                  <c:v>2.0138888888888845E-2</c:v>
                </c:pt>
                <c:pt idx="205">
                  <c:v>2.0254629629629584E-2</c:v>
                </c:pt>
                <c:pt idx="206">
                  <c:v>2.0370370370370323E-2</c:v>
                </c:pt>
                <c:pt idx="207">
                  <c:v>2.0486111111111063E-2</c:v>
                </c:pt>
                <c:pt idx="208">
                  <c:v>2.0601851851851802E-2</c:v>
                </c:pt>
                <c:pt idx="209">
                  <c:v>2.0717592592592541E-2</c:v>
                </c:pt>
                <c:pt idx="210">
                  <c:v>2.083333333333328E-2</c:v>
                </c:pt>
                <c:pt idx="211">
                  <c:v>2.0949074074074019E-2</c:v>
                </c:pt>
                <c:pt idx="212">
                  <c:v>2.1064814814814758E-2</c:v>
                </c:pt>
                <c:pt idx="213">
                  <c:v>2.1180555555555498E-2</c:v>
                </c:pt>
                <c:pt idx="214">
                  <c:v>2.1296296296296237E-2</c:v>
                </c:pt>
                <c:pt idx="215">
                  <c:v>2.1412037037036976E-2</c:v>
                </c:pt>
                <c:pt idx="216">
                  <c:v>2.1527777777777715E-2</c:v>
                </c:pt>
                <c:pt idx="217">
                  <c:v>2.1643518518518454E-2</c:v>
                </c:pt>
                <c:pt idx="218">
                  <c:v>2.1759259259259194E-2</c:v>
                </c:pt>
                <c:pt idx="219">
                  <c:v>2.1874999999999933E-2</c:v>
                </c:pt>
                <c:pt idx="220">
                  <c:v>2.1990740740740672E-2</c:v>
                </c:pt>
                <c:pt idx="221">
                  <c:v>2.2106481481481411E-2</c:v>
                </c:pt>
                <c:pt idx="222">
                  <c:v>2.222222222222215E-2</c:v>
                </c:pt>
                <c:pt idx="223">
                  <c:v>2.2337962962962889E-2</c:v>
                </c:pt>
                <c:pt idx="224">
                  <c:v>2.2453703703703629E-2</c:v>
                </c:pt>
                <c:pt idx="225">
                  <c:v>2.2569444444444368E-2</c:v>
                </c:pt>
                <c:pt idx="226">
                  <c:v>2.2685185185185107E-2</c:v>
                </c:pt>
                <c:pt idx="227">
                  <c:v>2.2800925925925846E-2</c:v>
                </c:pt>
                <c:pt idx="228">
                  <c:v>2.2916666666666585E-2</c:v>
                </c:pt>
                <c:pt idx="229">
                  <c:v>2.3032407407407324E-2</c:v>
                </c:pt>
                <c:pt idx="230">
                  <c:v>2.3148148148148064E-2</c:v>
                </c:pt>
                <c:pt idx="231">
                  <c:v>2.3263888888888803E-2</c:v>
                </c:pt>
                <c:pt idx="232">
                  <c:v>2.3379629629629542E-2</c:v>
                </c:pt>
                <c:pt idx="233">
                  <c:v>2.3495370370370281E-2</c:v>
                </c:pt>
                <c:pt idx="234">
                  <c:v>2.361111111111102E-2</c:v>
                </c:pt>
                <c:pt idx="235">
                  <c:v>2.3726851851851759E-2</c:v>
                </c:pt>
                <c:pt idx="236">
                  <c:v>2.3842592592592499E-2</c:v>
                </c:pt>
                <c:pt idx="237">
                  <c:v>2.3958333333333238E-2</c:v>
                </c:pt>
                <c:pt idx="238">
                  <c:v>2.4074074074073977E-2</c:v>
                </c:pt>
                <c:pt idx="239">
                  <c:v>2.4189814814814716E-2</c:v>
                </c:pt>
                <c:pt idx="240">
                  <c:v>2.4305555555555455E-2</c:v>
                </c:pt>
                <c:pt idx="241">
                  <c:v>2.4421296296296195E-2</c:v>
                </c:pt>
                <c:pt idx="242">
                  <c:v>2.4537037037036934E-2</c:v>
                </c:pt>
                <c:pt idx="243">
                  <c:v>2.4652777777777673E-2</c:v>
                </c:pt>
                <c:pt idx="244">
                  <c:v>2.4768518518518412E-2</c:v>
                </c:pt>
                <c:pt idx="245">
                  <c:v>2.4884259259259151E-2</c:v>
                </c:pt>
                <c:pt idx="246">
                  <c:v>2.499999999999989E-2</c:v>
                </c:pt>
                <c:pt idx="247">
                  <c:v>2.511574074074063E-2</c:v>
                </c:pt>
                <c:pt idx="248">
                  <c:v>2.5231481481481369E-2</c:v>
                </c:pt>
                <c:pt idx="249">
                  <c:v>2.5347222222222108E-2</c:v>
                </c:pt>
                <c:pt idx="250">
                  <c:v>2.5462962962962847E-2</c:v>
                </c:pt>
                <c:pt idx="251">
                  <c:v>2.5578703703703586E-2</c:v>
                </c:pt>
                <c:pt idx="252">
                  <c:v>2.5694444444444325E-2</c:v>
                </c:pt>
                <c:pt idx="253">
                  <c:v>2.5810185185185065E-2</c:v>
                </c:pt>
                <c:pt idx="254">
                  <c:v>2.5925925925925804E-2</c:v>
                </c:pt>
                <c:pt idx="255">
                  <c:v>2.6041666666666543E-2</c:v>
                </c:pt>
                <c:pt idx="256">
                  <c:v>2.6157407407407282E-2</c:v>
                </c:pt>
                <c:pt idx="257">
                  <c:v>2.6273148148148021E-2</c:v>
                </c:pt>
                <c:pt idx="258">
                  <c:v>2.638888888888876E-2</c:v>
                </c:pt>
                <c:pt idx="259">
                  <c:v>2.65046296296295E-2</c:v>
                </c:pt>
                <c:pt idx="260">
                  <c:v>2.6620370370370239E-2</c:v>
                </c:pt>
                <c:pt idx="261">
                  <c:v>2.6736111111110978E-2</c:v>
                </c:pt>
                <c:pt idx="262">
                  <c:v>2.6851851851851717E-2</c:v>
                </c:pt>
                <c:pt idx="263">
                  <c:v>2.6967592592592456E-2</c:v>
                </c:pt>
                <c:pt idx="264">
                  <c:v>2.7083333333333195E-2</c:v>
                </c:pt>
                <c:pt idx="265">
                  <c:v>2.7199074074073935E-2</c:v>
                </c:pt>
                <c:pt idx="266">
                  <c:v>2.7314814814814674E-2</c:v>
                </c:pt>
                <c:pt idx="267">
                  <c:v>2.7430555555555413E-2</c:v>
                </c:pt>
                <c:pt idx="268">
                  <c:v>2.7546296296296152E-2</c:v>
                </c:pt>
                <c:pt idx="269">
                  <c:v>2.7662037037036891E-2</c:v>
                </c:pt>
                <c:pt idx="270">
                  <c:v>2.7777777777777631E-2</c:v>
                </c:pt>
                <c:pt idx="271">
                  <c:v>2.789351851851837E-2</c:v>
                </c:pt>
                <c:pt idx="272">
                  <c:v>2.8009259259259109E-2</c:v>
                </c:pt>
                <c:pt idx="273">
                  <c:v>2.8124999999999848E-2</c:v>
                </c:pt>
                <c:pt idx="274">
                  <c:v>2.8240740740740587E-2</c:v>
                </c:pt>
                <c:pt idx="275">
                  <c:v>2.8356481481481326E-2</c:v>
                </c:pt>
                <c:pt idx="276">
                  <c:v>2.8472222222222066E-2</c:v>
                </c:pt>
                <c:pt idx="277">
                  <c:v>2.8587962962962805E-2</c:v>
                </c:pt>
                <c:pt idx="278">
                  <c:v>2.8703703703703544E-2</c:v>
                </c:pt>
                <c:pt idx="279">
                  <c:v>2.8819444444444283E-2</c:v>
                </c:pt>
                <c:pt idx="280">
                  <c:v>2.8935185185185022E-2</c:v>
                </c:pt>
                <c:pt idx="281">
                  <c:v>2.9050925925925761E-2</c:v>
                </c:pt>
                <c:pt idx="282">
                  <c:v>2.9166666666666501E-2</c:v>
                </c:pt>
                <c:pt idx="283">
                  <c:v>2.928240740740724E-2</c:v>
                </c:pt>
                <c:pt idx="284">
                  <c:v>2.9398148148147979E-2</c:v>
                </c:pt>
                <c:pt idx="285">
                  <c:v>2.9513888888888718E-2</c:v>
                </c:pt>
                <c:pt idx="286">
                  <c:v>2.9629629629629457E-2</c:v>
                </c:pt>
                <c:pt idx="287">
                  <c:v>2.9745370370370196E-2</c:v>
                </c:pt>
                <c:pt idx="288">
                  <c:v>2.9861111111110936E-2</c:v>
                </c:pt>
                <c:pt idx="289">
                  <c:v>2.9976851851851675E-2</c:v>
                </c:pt>
                <c:pt idx="290">
                  <c:v>3.0092592592592414E-2</c:v>
                </c:pt>
                <c:pt idx="291">
                  <c:v>3.0208333333333153E-2</c:v>
                </c:pt>
                <c:pt idx="292">
                  <c:v>3.0324074074073892E-2</c:v>
                </c:pt>
                <c:pt idx="293">
                  <c:v>3.0439814814814631E-2</c:v>
                </c:pt>
                <c:pt idx="294">
                  <c:v>3.0555555555555371E-2</c:v>
                </c:pt>
                <c:pt idx="295">
                  <c:v>3.067129629629611E-2</c:v>
                </c:pt>
                <c:pt idx="296">
                  <c:v>3.0787037037036849E-2</c:v>
                </c:pt>
                <c:pt idx="297">
                  <c:v>3.0902777777777588E-2</c:v>
                </c:pt>
                <c:pt idx="298">
                  <c:v>3.1018518518518327E-2</c:v>
                </c:pt>
                <c:pt idx="299">
                  <c:v>3.1134259259259067E-2</c:v>
                </c:pt>
                <c:pt idx="300">
                  <c:v>3.1249999999999806E-2</c:v>
                </c:pt>
                <c:pt idx="301">
                  <c:v>3.1365740740740548E-2</c:v>
                </c:pt>
                <c:pt idx="302">
                  <c:v>3.1481481481481291E-2</c:v>
                </c:pt>
                <c:pt idx="303">
                  <c:v>3.1597222222222034E-2</c:v>
                </c:pt>
                <c:pt idx="304">
                  <c:v>3.1712962962962776E-2</c:v>
                </c:pt>
                <c:pt idx="305">
                  <c:v>3.1828703703703519E-2</c:v>
                </c:pt>
                <c:pt idx="306">
                  <c:v>3.1944444444444262E-2</c:v>
                </c:pt>
                <c:pt idx="307">
                  <c:v>3.2060185185185004E-2</c:v>
                </c:pt>
                <c:pt idx="308">
                  <c:v>3.2175925925925747E-2</c:v>
                </c:pt>
                <c:pt idx="309">
                  <c:v>3.2291666666666489E-2</c:v>
                </c:pt>
                <c:pt idx="310">
                  <c:v>3.2407407407407232E-2</c:v>
                </c:pt>
                <c:pt idx="311">
                  <c:v>3.2523148148147975E-2</c:v>
                </c:pt>
                <c:pt idx="312">
                  <c:v>3.2638888888888717E-2</c:v>
                </c:pt>
                <c:pt idx="313">
                  <c:v>3.275462962962946E-2</c:v>
                </c:pt>
                <c:pt idx="314">
                  <c:v>3.2870370370370203E-2</c:v>
                </c:pt>
                <c:pt idx="315">
                  <c:v>3.2986111111110945E-2</c:v>
                </c:pt>
                <c:pt idx="316">
                  <c:v>3.3101851851851688E-2</c:v>
                </c:pt>
                <c:pt idx="317">
                  <c:v>3.3217592592592431E-2</c:v>
                </c:pt>
                <c:pt idx="318">
                  <c:v>3.3333333333333173E-2</c:v>
                </c:pt>
                <c:pt idx="319">
                  <c:v>3.3449074074073916E-2</c:v>
                </c:pt>
                <c:pt idx="320">
                  <c:v>3.3564814814814659E-2</c:v>
                </c:pt>
                <c:pt idx="321">
                  <c:v>3.3680555555555401E-2</c:v>
                </c:pt>
                <c:pt idx="322">
                  <c:v>3.3796296296296144E-2</c:v>
                </c:pt>
                <c:pt idx="323">
                  <c:v>3.3912037037036886E-2</c:v>
                </c:pt>
                <c:pt idx="324">
                  <c:v>3.4027777777777629E-2</c:v>
                </c:pt>
                <c:pt idx="325">
                  <c:v>3.4143518518518372E-2</c:v>
                </c:pt>
                <c:pt idx="326">
                  <c:v>3.4259259259259114E-2</c:v>
                </c:pt>
                <c:pt idx="327">
                  <c:v>3.4374999999999857E-2</c:v>
                </c:pt>
                <c:pt idx="328">
                  <c:v>3.44907407407406E-2</c:v>
                </c:pt>
                <c:pt idx="329">
                  <c:v>3.4606481481481342E-2</c:v>
                </c:pt>
                <c:pt idx="330">
                  <c:v>3.4722222222222085E-2</c:v>
                </c:pt>
                <c:pt idx="331">
                  <c:v>3.4837962962962828E-2</c:v>
                </c:pt>
                <c:pt idx="332">
                  <c:v>3.495370370370357E-2</c:v>
                </c:pt>
                <c:pt idx="333">
                  <c:v>3.5069444444444313E-2</c:v>
                </c:pt>
                <c:pt idx="334">
                  <c:v>3.5185185185185056E-2</c:v>
                </c:pt>
                <c:pt idx="335">
                  <c:v>3.5300925925925798E-2</c:v>
                </c:pt>
                <c:pt idx="336">
                  <c:v>3.5416666666666541E-2</c:v>
                </c:pt>
                <c:pt idx="337">
                  <c:v>3.5532407407407283E-2</c:v>
                </c:pt>
                <c:pt idx="338">
                  <c:v>3.5648148148148026E-2</c:v>
                </c:pt>
                <c:pt idx="339">
                  <c:v>3.5763888888888769E-2</c:v>
                </c:pt>
                <c:pt idx="340">
                  <c:v>3.5879629629629511E-2</c:v>
                </c:pt>
                <c:pt idx="341">
                  <c:v>3.5995370370370254E-2</c:v>
                </c:pt>
                <c:pt idx="342">
                  <c:v>3.6111111111110997E-2</c:v>
                </c:pt>
                <c:pt idx="343">
                  <c:v>3.6226851851851739E-2</c:v>
                </c:pt>
                <c:pt idx="344">
                  <c:v>3.6342592592592482E-2</c:v>
                </c:pt>
                <c:pt idx="345">
                  <c:v>3.6458333333333225E-2</c:v>
                </c:pt>
                <c:pt idx="346">
                  <c:v>3.6574074074073967E-2</c:v>
                </c:pt>
                <c:pt idx="347">
                  <c:v>3.668981481481471E-2</c:v>
                </c:pt>
                <c:pt idx="348">
                  <c:v>3.6805555555555453E-2</c:v>
                </c:pt>
                <c:pt idx="349">
                  <c:v>3.6921296296296195E-2</c:v>
                </c:pt>
                <c:pt idx="350">
                  <c:v>3.7037037037036938E-2</c:v>
                </c:pt>
                <c:pt idx="351">
                  <c:v>3.715277777777768E-2</c:v>
                </c:pt>
                <c:pt idx="352">
                  <c:v>3.7268518518518423E-2</c:v>
                </c:pt>
                <c:pt idx="353">
                  <c:v>3.7384259259259166E-2</c:v>
                </c:pt>
                <c:pt idx="354">
                  <c:v>3.7499999999999908E-2</c:v>
                </c:pt>
                <c:pt idx="355">
                  <c:v>3.7615740740740651E-2</c:v>
                </c:pt>
                <c:pt idx="356">
                  <c:v>3.7731481481481394E-2</c:v>
                </c:pt>
                <c:pt idx="357">
                  <c:v>3.7847222222222136E-2</c:v>
                </c:pt>
                <c:pt idx="358">
                  <c:v>3.7962962962962879E-2</c:v>
                </c:pt>
                <c:pt idx="359">
                  <c:v>3.8078703703703622E-2</c:v>
                </c:pt>
                <c:pt idx="360">
                  <c:v>3.8194444444444364E-2</c:v>
                </c:pt>
                <c:pt idx="361">
                  <c:v>3.8310185185185107E-2</c:v>
                </c:pt>
                <c:pt idx="362">
                  <c:v>3.842592592592585E-2</c:v>
                </c:pt>
                <c:pt idx="363">
                  <c:v>3.8541666666666592E-2</c:v>
                </c:pt>
                <c:pt idx="364">
                  <c:v>3.8657407407407335E-2</c:v>
                </c:pt>
                <c:pt idx="365">
                  <c:v>3.8773148148148077E-2</c:v>
                </c:pt>
                <c:pt idx="366">
                  <c:v>3.888888888888882E-2</c:v>
                </c:pt>
                <c:pt idx="367">
                  <c:v>3.9004629629629563E-2</c:v>
                </c:pt>
                <c:pt idx="368">
                  <c:v>3.9120370370370305E-2</c:v>
                </c:pt>
                <c:pt idx="369">
                  <c:v>3.9236111111111048E-2</c:v>
                </c:pt>
                <c:pt idx="370">
                  <c:v>3.9351851851851791E-2</c:v>
                </c:pt>
                <c:pt idx="371">
                  <c:v>3.9467592592592533E-2</c:v>
                </c:pt>
                <c:pt idx="372">
                  <c:v>3.9583333333333276E-2</c:v>
                </c:pt>
                <c:pt idx="373">
                  <c:v>3.9699074074074019E-2</c:v>
                </c:pt>
                <c:pt idx="374">
                  <c:v>3.9814814814814761E-2</c:v>
                </c:pt>
                <c:pt idx="375">
                  <c:v>3.9930555555555504E-2</c:v>
                </c:pt>
                <c:pt idx="376">
                  <c:v>4.0046296296296247E-2</c:v>
                </c:pt>
                <c:pt idx="377">
                  <c:v>4.0162037037036989E-2</c:v>
                </c:pt>
                <c:pt idx="378">
                  <c:v>4.0277777777777732E-2</c:v>
                </c:pt>
                <c:pt idx="379">
                  <c:v>4.0393518518518474E-2</c:v>
                </c:pt>
                <c:pt idx="380">
                  <c:v>4.0509259259259217E-2</c:v>
                </c:pt>
                <c:pt idx="381">
                  <c:v>4.062499999999996E-2</c:v>
                </c:pt>
                <c:pt idx="382">
                  <c:v>4.0740740740740702E-2</c:v>
                </c:pt>
                <c:pt idx="383">
                  <c:v>4.0856481481481445E-2</c:v>
                </c:pt>
                <c:pt idx="384">
                  <c:v>4.0972222222222188E-2</c:v>
                </c:pt>
                <c:pt idx="385">
                  <c:v>4.108796296296293E-2</c:v>
                </c:pt>
                <c:pt idx="386">
                  <c:v>4.1203703703703673E-2</c:v>
                </c:pt>
                <c:pt idx="387">
                  <c:v>4.1319444444444416E-2</c:v>
                </c:pt>
                <c:pt idx="388">
                  <c:v>4.1435185185185158E-2</c:v>
                </c:pt>
                <c:pt idx="389">
                  <c:v>4.1550925925925901E-2</c:v>
                </c:pt>
                <c:pt idx="390">
                  <c:v>4.1666666666666644E-2</c:v>
                </c:pt>
                <c:pt idx="391">
                  <c:v>4.1782407407407386E-2</c:v>
                </c:pt>
                <c:pt idx="392">
                  <c:v>4.1898148148148129E-2</c:v>
                </c:pt>
                <c:pt idx="393">
                  <c:v>4.2013888888888871E-2</c:v>
                </c:pt>
                <c:pt idx="394">
                  <c:v>4.2129629629629614E-2</c:v>
                </c:pt>
                <c:pt idx="395">
                  <c:v>4.2245370370370357E-2</c:v>
                </c:pt>
                <c:pt idx="396">
                  <c:v>4.2361111111111099E-2</c:v>
                </c:pt>
                <c:pt idx="397">
                  <c:v>4.2476851851851842E-2</c:v>
                </c:pt>
                <c:pt idx="398">
                  <c:v>4.2592592592592585E-2</c:v>
                </c:pt>
                <c:pt idx="399">
                  <c:v>4.2708333333333327E-2</c:v>
                </c:pt>
                <c:pt idx="400">
                  <c:v>4.282407407407407E-2</c:v>
                </c:pt>
                <c:pt idx="401">
                  <c:v>4.2939814814814813E-2</c:v>
                </c:pt>
                <c:pt idx="402">
                  <c:v>4.3055555555555555E-2</c:v>
                </c:pt>
                <c:pt idx="403">
                  <c:v>4.3171296296296298E-2</c:v>
                </c:pt>
                <c:pt idx="404">
                  <c:v>4.3287037037037041E-2</c:v>
                </c:pt>
                <c:pt idx="405">
                  <c:v>4.3402777777777783E-2</c:v>
                </c:pt>
                <c:pt idx="406">
                  <c:v>4.3518518518518526E-2</c:v>
                </c:pt>
                <c:pt idx="407">
                  <c:v>4.3634259259259268E-2</c:v>
                </c:pt>
                <c:pt idx="408">
                  <c:v>4.3750000000000011E-2</c:v>
                </c:pt>
                <c:pt idx="409">
                  <c:v>4.3865740740740754E-2</c:v>
                </c:pt>
                <c:pt idx="410">
                  <c:v>4.3981481481481496E-2</c:v>
                </c:pt>
                <c:pt idx="411">
                  <c:v>4.4097222222222239E-2</c:v>
                </c:pt>
                <c:pt idx="412">
                  <c:v>4.4212962962962982E-2</c:v>
                </c:pt>
                <c:pt idx="413">
                  <c:v>4.4328703703703724E-2</c:v>
                </c:pt>
                <c:pt idx="414">
                  <c:v>4.4444444444444467E-2</c:v>
                </c:pt>
                <c:pt idx="415">
                  <c:v>4.456018518518521E-2</c:v>
                </c:pt>
                <c:pt idx="416">
                  <c:v>4.4675925925925952E-2</c:v>
                </c:pt>
                <c:pt idx="417">
                  <c:v>4.4791666666666695E-2</c:v>
                </c:pt>
                <c:pt idx="418">
                  <c:v>4.4907407407407438E-2</c:v>
                </c:pt>
                <c:pt idx="419">
                  <c:v>4.502314814814818E-2</c:v>
                </c:pt>
                <c:pt idx="420">
                  <c:v>4.5138888888888923E-2</c:v>
                </c:pt>
              </c:numCache>
            </c:numRef>
          </c:cat>
          <c:val>
            <c:numRef>
              <c:f>'Score Template 2'!$M$9:$M$429</c:f>
              <c:numCache>
                <c:formatCode>0.00</c:formatCode>
                <c:ptCount val="421"/>
                <c:pt idx="0">
                  <c:v>0</c:v>
                </c:pt>
                <c:pt idx="1">
                  <c:v>-7.8567761182784999</c:v>
                </c:pt>
                <c:pt idx="2">
                  <c:v>-7.5171703100204503</c:v>
                </c:pt>
                <c:pt idx="3">
                  <c:v>-6.6476899385452297</c:v>
                </c:pt>
                <c:pt idx="4">
                  <c:v>-6.3605123758315996</c:v>
                </c:pt>
                <c:pt idx="5">
                  <c:v>-5.8964514732360804</c:v>
                </c:pt>
                <c:pt idx="6">
                  <c:v>-5.0547385215759304</c:v>
                </c:pt>
                <c:pt idx="7">
                  <c:v>-2.8119328618049599</c:v>
                </c:pt>
                <c:pt idx="8">
                  <c:v>-5.5731381289660903E-2</c:v>
                </c:pt>
                <c:pt idx="9">
                  <c:v>2.3715038597583802</c:v>
                </c:pt>
                <c:pt idx="10">
                  <c:v>4.3666991591453597</c:v>
                </c:pt>
                <c:pt idx="11">
                  <c:v>6.5910500288009599</c:v>
                </c:pt>
                <c:pt idx="12">
                  <c:v>9.4018435478210503</c:v>
                </c:pt>
                <c:pt idx="13">
                  <c:v>12.669472694396999</c:v>
                </c:pt>
                <c:pt idx="14">
                  <c:v>14.8499667644501</c:v>
                </c:pt>
                <c:pt idx="15">
                  <c:v>16.398816108703599</c:v>
                </c:pt>
                <c:pt idx="16">
                  <c:v>16.329143047332799</c:v>
                </c:pt>
                <c:pt idx="17">
                  <c:v>15.5680668354034</c:v>
                </c:pt>
                <c:pt idx="18">
                  <c:v>14.749656915664699</c:v>
                </c:pt>
                <c:pt idx="19">
                  <c:v>12.7174532413483</c:v>
                </c:pt>
                <c:pt idx="20">
                  <c:v>10.2591061592102</c:v>
                </c:pt>
                <c:pt idx="21">
                  <c:v>8.4124225378036499</c:v>
                </c:pt>
                <c:pt idx="22">
                  <c:v>6.6796493530273402</c:v>
                </c:pt>
                <c:pt idx="23">
                  <c:v>4.9512282013893101</c:v>
                </c:pt>
                <c:pt idx="24">
                  <c:v>4.3565160036087001</c:v>
                </c:pt>
                <c:pt idx="25">
                  <c:v>3.8811600208282502</c:v>
                </c:pt>
                <c:pt idx="26">
                  <c:v>3.7951618432998702</c:v>
                </c:pt>
                <c:pt idx="27">
                  <c:v>4.0235713124275199</c:v>
                </c:pt>
                <c:pt idx="28">
                  <c:v>4.0525582432746896</c:v>
                </c:pt>
                <c:pt idx="29">
                  <c:v>2.77786076068878</c:v>
                </c:pt>
                <c:pt idx="30">
                  <c:v>1.3004855811595899</c:v>
                </c:pt>
                <c:pt idx="31">
                  <c:v>0.65133057534694705</c:v>
                </c:pt>
                <c:pt idx="32">
                  <c:v>-0.36050349473953203</c:v>
                </c:pt>
                <c:pt idx="33">
                  <c:v>-1.2035442143678701</c:v>
                </c:pt>
                <c:pt idx="34">
                  <c:v>-2.1812294423580201</c:v>
                </c:pt>
                <c:pt idx="35">
                  <c:v>-3.3365345001220699</c:v>
                </c:pt>
                <c:pt idx="36">
                  <c:v>-4.1027957201004002</c:v>
                </c:pt>
                <c:pt idx="37">
                  <c:v>-4.6208789944648698</c:v>
                </c:pt>
                <c:pt idx="38">
                  <c:v>-4.7019386291503897</c:v>
                </c:pt>
                <c:pt idx="39">
                  <c:v>-5.8312964439392099</c:v>
                </c:pt>
                <c:pt idx="40">
                  <c:v>-5.6481021642684901</c:v>
                </c:pt>
                <c:pt idx="41">
                  <c:v>-5.3185677528381401</c:v>
                </c:pt>
                <c:pt idx="42">
                  <c:v>-5.4890435934066799</c:v>
                </c:pt>
                <c:pt idx="43">
                  <c:v>-5.8873742818832397</c:v>
                </c:pt>
                <c:pt idx="44">
                  <c:v>-7.1449655294418299</c:v>
                </c:pt>
                <c:pt idx="45">
                  <c:v>-8.9076399803161603</c:v>
                </c:pt>
                <c:pt idx="46">
                  <c:v>-10.9314751625061</c:v>
                </c:pt>
                <c:pt idx="47">
                  <c:v>-12.329031229019201</c:v>
                </c:pt>
                <c:pt idx="48">
                  <c:v>-11.4961290359497</c:v>
                </c:pt>
                <c:pt idx="49">
                  <c:v>-10.2901554107666</c:v>
                </c:pt>
                <c:pt idx="50">
                  <c:v>-8.1303662061691302</c:v>
                </c:pt>
                <c:pt idx="51">
                  <c:v>-6.4698588848113996</c:v>
                </c:pt>
                <c:pt idx="52">
                  <c:v>-4.6467858552932704</c:v>
                </c:pt>
                <c:pt idx="53">
                  <c:v>-3.4865653514862101</c:v>
                </c:pt>
                <c:pt idx="54">
                  <c:v>-3.3386820554733299</c:v>
                </c:pt>
                <c:pt idx="55">
                  <c:v>-3.3012059330940202</c:v>
                </c:pt>
                <c:pt idx="56">
                  <c:v>-2.7638345956802399</c:v>
                </c:pt>
                <c:pt idx="57">
                  <c:v>-1.15656621754169</c:v>
                </c:pt>
                <c:pt idx="58">
                  <c:v>9.3071383889764599E-3</c:v>
                </c:pt>
                <c:pt idx="59">
                  <c:v>0.81819355487823497</c:v>
                </c:pt>
                <c:pt idx="60">
                  <c:v>1.23506732285023</c:v>
                </c:pt>
                <c:pt idx="61">
                  <c:v>1.6519409418106099</c:v>
                </c:pt>
                <c:pt idx="62">
                  <c:v>2.04716816544533</c:v>
                </c:pt>
                <c:pt idx="63">
                  <c:v>2.3689013719558698</c:v>
                </c:pt>
                <c:pt idx="64">
                  <c:v>2.9067963361740099</c:v>
                </c:pt>
                <c:pt idx="65">
                  <c:v>1.87460482120514</c:v>
                </c:pt>
                <c:pt idx="66">
                  <c:v>1.4581994712352799</c:v>
                </c:pt>
                <c:pt idx="67">
                  <c:v>1.2578423321247101</c:v>
                </c:pt>
                <c:pt idx="68">
                  <c:v>1.0821069031953801</c:v>
                </c:pt>
                <c:pt idx="69">
                  <c:v>1.22669577598572</c:v>
                </c:pt>
                <c:pt idx="70">
                  <c:v>1.5328572690486899</c:v>
                </c:pt>
                <c:pt idx="71">
                  <c:v>2.61608898639679</c:v>
                </c:pt>
                <c:pt idx="72">
                  <c:v>3.1947514414787301</c:v>
                </c:pt>
                <c:pt idx="73">
                  <c:v>3.24116438627243</c:v>
                </c:pt>
                <c:pt idx="74">
                  <c:v>3.3542153239250201</c:v>
                </c:pt>
                <c:pt idx="75">
                  <c:v>3.5214138031005899</c:v>
                </c:pt>
                <c:pt idx="76">
                  <c:v>3.3585414290428202</c:v>
                </c:pt>
                <c:pt idx="77">
                  <c:v>2.8825613856315599</c:v>
                </c:pt>
                <c:pt idx="78">
                  <c:v>1.84882923960686</c:v>
                </c:pt>
                <c:pt idx="79">
                  <c:v>1.00563108921051</c:v>
                </c:pt>
                <c:pt idx="80">
                  <c:v>0.31228244304656999</c:v>
                </c:pt>
                <c:pt idx="81">
                  <c:v>-0.73353558778762795</c:v>
                </c:pt>
                <c:pt idx="82">
                  <c:v>-1.2551651895046201</c:v>
                </c:pt>
                <c:pt idx="83">
                  <c:v>-1.7291273176670101</c:v>
                </c:pt>
                <c:pt idx="84">
                  <c:v>-2.0775064826011702</c:v>
                </c:pt>
                <c:pt idx="85">
                  <c:v>-3.0797302722930899</c:v>
                </c:pt>
                <c:pt idx="86">
                  <c:v>-3.8673412799835201</c:v>
                </c:pt>
                <c:pt idx="87">
                  <c:v>-4.2722368240356401</c:v>
                </c:pt>
                <c:pt idx="88">
                  <c:v>-5.0326645374298096</c:v>
                </c:pt>
                <c:pt idx="89">
                  <c:v>-5.9641081094741804</c:v>
                </c:pt>
                <c:pt idx="90">
                  <c:v>-6.65354728698731</c:v>
                </c:pt>
                <c:pt idx="91">
                  <c:v>-7.2489261627197301</c:v>
                </c:pt>
                <c:pt idx="92">
                  <c:v>-8.0368399620056206</c:v>
                </c:pt>
                <c:pt idx="93">
                  <c:v>-8.6144948005676305</c:v>
                </c:pt>
                <c:pt idx="94">
                  <c:v>-7.8763777017593402</c:v>
                </c:pt>
                <c:pt idx="95">
                  <c:v>-6.7230868339538601</c:v>
                </c:pt>
                <c:pt idx="96">
                  <c:v>-5.6483596563339198</c:v>
                </c:pt>
                <c:pt idx="97">
                  <c:v>-4.56601858139038</c:v>
                </c:pt>
                <c:pt idx="98">
                  <c:v>-3.4431654214859</c:v>
                </c:pt>
                <c:pt idx="99">
                  <c:v>-1.1443185061216401</c:v>
                </c:pt>
                <c:pt idx="100">
                  <c:v>3.9465031027793902</c:v>
                </c:pt>
                <c:pt idx="101">
                  <c:v>8.8887220621109009</c:v>
                </c:pt>
                <c:pt idx="102">
                  <c:v>12.791930437088</c:v>
                </c:pt>
                <c:pt idx="103">
                  <c:v>15.3077936172485</c:v>
                </c:pt>
                <c:pt idx="104">
                  <c:v>16.834709644317599</c:v>
                </c:pt>
                <c:pt idx="105">
                  <c:v>18.361625671386701</c:v>
                </c:pt>
                <c:pt idx="106">
                  <c:v>19.263683557510401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18.1288981437683</c:v>
                </c:pt>
                <c:pt idx="121">
                  <c:v>15.5292534828186</c:v>
                </c:pt>
                <c:pt idx="122">
                  <c:v>12.137509584426899</c:v>
                </c:pt>
                <c:pt idx="123">
                  <c:v>8.8262850046157801</c:v>
                </c:pt>
                <c:pt idx="124">
                  <c:v>6.4067065715789804</c:v>
                </c:pt>
                <c:pt idx="125">
                  <c:v>4.2480057477951103</c:v>
                </c:pt>
                <c:pt idx="126">
                  <c:v>1.7113986611366301</c:v>
                </c:pt>
                <c:pt idx="127">
                  <c:v>-1.8715690076351199</c:v>
                </c:pt>
                <c:pt idx="128">
                  <c:v>-4.6460261940956098</c:v>
                </c:pt>
                <c:pt idx="129">
                  <c:v>-5.6251591444015503</c:v>
                </c:pt>
                <c:pt idx="130">
                  <c:v>-5.85234463214874</c:v>
                </c:pt>
                <c:pt idx="131">
                  <c:v>-6.9403123855590803</c:v>
                </c:pt>
                <c:pt idx="132">
                  <c:v>-7.6021683216094997</c:v>
                </c:pt>
                <c:pt idx="133">
                  <c:v>-7.9279726743698102</c:v>
                </c:pt>
                <c:pt idx="134">
                  <c:v>-7.8153061866760298</c:v>
                </c:pt>
                <c:pt idx="135">
                  <c:v>-7.5096136331558201</c:v>
                </c:pt>
                <c:pt idx="136">
                  <c:v>-7.4800395965576199</c:v>
                </c:pt>
                <c:pt idx="137">
                  <c:v>-7.4504655599594098</c:v>
                </c:pt>
                <c:pt idx="138">
                  <c:v>-7.7507370710372898</c:v>
                </c:pt>
                <c:pt idx="139">
                  <c:v>-8.6071407794952393</c:v>
                </c:pt>
                <c:pt idx="140">
                  <c:v>-10.0374746322632</c:v>
                </c:pt>
                <c:pt idx="141">
                  <c:v>-9.2688202857971191</c:v>
                </c:pt>
                <c:pt idx="142">
                  <c:v>-7.9817759990692103</c:v>
                </c:pt>
                <c:pt idx="143">
                  <c:v>-6.4344716072082502</c:v>
                </c:pt>
                <c:pt idx="144">
                  <c:v>-5.5210232734680202</c:v>
                </c:pt>
                <c:pt idx="145">
                  <c:v>-4.6075746417045602</c:v>
                </c:pt>
                <c:pt idx="146">
                  <c:v>-3.6729317903518699</c:v>
                </c:pt>
                <c:pt idx="147">
                  <c:v>-3.2138869166374202</c:v>
                </c:pt>
                <c:pt idx="148">
                  <c:v>-1.20336726307869</c:v>
                </c:pt>
                <c:pt idx="149">
                  <c:v>0.503442361950874</c:v>
                </c:pt>
                <c:pt idx="150">
                  <c:v>1.3974635303020499</c:v>
                </c:pt>
                <c:pt idx="151">
                  <c:v>2.1189966797828701</c:v>
                </c:pt>
                <c:pt idx="152">
                  <c:v>2.3921938240528098</c:v>
                </c:pt>
                <c:pt idx="153">
                  <c:v>3.1592577695846602</c:v>
                </c:pt>
                <c:pt idx="154">
                  <c:v>2.21159592270851</c:v>
                </c:pt>
                <c:pt idx="155">
                  <c:v>2.83064216375351</c:v>
                </c:pt>
                <c:pt idx="156">
                  <c:v>3.61350774765015</c:v>
                </c:pt>
                <c:pt idx="157">
                  <c:v>4.8285689949989301</c:v>
                </c:pt>
                <c:pt idx="158">
                  <c:v>5.1764082908630398</c:v>
                </c:pt>
                <c:pt idx="159">
                  <c:v>5.2449679374694798</c:v>
                </c:pt>
                <c:pt idx="160">
                  <c:v>5.4064637422561601</c:v>
                </c:pt>
                <c:pt idx="161">
                  <c:v>5.5518227815628096</c:v>
                </c:pt>
                <c:pt idx="162">
                  <c:v>5.53491115570068</c:v>
                </c:pt>
                <c:pt idx="163">
                  <c:v>4.2841324210166896</c:v>
                </c:pt>
                <c:pt idx="164">
                  <c:v>1.6483719646930699</c:v>
                </c:pt>
                <c:pt idx="165">
                  <c:v>-0.58784242719411905</c:v>
                </c:pt>
                <c:pt idx="166">
                  <c:v>-1.83299869298935</c:v>
                </c:pt>
                <c:pt idx="167">
                  <c:v>-2.91061967611313</c:v>
                </c:pt>
                <c:pt idx="168">
                  <c:v>-3.7924578785896301</c:v>
                </c:pt>
                <c:pt idx="169">
                  <c:v>-4.29898530244827</c:v>
                </c:pt>
                <c:pt idx="170">
                  <c:v>-4.9710047245025599</c:v>
                </c:pt>
                <c:pt idx="171">
                  <c:v>-5.5317217111587498</c:v>
                </c:pt>
                <c:pt idx="172">
                  <c:v>-6.2972629070282</c:v>
                </c:pt>
                <c:pt idx="173">
                  <c:v>-7.2254729270935103</c:v>
                </c:pt>
                <c:pt idx="174">
                  <c:v>-7.6037633419036901</c:v>
                </c:pt>
                <c:pt idx="175">
                  <c:v>-6.74100995063782</c:v>
                </c:pt>
                <c:pt idx="176">
                  <c:v>-5.4893177747726396</c:v>
                </c:pt>
                <c:pt idx="177">
                  <c:v>-4.2643243074417096</c:v>
                </c:pt>
                <c:pt idx="178">
                  <c:v>-3.6514511704444899</c:v>
                </c:pt>
                <c:pt idx="179">
                  <c:v>-2.5350618362426798</c:v>
                </c:pt>
                <c:pt idx="180">
                  <c:v>-1.8231375515460999</c:v>
                </c:pt>
                <c:pt idx="181">
                  <c:v>-2.2019599378109</c:v>
                </c:pt>
                <c:pt idx="182">
                  <c:v>-1.91152796149254</c:v>
                </c:pt>
                <c:pt idx="183">
                  <c:v>-1.9853688776493099</c:v>
                </c:pt>
                <c:pt idx="184">
                  <c:v>-2.8861224651336701</c:v>
                </c:pt>
                <c:pt idx="185">
                  <c:v>-3.1458842754364</c:v>
                </c:pt>
                <c:pt idx="186">
                  <c:v>-2.1586841344833401</c:v>
                </c:pt>
                <c:pt idx="187">
                  <c:v>-0.40509667247533798</c:v>
                </c:pt>
                <c:pt idx="188">
                  <c:v>1.0984877496957799</c:v>
                </c:pt>
                <c:pt idx="189">
                  <c:v>2.3948109149932901</c:v>
                </c:pt>
                <c:pt idx="190">
                  <c:v>3.9006972312927202</c:v>
                </c:pt>
                <c:pt idx="191">
                  <c:v>5.1011091470718402</c:v>
                </c:pt>
                <c:pt idx="192">
                  <c:v>5.1750648021697998</c:v>
                </c:pt>
                <c:pt idx="193">
                  <c:v>3.86983662843704</c:v>
                </c:pt>
                <c:pt idx="194">
                  <c:v>1.7303280532360099</c:v>
                </c:pt>
                <c:pt idx="195">
                  <c:v>1.0756278783083</c:v>
                </c:pt>
                <c:pt idx="196">
                  <c:v>1.3902488350868201</c:v>
                </c:pt>
                <c:pt idx="197">
                  <c:v>1.1490865796804399</c:v>
                </c:pt>
                <c:pt idx="198">
                  <c:v>0.57287003844976403</c:v>
                </c:pt>
                <c:pt idx="199">
                  <c:v>3.9203409105539301E-2</c:v>
                </c:pt>
                <c:pt idx="200">
                  <c:v>-0.234168246388435</c:v>
                </c:pt>
                <c:pt idx="201">
                  <c:v>-0.43299641460180299</c:v>
                </c:pt>
                <c:pt idx="202">
                  <c:v>-0.53821895271539699</c:v>
                </c:pt>
                <c:pt idx="203">
                  <c:v>-1.5938019752502399</c:v>
                </c:pt>
                <c:pt idx="204">
                  <c:v>-2.6921004056930502</c:v>
                </c:pt>
                <c:pt idx="205">
                  <c:v>-3.0390000343322798</c:v>
                </c:pt>
                <c:pt idx="206">
                  <c:v>-3.6942258477210999</c:v>
                </c:pt>
                <c:pt idx="207">
                  <c:v>-4.7083967924117998</c:v>
                </c:pt>
                <c:pt idx="208">
                  <c:v>-6.1729919910430899</c:v>
                </c:pt>
                <c:pt idx="209">
                  <c:v>-7.6289427280425999</c:v>
                </c:pt>
                <c:pt idx="210">
                  <c:v>-9.0693289041519201</c:v>
                </c:pt>
                <c:pt idx="211">
                  <c:v>-9.7668743133544904</c:v>
                </c:pt>
                <c:pt idx="212">
                  <c:v>-10.3243064880371</c:v>
                </c:pt>
                <c:pt idx="213">
                  <c:v>-10.797370672226</c:v>
                </c:pt>
                <c:pt idx="214">
                  <c:v>-10.9428131580353</c:v>
                </c:pt>
                <c:pt idx="215">
                  <c:v>-9.5311564207077009</c:v>
                </c:pt>
                <c:pt idx="216">
                  <c:v>-7.7611154317855799</c:v>
                </c:pt>
                <c:pt idx="217">
                  <c:v>-6.02835357189179</c:v>
                </c:pt>
                <c:pt idx="218">
                  <c:v>-4.4980224967002904</c:v>
                </c:pt>
                <c:pt idx="219">
                  <c:v>-2.11175456643105</c:v>
                </c:pt>
                <c:pt idx="220">
                  <c:v>-0.40450640022754702</c:v>
                </c:pt>
                <c:pt idx="221">
                  <c:v>9.5144109800457996E-2</c:v>
                </c:pt>
                <c:pt idx="222">
                  <c:v>0.82704752683639504</c:v>
                </c:pt>
                <c:pt idx="223">
                  <c:v>1.9746096432208999</c:v>
                </c:pt>
                <c:pt idx="224">
                  <c:v>2.9989054799079899</c:v>
                </c:pt>
                <c:pt idx="225">
                  <c:v>3.7201464176178001</c:v>
                </c:pt>
                <c:pt idx="226">
                  <c:v>3.72705101966858</c:v>
                </c:pt>
                <c:pt idx="227">
                  <c:v>3.7339556217193599</c:v>
                </c:pt>
                <c:pt idx="228">
                  <c:v>3.7408602237701398</c:v>
                </c:pt>
                <c:pt idx="229">
                  <c:v>3.7477648258209202</c:v>
                </c:pt>
                <c:pt idx="230">
                  <c:v>3.7546694278717001</c:v>
                </c:pt>
                <c:pt idx="231">
                  <c:v>3.7615740299224898</c:v>
                </c:pt>
                <c:pt idx="232">
                  <c:v>3.76847892999649</c:v>
                </c:pt>
                <c:pt idx="233">
                  <c:v>3.77538353204727</c:v>
                </c:pt>
                <c:pt idx="234">
                  <c:v>3.7822881340980499</c:v>
                </c:pt>
                <c:pt idx="235">
                  <c:v>3.7891927361488298</c:v>
                </c:pt>
                <c:pt idx="236">
                  <c:v>3.7960973381996199</c:v>
                </c:pt>
                <c:pt idx="237">
                  <c:v>3.8030019402503998</c:v>
                </c:pt>
                <c:pt idx="238">
                  <c:v>8.9790821075439506</c:v>
                </c:pt>
                <c:pt idx="239">
                  <c:v>7.3666447401046797</c:v>
                </c:pt>
                <c:pt idx="240">
                  <c:v>5.2065527439117396</c:v>
                </c:pt>
                <c:pt idx="241">
                  <c:v>2.8675177693367</c:v>
                </c:pt>
                <c:pt idx="242">
                  <c:v>0.77473342418670699</c:v>
                </c:pt>
                <c:pt idx="243">
                  <c:v>1.1144199222326301</c:v>
                </c:pt>
                <c:pt idx="244">
                  <c:v>2.4239079654216802</c:v>
                </c:pt>
                <c:pt idx="245">
                  <c:v>4.7726792097091701</c:v>
                </c:pt>
                <c:pt idx="246">
                  <c:v>6.5058559179306004</c:v>
                </c:pt>
                <c:pt idx="247">
                  <c:v>7.7752953767776498</c:v>
                </c:pt>
                <c:pt idx="248">
                  <c:v>7.8521430492401096</c:v>
                </c:pt>
                <c:pt idx="249">
                  <c:v>7.2078794240951503</c:v>
                </c:pt>
                <c:pt idx="250">
                  <c:v>5.6457692384719902</c:v>
                </c:pt>
                <c:pt idx="251">
                  <c:v>3.5371264815330501</c:v>
                </c:pt>
                <c:pt idx="252">
                  <c:v>1.4284840226173401</c:v>
                </c:pt>
                <c:pt idx="253">
                  <c:v>-0.29575984925031701</c:v>
                </c:pt>
                <c:pt idx="254">
                  <c:v>-1.89535796642303</c:v>
                </c:pt>
                <c:pt idx="255">
                  <c:v>-3.88469457626343</c:v>
                </c:pt>
                <c:pt idx="256">
                  <c:v>-4.8761951923370397</c:v>
                </c:pt>
                <c:pt idx="257">
                  <c:v>-5.95800876617432</c:v>
                </c:pt>
                <c:pt idx="258">
                  <c:v>-6.2023353576660201</c:v>
                </c:pt>
                <c:pt idx="259">
                  <c:v>-5.8736073970794704</c:v>
                </c:pt>
                <c:pt idx="260">
                  <c:v>-5.7332038879394496</c:v>
                </c:pt>
                <c:pt idx="261">
                  <c:v>-5.5138319730758703</c:v>
                </c:pt>
                <c:pt idx="262">
                  <c:v>-4.8598879575729397</c:v>
                </c:pt>
                <c:pt idx="263">
                  <c:v>-4.40844655036926</c:v>
                </c:pt>
                <c:pt idx="264">
                  <c:v>-4.11993056535721</c:v>
                </c:pt>
                <c:pt idx="265">
                  <c:v>-2.9077133536338802</c:v>
                </c:pt>
                <c:pt idx="266">
                  <c:v>-4.41484183073044</c:v>
                </c:pt>
                <c:pt idx="267">
                  <c:v>-5.77944040298462</c:v>
                </c:pt>
                <c:pt idx="268">
                  <c:v>-5.6356978416442898</c:v>
                </c:pt>
                <c:pt idx="269">
                  <c:v>-5.2523446083068901</c:v>
                </c:pt>
                <c:pt idx="270">
                  <c:v>-5.4104900360107404</c:v>
                </c:pt>
                <c:pt idx="271">
                  <c:v>-6.6718345880508396</c:v>
                </c:pt>
                <c:pt idx="272">
                  <c:v>-7.7053838968277004</c:v>
                </c:pt>
                <c:pt idx="273">
                  <c:v>-7.6238071918487602</c:v>
                </c:pt>
                <c:pt idx="274">
                  <c:v>-7.4972778558731097</c:v>
                </c:pt>
                <c:pt idx="275">
                  <c:v>-6.5150910615921003</c:v>
                </c:pt>
                <c:pt idx="276">
                  <c:v>-5.1757538318633998</c:v>
                </c:pt>
                <c:pt idx="277">
                  <c:v>-3.8327971100807199</c:v>
                </c:pt>
                <c:pt idx="278">
                  <c:v>-2.3516175150871299</c:v>
                </c:pt>
                <c:pt idx="279">
                  <c:v>-0.75958080589771304</c:v>
                </c:pt>
                <c:pt idx="280">
                  <c:v>0.83245597779750802</c:v>
                </c:pt>
                <c:pt idx="281">
                  <c:v>0.88929831981658902</c:v>
                </c:pt>
                <c:pt idx="282">
                  <c:v>1.9482468068599701</c:v>
                </c:pt>
                <c:pt idx="283">
                  <c:v>2.44532182812691</c:v>
                </c:pt>
                <c:pt idx="284">
                  <c:v>2.7859845757484401</c:v>
                </c:pt>
                <c:pt idx="285">
                  <c:v>2.8414687514305101</c:v>
                </c:pt>
                <c:pt idx="286">
                  <c:v>2.9494857788085902</c:v>
                </c:pt>
                <c:pt idx="287">
                  <c:v>3.1532675027847299</c:v>
                </c:pt>
                <c:pt idx="288">
                  <c:v>3.3570492267608598</c:v>
                </c:pt>
                <c:pt idx="289">
                  <c:v>3.2101899385452302</c:v>
                </c:pt>
                <c:pt idx="290">
                  <c:v>2.6445195078849801</c:v>
                </c:pt>
                <c:pt idx="291">
                  <c:v>2.6115483045577998</c:v>
                </c:pt>
                <c:pt idx="292">
                  <c:v>2.4772557616233799</c:v>
                </c:pt>
                <c:pt idx="293">
                  <c:v>1.7865712940692899</c:v>
                </c:pt>
                <c:pt idx="294">
                  <c:v>1.0116268694400801</c:v>
                </c:pt>
                <c:pt idx="295">
                  <c:v>0.12876717373728799</c:v>
                </c:pt>
                <c:pt idx="296">
                  <c:v>-1.2637536227703099</c:v>
                </c:pt>
                <c:pt idx="297">
                  <c:v>-2.8342700004577601</c:v>
                </c:pt>
                <c:pt idx="298">
                  <c:v>-4.6873474121093803</c:v>
                </c:pt>
                <c:pt idx="299">
                  <c:v>-6.4468002319335902</c:v>
                </c:pt>
                <c:pt idx="300">
                  <c:v>-7.5773912668228203</c:v>
                </c:pt>
                <c:pt idx="301">
                  <c:v>-7.3524469137191799</c:v>
                </c:pt>
                <c:pt idx="302">
                  <c:v>-6.1562621593475297</c:v>
                </c:pt>
                <c:pt idx="303">
                  <c:v>-4.4051760435104397</c:v>
                </c:pt>
                <c:pt idx="304">
                  <c:v>-2.46713295578957</c:v>
                </c:pt>
                <c:pt idx="305">
                  <c:v>-0.83341687917709395</c:v>
                </c:pt>
                <c:pt idx="306">
                  <c:v>0.54802313446998596</c:v>
                </c:pt>
                <c:pt idx="307">
                  <c:v>1.6469025611877399</c:v>
                </c:pt>
                <c:pt idx="308">
                  <c:v>2.5114786624908398</c:v>
                </c:pt>
                <c:pt idx="309">
                  <c:v>3.02476197481155</c:v>
                </c:pt>
                <c:pt idx="310">
                  <c:v>3.0538207292556798</c:v>
                </c:pt>
                <c:pt idx="311">
                  <c:v>3.5954129695892298</c:v>
                </c:pt>
                <c:pt idx="312">
                  <c:v>4.8722019791603097</c:v>
                </c:pt>
                <c:pt idx="313">
                  <c:v>5.67702412605286</c:v>
                </c:pt>
                <c:pt idx="314">
                  <c:v>6.7206799983978298</c:v>
                </c:pt>
                <c:pt idx="315">
                  <c:v>7.8276288509368896</c:v>
                </c:pt>
                <c:pt idx="316">
                  <c:v>8.0295187234878505</c:v>
                </c:pt>
                <c:pt idx="317">
                  <c:v>6.8407893180847203</c:v>
                </c:pt>
                <c:pt idx="318">
                  <c:v>4.4217875599861101</c:v>
                </c:pt>
                <c:pt idx="319">
                  <c:v>2.2557696700096099</c:v>
                </c:pt>
                <c:pt idx="320">
                  <c:v>0.97832292318344105</c:v>
                </c:pt>
                <c:pt idx="321">
                  <c:v>0.72553277015686002</c:v>
                </c:pt>
                <c:pt idx="322">
                  <c:v>9.9661704152822495E-2</c:v>
                </c:pt>
                <c:pt idx="323">
                  <c:v>-0.35034954547882102</c:v>
                </c:pt>
                <c:pt idx="324">
                  <c:v>-0.85568122565746296</c:v>
                </c:pt>
                <c:pt idx="325">
                  <c:v>-2.34160408377647</c:v>
                </c:pt>
                <c:pt idx="326">
                  <c:v>-3.8107308745384199</c:v>
                </c:pt>
                <c:pt idx="327">
                  <c:v>-5.4818528890609697</c:v>
                </c:pt>
                <c:pt idx="328">
                  <c:v>-7.17530310153961</c:v>
                </c:pt>
                <c:pt idx="329">
                  <c:v>-8.5398745536804199</c:v>
                </c:pt>
                <c:pt idx="330">
                  <c:v>-8.8923680782318097</c:v>
                </c:pt>
                <c:pt idx="331">
                  <c:v>-8.9033329486846906</c:v>
                </c:pt>
                <c:pt idx="332">
                  <c:v>-8.9142978191375697</c:v>
                </c:pt>
                <c:pt idx="333">
                  <c:v>-8.9252626895904505</c:v>
                </c:pt>
                <c:pt idx="334">
                  <c:v>-8.9362275600433403</c:v>
                </c:pt>
                <c:pt idx="335">
                  <c:v>-8.9471924304962194</c:v>
                </c:pt>
                <c:pt idx="336">
                  <c:v>-8.9581573009491002</c:v>
                </c:pt>
                <c:pt idx="337">
                  <c:v>-8.9691221714019793</c:v>
                </c:pt>
                <c:pt idx="338">
                  <c:v>-8.9800870418548602</c:v>
                </c:pt>
                <c:pt idx="339">
                  <c:v>-8.9910519123077393</c:v>
                </c:pt>
                <c:pt idx="340">
                  <c:v>-9.0020167827606201</c:v>
                </c:pt>
                <c:pt idx="341">
                  <c:v>-9.0129816532134992</c:v>
                </c:pt>
                <c:pt idx="342">
                  <c:v>-9.0239465236663801</c:v>
                </c:pt>
                <c:pt idx="343">
                  <c:v>-3.7080296874046299</c:v>
                </c:pt>
                <c:pt idx="344">
                  <c:v>-4.2311972379684502</c:v>
                </c:pt>
                <c:pt idx="345">
                  <c:v>-5.9461355209350604</c:v>
                </c:pt>
                <c:pt idx="346">
                  <c:v>-7.0682018995284999</c:v>
                </c:pt>
                <c:pt idx="347">
                  <c:v>-7.1963053941726702</c:v>
                </c:pt>
                <c:pt idx="348">
                  <c:v>-7.9987323284149197</c:v>
                </c:pt>
                <c:pt idx="349">
                  <c:v>-9.3591415882110596</c:v>
                </c:pt>
                <c:pt idx="350">
                  <c:v>-10.549597740173301</c:v>
                </c:pt>
                <c:pt idx="351">
                  <c:v>-10.7615756988525</c:v>
                </c:pt>
                <c:pt idx="352">
                  <c:v>-10.5316972732544</c:v>
                </c:pt>
                <c:pt idx="353">
                  <c:v>-10.1535260677338</c:v>
                </c:pt>
                <c:pt idx="354">
                  <c:v>-8.9343851804733294</c:v>
                </c:pt>
                <c:pt idx="355">
                  <c:v>-6.3241499662399301</c:v>
                </c:pt>
                <c:pt idx="356">
                  <c:v>-2.65422523021698</c:v>
                </c:pt>
                <c:pt idx="357">
                  <c:v>0.55704262107610703</c:v>
                </c:pt>
                <c:pt idx="358">
                  <c:v>3.5581877827644401</c:v>
                </c:pt>
                <c:pt idx="359">
                  <c:v>5.0167769193649301</c:v>
                </c:pt>
                <c:pt idx="360">
                  <c:v>5.85404753684998</c:v>
                </c:pt>
                <c:pt idx="361">
                  <c:v>5.3080546855926496</c:v>
                </c:pt>
                <c:pt idx="362">
                  <c:v>4.9570578336715698</c:v>
                </c:pt>
                <c:pt idx="363">
                  <c:v>5.7050865888595599</c:v>
                </c:pt>
                <c:pt idx="364">
                  <c:v>8.5071873664855993</c:v>
                </c:pt>
                <c:pt idx="365">
                  <c:v>12.197579145431501</c:v>
                </c:pt>
                <c:pt idx="366">
                  <c:v>14.4994246959686</c:v>
                </c:pt>
                <c:pt idx="367">
                  <c:v>16.5230441093445</c:v>
                </c:pt>
                <c:pt idx="368">
                  <c:v>16.953227519988999</c:v>
                </c:pt>
                <c:pt idx="369">
                  <c:v>16.0105574131012</c:v>
                </c:pt>
                <c:pt idx="370">
                  <c:v>14.3427133560181</c:v>
                </c:pt>
                <c:pt idx="371">
                  <c:v>13.0920827388763</c:v>
                </c:pt>
                <c:pt idx="372">
                  <c:v>12.0622825622559</c:v>
                </c:pt>
                <c:pt idx="373">
                  <c:v>10.726629495620699</c:v>
                </c:pt>
                <c:pt idx="374">
                  <c:v>9.6084928512573207</c:v>
                </c:pt>
                <c:pt idx="375">
                  <c:v>8.2325094938278198</c:v>
                </c:pt>
                <c:pt idx="376">
                  <c:v>7.35123515129089</c:v>
                </c:pt>
                <c:pt idx="377">
                  <c:v>4.6777099370956403</c:v>
                </c:pt>
                <c:pt idx="378">
                  <c:v>1.7176070809364301</c:v>
                </c:pt>
                <c:pt idx="379">
                  <c:v>-1.35305300354958</c:v>
                </c:pt>
                <c:pt idx="380">
                  <c:v>-2.91714727878571</c:v>
                </c:pt>
                <c:pt idx="381">
                  <c:v>-2.9133573174476601</c:v>
                </c:pt>
                <c:pt idx="382">
                  <c:v>-2.90956735610962</c:v>
                </c:pt>
                <c:pt idx="383">
                  <c:v>-2.9057773947715799</c:v>
                </c:pt>
                <c:pt idx="384">
                  <c:v>-2.9019874334335301</c:v>
                </c:pt>
                <c:pt idx="385">
                  <c:v>-2.8981971740722701</c:v>
                </c:pt>
                <c:pt idx="386">
                  <c:v>-2.8944072127342202</c:v>
                </c:pt>
                <c:pt idx="387">
                  <c:v>-2.8906172513961801</c:v>
                </c:pt>
                <c:pt idx="388">
                  <c:v>-2.88682729005814</c:v>
                </c:pt>
                <c:pt idx="389">
                  <c:v>-2.8830373287200901</c:v>
                </c:pt>
                <c:pt idx="390">
                  <c:v>-2.87924736738205</c:v>
                </c:pt>
                <c:pt idx="391">
                  <c:v>-2.8754574060440099</c:v>
                </c:pt>
                <c:pt idx="392">
                  <c:v>-2.87166744470596</c:v>
                </c:pt>
                <c:pt idx="393">
                  <c:v>-15.042542219162</c:v>
                </c:pt>
                <c:pt idx="394">
                  <c:v>-13.9435815811157</c:v>
                </c:pt>
                <c:pt idx="395">
                  <c:v>-13.0333471298218</c:v>
                </c:pt>
                <c:pt idx="396">
                  <c:v>-12.3542153835297</c:v>
                </c:pt>
                <c:pt idx="397">
                  <c:v>-11.9807779788971</c:v>
                </c:pt>
                <c:pt idx="398">
                  <c:v>-11.113805770874</c:v>
                </c:pt>
                <c:pt idx="399">
                  <c:v>-10.220562219619801</c:v>
                </c:pt>
                <c:pt idx="400">
                  <c:v>-9.3183618783950806</c:v>
                </c:pt>
                <c:pt idx="401">
                  <c:v>-6.88881635665894</c:v>
                </c:pt>
                <c:pt idx="402">
                  <c:v>-4.4762179255485499</c:v>
                </c:pt>
                <c:pt idx="403">
                  <c:v>-3.3950501680374101</c:v>
                </c:pt>
                <c:pt idx="404">
                  <c:v>-1.95541635155678</c:v>
                </c:pt>
                <c:pt idx="405">
                  <c:v>-4.0655192732811001</c:v>
                </c:pt>
                <c:pt idx="406">
                  <c:v>-1.59828782081604</c:v>
                </c:pt>
                <c:pt idx="407">
                  <c:v>-0.33417295664548902</c:v>
                </c:pt>
                <c:pt idx="408">
                  <c:v>-0.32809298485517502</c:v>
                </c:pt>
                <c:pt idx="409">
                  <c:v>-0.38999844342470202</c:v>
                </c:pt>
                <c:pt idx="410">
                  <c:v>-0.66294342279434204</c:v>
                </c:pt>
                <c:pt idx="411">
                  <c:v>-1.00829601287842</c:v>
                </c:pt>
                <c:pt idx="412">
                  <c:v>-1.3536486029624899</c:v>
                </c:pt>
                <c:pt idx="413">
                  <c:v>-2.5359523296356201</c:v>
                </c:pt>
                <c:pt idx="414">
                  <c:v>-4.4202318787574804</c:v>
                </c:pt>
                <c:pt idx="415">
                  <c:v>-6.3911557197570801</c:v>
                </c:pt>
                <c:pt idx="416">
                  <c:v>-7.31779217720032</c:v>
                </c:pt>
                <c:pt idx="417">
                  <c:v>-8.6210751533508301</c:v>
                </c:pt>
                <c:pt idx="418">
                  <c:v>-9.59502160549164</c:v>
                </c:pt>
                <c:pt idx="419">
                  <c:v>-10.465770959854099</c:v>
                </c:pt>
                <c:pt idx="420">
                  <c:v>-11.0517883300781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'Score Template 2'!$HM$8</c:f>
              <c:strCache>
                <c:ptCount val="1"/>
                <c:pt idx="0">
                  <c:v>+AREG</c:v>
                </c:pt>
              </c:strCache>
            </c:strRef>
          </c:tx>
          <c:spPr>
            <a:ln>
              <a:solidFill>
                <a:schemeClr val="accent2"/>
              </a:solidFill>
              <a:prstDash val="dash"/>
            </a:ln>
          </c:spPr>
          <c:marker>
            <c:symbol val="none"/>
          </c:marker>
          <c:cat>
            <c:numRef>
              <c:f>'Score Template 2'!$B$9:$B$429</c:f>
              <c:numCache>
                <c:formatCode>h:mm:ss</c:formatCode>
                <c:ptCount val="421"/>
                <c:pt idx="0">
                  <c:v>0.99652777777777835</c:v>
                </c:pt>
                <c:pt idx="1">
                  <c:v>0.99664351851851907</c:v>
                </c:pt>
                <c:pt idx="2">
                  <c:v>0.99675925925925979</c:v>
                </c:pt>
                <c:pt idx="3">
                  <c:v>0.99687500000000051</c:v>
                </c:pt>
                <c:pt idx="4">
                  <c:v>0.99699074074074123</c:v>
                </c:pt>
                <c:pt idx="5">
                  <c:v>0.99710648148148195</c:v>
                </c:pt>
                <c:pt idx="6">
                  <c:v>0.99722222222222268</c:v>
                </c:pt>
                <c:pt idx="7">
                  <c:v>0.9973379629629634</c:v>
                </c:pt>
                <c:pt idx="8">
                  <c:v>0.99745370370370412</c:v>
                </c:pt>
                <c:pt idx="9">
                  <c:v>0.99756944444444484</c:v>
                </c:pt>
                <c:pt idx="10">
                  <c:v>0.99768518518518556</c:v>
                </c:pt>
                <c:pt idx="11">
                  <c:v>0.99780092592592629</c:v>
                </c:pt>
                <c:pt idx="12">
                  <c:v>0.99791666666666701</c:v>
                </c:pt>
                <c:pt idx="13">
                  <c:v>0.99803240740740773</c:v>
                </c:pt>
                <c:pt idx="14">
                  <c:v>0.99814814814814845</c:v>
                </c:pt>
                <c:pt idx="15">
                  <c:v>0.99826388888888917</c:v>
                </c:pt>
                <c:pt idx="16">
                  <c:v>0.99837962962962989</c:v>
                </c:pt>
                <c:pt idx="17">
                  <c:v>0.99849537037037062</c:v>
                </c:pt>
                <c:pt idx="18">
                  <c:v>0.99861111111111134</c:v>
                </c:pt>
                <c:pt idx="19">
                  <c:v>0.99872685185185206</c:v>
                </c:pt>
                <c:pt idx="20">
                  <c:v>0.99884259259259278</c:v>
                </c:pt>
                <c:pt idx="21">
                  <c:v>0.9989583333333335</c:v>
                </c:pt>
                <c:pt idx="22">
                  <c:v>0.99907407407407423</c:v>
                </c:pt>
                <c:pt idx="23">
                  <c:v>0.99918981481481495</c:v>
                </c:pt>
                <c:pt idx="24">
                  <c:v>0.99930555555555567</c:v>
                </c:pt>
                <c:pt idx="25">
                  <c:v>0.99942129629629639</c:v>
                </c:pt>
                <c:pt idx="26">
                  <c:v>0.99953703703703711</c:v>
                </c:pt>
                <c:pt idx="27">
                  <c:v>0.99965277777777783</c:v>
                </c:pt>
                <c:pt idx="28">
                  <c:v>0.99976851851851856</c:v>
                </c:pt>
                <c:pt idx="29">
                  <c:v>0.99988425925925928</c:v>
                </c:pt>
                <c:pt idx="30">
                  <c:v>0</c:v>
                </c:pt>
                <c:pt idx="31">
                  <c:v>1.1574074074074073E-4</c:v>
                </c:pt>
                <c:pt idx="32">
                  <c:v>2.3148148148148146E-4</c:v>
                </c:pt>
                <c:pt idx="33">
                  <c:v>3.4722222222222218E-4</c:v>
                </c:pt>
                <c:pt idx="34">
                  <c:v>4.6296296296296293E-4</c:v>
                </c:pt>
                <c:pt idx="35">
                  <c:v>5.7870370370370367E-4</c:v>
                </c:pt>
                <c:pt idx="36">
                  <c:v>6.9444444444444436E-4</c:v>
                </c:pt>
                <c:pt idx="37">
                  <c:v>8.1018518518518505E-4</c:v>
                </c:pt>
                <c:pt idx="38">
                  <c:v>9.2592592592592574E-4</c:v>
                </c:pt>
                <c:pt idx="39">
                  <c:v>1.0416666666666664E-3</c:v>
                </c:pt>
                <c:pt idx="40">
                  <c:v>1.1574074074074071E-3</c:v>
                </c:pt>
                <c:pt idx="41">
                  <c:v>1.2731481481481478E-3</c:v>
                </c:pt>
                <c:pt idx="42">
                  <c:v>1.3888888888888885E-3</c:v>
                </c:pt>
                <c:pt idx="43">
                  <c:v>1.5046296296296292E-3</c:v>
                </c:pt>
                <c:pt idx="44">
                  <c:v>1.6203703703703699E-3</c:v>
                </c:pt>
                <c:pt idx="45">
                  <c:v>1.7361111111111106E-3</c:v>
                </c:pt>
                <c:pt idx="46">
                  <c:v>1.8518518518518513E-3</c:v>
                </c:pt>
                <c:pt idx="47">
                  <c:v>1.967592592592592E-3</c:v>
                </c:pt>
                <c:pt idx="48">
                  <c:v>2.0833333333333329E-3</c:v>
                </c:pt>
                <c:pt idx="49">
                  <c:v>2.1990740740740738E-3</c:v>
                </c:pt>
                <c:pt idx="50">
                  <c:v>2.3148148148148147E-3</c:v>
                </c:pt>
                <c:pt idx="51">
                  <c:v>2.4305555555555556E-3</c:v>
                </c:pt>
                <c:pt idx="52">
                  <c:v>2.5462962962962965E-3</c:v>
                </c:pt>
                <c:pt idx="53">
                  <c:v>2.6620370370370374E-3</c:v>
                </c:pt>
                <c:pt idx="54">
                  <c:v>2.7777777777777783E-3</c:v>
                </c:pt>
                <c:pt idx="55">
                  <c:v>2.8935185185185192E-3</c:v>
                </c:pt>
                <c:pt idx="56">
                  <c:v>3.0092592592592601E-3</c:v>
                </c:pt>
                <c:pt idx="57">
                  <c:v>3.125000000000001E-3</c:v>
                </c:pt>
                <c:pt idx="58">
                  <c:v>3.2407407407407419E-3</c:v>
                </c:pt>
                <c:pt idx="59">
                  <c:v>3.3564814814814829E-3</c:v>
                </c:pt>
                <c:pt idx="60">
                  <c:v>3.4722222222222238E-3</c:v>
                </c:pt>
                <c:pt idx="61">
                  <c:v>3.5879629629629647E-3</c:v>
                </c:pt>
                <c:pt idx="62">
                  <c:v>3.7037037037037056E-3</c:v>
                </c:pt>
                <c:pt idx="63">
                  <c:v>3.8194444444444465E-3</c:v>
                </c:pt>
                <c:pt idx="64">
                  <c:v>3.9351851851851874E-3</c:v>
                </c:pt>
                <c:pt idx="65">
                  <c:v>4.0509259259259283E-3</c:v>
                </c:pt>
                <c:pt idx="66">
                  <c:v>4.1666666666666692E-3</c:v>
                </c:pt>
                <c:pt idx="67">
                  <c:v>4.2824074074074101E-3</c:v>
                </c:pt>
                <c:pt idx="68">
                  <c:v>4.398148148148151E-3</c:v>
                </c:pt>
                <c:pt idx="69">
                  <c:v>4.5138888888888919E-3</c:v>
                </c:pt>
                <c:pt idx="70">
                  <c:v>4.6296296296296328E-3</c:v>
                </c:pt>
                <c:pt idx="71">
                  <c:v>4.7453703703703737E-3</c:v>
                </c:pt>
                <c:pt idx="72">
                  <c:v>4.8611111111111147E-3</c:v>
                </c:pt>
                <c:pt idx="73">
                  <c:v>4.9768518518518556E-3</c:v>
                </c:pt>
                <c:pt idx="74">
                  <c:v>5.0925925925925965E-3</c:v>
                </c:pt>
                <c:pt idx="75">
                  <c:v>5.2083333333333374E-3</c:v>
                </c:pt>
                <c:pt idx="76">
                  <c:v>5.3240740740740783E-3</c:v>
                </c:pt>
                <c:pt idx="77">
                  <c:v>5.4398148148148192E-3</c:v>
                </c:pt>
                <c:pt idx="78">
                  <c:v>5.5555555555555601E-3</c:v>
                </c:pt>
                <c:pt idx="79">
                  <c:v>5.671296296296301E-3</c:v>
                </c:pt>
                <c:pt idx="80">
                  <c:v>5.7870370370370419E-3</c:v>
                </c:pt>
                <c:pt idx="81">
                  <c:v>5.9027777777777828E-3</c:v>
                </c:pt>
                <c:pt idx="82">
                  <c:v>6.0185185185185237E-3</c:v>
                </c:pt>
                <c:pt idx="83">
                  <c:v>6.1342592592592646E-3</c:v>
                </c:pt>
                <c:pt idx="84">
                  <c:v>6.2500000000000056E-3</c:v>
                </c:pt>
                <c:pt idx="85">
                  <c:v>6.3657407407407465E-3</c:v>
                </c:pt>
                <c:pt idx="86">
                  <c:v>6.4814814814814874E-3</c:v>
                </c:pt>
                <c:pt idx="87">
                  <c:v>6.5972222222222283E-3</c:v>
                </c:pt>
                <c:pt idx="88">
                  <c:v>6.7129629629629692E-3</c:v>
                </c:pt>
                <c:pt idx="89">
                  <c:v>6.8287037037037101E-3</c:v>
                </c:pt>
                <c:pt idx="90">
                  <c:v>6.944444444444451E-3</c:v>
                </c:pt>
                <c:pt idx="91">
                  <c:v>7.0601851851851919E-3</c:v>
                </c:pt>
                <c:pt idx="92">
                  <c:v>7.1759259259259328E-3</c:v>
                </c:pt>
                <c:pt idx="93">
                  <c:v>7.2916666666666737E-3</c:v>
                </c:pt>
                <c:pt idx="94">
                  <c:v>7.4074074074074146E-3</c:v>
                </c:pt>
                <c:pt idx="95">
                  <c:v>7.5231481481481555E-3</c:v>
                </c:pt>
                <c:pt idx="96">
                  <c:v>7.6388888888888964E-3</c:v>
                </c:pt>
                <c:pt idx="97">
                  <c:v>7.7546296296296374E-3</c:v>
                </c:pt>
                <c:pt idx="98">
                  <c:v>7.8703703703703783E-3</c:v>
                </c:pt>
                <c:pt idx="99">
                  <c:v>7.9861111111111192E-3</c:v>
                </c:pt>
                <c:pt idx="100">
                  <c:v>8.1018518518518601E-3</c:v>
                </c:pt>
                <c:pt idx="101">
                  <c:v>8.217592592592601E-3</c:v>
                </c:pt>
                <c:pt idx="102">
                  <c:v>8.3333333333333419E-3</c:v>
                </c:pt>
                <c:pt idx="103">
                  <c:v>8.4490740740740828E-3</c:v>
                </c:pt>
                <c:pt idx="104">
                  <c:v>8.5648148148148237E-3</c:v>
                </c:pt>
                <c:pt idx="105">
                  <c:v>8.6805555555555646E-3</c:v>
                </c:pt>
                <c:pt idx="106">
                  <c:v>8.7962962962963055E-3</c:v>
                </c:pt>
                <c:pt idx="107">
                  <c:v>8.9120370370370464E-3</c:v>
                </c:pt>
                <c:pt idx="108">
                  <c:v>9.0277777777777873E-3</c:v>
                </c:pt>
                <c:pt idx="109">
                  <c:v>9.1435185185185282E-3</c:v>
                </c:pt>
                <c:pt idx="110">
                  <c:v>9.2592592592592692E-3</c:v>
                </c:pt>
                <c:pt idx="111">
                  <c:v>9.3750000000000101E-3</c:v>
                </c:pt>
                <c:pt idx="112">
                  <c:v>9.490740740740751E-3</c:v>
                </c:pt>
                <c:pt idx="113">
                  <c:v>9.6064814814814919E-3</c:v>
                </c:pt>
                <c:pt idx="114">
                  <c:v>9.7222222222222328E-3</c:v>
                </c:pt>
                <c:pt idx="115">
                  <c:v>9.8379629629629737E-3</c:v>
                </c:pt>
                <c:pt idx="116">
                  <c:v>9.9537037037037146E-3</c:v>
                </c:pt>
                <c:pt idx="117">
                  <c:v>1.0069444444444456E-2</c:v>
                </c:pt>
                <c:pt idx="118">
                  <c:v>1.0185185185185196E-2</c:v>
                </c:pt>
                <c:pt idx="119">
                  <c:v>1.0300925925925937E-2</c:v>
                </c:pt>
                <c:pt idx="120">
                  <c:v>1.0416666666666678E-2</c:v>
                </c:pt>
                <c:pt idx="121">
                  <c:v>1.0532407407407419E-2</c:v>
                </c:pt>
                <c:pt idx="122">
                  <c:v>1.064814814814816E-2</c:v>
                </c:pt>
                <c:pt idx="123">
                  <c:v>1.0763888888888901E-2</c:v>
                </c:pt>
                <c:pt idx="124">
                  <c:v>1.0879629629629642E-2</c:v>
                </c:pt>
                <c:pt idx="125">
                  <c:v>1.0995370370370383E-2</c:v>
                </c:pt>
                <c:pt idx="126">
                  <c:v>1.1111111111111124E-2</c:v>
                </c:pt>
                <c:pt idx="127">
                  <c:v>1.1226851851851865E-2</c:v>
                </c:pt>
                <c:pt idx="128">
                  <c:v>1.1342592592592605E-2</c:v>
                </c:pt>
                <c:pt idx="129">
                  <c:v>1.1458333333333346E-2</c:v>
                </c:pt>
                <c:pt idx="130">
                  <c:v>1.1574074074074087E-2</c:v>
                </c:pt>
                <c:pt idx="131">
                  <c:v>1.1689814814814828E-2</c:v>
                </c:pt>
                <c:pt idx="132">
                  <c:v>1.1805555555555569E-2</c:v>
                </c:pt>
                <c:pt idx="133">
                  <c:v>1.192129629629631E-2</c:v>
                </c:pt>
                <c:pt idx="134">
                  <c:v>1.2037037037037051E-2</c:v>
                </c:pt>
                <c:pt idx="135">
                  <c:v>1.2152777777777792E-2</c:v>
                </c:pt>
                <c:pt idx="136">
                  <c:v>1.2268518518518533E-2</c:v>
                </c:pt>
                <c:pt idx="137">
                  <c:v>1.2384259259259274E-2</c:v>
                </c:pt>
                <c:pt idx="138">
                  <c:v>1.2500000000000015E-2</c:v>
                </c:pt>
                <c:pt idx="139">
                  <c:v>1.2615740740740755E-2</c:v>
                </c:pt>
                <c:pt idx="140">
                  <c:v>1.2731481481481496E-2</c:v>
                </c:pt>
                <c:pt idx="141">
                  <c:v>1.2847222222222237E-2</c:v>
                </c:pt>
                <c:pt idx="142">
                  <c:v>1.2962962962962978E-2</c:v>
                </c:pt>
                <c:pt idx="143">
                  <c:v>1.3078703703703719E-2</c:v>
                </c:pt>
                <c:pt idx="144">
                  <c:v>1.319444444444446E-2</c:v>
                </c:pt>
                <c:pt idx="145">
                  <c:v>1.3310185185185201E-2</c:v>
                </c:pt>
                <c:pt idx="146">
                  <c:v>1.3425925925925942E-2</c:v>
                </c:pt>
                <c:pt idx="147">
                  <c:v>1.3541666666666683E-2</c:v>
                </c:pt>
                <c:pt idx="148">
                  <c:v>1.3657407407407424E-2</c:v>
                </c:pt>
                <c:pt idx="149">
                  <c:v>1.3773148148148165E-2</c:v>
                </c:pt>
                <c:pt idx="150">
                  <c:v>1.3888888888888905E-2</c:v>
                </c:pt>
                <c:pt idx="151">
                  <c:v>1.4004629629629646E-2</c:v>
                </c:pt>
                <c:pt idx="152">
                  <c:v>1.4120370370370387E-2</c:v>
                </c:pt>
                <c:pt idx="153">
                  <c:v>1.4236111111111128E-2</c:v>
                </c:pt>
                <c:pt idx="154">
                  <c:v>1.4351851851851869E-2</c:v>
                </c:pt>
                <c:pt idx="155">
                  <c:v>1.446759259259261E-2</c:v>
                </c:pt>
                <c:pt idx="156">
                  <c:v>1.4583333333333351E-2</c:v>
                </c:pt>
                <c:pt idx="157">
                  <c:v>1.4699074074074092E-2</c:v>
                </c:pt>
                <c:pt idx="158">
                  <c:v>1.4814814814814833E-2</c:v>
                </c:pt>
                <c:pt idx="159">
                  <c:v>1.4930555555555574E-2</c:v>
                </c:pt>
                <c:pt idx="160">
                  <c:v>1.5046296296296315E-2</c:v>
                </c:pt>
                <c:pt idx="161">
                  <c:v>1.5162037037037055E-2</c:v>
                </c:pt>
                <c:pt idx="162">
                  <c:v>1.5277777777777796E-2</c:v>
                </c:pt>
                <c:pt idx="163">
                  <c:v>1.5393518518518537E-2</c:v>
                </c:pt>
                <c:pt idx="164">
                  <c:v>1.5509259259259278E-2</c:v>
                </c:pt>
                <c:pt idx="165">
                  <c:v>1.5625000000000017E-2</c:v>
                </c:pt>
                <c:pt idx="166">
                  <c:v>1.5740740740740757E-2</c:v>
                </c:pt>
                <c:pt idx="167">
                  <c:v>1.5856481481481496E-2</c:v>
                </c:pt>
                <c:pt idx="168">
                  <c:v>1.5972222222222235E-2</c:v>
                </c:pt>
                <c:pt idx="169">
                  <c:v>1.6087962962962974E-2</c:v>
                </c:pt>
                <c:pt idx="170">
                  <c:v>1.6203703703703713E-2</c:v>
                </c:pt>
                <c:pt idx="171">
                  <c:v>1.6319444444444452E-2</c:v>
                </c:pt>
                <c:pt idx="172">
                  <c:v>1.6435185185185192E-2</c:v>
                </c:pt>
                <c:pt idx="173">
                  <c:v>1.6550925925925931E-2</c:v>
                </c:pt>
                <c:pt idx="174">
                  <c:v>1.666666666666667E-2</c:v>
                </c:pt>
                <c:pt idx="175">
                  <c:v>1.6782407407407409E-2</c:v>
                </c:pt>
                <c:pt idx="176">
                  <c:v>1.6898148148148148E-2</c:v>
                </c:pt>
                <c:pt idx="177">
                  <c:v>1.7013888888888887E-2</c:v>
                </c:pt>
                <c:pt idx="178">
                  <c:v>1.7129629629629627E-2</c:v>
                </c:pt>
                <c:pt idx="179">
                  <c:v>1.7245370370370366E-2</c:v>
                </c:pt>
                <c:pt idx="180">
                  <c:v>1.7361111111111105E-2</c:v>
                </c:pt>
                <c:pt idx="181">
                  <c:v>1.7476851851851844E-2</c:v>
                </c:pt>
                <c:pt idx="182">
                  <c:v>1.7592592592592583E-2</c:v>
                </c:pt>
                <c:pt idx="183">
                  <c:v>1.7708333333333322E-2</c:v>
                </c:pt>
                <c:pt idx="184">
                  <c:v>1.7824074074074062E-2</c:v>
                </c:pt>
                <c:pt idx="185">
                  <c:v>1.7939814814814801E-2</c:v>
                </c:pt>
                <c:pt idx="186">
                  <c:v>1.805555555555554E-2</c:v>
                </c:pt>
                <c:pt idx="187">
                  <c:v>1.8171296296296279E-2</c:v>
                </c:pt>
                <c:pt idx="188">
                  <c:v>1.8287037037037018E-2</c:v>
                </c:pt>
                <c:pt idx="189">
                  <c:v>1.8402777777777758E-2</c:v>
                </c:pt>
                <c:pt idx="190">
                  <c:v>1.8518518518518497E-2</c:v>
                </c:pt>
                <c:pt idx="191">
                  <c:v>1.8634259259259236E-2</c:v>
                </c:pt>
                <c:pt idx="192">
                  <c:v>1.8749999999999975E-2</c:v>
                </c:pt>
                <c:pt idx="193">
                  <c:v>1.8865740740740714E-2</c:v>
                </c:pt>
                <c:pt idx="194">
                  <c:v>1.8981481481481453E-2</c:v>
                </c:pt>
                <c:pt idx="195">
                  <c:v>1.9097222222222193E-2</c:v>
                </c:pt>
                <c:pt idx="196">
                  <c:v>1.9212962962962932E-2</c:v>
                </c:pt>
                <c:pt idx="197">
                  <c:v>1.9328703703703671E-2</c:v>
                </c:pt>
                <c:pt idx="198">
                  <c:v>1.944444444444441E-2</c:v>
                </c:pt>
                <c:pt idx="199">
                  <c:v>1.9560185185185149E-2</c:v>
                </c:pt>
                <c:pt idx="200">
                  <c:v>1.9675925925925888E-2</c:v>
                </c:pt>
                <c:pt idx="201">
                  <c:v>1.9791666666666628E-2</c:v>
                </c:pt>
                <c:pt idx="202">
                  <c:v>1.9907407407407367E-2</c:v>
                </c:pt>
                <c:pt idx="203">
                  <c:v>2.0023148148148106E-2</c:v>
                </c:pt>
                <c:pt idx="204">
                  <c:v>2.0138888888888845E-2</c:v>
                </c:pt>
                <c:pt idx="205">
                  <c:v>2.0254629629629584E-2</c:v>
                </c:pt>
                <c:pt idx="206">
                  <c:v>2.0370370370370323E-2</c:v>
                </c:pt>
                <c:pt idx="207">
                  <c:v>2.0486111111111063E-2</c:v>
                </c:pt>
                <c:pt idx="208">
                  <c:v>2.0601851851851802E-2</c:v>
                </c:pt>
                <c:pt idx="209">
                  <c:v>2.0717592592592541E-2</c:v>
                </c:pt>
                <c:pt idx="210">
                  <c:v>2.083333333333328E-2</c:v>
                </c:pt>
                <c:pt idx="211">
                  <c:v>2.0949074074074019E-2</c:v>
                </c:pt>
                <c:pt idx="212">
                  <c:v>2.1064814814814758E-2</c:v>
                </c:pt>
                <c:pt idx="213">
                  <c:v>2.1180555555555498E-2</c:v>
                </c:pt>
                <c:pt idx="214">
                  <c:v>2.1296296296296237E-2</c:v>
                </c:pt>
                <c:pt idx="215">
                  <c:v>2.1412037037036976E-2</c:v>
                </c:pt>
                <c:pt idx="216">
                  <c:v>2.1527777777777715E-2</c:v>
                </c:pt>
                <c:pt idx="217">
                  <c:v>2.1643518518518454E-2</c:v>
                </c:pt>
                <c:pt idx="218">
                  <c:v>2.1759259259259194E-2</c:v>
                </c:pt>
                <c:pt idx="219">
                  <c:v>2.1874999999999933E-2</c:v>
                </c:pt>
                <c:pt idx="220">
                  <c:v>2.1990740740740672E-2</c:v>
                </c:pt>
                <c:pt idx="221">
                  <c:v>2.2106481481481411E-2</c:v>
                </c:pt>
                <c:pt idx="222">
                  <c:v>2.222222222222215E-2</c:v>
                </c:pt>
                <c:pt idx="223">
                  <c:v>2.2337962962962889E-2</c:v>
                </c:pt>
                <c:pt idx="224">
                  <c:v>2.2453703703703629E-2</c:v>
                </c:pt>
                <c:pt idx="225">
                  <c:v>2.2569444444444368E-2</c:v>
                </c:pt>
                <c:pt idx="226">
                  <c:v>2.2685185185185107E-2</c:v>
                </c:pt>
                <c:pt idx="227">
                  <c:v>2.2800925925925846E-2</c:v>
                </c:pt>
                <c:pt idx="228">
                  <c:v>2.2916666666666585E-2</c:v>
                </c:pt>
                <c:pt idx="229">
                  <c:v>2.3032407407407324E-2</c:v>
                </c:pt>
                <c:pt idx="230">
                  <c:v>2.3148148148148064E-2</c:v>
                </c:pt>
                <c:pt idx="231">
                  <c:v>2.3263888888888803E-2</c:v>
                </c:pt>
                <c:pt idx="232">
                  <c:v>2.3379629629629542E-2</c:v>
                </c:pt>
                <c:pt idx="233">
                  <c:v>2.3495370370370281E-2</c:v>
                </c:pt>
                <c:pt idx="234">
                  <c:v>2.361111111111102E-2</c:v>
                </c:pt>
                <c:pt idx="235">
                  <c:v>2.3726851851851759E-2</c:v>
                </c:pt>
                <c:pt idx="236">
                  <c:v>2.3842592592592499E-2</c:v>
                </c:pt>
                <c:pt idx="237">
                  <c:v>2.3958333333333238E-2</c:v>
                </c:pt>
                <c:pt idx="238">
                  <c:v>2.4074074074073977E-2</c:v>
                </c:pt>
                <c:pt idx="239">
                  <c:v>2.4189814814814716E-2</c:v>
                </c:pt>
                <c:pt idx="240">
                  <c:v>2.4305555555555455E-2</c:v>
                </c:pt>
                <c:pt idx="241">
                  <c:v>2.4421296296296195E-2</c:v>
                </c:pt>
                <c:pt idx="242">
                  <c:v>2.4537037037036934E-2</c:v>
                </c:pt>
                <c:pt idx="243">
                  <c:v>2.4652777777777673E-2</c:v>
                </c:pt>
                <c:pt idx="244">
                  <c:v>2.4768518518518412E-2</c:v>
                </c:pt>
                <c:pt idx="245">
                  <c:v>2.4884259259259151E-2</c:v>
                </c:pt>
                <c:pt idx="246">
                  <c:v>2.499999999999989E-2</c:v>
                </c:pt>
                <c:pt idx="247">
                  <c:v>2.511574074074063E-2</c:v>
                </c:pt>
                <c:pt idx="248">
                  <c:v>2.5231481481481369E-2</c:v>
                </c:pt>
                <c:pt idx="249">
                  <c:v>2.5347222222222108E-2</c:v>
                </c:pt>
                <c:pt idx="250">
                  <c:v>2.5462962962962847E-2</c:v>
                </c:pt>
                <c:pt idx="251">
                  <c:v>2.5578703703703586E-2</c:v>
                </c:pt>
                <c:pt idx="252">
                  <c:v>2.5694444444444325E-2</c:v>
                </c:pt>
                <c:pt idx="253">
                  <c:v>2.5810185185185065E-2</c:v>
                </c:pt>
                <c:pt idx="254">
                  <c:v>2.5925925925925804E-2</c:v>
                </c:pt>
                <c:pt idx="255">
                  <c:v>2.6041666666666543E-2</c:v>
                </c:pt>
                <c:pt idx="256">
                  <c:v>2.6157407407407282E-2</c:v>
                </c:pt>
                <c:pt idx="257">
                  <c:v>2.6273148148148021E-2</c:v>
                </c:pt>
                <c:pt idx="258">
                  <c:v>2.638888888888876E-2</c:v>
                </c:pt>
                <c:pt idx="259">
                  <c:v>2.65046296296295E-2</c:v>
                </c:pt>
                <c:pt idx="260">
                  <c:v>2.6620370370370239E-2</c:v>
                </c:pt>
                <c:pt idx="261">
                  <c:v>2.6736111111110978E-2</c:v>
                </c:pt>
                <c:pt idx="262">
                  <c:v>2.6851851851851717E-2</c:v>
                </c:pt>
                <c:pt idx="263">
                  <c:v>2.6967592592592456E-2</c:v>
                </c:pt>
                <c:pt idx="264">
                  <c:v>2.7083333333333195E-2</c:v>
                </c:pt>
                <c:pt idx="265">
                  <c:v>2.7199074074073935E-2</c:v>
                </c:pt>
                <c:pt idx="266">
                  <c:v>2.7314814814814674E-2</c:v>
                </c:pt>
                <c:pt idx="267">
                  <c:v>2.7430555555555413E-2</c:v>
                </c:pt>
                <c:pt idx="268">
                  <c:v>2.7546296296296152E-2</c:v>
                </c:pt>
                <c:pt idx="269">
                  <c:v>2.7662037037036891E-2</c:v>
                </c:pt>
                <c:pt idx="270">
                  <c:v>2.7777777777777631E-2</c:v>
                </c:pt>
                <c:pt idx="271">
                  <c:v>2.789351851851837E-2</c:v>
                </c:pt>
                <c:pt idx="272">
                  <c:v>2.8009259259259109E-2</c:v>
                </c:pt>
                <c:pt idx="273">
                  <c:v>2.8124999999999848E-2</c:v>
                </c:pt>
                <c:pt idx="274">
                  <c:v>2.8240740740740587E-2</c:v>
                </c:pt>
                <c:pt idx="275">
                  <c:v>2.8356481481481326E-2</c:v>
                </c:pt>
                <c:pt idx="276">
                  <c:v>2.8472222222222066E-2</c:v>
                </c:pt>
                <c:pt idx="277">
                  <c:v>2.8587962962962805E-2</c:v>
                </c:pt>
                <c:pt idx="278">
                  <c:v>2.8703703703703544E-2</c:v>
                </c:pt>
                <c:pt idx="279">
                  <c:v>2.8819444444444283E-2</c:v>
                </c:pt>
                <c:pt idx="280">
                  <c:v>2.8935185185185022E-2</c:v>
                </c:pt>
                <c:pt idx="281">
                  <c:v>2.9050925925925761E-2</c:v>
                </c:pt>
                <c:pt idx="282">
                  <c:v>2.9166666666666501E-2</c:v>
                </c:pt>
                <c:pt idx="283">
                  <c:v>2.928240740740724E-2</c:v>
                </c:pt>
                <c:pt idx="284">
                  <c:v>2.9398148148147979E-2</c:v>
                </c:pt>
                <c:pt idx="285">
                  <c:v>2.9513888888888718E-2</c:v>
                </c:pt>
                <c:pt idx="286">
                  <c:v>2.9629629629629457E-2</c:v>
                </c:pt>
                <c:pt idx="287">
                  <c:v>2.9745370370370196E-2</c:v>
                </c:pt>
                <c:pt idx="288">
                  <c:v>2.9861111111110936E-2</c:v>
                </c:pt>
                <c:pt idx="289">
                  <c:v>2.9976851851851675E-2</c:v>
                </c:pt>
                <c:pt idx="290">
                  <c:v>3.0092592592592414E-2</c:v>
                </c:pt>
                <c:pt idx="291">
                  <c:v>3.0208333333333153E-2</c:v>
                </c:pt>
                <c:pt idx="292">
                  <c:v>3.0324074074073892E-2</c:v>
                </c:pt>
                <c:pt idx="293">
                  <c:v>3.0439814814814631E-2</c:v>
                </c:pt>
                <c:pt idx="294">
                  <c:v>3.0555555555555371E-2</c:v>
                </c:pt>
                <c:pt idx="295">
                  <c:v>3.067129629629611E-2</c:v>
                </c:pt>
                <c:pt idx="296">
                  <c:v>3.0787037037036849E-2</c:v>
                </c:pt>
                <c:pt idx="297">
                  <c:v>3.0902777777777588E-2</c:v>
                </c:pt>
                <c:pt idx="298">
                  <c:v>3.1018518518518327E-2</c:v>
                </c:pt>
                <c:pt idx="299">
                  <c:v>3.1134259259259067E-2</c:v>
                </c:pt>
                <c:pt idx="300">
                  <c:v>3.1249999999999806E-2</c:v>
                </c:pt>
                <c:pt idx="301">
                  <c:v>3.1365740740740548E-2</c:v>
                </c:pt>
                <c:pt idx="302">
                  <c:v>3.1481481481481291E-2</c:v>
                </c:pt>
                <c:pt idx="303">
                  <c:v>3.1597222222222034E-2</c:v>
                </c:pt>
                <c:pt idx="304">
                  <c:v>3.1712962962962776E-2</c:v>
                </c:pt>
                <c:pt idx="305">
                  <c:v>3.1828703703703519E-2</c:v>
                </c:pt>
                <c:pt idx="306">
                  <c:v>3.1944444444444262E-2</c:v>
                </c:pt>
                <c:pt idx="307">
                  <c:v>3.2060185185185004E-2</c:v>
                </c:pt>
                <c:pt idx="308">
                  <c:v>3.2175925925925747E-2</c:v>
                </c:pt>
                <c:pt idx="309">
                  <c:v>3.2291666666666489E-2</c:v>
                </c:pt>
                <c:pt idx="310">
                  <c:v>3.2407407407407232E-2</c:v>
                </c:pt>
                <c:pt idx="311">
                  <c:v>3.2523148148147975E-2</c:v>
                </c:pt>
                <c:pt idx="312">
                  <c:v>3.2638888888888717E-2</c:v>
                </c:pt>
                <c:pt idx="313">
                  <c:v>3.275462962962946E-2</c:v>
                </c:pt>
                <c:pt idx="314">
                  <c:v>3.2870370370370203E-2</c:v>
                </c:pt>
                <c:pt idx="315">
                  <c:v>3.2986111111110945E-2</c:v>
                </c:pt>
                <c:pt idx="316">
                  <c:v>3.3101851851851688E-2</c:v>
                </c:pt>
                <c:pt idx="317">
                  <c:v>3.3217592592592431E-2</c:v>
                </c:pt>
                <c:pt idx="318">
                  <c:v>3.3333333333333173E-2</c:v>
                </c:pt>
                <c:pt idx="319">
                  <c:v>3.3449074074073916E-2</c:v>
                </c:pt>
                <c:pt idx="320">
                  <c:v>3.3564814814814659E-2</c:v>
                </c:pt>
                <c:pt idx="321">
                  <c:v>3.3680555555555401E-2</c:v>
                </c:pt>
                <c:pt idx="322">
                  <c:v>3.3796296296296144E-2</c:v>
                </c:pt>
                <c:pt idx="323">
                  <c:v>3.3912037037036886E-2</c:v>
                </c:pt>
                <c:pt idx="324">
                  <c:v>3.4027777777777629E-2</c:v>
                </c:pt>
                <c:pt idx="325">
                  <c:v>3.4143518518518372E-2</c:v>
                </c:pt>
                <c:pt idx="326">
                  <c:v>3.4259259259259114E-2</c:v>
                </c:pt>
                <c:pt idx="327">
                  <c:v>3.4374999999999857E-2</c:v>
                </c:pt>
                <c:pt idx="328">
                  <c:v>3.44907407407406E-2</c:v>
                </c:pt>
                <c:pt idx="329">
                  <c:v>3.4606481481481342E-2</c:v>
                </c:pt>
                <c:pt idx="330">
                  <c:v>3.4722222222222085E-2</c:v>
                </c:pt>
                <c:pt idx="331">
                  <c:v>3.4837962962962828E-2</c:v>
                </c:pt>
                <c:pt idx="332">
                  <c:v>3.495370370370357E-2</c:v>
                </c:pt>
                <c:pt idx="333">
                  <c:v>3.5069444444444313E-2</c:v>
                </c:pt>
                <c:pt idx="334">
                  <c:v>3.5185185185185056E-2</c:v>
                </c:pt>
                <c:pt idx="335">
                  <c:v>3.5300925925925798E-2</c:v>
                </c:pt>
                <c:pt idx="336">
                  <c:v>3.5416666666666541E-2</c:v>
                </c:pt>
                <c:pt idx="337">
                  <c:v>3.5532407407407283E-2</c:v>
                </c:pt>
                <c:pt idx="338">
                  <c:v>3.5648148148148026E-2</c:v>
                </c:pt>
                <c:pt idx="339">
                  <c:v>3.5763888888888769E-2</c:v>
                </c:pt>
                <c:pt idx="340">
                  <c:v>3.5879629629629511E-2</c:v>
                </c:pt>
                <c:pt idx="341">
                  <c:v>3.5995370370370254E-2</c:v>
                </c:pt>
                <c:pt idx="342">
                  <c:v>3.6111111111110997E-2</c:v>
                </c:pt>
                <c:pt idx="343">
                  <c:v>3.6226851851851739E-2</c:v>
                </c:pt>
                <c:pt idx="344">
                  <c:v>3.6342592592592482E-2</c:v>
                </c:pt>
                <c:pt idx="345">
                  <c:v>3.6458333333333225E-2</c:v>
                </c:pt>
                <c:pt idx="346">
                  <c:v>3.6574074074073967E-2</c:v>
                </c:pt>
                <c:pt idx="347">
                  <c:v>3.668981481481471E-2</c:v>
                </c:pt>
                <c:pt idx="348">
                  <c:v>3.6805555555555453E-2</c:v>
                </c:pt>
                <c:pt idx="349">
                  <c:v>3.6921296296296195E-2</c:v>
                </c:pt>
                <c:pt idx="350">
                  <c:v>3.7037037037036938E-2</c:v>
                </c:pt>
                <c:pt idx="351">
                  <c:v>3.715277777777768E-2</c:v>
                </c:pt>
                <c:pt idx="352">
                  <c:v>3.7268518518518423E-2</c:v>
                </c:pt>
                <c:pt idx="353">
                  <c:v>3.7384259259259166E-2</c:v>
                </c:pt>
                <c:pt idx="354">
                  <c:v>3.7499999999999908E-2</c:v>
                </c:pt>
                <c:pt idx="355">
                  <c:v>3.7615740740740651E-2</c:v>
                </c:pt>
                <c:pt idx="356">
                  <c:v>3.7731481481481394E-2</c:v>
                </c:pt>
                <c:pt idx="357">
                  <c:v>3.7847222222222136E-2</c:v>
                </c:pt>
                <c:pt idx="358">
                  <c:v>3.7962962962962879E-2</c:v>
                </c:pt>
                <c:pt idx="359">
                  <c:v>3.8078703703703622E-2</c:v>
                </c:pt>
                <c:pt idx="360">
                  <c:v>3.8194444444444364E-2</c:v>
                </c:pt>
                <c:pt idx="361">
                  <c:v>3.8310185185185107E-2</c:v>
                </c:pt>
                <c:pt idx="362">
                  <c:v>3.842592592592585E-2</c:v>
                </c:pt>
                <c:pt idx="363">
                  <c:v>3.8541666666666592E-2</c:v>
                </c:pt>
                <c:pt idx="364">
                  <c:v>3.8657407407407335E-2</c:v>
                </c:pt>
                <c:pt idx="365">
                  <c:v>3.8773148148148077E-2</c:v>
                </c:pt>
                <c:pt idx="366">
                  <c:v>3.888888888888882E-2</c:v>
                </c:pt>
                <c:pt idx="367">
                  <c:v>3.9004629629629563E-2</c:v>
                </c:pt>
                <c:pt idx="368">
                  <c:v>3.9120370370370305E-2</c:v>
                </c:pt>
                <c:pt idx="369">
                  <c:v>3.9236111111111048E-2</c:v>
                </c:pt>
                <c:pt idx="370">
                  <c:v>3.9351851851851791E-2</c:v>
                </c:pt>
                <c:pt idx="371">
                  <c:v>3.9467592592592533E-2</c:v>
                </c:pt>
                <c:pt idx="372">
                  <c:v>3.9583333333333276E-2</c:v>
                </c:pt>
                <c:pt idx="373">
                  <c:v>3.9699074074074019E-2</c:v>
                </c:pt>
                <c:pt idx="374">
                  <c:v>3.9814814814814761E-2</c:v>
                </c:pt>
                <c:pt idx="375">
                  <c:v>3.9930555555555504E-2</c:v>
                </c:pt>
                <c:pt idx="376">
                  <c:v>4.0046296296296247E-2</c:v>
                </c:pt>
                <c:pt idx="377">
                  <c:v>4.0162037037036989E-2</c:v>
                </c:pt>
                <c:pt idx="378">
                  <c:v>4.0277777777777732E-2</c:v>
                </c:pt>
                <c:pt idx="379">
                  <c:v>4.0393518518518474E-2</c:v>
                </c:pt>
                <c:pt idx="380">
                  <c:v>4.0509259259259217E-2</c:v>
                </c:pt>
                <c:pt idx="381">
                  <c:v>4.062499999999996E-2</c:v>
                </c:pt>
                <c:pt idx="382">
                  <c:v>4.0740740740740702E-2</c:v>
                </c:pt>
                <c:pt idx="383">
                  <c:v>4.0856481481481445E-2</c:v>
                </c:pt>
                <c:pt idx="384">
                  <c:v>4.0972222222222188E-2</c:v>
                </c:pt>
                <c:pt idx="385">
                  <c:v>4.108796296296293E-2</c:v>
                </c:pt>
                <c:pt idx="386">
                  <c:v>4.1203703703703673E-2</c:v>
                </c:pt>
                <c:pt idx="387">
                  <c:v>4.1319444444444416E-2</c:v>
                </c:pt>
                <c:pt idx="388">
                  <c:v>4.1435185185185158E-2</c:v>
                </c:pt>
                <c:pt idx="389">
                  <c:v>4.1550925925925901E-2</c:v>
                </c:pt>
                <c:pt idx="390">
                  <c:v>4.1666666666666644E-2</c:v>
                </c:pt>
                <c:pt idx="391">
                  <c:v>4.1782407407407386E-2</c:v>
                </c:pt>
                <c:pt idx="392">
                  <c:v>4.1898148148148129E-2</c:v>
                </c:pt>
                <c:pt idx="393">
                  <c:v>4.2013888888888871E-2</c:v>
                </c:pt>
                <c:pt idx="394">
                  <c:v>4.2129629629629614E-2</c:v>
                </c:pt>
                <c:pt idx="395">
                  <c:v>4.2245370370370357E-2</c:v>
                </c:pt>
                <c:pt idx="396">
                  <c:v>4.2361111111111099E-2</c:v>
                </c:pt>
                <c:pt idx="397">
                  <c:v>4.2476851851851842E-2</c:v>
                </c:pt>
                <c:pt idx="398">
                  <c:v>4.2592592592592585E-2</c:v>
                </c:pt>
                <c:pt idx="399">
                  <c:v>4.2708333333333327E-2</c:v>
                </c:pt>
                <c:pt idx="400">
                  <c:v>4.282407407407407E-2</c:v>
                </c:pt>
                <c:pt idx="401">
                  <c:v>4.2939814814814813E-2</c:v>
                </c:pt>
                <c:pt idx="402">
                  <c:v>4.3055555555555555E-2</c:v>
                </c:pt>
                <c:pt idx="403">
                  <c:v>4.3171296296296298E-2</c:v>
                </c:pt>
                <c:pt idx="404">
                  <c:v>4.3287037037037041E-2</c:v>
                </c:pt>
                <c:pt idx="405">
                  <c:v>4.3402777777777783E-2</c:v>
                </c:pt>
                <c:pt idx="406">
                  <c:v>4.3518518518518526E-2</c:v>
                </c:pt>
                <c:pt idx="407">
                  <c:v>4.3634259259259268E-2</c:v>
                </c:pt>
                <c:pt idx="408">
                  <c:v>4.3750000000000011E-2</c:v>
                </c:pt>
                <c:pt idx="409">
                  <c:v>4.3865740740740754E-2</c:v>
                </c:pt>
                <c:pt idx="410">
                  <c:v>4.3981481481481496E-2</c:v>
                </c:pt>
                <c:pt idx="411">
                  <c:v>4.4097222222222239E-2</c:v>
                </c:pt>
                <c:pt idx="412">
                  <c:v>4.4212962962962982E-2</c:v>
                </c:pt>
                <c:pt idx="413">
                  <c:v>4.4328703703703724E-2</c:v>
                </c:pt>
                <c:pt idx="414">
                  <c:v>4.4444444444444467E-2</c:v>
                </c:pt>
                <c:pt idx="415">
                  <c:v>4.456018518518521E-2</c:v>
                </c:pt>
                <c:pt idx="416">
                  <c:v>4.4675925925925952E-2</c:v>
                </c:pt>
                <c:pt idx="417">
                  <c:v>4.4791666666666695E-2</c:v>
                </c:pt>
                <c:pt idx="418">
                  <c:v>4.4907407407407438E-2</c:v>
                </c:pt>
                <c:pt idx="419">
                  <c:v>4.502314814814818E-2</c:v>
                </c:pt>
                <c:pt idx="420">
                  <c:v>4.5138888888888923E-2</c:v>
                </c:pt>
              </c:numCache>
            </c:numRef>
          </c:cat>
          <c:val>
            <c:numRef>
              <c:f>'Score Template 2'!$HM$9:$HM$398</c:f>
              <c:numCache>
                <c:formatCode>0.0000</c:formatCode>
                <c:ptCount val="39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20</c:v>
                </c:pt>
                <c:pt idx="360">
                  <c:v>20</c:v>
                </c:pt>
                <c:pt idx="361">
                  <c:v>20</c:v>
                </c:pt>
                <c:pt idx="362">
                  <c:v>20</c:v>
                </c:pt>
                <c:pt idx="363">
                  <c:v>20</c:v>
                </c:pt>
                <c:pt idx="364">
                  <c:v>20</c:v>
                </c:pt>
                <c:pt idx="365">
                  <c:v>20</c:v>
                </c:pt>
                <c:pt idx="366">
                  <c:v>20</c:v>
                </c:pt>
                <c:pt idx="367">
                  <c:v>20</c:v>
                </c:pt>
                <c:pt idx="368">
                  <c:v>20</c:v>
                </c:pt>
                <c:pt idx="369">
                  <c:v>20</c:v>
                </c:pt>
                <c:pt idx="370">
                  <c:v>20</c:v>
                </c:pt>
                <c:pt idx="371">
                  <c:v>20</c:v>
                </c:pt>
                <c:pt idx="372">
                  <c:v>20</c:v>
                </c:pt>
                <c:pt idx="373">
                  <c:v>20</c:v>
                </c:pt>
                <c:pt idx="374">
                  <c:v>20</c:v>
                </c:pt>
                <c:pt idx="375">
                  <c:v>20</c:v>
                </c:pt>
                <c:pt idx="376">
                  <c:v>20</c:v>
                </c:pt>
                <c:pt idx="377">
                  <c:v>20</c:v>
                </c:pt>
                <c:pt idx="378">
                  <c:v>20</c:v>
                </c:pt>
                <c:pt idx="379">
                  <c:v>20</c:v>
                </c:pt>
                <c:pt idx="380">
                  <c:v>20</c:v>
                </c:pt>
                <c:pt idx="381">
                  <c:v>20</c:v>
                </c:pt>
                <c:pt idx="382">
                  <c:v>20</c:v>
                </c:pt>
                <c:pt idx="383">
                  <c:v>20</c:v>
                </c:pt>
                <c:pt idx="384">
                  <c:v>20</c:v>
                </c:pt>
                <c:pt idx="385">
                  <c:v>20</c:v>
                </c:pt>
                <c:pt idx="386">
                  <c:v>20</c:v>
                </c:pt>
                <c:pt idx="387">
                  <c:v>20</c:v>
                </c:pt>
                <c:pt idx="388">
                  <c:v>20</c:v>
                </c:pt>
                <c:pt idx="389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'Score Template 2'!$HN$8</c:f>
              <c:strCache>
                <c:ptCount val="1"/>
                <c:pt idx="0">
                  <c:v>-AREG</c:v>
                </c:pt>
              </c:strCache>
            </c:strRef>
          </c:tx>
          <c:spPr>
            <a:ln>
              <a:solidFill>
                <a:srgbClr val="C0504D"/>
              </a:solidFill>
              <a:prstDash val="dash"/>
            </a:ln>
          </c:spPr>
          <c:marker>
            <c:symbol val="none"/>
          </c:marker>
          <c:cat>
            <c:numRef>
              <c:f>'Score Template 2'!$B$9:$B$429</c:f>
              <c:numCache>
                <c:formatCode>h:mm:ss</c:formatCode>
                <c:ptCount val="421"/>
                <c:pt idx="0">
                  <c:v>0.99652777777777835</c:v>
                </c:pt>
                <c:pt idx="1">
                  <c:v>0.99664351851851907</c:v>
                </c:pt>
                <c:pt idx="2">
                  <c:v>0.99675925925925979</c:v>
                </c:pt>
                <c:pt idx="3">
                  <c:v>0.99687500000000051</c:v>
                </c:pt>
                <c:pt idx="4">
                  <c:v>0.99699074074074123</c:v>
                </c:pt>
                <c:pt idx="5">
                  <c:v>0.99710648148148195</c:v>
                </c:pt>
                <c:pt idx="6">
                  <c:v>0.99722222222222268</c:v>
                </c:pt>
                <c:pt idx="7">
                  <c:v>0.9973379629629634</c:v>
                </c:pt>
                <c:pt idx="8">
                  <c:v>0.99745370370370412</c:v>
                </c:pt>
                <c:pt idx="9">
                  <c:v>0.99756944444444484</c:v>
                </c:pt>
                <c:pt idx="10">
                  <c:v>0.99768518518518556</c:v>
                </c:pt>
                <c:pt idx="11">
                  <c:v>0.99780092592592629</c:v>
                </c:pt>
                <c:pt idx="12">
                  <c:v>0.99791666666666701</c:v>
                </c:pt>
                <c:pt idx="13">
                  <c:v>0.99803240740740773</c:v>
                </c:pt>
                <c:pt idx="14">
                  <c:v>0.99814814814814845</c:v>
                </c:pt>
                <c:pt idx="15">
                  <c:v>0.99826388888888917</c:v>
                </c:pt>
                <c:pt idx="16">
                  <c:v>0.99837962962962989</c:v>
                </c:pt>
                <c:pt idx="17">
                  <c:v>0.99849537037037062</c:v>
                </c:pt>
                <c:pt idx="18">
                  <c:v>0.99861111111111134</c:v>
                </c:pt>
                <c:pt idx="19">
                  <c:v>0.99872685185185206</c:v>
                </c:pt>
                <c:pt idx="20">
                  <c:v>0.99884259259259278</c:v>
                </c:pt>
                <c:pt idx="21">
                  <c:v>0.9989583333333335</c:v>
                </c:pt>
                <c:pt idx="22">
                  <c:v>0.99907407407407423</c:v>
                </c:pt>
                <c:pt idx="23">
                  <c:v>0.99918981481481495</c:v>
                </c:pt>
                <c:pt idx="24">
                  <c:v>0.99930555555555567</c:v>
                </c:pt>
                <c:pt idx="25">
                  <c:v>0.99942129629629639</c:v>
                </c:pt>
                <c:pt idx="26">
                  <c:v>0.99953703703703711</c:v>
                </c:pt>
                <c:pt idx="27">
                  <c:v>0.99965277777777783</c:v>
                </c:pt>
                <c:pt idx="28">
                  <c:v>0.99976851851851856</c:v>
                </c:pt>
                <c:pt idx="29">
                  <c:v>0.99988425925925928</c:v>
                </c:pt>
                <c:pt idx="30">
                  <c:v>0</c:v>
                </c:pt>
                <c:pt idx="31">
                  <c:v>1.1574074074074073E-4</c:v>
                </c:pt>
                <c:pt idx="32">
                  <c:v>2.3148148148148146E-4</c:v>
                </c:pt>
                <c:pt idx="33">
                  <c:v>3.4722222222222218E-4</c:v>
                </c:pt>
                <c:pt idx="34">
                  <c:v>4.6296296296296293E-4</c:v>
                </c:pt>
                <c:pt idx="35">
                  <c:v>5.7870370370370367E-4</c:v>
                </c:pt>
                <c:pt idx="36">
                  <c:v>6.9444444444444436E-4</c:v>
                </c:pt>
                <c:pt idx="37">
                  <c:v>8.1018518518518505E-4</c:v>
                </c:pt>
                <c:pt idx="38">
                  <c:v>9.2592592592592574E-4</c:v>
                </c:pt>
                <c:pt idx="39">
                  <c:v>1.0416666666666664E-3</c:v>
                </c:pt>
                <c:pt idx="40">
                  <c:v>1.1574074074074071E-3</c:v>
                </c:pt>
                <c:pt idx="41">
                  <c:v>1.2731481481481478E-3</c:v>
                </c:pt>
                <c:pt idx="42">
                  <c:v>1.3888888888888885E-3</c:v>
                </c:pt>
                <c:pt idx="43">
                  <c:v>1.5046296296296292E-3</c:v>
                </c:pt>
                <c:pt idx="44">
                  <c:v>1.6203703703703699E-3</c:v>
                </c:pt>
                <c:pt idx="45">
                  <c:v>1.7361111111111106E-3</c:v>
                </c:pt>
                <c:pt idx="46">
                  <c:v>1.8518518518518513E-3</c:v>
                </c:pt>
                <c:pt idx="47">
                  <c:v>1.967592592592592E-3</c:v>
                </c:pt>
                <c:pt idx="48">
                  <c:v>2.0833333333333329E-3</c:v>
                </c:pt>
                <c:pt idx="49">
                  <c:v>2.1990740740740738E-3</c:v>
                </c:pt>
                <c:pt idx="50">
                  <c:v>2.3148148148148147E-3</c:v>
                </c:pt>
                <c:pt idx="51">
                  <c:v>2.4305555555555556E-3</c:v>
                </c:pt>
                <c:pt idx="52">
                  <c:v>2.5462962962962965E-3</c:v>
                </c:pt>
                <c:pt idx="53">
                  <c:v>2.6620370370370374E-3</c:v>
                </c:pt>
                <c:pt idx="54">
                  <c:v>2.7777777777777783E-3</c:v>
                </c:pt>
                <c:pt idx="55">
                  <c:v>2.8935185185185192E-3</c:v>
                </c:pt>
                <c:pt idx="56">
                  <c:v>3.0092592592592601E-3</c:v>
                </c:pt>
                <c:pt idx="57">
                  <c:v>3.125000000000001E-3</c:v>
                </c:pt>
                <c:pt idx="58">
                  <c:v>3.2407407407407419E-3</c:v>
                </c:pt>
                <c:pt idx="59">
                  <c:v>3.3564814814814829E-3</c:v>
                </c:pt>
                <c:pt idx="60">
                  <c:v>3.4722222222222238E-3</c:v>
                </c:pt>
                <c:pt idx="61">
                  <c:v>3.5879629629629647E-3</c:v>
                </c:pt>
                <c:pt idx="62">
                  <c:v>3.7037037037037056E-3</c:v>
                </c:pt>
                <c:pt idx="63">
                  <c:v>3.8194444444444465E-3</c:v>
                </c:pt>
                <c:pt idx="64">
                  <c:v>3.9351851851851874E-3</c:v>
                </c:pt>
                <c:pt idx="65">
                  <c:v>4.0509259259259283E-3</c:v>
                </c:pt>
                <c:pt idx="66">
                  <c:v>4.1666666666666692E-3</c:v>
                </c:pt>
                <c:pt idx="67">
                  <c:v>4.2824074074074101E-3</c:v>
                </c:pt>
                <c:pt idx="68">
                  <c:v>4.398148148148151E-3</c:v>
                </c:pt>
                <c:pt idx="69">
                  <c:v>4.5138888888888919E-3</c:v>
                </c:pt>
                <c:pt idx="70">
                  <c:v>4.6296296296296328E-3</c:v>
                </c:pt>
                <c:pt idx="71">
                  <c:v>4.7453703703703737E-3</c:v>
                </c:pt>
                <c:pt idx="72">
                  <c:v>4.8611111111111147E-3</c:v>
                </c:pt>
                <c:pt idx="73">
                  <c:v>4.9768518518518556E-3</c:v>
                </c:pt>
                <c:pt idx="74">
                  <c:v>5.0925925925925965E-3</c:v>
                </c:pt>
                <c:pt idx="75">
                  <c:v>5.2083333333333374E-3</c:v>
                </c:pt>
                <c:pt idx="76">
                  <c:v>5.3240740740740783E-3</c:v>
                </c:pt>
                <c:pt idx="77">
                  <c:v>5.4398148148148192E-3</c:v>
                </c:pt>
                <c:pt idx="78">
                  <c:v>5.5555555555555601E-3</c:v>
                </c:pt>
                <c:pt idx="79">
                  <c:v>5.671296296296301E-3</c:v>
                </c:pt>
                <c:pt idx="80">
                  <c:v>5.7870370370370419E-3</c:v>
                </c:pt>
                <c:pt idx="81">
                  <c:v>5.9027777777777828E-3</c:v>
                </c:pt>
                <c:pt idx="82">
                  <c:v>6.0185185185185237E-3</c:v>
                </c:pt>
                <c:pt idx="83">
                  <c:v>6.1342592592592646E-3</c:v>
                </c:pt>
                <c:pt idx="84">
                  <c:v>6.2500000000000056E-3</c:v>
                </c:pt>
                <c:pt idx="85">
                  <c:v>6.3657407407407465E-3</c:v>
                </c:pt>
                <c:pt idx="86">
                  <c:v>6.4814814814814874E-3</c:v>
                </c:pt>
                <c:pt idx="87">
                  <c:v>6.5972222222222283E-3</c:v>
                </c:pt>
                <c:pt idx="88">
                  <c:v>6.7129629629629692E-3</c:v>
                </c:pt>
                <c:pt idx="89">
                  <c:v>6.8287037037037101E-3</c:v>
                </c:pt>
                <c:pt idx="90">
                  <c:v>6.944444444444451E-3</c:v>
                </c:pt>
                <c:pt idx="91">
                  <c:v>7.0601851851851919E-3</c:v>
                </c:pt>
                <c:pt idx="92">
                  <c:v>7.1759259259259328E-3</c:v>
                </c:pt>
                <c:pt idx="93">
                  <c:v>7.2916666666666737E-3</c:v>
                </c:pt>
                <c:pt idx="94">
                  <c:v>7.4074074074074146E-3</c:v>
                </c:pt>
                <c:pt idx="95">
                  <c:v>7.5231481481481555E-3</c:v>
                </c:pt>
                <c:pt idx="96">
                  <c:v>7.6388888888888964E-3</c:v>
                </c:pt>
                <c:pt idx="97">
                  <c:v>7.7546296296296374E-3</c:v>
                </c:pt>
                <c:pt idx="98">
                  <c:v>7.8703703703703783E-3</c:v>
                </c:pt>
                <c:pt idx="99">
                  <c:v>7.9861111111111192E-3</c:v>
                </c:pt>
                <c:pt idx="100">
                  <c:v>8.1018518518518601E-3</c:v>
                </c:pt>
                <c:pt idx="101">
                  <c:v>8.217592592592601E-3</c:v>
                </c:pt>
                <c:pt idx="102">
                  <c:v>8.3333333333333419E-3</c:v>
                </c:pt>
                <c:pt idx="103">
                  <c:v>8.4490740740740828E-3</c:v>
                </c:pt>
                <c:pt idx="104">
                  <c:v>8.5648148148148237E-3</c:v>
                </c:pt>
                <c:pt idx="105">
                  <c:v>8.6805555555555646E-3</c:v>
                </c:pt>
                <c:pt idx="106">
                  <c:v>8.7962962962963055E-3</c:v>
                </c:pt>
                <c:pt idx="107">
                  <c:v>8.9120370370370464E-3</c:v>
                </c:pt>
                <c:pt idx="108">
                  <c:v>9.0277777777777873E-3</c:v>
                </c:pt>
                <c:pt idx="109">
                  <c:v>9.1435185185185282E-3</c:v>
                </c:pt>
                <c:pt idx="110">
                  <c:v>9.2592592592592692E-3</c:v>
                </c:pt>
                <c:pt idx="111">
                  <c:v>9.3750000000000101E-3</c:v>
                </c:pt>
                <c:pt idx="112">
                  <c:v>9.490740740740751E-3</c:v>
                </c:pt>
                <c:pt idx="113">
                  <c:v>9.6064814814814919E-3</c:v>
                </c:pt>
                <c:pt idx="114">
                  <c:v>9.7222222222222328E-3</c:v>
                </c:pt>
                <c:pt idx="115">
                  <c:v>9.8379629629629737E-3</c:v>
                </c:pt>
                <c:pt idx="116">
                  <c:v>9.9537037037037146E-3</c:v>
                </c:pt>
                <c:pt idx="117">
                  <c:v>1.0069444444444456E-2</c:v>
                </c:pt>
                <c:pt idx="118">
                  <c:v>1.0185185185185196E-2</c:v>
                </c:pt>
                <c:pt idx="119">
                  <c:v>1.0300925925925937E-2</c:v>
                </c:pt>
                <c:pt idx="120">
                  <c:v>1.0416666666666678E-2</c:v>
                </c:pt>
                <c:pt idx="121">
                  <c:v>1.0532407407407419E-2</c:v>
                </c:pt>
                <c:pt idx="122">
                  <c:v>1.064814814814816E-2</c:v>
                </c:pt>
                <c:pt idx="123">
                  <c:v>1.0763888888888901E-2</c:v>
                </c:pt>
                <c:pt idx="124">
                  <c:v>1.0879629629629642E-2</c:v>
                </c:pt>
                <c:pt idx="125">
                  <c:v>1.0995370370370383E-2</c:v>
                </c:pt>
                <c:pt idx="126">
                  <c:v>1.1111111111111124E-2</c:v>
                </c:pt>
                <c:pt idx="127">
                  <c:v>1.1226851851851865E-2</c:v>
                </c:pt>
                <c:pt idx="128">
                  <c:v>1.1342592592592605E-2</c:v>
                </c:pt>
                <c:pt idx="129">
                  <c:v>1.1458333333333346E-2</c:v>
                </c:pt>
                <c:pt idx="130">
                  <c:v>1.1574074074074087E-2</c:v>
                </c:pt>
                <c:pt idx="131">
                  <c:v>1.1689814814814828E-2</c:v>
                </c:pt>
                <c:pt idx="132">
                  <c:v>1.1805555555555569E-2</c:v>
                </c:pt>
                <c:pt idx="133">
                  <c:v>1.192129629629631E-2</c:v>
                </c:pt>
                <c:pt idx="134">
                  <c:v>1.2037037037037051E-2</c:v>
                </c:pt>
                <c:pt idx="135">
                  <c:v>1.2152777777777792E-2</c:v>
                </c:pt>
                <c:pt idx="136">
                  <c:v>1.2268518518518533E-2</c:v>
                </c:pt>
                <c:pt idx="137">
                  <c:v>1.2384259259259274E-2</c:v>
                </c:pt>
                <c:pt idx="138">
                  <c:v>1.2500000000000015E-2</c:v>
                </c:pt>
                <c:pt idx="139">
                  <c:v>1.2615740740740755E-2</c:v>
                </c:pt>
                <c:pt idx="140">
                  <c:v>1.2731481481481496E-2</c:v>
                </c:pt>
                <c:pt idx="141">
                  <c:v>1.2847222222222237E-2</c:v>
                </c:pt>
                <c:pt idx="142">
                  <c:v>1.2962962962962978E-2</c:v>
                </c:pt>
                <c:pt idx="143">
                  <c:v>1.3078703703703719E-2</c:v>
                </c:pt>
                <c:pt idx="144">
                  <c:v>1.319444444444446E-2</c:v>
                </c:pt>
                <c:pt idx="145">
                  <c:v>1.3310185185185201E-2</c:v>
                </c:pt>
                <c:pt idx="146">
                  <c:v>1.3425925925925942E-2</c:v>
                </c:pt>
                <c:pt idx="147">
                  <c:v>1.3541666666666683E-2</c:v>
                </c:pt>
                <c:pt idx="148">
                  <c:v>1.3657407407407424E-2</c:v>
                </c:pt>
                <c:pt idx="149">
                  <c:v>1.3773148148148165E-2</c:v>
                </c:pt>
                <c:pt idx="150">
                  <c:v>1.3888888888888905E-2</c:v>
                </c:pt>
                <c:pt idx="151">
                  <c:v>1.4004629629629646E-2</c:v>
                </c:pt>
                <c:pt idx="152">
                  <c:v>1.4120370370370387E-2</c:v>
                </c:pt>
                <c:pt idx="153">
                  <c:v>1.4236111111111128E-2</c:v>
                </c:pt>
                <c:pt idx="154">
                  <c:v>1.4351851851851869E-2</c:v>
                </c:pt>
                <c:pt idx="155">
                  <c:v>1.446759259259261E-2</c:v>
                </c:pt>
                <c:pt idx="156">
                  <c:v>1.4583333333333351E-2</c:v>
                </c:pt>
                <c:pt idx="157">
                  <c:v>1.4699074074074092E-2</c:v>
                </c:pt>
                <c:pt idx="158">
                  <c:v>1.4814814814814833E-2</c:v>
                </c:pt>
                <c:pt idx="159">
                  <c:v>1.4930555555555574E-2</c:v>
                </c:pt>
                <c:pt idx="160">
                  <c:v>1.5046296296296315E-2</c:v>
                </c:pt>
                <c:pt idx="161">
                  <c:v>1.5162037037037055E-2</c:v>
                </c:pt>
                <c:pt idx="162">
                  <c:v>1.5277777777777796E-2</c:v>
                </c:pt>
                <c:pt idx="163">
                  <c:v>1.5393518518518537E-2</c:v>
                </c:pt>
                <c:pt idx="164">
                  <c:v>1.5509259259259278E-2</c:v>
                </c:pt>
                <c:pt idx="165">
                  <c:v>1.5625000000000017E-2</c:v>
                </c:pt>
                <c:pt idx="166">
                  <c:v>1.5740740740740757E-2</c:v>
                </c:pt>
                <c:pt idx="167">
                  <c:v>1.5856481481481496E-2</c:v>
                </c:pt>
                <c:pt idx="168">
                  <c:v>1.5972222222222235E-2</c:v>
                </c:pt>
                <c:pt idx="169">
                  <c:v>1.6087962962962974E-2</c:v>
                </c:pt>
                <c:pt idx="170">
                  <c:v>1.6203703703703713E-2</c:v>
                </c:pt>
                <c:pt idx="171">
                  <c:v>1.6319444444444452E-2</c:v>
                </c:pt>
                <c:pt idx="172">
                  <c:v>1.6435185185185192E-2</c:v>
                </c:pt>
                <c:pt idx="173">
                  <c:v>1.6550925925925931E-2</c:v>
                </c:pt>
                <c:pt idx="174">
                  <c:v>1.666666666666667E-2</c:v>
                </c:pt>
                <c:pt idx="175">
                  <c:v>1.6782407407407409E-2</c:v>
                </c:pt>
                <c:pt idx="176">
                  <c:v>1.6898148148148148E-2</c:v>
                </c:pt>
                <c:pt idx="177">
                  <c:v>1.7013888888888887E-2</c:v>
                </c:pt>
                <c:pt idx="178">
                  <c:v>1.7129629629629627E-2</c:v>
                </c:pt>
                <c:pt idx="179">
                  <c:v>1.7245370370370366E-2</c:v>
                </c:pt>
                <c:pt idx="180">
                  <c:v>1.7361111111111105E-2</c:v>
                </c:pt>
                <c:pt idx="181">
                  <c:v>1.7476851851851844E-2</c:v>
                </c:pt>
                <c:pt idx="182">
                  <c:v>1.7592592592592583E-2</c:v>
                </c:pt>
                <c:pt idx="183">
                  <c:v>1.7708333333333322E-2</c:v>
                </c:pt>
                <c:pt idx="184">
                  <c:v>1.7824074074074062E-2</c:v>
                </c:pt>
                <c:pt idx="185">
                  <c:v>1.7939814814814801E-2</c:v>
                </c:pt>
                <c:pt idx="186">
                  <c:v>1.805555555555554E-2</c:v>
                </c:pt>
                <c:pt idx="187">
                  <c:v>1.8171296296296279E-2</c:v>
                </c:pt>
                <c:pt idx="188">
                  <c:v>1.8287037037037018E-2</c:v>
                </c:pt>
                <c:pt idx="189">
                  <c:v>1.8402777777777758E-2</c:v>
                </c:pt>
                <c:pt idx="190">
                  <c:v>1.8518518518518497E-2</c:v>
                </c:pt>
                <c:pt idx="191">
                  <c:v>1.8634259259259236E-2</c:v>
                </c:pt>
                <c:pt idx="192">
                  <c:v>1.8749999999999975E-2</c:v>
                </c:pt>
                <c:pt idx="193">
                  <c:v>1.8865740740740714E-2</c:v>
                </c:pt>
                <c:pt idx="194">
                  <c:v>1.8981481481481453E-2</c:v>
                </c:pt>
                <c:pt idx="195">
                  <c:v>1.9097222222222193E-2</c:v>
                </c:pt>
                <c:pt idx="196">
                  <c:v>1.9212962962962932E-2</c:v>
                </c:pt>
                <c:pt idx="197">
                  <c:v>1.9328703703703671E-2</c:v>
                </c:pt>
                <c:pt idx="198">
                  <c:v>1.944444444444441E-2</c:v>
                </c:pt>
                <c:pt idx="199">
                  <c:v>1.9560185185185149E-2</c:v>
                </c:pt>
                <c:pt idx="200">
                  <c:v>1.9675925925925888E-2</c:v>
                </c:pt>
                <c:pt idx="201">
                  <c:v>1.9791666666666628E-2</c:v>
                </c:pt>
                <c:pt idx="202">
                  <c:v>1.9907407407407367E-2</c:v>
                </c:pt>
                <c:pt idx="203">
                  <c:v>2.0023148148148106E-2</c:v>
                </c:pt>
                <c:pt idx="204">
                  <c:v>2.0138888888888845E-2</c:v>
                </c:pt>
                <c:pt idx="205">
                  <c:v>2.0254629629629584E-2</c:v>
                </c:pt>
                <c:pt idx="206">
                  <c:v>2.0370370370370323E-2</c:v>
                </c:pt>
                <c:pt idx="207">
                  <c:v>2.0486111111111063E-2</c:v>
                </c:pt>
                <c:pt idx="208">
                  <c:v>2.0601851851851802E-2</c:v>
                </c:pt>
                <c:pt idx="209">
                  <c:v>2.0717592592592541E-2</c:v>
                </c:pt>
                <c:pt idx="210">
                  <c:v>2.083333333333328E-2</c:v>
                </c:pt>
                <c:pt idx="211">
                  <c:v>2.0949074074074019E-2</c:v>
                </c:pt>
                <c:pt idx="212">
                  <c:v>2.1064814814814758E-2</c:v>
                </c:pt>
                <c:pt idx="213">
                  <c:v>2.1180555555555498E-2</c:v>
                </c:pt>
                <c:pt idx="214">
                  <c:v>2.1296296296296237E-2</c:v>
                </c:pt>
                <c:pt idx="215">
                  <c:v>2.1412037037036976E-2</c:v>
                </c:pt>
                <c:pt idx="216">
                  <c:v>2.1527777777777715E-2</c:v>
                </c:pt>
                <c:pt idx="217">
                  <c:v>2.1643518518518454E-2</c:v>
                </c:pt>
                <c:pt idx="218">
                  <c:v>2.1759259259259194E-2</c:v>
                </c:pt>
                <c:pt idx="219">
                  <c:v>2.1874999999999933E-2</c:v>
                </c:pt>
                <c:pt idx="220">
                  <c:v>2.1990740740740672E-2</c:v>
                </c:pt>
                <c:pt idx="221">
                  <c:v>2.2106481481481411E-2</c:v>
                </c:pt>
                <c:pt idx="222">
                  <c:v>2.222222222222215E-2</c:v>
                </c:pt>
                <c:pt idx="223">
                  <c:v>2.2337962962962889E-2</c:v>
                </c:pt>
                <c:pt idx="224">
                  <c:v>2.2453703703703629E-2</c:v>
                </c:pt>
                <c:pt idx="225">
                  <c:v>2.2569444444444368E-2</c:v>
                </c:pt>
                <c:pt idx="226">
                  <c:v>2.2685185185185107E-2</c:v>
                </c:pt>
                <c:pt idx="227">
                  <c:v>2.2800925925925846E-2</c:v>
                </c:pt>
                <c:pt idx="228">
                  <c:v>2.2916666666666585E-2</c:v>
                </c:pt>
                <c:pt idx="229">
                  <c:v>2.3032407407407324E-2</c:v>
                </c:pt>
                <c:pt idx="230">
                  <c:v>2.3148148148148064E-2</c:v>
                </c:pt>
                <c:pt idx="231">
                  <c:v>2.3263888888888803E-2</c:v>
                </c:pt>
                <c:pt idx="232">
                  <c:v>2.3379629629629542E-2</c:v>
                </c:pt>
                <c:pt idx="233">
                  <c:v>2.3495370370370281E-2</c:v>
                </c:pt>
                <c:pt idx="234">
                  <c:v>2.361111111111102E-2</c:v>
                </c:pt>
                <c:pt idx="235">
                  <c:v>2.3726851851851759E-2</c:v>
                </c:pt>
                <c:pt idx="236">
                  <c:v>2.3842592592592499E-2</c:v>
                </c:pt>
                <c:pt idx="237">
                  <c:v>2.3958333333333238E-2</c:v>
                </c:pt>
                <c:pt idx="238">
                  <c:v>2.4074074074073977E-2</c:v>
                </c:pt>
                <c:pt idx="239">
                  <c:v>2.4189814814814716E-2</c:v>
                </c:pt>
                <c:pt idx="240">
                  <c:v>2.4305555555555455E-2</c:v>
                </c:pt>
                <c:pt idx="241">
                  <c:v>2.4421296296296195E-2</c:v>
                </c:pt>
                <c:pt idx="242">
                  <c:v>2.4537037037036934E-2</c:v>
                </c:pt>
                <c:pt idx="243">
                  <c:v>2.4652777777777673E-2</c:v>
                </c:pt>
                <c:pt idx="244">
                  <c:v>2.4768518518518412E-2</c:v>
                </c:pt>
                <c:pt idx="245">
                  <c:v>2.4884259259259151E-2</c:v>
                </c:pt>
                <c:pt idx="246">
                  <c:v>2.499999999999989E-2</c:v>
                </c:pt>
                <c:pt idx="247">
                  <c:v>2.511574074074063E-2</c:v>
                </c:pt>
                <c:pt idx="248">
                  <c:v>2.5231481481481369E-2</c:v>
                </c:pt>
                <c:pt idx="249">
                  <c:v>2.5347222222222108E-2</c:v>
                </c:pt>
                <c:pt idx="250">
                  <c:v>2.5462962962962847E-2</c:v>
                </c:pt>
                <c:pt idx="251">
                  <c:v>2.5578703703703586E-2</c:v>
                </c:pt>
                <c:pt idx="252">
                  <c:v>2.5694444444444325E-2</c:v>
                </c:pt>
                <c:pt idx="253">
                  <c:v>2.5810185185185065E-2</c:v>
                </c:pt>
                <c:pt idx="254">
                  <c:v>2.5925925925925804E-2</c:v>
                </c:pt>
                <c:pt idx="255">
                  <c:v>2.6041666666666543E-2</c:v>
                </c:pt>
                <c:pt idx="256">
                  <c:v>2.6157407407407282E-2</c:v>
                </c:pt>
                <c:pt idx="257">
                  <c:v>2.6273148148148021E-2</c:v>
                </c:pt>
                <c:pt idx="258">
                  <c:v>2.638888888888876E-2</c:v>
                </c:pt>
                <c:pt idx="259">
                  <c:v>2.65046296296295E-2</c:v>
                </c:pt>
                <c:pt idx="260">
                  <c:v>2.6620370370370239E-2</c:v>
                </c:pt>
                <c:pt idx="261">
                  <c:v>2.6736111111110978E-2</c:v>
                </c:pt>
                <c:pt idx="262">
                  <c:v>2.6851851851851717E-2</c:v>
                </c:pt>
                <c:pt idx="263">
                  <c:v>2.6967592592592456E-2</c:v>
                </c:pt>
                <c:pt idx="264">
                  <c:v>2.7083333333333195E-2</c:v>
                </c:pt>
                <c:pt idx="265">
                  <c:v>2.7199074074073935E-2</c:v>
                </c:pt>
                <c:pt idx="266">
                  <c:v>2.7314814814814674E-2</c:v>
                </c:pt>
                <c:pt idx="267">
                  <c:v>2.7430555555555413E-2</c:v>
                </c:pt>
                <c:pt idx="268">
                  <c:v>2.7546296296296152E-2</c:v>
                </c:pt>
                <c:pt idx="269">
                  <c:v>2.7662037037036891E-2</c:v>
                </c:pt>
                <c:pt idx="270">
                  <c:v>2.7777777777777631E-2</c:v>
                </c:pt>
                <c:pt idx="271">
                  <c:v>2.789351851851837E-2</c:v>
                </c:pt>
                <c:pt idx="272">
                  <c:v>2.8009259259259109E-2</c:v>
                </c:pt>
                <c:pt idx="273">
                  <c:v>2.8124999999999848E-2</c:v>
                </c:pt>
                <c:pt idx="274">
                  <c:v>2.8240740740740587E-2</c:v>
                </c:pt>
                <c:pt idx="275">
                  <c:v>2.8356481481481326E-2</c:v>
                </c:pt>
                <c:pt idx="276">
                  <c:v>2.8472222222222066E-2</c:v>
                </c:pt>
                <c:pt idx="277">
                  <c:v>2.8587962962962805E-2</c:v>
                </c:pt>
                <c:pt idx="278">
                  <c:v>2.8703703703703544E-2</c:v>
                </c:pt>
                <c:pt idx="279">
                  <c:v>2.8819444444444283E-2</c:v>
                </c:pt>
                <c:pt idx="280">
                  <c:v>2.8935185185185022E-2</c:v>
                </c:pt>
                <c:pt idx="281">
                  <c:v>2.9050925925925761E-2</c:v>
                </c:pt>
                <c:pt idx="282">
                  <c:v>2.9166666666666501E-2</c:v>
                </c:pt>
                <c:pt idx="283">
                  <c:v>2.928240740740724E-2</c:v>
                </c:pt>
                <c:pt idx="284">
                  <c:v>2.9398148148147979E-2</c:v>
                </c:pt>
                <c:pt idx="285">
                  <c:v>2.9513888888888718E-2</c:v>
                </c:pt>
                <c:pt idx="286">
                  <c:v>2.9629629629629457E-2</c:v>
                </c:pt>
                <c:pt idx="287">
                  <c:v>2.9745370370370196E-2</c:v>
                </c:pt>
                <c:pt idx="288">
                  <c:v>2.9861111111110936E-2</c:v>
                </c:pt>
                <c:pt idx="289">
                  <c:v>2.9976851851851675E-2</c:v>
                </c:pt>
                <c:pt idx="290">
                  <c:v>3.0092592592592414E-2</c:v>
                </c:pt>
                <c:pt idx="291">
                  <c:v>3.0208333333333153E-2</c:v>
                </c:pt>
                <c:pt idx="292">
                  <c:v>3.0324074074073892E-2</c:v>
                </c:pt>
                <c:pt idx="293">
                  <c:v>3.0439814814814631E-2</c:v>
                </c:pt>
                <c:pt idx="294">
                  <c:v>3.0555555555555371E-2</c:v>
                </c:pt>
                <c:pt idx="295">
                  <c:v>3.067129629629611E-2</c:v>
                </c:pt>
                <c:pt idx="296">
                  <c:v>3.0787037037036849E-2</c:v>
                </c:pt>
                <c:pt idx="297">
                  <c:v>3.0902777777777588E-2</c:v>
                </c:pt>
                <c:pt idx="298">
                  <c:v>3.1018518518518327E-2</c:v>
                </c:pt>
                <c:pt idx="299">
                  <c:v>3.1134259259259067E-2</c:v>
                </c:pt>
                <c:pt idx="300">
                  <c:v>3.1249999999999806E-2</c:v>
                </c:pt>
                <c:pt idx="301">
                  <c:v>3.1365740740740548E-2</c:v>
                </c:pt>
                <c:pt idx="302">
                  <c:v>3.1481481481481291E-2</c:v>
                </c:pt>
                <c:pt idx="303">
                  <c:v>3.1597222222222034E-2</c:v>
                </c:pt>
                <c:pt idx="304">
                  <c:v>3.1712962962962776E-2</c:v>
                </c:pt>
                <c:pt idx="305">
                  <c:v>3.1828703703703519E-2</c:v>
                </c:pt>
                <c:pt idx="306">
                  <c:v>3.1944444444444262E-2</c:v>
                </c:pt>
                <c:pt idx="307">
                  <c:v>3.2060185185185004E-2</c:v>
                </c:pt>
                <c:pt idx="308">
                  <c:v>3.2175925925925747E-2</c:v>
                </c:pt>
                <c:pt idx="309">
                  <c:v>3.2291666666666489E-2</c:v>
                </c:pt>
                <c:pt idx="310">
                  <c:v>3.2407407407407232E-2</c:v>
                </c:pt>
                <c:pt idx="311">
                  <c:v>3.2523148148147975E-2</c:v>
                </c:pt>
                <c:pt idx="312">
                  <c:v>3.2638888888888717E-2</c:v>
                </c:pt>
                <c:pt idx="313">
                  <c:v>3.275462962962946E-2</c:v>
                </c:pt>
                <c:pt idx="314">
                  <c:v>3.2870370370370203E-2</c:v>
                </c:pt>
                <c:pt idx="315">
                  <c:v>3.2986111111110945E-2</c:v>
                </c:pt>
                <c:pt idx="316">
                  <c:v>3.3101851851851688E-2</c:v>
                </c:pt>
                <c:pt idx="317">
                  <c:v>3.3217592592592431E-2</c:v>
                </c:pt>
                <c:pt idx="318">
                  <c:v>3.3333333333333173E-2</c:v>
                </c:pt>
                <c:pt idx="319">
                  <c:v>3.3449074074073916E-2</c:v>
                </c:pt>
                <c:pt idx="320">
                  <c:v>3.3564814814814659E-2</c:v>
                </c:pt>
                <c:pt idx="321">
                  <c:v>3.3680555555555401E-2</c:v>
                </c:pt>
                <c:pt idx="322">
                  <c:v>3.3796296296296144E-2</c:v>
                </c:pt>
                <c:pt idx="323">
                  <c:v>3.3912037037036886E-2</c:v>
                </c:pt>
                <c:pt idx="324">
                  <c:v>3.4027777777777629E-2</c:v>
                </c:pt>
                <c:pt idx="325">
                  <c:v>3.4143518518518372E-2</c:v>
                </c:pt>
                <c:pt idx="326">
                  <c:v>3.4259259259259114E-2</c:v>
                </c:pt>
                <c:pt idx="327">
                  <c:v>3.4374999999999857E-2</c:v>
                </c:pt>
                <c:pt idx="328">
                  <c:v>3.44907407407406E-2</c:v>
                </c:pt>
                <c:pt idx="329">
                  <c:v>3.4606481481481342E-2</c:v>
                </c:pt>
                <c:pt idx="330">
                  <c:v>3.4722222222222085E-2</c:v>
                </c:pt>
                <c:pt idx="331">
                  <c:v>3.4837962962962828E-2</c:v>
                </c:pt>
                <c:pt idx="332">
                  <c:v>3.495370370370357E-2</c:v>
                </c:pt>
                <c:pt idx="333">
                  <c:v>3.5069444444444313E-2</c:v>
                </c:pt>
                <c:pt idx="334">
                  <c:v>3.5185185185185056E-2</c:v>
                </c:pt>
                <c:pt idx="335">
                  <c:v>3.5300925925925798E-2</c:v>
                </c:pt>
                <c:pt idx="336">
                  <c:v>3.5416666666666541E-2</c:v>
                </c:pt>
                <c:pt idx="337">
                  <c:v>3.5532407407407283E-2</c:v>
                </c:pt>
                <c:pt idx="338">
                  <c:v>3.5648148148148026E-2</c:v>
                </c:pt>
                <c:pt idx="339">
                  <c:v>3.5763888888888769E-2</c:v>
                </c:pt>
                <c:pt idx="340">
                  <c:v>3.5879629629629511E-2</c:v>
                </c:pt>
                <c:pt idx="341">
                  <c:v>3.5995370370370254E-2</c:v>
                </c:pt>
                <c:pt idx="342">
                  <c:v>3.6111111111110997E-2</c:v>
                </c:pt>
                <c:pt idx="343">
                  <c:v>3.6226851851851739E-2</c:v>
                </c:pt>
                <c:pt idx="344">
                  <c:v>3.6342592592592482E-2</c:v>
                </c:pt>
                <c:pt idx="345">
                  <c:v>3.6458333333333225E-2</c:v>
                </c:pt>
                <c:pt idx="346">
                  <c:v>3.6574074074073967E-2</c:v>
                </c:pt>
                <c:pt idx="347">
                  <c:v>3.668981481481471E-2</c:v>
                </c:pt>
                <c:pt idx="348">
                  <c:v>3.6805555555555453E-2</c:v>
                </c:pt>
                <c:pt idx="349">
                  <c:v>3.6921296296296195E-2</c:v>
                </c:pt>
                <c:pt idx="350">
                  <c:v>3.7037037037036938E-2</c:v>
                </c:pt>
                <c:pt idx="351">
                  <c:v>3.715277777777768E-2</c:v>
                </c:pt>
                <c:pt idx="352">
                  <c:v>3.7268518518518423E-2</c:v>
                </c:pt>
                <c:pt idx="353">
                  <c:v>3.7384259259259166E-2</c:v>
                </c:pt>
                <c:pt idx="354">
                  <c:v>3.7499999999999908E-2</c:v>
                </c:pt>
                <c:pt idx="355">
                  <c:v>3.7615740740740651E-2</c:v>
                </c:pt>
                <c:pt idx="356">
                  <c:v>3.7731481481481394E-2</c:v>
                </c:pt>
                <c:pt idx="357">
                  <c:v>3.7847222222222136E-2</c:v>
                </c:pt>
                <c:pt idx="358">
                  <c:v>3.7962962962962879E-2</c:v>
                </c:pt>
                <c:pt idx="359">
                  <c:v>3.8078703703703622E-2</c:v>
                </c:pt>
                <c:pt idx="360">
                  <c:v>3.8194444444444364E-2</c:v>
                </c:pt>
                <c:pt idx="361">
                  <c:v>3.8310185185185107E-2</c:v>
                </c:pt>
                <c:pt idx="362">
                  <c:v>3.842592592592585E-2</c:v>
                </c:pt>
                <c:pt idx="363">
                  <c:v>3.8541666666666592E-2</c:v>
                </c:pt>
                <c:pt idx="364">
                  <c:v>3.8657407407407335E-2</c:v>
                </c:pt>
                <c:pt idx="365">
                  <c:v>3.8773148148148077E-2</c:v>
                </c:pt>
                <c:pt idx="366">
                  <c:v>3.888888888888882E-2</c:v>
                </c:pt>
                <c:pt idx="367">
                  <c:v>3.9004629629629563E-2</c:v>
                </c:pt>
                <c:pt idx="368">
                  <c:v>3.9120370370370305E-2</c:v>
                </c:pt>
                <c:pt idx="369">
                  <c:v>3.9236111111111048E-2</c:v>
                </c:pt>
                <c:pt idx="370">
                  <c:v>3.9351851851851791E-2</c:v>
                </c:pt>
                <c:pt idx="371">
                  <c:v>3.9467592592592533E-2</c:v>
                </c:pt>
                <c:pt idx="372">
                  <c:v>3.9583333333333276E-2</c:v>
                </c:pt>
                <c:pt idx="373">
                  <c:v>3.9699074074074019E-2</c:v>
                </c:pt>
                <c:pt idx="374">
                  <c:v>3.9814814814814761E-2</c:v>
                </c:pt>
                <c:pt idx="375">
                  <c:v>3.9930555555555504E-2</c:v>
                </c:pt>
                <c:pt idx="376">
                  <c:v>4.0046296296296247E-2</c:v>
                </c:pt>
                <c:pt idx="377">
                  <c:v>4.0162037037036989E-2</c:v>
                </c:pt>
                <c:pt idx="378">
                  <c:v>4.0277777777777732E-2</c:v>
                </c:pt>
                <c:pt idx="379">
                  <c:v>4.0393518518518474E-2</c:v>
                </c:pt>
                <c:pt idx="380">
                  <c:v>4.0509259259259217E-2</c:v>
                </c:pt>
                <c:pt idx="381">
                  <c:v>4.062499999999996E-2</c:v>
                </c:pt>
                <c:pt idx="382">
                  <c:v>4.0740740740740702E-2</c:v>
                </c:pt>
                <c:pt idx="383">
                  <c:v>4.0856481481481445E-2</c:v>
                </c:pt>
                <c:pt idx="384">
                  <c:v>4.0972222222222188E-2</c:v>
                </c:pt>
                <c:pt idx="385">
                  <c:v>4.108796296296293E-2</c:v>
                </c:pt>
                <c:pt idx="386">
                  <c:v>4.1203703703703673E-2</c:v>
                </c:pt>
                <c:pt idx="387">
                  <c:v>4.1319444444444416E-2</c:v>
                </c:pt>
                <c:pt idx="388">
                  <c:v>4.1435185185185158E-2</c:v>
                </c:pt>
                <c:pt idx="389">
                  <c:v>4.1550925925925901E-2</c:v>
                </c:pt>
                <c:pt idx="390">
                  <c:v>4.1666666666666644E-2</c:v>
                </c:pt>
                <c:pt idx="391">
                  <c:v>4.1782407407407386E-2</c:v>
                </c:pt>
                <c:pt idx="392">
                  <c:v>4.1898148148148129E-2</c:v>
                </c:pt>
                <c:pt idx="393">
                  <c:v>4.2013888888888871E-2</c:v>
                </c:pt>
                <c:pt idx="394">
                  <c:v>4.2129629629629614E-2</c:v>
                </c:pt>
                <c:pt idx="395">
                  <c:v>4.2245370370370357E-2</c:v>
                </c:pt>
                <c:pt idx="396">
                  <c:v>4.2361111111111099E-2</c:v>
                </c:pt>
                <c:pt idx="397">
                  <c:v>4.2476851851851842E-2</c:v>
                </c:pt>
                <c:pt idx="398">
                  <c:v>4.2592592592592585E-2</c:v>
                </c:pt>
                <c:pt idx="399">
                  <c:v>4.2708333333333327E-2</c:v>
                </c:pt>
                <c:pt idx="400">
                  <c:v>4.282407407407407E-2</c:v>
                </c:pt>
                <c:pt idx="401">
                  <c:v>4.2939814814814813E-2</c:v>
                </c:pt>
                <c:pt idx="402">
                  <c:v>4.3055555555555555E-2</c:v>
                </c:pt>
                <c:pt idx="403">
                  <c:v>4.3171296296296298E-2</c:v>
                </c:pt>
                <c:pt idx="404">
                  <c:v>4.3287037037037041E-2</c:v>
                </c:pt>
                <c:pt idx="405">
                  <c:v>4.3402777777777783E-2</c:v>
                </c:pt>
                <c:pt idx="406">
                  <c:v>4.3518518518518526E-2</c:v>
                </c:pt>
                <c:pt idx="407">
                  <c:v>4.3634259259259268E-2</c:v>
                </c:pt>
                <c:pt idx="408">
                  <c:v>4.3750000000000011E-2</c:v>
                </c:pt>
                <c:pt idx="409">
                  <c:v>4.3865740740740754E-2</c:v>
                </c:pt>
                <c:pt idx="410">
                  <c:v>4.3981481481481496E-2</c:v>
                </c:pt>
                <c:pt idx="411">
                  <c:v>4.4097222222222239E-2</c:v>
                </c:pt>
                <c:pt idx="412">
                  <c:v>4.4212962962962982E-2</c:v>
                </c:pt>
                <c:pt idx="413">
                  <c:v>4.4328703703703724E-2</c:v>
                </c:pt>
                <c:pt idx="414">
                  <c:v>4.4444444444444467E-2</c:v>
                </c:pt>
                <c:pt idx="415">
                  <c:v>4.456018518518521E-2</c:v>
                </c:pt>
                <c:pt idx="416">
                  <c:v>4.4675925925925952E-2</c:v>
                </c:pt>
                <c:pt idx="417">
                  <c:v>4.4791666666666695E-2</c:v>
                </c:pt>
                <c:pt idx="418">
                  <c:v>4.4907407407407438E-2</c:v>
                </c:pt>
                <c:pt idx="419">
                  <c:v>4.502314814814818E-2</c:v>
                </c:pt>
                <c:pt idx="420">
                  <c:v>4.5138888888888923E-2</c:v>
                </c:pt>
              </c:numCache>
            </c:numRef>
          </c:cat>
          <c:val>
            <c:numRef>
              <c:f>'Score Template 2'!$HN$9:$HN$398</c:f>
              <c:numCache>
                <c:formatCode>0.0000</c:formatCode>
                <c:ptCount val="390"/>
                <c:pt idx="0">
                  <c:v>-20</c:v>
                </c:pt>
                <c:pt idx="1">
                  <c:v>-20</c:v>
                </c:pt>
                <c:pt idx="2">
                  <c:v>-20</c:v>
                </c:pt>
                <c:pt idx="3">
                  <c:v>-20</c:v>
                </c:pt>
                <c:pt idx="4">
                  <c:v>-20</c:v>
                </c:pt>
                <c:pt idx="5">
                  <c:v>-20</c:v>
                </c:pt>
                <c:pt idx="6">
                  <c:v>-20</c:v>
                </c:pt>
                <c:pt idx="7">
                  <c:v>-20</c:v>
                </c:pt>
                <c:pt idx="8">
                  <c:v>-20</c:v>
                </c:pt>
                <c:pt idx="9">
                  <c:v>-20</c:v>
                </c:pt>
                <c:pt idx="10">
                  <c:v>-20</c:v>
                </c:pt>
                <c:pt idx="11">
                  <c:v>-20</c:v>
                </c:pt>
                <c:pt idx="12">
                  <c:v>-20</c:v>
                </c:pt>
                <c:pt idx="13">
                  <c:v>-20</c:v>
                </c:pt>
                <c:pt idx="14">
                  <c:v>-20</c:v>
                </c:pt>
                <c:pt idx="15">
                  <c:v>-20</c:v>
                </c:pt>
                <c:pt idx="16">
                  <c:v>-20</c:v>
                </c:pt>
                <c:pt idx="17">
                  <c:v>-20</c:v>
                </c:pt>
                <c:pt idx="18">
                  <c:v>-20</c:v>
                </c:pt>
                <c:pt idx="19">
                  <c:v>-20</c:v>
                </c:pt>
                <c:pt idx="20">
                  <c:v>-20</c:v>
                </c:pt>
                <c:pt idx="21">
                  <c:v>-20</c:v>
                </c:pt>
                <c:pt idx="22">
                  <c:v>-20</c:v>
                </c:pt>
                <c:pt idx="23">
                  <c:v>-20</c:v>
                </c:pt>
                <c:pt idx="24">
                  <c:v>-20</c:v>
                </c:pt>
                <c:pt idx="25">
                  <c:v>-20</c:v>
                </c:pt>
                <c:pt idx="26">
                  <c:v>-20</c:v>
                </c:pt>
                <c:pt idx="27">
                  <c:v>-20</c:v>
                </c:pt>
                <c:pt idx="28">
                  <c:v>-20</c:v>
                </c:pt>
                <c:pt idx="29">
                  <c:v>-20</c:v>
                </c:pt>
                <c:pt idx="30">
                  <c:v>-20</c:v>
                </c:pt>
                <c:pt idx="31">
                  <c:v>-20</c:v>
                </c:pt>
                <c:pt idx="32">
                  <c:v>-20</c:v>
                </c:pt>
                <c:pt idx="33">
                  <c:v>-20</c:v>
                </c:pt>
                <c:pt idx="34">
                  <c:v>-20</c:v>
                </c:pt>
                <c:pt idx="35">
                  <c:v>-20</c:v>
                </c:pt>
                <c:pt idx="36">
                  <c:v>-20</c:v>
                </c:pt>
                <c:pt idx="37">
                  <c:v>-20</c:v>
                </c:pt>
                <c:pt idx="38">
                  <c:v>-20</c:v>
                </c:pt>
                <c:pt idx="39">
                  <c:v>-20</c:v>
                </c:pt>
                <c:pt idx="40">
                  <c:v>-20</c:v>
                </c:pt>
                <c:pt idx="41">
                  <c:v>-20</c:v>
                </c:pt>
                <c:pt idx="42">
                  <c:v>-20</c:v>
                </c:pt>
                <c:pt idx="43">
                  <c:v>-20</c:v>
                </c:pt>
                <c:pt idx="44">
                  <c:v>-20</c:v>
                </c:pt>
                <c:pt idx="45">
                  <c:v>-20</c:v>
                </c:pt>
                <c:pt idx="46">
                  <c:v>-20</c:v>
                </c:pt>
                <c:pt idx="47">
                  <c:v>-20</c:v>
                </c:pt>
                <c:pt idx="48">
                  <c:v>-20</c:v>
                </c:pt>
                <c:pt idx="49">
                  <c:v>-20</c:v>
                </c:pt>
                <c:pt idx="50">
                  <c:v>-20</c:v>
                </c:pt>
                <c:pt idx="51">
                  <c:v>-20</c:v>
                </c:pt>
                <c:pt idx="52">
                  <c:v>-20</c:v>
                </c:pt>
                <c:pt idx="53">
                  <c:v>-20</c:v>
                </c:pt>
                <c:pt idx="54">
                  <c:v>-20</c:v>
                </c:pt>
                <c:pt idx="55">
                  <c:v>-20</c:v>
                </c:pt>
                <c:pt idx="56">
                  <c:v>-20</c:v>
                </c:pt>
                <c:pt idx="57">
                  <c:v>-20</c:v>
                </c:pt>
                <c:pt idx="58">
                  <c:v>-20</c:v>
                </c:pt>
                <c:pt idx="59">
                  <c:v>-20</c:v>
                </c:pt>
                <c:pt idx="60">
                  <c:v>-20</c:v>
                </c:pt>
                <c:pt idx="61">
                  <c:v>-20</c:v>
                </c:pt>
                <c:pt idx="62">
                  <c:v>-20</c:v>
                </c:pt>
                <c:pt idx="63">
                  <c:v>-20</c:v>
                </c:pt>
                <c:pt idx="64">
                  <c:v>-20</c:v>
                </c:pt>
                <c:pt idx="65">
                  <c:v>-20</c:v>
                </c:pt>
                <c:pt idx="66">
                  <c:v>-20</c:v>
                </c:pt>
                <c:pt idx="67">
                  <c:v>-20</c:v>
                </c:pt>
                <c:pt idx="68">
                  <c:v>-20</c:v>
                </c:pt>
                <c:pt idx="69">
                  <c:v>-20</c:v>
                </c:pt>
                <c:pt idx="70">
                  <c:v>-20</c:v>
                </c:pt>
                <c:pt idx="71">
                  <c:v>-20</c:v>
                </c:pt>
                <c:pt idx="72">
                  <c:v>-20</c:v>
                </c:pt>
                <c:pt idx="73">
                  <c:v>-20</c:v>
                </c:pt>
                <c:pt idx="74">
                  <c:v>-20</c:v>
                </c:pt>
                <c:pt idx="75">
                  <c:v>-20</c:v>
                </c:pt>
                <c:pt idx="76">
                  <c:v>-20</c:v>
                </c:pt>
                <c:pt idx="77">
                  <c:v>-20</c:v>
                </c:pt>
                <c:pt idx="78">
                  <c:v>-20</c:v>
                </c:pt>
                <c:pt idx="79">
                  <c:v>-20</c:v>
                </c:pt>
                <c:pt idx="80">
                  <c:v>-20</c:v>
                </c:pt>
                <c:pt idx="81">
                  <c:v>-20</c:v>
                </c:pt>
                <c:pt idx="82">
                  <c:v>-20</c:v>
                </c:pt>
                <c:pt idx="83">
                  <c:v>-20</c:v>
                </c:pt>
                <c:pt idx="84">
                  <c:v>-20</c:v>
                </c:pt>
                <c:pt idx="85">
                  <c:v>-20</c:v>
                </c:pt>
                <c:pt idx="86">
                  <c:v>-20</c:v>
                </c:pt>
                <c:pt idx="87">
                  <c:v>-20</c:v>
                </c:pt>
                <c:pt idx="88">
                  <c:v>-20</c:v>
                </c:pt>
                <c:pt idx="89">
                  <c:v>-20</c:v>
                </c:pt>
                <c:pt idx="90">
                  <c:v>-20</c:v>
                </c:pt>
                <c:pt idx="91">
                  <c:v>-20</c:v>
                </c:pt>
                <c:pt idx="92">
                  <c:v>-20</c:v>
                </c:pt>
                <c:pt idx="93">
                  <c:v>-20</c:v>
                </c:pt>
                <c:pt idx="94">
                  <c:v>-20</c:v>
                </c:pt>
                <c:pt idx="95">
                  <c:v>-20</c:v>
                </c:pt>
                <c:pt idx="96">
                  <c:v>-20</c:v>
                </c:pt>
                <c:pt idx="97">
                  <c:v>-20</c:v>
                </c:pt>
                <c:pt idx="98">
                  <c:v>-20</c:v>
                </c:pt>
                <c:pt idx="99">
                  <c:v>-20</c:v>
                </c:pt>
                <c:pt idx="100">
                  <c:v>-20</c:v>
                </c:pt>
                <c:pt idx="101">
                  <c:v>-20</c:v>
                </c:pt>
                <c:pt idx="102">
                  <c:v>-20</c:v>
                </c:pt>
                <c:pt idx="103">
                  <c:v>-20</c:v>
                </c:pt>
                <c:pt idx="104">
                  <c:v>-20</c:v>
                </c:pt>
                <c:pt idx="105">
                  <c:v>-20</c:v>
                </c:pt>
                <c:pt idx="106">
                  <c:v>-20</c:v>
                </c:pt>
                <c:pt idx="107">
                  <c:v>-20</c:v>
                </c:pt>
                <c:pt idx="108">
                  <c:v>-20</c:v>
                </c:pt>
                <c:pt idx="109">
                  <c:v>-20</c:v>
                </c:pt>
                <c:pt idx="110">
                  <c:v>-20</c:v>
                </c:pt>
                <c:pt idx="111">
                  <c:v>-20</c:v>
                </c:pt>
                <c:pt idx="112">
                  <c:v>-20</c:v>
                </c:pt>
                <c:pt idx="113">
                  <c:v>-20</c:v>
                </c:pt>
                <c:pt idx="114">
                  <c:v>-20</c:v>
                </c:pt>
                <c:pt idx="115">
                  <c:v>-20</c:v>
                </c:pt>
                <c:pt idx="116">
                  <c:v>-20</c:v>
                </c:pt>
                <c:pt idx="117">
                  <c:v>-20</c:v>
                </c:pt>
                <c:pt idx="118">
                  <c:v>-20</c:v>
                </c:pt>
                <c:pt idx="119">
                  <c:v>-20</c:v>
                </c:pt>
                <c:pt idx="120">
                  <c:v>-20</c:v>
                </c:pt>
                <c:pt idx="121">
                  <c:v>-20</c:v>
                </c:pt>
                <c:pt idx="122">
                  <c:v>-20</c:v>
                </c:pt>
                <c:pt idx="123">
                  <c:v>-20</c:v>
                </c:pt>
                <c:pt idx="124">
                  <c:v>-20</c:v>
                </c:pt>
                <c:pt idx="125">
                  <c:v>-20</c:v>
                </c:pt>
                <c:pt idx="126">
                  <c:v>-20</c:v>
                </c:pt>
                <c:pt idx="127">
                  <c:v>-20</c:v>
                </c:pt>
                <c:pt idx="128">
                  <c:v>-20</c:v>
                </c:pt>
                <c:pt idx="129">
                  <c:v>-20</c:v>
                </c:pt>
                <c:pt idx="130">
                  <c:v>-20</c:v>
                </c:pt>
                <c:pt idx="131">
                  <c:v>-20</c:v>
                </c:pt>
                <c:pt idx="132">
                  <c:v>-20</c:v>
                </c:pt>
                <c:pt idx="133">
                  <c:v>-20</c:v>
                </c:pt>
                <c:pt idx="134">
                  <c:v>-20</c:v>
                </c:pt>
                <c:pt idx="135">
                  <c:v>-20</c:v>
                </c:pt>
                <c:pt idx="136">
                  <c:v>-20</c:v>
                </c:pt>
                <c:pt idx="137">
                  <c:v>-20</c:v>
                </c:pt>
                <c:pt idx="138">
                  <c:v>-20</c:v>
                </c:pt>
                <c:pt idx="139">
                  <c:v>-20</c:v>
                </c:pt>
                <c:pt idx="140">
                  <c:v>-20</c:v>
                </c:pt>
                <c:pt idx="141">
                  <c:v>-20</c:v>
                </c:pt>
                <c:pt idx="142">
                  <c:v>-20</c:v>
                </c:pt>
                <c:pt idx="143">
                  <c:v>-20</c:v>
                </c:pt>
                <c:pt idx="144">
                  <c:v>-20</c:v>
                </c:pt>
                <c:pt idx="145">
                  <c:v>-20</c:v>
                </c:pt>
                <c:pt idx="146">
                  <c:v>-20</c:v>
                </c:pt>
                <c:pt idx="147">
                  <c:v>-20</c:v>
                </c:pt>
                <c:pt idx="148">
                  <c:v>-20</c:v>
                </c:pt>
                <c:pt idx="149">
                  <c:v>-20</c:v>
                </c:pt>
                <c:pt idx="150">
                  <c:v>-20</c:v>
                </c:pt>
                <c:pt idx="151">
                  <c:v>-20</c:v>
                </c:pt>
                <c:pt idx="152">
                  <c:v>-20</c:v>
                </c:pt>
                <c:pt idx="153">
                  <c:v>-20</c:v>
                </c:pt>
                <c:pt idx="154">
                  <c:v>-20</c:v>
                </c:pt>
                <c:pt idx="155">
                  <c:v>-20</c:v>
                </c:pt>
                <c:pt idx="156">
                  <c:v>-20</c:v>
                </c:pt>
                <c:pt idx="157">
                  <c:v>-20</c:v>
                </c:pt>
                <c:pt idx="158">
                  <c:v>-20</c:v>
                </c:pt>
                <c:pt idx="159">
                  <c:v>-20</c:v>
                </c:pt>
                <c:pt idx="160">
                  <c:v>-20</c:v>
                </c:pt>
                <c:pt idx="161">
                  <c:v>-20</c:v>
                </c:pt>
                <c:pt idx="162">
                  <c:v>-20</c:v>
                </c:pt>
                <c:pt idx="163">
                  <c:v>-20</c:v>
                </c:pt>
                <c:pt idx="164">
                  <c:v>-20</c:v>
                </c:pt>
                <c:pt idx="165">
                  <c:v>-20</c:v>
                </c:pt>
                <c:pt idx="166">
                  <c:v>-20</c:v>
                </c:pt>
                <c:pt idx="167">
                  <c:v>-20</c:v>
                </c:pt>
                <c:pt idx="168">
                  <c:v>-20</c:v>
                </c:pt>
                <c:pt idx="169">
                  <c:v>-20</c:v>
                </c:pt>
                <c:pt idx="170">
                  <c:v>-20</c:v>
                </c:pt>
                <c:pt idx="171">
                  <c:v>-20</c:v>
                </c:pt>
                <c:pt idx="172">
                  <c:v>-20</c:v>
                </c:pt>
                <c:pt idx="173">
                  <c:v>-20</c:v>
                </c:pt>
                <c:pt idx="174">
                  <c:v>-20</c:v>
                </c:pt>
                <c:pt idx="175">
                  <c:v>-20</c:v>
                </c:pt>
                <c:pt idx="176">
                  <c:v>-20</c:v>
                </c:pt>
                <c:pt idx="177">
                  <c:v>-20</c:v>
                </c:pt>
                <c:pt idx="178">
                  <c:v>-20</c:v>
                </c:pt>
                <c:pt idx="179">
                  <c:v>-20</c:v>
                </c:pt>
                <c:pt idx="180">
                  <c:v>-20</c:v>
                </c:pt>
                <c:pt idx="181">
                  <c:v>-20</c:v>
                </c:pt>
                <c:pt idx="182">
                  <c:v>-20</c:v>
                </c:pt>
                <c:pt idx="183">
                  <c:v>-20</c:v>
                </c:pt>
                <c:pt idx="184">
                  <c:v>-20</c:v>
                </c:pt>
                <c:pt idx="185">
                  <c:v>-20</c:v>
                </c:pt>
                <c:pt idx="186">
                  <c:v>-20</c:v>
                </c:pt>
                <c:pt idx="187">
                  <c:v>-20</c:v>
                </c:pt>
                <c:pt idx="188">
                  <c:v>-20</c:v>
                </c:pt>
                <c:pt idx="189">
                  <c:v>-20</c:v>
                </c:pt>
                <c:pt idx="190">
                  <c:v>-20</c:v>
                </c:pt>
                <c:pt idx="191">
                  <c:v>-20</c:v>
                </c:pt>
                <c:pt idx="192">
                  <c:v>-20</c:v>
                </c:pt>
                <c:pt idx="193">
                  <c:v>-20</c:v>
                </c:pt>
                <c:pt idx="194">
                  <c:v>-20</c:v>
                </c:pt>
                <c:pt idx="195">
                  <c:v>-20</c:v>
                </c:pt>
                <c:pt idx="196">
                  <c:v>-20</c:v>
                </c:pt>
                <c:pt idx="197">
                  <c:v>-20</c:v>
                </c:pt>
                <c:pt idx="198">
                  <c:v>-20</c:v>
                </c:pt>
                <c:pt idx="199">
                  <c:v>-20</c:v>
                </c:pt>
                <c:pt idx="200">
                  <c:v>-20</c:v>
                </c:pt>
                <c:pt idx="201">
                  <c:v>-20</c:v>
                </c:pt>
                <c:pt idx="202">
                  <c:v>-20</c:v>
                </c:pt>
                <c:pt idx="203">
                  <c:v>-20</c:v>
                </c:pt>
                <c:pt idx="204">
                  <c:v>-20</c:v>
                </c:pt>
                <c:pt idx="205">
                  <c:v>-20</c:v>
                </c:pt>
                <c:pt idx="206">
                  <c:v>-20</c:v>
                </c:pt>
                <c:pt idx="207">
                  <c:v>-20</c:v>
                </c:pt>
                <c:pt idx="208">
                  <c:v>-20</c:v>
                </c:pt>
                <c:pt idx="209">
                  <c:v>-20</c:v>
                </c:pt>
                <c:pt idx="210">
                  <c:v>-20</c:v>
                </c:pt>
                <c:pt idx="211">
                  <c:v>-20</c:v>
                </c:pt>
                <c:pt idx="212">
                  <c:v>-20</c:v>
                </c:pt>
                <c:pt idx="213">
                  <c:v>-20</c:v>
                </c:pt>
                <c:pt idx="214">
                  <c:v>-20</c:v>
                </c:pt>
                <c:pt idx="215">
                  <c:v>-20</c:v>
                </c:pt>
                <c:pt idx="216">
                  <c:v>-20</c:v>
                </c:pt>
                <c:pt idx="217">
                  <c:v>-20</c:v>
                </c:pt>
                <c:pt idx="218">
                  <c:v>-20</c:v>
                </c:pt>
                <c:pt idx="219">
                  <c:v>-20</c:v>
                </c:pt>
                <c:pt idx="220">
                  <c:v>-20</c:v>
                </c:pt>
                <c:pt idx="221">
                  <c:v>-20</c:v>
                </c:pt>
                <c:pt idx="222">
                  <c:v>-20</c:v>
                </c:pt>
                <c:pt idx="223">
                  <c:v>-20</c:v>
                </c:pt>
                <c:pt idx="224">
                  <c:v>-20</c:v>
                </c:pt>
                <c:pt idx="225">
                  <c:v>-20</c:v>
                </c:pt>
                <c:pt idx="226">
                  <c:v>-20</c:v>
                </c:pt>
                <c:pt idx="227">
                  <c:v>-20</c:v>
                </c:pt>
                <c:pt idx="228">
                  <c:v>-20</c:v>
                </c:pt>
                <c:pt idx="229">
                  <c:v>-20</c:v>
                </c:pt>
                <c:pt idx="230">
                  <c:v>-20</c:v>
                </c:pt>
                <c:pt idx="231">
                  <c:v>-20</c:v>
                </c:pt>
                <c:pt idx="232">
                  <c:v>-20</c:v>
                </c:pt>
                <c:pt idx="233">
                  <c:v>-20</c:v>
                </c:pt>
                <c:pt idx="234">
                  <c:v>-20</c:v>
                </c:pt>
                <c:pt idx="235">
                  <c:v>-20</c:v>
                </c:pt>
                <c:pt idx="236">
                  <c:v>-20</c:v>
                </c:pt>
                <c:pt idx="237">
                  <c:v>-20</c:v>
                </c:pt>
                <c:pt idx="238">
                  <c:v>-20</c:v>
                </c:pt>
                <c:pt idx="239">
                  <c:v>-20</c:v>
                </c:pt>
                <c:pt idx="240">
                  <c:v>-20</c:v>
                </c:pt>
                <c:pt idx="241">
                  <c:v>-20</c:v>
                </c:pt>
                <c:pt idx="242">
                  <c:v>-20</c:v>
                </c:pt>
                <c:pt idx="243">
                  <c:v>-20</c:v>
                </c:pt>
                <c:pt idx="244">
                  <c:v>-20</c:v>
                </c:pt>
                <c:pt idx="245">
                  <c:v>-20</c:v>
                </c:pt>
                <c:pt idx="246">
                  <c:v>-20</c:v>
                </c:pt>
                <c:pt idx="247">
                  <c:v>-20</c:v>
                </c:pt>
                <c:pt idx="248">
                  <c:v>-20</c:v>
                </c:pt>
                <c:pt idx="249">
                  <c:v>-20</c:v>
                </c:pt>
                <c:pt idx="250">
                  <c:v>-20</c:v>
                </c:pt>
                <c:pt idx="251">
                  <c:v>-20</c:v>
                </c:pt>
                <c:pt idx="252">
                  <c:v>-20</c:v>
                </c:pt>
                <c:pt idx="253">
                  <c:v>-20</c:v>
                </c:pt>
                <c:pt idx="254">
                  <c:v>-20</c:v>
                </c:pt>
                <c:pt idx="255">
                  <c:v>-20</c:v>
                </c:pt>
                <c:pt idx="256">
                  <c:v>-20</c:v>
                </c:pt>
                <c:pt idx="257">
                  <c:v>-20</c:v>
                </c:pt>
                <c:pt idx="258">
                  <c:v>-20</c:v>
                </c:pt>
                <c:pt idx="259">
                  <c:v>-20</c:v>
                </c:pt>
                <c:pt idx="260">
                  <c:v>-20</c:v>
                </c:pt>
                <c:pt idx="261">
                  <c:v>-20</c:v>
                </c:pt>
                <c:pt idx="262">
                  <c:v>-20</c:v>
                </c:pt>
                <c:pt idx="263">
                  <c:v>-20</c:v>
                </c:pt>
                <c:pt idx="264">
                  <c:v>-20</c:v>
                </c:pt>
                <c:pt idx="265">
                  <c:v>-20</c:v>
                </c:pt>
                <c:pt idx="266">
                  <c:v>-20</c:v>
                </c:pt>
                <c:pt idx="267">
                  <c:v>-20</c:v>
                </c:pt>
                <c:pt idx="268">
                  <c:v>-20</c:v>
                </c:pt>
                <c:pt idx="269">
                  <c:v>-20</c:v>
                </c:pt>
                <c:pt idx="270">
                  <c:v>-20</c:v>
                </c:pt>
                <c:pt idx="271">
                  <c:v>-20</c:v>
                </c:pt>
                <c:pt idx="272">
                  <c:v>-20</c:v>
                </c:pt>
                <c:pt idx="273">
                  <c:v>-20</c:v>
                </c:pt>
                <c:pt idx="274">
                  <c:v>-20</c:v>
                </c:pt>
                <c:pt idx="275">
                  <c:v>-20</c:v>
                </c:pt>
                <c:pt idx="276">
                  <c:v>-20</c:v>
                </c:pt>
                <c:pt idx="277">
                  <c:v>-20</c:v>
                </c:pt>
                <c:pt idx="278">
                  <c:v>-20</c:v>
                </c:pt>
                <c:pt idx="279">
                  <c:v>-20</c:v>
                </c:pt>
                <c:pt idx="280">
                  <c:v>-20</c:v>
                </c:pt>
                <c:pt idx="281">
                  <c:v>-20</c:v>
                </c:pt>
                <c:pt idx="282">
                  <c:v>-20</c:v>
                </c:pt>
                <c:pt idx="283">
                  <c:v>-20</c:v>
                </c:pt>
                <c:pt idx="284">
                  <c:v>-20</c:v>
                </c:pt>
                <c:pt idx="285">
                  <c:v>-20</c:v>
                </c:pt>
                <c:pt idx="286">
                  <c:v>-20</c:v>
                </c:pt>
                <c:pt idx="287">
                  <c:v>-20</c:v>
                </c:pt>
                <c:pt idx="288">
                  <c:v>-20</c:v>
                </c:pt>
                <c:pt idx="289">
                  <c:v>-20</c:v>
                </c:pt>
                <c:pt idx="290">
                  <c:v>-20</c:v>
                </c:pt>
                <c:pt idx="291">
                  <c:v>-20</c:v>
                </c:pt>
                <c:pt idx="292">
                  <c:v>-20</c:v>
                </c:pt>
                <c:pt idx="293">
                  <c:v>-20</c:v>
                </c:pt>
                <c:pt idx="294">
                  <c:v>-20</c:v>
                </c:pt>
                <c:pt idx="295">
                  <c:v>-20</c:v>
                </c:pt>
                <c:pt idx="296">
                  <c:v>-20</c:v>
                </c:pt>
                <c:pt idx="297">
                  <c:v>-20</c:v>
                </c:pt>
                <c:pt idx="298">
                  <c:v>-20</c:v>
                </c:pt>
                <c:pt idx="299">
                  <c:v>-20</c:v>
                </c:pt>
                <c:pt idx="300">
                  <c:v>-20</c:v>
                </c:pt>
                <c:pt idx="301">
                  <c:v>-20</c:v>
                </c:pt>
                <c:pt idx="302">
                  <c:v>-20</c:v>
                </c:pt>
                <c:pt idx="303">
                  <c:v>-20</c:v>
                </c:pt>
                <c:pt idx="304">
                  <c:v>-20</c:v>
                </c:pt>
                <c:pt idx="305">
                  <c:v>-20</c:v>
                </c:pt>
                <c:pt idx="306">
                  <c:v>-20</c:v>
                </c:pt>
                <c:pt idx="307">
                  <c:v>-20</c:v>
                </c:pt>
                <c:pt idx="308">
                  <c:v>-20</c:v>
                </c:pt>
                <c:pt idx="309">
                  <c:v>-20</c:v>
                </c:pt>
                <c:pt idx="310">
                  <c:v>-20</c:v>
                </c:pt>
                <c:pt idx="311">
                  <c:v>-20</c:v>
                </c:pt>
                <c:pt idx="312">
                  <c:v>-20</c:v>
                </c:pt>
                <c:pt idx="313">
                  <c:v>-20</c:v>
                </c:pt>
                <c:pt idx="314">
                  <c:v>-20</c:v>
                </c:pt>
                <c:pt idx="315">
                  <c:v>-20</c:v>
                </c:pt>
                <c:pt idx="316">
                  <c:v>-20</c:v>
                </c:pt>
                <c:pt idx="317">
                  <c:v>-20</c:v>
                </c:pt>
                <c:pt idx="318">
                  <c:v>-20</c:v>
                </c:pt>
                <c:pt idx="319">
                  <c:v>-20</c:v>
                </c:pt>
                <c:pt idx="320">
                  <c:v>-20</c:v>
                </c:pt>
                <c:pt idx="321">
                  <c:v>-20</c:v>
                </c:pt>
                <c:pt idx="322">
                  <c:v>-20</c:v>
                </c:pt>
                <c:pt idx="323">
                  <c:v>-20</c:v>
                </c:pt>
                <c:pt idx="324">
                  <c:v>-20</c:v>
                </c:pt>
                <c:pt idx="325">
                  <c:v>-20</c:v>
                </c:pt>
                <c:pt idx="326">
                  <c:v>-20</c:v>
                </c:pt>
                <c:pt idx="327">
                  <c:v>-20</c:v>
                </c:pt>
                <c:pt idx="328">
                  <c:v>-20</c:v>
                </c:pt>
                <c:pt idx="329">
                  <c:v>-20</c:v>
                </c:pt>
                <c:pt idx="330">
                  <c:v>-20</c:v>
                </c:pt>
                <c:pt idx="331">
                  <c:v>-20</c:v>
                </c:pt>
                <c:pt idx="332">
                  <c:v>-20</c:v>
                </c:pt>
                <c:pt idx="333">
                  <c:v>-20</c:v>
                </c:pt>
                <c:pt idx="334">
                  <c:v>-20</c:v>
                </c:pt>
                <c:pt idx="335">
                  <c:v>-20</c:v>
                </c:pt>
                <c:pt idx="336">
                  <c:v>-20</c:v>
                </c:pt>
                <c:pt idx="337">
                  <c:v>-20</c:v>
                </c:pt>
                <c:pt idx="338">
                  <c:v>-20</c:v>
                </c:pt>
                <c:pt idx="339">
                  <c:v>-20</c:v>
                </c:pt>
                <c:pt idx="340">
                  <c:v>-20</c:v>
                </c:pt>
                <c:pt idx="341">
                  <c:v>-20</c:v>
                </c:pt>
                <c:pt idx="342">
                  <c:v>-20</c:v>
                </c:pt>
                <c:pt idx="343">
                  <c:v>-20</c:v>
                </c:pt>
                <c:pt idx="344">
                  <c:v>-20</c:v>
                </c:pt>
                <c:pt idx="345">
                  <c:v>-20</c:v>
                </c:pt>
                <c:pt idx="346">
                  <c:v>-20</c:v>
                </c:pt>
                <c:pt idx="347">
                  <c:v>-20</c:v>
                </c:pt>
                <c:pt idx="348">
                  <c:v>-20</c:v>
                </c:pt>
                <c:pt idx="349">
                  <c:v>-20</c:v>
                </c:pt>
                <c:pt idx="350">
                  <c:v>-20</c:v>
                </c:pt>
                <c:pt idx="351">
                  <c:v>-20</c:v>
                </c:pt>
                <c:pt idx="352">
                  <c:v>-20</c:v>
                </c:pt>
                <c:pt idx="353">
                  <c:v>-20</c:v>
                </c:pt>
                <c:pt idx="354">
                  <c:v>-20</c:v>
                </c:pt>
                <c:pt idx="355">
                  <c:v>-20</c:v>
                </c:pt>
                <c:pt idx="356">
                  <c:v>-20</c:v>
                </c:pt>
                <c:pt idx="357">
                  <c:v>-20</c:v>
                </c:pt>
                <c:pt idx="358">
                  <c:v>-20</c:v>
                </c:pt>
                <c:pt idx="359">
                  <c:v>-20</c:v>
                </c:pt>
                <c:pt idx="360">
                  <c:v>-20</c:v>
                </c:pt>
                <c:pt idx="361">
                  <c:v>-20</c:v>
                </c:pt>
                <c:pt idx="362">
                  <c:v>-20</c:v>
                </c:pt>
                <c:pt idx="363">
                  <c:v>-20</c:v>
                </c:pt>
                <c:pt idx="364">
                  <c:v>-20</c:v>
                </c:pt>
                <c:pt idx="365">
                  <c:v>-20</c:v>
                </c:pt>
                <c:pt idx="366">
                  <c:v>-20</c:v>
                </c:pt>
                <c:pt idx="367">
                  <c:v>-20</c:v>
                </c:pt>
                <c:pt idx="368">
                  <c:v>-20</c:v>
                </c:pt>
                <c:pt idx="369">
                  <c:v>-20</c:v>
                </c:pt>
                <c:pt idx="370">
                  <c:v>-20</c:v>
                </c:pt>
                <c:pt idx="371">
                  <c:v>-20</c:v>
                </c:pt>
                <c:pt idx="372">
                  <c:v>-20</c:v>
                </c:pt>
                <c:pt idx="373">
                  <c:v>-20</c:v>
                </c:pt>
                <c:pt idx="374">
                  <c:v>-20</c:v>
                </c:pt>
                <c:pt idx="375">
                  <c:v>-20</c:v>
                </c:pt>
                <c:pt idx="376">
                  <c:v>-20</c:v>
                </c:pt>
                <c:pt idx="377">
                  <c:v>-20</c:v>
                </c:pt>
                <c:pt idx="378">
                  <c:v>-20</c:v>
                </c:pt>
                <c:pt idx="379">
                  <c:v>-20</c:v>
                </c:pt>
                <c:pt idx="380">
                  <c:v>-20</c:v>
                </c:pt>
                <c:pt idx="381">
                  <c:v>-20</c:v>
                </c:pt>
                <c:pt idx="382">
                  <c:v>-20</c:v>
                </c:pt>
                <c:pt idx="383">
                  <c:v>-20</c:v>
                </c:pt>
                <c:pt idx="384">
                  <c:v>-20</c:v>
                </c:pt>
                <c:pt idx="385">
                  <c:v>-20</c:v>
                </c:pt>
                <c:pt idx="386">
                  <c:v>-20</c:v>
                </c:pt>
                <c:pt idx="387">
                  <c:v>-20</c:v>
                </c:pt>
                <c:pt idx="388">
                  <c:v>-20</c:v>
                </c:pt>
                <c:pt idx="389">
                  <c:v>-20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665392"/>
        <c:axId val="464665784"/>
      </c:lineChart>
      <c:catAx>
        <c:axId val="464665392"/>
        <c:scaling>
          <c:orientation val="minMax"/>
        </c:scaling>
        <c:delete val="0"/>
        <c:axPos val="b"/>
        <c:majorGridlines/>
        <c:numFmt formatCode="hh:mm" sourceLinked="0"/>
        <c:majorTickMark val="out"/>
        <c:minorTickMark val="none"/>
        <c:tickLblPos val="low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4665784"/>
        <c:crosses val="autoZero"/>
        <c:auto val="1"/>
        <c:lblAlgn val="ctr"/>
        <c:lblOffset val="100"/>
        <c:tickLblSkip val="30"/>
        <c:tickMarkSkip val="30"/>
        <c:noMultiLvlLbl val="0"/>
      </c:catAx>
      <c:valAx>
        <c:axId val="464665784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4665392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'Score Template 2'!$HH$8</c:f>
              <c:strCache>
                <c:ptCount val="1"/>
                <c:pt idx="0">
                  <c:v>Accuracy Score</c:v>
                </c:pt>
              </c:strCache>
            </c:strRef>
          </c:tx>
          <c:spPr>
            <a:solidFill>
              <a:schemeClr val="accent2"/>
            </a:solidFill>
          </c:spPr>
          <c:cat>
            <c:numRef>
              <c:f>'Score Template 2'!$B$39:$B$429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 2'!$HH$39:$HH$398</c:f>
              <c:numCache>
                <c:formatCode>0.0000</c:formatCode>
                <c:ptCount val="360"/>
                <c:pt idx="0">
                  <c:v>0.97827531021677483</c:v>
                </c:pt>
                <c:pt idx="1">
                  <c:v>0.94730628215787849</c:v>
                </c:pt>
                <c:pt idx="2">
                  <c:v>0.87482462755947754</c:v>
                </c:pt>
                <c:pt idx="3">
                  <c:v>0.8074861623956997</c:v>
                </c:pt>
                <c:pt idx="4">
                  <c:v>0.74342673506620227</c:v>
                </c:pt>
                <c:pt idx="5">
                  <c:v>0.6935696398033171</c:v>
                </c:pt>
                <c:pt idx="6">
                  <c:v>0.65531607893641874</c:v>
                </c:pt>
                <c:pt idx="7">
                  <c:v>0.62514805338271828</c:v>
                </c:pt>
                <c:pt idx="8">
                  <c:v>0.60154599005583886</c:v>
                </c:pt>
                <c:pt idx="9">
                  <c:v>0.57988804124196391</c:v>
                </c:pt>
                <c:pt idx="10">
                  <c:v>0.5660574491865864</c:v>
                </c:pt>
                <c:pt idx="11">
                  <c:v>0.99585277912718717</c:v>
                </c:pt>
                <c:pt idx="12">
                  <c:v>0.99584445615827788</c:v>
                </c:pt>
                <c:pt idx="13">
                  <c:v>0.99583883636173354</c:v>
                </c:pt>
                <c:pt idx="14">
                  <c:v>0.99583863089429803</c:v>
                </c:pt>
                <c:pt idx="15">
                  <c:v>0.9958467545107651</c:v>
                </c:pt>
                <c:pt idx="16">
                  <c:v>0.99586531910404175</c:v>
                </c:pt>
                <c:pt idx="17">
                  <c:v>0.99589430323679484</c:v>
                </c:pt>
                <c:pt idx="18">
                  <c:v>0.99592600902229689</c:v>
                </c:pt>
                <c:pt idx="19">
                  <c:v>0.99595844190695526</c:v>
                </c:pt>
                <c:pt idx="20">
                  <c:v>0.99598920807408187</c:v>
                </c:pt>
                <c:pt idx="21">
                  <c:v>0.99601768657135004</c:v>
                </c:pt>
                <c:pt idx="22">
                  <c:v>0.99604276889062338</c:v>
                </c:pt>
                <c:pt idx="23">
                  <c:v>0.99606575036674172</c:v>
                </c:pt>
                <c:pt idx="24">
                  <c:v>0.99609156980313773</c:v>
                </c:pt>
                <c:pt idx="25">
                  <c:v>0.99611970244496539</c:v>
                </c:pt>
                <c:pt idx="26">
                  <c:v>0.93988192831788575</c:v>
                </c:pt>
                <c:pt idx="27">
                  <c:v>0.88488719227324142</c:v>
                </c:pt>
                <c:pt idx="28">
                  <c:v>0.83626906968361414</c:v>
                </c:pt>
                <c:pt idx="29">
                  <c:v>0.79110019363793393</c:v>
                </c:pt>
                <c:pt idx="30">
                  <c:v>0.74938752917693019</c:v>
                </c:pt>
                <c:pt idx="31">
                  <c:v>0.70977541728093918</c:v>
                </c:pt>
                <c:pt idx="32">
                  <c:v>0.67150668869248675</c:v>
                </c:pt>
                <c:pt idx="33">
                  <c:v>0.98560325338104171</c:v>
                </c:pt>
                <c:pt idx="34">
                  <c:v>0.98559829964272472</c:v>
                </c:pt>
                <c:pt idx="35">
                  <c:v>0.98559520794605993</c:v>
                </c:pt>
                <c:pt idx="36">
                  <c:v>0.98559556294193584</c:v>
                </c:pt>
                <c:pt idx="37">
                  <c:v>0.98559988190983305</c:v>
                </c:pt>
                <c:pt idx="38">
                  <c:v>0.98561153393108136</c:v>
                </c:pt>
                <c:pt idx="39">
                  <c:v>0.98563949687400443</c:v>
                </c:pt>
                <c:pt idx="40">
                  <c:v>0.98568284531308736</c:v>
                </c:pt>
                <c:pt idx="41">
                  <c:v>0.98574000906836157</c:v>
                </c:pt>
                <c:pt idx="42">
                  <c:v>0.98580459635297712</c:v>
                </c:pt>
                <c:pt idx="43">
                  <c:v>0.98587150890076747</c:v>
                </c:pt>
                <c:pt idx="44">
                  <c:v>0.85211556760376483</c:v>
                </c:pt>
                <c:pt idx="45">
                  <c:v>0.71387639613191256</c:v>
                </c:pt>
                <c:pt idx="46">
                  <c:v>0.57515243217951451</c:v>
                </c:pt>
                <c:pt idx="47">
                  <c:v>0.43936852973209917</c:v>
                </c:pt>
                <c:pt idx="48">
                  <c:v>0.3133589461109183</c:v>
                </c:pt>
                <c:pt idx="49">
                  <c:v>0.90641518075971428</c:v>
                </c:pt>
                <c:pt idx="50">
                  <c:v>0.9064589823361392</c:v>
                </c:pt>
                <c:pt idx="51">
                  <c:v>0.90649544100811852</c:v>
                </c:pt>
                <c:pt idx="52">
                  <c:v>0.90652603685565913</c:v>
                </c:pt>
                <c:pt idx="53">
                  <c:v>0.90655081847754659</c:v>
                </c:pt>
                <c:pt idx="54">
                  <c:v>0.90657009542323308</c:v>
                </c:pt>
                <c:pt idx="55">
                  <c:v>0.90658168827877494</c:v>
                </c:pt>
                <c:pt idx="56">
                  <c:v>0.9065860872822209</c:v>
                </c:pt>
                <c:pt idx="57">
                  <c:v>0.90658436820704091</c:v>
                </c:pt>
                <c:pt idx="58">
                  <c:v>0.90657530254310315</c:v>
                </c:pt>
                <c:pt idx="59">
                  <c:v>0.90655252674014664</c:v>
                </c:pt>
                <c:pt idx="60">
                  <c:v>0.90651480765029324</c:v>
                </c:pt>
                <c:pt idx="61">
                  <c:v>0.90646043835454126</c:v>
                </c:pt>
                <c:pt idx="62">
                  <c:v>0.90638960506176658</c:v>
                </c:pt>
                <c:pt idx="63">
                  <c:v>0.90630619126921785</c:v>
                </c:pt>
                <c:pt idx="64">
                  <c:v>0.90621560170244564</c:v>
                </c:pt>
                <c:pt idx="65">
                  <c:v>0.90611861680586214</c:v>
                </c:pt>
                <c:pt idx="66">
                  <c:v>0.90601256268232599</c:v>
                </c:pt>
                <c:pt idx="67">
                  <c:v>0.90590084803636117</c:v>
                </c:pt>
                <c:pt idx="68">
                  <c:v>0.87078089752993137</c:v>
                </c:pt>
                <c:pt idx="69">
                  <c:v>0.64880977456217614</c:v>
                </c:pt>
                <c:pt idx="70">
                  <c:v>0.4411615714431113</c:v>
                </c:pt>
                <c:pt idx="71">
                  <c:v>0.98072692946290541</c:v>
                </c:pt>
                <c:pt idx="72">
                  <c:v>0.98078565102007476</c:v>
                </c:pt>
                <c:pt idx="73">
                  <c:v>0.98083173876448027</c:v>
                </c:pt>
                <c:pt idx="74">
                  <c:v>0.98086731458458332</c:v>
                </c:pt>
                <c:pt idx="75">
                  <c:v>0.98089296730181141</c:v>
                </c:pt>
                <c:pt idx="76">
                  <c:v>0.98091041070412122</c:v>
                </c:pt>
                <c:pt idx="77">
                  <c:v>0.98092100105410618</c:v>
                </c:pt>
                <c:pt idx="78">
                  <c:v>0.98092858642799363</c:v>
                </c:pt>
                <c:pt idx="79">
                  <c:v>0.98093472983958496</c:v>
                </c:pt>
                <c:pt idx="80">
                  <c:v>0.9809324927491947</c:v>
                </c:pt>
                <c:pt idx="81">
                  <c:v>0.98092046241594422</c:v>
                </c:pt>
                <c:pt idx="82">
                  <c:v>0.98089811124763782</c:v>
                </c:pt>
                <c:pt idx="83">
                  <c:v>0.98086766810420778</c:v>
                </c:pt>
                <c:pt idx="84">
                  <c:v>0.98082931714772337</c:v>
                </c:pt>
                <c:pt idx="85">
                  <c:v>0.98078317844579299</c:v>
                </c:pt>
                <c:pt idx="86">
                  <c:v>0.98073087873481091</c:v>
                </c:pt>
                <c:pt idx="87">
                  <c:v>0.98066781860412733</c:v>
                </c:pt>
                <c:pt idx="88">
                  <c:v>0.98059532187835519</c:v>
                </c:pt>
                <c:pt idx="89">
                  <c:v>0.9805161907019454</c:v>
                </c:pt>
                <c:pt idx="90">
                  <c:v>0.98043716277069437</c:v>
                </c:pt>
                <c:pt idx="91">
                  <c:v>0.98036246678620698</c:v>
                </c:pt>
                <c:pt idx="92">
                  <c:v>0.98029374356049626</c:v>
                </c:pt>
                <c:pt idx="93">
                  <c:v>0.98023675748582684</c:v>
                </c:pt>
                <c:pt idx="94">
                  <c:v>0.90584347988074776</c:v>
                </c:pt>
                <c:pt idx="95">
                  <c:v>0.80111858101687849</c:v>
                </c:pt>
                <c:pt idx="96">
                  <c:v>0.70413936859088377</c:v>
                </c:pt>
                <c:pt idx="97">
                  <c:v>0.61590922194890552</c:v>
                </c:pt>
                <c:pt idx="98">
                  <c:v>0.54993788907606334</c:v>
                </c:pt>
                <c:pt idx="99">
                  <c:v>0.96313405793863205</c:v>
                </c:pt>
                <c:pt idx="100">
                  <c:v>0.96314970990352999</c:v>
                </c:pt>
                <c:pt idx="101">
                  <c:v>0.96315950192369881</c:v>
                </c:pt>
                <c:pt idx="102">
                  <c:v>0.96316086116170274</c:v>
                </c:pt>
                <c:pt idx="103">
                  <c:v>0.96315080193655511</c:v>
                </c:pt>
                <c:pt idx="104">
                  <c:v>0.96313241269190852</c:v>
                </c:pt>
                <c:pt idx="105">
                  <c:v>0.96310978680877612</c:v>
                </c:pt>
                <c:pt idx="106">
                  <c:v>0.96308285291251849</c:v>
                </c:pt>
                <c:pt idx="107">
                  <c:v>0.96305242631295995</c:v>
                </c:pt>
                <c:pt idx="108">
                  <c:v>0.96301876175710788</c:v>
                </c:pt>
                <c:pt idx="109">
                  <c:v>0.96297960637415192</c:v>
                </c:pt>
                <c:pt idx="110">
                  <c:v>0.96293340820238571</c:v>
                </c:pt>
                <c:pt idx="111">
                  <c:v>0.96288646599809613</c:v>
                </c:pt>
                <c:pt idx="112">
                  <c:v>0.96284026935850575</c:v>
                </c:pt>
                <c:pt idx="113">
                  <c:v>0.94480895329971282</c:v>
                </c:pt>
                <c:pt idx="114">
                  <c:v>0.85984198567271986</c:v>
                </c:pt>
                <c:pt idx="115">
                  <c:v>0.7864510102512976</c:v>
                </c:pt>
                <c:pt idx="116">
                  <c:v>0.72700900336131902</c:v>
                </c:pt>
                <c:pt idx="117">
                  <c:v>0.68135827314912256</c:v>
                </c:pt>
                <c:pt idx="118">
                  <c:v>0.64260453152245722</c:v>
                </c:pt>
                <c:pt idx="119">
                  <c:v>0.62374274915682082</c:v>
                </c:pt>
                <c:pt idx="120">
                  <c:v>0.98503791464410817</c:v>
                </c:pt>
                <c:pt idx="121">
                  <c:v>0.98504254923648227</c:v>
                </c:pt>
                <c:pt idx="122">
                  <c:v>0.98504865440651923</c:v>
                </c:pt>
                <c:pt idx="123">
                  <c:v>0.98505539249631791</c:v>
                </c:pt>
                <c:pt idx="124">
                  <c:v>0.98505950686908628</c:v>
                </c:pt>
                <c:pt idx="125">
                  <c:v>0.98506968378664683</c:v>
                </c:pt>
                <c:pt idx="126">
                  <c:v>0.98508869517750797</c:v>
                </c:pt>
                <c:pt idx="127">
                  <c:v>0.985116983453593</c:v>
                </c:pt>
                <c:pt idx="128">
                  <c:v>0.98515106615658488</c:v>
                </c:pt>
                <c:pt idx="129">
                  <c:v>0.98519048491733208</c:v>
                </c:pt>
                <c:pt idx="130">
                  <c:v>0.9852343259325792</c:v>
                </c:pt>
                <c:pt idx="131">
                  <c:v>0.98527892106759452</c:v>
                </c:pt>
                <c:pt idx="132">
                  <c:v>0.89612932031493509</c:v>
                </c:pt>
                <c:pt idx="133">
                  <c:v>0.81482126417254364</c:v>
                </c:pt>
                <c:pt idx="134">
                  <c:v>0.75384195578132851</c:v>
                </c:pt>
                <c:pt idx="135">
                  <c:v>0.71279152717696681</c:v>
                </c:pt>
                <c:pt idx="136">
                  <c:v>0.68402924890303241</c:v>
                </c:pt>
                <c:pt idx="137">
                  <c:v>0.9721608642922458</c:v>
                </c:pt>
                <c:pt idx="138">
                  <c:v>0.97215912440775565</c:v>
                </c:pt>
                <c:pt idx="139">
                  <c:v>0.97215415132268057</c:v>
                </c:pt>
                <c:pt idx="140">
                  <c:v>0.97214558961858677</c:v>
                </c:pt>
                <c:pt idx="141">
                  <c:v>0.97213398601566881</c:v>
                </c:pt>
                <c:pt idx="142">
                  <c:v>0.97211571388306739</c:v>
                </c:pt>
                <c:pt idx="143">
                  <c:v>0.97209017777915341</c:v>
                </c:pt>
                <c:pt idx="144">
                  <c:v>0.97206145830556456</c:v>
                </c:pt>
                <c:pt idx="145">
                  <c:v>0.97203262006257085</c:v>
                </c:pt>
                <c:pt idx="146">
                  <c:v>0.97200413821605702</c:v>
                </c:pt>
                <c:pt idx="147">
                  <c:v>0.97197502129827618</c:v>
                </c:pt>
                <c:pt idx="148">
                  <c:v>0.96982230131249636</c:v>
                </c:pt>
                <c:pt idx="149">
                  <c:v>0.90753706741376583</c:v>
                </c:pt>
                <c:pt idx="150">
                  <c:v>0.84534465501743239</c:v>
                </c:pt>
                <c:pt idx="151">
                  <c:v>0.78616236920861327</c:v>
                </c:pt>
                <c:pt idx="152">
                  <c:v>0.72436647828432155</c:v>
                </c:pt>
                <c:pt idx="153">
                  <c:v>0.66485709301853957</c:v>
                </c:pt>
                <c:pt idx="154">
                  <c:v>0.95041417042306064</c:v>
                </c:pt>
                <c:pt idx="155">
                  <c:v>0.95043380185304527</c:v>
                </c:pt>
                <c:pt idx="156">
                  <c:v>0.95044407806905629</c:v>
                </c:pt>
                <c:pt idx="157">
                  <c:v>0.95044328935866451</c:v>
                </c:pt>
                <c:pt idx="158">
                  <c:v>0.95042960865320558</c:v>
                </c:pt>
                <c:pt idx="159">
                  <c:v>0.95040593598495349</c:v>
                </c:pt>
                <c:pt idx="160">
                  <c:v>0.95037533020056708</c:v>
                </c:pt>
                <c:pt idx="161">
                  <c:v>0.95033787145347315</c:v>
                </c:pt>
                <c:pt idx="162">
                  <c:v>0.95029584198382921</c:v>
                </c:pt>
                <c:pt idx="163">
                  <c:v>0.95025428000573176</c:v>
                </c:pt>
                <c:pt idx="164">
                  <c:v>0.95021726290505149</c:v>
                </c:pt>
                <c:pt idx="165">
                  <c:v>0.98076751711185384</c:v>
                </c:pt>
                <c:pt idx="166">
                  <c:v>0.98080254321032956</c:v>
                </c:pt>
                <c:pt idx="167">
                  <c:v>0.91078414277393649</c:v>
                </c:pt>
                <c:pt idx="168">
                  <c:v>0.84322254879227587</c:v>
                </c:pt>
                <c:pt idx="169">
                  <c:v>0.78037944847073848</c:v>
                </c:pt>
                <c:pt idx="170">
                  <c:v>0.72221618641709584</c:v>
                </c:pt>
                <c:pt idx="171">
                  <c:v>0.66727159644658829</c:v>
                </c:pt>
                <c:pt idx="172">
                  <c:v>0.61517802612654549</c:v>
                </c:pt>
                <c:pt idx="173">
                  <c:v>0.56541143856567477</c:v>
                </c:pt>
                <c:pt idx="174">
                  <c:v>0.52414805228164929</c:v>
                </c:pt>
                <c:pt idx="175">
                  <c:v>0.49209407402447325</c:v>
                </c:pt>
                <c:pt idx="176">
                  <c:v>0.46484635004093833</c:v>
                </c:pt>
                <c:pt idx="177">
                  <c:v>0.96824971862710751</c:v>
                </c:pt>
                <c:pt idx="178">
                  <c:v>0.96825838678907183</c:v>
                </c:pt>
                <c:pt idx="179">
                  <c:v>0.96825309603400678</c:v>
                </c:pt>
                <c:pt idx="180">
                  <c:v>0.96823349737593589</c:v>
                </c:pt>
                <c:pt idx="181">
                  <c:v>0.96820291296415584</c:v>
                </c:pt>
                <c:pt idx="182">
                  <c:v>0.96816943233764552</c:v>
                </c:pt>
                <c:pt idx="183">
                  <c:v>0.96813607964808901</c:v>
                </c:pt>
                <c:pt idx="184">
                  <c:v>0.96810669534769644</c:v>
                </c:pt>
                <c:pt idx="185">
                  <c:v>0.96808393779449209</c:v>
                </c:pt>
                <c:pt idx="186">
                  <c:v>0.96806749581293416</c:v>
                </c:pt>
                <c:pt idx="187">
                  <c:v>0.96805374344710948</c:v>
                </c:pt>
                <c:pt idx="188">
                  <c:v>0.96804018076801968</c:v>
                </c:pt>
                <c:pt idx="189">
                  <c:v>0.96802723154299819</c:v>
                </c:pt>
                <c:pt idx="190">
                  <c:v>0.96801184860940814</c:v>
                </c:pt>
                <c:pt idx="191">
                  <c:v>0.96799090582468816</c:v>
                </c:pt>
                <c:pt idx="192">
                  <c:v>0.96796684075300876</c:v>
                </c:pt>
                <c:pt idx="193">
                  <c:v>0.98210937312364044</c:v>
                </c:pt>
                <c:pt idx="194">
                  <c:v>0.98213627922730973</c:v>
                </c:pt>
                <c:pt idx="195">
                  <c:v>0.92835026207581284</c:v>
                </c:pt>
                <c:pt idx="196">
                  <c:v>0.87599759412294764</c:v>
                </c:pt>
                <c:pt idx="197">
                  <c:v>0.82061127549183044</c:v>
                </c:pt>
                <c:pt idx="198">
                  <c:v>0.767693967225338</c:v>
                </c:pt>
                <c:pt idx="199">
                  <c:v>0.72081366239596267</c:v>
                </c:pt>
                <c:pt idx="200">
                  <c:v>0.67870132243764703</c:v>
                </c:pt>
                <c:pt idx="201">
                  <c:v>0.64177947723815931</c:v>
                </c:pt>
                <c:pt idx="202">
                  <c:v>0.61259165763768597</c:v>
                </c:pt>
                <c:pt idx="203">
                  <c:v>0.58965273074982982</c:v>
                </c:pt>
                <c:pt idx="204">
                  <c:v>0.57179527336415348</c:v>
                </c:pt>
                <c:pt idx="205">
                  <c:v>0.56450110191883396</c:v>
                </c:pt>
                <c:pt idx="206">
                  <c:v>0.55083581160225947</c:v>
                </c:pt>
                <c:pt idx="207">
                  <c:v>0.53226713763285538</c:v>
                </c:pt>
                <c:pt idx="208">
                  <c:v>0.95269720032936589</c:v>
                </c:pt>
                <c:pt idx="209">
                  <c:v>0.95268715168942786</c:v>
                </c:pt>
                <c:pt idx="210">
                  <c:v>0.95268530960300668</c:v>
                </c:pt>
                <c:pt idx="211">
                  <c:v>0.95269174360769293</c:v>
                </c:pt>
                <c:pt idx="212">
                  <c:v>0.95270255019247618</c:v>
                </c:pt>
                <c:pt idx="213">
                  <c:v>0.95271018511100458</c:v>
                </c:pt>
                <c:pt idx="214">
                  <c:v>0.95270888932219766</c:v>
                </c:pt>
                <c:pt idx="215">
                  <c:v>0.95269416421940245</c:v>
                </c:pt>
                <c:pt idx="216">
                  <c:v>0.95266778113047834</c:v>
                </c:pt>
                <c:pt idx="217">
                  <c:v>0.95263073929593023</c:v>
                </c:pt>
                <c:pt idx="218">
                  <c:v>0.95258659322221106</c:v>
                </c:pt>
                <c:pt idx="219">
                  <c:v>0.95253797455623201</c:v>
                </c:pt>
                <c:pt idx="220">
                  <c:v>0.9524929376854937</c:v>
                </c:pt>
                <c:pt idx="221">
                  <c:v>0.962757001697927</c:v>
                </c:pt>
                <c:pt idx="222">
                  <c:v>0.96279441944361777</c:v>
                </c:pt>
                <c:pt idx="223">
                  <c:v>0.88799160895305829</c:v>
                </c:pt>
                <c:pt idx="224">
                  <c:v>0.82265689403315878</c:v>
                </c:pt>
                <c:pt idx="225">
                  <c:v>0.76854217051890394</c:v>
                </c:pt>
                <c:pt idx="226">
                  <c:v>0.72851459875160574</c:v>
                </c:pt>
                <c:pt idx="227">
                  <c:v>0.69640247999866223</c:v>
                </c:pt>
                <c:pt idx="228">
                  <c:v>0.67327182916123718</c:v>
                </c:pt>
                <c:pt idx="229">
                  <c:v>0.65635926453866844</c:v>
                </c:pt>
                <c:pt idx="230">
                  <c:v>0.6445412770400214</c:v>
                </c:pt>
                <c:pt idx="231">
                  <c:v>0.9720655413178817</c:v>
                </c:pt>
                <c:pt idx="232">
                  <c:v>0.97206711716602945</c:v>
                </c:pt>
                <c:pt idx="233">
                  <c:v>0.97206646568290589</c:v>
                </c:pt>
                <c:pt idx="234">
                  <c:v>0.97206298220117437</c:v>
                </c:pt>
                <c:pt idx="235">
                  <c:v>0.97205834125285029</c:v>
                </c:pt>
                <c:pt idx="236">
                  <c:v>0.97204375761077033</c:v>
                </c:pt>
                <c:pt idx="237">
                  <c:v>0.97201884930938354</c:v>
                </c:pt>
                <c:pt idx="238">
                  <c:v>0.9719888635877737</c:v>
                </c:pt>
                <c:pt idx="239">
                  <c:v>0.97195685889209138</c:v>
                </c:pt>
                <c:pt idx="240">
                  <c:v>0.97192549308453635</c:v>
                </c:pt>
                <c:pt idx="241">
                  <c:v>0.97189406744136864</c:v>
                </c:pt>
                <c:pt idx="242">
                  <c:v>0.9718644994454525</c:v>
                </c:pt>
                <c:pt idx="243">
                  <c:v>0.96902361791476521</c:v>
                </c:pt>
                <c:pt idx="244">
                  <c:v>0.92082503324837583</c:v>
                </c:pt>
                <c:pt idx="245">
                  <c:v>0.88123880742261962</c:v>
                </c:pt>
                <c:pt idx="246">
                  <c:v>0.85365149417753527</c:v>
                </c:pt>
                <c:pt idx="247">
                  <c:v>0.83849791328488066</c:v>
                </c:pt>
                <c:pt idx="248">
                  <c:v>0.84057096503842088</c:v>
                </c:pt>
                <c:pt idx="249">
                  <c:v>0.95810894901658439</c:v>
                </c:pt>
                <c:pt idx="250">
                  <c:v>0.95809576021759368</c:v>
                </c:pt>
                <c:pt idx="251">
                  <c:v>0.95807908384690454</c:v>
                </c:pt>
                <c:pt idx="252">
                  <c:v>0.95805736058017976</c:v>
                </c:pt>
                <c:pt idx="253">
                  <c:v>0.99050600606132477</c:v>
                </c:pt>
                <c:pt idx="254">
                  <c:v>0.99053532181588944</c:v>
                </c:pt>
                <c:pt idx="255">
                  <c:v>0.93193290151579822</c:v>
                </c:pt>
                <c:pt idx="256">
                  <c:v>0.87378003928695824</c:v>
                </c:pt>
                <c:pt idx="257">
                  <c:v>0.82420470153549386</c:v>
                </c:pt>
                <c:pt idx="258">
                  <c:v>0.78950862716577364</c:v>
                </c:pt>
                <c:pt idx="259">
                  <c:v>0.76710613172270747</c:v>
                </c:pt>
                <c:pt idx="260">
                  <c:v>0.75293140438488582</c:v>
                </c:pt>
                <c:pt idx="261">
                  <c:v>0.7430335777976077</c:v>
                </c:pt>
                <c:pt idx="262">
                  <c:v>0.97172607901740082</c:v>
                </c:pt>
                <c:pt idx="263">
                  <c:v>0.97172494353077954</c:v>
                </c:pt>
                <c:pt idx="264">
                  <c:v>0.97171734721731429</c:v>
                </c:pt>
                <c:pt idx="265">
                  <c:v>0.97170313610021219</c:v>
                </c:pt>
                <c:pt idx="266">
                  <c:v>0.97168017343776447</c:v>
                </c:pt>
                <c:pt idx="267">
                  <c:v>0.97164787369548533</c:v>
                </c:pt>
                <c:pt idx="268">
                  <c:v>0.97160634476424101</c:v>
                </c:pt>
                <c:pt idx="269">
                  <c:v>0.97155885088927807</c:v>
                </c:pt>
                <c:pt idx="270">
                  <c:v>0.9335040802296718</c:v>
                </c:pt>
                <c:pt idx="271">
                  <c:v>0.8321917121317427</c:v>
                </c:pt>
                <c:pt idx="272">
                  <c:v>0.73279479165791339</c:v>
                </c:pt>
                <c:pt idx="273">
                  <c:v>0.64167247721872445</c:v>
                </c:pt>
                <c:pt idx="274">
                  <c:v>0.56289057313958057</c:v>
                </c:pt>
                <c:pt idx="275">
                  <c:v>0.49836634661747337</c:v>
                </c:pt>
                <c:pt idx="276">
                  <c:v>0.44692277009130255</c:v>
                </c:pt>
                <c:pt idx="277">
                  <c:v>0.40759606461827436</c:v>
                </c:pt>
                <c:pt idx="278">
                  <c:v>0.98899738176959384</c:v>
                </c:pt>
                <c:pt idx="279">
                  <c:v>0.98900278186580659</c:v>
                </c:pt>
                <c:pt idx="280">
                  <c:v>0.98900569663021054</c:v>
                </c:pt>
                <c:pt idx="281">
                  <c:v>0.98900446465970093</c:v>
                </c:pt>
                <c:pt idx="282">
                  <c:v>0.98898049342786265</c:v>
                </c:pt>
                <c:pt idx="283">
                  <c:v>0.98895377827006503</c:v>
                </c:pt>
                <c:pt idx="284">
                  <c:v>0.98892688516043725</c:v>
                </c:pt>
                <c:pt idx="285">
                  <c:v>0.98889726080051099</c:v>
                </c:pt>
                <c:pt idx="286">
                  <c:v>0.98886436940100975</c:v>
                </c:pt>
                <c:pt idx="287">
                  <c:v>0.98883466958424693</c:v>
                </c:pt>
                <c:pt idx="288">
                  <c:v>0.98881389530082686</c:v>
                </c:pt>
                <c:pt idx="289">
                  <c:v>0.98880092992857027</c:v>
                </c:pt>
                <c:pt idx="290">
                  <c:v>0.98879014468734572</c:v>
                </c:pt>
                <c:pt idx="291">
                  <c:v>0.9887771127863314</c:v>
                </c:pt>
                <c:pt idx="292">
                  <c:v>0.98876268655848842</c:v>
                </c:pt>
                <c:pt idx="293">
                  <c:v>0.98874395788687797</c:v>
                </c:pt>
                <c:pt idx="294">
                  <c:v>0.98871723480862117</c:v>
                </c:pt>
                <c:pt idx="295">
                  <c:v>0.98868310395333803</c:v>
                </c:pt>
                <c:pt idx="296">
                  <c:v>0.98864393769275971</c:v>
                </c:pt>
                <c:pt idx="297">
                  <c:v>0.93306551213942523</c:v>
                </c:pt>
                <c:pt idx="298">
                  <c:v>0.84916263136642445</c:v>
                </c:pt>
                <c:pt idx="299">
                  <c:v>0.77100397395652021</c:v>
                </c:pt>
                <c:pt idx="300">
                  <c:v>0.70149533756970295</c:v>
                </c:pt>
                <c:pt idx="301">
                  <c:v>0.6433632700721913</c:v>
                </c:pt>
                <c:pt idx="302">
                  <c:v>0.59315031780500038</c:v>
                </c:pt>
                <c:pt idx="303">
                  <c:v>0.54407809768557058</c:v>
                </c:pt>
                <c:pt idx="304">
                  <c:v>0.48403095202791613</c:v>
                </c:pt>
                <c:pt idx="305">
                  <c:v>0.4087655081922158</c:v>
                </c:pt>
                <c:pt idx="306">
                  <c:v>0.97177700891049057</c:v>
                </c:pt>
                <c:pt idx="307">
                  <c:v>0.971739205467815</c:v>
                </c:pt>
                <c:pt idx="308">
                  <c:v>0.97170951449272447</c:v>
                </c:pt>
                <c:pt idx="309">
                  <c:v>0.97168994120780305</c:v>
                </c:pt>
                <c:pt idx="310">
                  <c:v>0.97167888983063422</c:v>
                </c:pt>
                <c:pt idx="311">
                  <c:v>0.97167544259461414</c:v>
                </c:pt>
                <c:pt idx="312">
                  <c:v>0.97168031904773566</c:v>
                </c:pt>
                <c:pt idx="313">
                  <c:v>0.97167541081462827</c:v>
                </c:pt>
                <c:pt idx="314">
                  <c:v>0.97167903624154284</c:v>
                </c:pt>
                <c:pt idx="315">
                  <c:v>0.97169337171571502</c:v>
                </c:pt>
                <c:pt idx="316">
                  <c:v>0.971722092938061</c:v>
                </c:pt>
                <c:pt idx="317">
                  <c:v>0.97176254744883317</c:v>
                </c:pt>
                <c:pt idx="318">
                  <c:v>0.97181667386377668</c:v>
                </c:pt>
                <c:pt idx="319">
                  <c:v>0.97188125867420616</c:v>
                </c:pt>
                <c:pt idx="320">
                  <c:v>0.97195097099336969</c:v>
                </c:pt>
                <c:pt idx="321">
                  <c:v>0.97202289521542451</c:v>
                </c:pt>
                <c:pt idx="322">
                  <c:v>0.97209564949879257</c:v>
                </c:pt>
                <c:pt idx="323">
                  <c:v>0.97216870989731596</c:v>
                </c:pt>
                <c:pt idx="324">
                  <c:v>0.97223928812457872</c:v>
                </c:pt>
                <c:pt idx="325">
                  <c:v>0.83114619722453154</c:v>
                </c:pt>
                <c:pt idx="326">
                  <c:v>0.70447115144149342</c:v>
                </c:pt>
                <c:pt idx="327">
                  <c:v>0.60010258375498793</c:v>
                </c:pt>
                <c:pt idx="328">
                  <c:v>0.5165597287866196</c:v>
                </c:pt>
                <c:pt idx="329">
                  <c:v>0.45378466582142041</c:v>
                </c:pt>
                <c:pt idx="330">
                  <c:v>0.40303574241887052</c:v>
                </c:pt>
                <c:pt idx="331">
                  <c:v>0.95964135588849742</c:v>
                </c:pt>
                <c:pt idx="332">
                  <c:v>0.95969871663185013</c:v>
                </c:pt>
                <c:pt idx="333">
                  <c:v>0.95974630873211686</c:v>
                </c:pt>
                <c:pt idx="334">
                  <c:v>0.95977814764742764</c:v>
                </c:pt>
                <c:pt idx="335">
                  <c:v>0.95979168539758641</c:v>
                </c:pt>
                <c:pt idx="336">
                  <c:v>0.95979171853395351</c:v>
                </c:pt>
                <c:pt idx="337">
                  <c:v>0.95977726322346391</c:v>
                </c:pt>
                <c:pt idx="338">
                  <c:v>0.9597531469376277</c:v>
                </c:pt>
                <c:pt idx="339">
                  <c:v>0.95972386450801161</c:v>
                </c:pt>
                <c:pt idx="340">
                  <c:v>0.9596875081676689</c:v>
                </c:pt>
                <c:pt idx="341">
                  <c:v>0.95964360940468396</c:v>
                </c:pt>
                <c:pt idx="342">
                  <c:v>0.95959622092109409</c:v>
                </c:pt>
                <c:pt idx="343">
                  <c:v>0.95954567086675591</c:v>
                </c:pt>
                <c:pt idx="344">
                  <c:v>0.95950255220037906</c:v>
                </c:pt>
                <c:pt idx="345">
                  <c:v>0.95945365394726989</c:v>
                </c:pt>
                <c:pt idx="346">
                  <c:v>0.95940179357101618</c:v>
                </c:pt>
                <c:pt idx="347">
                  <c:v>0.95935698960519444</c:v>
                </c:pt>
                <c:pt idx="348">
                  <c:v>0.95932091233789196</c:v>
                </c:pt>
                <c:pt idx="349">
                  <c:v>0.98916207062779749</c:v>
                </c:pt>
                <c:pt idx="350">
                  <c:v>0.9891816130085368</c:v>
                </c:pt>
                <c:pt idx="351">
                  <c:v>0.95011497687422974</c:v>
                </c:pt>
                <c:pt idx="352">
                  <c:v>0.91387853587022227</c:v>
                </c:pt>
                <c:pt idx="353">
                  <c:v>0.88539182738586497</c:v>
                </c:pt>
                <c:pt idx="354">
                  <c:v>0.8684225279740958</c:v>
                </c:pt>
                <c:pt idx="355">
                  <c:v>0.86273693375683735</c:v>
                </c:pt>
                <c:pt idx="356">
                  <c:v>0.86578472451424027</c:v>
                </c:pt>
                <c:pt idx="357">
                  <c:v>0.87390102089919708</c:v>
                </c:pt>
                <c:pt idx="358">
                  <c:v>0.88455483683320335</c:v>
                </c:pt>
                <c:pt idx="359">
                  <c:v>0.89567240363954992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662256"/>
        <c:axId val="464666568"/>
      </c:areaChart>
      <c:catAx>
        <c:axId val="464662256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4666568"/>
        <c:crosses val="autoZero"/>
        <c:auto val="1"/>
        <c:lblAlgn val="ctr"/>
        <c:lblOffset val="100"/>
        <c:tickLblSkip val="30"/>
        <c:tickMarkSkip val="30"/>
        <c:noMultiLvlLbl val="0"/>
      </c:catAx>
      <c:valAx>
        <c:axId val="464666568"/>
        <c:scaling>
          <c:orientation val="minMax"/>
          <c:max val="1"/>
          <c:min val="0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4662256"/>
        <c:crosses val="autoZero"/>
        <c:crossBetween val="midCat"/>
      </c:valAx>
    </c:plotArea>
    <c:legend>
      <c:legendPos val="b"/>
      <c:layout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'Score Template 2'!$HK$8</c:f>
              <c:strCache>
                <c:ptCount val="1"/>
                <c:pt idx="0">
                  <c:v>Delay Score</c:v>
                </c:pt>
              </c:strCache>
            </c:strRef>
          </c:tx>
          <c:spPr>
            <a:solidFill>
              <a:schemeClr val="accent3"/>
            </a:solidFill>
          </c:spPr>
          <c:cat>
            <c:numRef>
              <c:f>'Score Template 2'!$B$39:$B$429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 2'!$HK$39:$HK$398</c:f>
              <c:numCache>
                <c:formatCode>0.0000</c:formatCode>
                <c:ptCount val="3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0.56666666666666665</c:v>
                </c:pt>
                <c:pt idx="12">
                  <c:v>0.6</c:v>
                </c:pt>
                <c:pt idx="13">
                  <c:v>0.6333333333333333</c:v>
                </c:pt>
                <c:pt idx="14">
                  <c:v>0.66666666666666674</c:v>
                </c:pt>
                <c:pt idx="15">
                  <c:v>0.7</c:v>
                </c:pt>
                <c:pt idx="16">
                  <c:v>0.73333333333333339</c:v>
                </c:pt>
                <c:pt idx="17">
                  <c:v>0.76666666666666661</c:v>
                </c:pt>
                <c:pt idx="18">
                  <c:v>0.8</c:v>
                </c:pt>
                <c:pt idx="19">
                  <c:v>0.83333333333333337</c:v>
                </c:pt>
                <c:pt idx="20">
                  <c:v>0.8666666666666667</c:v>
                </c:pt>
                <c:pt idx="21">
                  <c:v>0.9</c:v>
                </c:pt>
                <c:pt idx="22">
                  <c:v>0.93333333333333335</c:v>
                </c:pt>
                <c:pt idx="23">
                  <c:v>0.96666666666666667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0.7</c:v>
                </c:pt>
                <c:pt idx="34">
                  <c:v>0.73333333333333339</c:v>
                </c:pt>
                <c:pt idx="35">
                  <c:v>0.76666666666666661</c:v>
                </c:pt>
                <c:pt idx="36">
                  <c:v>0.8</c:v>
                </c:pt>
                <c:pt idx="37">
                  <c:v>0.83333333333333337</c:v>
                </c:pt>
                <c:pt idx="38">
                  <c:v>0.8666666666666667</c:v>
                </c:pt>
                <c:pt idx="39">
                  <c:v>0.9</c:v>
                </c:pt>
                <c:pt idx="40">
                  <c:v>0.93333333333333335</c:v>
                </c:pt>
                <c:pt idx="41">
                  <c:v>0.96666666666666667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0.43333333333333335</c:v>
                </c:pt>
                <c:pt idx="50">
                  <c:v>0.46666666666666667</c:v>
                </c:pt>
                <c:pt idx="51">
                  <c:v>0.5</c:v>
                </c:pt>
                <c:pt idx="52">
                  <c:v>0.53333333333333333</c:v>
                </c:pt>
                <c:pt idx="53">
                  <c:v>0.56666666666666665</c:v>
                </c:pt>
                <c:pt idx="54">
                  <c:v>0.6</c:v>
                </c:pt>
                <c:pt idx="55">
                  <c:v>0.6333333333333333</c:v>
                </c:pt>
                <c:pt idx="56">
                  <c:v>0.66666666666666674</c:v>
                </c:pt>
                <c:pt idx="57">
                  <c:v>0.7</c:v>
                </c:pt>
                <c:pt idx="58">
                  <c:v>0.73333333333333339</c:v>
                </c:pt>
                <c:pt idx="59">
                  <c:v>0.76666666666666661</c:v>
                </c:pt>
                <c:pt idx="60">
                  <c:v>0.8</c:v>
                </c:pt>
                <c:pt idx="61">
                  <c:v>0.83333333333333337</c:v>
                </c:pt>
                <c:pt idx="62">
                  <c:v>0.8666666666666667</c:v>
                </c:pt>
                <c:pt idx="63">
                  <c:v>0.9</c:v>
                </c:pt>
                <c:pt idx="64">
                  <c:v>0.93333333333333335</c:v>
                </c:pt>
                <c:pt idx="65">
                  <c:v>0.96666666666666667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0.30000000000000004</c:v>
                </c:pt>
                <c:pt idx="72">
                  <c:v>0.33333333333333337</c:v>
                </c:pt>
                <c:pt idx="73">
                  <c:v>0.3666666666666667</c:v>
                </c:pt>
                <c:pt idx="74">
                  <c:v>0.4</c:v>
                </c:pt>
                <c:pt idx="75">
                  <c:v>0.43333333333333335</c:v>
                </c:pt>
                <c:pt idx="76">
                  <c:v>0.46666666666666667</c:v>
                </c:pt>
                <c:pt idx="77">
                  <c:v>0.5</c:v>
                </c:pt>
                <c:pt idx="78">
                  <c:v>0.53333333333333333</c:v>
                </c:pt>
                <c:pt idx="79">
                  <c:v>0.56666666666666665</c:v>
                </c:pt>
                <c:pt idx="80">
                  <c:v>0.6</c:v>
                </c:pt>
                <c:pt idx="81">
                  <c:v>0.6333333333333333</c:v>
                </c:pt>
                <c:pt idx="82">
                  <c:v>0.66666666666666674</c:v>
                </c:pt>
                <c:pt idx="83">
                  <c:v>0.7</c:v>
                </c:pt>
                <c:pt idx="84">
                  <c:v>0.73333333333333339</c:v>
                </c:pt>
                <c:pt idx="85">
                  <c:v>0.76666666666666661</c:v>
                </c:pt>
                <c:pt idx="86">
                  <c:v>0.8</c:v>
                </c:pt>
                <c:pt idx="87">
                  <c:v>0.83333333333333337</c:v>
                </c:pt>
                <c:pt idx="88">
                  <c:v>0.8666666666666667</c:v>
                </c:pt>
                <c:pt idx="89">
                  <c:v>0.9</c:v>
                </c:pt>
                <c:pt idx="90">
                  <c:v>0.93333333333333335</c:v>
                </c:pt>
                <c:pt idx="91">
                  <c:v>0.96666666666666667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0.6</c:v>
                </c:pt>
                <c:pt idx="100">
                  <c:v>0.6333333333333333</c:v>
                </c:pt>
                <c:pt idx="101">
                  <c:v>0.66666666666666674</c:v>
                </c:pt>
                <c:pt idx="102">
                  <c:v>0.7</c:v>
                </c:pt>
                <c:pt idx="103">
                  <c:v>0.73333333333333339</c:v>
                </c:pt>
                <c:pt idx="104">
                  <c:v>0.76666666666666661</c:v>
                </c:pt>
                <c:pt idx="105">
                  <c:v>0.8</c:v>
                </c:pt>
                <c:pt idx="106">
                  <c:v>0.83333333333333337</c:v>
                </c:pt>
                <c:pt idx="107">
                  <c:v>0.8666666666666667</c:v>
                </c:pt>
                <c:pt idx="108">
                  <c:v>0.9</c:v>
                </c:pt>
                <c:pt idx="109">
                  <c:v>0.93333333333333335</c:v>
                </c:pt>
                <c:pt idx="110">
                  <c:v>0.96666666666666667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0.66666666666666674</c:v>
                </c:pt>
                <c:pt idx="121">
                  <c:v>0.7</c:v>
                </c:pt>
                <c:pt idx="122">
                  <c:v>0.73333333333333339</c:v>
                </c:pt>
                <c:pt idx="123">
                  <c:v>0.76666666666666661</c:v>
                </c:pt>
                <c:pt idx="124">
                  <c:v>0.8</c:v>
                </c:pt>
                <c:pt idx="125">
                  <c:v>0.83333333333333337</c:v>
                </c:pt>
                <c:pt idx="126">
                  <c:v>0.8666666666666667</c:v>
                </c:pt>
                <c:pt idx="127">
                  <c:v>0.9</c:v>
                </c:pt>
                <c:pt idx="128">
                  <c:v>0.93333333333333335</c:v>
                </c:pt>
                <c:pt idx="129">
                  <c:v>0.96666666666666667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0.7</c:v>
                </c:pt>
                <c:pt idx="138">
                  <c:v>0.73333333333333339</c:v>
                </c:pt>
                <c:pt idx="139">
                  <c:v>0.76666666666666661</c:v>
                </c:pt>
                <c:pt idx="140">
                  <c:v>0.8</c:v>
                </c:pt>
                <c:pt idx="141">
                  <c:v>0.83333333333333337</c:v>
                </c:pt>
                <c:pt idx="142">
                  <c:v>0.8666666666666667</c:v>
                </c:pt>
                <c:pt idx="143">
                  <c:v>0.9</c:v>
                </c:pt>
                <c:pt idx="144">
                  <c:v>0.93333333333333335</c:v>
                </c:pt>
                <c:pt idx="145">
                  <c:v>0.96666666666666667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0.66666666666666674</c:v>
                </c:pt>
                <c:pt idx="155">
                  <c:v>0.7</c:v>
                </c:pt>
                <c:pt idx="156">
                  <c:v>0.73333333333333339</c:v>
                </c:pt>
                <c:pt idx="157">
                  <c:v>0.76666666666666661</c:v>
                </c:pt>
                <c:pt idx="158">
                  <c:v>0.8</c:v>
                </c:pt>
                <c:pt idx="159">
                  <c:v>0.83333333333333337</c:v>
                </c:pt>
                <c:pt idx="160">
                  <c:v>0.8666666666666667</c:v>
                </c:pt>
                <c:pt idx="161">
                  <c:v>0.9</c:v>
                </c:pt>
                <c:pt idx="162">
                  <c:v>0.93333333333333335</c:v>
                </c:pt>
                <c:pt idx="163">
                  <c:v>0.96666666666666667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0.5</c:v>
                </c:pt>
                <c:pt idx="178">
                  <c:v>0.53333333333333333</c:v>
                </c:pt>
                <c:pt idx="179">
                  <c:v>0.56666666666666665</c:v>
                </c:pt>
                <c:pt idx="180">
                  <c:v>0.6</c:v>
                </c:pt>
                <c:pt idx="181">
                  <c:v>0.6333333333333333</c:v>
                </c:pt>
                <c:pt idx="182">
                  <c:v>0.66666666666666674</c:v>
                </c:pt>
                <c:pt idx="183">
                  <c:v>0.7</c:v>
                </c:pt>
                <c:pt idx="184">
                  <c:v>0.73333333333333339</c:v>
                </c:pt>
                <c:pt idx="185">
                  <c:v>0.76666666666666661</c:v>
                </c:pt>
                <c:pt idx="186">
                  <c:v>0.8</c:v>
                </c:pt>
                <c:pt idx="187">
                  <c:v>0.83333333333333337</c:v>
                </c:pt>
                <c:pt idx="188">
                  <c:v>0.8666666666666667</c:v>
                </c:pt>
                <c:pt idx="189">
                  <c:v>0.9</c:v>
                </c:pt>
                <c:pt idx="190">
                  <c:v>0.93333333333333335</c:v>
                </c:pt>
                <c:pt idx="191">
                  <c:v>0.96666666666666667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0.6</c:v>
                </c:pt>
                <c:pt idx="209">
                  <c:v>0.6333333333333333</c:v>
                </c:pt>
                <c:pt idx="210">
                  <c:v>0.66666666666666674</c:v>
                </c:pt>
                <c:pt idx="211">
                  <c:v>0.7</c:v>
                </c:pt>
                <c:pt idx="212">
                  <c:v>0.73333333333333339</c:v>
                </c:pt>
                <c:pt idx="213">
                  <c:v>0.76666666666666661</c:v>
                </c:pt>
                <c:pt idx="214">
                  <c:v>0.8</c:v>
                </c:pt>
                <c:pt idx="215">
                  <c:v>0.83333333333333337</c:v>
                </c:pt>
                <c:pt idx="216">
                  <c:v>0.8666666666666667</c:v>
                </c:pt>
                <c:pt idx="217">
                  <c:v>0.9</c:v>
                </c:pt>
                <c:pt idx="218">
                  <c:v>0.93333333333333335</c:v>
                </c:pt>
                <c:pt idx="219">
                  <c:v>0.96666666666666667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0.66666666666666674</c:v>
                </c:pt>
                <c:pt idx="232">
                  <c:v>0.7</c:v>
                </c:pt>
                <c:pt idx="233">
                  <c:v>0.73333333333333339</c:v>
                </c:pt>
                <c:pt idx="234">
                  <c:v>0.76666666666666661</c:v>
                </c:pt>
                <c:pt idx="235">
                  <c:v>0.8</c:v>
                </c:pt>
                <c:pt idx="236">
                  <c:v>0.83333333333333337</c:v>
                </c:pt>
                <c:pt idx="237">
                  <c:v>0.8666666666666667</c:v>
                </c:pt>
                <c:pt idx="238">
                  <c:v>0.9</c:v>
                </c:pt>
                <c:pt idx="239">
                  <c:v>0.93333333333333335</c:v>
                </c:pt>
                <c:pt idx="240">
                  <c:v>0.96666666666666667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0.9</c:v>
                </c:pt>
                <c:pt idx="250">
                  <c:v>0.93333333333333335</c:v>
                </c:pt>
                <c:pt idx="251">
                  <c:v>0.96666666666666667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0.8</c:v>
                </c:pt>
                <c:pt idx="263">
                  <c:v>0.83333333333333337</c:v>
                </c:pt>
                <c:pt idx="264">
                  <c:v>0.8666666666666667</c:v>
                </c:pt>
                <c:pt idx="265">
                  <c:v>0.9</c:v>
                </c:pt>
                <c:pt idx="266">
                  <c:v>0.93333333333333335</c:v>
                </c:pt>
                <c:pt idx="267">
                  <c:v>0.96666666666666667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0.43333333333333335</c:v>
                </c:pt>
                <c:pt idx="279">
                  <c:v>0.46666666666666667</c:v>
                </c:pt>
                <c:pt idx="280">
                  <c:v>0.5</c:v>
                </c:pt>
                <c:pt idx="281">
                  <c:v>0.53333333333333333</c:v>
                </c:pt>
                <c:pt idx="282">
                  <c:v>0.56666666666666665</c:v>
                </c:pt>
                <c:pt idx="283">
                  <c:v>0.6</c:v>
                </c:pt>
                <c:pt idx="284">
                  <c:v>0.6333333333333333</c:v>
                </c:pt>
                <c:pt idx="285">
                  <c:v>0.66666666666666674</c:v>
                </c:pt>
                <c:pt idx="286">
                  <c:v>0.7</c:v>
                </c:pt>
                <c:pt idx="287">
                  <c:v>0.73333333333333339</c:v>
                </c:pt>
                <c:pt idx="288">
                  <c:v>0.76666666666666661</c:v>
                </c:pt>
                <c:pt idx="289">
                  <c:v>0.8</c:v>
                </c:pt>
                <c:pt idx="290">
                  <c:v>0.83333333333333337</c:v>
                </c:pt>
                <c:pt idx="291">
                  <c:v>0.8666666666666667</c:v>
                </c:pt>
                <c:pt idx="292">
                  <c:v>0.9</c:v>
                </c:pt>
                <c:pt idx="293">
                  <c:v>0.93333333333333335</c:v>
                </c:pt>
                <c:pt idx="294">
                  <c:v>0.96666666666666667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0.43333333333333335</c:v>
                </c:pt>
                <c:pt idx="307">
                  <c:v>0.46666666666666667</c:v>
                </c:pt>
                <c:pt idx="308">
                  <c:v>0.5</c:v>
                </c:pt>
                <c:pt idx="309">
                  <c:v>0.53333333333333333</c:v>
                </c:pt>
                <c:pt idx="310">
                  <c:v>0.56666666666666665</c:v>
                </c:pt>
                <c:pt idx="311">
                  <c:v>0.6</c:v>
                </c:pt>
                <c:pt idx="312">
                  <c:v>0.6333333333333333</c:v>
                </c:pt>
                <c:pt idx="313">
                  <c:v>0.66666666666666674</c:v>
                </c:pt>
                <c:pt idx="314">
                  <c:v>0.7</c:v>
                </c:pt>
                <c:pt idx="315">
                  <c:v>0.73333333333333339</c:v>
                </c:pt>
                <c:pt idx="316">
                  <c:v>0.76666666666666661</c:v>
                </c:pt>
                <c:pt idx="317">
                  <c:v>0.8</c:v>
                </c:pt>
                <c:pt idx="318">
                  <c:v>0.83333333333333337</c:v>
                </c:pt>
                <c:pt idx="319">
                  <c:v>0.8666666666666667</c:v>
                </c:pt>
                <c:pt idx="320">
                  <c:v>0.9</c:v>
                </c:pt>
                <c:pt idx="321">
                  <c:v>0.93333333333333335</c:v>
                </c:pt>
                <c:pt idx="322">
                  <c:v>0.96666666666666667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0.43333333333333335</c:v>
                </c:pt>
                <c:pt idx="332">
                  <c:v>0.46666666666666667</c:v>
                </c:pt>
                <c:pt idx="333">
                  <c:v>0.5</c:v>
                </c:pt>
                <c:pt idx="334">
                  <c:v>0.53333333333333333</c:v>
                </c:pt>
                <c:pt idx="335">
                  <c:v>0.56666666666666665</c:v>
                </c:pt>
                <c:pt idx="336">
                  <c:v>0.6</c:v>
                </c:pt>
                <c:pt idx="337">
                  <c:v>0.6333333333333333</c:v>
                </c:pt>
                <c:pt idx="338">
                  <c:v>0.66666666666666674</c:v>
                </c:pt>
                <c:pt idx="339">
                  <c:v>0.7</c:v>
                </c:pt>
                <c:pt idx="340">
                  <c:v>0.73333333333333339</c:v>
                </c:pt>
                <c:pt idx="341">
                  <c:v>0.76666666666666661</c:v>
                </c:pt>
                <c:pt idx="342">
                  <c:v>0.8</c:v>
                </c:pt>
                <c:pt idx="343">
                  <c:v>0.83333333333333337</c:v>
                </c:pt>
                <c:pt idx="344">
                  <c:v>0.8666666666666667</c:v>
                </c:pt>
                <c:pt idx="345">
                  <c:v>0.9</c:v>
                </c:pt>
                <c:pt idx="346">
                  <c:v>0.93333333333333335</c:v>
                </c:pt>
                <c:pt idx="347">
                  <c:v>0.96666666666666667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667352"/>
        <c:axId val="464667744"/>
      </c:areaChart>
      <c:catAx>
        <c:axId val="464667352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4667744"/>
        <c:crosses val="autoZero"/>
        <c:auto val="1"/>
        <c:lblAlgn val="ctr"/>
        <c:lblOffset val="100"/>
        <c:tickLblSkip val="30"/>
        <c:tickMarkSkip val="30"/>
        <c:noMultiLvlLbl val="0"/>
      </c:catAx>
      <c:valAx>
        <c:axId val="464667744"/>
        <c:scaling>
          <c:orientation val="minMax"/>
          <c:max val="1"/>
          <c:min val="0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4667352"/>
        <c:crosses val="autoZero"/>
        <c:crossBetween val="midCat"/>
      </c:valAx>
    </c:plotArea>
    <c:legend>
      <c:legendPos val="b"/>
      <c:layout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'Score Template 2'!$HL$8</c:f>
              <c:strCache>
                <c:ptCount val="1"/>
                <c:pt idx="0">
                  <c:v>Precision Score</c:v>
                </c:pt>
              </c:strCache>
            </c:strRef>
          </c:tx>
          <c:spPr>
            <a:solidFill>
              <a:schemeClr val="accent1"/>
            </a:solidFill>
          </c:spPr>
          <c:cat>
            <c:numRef>
              <c:f>'Score Template 2'!$B$39:$B$429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 2'!$HL$39:$HL$398</c:f>
              <c:numCache>
                <c:formatCode>0.0000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0.83414502173228211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0.30138778500157992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4668528"/>
        <c:axId val="464668920"/>
      </c:areaChart>
      <c:catAx>
        <c:axId val="464668528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4668920"/>
        <c:crosses val="autoZero"/>
        <c:auto val="1"/>
        <c:lblAlgn val="ctr"/>
        <c:lblOffset val="100"/>
        <c:tickLblSkip val="30"/>
        <c:tickMarkSkip val="30"/>
        <c:noMultiLvlLbl val="0"/>
      </c:catAx>
      <c:valAx>
        <c:axId val="464668920"/>
        <c:scaling>
          <c:orientation val="minMax"/>
          <c:max val="1"/>
          <c:min val="0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64668528"/>
        <c:crosses val="autoZero"/>
        <c:crossBetween val="midCat"/>
      </c:valAx>
    </c:plotArea>
    <c:legend>
      <c:legendPos val="b"/>
      <c:layout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368865182175245E-2"/>
          <c:y val="5.1400554097404488E-2"/>
          <c:w val="0.89991787316908156"/>
          <c:h val="0.6354997812773403"/>
        </c:manualLayout>
      </c:layout>
      <c:lineChart>
        <c:grouping val="standard"/>
        <c:varyColors val="0"/>
        <c:ser>
          <c:idx val="0"/>
          <c:order val="0"/>
          <c:tx>
            <c:strRef>
              <c:f>'Score Template 2'!$HJ$8</c:f>
              <c:strCache>
                <c:ptCount val="1"/>
                <c:pt idx="0">
                  <c:v>Accuracy Method Number</c:v>
                </c:pt>
              </c:strCache>
            </c:strRef>
          </c:tx>
          <c:spPr>
            <a:ln w="38100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'Score Template 2'!$B$39:$B$429</c:f>
              <c:numCache>
                <c:formatCode>h:mm:ss</c:formatCode>
                <c:ptCount val="391"/>
                <c:pt idx="0">
                  <c:v>0</c:v>
                </c:pt>
                <c:pt idx="1">
                  <c:v>1.1574074074074073E-4</c:v>
                </c:pt>
                <c:pt idx="2">
                  <c:v>2.3148148148148146E-4</c:v>
                </c:pt>
                <c:pt idx="3">
                  <c:v>3.4722222222222218E-4</c:v>
                </c:pt>
                <c:pt idx="4">
                  <c:v>4.6296296296296293E-4</c:v>
                </c:pt>
                <c:pt idx="5">
                  <c:v>5.7870370370370367E-4</c:v>
                </c:pt>
                <c:pt idx="6">
                  <c:v>6.9444444444444436E-4</c:v>
                </c:pt>
                <c:pt idx="7">
                  <c:v>8.1018518518518505E-4</c:v>
                </c:pt>
                <c:pt idx="8">
                  <c:v>9.2592592592592574E-4</c:v>
                </c:pt>
                <c:pt idx="9">
                  <c:v>1.0416666666666664E-3</c:v>
                </c:pt>
                <c:pt idx="10">
                  <c:v>1.1574074074074071E-3</c:v>
                </c:pt>
                <c:pt idx="11">
                  <c:v>1.2731481481481478E-3</c:v>
                </c:pt>
                <c:pt idx="12">
                  <c:v>1.3888888888888885E-3</c:v>
                </c:pt>
                <c:pt idx="13">
                  <c:v>1.5046296296296292E-3</c:v>
                </c:pt>
                <c:pt idx="14">
                  <c:v>1.6203703703703699E-3</c:v>
                </c:pt>
                <c:pt idx="15">
                  <c:v>1.7361111111111106E-3</c:v>
                </c:pt>
                <c:pt idx="16">
                  <c:v>1.8518518518518513E-3</c:v>
                </c:pt>
                <c:pt idx="17">
                  <c:v>1.967592592592592E-3</c:v>
                </c:pt>
                <c:pt idx="18">
                  <c:v>2.0833333333333329E-3</c:v>
                </c:pt>
                <c:pt idx="19">
                  <c:v>2.1990740740740738E-3</c:v>
                </c:pt>
                <c:pt idx="20">
                  <c:v>2.3148148148148147E-3</c:v>
                </c:pt>
                <c:pt idx="21">
                  <c:v>2.4305555555555556E-3</c:v>
                </c:pt>
                <c:pt idx="22">
                  <c:v>2.5462962962962965E-3</c:v>
                </c:pt>
                <c:pt idx="23">
                  <c:v>2.6620370370370374E-3</c:v>
                </c:pt>
                <c:pt idx="24">
                  <c:v>2.7777777777777783E-3</c:v>
                </c:pt>
                <c:pt idx="25">
                  <c:v>2.8935185185185192E-3</c:v>
                </c:pt>
                <c:pt idx="26">
                  <c:v>3.0092592592592601E-3</c:v>
                </c:pt>
                <c:pt idx="27">
                  <c:v>3.125000000000001E-3</c:v>
                </c:pt>
                <c:pt idx="28">
                  <c:v>3.2407407407407419E-3</c:v>
                </c:pt>
                <c:pt idx="29">
                  <c:v>3.3564814814814829E-3</c:v>
                </c:pt>
                <c:pt idx="30">
                  <c:v>3.4722222222222238E-3</c:v>
                </c:pt>
                <c:pt idx="31">
                  <c:v>3.5879629629629647E-3</c:v>
                </c:pt>
                <c:pt idx="32">
                  <c:v>3.7037037037037056E-3</c:v>
                </c:pt>
                <c:pt idx="33">
                  <c:v>3.8194444444444465E-3</c:v>
                </c:pt>
                <c:pt idx="34">
                  <c:v>3.9351851851851874E-3</c:v>
                </c:pt>
                <c:pt idx="35">
                  <c:v>4.0509259259259283E-3</c:v>
                </c:pt>
                <c:pt idx="36">
                  <c:v>4.1666666666666692E-3</c:v>
                </c:pt>
                <c:pt idx="37">
                  <c:v>4.2824074074074101E-3</c:v>
                </c:pt>
                <c:pt idx="38">
                  <c:v>4.398148148148151E-3</c:v>
                </c:pt>
                <c:pt idx="39">
                  <c:v>4.5138888888888919E-3</c:v>
                </c:pt>
                <c:pt idx="40">
                  <c:v>4.6296296296296328E-3</c:v>
                </c:pt>
                <c:pt idx="41">
                  <c:v>4.7453703703703737E-3</c:v>
                </c:pt>
                <c:pt idx="42">
                  <c:v>4.8611111111111147E-3</c:v>
                </c:pt>
                <c:pt idx="43">
                  <c:v>4.9768518518518556E-3</c:v>
                </c:pt>
                <c:pt idx="44">
                  <c:v>5.0925925925925965E-3</c:v>
                </c:pt>
                <c:pt idx="45">
                  <c:v>5.2083333333333374E-3</c:v>
                </c:pt>
                <c:pt idx="46">
                  <c:v>5.3240740740740783E-3</c:v>
                </c:pt>
                <c:pt idx="47">
                  <c:v>5.4398148148148192E-3</c:v>
                </c:pt>
                <c:pt idx="48">
                  <c:v>5.5555555555555601E-3</c:v>
                </c:pt>
                <c:pt idx="49">
                  <c:v>5.671296296296301E-3</c:v>
                </c:pt>
                <c:pt idx="50">
                  <c:v>5.7870370370370419E-3</c:v>
                </c:pt>
                <c:pt idx="51">
                  <c:v>5.9027777777777828E-3</c:v>
                </c:pt>
                <c:pt idx="52">
                  <c:v>6.0185185185185237E-3</c:v>
                </c:pt>
                <c:pt idx="53">
                  <c:v>6.1342592592592646E-3</c:v>
                </c:pt>
                <c:pt idx="54">
                  <c:v>6.2500000000000056E-3</c:v>
                </c:pt>
                <c:pt idx="55">
                  <c:v>6.3657407407407465E-3</c:v>
                </c:pt>
                <c:pt idx="56">
                  <c:v>6.4814814814814874E-3</c:v>
                </c:pt>
                <c:pt idx="57">
                  <c:v>6.5972222222222283E-3</c:v>
                </c:pt>
                <c:pt idx="58">
                  <c:v>6.7129629629629692E-3</c:v>
                </c:pt>
                <c:pt idx="59">
                  <c:v>6.8287037037037101E-3</c:v>
                </c:pt>
                <c:pt idx="60">
                  <c:v>6.944444444444451E-3</c:v>
                </c:pt>
                <c:pt idx="61">
                  <c:v>7.0601851851851919E-3</c:v>
                </c:pt>
                <c:pt idx="62">
                  <c:v>7.1759259259259328E-3</c:v>
                </c:pt>
                <c:pt idx="63">
                  <c:v>7.2916666666666737E-3</c:v>
                </c:pt>
                <c:pt idx="64">
                  <c:v>7.4074074074074146E-3</c:v>
                </c:pt>
                <c:pt idx="65">
                  <c:v>7.5231481481481555E-3</c:v>
                </c:pt>
                <c:pt idx="66">
                  <c:v>7.6388888888888964E-3</c:v>
                </c:pt>
                <c:pt idx="67">
                  <c:v>7.7546296296296374E-3</c:v>
                </c:pt>
                <c:pt idx="68">
                  <c:v>7.8703703703703783E-3</c:v>
                </c:pt>
                <c:pt idx="69">
                  <c:v>7.9861111111111192E-3</c:v>
                </c:pt>
                <c:pt idx="70">
                  <c:v>8.1018518518518601E-3</c:v>
                </c:pt>
                <c:pt idx="71">
                  <c:v>8.217592592592601E-3</c:v>
                </c:pt>
                <c:pt idx="72">
                  <c:v>8.3333333333333419E-3</c:v>
                </c:pt>
                <c:pt idx="73">
                  <c:v>8.4490740740740828E-3</c:v>
                </c:pt>
                <c:pt idx="74">
                  <c:v>8.5648148148148237E-3</c:v>
                </c:pt>
                <c:pt idx="75">
                  <c:v>8.6805555555555646E-3</c:v>
                </c:pt>
                <c:pt idx="76">
                  <c:v>8.7962962962963055E-3</c:v>
                </c:pt>
                <c:pt idx="77">
                  <c:v>8.9120370370370464E-3</c:v>
                </c:pt>
                <c:pt idx="78">
                  <c:v>9.0277777777777873E-3</c:v>
                </c:pt>
                <c:pt idx="79">
                  <c:v>9.1435185185185282E-3</c:v>
                </c:pt>
                <c:pt idx="80">
                  <c:v>9.2592592592592692E-3</c:v>
                </c:pt>
                <c:pt idx="81">
                  <c:v>9.3750000000000101E-3</c:v>
                </c:pt>
                <c:pt idx="82">
                  <c:v>9.490740740740751E-3</c:v>
                </c:pt>
                <c:pt idx="83">
                  <c:v>9.6064814814814919E-3</c:v>
                </c:pt>
                <c:pt idx="84">
                  <c:v>9.7222222222222328E-3</c:v>
                </c:pt>
                <c:pt idx="85">
                  <c:v>9.8379629629629737E-3</c:v>
                </c:pt>
                <c:pt idx="86">
                  <c:v>9.9537037037037146E-3</c:v>
                </c:pt>
                <c:pt idx="87">
                  <c:v>1.0069444444444456E-2</c:v>
                </c:pt>
                <c:pt idx="88">
                  <c:v>1.0185185185185196E-2</c:v>
                </c:pt>
                <c:pt idx="89">
                  <c:v>1.0300925925925937E-2</c:v>
                </c:pt>
                <c:pt idx="90">
                  <c:v>1.0416666666666678E-2</c:v>
                </c:pt>
                <c:pt idx="91">
                  <c:v>1.0532407407407419E-2</c:v>
                </c:pt>
                <c:pt idx="92">
                  <c:v>1.064814814814816E-2</c:v>
                </c:pt>
                <c:pt idx="93">
                  <c:v>1.0763888888888901E-2</c:v>
                </c:pt>
                <c:pt idx="94">
                  <c:v>1.0879629629629642E-2</c:v>
                </c:pt>
                <c:pt idx="95">
                  <c:v>1.0995370370370383E-2</c:v>
                </c:pt>
                <c:pt idx="96">
                  <c:v>1.1111111111111124E-2</c:v>
                </c:pt>
                <c:pt idx="97">
                  <c:v>1.1226851851851865E-2</c:v>
                </c:pt>
                <c:pt idx="98">
                  <c:v>1.1342592592592605E-2</c:v>
                </c:pt>
                <c:pt idx="99">
                  <c:v>1.1458333333333346E-2</c:v>
                </c:pt>
                <c:pt idx="100">
                  <c:v>1.1574074074074087E-2</c:v>
                </c:pt>
                <c:pt idx="101">
                  <c:v>1.1689814814814828E-2</c:v>
                </c:pt>
                <c:pt idx="102">
                  <c:v>1.1805555555555569E-2</c:v>
                </c:pt>
                <c:pt idx="103">
                  <c:v>1.192129629629631E-2</c:v>
                </c:pt>
                <c:pt idx="104">
                  <c:v>1.2037037037037051E-2</c:v>
                </c:pt>
                <c:pt idx="105">
                  <c:v>1.2152777777777792E-2</c:v>
                </c:pt>
                <c:pt idx="106">
                  <c:v>1.2268518518518533E-2</c:v>
                </c:pt>
                <c:pt idx="107">
                  <c:v>1.2384259259259274E-2</c:v>
                </c:pt>
                <c:pt idx="108">
                  <c:v>1.2500000000000015E-2</c:v>
                </c:pt>
                <c:pt idx="109">
                  <c:v>1.2615740740740755E-2</c:v>
                </c:pt>
                <c:pt idx="110">
                  <c:v>1.2731481481481496E-2</c:v>
                </c:pt>
                <c:pt idx="111">
                  <c:v>1.2847222222222237E-2</c:v>
                </c:pt>
                <c:pt idx="112">
                  <c:v>1.2962962962962978E-2</c:v>
                </c:pt>
                <c:pt idx="113">
                  <c:v>1.3078703703703719E-2</c:v>
                </c:pt>
                <c:pt idx="114">
                  <c:v>1.319444444444446E-2</c:v>
                </c:pt>
                <c:pt idx="115">
                  <c:v>1.3310185185185201E-2</c:v>
                </c:pt>
                <c:pt idx="116">
                  <c:v>1.3425925925925942E-2</c:v>
                </c:pt>
                <c:pt idx="117">
                  <c:v>1.3541666666666683E-2</c:v>
                </c:pt>
                <c:pt idx="118">
                  <c:v>1.3657407407407424E-2</c:v>
                </c:pt>
                <c:pt idx="119">
                  <c:v>1.3773148148148165E-2</c:v>
                </c:pt>
                <c:pt idx="120">
                  <c:v>1.3888888888888905E-2</c:v>
                </c:pt>
                <c:pt idx="121">
                  <c:v>1.4004629629629646E-2</c:v>
                </c:pt>
                <c:pt idx="122">
                  <c:v>1.4120370370370387E-2</c:v>
                </c:pt>
                <c:pt idx="123">
                  <c:v>1.4236111111111128E-2</c:v>
                </c:pt>
                <c:pt idx="124">
                  <c:v>1.4351851851851869E-2</c:v>
                </c:pt>
                <c:pt idx="125">
                  <c:v>1.446759259259261E-2</c:v>
                </c:pt>
                <c:pt idx="126">
                  <c:v>1.4583333333333351E-2</c:v>
                </c:pt>
                <c:pt idx="127">
                  <c:v>1.4699074074074092E-2</c:v>
                </c:pt>
                <c:pt idx="128">
                  <c:v>1.4814814814814833E-2</c:v>
                </c:pt>
                <c:pt idx="129">
                  <c:v>1.4930555555555574E-2</c:v>
                </c:pt>
                <c:pt idx="130">
                  <c:v>1.5046296296296315E-2</c:v>
                </c:pt>
                <c:pt idx="131">
                  <c:v>1.5162037037037055E-2</c:v>
                </c:pt>
                <c:pt idx="132">
                  <c:v>1.5277777777777796E-2</c:v>
                </c:pt>
                <c:pt idx="133">
                  <c:v>1.5393518518518537E-2</c:v>
                </c:pt>
                <c:pt idx="134">
                  <c:v>1.5509259259259278E-2</c:v>
                </c:pt>
                <c:pt idx="135">
                  <c:v>1.5625000000000017E-2</c:v>
                </c:pt>
                <c:pt idx="136">
                  <c:v>1.5740740740740757E-2</c:v>
                </c:pt>
                <c:pt idx="137">
                  <c:v>1.5856481481481496E-2</c:v>
                </c:pt>
                <c:pt idx="138">
                  <c:v>1.5972222222222235E-2</c:v>
                </c:pt>
                <c:pt idx="139">
                  <c:v>1.6087962962962974E-2</c:v>
                </c:pt>
                <c:pt idx="140">
                  <c:v>1.6203703703703713E-2</c:v>
                </c:pt>
                <c:pt idx="141">
                  <c:v>1.6319444444444452E-2</c:v>
                </c:pt>
                <c:pt idx="142">
                  <c:v>1.6435185185185192E-2</c:v>
                </c:pt>
                <c:pt idx="143">
                  <c:v>1.6550925925925931E-2</c:v>
                </c:pt>
                <c:pt idx="144">
                  <c:v>1.666666666666667E-2</c:v>
                </c:pt>
                <c:pt idx="145">
                  <c:v>1.6782407407407409E-2</c:v>
                </c:pt>
                <c:pt idx="146">
                  <c:v>1.6898148148148148E-2</c:v>
                </c:pt>
                <c:pt idx="147">
                  <c:v>1.7013888888888887E-2</c:v>
                </c:pt>
                <c:pt idx="148">
                  <c:v>1.7129629629629627E-2</c:v>
                </c:pt>
                <c:pt idx="149">
                  <c:v>1.7245370370370366E-2</c:v>
                </c:pt>
                <c:pt idx="150">
                  <c:v>1.7361111111111105E-2</c:v>
                </c:pt>
                <c:pt idx="151">
                  <c:v>1.7476851851851844E-2</c:v>
                </c:pt>
                <c:pt idx="152">
                  <c:v>1.7592592592592583E-2</c:v>
                </c:pt>
                <c:pt idx="153">
                  <c:v>1.7708333333333322E-2</c:v>
                </c:pt>
                <c:pt idx="154">
                  <c:v>1.7824074074074062E-2</c:v>
                </c:pt>
                <c:pt idx="155">
                  <c:v>1.7939814814814801E-2</c:v>
                </c:pt>
                <c:pt idx="156">
                  <c:v>1.805555555555554E-2</c:v>
                </c:pt>
                <c:pt idx="157">
                  <c:v>1.8171296296296279E-2</c:v>
                </c:pt>
                <c:pt idx="158">
                  <c:v>1.8287037037037018E-2</c:v>
                </c:pt>
                <c:pt idx="159">
                  <c:v>1.8402777777777758E-2</c:v>
                </c:pt>
                <c:pt idx="160">
                  <c:v>1.8518518518518497E-2</c:v>
                </c:pt>
                <c:pt idx="161">
                  <c:v>1.8634259259259236E-2</c:v>
                </c:pt>
                <c:pt idx="162">
                  <c:v>1.8749999999999975E-2</c:v>
                </c:pt>
                <c:pt idx="163">
                  <c:v>1.8865740740740714E-2</c:v>
                </c:pt>
                <c:pt idx="164">
                  <c:v>1.8981481481481453E-2</c:v>
                </c:pt>
                <c:pt idx="165">
                  <c:v>1.9097222222222193E-2</c:v>
                </c:pt>
                <c:pt idx="166">
                  <c:v>1.9212962962962932E-2</c:v>
                </c:pt>
                <c:pt idx="167">
                  <c:v>1.9328703703703671E-2</c:v>
                </c:pt>
                <c:pt idx="168">
                  <c:v>1.944444444444441E-2</c:v>
                </c:pt>
                <c:pt idx="169">
                  <c:v>1.9560185185185149E-2</c:v>
                </c:pt>
                <c:pt idx="170">
                  <c:v>1.9675925925925888E-2</c:v>
                </c:pt>
                <c:pt idx="171">
                  <c:v>1.9791666666666628E-2</c:v>
                </c:pt>
                <c:pt idx="172">
                  <c:v>1.9907407407407367E-2</c:v>
                </c:pt>
                <c:pt idx="173">
                  <c:v>2.0023148148148106E-2</c:v>
                </c:pt>
                <c:pt idx="174">
                  <c:v>2.0138888888888845E-2</c:v>
                </c:pt>
                <c:pt idx="175">
                  <c:v>2.0254629629629584E-2</c:v>
                </c:pt>
                <c:pt idx="176">
                  <c:v>2.0370370370370323E-2</c:v>
                </c:pt>
                <c:pt idx="177">
                  <c:v>2.0486111111111063E-2</c:v>
                </c:pt>
                <c:pt idx="178">
                  <c:v>2.0601851851851802E-2</c:v>
                </c:pt>
                <c:pt idx="179">
                  <c:v>2.0717592592592541E-2</c:v>
                </c:pt>
                <c:pt idx="180">
                  <c:v>2.083333333333328E-2</c:v>
                </c:pt>
                <c:pt idx="181">
                  <c:v>2.0949074074074019E-2</c:v>
                </c:pt>
                <c:pt idx="182">
                  <c:v>2.1064814814814758E-2</c:v>
                </c:pt>
                <c:pt idx="183">
                  <c:v>2.1180555555555498E-2</c:v>
                </c:pt>
                <c:pt idx="184">
                  <c:v>2.1296296296296237E-2</c:v>
                </c:pt>
                <c:pt idx="185">
                  <c:v>2.1412037037036976E-2</c:v>
                </c:pt>
                <c:pt idx="186">
                  <c:v>2.1527777777777715E-2</c:v>
                </c:pt>
                <c:pt idx="187">
                  <c:v>2.1643518518518454E-2</c:v>
                </c:pt>
                <c:pt idx="188">
                  <c:v>2.1759259259259194E-2</c:v>
                </c:pt>
                <c:pt idx="189">
                  <c:v>2.1874999999999933E-2</c:v>
                </c:pt>
                <c:pt idx="190">
                  <c:v>2.1990740740740672E-2</c:v>
                </c:pt>
                <c:pt idx="191">
                  <c:v>2.2106481481481411E-2</c:v>
                </c:pt>
                <c:pt idx="192">
                  <c:v>2.222222222222215E-2</c:v>
                </c:pt>
                <c:pt idx="193">
                  <c:v>2.2337962962962889E-2</c:v>
                </c:pt>
                <c:pt idx="194">
                  <c:v>2.2453703703703629E-2</c:v>
                </c:pt>
                <c:pt idx="195">
                  <c:v>2.2569444444444368E-2</c:v>
                </c:pt>
                <c:pt idx="196">
                  <c:v>2.2685185185185107E-2</c:v>
                </c:pt>
                <c:pt idx="197">
                  <c:v>2.2800925925925846E-2</c:v>
                </c:pt>
                <c:pt idx="198">
                  <c:v>2.2916666666666585E-2</c:v>
                </c:pt>
                <c:pt idx="199">
                  <c:v>2.3032407407407324E-2</c:v>
                </c:pt>
                <c:pt idx="200">
                  <c:v>2.3148148148148064E-2</c:v>
                </c:pt>
                <c:pt idx="201">
                  <c:v>2.3263888888888803E-2</c:v>
                </c:pt>
                <c:pt idx="202">
                  <c:v>2.3379629629629542E-2</c:v>
                </c:pt>
                <c:pt idx="203">
                  <c:v>2.3495370370370281E-2</c:v>
                </c:pt>
                <c:pt idx="204">
                  <c:v>2.361111111111102E-2</c:v>
                </c:pt>
                <c:pt idx="205">
                  <c:v>2.3726851851851759E-2</c:v>
                </c:pt>
                <c:pt idx="206">
                  <c:v>2.3842592592592499E-2</c:v>
                </c:pt>
                <c:pt idx="207">
                  <c:v>2.3958333333333238E-2</c:v>
                </c:pt>
                <c:pt idx="208">
                  <c:v>2.4074074074073977E-2</c:v>
                </c:pt>
                <c:pt idx="209">
                  <c:v>2.4189814814814716E-2</c:v>
                </c:pt>
                <c:pt idx="210">
                  <c:v>2.4305555555555455E-2</c:v>
                </c:pt>
                <c:pt idx="211">
                  <c:v>2.4421296296296195E-2</c:v>
                </c:pt>
                <c:pt idx="212">
                  <c:v>2.4537037037036934E-2</c:v>
                </c:pt>
                <c:pt idx="213">
                  <c:v>2.4652777777777673E-2</c:v>
                </c:pt>
                <c:pt idx="214">
                  <c:v>2.4768518518518412E-2</c:v>
                </c:pt>
                <c:pt idx="215">
                  <c:v>2.4884259259259151E-2</c:v>
                </c:pt>
                <c:pt idx="216">
                  <c:v>2.499999999999989E-2</c:v>
                </c:pt>
                <c:pt idx="217">
                  <c:v>2.511574074074063E-2</c:v>
                </c:pt>
                <c:pt idx="218">
                  <c:v>2.5231481481481369E-2</c:v>
                </c:pt>
                <c:pt idx="219">
                  <c:v>2.5347222222222108E-2</c:v>
                </c:pt>
                <c:pt idx="220">
                  <c:v>2.5462962962962847E-2</c:v>
                </c:pt>
                <c:pt idx="221">
                  <c:v>2.5578703703703586E-2</c:v>
                </c:pt>
                <c:pt idx="222">
                  <c:v>2.5694444444444325E-2</c:v>
                </c:pt>
                <c:pt idx="223">
                  <c:v>2.5810185185185065E-2</c:v>
                </c:pt>
                <c:pt idx="224">
                  <c:v>2.5925925925925804E-2</c:v>
                </c:pt>
                <c:pt idx="225">
                  <c:v>2.6041666666666543E-2</c:v>
                </c:pt>
                <c:pt idx="226">
                  <c:v>2.6157407407407282E-2</c:v>
                </c:pt>
                <c:pt idx="227">
                  <c:v>2.6273148148148021E-2</c:v>
                </c:pt>
                <c:pt idx="228">
                  <c:v>2.638888888888876E-2</c:v>
                </c:pt>
                <c:pt idx="229">
                  <c:v>2.65046296296295E-2</c:v>
                </c:pt>
                <c:pt idx="230">
                  <c:v>2.6620370370370239E-2</c:v>
                </c:pt>
                <c:pt idx="231">
                  <c:v>2.6736111111110978E-2</c:v>
                </c:pt>
                <c:pt idx="232">
                  <c:v>2.6851851851851717E-2</c:v>
                </c:pt>
                <c:pt idx="233">
                  <c:v>2.6967592592592456E-2</c:v>
                </c:pt>
                <c:pt idx="234">
                  <c:v>2.7083333333333195E-2</c:v>
                </c:pt>
                <c:pt idx="235">
                  <c:v>2.7199074074073935E-2</c:v>
                </c:pt>
                <c:pt idx="236">
                  <c:v>2.7314814814814674E-2</c:v>
                </c:pt>
                <c:pt idx="237">
                  <c:v>2.7430555555555413E-2</c:v>
                </c:pt>
                <c:pt idx="238">
                  <c:v>2.7546296296296152E-2</c:v>
                </c:pt>
                <c:pt idx="239">
                  <c:v>2.7662037037036891E-2</c:v>
                </c:pt>
                <c:pt idx="240">
                  <c:v>2.7777777777777631E-2</c:v>
                </c:pt>
                <c:pt idx="241">
                  <c:v>2.789351851851837E-2</c:v>
                </c:pt>
                <c:pt idx="242">
                  <c:v>2.8009259259259109E-2</c:v>
                </c:pt>
                <c:pt idx="243">
                  <c:v>2.8124999999999848E-2</c:v>
                </c:pt>
                <c:pt idx="244">
                  <c:v>2.8240740740740587E-2</c:v>
                </c:pt>
                <c:pt idx="245">
                  <c:v>2.8356481481481326E-2</c:v>
                </c:pt>
                <c:pt idx="246">
                  <c:v>2.8472222222222066E-2</c:v>
                </c:pt>
                <c:pt idx="247">
                  <c:v>2.8587962962962805E-2</c:v>
                </c:pt>
                <c:pt idx="248">
                  <c:v>2.8703703703703544E-2</c:v>
                </c:pt>
                <c:pt idx="249">
                  <c:v>2.8819444444444283E-2</c:v>
                </c:pt>
                <c:pt idx="250">
                  <c:v>2.8935185185185022E-2</c:v>
                </c:pt>
                <c:pt idx="251">
                  <c:v>2.9050925925925761E-2</c:v>
                </c:pt>
                <c:pt idx="252">
                  <c:v>2.9166666666666501E-2</c:v>
                </c:pt>
                <c:pt idx="253">
                  <c:v>2.928240740740724E-2</c:v>
                </c:pt>
                <c:pt idx="254">
                  <c:v>2.9398148148147979E-2</c:v>
                </c:pt>
                <c:pt idx="255">
                  <c:v>2.9513888888888718E-2</c:v>
                </c:pt>
                <c:pt idx="256">
                  <c:v>2.9629629629629457E-2</c:v>
                </c:pt>
                <c:pt idx="257">
                  <c:v>2.9745370370370196E-2</c:v>
                </c:pt>
                <c:pt idx="258">
                  <c:v>2.9861111111110936E-2</c:v>
                </c:pt>
                <c:pt idx="259">
                  <c:v>2.9976851851851675E-2</c:v>
                </c:pt>
                <c:pt idx="260">
                  <c:v>3.0092592592592414E-2</c:v>
                </c:pt>
                <c:pt idx="261">
                  <c:v>3.0208333333333153E-2</c:v>
                </c:pt>
                <c:pt idx="262">
                  <c:v>3.0324074074073892E-2</c:v>
                </c:pt>
                <c:pt idx="263">
                  <c:v>3.0439814814814631E-2</c:v>
                </c:pt>
                <c:pt idx="264">
                  <c:v>3.0555555555555371E-2</c:v>
                </c:pt>
                <c:pt idx="265">
                  <c:v>3.067129629629611E-2</c:v>
                </c:pt>
                <c:pt idx="266">
                  <c:v>3.0787037037036849E-2</c:v>
                </c:pt>
                <c:pt idx="267">
                  <c:v>3.0902777777777588E-2</c:v>
                </c:pt>
                <c:pt idx="268">
                  <c:v>3.1018518518518327E-2</c:v>
                </c:pt>
                <c:pt idx="269">
                  <c:v>3.1134259259259067E-2</c:v>
                </c:pt>
                <c:pt idx="270">
                  <c:v>3.1249999999999806E-2</c:v>
                </c:pt>
                <c:pt idx="271">
                  <c:v>3.1365740740740548E-2</c:v>
                </c:pt>
                <c:pt idx="272">
                  <c:v>3.1481481481481291E-2</c:v>
                </c:pt>
                <c:pt idx="273">
                  <c:v>3.1597222222222034E-2</c:v>
                </c:pt>
                <c:pt idx="274">
                  <c:v>3.1712962962962776E-2</c:v>
                </c:pt>
                <c:pt idx="275">
                  <c:v>3.1828703703703519E-2</c:v>
                </c:pt>
                <c:pt idx="276">
                  <c:v>3.1944444444444262E-2</c:v>
                </c:pt>
                <c:pt idx="277">
                  <c:v>3.2060185185185004E-2</c:v>
                </c:pt>
                <c:pt idx="278">
                  <c:v>3.2175925925925747E-2</c:v>
                </c:pt>
                <c:pt idx="279">
                  <c:v>3.2291666666666489E-2</c:v>
                </c:pt>
                <c:pt idx="280">
                  <c:v>3.2407407407407232E-2</c:v>
                </c:pt>
                <c:pt idx="281">
                  <c:v>3.2523148148147975E-2</c:v>
                </c:pt>
                <c:pt idx="282">
                  <c:v>3.2638888888888717E-2</c:v>
                </c:pt>
                <c:pt idx="283">
                  <c:v>3.275462962962946E-2</c:v>
                </c:pt>
                <c:pt idx="284">
                  <c:v>3.2870370370370203E-2</c:v>
                </c:pt>
                <c:pt idx="285">
                  <c:v>3.2986111111110945E-2</c:v>
                </c:pt>
                <c:pt idx="286">
                  <c:v>3.3101851851851688E-2</c:v>
                </c:pt>
                <c:pt idx="287">
                  <c:v>3.3217592592592431E-2</c:v>
                </c:pt>
                <c:pt idx="288">
                  <c:v>3.3333333333333173E-2</c:v>
                </c:pt>
                <c:pt idx="289">
                  <c:v>3.3449074074073916E-2</c:v>
                </c:pt>
                <c:pt idx="290">
                  <c:v>3.3564814814814659E-2</c:v>
                </c:pt>
                <c:pt idx="291">
                  <c:v>3.3680555555555401E-2</c:v>
                </c:pt>
                <c:pt idx="292">
                  <c:v>3.3796296296296144E-2</c:v>
                </c:pt>
                <c:pt idx="293">
                  <c:v>3.3912037037036886E-2</c:v>
                </c:pt>
                <c:pt idx="294">
                  <c:v>3.4027777777777629E-2</c:v>
                </c:pt>
                <c:pt idx="295">
                  <c:v>3.4143518518518372E-2</c:v>
                </c:pt>
                <c:pt idx="296">
                  <c:v>3.4259259259259114E-2</c:v>
                </c:pt>
                <c:pt idx="297">
                  <c:v>3.4374999999999857E-2</c:v>
                </c:pt>
                <c:pt idx="298">
                  <c:v>3.44907407407406E-2</c:v>
                </c:pt>
                <c:pt idx="299">
                  <c:v>3.4606481481481342E-2</c:v>
                </c:pt>
                <c:pt idx="300">
                  <c:v>3.4722222222222085E-2</c:v>
                </c:pt>
                <c:pt idx="301">
                  <c:v>3.4837962962962828E-2</c:v>
                </c:pt>
                <c:pt idx="302">
                  <c:v>3.495370370370357E-2</c:v>
                </c:pt>
                <c:pt idx="303">
                  <c:v>3.5069444444444313E-2</c:v>
                </c:pt>
                <c:pt idx="304">
                  <c:v>3.5185185185185056E-2</c:v>
                </c:pt>
                <c:pt idx="305">
                  <c:v>3.5300925925925798E-2</c:v>
                </c:pt>
                <c:pt idx="306">
                  <c:v>3.5416666666666541E-2</c:v>
                </c:pt>
                <c:pt idx="307">
                  <c:v>3.5532407407407283E-2</c:v>
                </c:pt>
                <c:pt idx="308">
                  <c:v>3.5648148148148026E-2</c:v>
                </c:pt>
                <c:pt idx="309">
                  <c:v>3.5763888888888769E-2</c:v>
                </c:pt>
                <c:pt idx="310">
                  <c:v>3.5879629629629511E-2</c:v>
                </c:pt>
                <c:pt idx="311">
                  <c:v>3.5995370370370254E-2</c:v>
                </c:pt>
                <c:pt idx="312">
                  <c:v>3.6111111111110997E-2</c:v>
                </c:pt>
                <c:pt idx="313">
                  <c:v>3.6226851851851739E-2</c:v>
                </c:pt>
                <c:pt idx="314">
                  <c:v>3.6342592592592482E-2</c:v>
                </c:pt>
                <c:pt idx="315">
                  <c:v>3.6458333333333225E-2</c:v>
                </c:pt>
                <c:pt idx="316">
                  <c:v>3.6574074074073967E-2</c:v>
                </c:pt>
                <c:pt idx="317">
                  <c:v>3.668981481481471E-2</c:v>
                </c:pt>
                <c:pt idx="318">
                  <c:v>3.6805555555555453E-2</c:v>
                </c:pt>
                <c:pt idx="319">
                  <c:v>3.6921296296296195E-2</c:v>
                </c:pt>
                <c:pt idx="320">
                  <c:v>3.7037037037036938E-2</c:v>
                </c:pt>
                <c:pt idx="321">
                  <c:v>3.715277777777768E-2</c:v>
                </c:pt>
                <c:pt idx="322">
                  <c:v>3.7268518518518423E-2</c:v>
                </c:pt>
                <c:pt idx="323">
                  <c:v>3.7384259259259166E-2</c:v>
                </c:pt>
                <c:pt idx="324">
                  <c:v>3.7499999999999908E-2</c:v>
                </c:pt>
                <c:pt idx="325">
                  <c:v>3.7615740740740651E-2</c:v>
                </c:pt>
                <c:pt idx="326">
                  <c:v>3.7731481481481394E-2</c:v>
                </c:pt>
                <c:pt idx="327">
                  <c:v>3.7847222222222136E-2</c:v>
                </c:pt>
                <c:pt idx="328">
                  <c:v>3.7962962962962879E-2</c:v>
                </c:pt>
                <c:pt idx="329">
                  <c:v>3.8078703703703622E-2</c:v>
                </c:pt>
                <c:pt idx="330">
                  <c:v>3.8194444444444364E-2</c:v>
                </c:pt>
                <c:pt idx="331">
                  <c:v>3.8310185185185107E-2</c:v>
                </c:pt>
                <c:pt idx="332">
                  <c:v>3.842592592592585E-2</c:v>
                </c:pt>
                <c:pt idx="333">
                  <c:v>3.8541666666666592E-2</c:v>
                </c:pt>
                <c:pt idx="334">
                  <c:v>3.8657407407407335E-2</c:v>
                </c:pt>
                <c:pt idx="335">
                  <c:v>3.8773148148148077E-2</c:v>
                </c:pt>
                <c:pt idx="336">
                  <c:v>3.888888888888882E-2</c:v>
                </c:pt>
                <c:pt idx="337">
                  <c:v>3.9004629629629563E-2</c:v>
                </c:pt>
                <c:pt idx="338">
                  <c:v>3.9120370370370305E-2</c:v>
                </c:pt>
                <c:pt idx="339">
                  <c:v>3.9236111111111048E-2</c:v>
                </c:pt>
                <c:pt idx="340">
                  <c:v>3.9351851851851791E-2</c:v>
                </c:pt>
                <c:pt idx="341">
                  <c:v>3.9467592592592533E-2</c:v>
                </c:pt>
                <c:pt idx="342">
                  <c:v>3.9583333333333276E-2</c:v>
                </c:pt>
                <c:pt idx="343">
                  <c:v>3.9699074074074019E-2</c:v>
                </c:pt>
                <c:pt idx="344">
                  <c:v>3.9814814814814761E-2</c:v>
                </c:pt>
                <c:pt idx="345">
                  <c:v>3.9930555555555504E-2</c:v>
                </c:pt>
                <c:pt idx="346">
                  <c:v>4.0046296296296247E-2</c:v>
                </c:pt>
                <c:pt idx="347">
                  <c:v>4.0162037037036989E-2</c:v>
                </c:pt>
                <c:pt idx="348">
                  <c:v>4.0277777777777732E-2</c:v>
                </c:pt>
                <c:pt idx="349">
                  <c:v>4.0393518518518474E-2</c:v>
                </c:pt>
                <c:pt idx="350">
                  <c:v>4.0509259259259217E-2</c:v>
                </c:pt>
                <c:pt idx="351">
                  <c:v>4.062499999999996E-2</c:v>
                </c:pt>
                <c:pt idx="352">
                  <c:v>4.0740740740740702E-2</c:v>
                </c:pt>
                <c:pt idx="353">
                  <c:v>4.0856481481481445E-2</c:v>
                </c:pt>
                <c:pt idx="354">
                  <c:v>4.0972222222222188E-2</c:v>
                </c:pt>
                <c:pt idx="355">
                  <c:v>4.108796296296293E-2</c:v>
                </c:pt>
                <c:pt idx="356">
                  <c:v>4.1203703703703673E-2</c:v>
                </c:pt>
                <c:pt idx="357">
                  <c:v>4.1319444444444416E-2</c:v>
                </c:pt>
                <c:pt idx="358">
                  <c:v>4.1435185185185158E-2</c:v>
                </c:pt>
                <c:pt idx="359">
                  <c:v>4.1550925925925901E-2</c:v>
                </c:pt>
                <c:pt idx="360">
                  <c:v>4.1666666666666644E-2</c:v>
                </c:pt>
                <c:pt idx="361">
                  <c:v>4.1782407407407386E-2</c:v>
                </c:pt>
                <c:pt idx="362">
                  <c:v>4.1898148148148129E-2</c:v>
                </c:pt>
                <c:pt idx="363">
                  <c:v>4.2013888888888871E-2</c:v>
                </c:pt>
                <c:pt idx="364">
                  <c:v>4.2129629629629614E-2</c:v>
                </c:pt>
                <c:pt idx="365">
                  <c:v>4.2245370370370357E-2</c:v>
                </c:pt>
                <c:pt idx="366">
                  <c:v>4.2361111111111099E-2</c:v>
                </c:pt>
                <c:pt idx="367">
                  <c:v>4.2476851851851842E-2</c:v>
                </c:pt>
                <c:pt idx="368">
                  <c:v>4.2592592592592585E-2</c:v>
                </c:pt>
                <c:pt idx="369">
                  <c:v>4.2708333333333327E-2</c:v>
                </c:pt>
                <c:pt idx="370">
                  <c:v>4.282407407407407E-2</c:v>
                </c:pt>
                <c:pt idx="371">
                  <c:v>4.2939814814814813E-2</c:v>
                </c:pt>
                <c:pt idx="372">
                  <c:v>4.3055555555555555E-2</c:v>
                </c:pt>
                <c:pt idx="373">
                  <c:v>4.3171296296296298E-2</c:v>
                </c:pt>
                <c:pt idx="374">
                  <c:v>4.3287037037037041E-2</c:v>
                </c:pt>
                <c:pt idx="375">
                  <c:v>4.3402777777777783E-2</c:v>
                </c:pt>
                <c:pt idx="376">
                  <c:v>4.3518518518518526E-2</c:v>
                </c:pt>
                <c:pt idx="377">
                  <c:v>4.3634259259259268E-2</c:v>
                </c:pt>
                <c:pt idx="378">
                  <c:v>4.3750000000000011E-2</c:v>
                </c:pt>
                <c:pt idx="379">
                  <c:v>4.3865740740740754E-2</c:v>
                </c:pt>
                <c:pt idx="380">
                  <c:v>4.3981481481481496E-2</c:v>
                </c:pt>
                <c:pt idx="381">
                  <c:v>4.4097222222222239E-2</c:v>
                </c:pt>
                <c:pt idx="382">
                  <c:v>4.4212962962962982E-2</c:v>
                </c:pt>
                <c:pt idx="383">
                  <c:v>4.4328703703703724E-2</c:v>
                </c:pt>
                <c:pt idx="384">
                  <c:v>4.4444444444444467E-2</c:v>
                </c:pt>
                <c:pt idx="385">
                  <c:v>4.456018518518521E-2</c:v>
                </c:pt>
                <c:pt idx="386">
                  <c:v>4.4675925925925952E-2</c:v>
                </c:pt>
                <c:pt idx="387">
                  <c:v>4.4791666666666695E-2</c:v>
                </c:pt>
                <c:pt idx="388">
                  <c:v>4.4907407407407438E-2</c:v>
                </c:pt>
                <c:pt idx="389">
                  <c:v>4.502314814814818E-2</c:v>
                </c:pt>
                <c:pt idx="390">
                  <c:v>4.5138888888888923E-2</c:v>
                </c:pt>
              </c:numCache>
            </c:numRef>
          </c:cat>
          <c:val>
            <c:numRef>
              <c:f>'Score Template 2'!$HJ$39:$HJ$398</c:f>
              <c:numCache>
                <c:formatCode>0</c:formatCode>
                <c:ptCount val="3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033904"/>
        <c:axId val="474034296"/>
      </c:lineChart>
      <c:catAx>
        <c:axId val="474033904"/>
        <c:scaling>
          <c:orientation val="minMax"/>
        </c:scaling>
        <c:delete val="0"/>
        <c:axPos val="t"/>
        <c:majorGridlines/>
        <c:numFmt formatCode="h:mm:ss" sourceLinked="1"/>
        <c:majorTickMark val="out"/>
        <c:minorTickMark val="none"/>
        <c:tickLblPos val="high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74034296"/>
        <c:crosses val="autoZero"/>
        <c:auto val="1"/>
        <c:lblAlgn val="ctr"/>
        <c:lblOffset val="100"/>
        <c:tickLblSkip val="30"/>
        <c:tickMarkSkip val="30"/>
        <c:noMultiLvlLbl val="0"/>
      </c:catAx>
      <c:valAx>
        <c:axId val="474034296"/>
        <c:scaling>
          <c:orientation val="maxMin"/>
          <c:max val="2"/>
          <c:min val="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74033904"/>
        <c:crosses val="autoZero"/>
        <c:crossBetween val="between"/>
        <c:majorUnit val="1"/>
      </c:valAx>
    </c:plotArea>
    <c:legend>
      <c:legendPos val="b"/>
      <c:layout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'Score Template 2'!$R$104</c:f>
              <c:strCache>
                <c:ptCount val="1"/>
                <c:pt idx="0">
                  <c:v>Correl</c:v>
                </c:pt>
              </c:strCache>
            </c:strRef>
          </c:tx>
          <c:invertIfNegative val="0"/>
          <c:cat>
            <c:numRef>
              <c:f>'Score Template 2'!$Q$105:$Q$121</c:f>
              <c:numCache>
                <c:formatCode>General</c:formatCode>
                <c:ptCount val="17"/>
                <c:pt idx="0">
                  <c:v>1E-4</c:v>
                </c:pt>
                <c:pt idx="1">
                  <c:v>2.0000000000000001E-4</c:v>
                </c:pt>
                <c:pt idx="2">
                  <c:v>3.0000000000000003E-4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6.0000000000000006E-4</c:v>
                </c:pt>
                <c:pt idx="6">
                  <c:v>7.000000000000001E-4</c:v>
                </c:pt>
                <c:pt idx="7">
                  <c:v>8.0000000000000015E-4</c:v>
                </c:pt>
                <c:pt idx="8">
                  <c:v>9.0000000000000019E-4</c:v>
                </c:pt>
                <c:pt idx="9">
                  <c:v>1E-3</c:v>
                </c:pt>
                <c:pt idx="10">
                  <c:v>2E-3</c:v>
                </c:pt>
                <c:pt idx="11">
                  <c:v>3.0000000000000001E-3</c:v>
                </c:pt>
                <c:pt idx="12">
                  <c:v>4.0000000000000001E-3</c:v>
                </c:pt>
                <c:pt idx="13">
                  <c:v>5.0000000000000001E-3</c:v>
                </c:pt>
                <c:pt idx="14">
                  <c:v>6.0000000000000001E-3</c:v>
                </c:pt>
                <c:pt idx="15">
                  <c:v>7.0000000000000001E-3</c:v>
                </c:pt>
                <c:pt idx="16">
                  <c:v>8.0000000000000002E-3</c:v>
                </c:pt>
              </c:numCache>
            </c:numRef>
          </c:cat>
          <c:val>
            <c:numRef>
              <c:f>'Score Template 2'!$R$105:$R$121</c:f>
              <c:numCache>
                <c:formatCode>0.00%</c:formatCode>
                <c:ptCount val="17"/>
                <c:pt idx="0">
                  <c:v>0.9607250755287009</c:v>
                </c:pt>
                <c:pt idx="1">
                  <c:v>0.9607250755287009</c:v>
                </c:pt>
                <c:pt idx="2">
                  <c:v>0.9607250755287009</c:v>
                </c:pt>
                <c:pt idx="3">
                  <c:v>0.9546827794561934</c:v>
                </c:pt>
                <c:pt idx="4">
                  <c:v>0.95166163141993954</c:v>
                </c:pt>
                <c:pt idx="5">
                  <c:v>0.94561933534743203</c:v>
                </c:pt>
                <c:pt idx="6">
                  <c:v>0.94259818731117828</c:v>
                </c:pt>
                <c:pt idx="7">
                  <c:v>0.93353474320241692</c:v>
                </c:pt>
                <c:pt idx="8">
                  <c:v>0.93051359516616317</c:v>
                </c:pt>
                <c:pt idx="9">
                  <c:v>0.91842900302114805</c:v>
                </c:pt>
                <c:pt idx="10">
                  <c:v>0.88519637462235645</c:v>
                </c:pt>
                <c:pt idx="11" formatCode="General">
                  <c:v>0.83987915407854985</c:v>
                </c:pt>
                <c:pt idx="12" formatCode="General">
                  <c:v>0.81873111782477337</c:v>
                </c:pt>
                <c:pt idx="13" formatCode="General">
                  <c:v>0.79456193353474325</c:v>
                </c:pt>
                <c:pt idx="14" formatCode="General">
                  <c:v>0.78549848942598188</c:v>
                </c:pt>
                <c:pt idx="15" formatCode="General">
                  <c:v>0.76737160120845926</c:v>
                </c:pt>
                <c:pt idx="16" formatCode="General">
                  <c:v>0.73716012084592142</c:v>
                </c:pt>
              </c:numCache>
            </c:numRef>
          </c:val>
        </c:ser>
        <c:ser>
          <c:idx val="2"/>
          <c:order val="1"/>
          <c:tx>
            <c:strRef>
              <c:f>'Score Template 2'!$S$104</c:f>
              <c:strCache>
                <c:ptCount val="1"/>
                <c:pt idx="0">
                  <c:v>Slope</c:v>
                </c:pt>
              </c:strCache>
            </c:strRef>
          </c:tx>
          <c:invertIfNegative val="0"/>
          <c:cat>
            <c:numRef>
              <c:f>'Score Template 2'!$Q$105:$Q$121</c:f>
              <c:numCache>
                <c:formatCode>General</c:formatCode>
                <c:ptCount val="17"/>
                <c:pt idx="0">
                  <c:v>1E-4</c:v>
                </c:pt>
                <c:pt idx="1">
                  <c:v>2.0000000000000001E-4</c:v>
                </c:pt>
                <c:pt idx="2">
                  <c:v>3.0000000000000003E-4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6.0000000000000006E-4</c:v>
                </c:pt>
                <c:pt idx="6">
                  <c:v>7.000000000000001E-4</c:v>
                </c:pt>
                <c:pt idx="7">
                  <c:v>8.0000000000000015E-4</c:v>
                </c:pt>
                <c:pt idx="8">
                  <c:v>9.0000000000000019E-4</c:v>
                </c:pt>
                <c:pt idx="9">
                  <c:v>1E-3</c:v>
                </c:pt>
                <c:pt idx="10">
                  <c:v>2E-3</c:v>
                </c:pt>
                <c:pt idx="11">
                  <c:v>3.0000000000000001E-3</c:v>
                </c:pt>
                <c:pt idx="12">
                  <c:v>4.0000000000000001E-3</c:v>
                </c:pt>
                <c:pt idx="13">
                  <c:v>5.0000000000000001E-3</c:v>
                </c:pt>
                <c:pt idx="14">
                  <c:v>6.0000000000000001E-3</c:v>
                </c:pt>
                <c:pt idx="15">
                  <c:v>7.0000000000000001E-3</c:v>
                </c:pt>
                <c:pt idx="16">
                  <c:v>8.0000000000000002E-3</c:v>
                </c:pt>
              </c:numCache>
            </c:numRef>
          </c:cat>
          <c:val>
            <c:numRef>
              <c:f>'Score Template 2'!$S$105:$S$121</c:f>
              <c:numCache>
                <c:formatCode>0.00%</c:formatCode>
                <c:ptCount val="17"/>
                <c:pt idx="0">
                  <c:v>3.9274924471299093E-2</c:v>
                </c:pt>
                <c:pt idx="1">
                  <c:v>3.9274924471299093E-2</c:v>
                </c:pt>
                <c:pt idx="2">
                  <c:v>3.9274924471299093E-2</c:v>
                </c:pt>
                <c:pt idx="3">
                  <c:v>4.5317220543806644E-2</c:v>
                </c:pt>
                <c:pt idx="4">
                  <c:v>4.8338368580060423E-2</c:v>
                </c:pt>
                <c:pt idx="5">
                  <c:v>5.4380664652567974E-2</c:v>
                </c:pt>
                <c:pt idx="6">
                  <c:v>5.7401812688821753E-2</c:v>
                </c:pt>
                <c:pt idx="7">
                  <c:v>6.6465256797583083E-2</c:v>
                </c:pt>
                <c:pt idx="8">
                  <c:v>6.9486404833836862E-2</c:v>
                </c:pt>
                <c:pt idx="9">
                  <c:v>8.1570996978851965E-2</c:v>
                </c:pt>
                <c:pt idx="10">
                  <c:v>0.11480362537764351</c:v>
                </c:pt>
                <c:pt idx="11" formatCode="General">
                  <c:v>0.16012084592145015</c:v>
                </c:pt>
                <c:pt idx="12" formatCode="General">
                  <c:v>0.18126888217522658</c:v>
                </c:pt>
                <c:pt idx="13" formatCode="General">
                  <c:v>0.20543806646525681</c:v>
                </c:pt>
                <c:pt idx="14" formatCode="General">
                  <c:v>0.21450151057401812</c:v>
                </c:pt>
                <c:pt idx="15" formatCode="General">
                  <c:v>0.23262839879154079</c:v>
                </c:pt>
                <c:pt idx="16" formatCode="General">
                  <c:v>0.26283987915407853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9"/>
        <c:overlap val="100"/>
        <c:axId val="474035080"/>
        <c:axId val="474035472"/>
      </c:barChart>
      <c:lineChart>
        <c:grouping val="standard"/>
        <c:varyColors val="0"/>
        <c:ser>
          <c:idx val="3"/>
          <c:order val="2"/>
          <c:tx>
            <c:strRef>
              <c:f>'Score Template 2'!$T$104</c:f>
              <c:strCache>
                <c:ptCount val="1"/>
                <c:pt idx="0">
                  <c:v>Acc Score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diamond"/>
            <c:size val="7"/>
            <c:spPr>
              <a:solidFill>
                <a:schemeClr val="tx1"/>
              </a:solidFill>
            </c:spPr>
          </c:marker>
          <c:val>
            <c:numRef>
              <c:f>'Score Template 2'!$T$105:$T$121</c:f>
              <c:numCache>
                <c:formatCode>General</c:formatCode>
                <c:ptCount val="17"/>
                <c:pt idx="0">
                  <c:v>0.79015061868316572</c:v>
                </c:pt>
                <c:pt idx="1">
                  <c:v>0.79015061868316572</c:v>
                </c:pt>
                <c:pt idx="2">
                  <c:v>0.79015061868316572</c:v>
                </c:pt>
                <c:pt idx="3">
                  <c:v>0.78860959218417981</c:v>
                </c:pt>
                <c:pt idx="4">
                  <c:v>0.79050697017703164</c:v>
                </c:pt>
                <c:pt idx="5">
                  <c:v>0.79446221180707843</c:v>
                </c:pt>
                <c:pt idx="6">
                  <c:v>0.79481635965598252</c:v>
                </c:pt>
                <c:pt idx="7">
                  <c:v>0.79771253349375626</c:v>
                </c:pt>
                <c:pt idx="8">
                  <c:v>0.79770478018742175</c:v>
                </c:pt>
                <c:pt idx="9">
                  <c:v>0.80116978473758693</c:v>
                </c:pt>
                <c:pt idx="10">
                  <c:v>0.81711476025647478</c:v>
                </c:pt>
                <c:pt idx="11">
                  <c:v>0.83527902941429188</c:v>
                </c:pt>
                <c:pt idx="12">
                  <c:v>0.84059191447249038</c:v>
                </c:pt>
                <c:pt idx="13">
                  <c:v>0.84451767711335313</c:v>
                </c:pt>
                <c:pt idx="14">
                  <c:v>0.84536879947483534</c:v>
                </c:pt>
                <c:pt idx="15">
                  <c:v>0.84724849480278053</c:v>
                </c:pt>
                <c:pt idx="16">
                  <c:v>0.84552932871465092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035080"/>
        <c:axId val="474035472"/>
      </c:lineChart>
      <c:catAx>
        <c:axId val="474035080"/>
        <c:scaling>
          <c:orientation val="minMax"/>
        </c:scaling>
        <c:delete val="0"/>
        <c:axPos val="b"/>
        <c:numFmt formatCode="0.0000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74035472"/>
        <c:crosses val="autoZero"/>
        <c:auto val="1"/>
        <c:lblAlgn val="ctr"/>
        <c:lblOffset val="100"/>
        <c:noMultiLvlLbl val="0"/>
      </c:catAx>
      <c:valAx>
        <c:axId val="474035472"/>
        <c:scaling>
          <c:orientation val="minMax"/>
          <c:max val="1"/>
          <c:min val="0.5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74035080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89" l="0.70000000000000062" r="0.70000000000000062" t="0.75000000000000189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'Score Template 2'!$BL$8</c:f>
              <c:strCache>
                <c:ptCount val="1"/>
                <c:pt idx="0">
                  <c:v>5-minute Signal Percent Slope</c:v>
                </c:pt>
              </c:strCache>
            </c:strRef>
          </c:tx>
          <c:marker>
            <c:symbol val="none"/>
          </c:marker>
          <c:val>
            <c:numRef>
              <c:f>'Score Template 2'!$BL$39:$BL$398</c:f>
              <c:numCache>
                <c:formatCode>0.0000</c:formatCode>
                <c:ptCount val="360"/>
                <c:pt idx="0">
                  <c:v>2.6378176844445995E-5</c:v>
                </c:pt>
                <c:pt idx="1">
                  <c:v>6.263584677048309E-5</c:v>
                </c:pt>
                <c:pt idx="2">
                  <c:v>9.6321100443733072E-5</c:v>
                </c:pt>
                <c:pt idx="3">
                  <c:v>1.2836328316587886E-4</c:v>
                </c:pt>
                <c:pt idx="4">
                  <c:v>1.5330139796001721E-4</c:v>
                </c:pt>
                <c:pt idx="5">
                  <c:v>1.724357233514668E-4</c:v>
                </c:pt>
                <c:pt idx="6">
                  <c:v>1.8752563935225727E-4</c:v>
                </c:pt>
                <c:pt idx="7">
                  <c:v>1.9933208723288715E-4</c:v>
                </c:pt>
                <c:pt idx="8">
                  <c:v>2.1016452161336116E-4</c:v>
                </c:pt>
                <c:pt idx="9">
                  <c:v>2.1708446868621157E-4</c:v>
                </c:pt>
                <c:pt idx="10">
                  <c:v>2.2638655900945819E-4</c:v>
                </c:pt>
                <c:pt idx="11">
                  <c:v>2.3683548325577927E-4</c:v>
                </c:pt>
                <c:pt idx="12">
                  <c:v>2.4515845216510282E-4</c:v>
                </c:pt>
                <c:pt idx="13">
                  <c:v>2.5077824870940312E-4</c:v>
                </c:pt>
                <c:pt idx="14">
                  <c:v>2.5098371614501138E-4</c:v>
                </c:pt>
                <c:pt idx="15">
                  <c:v>2.428600996779185E-4</c:v>
                </c:pt>
                <c:pt idx="16">
                  <c:v>2.2429550640123549E-4</c:v>
                </c:pt>
                <c:pt idx="17">
                  <c:v>1.9531137364819801E-4</c:v>
                </c:pt>
                <c:pt idx="18">
                  <c:v>1.6360558814607607E-4</c:v>
                </c:pt>
                <c:pt idx="19">
                  <c:v>1.3117270348776667E-4</c:v>
                </c:pt>
                <c:pt idx="20">
                  <c:v>1.0040653636115756E-4</c:v>
                </c:pt>
                <c:pt idx="21">
                  <c:v>7.1928039092932931E-5</c:v>
                </c:pt>
                <c:pt idx="22">
                  <c:v>4.6845719819576777E-5</c:v>
                </c:pt>
                <c:pt idx="23">
                  <c:v>2.3864243701316272E-5</c:v>
                </c:pt>
                <c:pt idx="24">
                  <c:v>-1.9551926947785053E-6</c:v>
                </c:pt>
                <c:pt idx="25">
                  <c:v>-3.0087834522419164E-5</c:v>
                </c:pt>
                <c:pt idx="26">
                  <c:v>-5.7597362724106567E-5</c:v>
                </c:pt>
                <c:pt idx="27">
                  <c:v>-8.1917721454491629E-5</c:v>
                </c:pt>
                <c:pt idx="28">
                  <c:v>-1.0451259259735384E-4</c:v>
                </c:pt>
                <c:pt idx="29">
                  <c:v>-1.2537883264162849E-4</c:v>
                </c:pt>
                <c:pt idx="30">
                  <c:v>-1.4519446018722754E-4</c:v>
                </c:pt>
                <c:pt idx="31">
                  <c:v>-1.6433765539418792E-4</c:v>
                </c:pt>
                <c:pt idx="32">
                  <c:v>-1.8199948086253102E-4</c:v>
                </c:pt>
                <c:pt idx="33">
                  <c:v>-1.9424171948565115E-4</c:v>
                </c:pt>
                <c:pt idx="34">
                  <c:v>-1.9919545780266494E-4</c:v>
                </c:pt>
                <c:pt idx="35">
                  <c:v>-2.02287154467476E-4</c:v>
                </c:pt>
                <c:pt idx="36">
                  <c:v>-2.0193215859152616E-4</c:v>
                </c:pt>
                <c:pt idx="37">
                  <c:v>-1.9761319069432157E-4</c:v>
                </c:pt>
                <c:pt idx="38">
                  <c:v>-1.8596116944606751E-4</c:v>
                </c:pt>
                <c:pt idx="39">
                  <c:v>-1.5799822652291871E-4</c:v>
                </c:pt>
                <c:pt idx="40">
                  <c:v>-1.1464978744005485E-4</c:v>
                </c:pt>
                <c:pt idx="41">
                  <c:v>-5.7486032165827332E-5</c:v>
                </c:pt>
                <c:pt idx="42">
                  <c:v>7.1012524497362994E-6</c:v>
                </c:pt>
                <c:pt idx="43">
                  <c:v>7.4013800240091475E-5</c:v>
                </c:pt>
                <c:pt idx="44">
                  <c:v>1.4316808394787263E-4</c:v>
                </c:pt>
                <c:pt idx="45">
                  <c:v>2.1256402765791247E-4</c:v>
                </c:pt>
                <c:pt idx="46">
                  <c:v>2.8048749533932528E-4</c:v>
                </c:pt>
                <c:pt idx="47">
                  <c:v>3.4352041074946026E-4</c:v>
                </c:pt>
                <c:pt idx="48">
                  <c:v>3.9976760983887686E-4</c:v>
                </c:pt>
                <c:pt idx="49">
                  <c:v>4.4963530466080655E-4</c:v>
                </c:pt>
                <c:pt idx="50">
                  <c:v>4.9343688108567738E-4</c:v>
                </c:pt>
                <c:pt idx="51">
                  <c:v>5.2989555306492324E-4</c:v>
                </c:pt>
                <c:pt idx="52">
                  <c:v>5.6049140060560835E-4</c:v>
                </c:pt>
                <c:pt idx="53">
                  <c:v>5.8527302249304701E-4</c:v>
                </c:pt>
                <c:pt idx="54">
                  <c:v>6.0454996817955564E-4</c:v>
                </c:pt>
                <c:pt idx="55">
                  <c:v>6.1614282372137233E-4</c:v>
                </c:pt>
                <c:pt idx="56">
                  <c:v>6.205418271673541E-4</c:v>
                </c:pt>
                <c:pt idx="57">
                  <c:v>6.1882275198736506E-4</c:v>
                </c:pt>
                <c:pt idx="58">
                  <c:v>6.0975708804964553E-4</c:v>
                </c:pt>
                <c:pt idx="59">
                  <c:v>5.869812850930518E-4</c:v>
                </c:pt>
                <c:pt idx="60">
                  <c:v>5.4926219523974496E-4</c:v>
                </c:pt>
                <c:pt idx="61">
                  <c:v>4.9489289948776859E-4</c:v>
                </c:pt>
                <c:pt idx="62">
                  <c:v>4.240596067130328E-4</c:v>
                </c:pt>
                <c:pt idx="63">
                  <c:v>3.4064581416427136E-4</c:v>
                </c:pt>
                <c:pt idx="64">
                  <c:v>2.5005624739212872E-4</c:v>
                </c:pt>
                <c:pt idx="65">
                  <c:v>1.5307135080858605E-4</c:v>
                </c:pt>
                <c:pt idx="66">
                  <c:v>4.7017227272473154E-5</c:v>
                </c:pt>
                <c:pt idx="67">
                  <c:v>-6.4697418692371376E-5</c:v>
                </c:pt>
                <c:pt idx="68">
                  <c:v>-1.7573491467403287E-4</c:v>
                </c:pt>
                <c:pt idx="69">
                  <c:v>-2.7960391024187673E-4</c:v>
                </c:pt>
                <c:pt idx="70">
                  <c:v>-3.6939192686470261E-4</c:v>
                </c:pt>
                <c:pt idx="71">
                  <c:v>-4.4304395965751123E-4</c:v>
                </c:pt>
                <c:pt idx="72">
                  <c:v>-5.0176551682694283E-4</c:v>
                </c:pt>
                <c:pt idx="73">
                  <c:v>-5.4785326123237596E-4</c:v>
                </c:pt>
                <c:pt idx="74">
                  <c:v>-5.8342908133542342E-4</c:v>
                </c:pt>
                <c:pt idx="75">
                  <c:v>-6.0908179856356112E-4</c:v>
                </c:pt>
                <c:pt idx="76">
                  <c:v>-6.2652520087337323E-4</c:v>
                </c:pt>
                <c:pt idx="77">
                  <c:v>-6.371155508583592E-4</c:v>
                </c:pt>
                <c:pt idx="78">
                  <c:v>-6.4470092474573095E-4</c:v>
                </c:pt>
                <c:pt idx="79">
                  <c:v>-6.508443363371397E-4</c:v>
                </c:pt>
                <c:pt idx="80">
                  <c:v>-6.4860724594684399E-4</c:v>
                </c:pt>
                <c:pt idx="81">
                  <c:v>-6.3657691269632317E-4</c:v>
                </c:pt>
                <c:pt idx="82">
                  <c:v>-6.1422574438995878E-4</c:v>
                </c:pt>
                <c:pt idx="83">
                  <c:v>-5.8378260095994319E-4</c:v>
                </c:pt>
                <c:pt idx="84">
                  <c:v>-5.454316444755082E-4</c:v>
                </c:pt>
                <c:pt idx="85">
                  <c:v>-4.9929294254510656E-4</c:v>
                </c:pt>
                <c:pt idx="86">
                  <c:v>-4.4699323156307776E-4</c:v>
                </c:pt>
                <c:pt idx="87">
                  <c:v>-3.8393310087943261E-4</c:v>
                </c:pt>
                <c:pt idx="88">
                  <c:v>-3.1143637510737594E-4</c:v>
                </c:pt>
                <c:pt idx="89">
                  <c:v>-2.3230519869755364E-4</c:v>
                </c:pt>
                <c:pt idx="90">
                  <c:v>-1.5327726744656124E-4</c:v>
                </c:pt>
                <c:pt idx="91">
                  <c:v>-7.8581282959109511E-5</c:v>
                </c:pt>
                <c:pt idx="92">
                  <c:v>-9.8580572483760628E-6</c:v>
                </c:pt>
                <c:pt idx="93">
                  <c:v>4.7128017420970625E-5</c:v>
                </c:pt>
                <c:pt idx="94">
                  <c:v>9.9514722688904688E-5</c:v>
                </c:pt>
                <c:pt idx="95">
                  <c:v>1.4802639468783336E-4</c:v>
                </c:pt>
                <c:pt idx="96">
                  <c:v>1.921579665504396E-4</c:v>
                </c:pt>
                <c:pt idx="97">
                  <c:v>2.2515504978476994E-4</c:v>
                </c:pt>
                <c:pt idx="98">
                  <c:v>2.4798864560321931E-4</c:v>
                </c:pt>
                <c:pt idx="99">
                  <c:v>2.6615799056185823E-4</c:v>
                </c:pt>
                <c:pt idx="100">
                  <c:v>2.8180995545980903E-4</c:v>
                </c:pt>
                <c:pt idx="101">
                  <c:v>2.9160197562868559E-4</c:v>
                </c:pt>
                <c:pt idx="102">
                  <c:v>2.9296121363257696E-4</c:v>
                </c:pt>
                <c:pt idx="103">
                  <c:v>2.8290198848492679E-4</c:v>
                </c:pt>
                <c:pt idx="104">
                  <c:v>2.6451274383843177E-4</c:v>
                </c:pt>
                <c:pt idx="105">
                  <c:v>2.4188686070603229E-4</c:v>
                </c:pt>
                <c:pt idx="106">
                  <c:v>2.1495296444833998E-4</c:v>
                </c:pt>
                <c:pt idx="107">
                  <c:v>1.8452636488983711E-4</c:v>
                </c:pt>
                <c:pt idx="108">
                  <c:v>1.5086180903768596E-4</c:v>
                </c:pt>
                <c:pt idx="109">
                  <c:v>1.1170642608175835E-4</c:v>
                </c:pt>
                <c:pt idx="110">
                  <c:v>6.5508254315523864E-5</c:v>
                </c:pt>
                <c:pt idx="111">
                  <c:v>1.8566050025964885E-5</c:v>
                </c:pt>
                <c:pt idx="112">
                  <c:v>-2.763058956442102E-5</c:v>
                </c:pt>
                <c:pt idx="113">
                  <c:v>-7.0132428554878134E-5</c:v>
                </c:pt>
                <c:pt idx="114">
                  <c:v>-1.0684278247607573E-4</c:v>
                </c:pt>
                <c:pt idx="115">
                  <c:v>-1.3657520344901471E-4</c:v>
                </c:pt>
                <c:pt idx="116">
                  <c:v>-1.5941025934843047E-4</c:v>
                </c:pt>
                <c:pt idx="117">
                  <c:v>-1.7879184598343511E-4</c:v>
                </c:pt>
                <c:pt idx="118">
                  <c:v>-1.8822348932735631E-4</c:v>
                </c:pt>
                <c:pt idx="119">
                  <c:v>-1.8972781153335692E-4</c:v>
                </c:pt>
                <c:pt idx="120">
                  <c:v>-1.8902475817219146E-4</c:v>
                </c:pt>
                <c:pt idx="121">
                  <c:v>-1.8439016579800555E-4</c:v>
                </c:pt>
                <c:pt idx="122">
                  <c:v>-1.782849957610691E-4</c:v>
                </c:pt>
                <c:pt idx="123">
                  <c:v>-1.7154690596244993E-4</c:v>
                </c:pt>
                <c:pt idx="124">
                  <c:v>-1.6743253319404056E-4</c:v>
                </c:pt>
                <c:pt idx="125">
                  <c:v>-1.572556156334618E-4</c:v>
                </c:pt>
                <c:pt idx="126">
                  <c:v>-1.3824422477233796E-4</c:v>
                </c:pt>
                <c:pt idx="127">
                  <c:v>-1.0995594868736883E-4</c:v>
                </c:pt>
                <c:pt idx="128">
                  <c:v>-7.5873245695425617E-5</c:v>
                </c:pt>
                <c:pt idx="129">
                  <c:v>-3.645448494822749E-5</c:v>
                </c:pt>
                <c:pt idx="130">
                  <c:v>7.3865302988598553E-6</c:v>
                </c:pt>
                <c:pt idx="131">
                  <c:v>5.1981665314205234E-5</c:v>
                </c:pt>
                <c:pt idx="132">
                  <c:v>9.2650943345600557E-5</c:v>
                </c:pt>
                <c:pt idx="133">
                  <c:v>1.2315086374479917E-4</c:v>
                </c:pt>
                <c:pt idx="134">
                  <c:v>1.436832709267976E-4</c:v>
                </c:pt>
                <c:pt idx="135">
                  <c:v>1.5806903056199512E-4</c:v>
                </c:pt>
                <c:pt idx="136">
                  <c:v>1.6731002702257566E-4</c:v>
                </c:pt>
                <c:pt idx="137">
                  <c:v>1.7073100954744842E-4</c:v>
                </c:pt>
                <c:pt idx="138">
                  <c:v>1.6899112505733125E-4</c:v>
                </c:pt>
                <c:pt idx="139">
                  <c:v>1.6401803998216511E-4</c:v>
                </c:pt>
                <c:pt idx="140">
                  <c:v>1.5545633588842449E-4</c:v>
                </c:pt>
                <c:pt idx="141">
                  <c:v>1.4385273297046948E-4</c:v>
                </c:pt>
                <c:pt idx="142">
                  <c:v>1.2558060036897066E-4</c:v>
                </c:pt>
                <c:pt idx="143">
                  <c:v>1.0004449645507965E-4</c:v>
                </c:pt>
                <c:pt idx="144">
                  <c:v>7.1325022866198436E-5</c:v>
                </c:pt>
                <c:pt idx="145">
                  <c:v>4.2486779872448229E-5</c:v>
                </c:pt>
                <c:pt idx="146">
                  <c:v>1.4004933358650837E-5</c:v>
                </c:pt>
                <c:pt idx="147">
                  <c:v>-1.5111984422189996E-5</c:v>
                </c:pt>
                <c:pt idx="148">
                  <c:v>-4.6270156876304152E-5</c:v>
                </c:pt>
                <c:pt idx="149">
                  <c:v>-7.7381166374130561E-5</c:v>
                </c:pt>
                <c:pt idx="150">
                  <c:v>-1.0698776569352631E-4</c:v>
                </c:pt>
                <c:pt idx="151">
                  <c:v>-1.3790059566587924E-4</c:v>
                </c:pt>
                <c:pt idx="152">
                  <c:v>-1.6766961608006957E-4</c:v>
                </c:pt>
                <c:pt idx="153">
                  <c:v>-1.9632517867871843E-4</c:v>
                </c:pt>
                <c:pt idx="154">
                  <c:v>-2.2181133846677252E-4</c:v>
                </c:pt>
                <c:pt idx="155">
                  <c:v>-2.4144276845148744E-4</c:v>
                </c:pt>
                <c:pt idx="156">
                  <c:v>-2.5171898446241101E-4</c:v>
                </c:pt>
                <c:pt idx="157">
                  <c:v>-2.5093027407063133E-4</c:v>
                </c:pt>
                <c:pt idx="158">
                  <c:v>-2.3724956861171403E-4</c:v>
                </c:pt>
                <c:pt idx="159">
                  <c:v>-2.1357690035966388E-4</c:v>
                </c:pt>
                <c:pt idx="160">
                  <c:v>-1.8297111597325247E-4</c:v>
                </c:pt>
                <c:pt idx="161">
                  <c:v>-1.4551236887928106E-4</c:v>
                </c:pt>
                <c:pt idx="162">
                  <c:v>-1.0348289923539637E-4</c:v>
                </c:pt>
                <c:pt idx="163">
                  <c:v>-6.192092113797715E-5</c:v>
                </c:pt>
                <c:pt idx="164">
                  <c:v>-2.4903820457703064E-5</c:v>
                </c:pt>
                <c:pt idx="165">
                  <c:v>9.6210519700581125E-6</c:v>
                </c:pt>
                <c:pt idx="166">
                  <c:v>4.4647150445774539E-5</c:v>
                </c:pt>
                <c:pt idx="167">
                  <c:v>7.8443665485528643E-5</c:v>
                </c:pt>
                <c:pt idx="168">
                  <c:v>1.098797633331419E-4</c:v>
                </c:pt>
                <c:pt idx="169">
                  <c:v>1.3897513702226379E-4</c:v>
                </c:pt>
                <c:pt idx="170">
                  <c:v>1.6646046162350104E-4</c:v>
                </c:pt>
                <c:pt idx="171">
                  <c:v>1.9251969359034013E-4</c:v>
                </c:pt>
                <c:pt idx="172">
                  <c:v>2.1741330722579736E-4</c:v>
                </c:pt>
                <c:pt idx="173">
                  <c:v>2.3805301726960974E-4</c:v>
                </c:pt>
                <c:pt idx="174">
                  <c:v>2.5408682086873019E-4</c:v>
                </c:pt>
                <c:pt idx="175">
                  <c:v>2.6771576193371601E-4</c:v>
                </c:pt>
                <c:pt idx="176">
                  <c:v>2.7787390837047794E-4</c:v>
                </c:pt>
                <c:pt idx="177">
                  <c:v>2.9890246601820366E-4</c:v>
                </c:pt>
                <c:pt idx="178">
                  <c:v>3.0757062798253312E-4</c:v>
                </c:pt>
                <c:pt idx="179">
                  <c:v>3.0227987291742007E-4</c:v>
                </c:pt>
                <c:pt idx="180">
                  <c:v>2.8268121484659566E-4</c:v>
                </c:pt>
                <c:pt idx="181">
                  <c:v>2.5209680306650104E-4</c:v>
                </c:pt>
                <c:pt idx="182">
                  <c:v>2.1861617655621017E-4</c:v>
                </c:pt>
                <c:pt idx="183">
                  <c:v>1.8526348699965793E-4</c:v>
                </c:pt>
                <c:pt idx="184">
                  <c:v>1.558791866071613E-4</c:v>
                </c:pt>
                <c:pt idx="185">
                  <c:v>1.3312163340273289E-4</c:v>
                </c:pt>
                <c:pt idx="186">
                  <c:v>1.1667965184484106E-4</c:v>
                </c:pt>
                <c:pt idx="187">
                  <c:v>1.0292728602014969E-4</c:v>
                </c:pt>
                <c:pt idx="188">
                  <c:v>8.9364606930288451E-5</c:v>
                </c:pt>
                <c:pt idx="189">
                  <c:v>7.6415381908807306E-5</c:v>
                </c:pt>
                <c:pt idx="190">
                  <c:v>6.1032448318832004E-5</c:v>
                </c:pt>
                <c:pt idx="191">
                  <c:v>4.0089663598806658E-5</c:v>
                </c:pt>
                <c:pt idx="192">
                  <c:v>1.6024591919455329E-5</c:v>
                </c:pt>
                <c:pt idx="193">
                  <c:v>-8.9497883323459645E-6</c:v>
                </c:pt>
                <c:pt idx="194">
                  <c:v>-3.5855892001681253E-5</c:v>
                </c:pt>
                <c:pt idx="195">
                  <c:v>-6.2046079175366494E-5</c:v>
                </c:pt>
                <c:pt idx="196">
                  <c:v>-8.9752473680663003E-5</c:v>
                </c:pt>
                <c:pt idx="197">
                  <c:v>-1.1622285315646762E-4</c:v>
                </c:pt>
                <c:pt idx="198">
                  <c:v>-1.3967353827320044E-4</c:v>
                </c:pt>
                <c:pt idx="199">
                  <c:v>-1.6073894236356986E-4</c:v>
                </c:pt>
                <c:pt idx="200">
                  <c:v>-1.79207164786696E-4</c:v>
                </c:pt>
                <c:pt idx="201">
                  <c:v>-1.9380681155129311E-4</c:v>
                </c:pt>
                <c:pt idx="202">
                  <c:v>-2.0528074027219371E-4</c:v>
                </c:pt>
                <c:pt idx="203">
                  <c:v>-2.1421129421721546E-4</c:v>
                </c:pt>
                <c:pt idx="204">
                  <c:v>-2.1786179858440118E-4</c:v>
                </c:pt>
                <c:pt idx="205">
                  <c:v>-2.2469908763624497E-4</c:v>
                </c:pt>
                <c:pt idx="206">
                  <c:v>-2.3398687474940338E-4</c:v>
                </c:pt>
                <c:pt idx="207">
                  <c:v>-2.4088713166213813E-4</c:v>
                </c:pt>
                <c:pt idx="208">
                  <c:v>-2.2802805773643482E-4</c:v>
                </c:pt>
                <c:pt idx="209">
                  <c:v>-2.1797941779837986E-4</c:v>
                </c:pt>
                <c:pt idx="210">
                  <c:v>-2.1613733137717411E-4</c:v>
                </c:pt>
                <c:pt idx="211">
                  <c:v>-2.2257133606340618E-4</c:v>
                </c:pt>
                <c:pt idx="212">
                  <c:v>-2.3337792084672521E-4</c:v>
                </c:pt>
                <c:pt idx="213">
                  <c:v>-2.4101283937512396E-4</c:v>
                </c:pt>
                <c:pt idx="214">
                  <c:v>-2.397170505681706E-4</c:v>
                </c:pt>
                <c:pt idx="215">
                  <c:v>-2.2499194777300284E-4</c:v>
                </c:pt>
                <c:pt idx="216">
                  <c:v>-1.9860885884883181E-4</c:v>
                </c:pt>
                <c:pt idx="217">
                  <c:v>-1.6156702430077615E-4</c:v>
                </c:pt>
                <c:pt idx="218">
                  <c:v>-1.1742095058152994E-4</c:v>
                </c:pt>
                <c:pt idx="219">
                  <c:v>-6.8802284602556497E-5</c:v>
                </c:pt>
                <c:pt idx="220">
                  <c:v>-2.3765413864185249E-5</c:v>
                </c:pt>
                <c:pt idx="221">
                  <c:v>1.8630814558315682E-5</c:v>
                </c:pt>
                <c:pt idx="222">
                  <c:v>5.6048560249168573E-5</c:v>
                </c:pt>
                <c:pt idx="223">
                  <c:v>8.8729451395451085E-5</c:v>
                </c:pt>
                <c:pt idx="224">
                  <c:v>1.1579682406098135E-4</c:v>
                </c:pt>
                <c:pt idx="225">
                  <c:v>1.3581864086670745E-4</c:v>
                </c:pt>
                <c:pt idx="226">
                  <c:v>1.5188048502069813E-4</c:v>
                </c:pt>
                <c:pt idx="227">
                  <c:v>1.6345004005838306E-4</c:v>
                </c:pt>
                <c:pt idx="228">
                  <c:v>1.7190927800331865E-4</c:v>
                </c:pt>
                <c:pt idx="229">
                  <c:v>1.7782054530576829E-4</c:v>
                </c:pt>
                <c:pt idx="230">
                  <c:v>1.8236765155809067E-4</c:v>
                </c:pt>
                <c:pt idx="231">
                  <c:v>1.8553387279051452E-4</c:v>
                </c:pt>
                <c:pt idx="232">
                  <c:v>1.8710972093826823E-4</c:v>
                </c:pt>
                <c:pt idx="233">
                  <c:v>1.8645823781468694E-4</c:v>
                </c:pt>
                <c:pt idx="234">
                  <c:v>1.8297475608321088E-4</c:v>
                </c:pt>
                <c:pt idx="235">
                  <c:v>1.783338077591672E-4</c:v>
                </c:pt>
                <c:pt idx="236">
                  <c:v>1.637501656791316E-4</c:v>
                </c:pt>
                <c:pt idx="237">
                  <c:v>1.3884186429241976E-4</c:v>
                </c:pt>
                <c:pt idx="238">
                  <c:v>1.0885614268256416E-4</c:v>
                </c:pt>
                <c:pt idx="239">
                  <c:v>7.685144700019829E-5</c:v>
                </c:pt>
                <c:pt idx="240">
                  <c:v>4.5485639445213281E-5</c:v>
                </c:pt>
                <c:pt idx="241">
                  <c:v>1.4059996277454407E-5</c:v>
                </c:pt>
                <c:pt idx="242">
                  <c:v>-1.5507999638606222E-5</c:v>
                </c:pt>
                <c:pt idx="243">
                  <c:v>-3.9617191977618715E-5</c:v>
                </c:pt>
                <c:pt idx="244">
                  <c:v>-5.9417203613256515E-5</c:v>
                </c:pt>
                <c:pt idx="245">
                  <c:v>-7.3214649132663225E-5</c:v>
                </c:pt>
                <c:pt idx="246">
                  <c:v>-8.0792442861674099E-5</c:v>
                </c:pt>
                <c:pt idx="247">
                  <c:v>-8.2799008228786052E-5</c:v>
                </c:pt>
                <c:pt idx="248">
                  <c:v>-7.9754394678128608E-5</c:v>
                </c:pt>
                <c:pt idx="249">
                  <c:v>-7.2570247019851437E-5</c:v>
                </c:pt>
                <c:pt idx="250">
                  <c:v>-5.9381448029119914E-5</c:v>
                </c:pt>
                <c:pt idx="251">
                  <c:v>-4.2705077339985224E-5</c:v>
                </c:pt>
                <c:pt idx="252">
                  <c:v>-2.0981810615217757E-5</c:v>
                </c:pt>
                <c:pt idx="253">
                  <c:v>4.7493716551651977E-6</c:v>
                </c:pt>
                <c:pt idx="254">
                  <c:v>3.4065126219854494E-5</c:v>
                </c:pt>
                <c:pt idx="255">
                  <c:v>6.3153955507122219E-5</c:v>
                </c:pt>
                <c:pt idx="256">
                  <c:v>8.7950301202645002E-5</c:v>
                </c:pt>
                <c:pt idx="257">
                  <c:v>1.053039407838256E-4</c:v>
                </c:pt>
                <c:pt idx="258">
                  <c:v>1.1650873342483871E-4</c:v>
                </c:pt>
                <c:pt idx="259">
                  <c:v>1.2359857238498668E-4</c:v>
                </c:pt>
                <c:pt idx="260">
                  <c:v>1.2854915485912633E-4</c:v>
                </c:pt>
                <c:pt idx="261">
                  <c:v>1.3188751586036936E-4</c:v>
                </c:pt>
                <c:pt idx="262">
                  <c:v>1.3393818274245504E-4</c:v>
                </c:pt>
                <c:pt idx="263">
                  <c:v>1.3280269612122564E-4</c:v>
                </c:pt>
                <c:pt idx="264">
                  <c:v>1.2520638265601933E-4</c:v>
                </c:pt>
                <c:pt idx="265">
                  <c:v>1.109952655538256E-4</c:v>
                </c:pt>
                <c:pt idx="266">
                  <c:v>8.8032603106131063E-5</c:v>
                </c:pt>
                <c:pt idx="267">
                  <c:v>5.5732860827007415E-5</c:v>
                </c:pt>
                <c:pt idx="268">
                  <c:v>1.4203929582670845E-5</c:v>
                </c:pt>
                <c:pt idx="269">
                  <c:v>-3.3289945380191366E-5</c:v>
                </c:pt>
                <c:pt idx="270">
                  <c:v>-8.3970990054489574E-5</c:v>
                </c:pt>
                <c:pt idx="271">
                  <c:v>-1.336922407217864E-4</c:v>
                </c:pt>
                <c:pt idx="272">
                  <c:v>-1.7927310148614542E-4</c:v>
                </c:pt>
                <c:pt idx="273">
                  <c:v>-2.1868019101525384E-4</c:v>
                </c:pt>
                <c:pt idx="274">
                  <c:v>-2.50955170088057E-4</c:v>
                </c:pt>
                <c:pt idx="275">
                  <c:v>-2.7668679358753098E-4</c:v>
                </c:pt>
                <c:pt idx="276">
                  <c:v>-2.9635726636455901E-4</c:v>
                </c:pt>
                <c:pt idx="277">
                  <c:v>-3.1059734739228E-4</c:v>
                </c:pt>
                <c:pt idx="278">
                  <c:v>-3.1993909491856974E-4</c:v>
                </c:pt>
                <c:pt idx="279">
                  <c:v>-3.2533919113132383E-4</c:v>
                </c:pt>
                <c:pt idx="280">
                  <c:v>-3.2825395553523013E-4</c:v>
                </c:pt>
                <c:pt idx="281">
                  <c:v>-3.2702198502562588E-4</c:v>
                </c:pt>
                <c:pt idx="282">
                  <c:v>-3.0305075318732812E-4</c:v>
                </c:pt>
                <c:pt idx="283">
                  <c:v>-2.7633559538967788E-4</c:v>
                </c:pt>
                <c:pt idx="284">
                  <c:v>-2.4944248576197898E-4</c:v>
                </c:pt>
                <c:pt idx="285">
                  <c:v>-2.1981812583567994E-4</c:v>
                </c:pt>
                <c:pt idx="286">
                  <c:v>-1.8692672633445793E-4</c:v>
                </c:pt>
                <c:pt idx="287">
                  <c:v>-1.5722690957162776E-4</c:v>
                </c:pt>
                <c:pt idx="288">
                  <c:v>-1.364526261515435E-4</c:v>
                </c:pt>
                <c:pt idx="289">
                  <c:v>-1.2348725389493926E-4</c:v>
                </c:pt>
                <c:pt idx="290">
                  <c:v>-1.1270201267043652E-4</c:v>
                </c:pt>
                <c:pt idx="291">
                  <c:v>-9.9670111656098687E-5</c:v>
                </c:pt>
                <c:pt idx="292">
                  <c:v>-8.5243883813100447E-5</c:v>
                </c:pt>
                <c:pt idx="293">
                  <c:v>-6.651521220262492E-5</c:v>
                </c:pt>
                <c:pt idx="294">
                  <c:v>-3.979213394585155E-5</c:v>
                </c:pt>
                <c:pt idx="295">
                  <c:v>-5.6612786626623453E-6</c:v>
                </c:pt>
                <c:pt idx="296">
                  <c:v>3.350498191561671E-5</c:v>
                </c:pt>
                <c:pt idx="297">
                  <c:v>7.5475970658684009E-5</c:v>
                </c:pt>
                <c:pt idx="298">
                  <c:v>1.1457268379238106E-4</c:v>
                </c:pt>
                <c:pt idx="299">
                  <c:v>1.4934154128235197E-4</c:v>
                </c:pt>
                <c:pt idx="300">
                  <c:v>1.7842013440695745E-4</c:v>
                </c:pt>
                <c:pt idx="301">
                  <c:v>2.0353888610618253E-4</c:v>
                </c:pt>
                <c:pt idx="302">
                  <c:v>2.280900173655321E-4</c:v>
                </c:pt>
                <c:pt idx="303">
                  <c:v>2.5813241663479047E-4</c:v>
                </c:pt>
                <c:pt idx="304">
                  <c:v>2.9578529749696528E-4</c:v>
                </c:pt>
                <c:pt idx="305">
                  <c:v>3.3610318614650623E-4</c:v>
                </c:pt>
                <c:pt idx="306">
                  <c:v>3.7777838047083089E-4</c:v>
                </c:pt>
                <c:pt idx="307">
                  <c:v>4.1558182314639121E-4</c:v>
                </c:pt>
                <c:pt idx="308">
                  <c:v>4.4527279823687994E-4</c:v>
                </c:pt>
                <c:pt idx="309">
                  <c:v>4.6484608315832678E-4</c:v>
                </c:pt>
                <c:pt idx="310">
                  <c:v>4.7589746032721322E-4</c:v>
                </c:pt>
                <c:pt idx="311">
                  <c:v>4.7934469634727122E-4</c:v>
                </c:pt>
                <c:pt idx="312">
                  <c:v>4.74468243225748E-4</c:v>
                </c:pt>
                <c:pt idx="313">
                  <c:v>4.7937647633314616E-4</c:v>
                </c:pt>
                <c:pt idx="314">
                  <c:v>4.7575104941854305E-4</c:v>
                </c:pt>
                <c:pt idx="315">
                  <c:v>4.6141557524641649E-4</c:v>
                </c:pt>
                <c:pt idx="316">
                  <c:v>4.3269435290036883E-4</c:v>
                </c:pt>
                <c:pt idx="317">
                  <c:v>3.9223984212824871E-4</c:v>
                </c:pt>
                <c:pt idx="318">
                  <c:v>3.3811342718470213E-4</c:v>
                </c:pt>
                <c:pt idx="319">
                  <c:v>2.7352861675523921E-4</c:v>
                </c:pt>
                <c:pt idx="320">
                  <c:v>2.03816297591754E-4</c:v>
                </c:pt>
                <c:pt idx="321">
                  <c:v>1.3189207553683269E-4</c:v>
                </c:pt>
                <c:pt idx="322">
                  <c:v>5.9137792168786012E-5</c:v>
                </c:pt>
                <c:pt idx="323">
                  <c:v>-1.3922606354519256E-5</c:v>
                </c:pt>
                <c:pt idx="324">
                  <c:v>-8.4500833617283025E-5</c:v>
                </c:pt>
                <c:pt idx="325">
                  <c:v>-1.4786445909750561E-4</c:v>
                </c:pt>
                <c:pt idx="326">
                  <c:v>-2.0006963650455643E-4</c:v>
                </c:pt>
                <c:pt idx="327">
                  <c:v>-2.4185676410073238E-4</c:v>
                </c:pt>
                <c:pt idx="328">
                  <c:v>-2.7325698808436426E-4</c:v>
                </c:pt>
                <c:pt idx="329">
                  <c:v>-2.9864199014921337E-4</c:v>
                </c:pt>
                <c:pt idx="330">
                  <c:v>-3.1972271729741367E-4</c:v>
                </c:pt>
                <c:pt idx="331">
                  <c:v>-3.4079326929584619E-4</c:v>
                </c:pt>
                <c:pt idx="332">
                  <c:v>-3.98154012648569E-4</c:v>
                </c:pt>
                <c:pt idx="333">
                  <c:v>-4.4574611291529664E-4</c:v>
                </c:pt>
                <c:pt idx="334">
                  <c:v>-4.7758502822609674E-4</c:v>
                </c:pt>
                <c:pt idx="335">
                  <c:v>-4.9112277838491618E-4</c:v>
                </c:pt>
                <c:pt idx="336">
                  <c:v>-4.9115591475199329E-4</c:v>
                </c:pt>
                <c:pt idx="337">
                  <c:v>-4.767006042623713E-4</c:v>
                </c:pt>
                <c:pt idx="338">
                  <c:v>-4.5258431842610733E-4</c:v>
                </c:pt>
                <c:pt idx="339">
                  <c:v>-4.2330188881005025E-4</c:v>
                </c:pt>
                <c:pt idx="340">
                  <c:v>-3.869455484673382E-4</c:v>
                </c:pt>
                <c:pt idx="341">
                  <c:v>-3.43046785482476E-4</c:v>
                </c:pt>
                <c:pt idx="342">
                  <c:v>-2.9565830189254018E-4</c:v>
                </c:pt>
                <c:pt idx="343">
                  <c:v>-2.4510824755435029E-4</c:v>
                </c:pt>
                <c:pt idx="344">
                  <c:v>-2.0198958117755201E-4</c:v>
                </c:pt>
                <c:pt idx="345">
                  <c:v>-1.5309132806836604E-4</c:v>
                </c:pt>
                <c:pt idx="346">
                  <c:v>-1.0123095181470198E-4</c:v>
                </c:pt>
                <c:pt idx="347">
                  <c:v>-5.6426985992959925E-5</c:v>
                </c:pt>
                <c:pt idx="348">
                  <c:v>-2.0349718690399217E-5</c:v>
                </c:pt>
                <c:pt idx="349">
                  <c:v>5.421675523863204E-6</c:v>
                </c:pt>
                <c:pt idx="350">
                  <c:v>2.4964056263167038E-5</c:v>
                </c:pt>
                <c:pt idx="351">
                  <c:v>4.3089400563809674E-5</c:v>
                </c:pt>
                <c:pt idx="352">
                  <c:v>5.7336997841635086E-5</c:v>
                </c:pt>
                <c:pt idx="353">
                  <c:v>6.5823069135207836E-5</c:v>
                </c:pt>
                <c:pt idx="354">
                  <c:v>6.8666244511522652E-5</c:v>
                </c:pt>
                <c:pt idx="355">
                  <c:v>6.9422779882687266E-5</c:v>
                </c:pt>
                <c:pt idx="356">
                  <c:v>6.7141208347053368E-5</c:v>
                </c:pt>
                <c:pt idx="357">
                  <c:v>6.308103006543418E-5</c:v>
                </c:pt>
                <c:pt idx="358">
                  <c:v>5.7751457312054405E-5</c:v>
                </c:pt>
                <c:pt idx="359">
                  <c:v>5.2189893126788432E-5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'Score Template 2'!$BN$8</c:f>
              <c:strCache>
                <c:ptCount val="1"/>
                <c:pt idx="0">
                  <c:v>Slope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'Score Template 2'!$BN$39:$BN$398</c:f>
              <c:numCache>
                <c:formatCode>0.0000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'Score Template 2'!$BO$8</c:f>
              <c:strCache>
                <c:ptCount val="1"/>
                <c:pt idx="0">
                  <c:v>-Slope Limit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val>
            <c:numRef>
              <c:f>'Score Template 2'!$BO$39:$BO$398</c:f>
              <c:numCache>
                <c:formatCode>0.0000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036256"/>
        <c:axId val="474036648"/>
      </c:lineChart>
      <c:catAx>
        <c:axId val="474036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74036648"/>
        <c:crosses val="autoZero"/>
        <c:auto val="1"/>
        <c:lblAlgn val="ctr"/>
        <c:lblOffset val="100"/>
        <c:noMultiLvlLbl val="0"/>
      </c:catAx>
      <c:valAx>
        <c:axId val="474036648"/>
        <c:scaling>
          <c:orientation val="minMax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74036256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11" l="0.70000000000000062" r="0.70000000000000062" t="0.75000000000000211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'Score Template 2'!$HE$8</c:f>
              <c:strCache>
                <c:ptCount val="1"/>
                <c:pt idx="0">
                  <c:v>Precis. Score AREG</c:v>
                </c:pt>
              </c:strCache>
            </c:strRef>
          </c:tx>
          <c:marker>
            <c:symbol val="none"/>
          </c:marker>
          <c:val>
            <c:numRef>
              <c:f>'Score Template 2'!$HE$39:$HE$398</c:f>
              <c:numCache>
                <c:formatCode>0.0000</c:formatCode>
                <c:ptCount val="360"/>
                <c:pt idx="0">
                  <c:v>0.96775913652032608</c:v>
                </c:pt>
                <c:pt idx="1">
                  <c:v>0.98215507701039317</c:v>
                </c:pt>
                <c:pt idx="2">
                  <c:v>0.94042456138879049</c:v>
                </c:pt>
                <c:pt idx="3">
                  <c:v>0.89202914260327804</c:v>
                </c:pt>
                <c:pt idx="4">
                  <c:v>0.83484154224395757</c:v>
                </c:pt>
                <c:pt idx="5">
                  <c:v>0.79691161185503023</c:v>
                </c:pt>
                <c:pt idx="6">
                  <c:v>0.77126648977398893</c:v>
                </c:pt>
                <c:pt idx="7">
                  <c:v>0.7672540378570557</c:v>
                </c:pt>
                <c:pt idx="8">
                  <c:v>0.7113508260250091</c:v>
                </c:pt>
                <c:pt idx="9">
                  <c:v>0.72041894286870978</c:v>
                </c:pt>
                <c:pt idx="10">
                  <c:v>0.73673089623451204</c:v>
                </c:pt>
                <c:pt idx="11">
                  <c:v>0.7282923421263694</c:v>
                </c:pt>
                <c:pt idx="12">
                  <c:v>0.70857497304677963</c:v>
                </c:pt>
                <c:pt idx="13">
                  <c:v>0.64632420629262943</c:v>
                </c:pt>
                <c:pt idx="14">
                  <c:v>0.55907182097435004</c:v>
                </c:pt>
                <c:pt idx="15">
                  <c:v>0.45889197945594806</c:v>
                </c:pt>
                <c:pt idx="16">
                  <c:v>0.38971295416354956</c:v>
                </c:pt>
                <c:pt idx="17">
                  <c:v>0.43094161272048992</c:v>
                </c:pt>
                <c:pt idx="18">
                  <c:v>0.49063730716705334</c:v>
                </c:pt>
                <c:pt idx="19">
                  <c:v>0.59754687279462804</c:v>
                </c:pt>
                <c:pt idx="20">
                  <c:v>0.67974198520183571</c:v>
                </c:pt>
                <c:pt idx="21">
                  <c:v>0.76998410016298313</c:v>
                </c:pt>
                <c:pt idx="22">
                  <c:v>0.82741501510143256</c:v>
                </c:pt>
                <c:pt idx="23">
                  <c:v>0.83473523825407014</c:v>
                </c:pt>
                <c:pt idx="24">
                  <c:v>0.83659030631184605</c:v>
                </c:pt>
                <c:pt idx="25">
                  <c:v>0.86319018751382814</c:v>
                </c:pt>
                <c:pt idx="26">
                  <c:v>0.94274997223168633</c:v>
                </c:pt>
                <c:pt idx="27">
                  <c:v>0.99953929664974561</c:v>
                </c:pt>
                <c:pt idx="28">
                  <c:v>0.95949941903352731</c:v>
                </c:pt>
                <c:pt idx="29">
                  <c:v>0.93886416751891366</c:v>
                </c:pt>
                <c:pt idx="30">
                  <c:v>0.91822892338037476</c:v>
                </c:pt>
                <c:pt idx="31">
                  <c:v>0.89866517581045613</c:v>
                </c:pt>
                <c:pt idx="32">
                  <c:v>0.88273938208818448</c:v>
                </c:pt>
                <c:pt idx="33">
                  <c:v>0.85611358135938653</c:v>
                </c:pt>
                <c:pt idx="34">
                  <c:v>0.90720706135034557</c:v>
                </c:pt>
                <c:pt idx="35">
                  <c:v>0.92781912617385365</c:v>
                </c:pt>
                <c:pt idx="36">
                  <c:v>0.93773680455982689</c:v>
                </c:pt>
                <c:pt idx="37">
                  <c:v>0.94643570829182866</c:v>
                </c:pt>
                <c:pt idx="38">
                  <c:v>0.93927855908870683</c:v>
                </c:pt>
                <c:pt idx="39">
                  <c:v>0.92412356518208982</c:v>
                </c:pt>
                <c:pt idx="40">
                  <c:v>0.87050359517335885</c:v>
                </c:pt>
                <c:pt idx="41">
                  <c:v>0.8418598036468028</c:v>
                </c:pt>
                <c:pt idx="42">
                  <c:v>0.83956236287951469</c:v>
                </c:pt>
                <c:pt idx="43">
                  <c:v>0.83396634146571147</c:v>
                </c:pt>
                <c:pt idx="44">
                  <c:v>0.82569001674652087</c:v>
                </c:pt>
                <c:pt idx="45">
                  <c:v>0.83375219926238042</c:v>
                </c:pt>
                <c:pt idx="46">
                  <c:v>0.85731321141123784</c:v>
                </c:pt>
                <c:pt idx="47">
                  <c:v>0.90848295263946044</c:v>
                </c:pt>
                <c:pt idx="48">
                  <c:v>0.95022126108407978</c:v>
                </c:pt>
                <c:pt idx="49">
                  <c:v>0.98454201906919481</c:v>
                </c:pt>
                <c:pt idx="50">
                  <c:v>0.96368998840451237</c:v>
                </c:pt>
                <c:pt idx="51">
                  <c:v>0.93786932311952131</c:v>
                </c:pt>
                <c:pt idx="52">
                  <c:v>0.91440819777548299</c:v>
                </c:pt>
                <c:pt idx="53">
                  <c:v>0.89716342911124203</c:v>
                </c:pt>
                <c:pt idx="54">
                  <c:v>0.84755335152149203</c:v>
                </c:pt>
                <c:pt idx="55">
                  <c:v>0.8085666066408157</c:v>
                </c:pt>
                <c:pt idx="56">
                  <c:v>0.78852427721023588</c:v>
                </c:pt>
                <c:pt idx="57">
                  <c:v>0.75088310539722447</c:v>
                </c:pt>
                <c:pt idx="58">
                  <c:v>0.70477664858102806</c:v>
                </c:pt>
                <c:pt idx="59">
                  <c:v>0.6706494092941282</c:v>
                </c:pt>
                <c:pt idx="60">
                  <c:v>0.64117815494537334</c:v>
                </c:pt>
                <c:pt idx="61">
                  <c:v>0.60217642188072174</c:v>
                </c:pt>
                <c:pt idx="62">
                  <c:v>0.57358250737190231</c:v>
                </c:pt>
                <c:pt idx="63">
                  <c:v>0.61011930376291268</c:v>
                </c:pt>
                <c:pt idx="64">
                  <c:v>0.66720720171928394</c:v>
                </c:pt>
                <c:pt idx="65">
                  <c:v>0.72040619701147102</c:v>
                </c:pt>
                <c:pt idx="66">
                  <c:v>0.77398208022117621</c:v>
                </c:pt>
                <c:pt idx="67">
                  <c:v>0.82956331163644792</c:v>
                </c:pt>
                <c:pt idx="68">
                  <c:v>0.94335623394697876</c:v>
                </c:pt>
                <c:pt idx="69">
                  <c:v>0.80464809641242019</c:v>
                </c:pt>
                <c:pt idx="70">
                  <c:v>0.56000825792551034</c:v>
                </c:pt>
                <c:pt idx="71">
                  <c:v>0.36679944336414405</c:v>
                </c:pt>
                <c:pt idx="72">
                  <c:v>0.24226421594619929</c:v>
                </c:pt>
                <c:pt idx="73">
                  <c:v>0.16668187260627898</c:v>
                </c:pt>
                <c:pt idx="74">
                  <c:v>9.1099529266358337E-2</c:v>
                </c:pt>
                <c:pt idx="75">
                  <c:v>4.6447663903235181E-2</c:v>
                </c:pt>
                <c:pt idx="76">
                  <c:v>1.0000000000000009E-2</c:v>
                </c:pt>
                <c:pt idx="77">
                  <c:v>1.0000000000000009E-2</c:v>
                </c:pt>
                <c:pt idx="78">
                  <c:v>1.0000000000000009E-2</c:v>
                </c:pt>
                <c:pt idx="79">
                  <c:v>1.0000000000000009E-2</c:v>
                </c:pt>
                <c:pt idx="80">
                  <c:v>1.0000000000000009E-2</c:v>
                </c:pt>
                <c:pt idx="81">
                  <c:v>1.0000000000000009E-2</c:v>
                </c:pt>
                <c:pt idx="82">
                  <c:v>1.0000000000000009E-2</c:v>
                </c:pt>
                <c:pt idx="83">
                  <c:v>1.0000000000000009E-2</c:v>
                </c:pt>
                <c:pt idx="84">
                  <c:v>1.0000000000000009E-2</c:v>
                </c:pt>
                <c:pt idx="85">
                  <c:v>1.0000000000000009E-2</c:v>
                </c:pt>
                <c:pt idx="86">
                  <c:v>1.0000000000000009E-2</c:v>
                </c:pt>
                <c:pt idx="87">
                  <c:v>1.0000000000000009E-2</c:v>
                </c:pt>
                <c:pt idx="88">
                  <c:v>1.0000000000000009E-2</c:v>
                </c:pt>
                <c:pt idx="89">
                  <c:v>0.10261954188346911</c:v>
                </c:pt>
                <c:pt idx="90">
                  <c:v>0.23130195260047937</c:v>
                </c:pt>
                <c:pt idx="91">
                  <c:v>0.39919327557086848</c:v>
                </c:pt>
                <c:pt idx="92">
                  <c:v>0.56309889227151888</c:v>
                </c:pt>
                <c:pt idx="93">
                  <c:v>0.68286802470684049</c:v>
                </c:pt>
                <c:pt idx="94">
                  <c:v>0.789723715484142</c:v>
                </c:pt>
                <c:pt idx="95">
                  <c:v>0.91528576627373681</c:v>
                </c:pt>
                <c:pt idx="96">
                  <c:v>0.90735733412206154</c:v>
                </c:pt>
                <c:pt idx="97">
                  <c:v>0.77002170339226728</c:v>
                </c:pt>
                <c:pt idx="98">
                  <c:v>0.7215546223521232</c:v>
                </c:pt>
                <c:pt idx="99">
                  <c:v>0.71030894070863737</c:v>
                </c:pt>
                <c:pt idx="100">
                  <c:v>0.65645453691482558</c:v>
                </c:pt>
                <c:pt idx="101">
                  <c:v>0.62369266808032975</c:v>
                </c:pt>
                <c:pt idx="102">
                  <c:v>0.60756535261869438</c:v>
                </c:pt>
                <c:pt idx="103">
                  <c:v>0.61314234375953647</c:v>
                </c:pt>
                <c:pt idx="104">
                  <c:v>0.62827412515878689</c:v>
                </c:pt>
                <c:pt idx="105">
                  <c:v>0.62973803997039779</c:v>
                </c:pt>
                <c:pt idx="106">
                  <c:v>0.63120195478200924</c:v>
                </c:pt>
                <c:pt idx="107">
                  <c:v>0.61633851498365422</c:v>
                </c:pt>
                <c:pt idx="108">
                  <c:v>0.57394653141498564</c:v>
                </c:pt>
                <c:pt idx="109">
                  <c:v>0.5031450057029716</c:v>
                </c:pt>
                <c:pt idx="110">
                  <c:v>0.5411933958530426</c:v>
                </c:pt>
                <c:pt idx="111">
                  <c:v>0.60490208804607404</c:v>
                </c:pt>
                <c:pt idx="112">
                  <c:v>0.68149365544319163</c:v>
                </c:pt>
                <c:pt idx="113">
                  <c:v>0.72670934796333297</c:v>
                </c:pt>
                <c:pt idx="114">
                  <c:v>0.77192505523562427</c:v>
                </c:pt>
                <c:pt idx="115">
                  <c:v>0.81818987637758245</c:v>
                </c:pt>
                <c:pt idx="116">
                  <c:v>0.84091259762644777</c:v>
                </c:pt>
                <c:pt idx="117">
                  <c:v>0.94043332047760486</c:v>
                </c:pt>
                <c:pt idx="118">
                  <c:v>0.97507960308343178</c:v>
                </c:pt>
                <c:pt idx="119">
                  <c:v>0.93082555525004851</c:v>
                </c:pt>
                <c:pt idx="120">
                  <c:v>0.8951096643507479</c:v>
                </c:pt>
                <c:pt idx="121">
                  <c:v>0.88158640570938596</c:v>
                </c:pt>
                <c:pt idx="122">
                  <c:v>0.84361674040555934</c:v>
                </c:pt>
                <c:pt idx="123">
                  <c:v>0.89052600182592878</c:v>
                </c:pt>
                <c:pt idx="124">
                  <c:v>0.85988321289420133</c:v>
                </c:pt>
                <c:pt idx="125">
                  <c:v>0.82113136649131757</c:v>
                </c:pt>
                <c:pt idx="126">
                  <c:v>0.76098583474755299</c:v>
                </c:pt>
                <c:pt idx="127">
                  <c:v>0.74376778960227952</c:v>
                </c:pt>
                <c:pt idx="128">
                  <c:v>0.74037408709526076</c:v>
                </c:pt>
                <c:pt idx="129">
                  <c:v>0.73238004475832008</c:v>
                </c:pt>
                <c:pt idx="130">
                  <c:v>0.72518477231264089</c:v>
                </c:pt>
                <c:pt idx="131">
                  <c:v>0.72602189779281634</c:v>
                </c:pt>
                <c:pt idx="132">
                  <c:v>0.78793544515967384</c:v>
                </c:pt>
                <c:pt idx="133">
                  <c:v>0.9184055877476931</c:v>
                </c:pt>
                <c:pt idx="134">
                  <c:v>0.97090179985389113</c:v>
                </c:pt>
                <c:pt idx="135">
                  <c:v>0.90926656469702716</c:v>
                </c:pt>
                <c:pt idx="136">
                  <c:v>0.8559243260324001</c:v>
                </c:pt>
                <c:pt idx="137">
                  <c:v>0.81227333500981325</c:v>
                </c:pt>
                <c:pt idx="138">
                  <c:v>0.78720022752881058</c:v>
                </c:pt>
                <c:pt idx="139">
                  <c:v>0.75393526613712325</c:v>
                </c:pt>
                <c:pt idx="140">
                  <c:v>0.72617977529764188</c:v>
                </c:pt>
                <c:pt idx="141">
                  <c:v>0.68828548610210416</c:v>
                </c:pt>
                <c:pt idx="142">
                  <c:v>0.64233909010887125</c:v>
                </c:pt>
                <c:pt idx="143">
                  <c:v>0.62361371457576731</c:v>
                </c:pt>
                <c:pt idx="144">
                  <c:v>0.6663200074434279</c:v>
                </c:pt>
                <c:pt idx="145">
                  <c:v>0.72827877014875431</c:v>
                </c:pt>
                <c:pt idx="146">
                  <c:v>0.78891594678163535</c:v>
                </c:pt>
                <c:pt idx="147">
                  <c:v>0.81925316706299778</c:v>
                </c:pt>
                <c:pt idx="148">
                  <c:v>0.87451443910598736</c:v>
                </c:pt>
                <c:pt idx="149">
                  <c:v>0.90975469119846808</c:v>
                </c:pt>
                <c:pt idx="150">
                  <c:v>0.89100298307836046</c:v>
                </c:pt>
                <c:pt idx="151">
                  <c:v>0.90537936590611923</c:v>
                </c:pt>
                <c:pt idx="152">
                  <c:v>0.90172424055635914</c:v>
                </c:pt>
                <c:pt idx="153">
                  <c:v>0.85713693797588331</c:v>
                </c:pt>
                <c:pt idx="154">
                  <c:v>0.84427872836589812</c:v>
                </c:pt>
                <c:pt idx="155">
                  <c:v>0.89314513534307471</c:v>
                </c:pt>
                <c:pt idx="156">
                  <c:v>0.97994771471247077</c:v>
                </c:pt>
                <c:pt idx="157">
                  <c:v>0.94562485639005889</c:v>
                </c:pt>
                <c:pt idx="158">
                  <c:v>0.88145685970783216</c:v>
                </c:pt>
                <c:pt idx="159">
                  <c:v>0.80691548705101035</c:v>
                </c:pt>
                <c:pt idx="160">
                  <c:v>0.74749509721994389</c:v>
                </c:pt>
                <c:pt idx="161">
                  <c:v>0.7438342922925949</c:v>
                </c:pt>
                <c:pt idx="162">
                  <c:v>0.80844308689236655</c:v>
                </c:pt>
                <c:pt idx="163">
                  <c:v>0.91434876136481746</c:v>
                </c:pt>
                <c:pt idx="164">
                  <c:v>0.94675642002373916</c:v>
                </c:pt>
                <c:pt idx="165">
                  <c:v>0.93118268266320237</c:v>
                </c:pt>
                <c:pt idx="166">
                  <c:v>0.94312021430581827</c:v>
                </c:pt>
                <c:pt idx="167">
                  <c:v>0.97164293309673666</c:v>
                </c:pt>
                <c:pt idx="168">
                  <c:v>0.99805943124927576</c:v>
                </c:pt>
                <c:pt idx="169">
                  <c:v>0.98840867180377245</c:v>
                </c:pt>
                <c:pt idx="170">
                  <c:v>0.97856667747721071</c:v>
                </c:pt>
                <c:pt idx="171">
                  <c:v>0.97335816184058788</c:v>
                </c:pt>
                <c:pt idx="172">
                  <c:v>0.9211068022251131</c:v>
                </c:pt>
                <c:pt idx="173">
                  <c:v>0.86674102991819402</c:v>
                </c:pt>
                <c:pt idx="174">
                  <c:v>0.84956949830055217</c:v>
                </c:pt>
                <c:pt idx="175">
                  <c:v>0.81713582053780554</c:v>
                </c:pt>
                <c:pt idx="176">
                  <c:v>0.76693435877561589</c:v>
                </c:pt>
                <c:pt idx="177">
                  <c:v>0.69443689644336704</c:v>
                </c:pt>
                <c:pt idx="178">
                  <c:v>0.62236733496189134</c:v>
                </c:pt>
                <c:pt idx="179">
                  <c:v>0.55106821924448002</c:v>
                </c:pt>
                <c:pt idx="180">
                  <c:v>0.51653972148895266</c:v>
                </c:pt>
                <c:pt idx="181">
                  <c:v>0.48894682884216345</c:v>
                </c:pt>
                <c:pt idx="182">
                  <c:v>0.46553015172481305</c:v>
                </c:pt>
                <c:pt idx="183">
                  <c:v>0.45833074867725265</c:v>
                </c:pt>
                <c:pt idx="184">
                  <c:v>0.52820775717496882</c:v>
                </c:pt>
                <c:pt idx="185">
                  <c:v>0.61582478612661373</c:v>
                </c:pt>
                <c:pt idx="186">
                  <c:v>0.70159649819135639</c:v>
                </c:pt>
                <c:pt idx="187">
                  <c:v>0.77734788641333563</c:v>
                </c:pt>
                <c:pt idx="188">
                  <c:v>0.89546814896166305</c:v>
                </c:pt>
                <c:pt idx="189">
                  <c:v>0.97997693318873647</c:v>
                </c:pt>
                <c:pt idx="190">
                  <c:v>0.99529036656487735</c:v>
                </c:pt>
                <c:pt idx="191">
                  <c:v>0.95906114742159843</c:v>
                </c:pt>
                <c:pt idx="192">
                  <c:v>0.90225682266056539</c:v>
                </c:pt>
                <c:pt idx="193">
                  <c:v>0.85155417874455452</c:v>
                </c:pt>
                <c:pt idx="194">
                  <c:v>0.81585275232791887</c:v>
                </c:pt>
                <c:pt idx="195">
                  <c:v>0.81551097452640531</c:v>
                </c:pt>
                <c:pt idx="196">
                  <c:v>0.81516919672489174</c:v>
                </c:pt>
                <c:pt idx="197">
                  <c:v>0.81482741892337807</c:v>
                </c:pt>
                <c:pt idx="198">
                  <c:v>0.81448564112186439</c:v>
                </c:pt>
                <c:pt idx="199">
                  <c:v>0.81414386332035082</c:v>
                </c:pt>
                <c:pt idx="200">
                  <c:v>0.81380208551883682</c:v>
                </c:pt>
                <c:pt idx="201">
                  <c:v>0.81346029296517375</c:v>
                </c:pt>
                <c:pt idx="202">
                  <c:v>0.81311851516366018</c:v>
                </c:pt>
                <c:pt idx="203">
                  <c:v>0.81277673736214651</c:v>
                </c:pt>
                <c:pt idx="204">
                  <c:v>0.81243495956063294</c:v>
                </c:pt>
                <c:pt idx="205">
                  <c:v>0.81209318175911882</c:v>
                </c:pt>
                <c:pt idx="206">
                  <c:v>0.81175140395760526</c:v>
                </c:pt>
                <c:pt idx="207">
                  <c:v>0.55553543567657448</c:v>
                </c:pt>
                <c:pt idx="208">
                  <c:v>0.63535108536481832</c:v>
                </c:pt>
                <c:pt idx="209">
                  <c:v>0.74227563917636885</c:v>
                </c:pt>
                <c:pt idx="210">
                  <c:v>0.85805787041783332</c:v>
                </c:pt>
                <c:pt idx="211">
                  <c:v>0.96165069550275795</c:v>
                </c:pt>
                <c:pt idx="212">
                  <c:v>0.9448362138494848</c:v>
                </c:pt>
                <c:pt idx="213">
                  <c:v>0.88001655571162685</c:v>
                </c:pt>
                <c:pt idx="214">
                  <c:v>0.76375237911939609</c:v>
                </c:pt>
                <c:pt idx="215">
                  <c:v>0.67796013206243533</c:v>
                </c:pt>
                <c:pt idx="216">
                  <c:v>0.61512287884950634</c:v>
                </c:pt>
                <c:pt idx="217">
                  <c:v>0.6113189190626146</c:v>
                </c:pt>
                <c:pt idx="218">
                  <c:v>0.64320996850729006</c:v>
                </c:pt>
                <c:pt idx="219">
                  <c:v>0.7205344226956365</c:v>
                </c:pt>
                <c:pt idx="220">
                  <c:v>0.82491223916411405</c:v>
                </c:pt>
                <c:pt idx="221">
                  <c:v>0.92929004088044165</c:v>
                </c:pt>
                <c:pt idx="222">
                  <c:v>0.98535988746210934</c:v>
                </c:pt>
                <c:pt idx="223">
                  <c:v>0.90617978066206006</c:v>
                </c:pt>
                <c:pt idx="224">
                  <c:v>0.8077076184749602</c:v>
                </c:pt>
                <c:pt idx="225">
                  <c:v>0.7586283379793165</c:v>
                </c:pt>
                <c:pt idx="226">
                  <c:v>0.70507856607437114</c:v>
                </c:pt>
                <c:pt idx="227">
                  <c:v>0.69298439979553206</c:v>
                </c:pt>
                <c:pt idx="228">
                  <c:v>0.70925643384456616</c:v>
                </c:pt>
                <c:pt idx="229">
                  <c:v>0.71620640754699727</c:v>
                </c:pt>
                <c:pt idx="230">
                  <c:v>0.72706531733274438</c:v>
                </c:pt>
                <c:pt idx="231">
                  <c:v>0.75943554610013952</c:v>
                </c:pt>
                <c:pt idx="232">
                  <c:v>0.78178189575672163</c:v>
                </c:pt>
                <c:pt idx="233">
                  <c:v>0.79606343701481808</c:v>
                </c:pt>
                <c:pt idx="234">
                  <c:v>0.85606818899512294</c:v>
                </c:pt>
                <c:pt idx="235">
                  <c:v>0.78146532937884317</c:v>
                </c:pt>
                <c:pt idx="236">
                  <c:v>0.71391770005226129</c:v>
                </c:pt>
                <c:pt idx="237">
                  <c:v>0.72103295683860769</c:v>
                </c:pt>
                <c:pt idx="238">
                  <c:v>0.74000894188880895</c:v>
                </c:pt>
                <c:pt idx="239">
                  <c:v>0.73218074321746829</c:v>
                </c:pt>
                <c:pt idx="240">
                  <c:v>0.66974418789148338</c:v>
                </c:pt>
                <c:pt idx="241">
                  <c:v>0.61858349710702887</c:v>
                </c:pt>
                <c:pt idx="242">
                  <c:v>0.62262154400348635</c:v>
                </c:pt>
                <c:pt idx="243">
                  <c:v>0.62888474613428103</c:v>
                </c:pt>
                <c:pt idx="244">
                  <c:v>0.67750299245119106</c:v>
                </c:pt>
                <c:pt idx="245">
                  <c:v>0.74380018532276171</c:v>
                </c:pt>
                <c:pt idx="246">
                  <c:v>0.81027654305100438</c:v>
                </c:pt>
                <c:pt idx="247">
                  <c:v>0.88359493300318703</c:v>
                </c:pt>
                <c:pt idx="248">
                  <c:v>0.96240075010806325</c:v>
                </c:pt>
                <c:pt idx="249">
                  <c:v>0.95879342909902332</c:v>
                </c:pt>
                <c:pt idx="250">
                  <c:v>0.9559797331690788</c:v>
                </c:pt>
                <c:pt idx="251">
                  <c:v>0.90356178306043144</c:v>
                </c:pt>
                <c:pt idx="252">
                  <c:v>0.87895656950771794</c:v>
                </c:pt>
                <c:pt idx="253">
                  <c:v>0.86209376350045219</c:v>
                </c:pt>
                <c:pt idx="254">
                  <c:v>0.85934729680418975</c:v>
                </c:pt>
                <c:pt idx="255">
                  <c:v>0.85400045394897472</c:v>
                </c:pt>
                <c:pt idx="256">
                  <c:v>0.84391325861215583</c:v>
                </c:pt>
                <c:pt idx="257">
                  <c:v>0.83382606327533737</c:v>
                </c:pt>
                <c:pt idx="258">
                  <c:v>0.84109559804201117</c:v>
                </c:pt>
                <c:pt idx="259">
                  <c:v>0.86909628435969344</c:v>
                </c:pt>
                <c:pt idx="260">
                  <c:v>0.87072835892438893</c:v>
                </c:pt>
                <c:pt idx="261">
                  <c:v>0.87737583979964273</c:v>
                </c:pt>
                <c:pt idx="262">
                  <c:v>0.91156472094357011</c:v>
                </c:pt>
                <c:pt idx="263">
                  <c:v>0.94992446996271607</c:v>
                </c:pt>
                <c:pt idx="264">
                  <c:v>0.99362602490000429</c:v>
                </c:pt>
                <c:pt idx="265">
                  <c:v>0.93744419567286963</c:v>
                </c:pt>
                <c:pt idx="266">
                  <c:v>0.85970363497734081</c:v>
                </c:pt>
                <c:pt idx="267">
                  <c:v>0.76797630310058573</c:v>
                </c:pt>
                <c:pt idx="268">
                  <c:v>0.68088338851928731</c:v>
                </c:pt>
                <c:pt idx="269">
                  <c:v>0.62491913229227036</c:v>
                </c:pt>
                <c:pt idx="270">
                  <c:v>0.63605387777090061</c:v>
                </c:pt>
                <c:pt idx="271">
                  <c:v>0.69526502311229732</c:v>
                </c:pt>
                <c:pt idx="272">
                  <c:v>0.78194378584623325</c:v>
                </c:pt>
                <c:pt idx="273">
                  <c:v>0.87787691868841633</c:v>
                </c:pt>
                <c:pt idx="274">
                  <c:v>0.95874586448073384</c:v>
                </c:pt>
                <c:pt idx="275">
                  <c:v>0.97287285484373565</c:v>
                </c:pt>
                <c:pt idx="276">
                  <c:v>0.91847832322120682</c:v>
                </c:pt>
                <c:pt idx="277">
                  <c:v>0.87568180620670344</c:v>
                </c:pt>
                <c:pt idx="278">
                  <c:v>0.85027428224682833</c:v>
                </c:pt>
                <c:pt idx="279">
                  <c:v>0.84883587390184378</c:v>
                </c:pt>
                <c:pt idx="280">
                  <c:v>0.82202705800533316</c:v>
                </c:pt>
                <c:pt idx="281">
                  <c:v>0.75882600203156469</c:v>
                </c:pt>
                <c:pt idx="282">
                  <c:v>0.71898730576038339</c:v>
                </c:pt>
                <c:pt idx="283">
                  <c:v>0.66732634007930747</c:v>
                </c:pt>
                <c:pt idx="284">
                  <c:v>0.61253237187862397</c:v>
                </c:pt>
                <c:pt idx="285">
                  <c:v>0.60253882318735141</c:v>
                </c:pt>
                <c:pt idx="286">
                  <c:v>0.66138092875480636</c:v>
                </c:pt>
                <c:pt idx="287">
                  <c:v>0.78112151578068756</c:v>
                </c:pt>
                <c:pt idx="288">
                  <c:v>0.88833940133452427</c:v>
                </c:pt>
                <c:pt idx="289">
                  <c:v>0.95157301530241967</c:v>
                </c:pt>
                <c:pt idx="290">
                  <c:v>0.96408612787723547</c:v>
                </c:pt>
                <c:pt idx="291">
                  <c:v>0.99506674564443531</c:v>
                </c:pt>
                <c:pt idx="292">
                  <c:v>0.98265769749879839</c:v>
                </c:pt>
                <c:pt idx="293">
                  <c:v>0.95764377932995559</c:v>
                </c:pt>
                <c:pt idx="294">
                  <c:v>0.88409059785306476</c:v>
                </c:pt>
                <c:pt idx="295">
                  <c:v>0.81136882171034819</c:v>
                </c:pt>
                <c:pt idx="296">
                  <c:v>0.72864828199148202</c:v>
                </c:pt>
                <c:pt idx="297">
                  <c:v>0.64482249647378931</c:v>
                </c:pt>
                <c:pt idx="298">
                  <c:v>0.57727620959281922</c:v>
                </c:pt>
                <c:pt idx="299">
                  <c:v>0.55982778012752543</c:v>
                </c:pt>
                <c:pt idx="300">
                  <c:v>0.55928501904010786</c:v>
                </c:pt>
                <c:pt idx="301">
                  <c:v>0.55874225795269028</c:v>
                </c:pt>
                <c:pt idx="302">
                  <c:v>0.5581994968652727</c:v>
                </c:pt>
                <c:pt idx="303">
                  <c:v>0.55765673577785457</c:v>
                </c:pt>
                <c:pt idx="304">
                  <c:v>0.55711397469043722</c:v>
                </c:pt>
                <c:pt idx="305">
                  <c:v>0.55657121360301953</c:v>
                </c:pt>
                <c:pt idx="306">
                  <c:v>0.55602845251560207</c:v>
                </c:pt>
                <c:pt idx="307">
                  <c:v>0.55548569142818438</c:v>
                </c:pt>
                <c:pt idx="308">
                  <c:v>0.55494293034076692</c:v>
                </c:pt>
                <c:pt idx="309">
                  <c:v>0.55440016925334934</c:v>
                </c:pt>
                <c:pt idx="310">
                  <c:v>0.55385740816593176</c:v>
                </c:pt>
                <c:pt idx="311">
                  <c:v>0.55331464707851419</c:v>
                </c:pt>
                <c:pt idx="312">
                  <c:v>0.81645253047347088</c:v>
                </c:pt>
                <c:pt idx="313">
                  <c:v>0.79055573672056167</c:v>
                </c:pt>
                <c:pt idx="314">
                  <c:v>0.70566629171371453</c:v>
                </c:pt>
                <c:pt idx="315">
                  <c:v>0.6501240059733393</c:v>
                </c:pt>
                <c:pt idx="316">
                  <c:v>0.64378288298845288</c:v>
                </c:pt>
                <c:pt idx="317">
                  <c:v>0.60406274974346141</c:v>
                </c:pt>
                <c:pt idx="318">
                  <c:v>0.53672249138355255</c:v>
                </c:pt>
                <c:pt idx="319">
                  <c:v>0.47779491186142153</c:v>
                </c:pt>
                <c:pt idx="320">
                  <c:v>0.46730200290680124</c:v>
                </c:pt>
                <c:pt idx="321">
                  <c:v>0.47868098497390721</c:v>
                </c:pt>
                <c:pt idx="322">
                  <c:v>0.49740045964717683</c:v>
                </c:pt>
                <c:pt idx="323">
                  <c:v>0.55774793356657015</c:v>
                </c:pt>
                <c:pt idx="324">
                  <c:v>0.68695457667112347</c:v>
                </c:pt>
                <c:pt idx="325">
                  <c:v>0.86861585110425943</c:v>
                </c:pt>
                <c:pt idx="326">
                  <c:v>0.97242639025673272</c:v>
                </c:pt>
                <c:pt idx="327">
                  <c:v>0.82386970475316024</c:v>
                </c:pt>
                <c:pt idx="328">
                  <c:v>0.75166954249143592</c:v>
                </c:pt>
                <c:pt idx="329">
                  <c:v>0.71022464692592602</c:v>
                </c:pt>
                <c:pt idx="330">
                  <c:v>0.73725129306316384</c:v>
                </c:pt>
                <c:pt idx="331">
                  <c:v>0.75462563723325726</c:v>
                </c:pt>
                <c:pt idx="332">
                  <c:v>0.71759821385145184</c:v>
                </c:pt>
                <c:pt idx="333">
                  <c:v>0.57889422535896284</c:v>
                </c:pt>
                <c:pt idx="334">
                  <c:v>0.39621983230114066</c:v>
                </c:pt>
                <c:pt idx="335">
                  <c:v>0.28227847754955426</c:v>
                </c:pt>
                <c:pt idx="336">
                  <c:v>0.18210931658744722</c:v>
                </c:pt>
                <c:pt idx="337">
                  <c:v>0.16081523776054463</c:v>
                </c:pt>
                <c:pt idx="338">
                  <c:v>0.20747740805149062</c:v>
                </c:pt>
                <c:pt idx="339">
                  <c:v>0.29003568887710407</c:v>
                </c:pt>
                <c:pt idx="340">
                  <c:v>0.35194190442562312</c:v>
                </c:pt>
                <c:pt idx="341">
                  <c:v>0.40291701316833295</c:v>
                </c:pt>
                <c:pt idx="342">
                  <c:v>0.46903183996677533</c:v>
                </c:pt>
                <c:pt idx="343">
                  <c:v>0.52437960386276261</c:v>
                </c:pt>
                <c:pt idx="344">
                  <c:v>0.59249078005552291</c:v>
                </c:pt>
                <c:pt idx="345">
                  <c:v>0.63611386001110093</c:v>
                </c:pt>
                <c:pt idx="346">
                  <c:v>0.76845335811376581</c:v>
                </c:pt>
                <c:pt idx="347">
                  <c:v>0.91497844949364671</c:v>
                </c:pt>
                <c:pt idx="348">
                  <c:v>0.93302387632429573</c:v>
                </c:pt>
                <c:pt idx="349">
                  <c:v>0.85560120970010733</c:v>
                </c:pt>
                <c:pt idx="350">
                  <c:v>0.85578881278634089</c:v>
                </c:pt>
                <c:pt idx="351">
                  <c:v>0.85597641587257378</c:v>
                </c:pt>
                <c:pt idx="352">
                  <c:v>0.85616401895880678</c:v>
                </c:pt>
                <c:pt idx="353">
                  <c:v>0.85635162204504023</c:v>
                </c:pt>
                <c:pt idx="354">
                  <c:v>0.85653923988342262</c:v>
                </c:pt>
                <c:pt idx="355">
                  <c:v>0.85672684296965618</c:v>
                </c:pt>
                <c:pt idx="356">
                  <c:v>0.85691444605588907</c:v>
                </c:pt>
                <c:pt idx="357">
                  <c:v>0.85710204914212207</c:v>
                </c:pt>
                <c:pt idx="358">
                  <c:v>0.85728965222835551</c:v>
                </c:pt>
                <c:pt idx="359">
                  <c:v>0.85747725531458852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'Score Template 2'!$HF$8</c:f>
              <c:strCache>
                <c:ptCount val="1"/>
                <c:pt idx="0">
                  <c:v>Precis. Score AbsSig</c:v>
                </c:pt>
              </c:strCache>
            </c:strRef>
          </c:tx>
          <c:marker>
            <c:symbol val="none"/>
          </c:marker>
          <c:val>
            <c:numRef>
              <c:f>'Score Template 2'!$HF$39:$HF$398</c:f>
              <c:numCache>
                <c:formatCode>0.0000</c:formatCode>
                <c:ptCount val="3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0.83414502173228211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0.30138778500157992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037432"/>
        <c:axId val="474037824"/>
      </c:lineChart>
      <c:catAx>
        <c:axId val="474037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74037824"/>
        <c:crosses val="autoZero"/>
        <c:auto val="1"/>
        <c:lblAlgn val="ctr"/>
        <c:lblOffset val="100"/>
        <c:noMultiLvlLbl val="0"/>
      </c:catAx>
      <c:valAx>
        <c:axId val="474037824"/>
        <c:scaling>
          <c:orientation val="minMax"/>
          <c:max val="1"/>
          <c:min val="0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74037432"/>
        <c:crosses val="autoZero"/>
        <c:crossBetween val="between"/>
      </c:valAx>
    </c:plotArea>
    <c:legend>
      <c:legendPos val="b"/>
      <c:layout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11" l="0.70000000000000062" r="0.70000000000000062" t="0.75000000000000211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ndard"/>
        <c:varyColors val="0"/>
        <c:ser>
          <c:idx val="1"/>
          <c:order val="0"/>
          <c:tx>
            <c:strRef>
              <c:f>'Score Template 2'!$HS$8</c:f>
              <c:strCache>
                <c:ptCount val="1"/>
                <c:pt idx="0">
                  <c:v>StdDev of Percent Signal</c:v>
                </c:pt>
              </c:strCache>
            </c:strRef>
          </c:tx>
          <c:val>
            <c:numRef>
              <c:f>'Score Template 2'!$HS$39:$HS$397</c:f>
              <c:numCache>
                <c:formatCode>General</c:formatCode>
                <c:ptCount val="359"/>
                <c:pt idx="0">
                  <c:v>1.9020145128606672E-3</c:v>
                </c:pt>
                <c:pt idx="1">
                  <c:v>1.937167706583931E-3</c:v>
                </c:pt>
                <c:pt idx="2">
                  <c:v>1.9994484016671562E-3</c:v>
                </c:pt>
                <c:pt idx="3">
                  <c:v>2.0854268944713863E-3</c:v>
                </c:pt>
                <c:pt idx="4">
                  <c:v>2.149121904418919E-3</c:v>
                </c:pt>
                <c:pt idx="5">
                  <c:v>2.2053062432798093E-3</c:v>
                </c:pt>
                <c:pt idx="6">
                  <c:v>2.2536828750067792E-3</c:v>
                </c:pt>
                <c:pt idx="7">
                  <c:v>2.2931721515122524E-3</c:v>
                </c:pt>
                <c:pt idx="8">
                  <c:v>2.3302137165711967E-3</c:v>
                </c:pt>
                <c:pt idx="9">
                  <c:v>2.3591922576827956E-3</c:v>
                </c:pt>
                <c:pt idx="10">
                  <c:v>2.4022460563944354E-3</c:v>
                </c:pt>
                <c:pt idx="11">
                  <c:v>2.4511220944128964E-3</c:v>
                </c:pt>
                <c:pt idx="12">
                  <c:v>2.4903338840305176E-3</c:v>
                </c:pt>
                <c:pt idx="13">
                  <c:v>2.5179869862316656E-3</c:v>
                </c:pt>
                <c:pt idx="14">
                  <c:v>2.5191472192897303E-3</c:v>
                </c:pt>
                <c:pt idx="15">
                  <c:v>2.46584279784703E-3</c:v>
                </c:pt>
                <c:pt idx="16">
                  <c:v>2.3230386961104002E-3</c:v>
                </c:pt>
                <c:pt idx="17">
                  <c:v>2.0738098941373048E-3</c:v>
                </c:pt>
                <c:pt idx="18">
                  <c:v>1.8010216944507587E-3</c:v>
                </c:pt>
                <c:pt idx="19">
                  <c:v>1.5253520117850302E-3</c:v>
                </c:pt>
                <c:pt idx="20">
                  <c:v>1.3114266104095897E-3</c:v>
                </c:pt>
                <c:pt idx="21">
                  <c:v>1.1505746596403874E-3</c:v>
                </c:pt>
                <c:pt idx="22">
                  <c:v>1.0623892881062599E-3</c:v>
                </c:pt>
                <c:pt idx="23">
                  <c:v>1.0209399225701674E-3</c:v>
                </c:pt>
                <c:pt idx="24">
                  <c:v>1.0121704506865299E-3</c:v>
                </c:pt>
                <c:pt idx="25">
                  <c:v>1.0329379018522837E-3</c:v>
                </c:pt>
                <c:pt idx="26">
                  <c:v>1.0851798002132246E-3</c:v>
                </c:pt>
                <c:pt idx="27">
                  <c:v>1.195406543019824E-3</c:v>
                </c:pt>
                <c:pt idx="28">
                  <c:v>1.3375024974120022E-3</c:v>
                </c:pt>
                <c:pt idx="29">
                  <c:v>1.484811536345028E-3</c:v>
                </c:pt>
                <c:pt idx="30">
                  <c:v>1.6287951718437557E-3</c:v>
                </c:pt>
                <c:pt idx="31">
                  <c:v>1.7741396909242502E-3</c:v>
                </c:pt>
                <c:pt idx="32">
                  <c:v>1.9104231968163957E-3</c:v>
                </c:pt>
                <c:pt idx="33">
                  <c:v>1.9960420488431244E-3</c:v>
                </c:pt>
                <c:pt idx="34">
                  <c:v>2.0276573471402414E-3</c:v>
                </c:pt>
                <c:pt idx="35">
                  <c:v>2.042894412813431E-3</c:v>
                </c:pt>
                <c:pt idx="36">
                  <c:v>2.0414981561912618E-3</c:v>
                </c:pt>
                <c:pt idx="37">
                  <c:v>2.028194283315262E-3</c:v>
                </c:pt>
                <c:pt idx="38">
                  <c:v>2.0110674862869895E-3</c:v>
                </c:pt>
                <c:pt idx="39">
                  <c:v>2.0608742351674253E-3</c:v>
                </c:pt>
                <c:pt idx="40">
                  <c:v>2.25776658777367E-3</c:v>
                </c:pt>
                <c:pt idx="41">
                  <c:v>2.5785037248874073E-3</c:v>
                </c:pt>
                <c:pt idx="42">
                  <c:v>2.9554938898210597E-3</c:v>
                </c:pt>
                <c:pt idx="43">
                  <c:v>3.3407315751724843E-3</c:v>
                </c:pt>
                <c:pt idx="44">
                  <c:v>3.7320269771784396E-3</c:v>
                </c:pt>
                <c:pt idx="45">
                  <c:v>4.1038060952050025E-3</c:v>
                </c:pt>
                <c:pt idx="46">
                  <c:v>4.4559487575020814E-3</c:v>
                </c:pt>
                <c:pt idx="47">
                  <c:v>4.7678833343596811E-3</c:v>
                </c:pt>
                <c:pt idx="48">
                  <c:v>5.045319765020549E-3</c:v>
                </c:pt>
                <c:pt idx="49">
                  <c:v>5.2897195178115142E-3</c:v>
                </c:pt>
                <c:pt idx="50">
                  <c:v>5.5027939040989465E-3</c:v>
                </c:pt>
                <c:pt idx="51">
                  <c:v>5.6830027167770764E-3</c:v>
                </c:pt>
                <c:pt idx="52">
                  <c:v>5.8335843179931901E-3</c:v>
                </c:pt>
                <c:pt idx="53">
                  <c:v>5.9553892154488031E-3</c:v>
                </c:pt>
                <c:pt idx="54">
                  <c:v>6.0499222383245252E-3</c:v>
                </c:pt>
                <c:pt idx="55">
                  <c:v>6.1086047807238607E-3</c:v>
                </c:pt>
                <c:pt idx="56">
                  <c:v>6.1314788111173687E-3</c:v>
                </c:pt>
                <c:pt idx="57">
                  <c:v>6.1223985178590389E-3</c:v>
                </c:pt>
                <c:pt idx="58">
                  <c:v>6.0727750120558996E-3</c:v>
                </c:pt>
                <c:pt idx="59">
                  <c:v>5.951075212001747E-3</c:v>
                </c:pt>
                <c:pt idx="60">
                  <c:v>5.7605603921039488E-3</c:v>
                </c:pt>
                <c:pt idx="61">
                  <c:v>5.5111993015290843E-3</c:v>
                </c:pt>
                <c:pt idx="62">
                  <c:v>5.214217355163437E-3</c:v>
                </c:pt>
                <c:pt idx="63">
                  <c:v>4.8833180277330383E-3</c:v>
                </c:pt>
                <c:pt idx="64">
                  <c:v>4.5736070275495429E-3</c:v>
                </c:pt>
                <c:pt idx="65">
                  <c:v>4.3285679733424459E-3</c:v>
                </c:pt>
                <c:pt idx="66">
                  <c:v>4.2033775436475171E-3</c:v>
                </c:pt>
                <c:pt idx="67">
                  <c:v>4.206211775471428E-3</c:v>
                </c:pt>
                <c:pt idx="68">
                  <c:v>4.282324814640818E-3</c:v>
                </c:pt>
                <c:pt idx="69">
                  <c:v>4.4319695024825547E-3</c:v>
                </c:pt>
                <c:pt idx="70">
                  <c:v>4.716888295373655E-3</c:v>
                </c:pt>
                <c:pt idx="71">
                  <c:v>5.0485577599843319E-3</c:v>
                </c:pt>
                <c:pt idx="72">
                  <c:v>5.3602688417818027E-3</c:v>
                </c:pt>
                <c:pt idx="73">
                  <c:v>5.6191036734081603E-3</c:v>
                </c:pt>
                <c:pt idx="74">
                  <c:v>5.8209830899693064E-3</c:v>
                </c:pt>
                <c:pt idx="75">
                  <c:v>5.9708961877791835E-3</c:v>
                </c:pt>
                <c:pt idx="76">
                  <c:v>6.0740620416947395E-3</c:v>
                </c:pt>
                <c:pt idx="77">
                  <c:v>6.138235609751375E-3</c:v>
                </c:pt>
                <c:pt idx="78">
                  <c:v>6.1851913490138868E-3</c:v>
                </c:pt>
                <c:pt idx="79">
                  <c:v>6.2248436829211119E-3</c:v>
                </c:pt>
                <c:pt idx="80">
                  <c:v>6.2108029716410372E-3</c:v>
                </c:pt>
                <c:pt idx="81">
                  <c:v>6.1381099136447979E-3</c:v>
                </c:pt>
                <c:pt idx="82">
                  <c:v>6.0083954969718141E-3</c:v>
                </c:pt>
                <c:pt idx="83">
                  <c:v>5.833436036280672E-3</c:v>
                </c:pt>
                <c:pt idx="84">
                  <c:v>5.6135887444059016E-3</c:v>
                </c:pt>
                <c:pt idx="85">
                  <c:v>5.3478727554175419E-3</c:v>
                </c:pt>
                <c:pt idx="86">
                  <c:v>5.0360895018633457E-3</c:v>
                </c:pt>
                <c:pt idx="87">
                  <c:v>4.6686863080167796E-3</c:v>
                </c:pt>
                <c:pt idx="88">
                  <c:v>4.2458765403354222E-3</c:v>
                </c:pt>
                <c:pt idx="89">
                  <c:v>3.7552664364809726E-3</c:v>
                </c:pt>
                <c:pt idx="90">
                  <c:v>3.275374934722919E-3</c:v>
                </c:pt>
                <c:pt idx="91">
                  <c:v>2.8480378071681972E-3</c:v>
                </c:pt>
                <c:pt idx="92">
                  <c:v>2.5428227520811501E-3</c:v>
                </c:pt>
                <c:pt idx="93">
                  <c:v>2.3368270024412751E-3</c:v>
                </c:pt>
                <c:pt idx="94">
                  <c:v>2.2273733006092479E-3</c:v>
                </c:pt>
                <c:pt idx="95">
                  <c:v>2.208870826905665E-3</c:v>
                </c:pt>
                <c:pt idx="96">
                  <c:v>2.2904043313091674E-3</c:v>
                </c:pt>
                <c:pt idx="97">
                  <c:v>2.422007263342886E-3</c:v>
                </c:pt>
                <c:pt idx="98">
                  <c:v>2.5433005621960077E-3</c:v>
                </c:pt>
                <c:pt idx="99">
                  <c:v>2.6462950290579209E-3</c:v>
                </c:pt>
                <c:pt idx="100">
                  <c:v>2.7347524669732071E-3</c:v>
                </c:pt>
                <c:pt idx="101">
                  <c:v>2.7936758515777617E-3</c:v>
                </c:pt>
                <c:pt idx="102">
                  <c:v>2.8013761371051596E-3</c:v>
                </c:pt>
                <c:pt idx="103">
                  <c:v>2.7551454849729239E-3</c:v>
                </c:pt>
                <c:pt idx="104">
                  <c:v>2.6900569471125669E-3</c:v>
                </c:pt>
                <c:pt idx="105">
                  <c:v>2.6256244797720684E-3</c:v>
                </c:pt>
                <c:pt idx="106">
                  <c:v>2.5623643684153873E-3</c:v>
                </c:pt>
                <c:pt idx="107">
                  <c:v>2.503778983213883E-3</c:v>
                </c:pt>
                <c:pt idx="108">
                  <c:v>2.4411140946119405E-3</c:v>
                </c:pt>
                <c:pt idx="109">
                  <c:v>2.3620696906903817E-3</c:v>
                </c:pt>
                <c:pt idx="110">
                  <c:v>2.2414920099457043E-3</c:v>
                </c:pt>
                <c:pt idx="111">
                  <c:v>2.1569212366776215E-3</c:v>
                </c:pt>
                <c:pt idx="112">
                  <c:v>2.1352141485258924E-3</c:v>
                </c:pt>
                <c:pt idx="113">
                  <c:v>2.1660251439385957E-3</c:v>
                </c:pt>
                <c:pt idx="114">
                  <c:v>2.1934207617408199E-3</c:v>
                </c:pt>
                <c:pt idx="115">
                  <c:v>2.2092996460632845E-3</c:v>
                </c:pt>
                <c:pt idx="116">
                  <c:v>2.2174347512216304E-3</c:v>
                </c:pt>
                <c:pt idx="117">
                  <c:v>2.2225283008115138E-3</c:v>
                </c:pt>
                <c:pt idx="118">
                  <c:v>2.2300505741485841E-3</c:v>
                </c:pt>
                <c:pt idx="119">
                  <c:v>2.2321421771028653E-3</c:v>
                </c:pt>
                <c:pt idx="120">
                  <c:v>2.2306300606379087E-3</c:v>
                </c:pt>
                <c:pt idx="121">
                  <c:v>2.2194363167354794E-3</c:v>
                </c:pt>
                <c:pt idx="122">
                  <c:v>2.2033222320701012E-3</c:v>
                </c:pt>
                <c:pt idx="123">
                  <c:v>2.1785325378869511E-3</c:v>
                </c:pt>
                <c:pt idx="124">
                  <c:v>2.164999668269425E-3</c:v>
                </c:pt>
                <c:pt idx="125">
                  <c:v>2.1334997063870032E-3</c:v>
                </c:pt>
                <c:pt idx="126">
                  <c:v>2.0852073371475811E-3</c:v>
                </c:pt>
                <c:pt idx="127">
                  <c:v>2.0166084045570433E-3</c:v>
                </c:pt>
                <c:pt idx="128">
                  <c:v>1.9529203358347562E-3</c:v>
                </c:pt>
                <c:pt idx="129">
                  <c:v>1.9164009350499374E-3</c:v>
                </c:pt>
                <c:pt idx="130">
                  <c:v>1.9070641649644685E-3</c:v>
                </c:pt>
                <c:pt idx="131">
                  <c:v>1.8952808590638802E-3</c:v>
                </c:pt>
                <c:pt idx="132">
                  <c:v>1.847027302908065E-3</c:v>
                </c:pt>
                <c:pt idx="133">
                  <c:v>1.7899164723159601E-3</c:v>
                </c:pt>
                <c:pt idx="134">
                  <c:v>1.7811348830883227E-3</c:v>
                </c:pt>
                <c:pt idx="135">
                  <c:v>1.8023110329747401E-3</c:v>
                </c:pt>
                <c:pt idx="136">
                  <c:v>1.8225837607040681E-3</c:v>
                </c:pt>
                <c:pt idx="137">
                  <c:v>1.8312810046394029E-3</c:v>
                </c:pt>
                <c:pt idx="138">
                  <c:v>1.826420649749354E-3</c:v>
                </c:pt>
                <c:pt idx="139">
                  <c:v>1.8116033157780781E-3</c:v>
                </c:pt>
                <c:pt idx="140">
                  <c:v>1.7827782668838298E-3</c:v>
                </c:pt>
                <c:pt idx="141">
                  <c:v>1.7389033000898789E-3</c:v>
                </c:pt>
                <c:pt idx="142">
                  <c:v>1.6717073075690301E-3</c:v>
                </c:pt>
                <c:pt idx="143">
                  <c:v>1.5766735650565298E-3</c:v>
                </c:pt>
                <c:pt idx="144">
                  <c:v>1.4616107322897654E-3</c:v>
                </c:pt>
                <c:pt idx="145">
                  <c:v>1.3791309577361403E-3</c:v>
                </c:pt>
                <c:pt idx="146">
                  <c:v>1.3574571845042442E-3</c:v>
                </c:pt>
                <c:pt idx="147">
                  <c:v>1.4109885640218732E-3</c:v>
                </c:pt>
                <c:pt idx="148">
                  <c:v>1.5236050588973643E-3</c:v>
                </c:pt>
                <c:pt idx="149">
                  <c:v>1.6921798845455126E-3</c:v>
                </c:pt>
                <c:pt idx="150">
                  <c:v>1.8683249660436767E-3</c:v>
                </c:pt>
                <c:pt idx="151">
                  <c:v>2.0396562029989002E-3</c:v>
                </c:pt>
                <c:pt idx="152">
                  <c:v>2.2058086154303704E-3</c:v>
                </c:pt>
                <c:pt idx="153">
                  <c:v>2.3558593468289957E-3</c:v>
                </c:pt>
                <c:pt idx="154">
                  <c:v>2.4498347538582451E-3</c:v>
                </c:pt>
                <c:pt idx="155">
                  <c:v>2.4986596181491797E-3</c:v>
                </c:pt>
                <c:pt idx="156">
                  <c:v>2.5197899472208423E-3</c:v>
                </c:pt>
                <c:pt idx="157">
                  <c:v>2.5180812185275014E-3</c:v>
                </c:pt>
                <c:pt idx="158">
                  <c:v>2.4947178887049452E-3</c:v>
                </c:pt>
                <c:pt idx="159">
                  <c:v>2.4590454483796372E-3</c:v>
                </c:pt>
                <c:pt idx="160">
                  <c:v>2.3950600580591166E-3</c:v>
                </c:pt>
                <c:pt idx="161">
                  <c:v>2.3042084757213866E-3</c:v>
                </c:pt>
                <c:pt idx="162">
                  <c:v>2.2250110587861182E-3</c:v>
                </c:pt>
                <c:pt idx="163">
                  <c:v>2.2032129315014298E-3</c:v>
                </c:pt>
                <c:pt idx="164">
                  <c:v>2.247346592350158E-3</c:v>
                </c:pt>
                <c:pt idx="165">
                  <c:v>2.301015752814644E-3</c:v>
                </c:pt>
                <c:pt idx="166">
                  <c:v>2.3481019087593417E-3</c:v>
                </c:pt>
                <c:pt idx="167">
                  <c:v>2.3973242763057536E-3</c:v>
                </c:pt>
                <c:pt idx="168">
                  <c:v>2.4522059105241099E-3</c:v>
                </c:pt>
                <c:pt idx="169">
                  <c:v>2.5102964274357465E-3</c:v>
                </c:pt>
                <c:pt idx="170">
                  <c:v>2.5679666825907462E-3</c:v>
                </c:pt>
                <c:pt idx="171">
                  <c:v>2.6241986976060011E-3</c:v>
                </c:pt>
                <c:pt idx="172">
                  <c:v>2.678202484416998E-3</c:v>
                </c:pt>
                <c:pt idx="173">
                  <c:v>2.7328857257987076E-3</c:v>
                </c:pt>
                <c:pt idx="174">
                  <c:v>2.7831248277945869E-3</c:v>
                </c:pt>
                <c:pt idx="175">
                  <c:v>2.8274011939924243E-3</c:v>
                </c:pt>
                <c:pt idx="176">
                  <c:v>2.863090174228373E-3</c:v>
                </c:pt>
                <c:pt idx="177">
                  <c:v>2.9941320139058192E-3</c:v>
                </c:pt>
                <c:pt idx="178">
                  <c:v>3.045947562641075E-3</c:v>
                </c:pt>
                <c:pt idx="179">
                  <c:v>3.016074378040961E-3</c:v>
                </c:pt>
                <c:pt idx="180">
                  <c:v>2.9108157247551198E-3</c:v>
                </c:pt>
                <c:pt idx="181">
                  <c:v>2.7591830660234377E-3</c:v>
                </c:pt>
                <c:pt idx="182">
                  <c:v>2.5674544956646819E-3</c:v>
                </c:pt>
                <c:pt idx="183">
                  <c:v>2.3272119332217569E-3</c:v>
                </c:pt>
                <c:pt idx="184">
                  <c:v>2.0455998434029811E-3</c:v>
                </c:pt>
                <c:pt idx="185">
                  <c:v>1.7919943141369817E-3</c:v>
                </c:pt>
                <c:pt idx="186">
                  <c:v>1.5906116041506373E-3</c:v>
                </c:pt>
                <c:pt idx="187">
                  <c:v>1.4216209629478603E-3</c:v>
                </c:pt>
                <c:pt idx="188">
                  <c:v>1.2639767082776616E-3</c:v>
                </c:pt>
                <c:pt idx="189">
                  <c:v>1.1531521996007016E-3</c:v>
                </c:pt>
                <c:pt idx="190">
                  <c:v>1.0807727129978682E-3</c:v>
                </c:pt>
                <c:pt idx="191">
                  <c:v>1.0457562121036921E-3</c:v>
                </c:pt>
                <c:pt idx="192">
                  <c:v>1.0796576132214995E-3</c:v>
                </c:pt>
                <c:pt idx="193">
                  <c:v>1.1930607733227805E-3</c:v>
                </c:pt>
                <c:pt idx="194">
                  <c:v>1.3846622789644868E-3</c:v>
                </c:pt>
                <c:pt idx="195">
                  <c:v>1.5867143459100867E-3</c:v>
                </c:pt>
                <c:pt idx="196">
                  <c:v>1.7981186412861444E-3</c:v>
                </c:pt>
                <c:pt idx="197">
                  <c:v>1.9835852293992773E-3</c:v>
                </c:pt>
                <c:pt idx="198">
                  <c:v>2.1297541257780197E-3</c:v>
                </c:pt>
                <c:pt idx="199">
                  <c:v>2.2513197170988095E-3</c:v>
                </c:pt>
                <c:pt idx="200">
                  <c:v>2.3505108217156852E-3</c:v>
                </c:pt>
                <c:pt idx="201">
                  <c:v>2.4208583715906993E-3</c:v>
                </c:pt>
                <c:pt idx="202">
                  <c:v>2.4719922766090899E-3</c:v>
                </c:pt>
                <c:pt idx="203">
                  <c:v>2.5097352897947272E-3</c:v>
                </c:pt>
                <c:pt idx="204">
                  <c:v>2.5226764035908783E-3</c:v>
                </c:pt>
                <c:pt idx="205">
                  <c:v>2.5521517429744909E-3</c:v>
                </c:pt>
                <c:pt idx="206">
                  <c:v>2.5981993768618718E-3</c:v>
                </c:pt>
                <c:pt idx="207">
                  <c:v>2.6314099916910343E-3</c:v>
                </c:pt>
                <c:pt idx="208">
                  <c:v>2.5369884960621714E-3</c:v>
                </c:pt>
                <c:pt idx="209">
                  <c:v>2.4685886165319855E-3</c:v>
                </c:pt>
                <c:pt idx="210">
                  <c:v>2.456741822342054E-3</c:v>
                </c:pt>
                <c:pt idx="211">
                  <c:v>2.4933879184669636E-3</c:v>
                </c:pt>
                <c:pt idx="212">
                  <c:v>2.5414579979254519E-3</c:v>
                </c:pt>
                <c:pt idx="213">
                  <c:v>2.5757214622362909E-3</c:v>
                </c:pt>
                <c:pt idx="214">
                  <c:v>2.5697184485203436E-3</c:v>
                </c:pt>
                <c:pt idx="215">
                  <c:v>2.4925505759157232E-3</c:v>
                </c:pt>
                <c:pt idx="216">
                  <c:v>2.3421002186741159E-3</c:v>
                </c:pt>
                <c:pt idx="217">
                  <c:v>2.117808997396115E-3</c:v>
                </c:pt>
                <c:pt idx="218">
                  <c:v>1.8631473800253668E-3</c:v>
                </c:pt>
                <c:pt idx="219">
                  <c:v>1.6262674867115893E-3</c:v>
                </c:pt>
                <c:pt idx="220">
                  <c:v>1.4399658893565555E-3</c:v>
                </c:pt>
                <c:pt idx="221">
                  <c:v>1.3761789179396662E-3</c:v>
                </c:pt>
                <c:pt idx="222">
                  <c:v>1.4125612045581114E-3</c:v>
                </c:pt>
                <c:pt idx="223">
                  <c:v>1.5046262772551834E-3</c:v>
                </c:pt>
                <c:pt idx="224">
                  <c:v>1.6142499119626054E-3</c:v>
                </c:pt>
                <c:pt idx="225">
                  <c:v>1.7235689708186112E-3</c:v>
                </c:pt>
                <c:pt idx="226">
                  <c:v>1.8206055603471427E-3</c:v>
                </c:pt>
                <c:pt idx="227">
                  <c:v>1.8978920260935748E-3</c:v>
                </c:pt>
                <c:pt idx="228">
                  <c:v>1.9530288235862212E-3</c:v>
                </c:pt>
                <c:pt idx="229">
                  <c:v>1.9871074587355366E-3</c:v>
                </c:pt>
                <c:pt idx="230">
                  <c:v>2.0124068472549546E-3</c:v>
                </c:pt>
                <c:pt idx="231">
                  <c:v>2.0291013092731485E-3</c:v>
                </c:pt>
                <c:pt idx="232">
                  <c:v>2.0359720736369464E-3</c:v>
                </c:pt>
                <c:pt idx="233">
                  <c:v>2.0336582934042747E-3</c:v>
                </c:pt>
                <c:pt idx="234">
                  <c:v>2.0239314938457747E-3</c:v>
                </c:pt>
                <c:pt idx="235">
                  <c:v>2.0188990248879374E-3</c:v>
                </c:pt>
                <c:pt idx="236">
                  <c:v>2.0036180496994702E-3</c:v>
                </c:pt>
                <c:pt idx="237">
                  <c:v>1.9854334888861789E-3</c:v>
                </c:pt>
                <c:pt idx="238">
                  <c:v>2.0017001390610152E-3</c:v>
                </c:pt>
                <c:pt idx="239">
                  <c:v>2.0506673406621798E-3</c:v>
                </c:pt>
                <c:pt idx="240">
                  <c:v>2.0898961690177941E-3</c:v>
                </c:pt>
                <c:pt idx="241">
                  <c:v>2.0795336360550682E-3</c:v>
                </c:pt>
                <c:pt idx="242">
                  <c:v>2.0159973687004116E-3</c:v>
                </c:pt>
                <c:pt idx="243">
                  <c:v>1.932023996048936E-3</c:v>
                </c:pt>
                <c:pt idx="244">
                  <c:v>1.8387127711990859E-3</c:v>
                </c:pt>
                <c:pt idx="245">
                  <c:v>1.7666324366216973E-3</c:v>
                </c:pt>
                <c:pt idx="246">
                  <c:v>1.7271715834207167E-3</c:v>
                </c:pt>
                <c:pt idx="247">
                  <c:v>1.7173160651989176E-3</c:v>
                </c:pt>
                <c:pt idx="248">
                  <c:v>1.7299783607662323E-3</c:v>
                </c:pt>
                <c:pt idx="249">
                  <c:v>1.7509658005254321E-3</c:v>
                </c:pt>
                <c:pt idx="250">
                  <c:v>1.7784979035604944E-3</c:v>
                </c:pt>
                <c:pt idx="251">
                  <c:v>1.8276147845070121E-3</c:v>
                </c:pt>
                <c:pt idx="252">
                  <c:v>1.885783408890724E-3</c:v>
                </c:pt>
                <c:pt idx="253">
                  <c:v>1.9620242402975771E-3</c:v>
                </c:pt>
                <c:pt idx="254">
                  <c:v>2.0600173306663402E-3</c:v>
                </c:pt>
                <c:pt idx="255">
                  <c:v>2.1554835967600512E-3</c:v>
                </c:pt>
                <c:pt idx="256">
                  <c:v>2.2143659340643283E-3</c:v>
                </c:pt>
                <c:pt idx="257">
                  <c:v>2.2275814230406279E-3</c:v>
                </c:pt>
                <c:pt idx="258">
                  <c:v>2.2201831843522619E-3</c:v>
                </c:pt>
                <c:pt idx="259">
                  <c:v>2.2106598935224902E-3</c:v>
                </c:pt>
                <c:pt idx="260">
                  <c:v>2.2049225744223142E-3</c:v>
                </c:pt>
                <c:pt idx="261">
                  <c:v>2.1998459039563566E-3</c:v>
                </c:pt>
                <c:pt idx="262">
                  <c:v>2.1963286177156039E-3</c:v>
                </c:pt>
                <c:pt idx="263">
                  <c:v>2.1981492313670062E-3</c:v>
                </c:pt>
                <c:pt idx="264">
                  <c:v>2.2135459996434838E-3</c:v>
                </c:pt>
                <c:pt idx="265">
                  <c:v>2.2470154295803346E-3</c:v>
                </c:pt>
                <c:pt idx="266">
                  <c:v>2.3037726551100113E-3</c:v>
                </c:pt>
                <c:pt idx="267">
                  <c:v>2.3835421360109276E-3</c:v>
                </c:pt>
                <c:pt idx="268">
                  <c:v>2.4714199710997829E-3</c:v>
                </c:pt>
                <c:pt idx="269">
                  <c:v>2.533307848689458E-3</c:v>
                </c:pt>
                <c:pt idx="270">
                  <c:v>2.5684331699570248E-3</c:v>
                </c:pt>
                <c:pt idx="271">
                  <c:v>2.6084353093117265E-3</c:v>
                </c:pt>
                <c:pt idx="272">
                  <c:v>2.6721721320301702E-3</c:v>
                </c:pt>
                <c:pt idx="273">
                  <c:v>2.7598282634842888E-3</c:v>
                </c:pt>
                <c:pt idx="274">
                  <c:v>2.8590853084668839E-3</c:v>
                </c:pt>
                <c:pt idx="275">
                  <c:v>2.9549736883084359E-3</c:v>
                </c:pt>
                <c:pt idx="276">
                  <c:v>3.0382704771530177E-3</c:v>
                </c:pt>
                <c:pt idx="277">
                  <c:v>3.1039703618238952E-3</c:v>
                </c:pt>
                <c:pt idx="278">
                  <c:v>3.1497897238593063E-3</c:v>
                </c:pt>
                <c:pt idx="279">
                  <c:v>3.177162886022278E-3</c:v>
                </c:pt>
                <c:pt idx="280">
                  <c:v>3.1918890488956205E-3</c:v>
                </c:pt>
                <c:pt idx="281">
                  <c:v>3.1853881852093044E-3</c:v>
                </c:pt>
                <c:pt idx="282">
                  <c:v>3.0980996267265105E-3</c:v>
                </c:pt>
                <c:pt idx="283">
                  <c:v>2.9820052712617061E-3</c:v>
                </c:pt>
                <c:pt idx="284">
                  <c:v>2.8255893689833832E-3</c:v>
                </c:pt>
                <c:pt idx="285">
                  <c:v>2.6090630651577841E-3</c:v>
                </c:pt>
                <c:pt idx="286">
                  <c:v>2.3391765590763691E-3</c:v>
                </c:pt>
                <c:pt idx="287">
                  <c:v>2.0727913814953623E-3</c:v>
                </c:pt>
                <c:pt idx="288">
                  <c:v>1.8796347969991729E-3</c:v>
                </c:pt>
                <c:pt idx="289">
                  <c:v>1.7579220751999111E-3</c:v>
                </c:pt>
                <c:pt idx="290">
                  <c:v>1.6591090941332103E-3</c:v>
                </c:pt>
                <c:pt idx="291">
                  <c:v>1.5366960334578905E-3</c:v>
                </c:pt>
                <c:pt idx="292">
                  <c:v>1.4024960504307315E-3</c:v>
                </c:pt>
                <c:pt idx="293">
                  <c:v>1.2402748134207925E-3</c:v>
                </c:pt>
                <c:pt idx="294">
                  <c:v>1.0717229576128829E-3</c:v>
                </c:pt>
                <c:pt idx="295">
                  <c:v>1.0583651034752465E-3</c:v>
                </c:pt>
                <c:pt idx="296">
                  <c:v>1.2555164828032092E-3</c:v>
                </c:pt>
                <c:pt idx="297">
                  <c:v>1.6087594058739859E-3</c:v>
                </c:pt>
                <c:pt idx="298">
                  <c:v>1.9644916661066257E-3</c:v>
                </c:pt>
                <c:pt idx="299">
                  <c:v>2.2789883958828682E-3</c:v>
                </c:pt>
                <c:pt idx="300">
                  <c:v>2.508969964725191E-3</c:v>
                </c:pt>
                <c:pt idx="301">
                  <c:v>2.6876282337040388E-3</c:v>
                </c:pt>
                <c:pt idx="302">
                  <c:v>2.8601524418616969E-3</c:v>
                </c:pt>
                <c:pt idx="303">
                  <c:v>3.0946791417243145E-3</c:v>
                </c:pt>
                <c:pt idx="304">
                  <c:v>3.4203852911153369E-3</c:v>
                </c:pt>
                <c:pt idx="305">
                  <c:v>3.7709261199843315E-3</c:v>
                </c:pt>
                <c:pt idx="306">
                  <c:v>4.1293713633865307E-3</c:v>
                </c:pt>
                <c:pt idx="307">
                  <c:v>4.4345144813107704E-3</c:v>
                </c:pt>
                <c:pt idx="308">
                  <c:v>4.6522657157892326E-3</c:v>
                </c:pt>
                <c:pt idx="309">
                  <c:v>4.7813692724302482E-3</c:v>
                </c:pt>
                <c:pt idx="310">
                  <c:v>4.8489805861364537E-3</c:v>
                </c:pt>
                <c:pt idx="311">
                  <c:v>4.868916698598404E-3</c:v>
                </c:pt>
                <c:pt idx="312">
                  <c:v>4.8424700098545458E-3</c:v>
                </c:pt>
                <c:pt idx="313">
                  <c:v>4.8604331824581041E-3</c:v>
                </c:pt>
                <c:pt idx="314">
                  <c:v>4.8480216618290136E-3</c:v>
                </c:pt>
                <c:pt idx="315">
                  <c:v>4.7953084429839324E-3</c:v>
                </c:pt>
                <c:pt idx="316">
                  <c:v>4.700570661310707E-3</c:v>
                </c:pt>
                <c:pt idx="317">
                  <c:v>4.5971451242394854E-3</c:v>
                </c:pt>
                <c:pt idx="318">
                  <c:v>4.4916060789804112E-3</c:v>
                </c:pt>
                <c:pt idx="319">
                  <c:v>4.3663537670122427E-3</c:v>
                </c:pt>
                <c:pt idx="320">
                  <c:v>4.2006513550337538E-3</c:v>
                </c:pt>
                <c:pt idx="321">
                  <c:v>4.0173962831115909E-3</c:v>
                </c:pt>
                <c:pt idx="322">
                  <c:v>3.82883237207843E-3</c:v>
                </c:pt>
                <c:pt idx="323">
                  <c:v>3.6396643425914165E-3</c:v>
                </c:pt>
                <c:pt idx="324">
                  <c:v>3.4800997106817638E-3</c:v>
                </c:pt>
                <c:pt idx="325">
                  <c:v>3.3958167650924445E-3</c:v>
                </c:pt>
                <c:pt idx="326">
                  <c:v>3.4006588383956281E-3</c:v>
                </c:pt>
                <c:pt idx="327">
                  <c:v>3.4566224871823703E-3</c:v>
                </c:pt>
                <c:pt idx="328">
                  <c:v>3.5337781644448375E-3</c:v>
                </c:pt>
                <c:pt idx="329">
                  <c:v>3.6086141887205917E-3</c:v>
                </c:pt>
                <c:pt idx="330">
                  <c:v>3.675979850499131E-3</c:v>
                </c:pt>
                <c:pt idx="331">
                  <c:v>3.7379715384889501E-3</c:v>
                </c:pt>
                <c:pt idx="332">
                  <c:v>4.1269370835185521E-3</c:v>
                </c:pt>
                <c:pt idx="333">
                  <c:v>4.4187403996760136E-3</c:v>
                </c:pt>
                <c:pt idx="334">
                  <c:v>4.6210539269667759E-3</c:v>
                </c:pt>
                <c:pt idx="335">
                  <c:v>4.7159808689912789E-3</c:v>
                </c:pt>
                <c:pt idx="336">
                  <c:v>4.716228943121261E-3</c:v>
                </c:pt>
                <c:pt idx="337">
                  <c:v>4.6019000555573061E-3</c:v>
                </c:pt>
                <c:pt idx="338">
                  <c:v>4.4079400071195575E-3</c:v>
                </c:pt>
                <c:pt idx="339">
                  <c:v>4.1775697459912123E-3</c:v>
                </c:pt>
                <c:pt idx="340">
                  <c:v>3.9234789488420147E-3</c:v>
                </c:pt>
                <c:pt idx="341">
                  <c:v>3.6519970724113982E-3</c:v>
                </c:pt>
                <c:pt idx="342">
                  <c:v>3.373981396077677E-3</c:v>
                </c:pt>
                <c:pt idx="343">
                  <c:v>3.1103390238408049E-3</c:v>
                </c:pt>
                <c:pt idx="344">
                  <c:v>2.8463886590461007E-3</c:v>
                </c:pt>
                <c:pt idx="345">
                  <c:v>2.61152028980479E-3</c:v>
                </c:pt>
                <c:pt idx="346">
                  <c:v>2.3994144718425202E-3</c:v>
                </c:pt>
                <c:pt idx="347">
                  <c:v>2.2713674910985727E-3</c:v>
                </c:pt>
                <c:pt idx="348">
                  <c:v>2.2262852210122312E-3</c:v>
                </c:pt>
                <c:pt idx="349">
                  <c:v>2.2369114379985249E-3</c:v>
                </c:pt>
                <c:pt idx="350">
                  <c:v>2.2590371348615466E-3</c:v>
                </c:pt>
                <c:pt idx="351">
                  <c:v>2.2756616905653644E-3</c:v>
                </c:pt>
                <c:pt idx="352">
                  <c:v>2.2787784243020496E-3</c:v>
                </c:pt>
                <c:pt idx="353">
                  <c:v>2.2712462930747812E-3</c:v>
                </c:pt>
                <c:pt idx="354">
                  <c:v>2.2654150931322252E-3</c:v>
                </c:pt>
                <c:pt idx="355">
                  <c:v>2.2634463393245521E-3</c:v>
                </c:pt>
                <c:pt idx="356">
                  <c:v>2.2711299987409977E-3</c:v>
                </c:pt>
                <c:pt idx="357">
                  <c:v>2.2870550954696722E-3</c:v>
                </c:pt>
                <c:pt idx="358">
                  <c:v>2.3104835917037605E-3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4039392"/>
        <c:axId val="474039784"/>
      </c:areaChart>
      <c:lineChart>
        <c:grouping val="standard"/>
        <c:varyColors val="0"/>
        <c:ser>
          <c:idx val="0"/>
          <c:order val="1"/>
          <c:tx>
            <c:v>Percent Signal</c:v>
          </c:tx>
          <c:marker>
            <c:symbol val="none"/>
          </c:marker>
          <c:val>
            <c:numRef>
              <c:f>'Score Template 2'!$BJ$39:$BJ$397</c:f>
              <c:numCache>
                <c:formatCode>0.0000</c:formatCode>
                <c:ptCount val="359"/>
                <c:pt idx="0">
                  <c:v>3.2566528767347352E-4</c:v>
                </c:pt>
                <c:pt idx="1">
                  <c:v>-1.8025174736976602E-4</c:v>
                </c:pt>
                <c:pt idx="2">
                  <c:v>-6.01772107183935E-4</c:v>
                </c:pt>
                <c:pt idx="3">
                  <c:v>-1.0906147211790101E-3</c:v>
                </c:pt>
                <c:pt idx="4">
                  <c:v>-1.668267250061035E-3</c:v>
                </c:pt>
                <c:pt idx="5">
                  <c:v>-2.0513978600502003E-3</c:v>
                </c:pt>
                <c:pt idx="6">
                  <c:v>-2.310439497232435E-3</c:v>
                </c:pt>
                <c:pt idx="7">
                  <c:v>-2.3509693145751949E-3</c:v>
                </c:pt>
                <c:pt idx="8">
                  <c:v>-2.9156482219696049E-3</c:v>
                </c:pt>
                <c:pt idx="9">
                  <c:v>-2.8240510821342449E-3</c:v>
                </c:pt>
                <c:pt idx="10">
                  <c:v>-2.6592838764190703E-3</c:v>
                </c:pt>
                <c:pt idx="11">
                  <c:v>-2.7445217967033398E-3</c:v>
                </c:pt>
                <c:pt idx="12">
                  <c:v>-2.9436871409416199E-3</c:v>
                </c:pt>
                <c:pt idx="13">
                  <c:v>-3.5724827647209152E-3</c:v>
                </c:pt>
                <c:pt idx="14">
                  <c:v>-4.45381999015808E-3</c:v>
                </c:pt>
                <c:pt idx="15">
                  <c:v>-5.4657375812530501E-3</c:v>
                </c:pt>
                <c:pt idx="16">
                  <c:v>-6.1645156145096001E-3</c:v>
                </c:pt>
                <c:pt idx="17">
                  <c:v>-5.7480645179748503E-3</c:v>
                </c:pt>
                <c:pt idx="18">
                  <c:v>-5.1450777053833E-3</c:v>
                </c:pt>
                <c:pt idx="19">
                  <c:v>-4.0651831030845652E-3</c:v>
                </c:pt>
                <c:pt idx="20">
                  <c:v>-3.2349294424056999E-3</c:v>
                </c:pt>
                <c:pt idx="21">
                  <c:v>-2.3233929276466354E-3</c:v>
                </c:pt>
                <c:pt idx="22">
                  <c:v>-1.743282675743105E-3</c:v>
                </c:pt>
                <c:pt idx="23">
                  <c:v>-1.6693410277366649E-3</c:v>
                </c:pt>
                <c:pt idx="24">
                  <c:v>-1.6506029665470101E-3</c:v>
                </c:pt>
                <c:pt idx="25">
                  <c:v>-1.3819172978401201E-3</c:v>
                </c:pt>
                <c:pt idx="26">
                  <c:v>-5.7828310877084494E-4</c:v>
                </c:pt>
                <c:pt idx="27">
                  <c:v>4.6535691944882303E-6</c:v>
                </c:pt>
                <c:pt idx="28">
                  <c:v>4.0909677743911749E-4</c:v>
                </c:pt>
                <c:pt idx="29">
                  <c:v>6.1753366142511506E-4</c:v>
                </c:pt>
                <c:pt idx="30">
                  <c:v>8.2597047090530497E-4</c:v>
                </c:pt>
                <c:pt idx="31">
                  <c:v>1.023584082722665E-3</c:v>
                </c:pt>
                <c:pt idx="32">
                  <c:v>1.1844506859779349E-3</c:v>
                </c:pt>
                <c:pt idx="33">
                  <c:v>1.4533981680870049E-3</c:v>
                </c:pt>
                <c:pt idx="34">
                  <c:v>9.3730241060257006E-4</c:v>
                </c:pt>
                <c:pt idx="35">
                  <c:v>7.2909973561763992E-4</c:v>
                </c:pt>
                <c:pt idx="36">
                  <c:v>6.2892116606235501E-4</c:v>
                </c:pt>
                <c:pt idx="37">
                  <c:v>5.4105345159769001E-4</c:v>
                </c:pt>
                <c:pt idx="38">
                  <c:v>6.1334788799286E-4</c:v>
                </c:pt>
                <c:pt idx="39">
                  <c:v>7.6642863452434495E-4</c:v>
                </c:pt>
                <c:pt idx="40">
                  <c:v>1.3080444931983951E-3</c:v>
                </c:pt>
                <c:pt idx="41">
                  <c:v>1.5973757207393652E-3</c:v>
                </c:pt>
                <c:pt idx="42">
                  <c:v>1.6205821931362149E-3</c:v>
                </c:pt>
                <c:pt idx="43">
                  <c:v>1.6771076619625101E-3</c:v>
                </c:pt>
                <c:pt idx="44">
                  <c:v>1.760706901550295E-3</c:v>
                </c:pt>
                <c:pt idx="45">
                  <c:v>1.67927071452141E-3</c:v>
                </c:pt>
                <c:pt idx="46">
                  <c:v>1.4412806928157799E-3</c:v>
                </c:pt>
                <c:pt idx="47">
                  <c:v>9.2441461980342996E-4</c:v>
                </c:pt>
                <c:pt idx="48">
                  <c:v>5.0281554460525498E-4</c:v>
                </c:pt>
                <c:pt idx="49">
                  <c:v>1.5614122152328501E-4</c:v>
                </c:pt>
                <c:pt idx="50">
                  <c:v>-3.6676779389381396E-4</c:v>
                </c:pt>
                <c:pt idx="51">
                  <c:v>-6.2758259475231002E-4</c:v>
                </c:pt>
                <c:pt idx="52">
                  <c:v>-8.6456365883350505E-4</c:v>
                </c:pt>
                <c:pt idx="53">
                  <c:v>-1.0387532413005851E-3</c:v>
                </c:pt>
                <c:pt idx="54">
                  <c:v>-1.5398651361465451E-3</c:v>
                </c:pt>
                <c:pt idx="55">
                  <c:v>-1.9336706399917601E-3</c:v>
                </c:pt>
                <c:pt idx="56">
                  <c:v>-2.1361184120178203E-3</c:v>
                </c:pt>
                <c:pt idx="57">
                  <c:v>-2.516332268714905E-3</c:v>
                </c:pt>
                <c:pt idx="58">
                  <c:v>-2.9820540547370903E-3</c:v>
                </c:pt>
                <c:pt idx="59">
                  <c:v>-3.3267736434936549E-3</c:v>
                </c:pt>
                <c:pt idx="60">
                  <c:v>-3.6244630813598651E-3</c:v>
                </c:pt>
                <c:pt idx="61">
                  <c:v>-4.0184199810028099E-3</c:v>
                </c:pt>
                <c:pt idx="62">
                  <c:v>-4.3072474002838149E-3</c:v>
                </c:pt>
                <c:pt idx="63">
                  <c:v>-3.9381888508796701E-3</c:v>
                </c:pt>
                <c:pt idx="64">
                  <c:v>-3.3615434169769302E-3</c:v>
                </c:pt>
                <c:pt idx="65">
                  <c:v>-2.8241798281669599E-3</c:v>
                </c:pt>
                <c:pt idx="66">
                  <c:v>-2.28300929069519E-3</c:v>
                </c:pt>
                <c:pt idx="67">
                  <c:v>-1.7215827107429501E-3</c:v>
                </c:pt>
                <c:pt idx="68">
                  <c:v>-5.7215925306082006E-4</c:v>
                </c:pt>
                <c:pt idx="69">
                  <c:v>1.9732515513896953E-3</c:v>
                </c:pt>
                <c:pt idx="70">
                  <c:v>4.4443610310554507E-3</c:v>
                </c:pt>
                <c:pt idx="71">
                  <c:v>6.3959652185439997E-3</c:v>
                </c:pt>
                <c:pt idx="72">
                  <c:v>7.6538968086242495E-3</c:v>
                </c:pt>
                <c:pt idx="73">
                  <c:v>8.4173548221587995E-3</c:v>
                </c:pt>
                <c:pt idx="74">
                  <c:v>9.1808128356933513E-3</c:v>
                </c:pt>
                <c:pt idx="75">
                  <c:v>9.6318417787551996E-3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0.01</c:v>
                </c:pt>
                <c:pt idx="81">
                  <c:v>0.01</c:v>
                </c:pt>
                <c:pt idx="82">
                  <c:v>0.01</c:v>
                </c:pt>
                <c:pt idx="83">
                  <c:v>0.01</c:v>
                </c:pt>
                <c:pt idx="84">
                  <c:v>0.01</c:v>
                </c:pt>
                <c:pt idx="85">
                  <c:v>0.01</c:v>
                </c:pt>
                <c:pt idx="86">
                  <c:v>0.01</c:v>
                </c:pt>
                <c:pt idx="87">
                  <c:v>0.01</c:v>
                </c:pt>
                <c:pt idx="88">
                  <c:v>0.01</c:v>
                </c:pt>
                <c:pt idx="89">
                  <c:v>9.0644490718841501E-3</c:v>
                </c:pt>
                <c:pt idx="90">
                  <c:v>7.7646267414092996E-3</c:v>
                </c:pt>
                <c:pt idx="91">
                  <c:v>6.0687547922134493E-3</c:v>
                </c:pt>
                <c:pt idx="92">
                  <c:v>4.4131425023078898E-3</c:v>
                </c:pt>
                <c:pt idx="93">
                  <c:v>3.2033532857894901E-3</c:v>
                </c:pt>
                <c:pt idx="94">
                  <c:v>2.1240028738975553E-3</c:v>
                </c:pt>
                <c:pt idx="95">
                  <c:v>8.5569933056831504E-4</c:v>
                </c:pt>
                <c:pt idx="96">
                  <c:v>-9.3578450381755999E-4</c:v>
                </c:pt>
                <c:pt idx="97">
                  <c:v>-2.3230130970478048E-3</c:v>
                </c:pt>
                <c:pt idx="98">
                  <c:v>-2.812579572200775E-3</c:v>
                </c:pt>
                <c:pt idx="99">
                  <c:v>-2.9261723160743701E-3</c:v>
                </c:pt>
                <c:pt idx="100">
                  <c:v>-3.47015619277954E-3</c:v>
                </c:pt>
                <c:pt idx="101">
                  <c:v>-3.8010841608047499E-3</c:v>
                </c:pt>
                <c:pt idx="102">
                  <c:v>-3.9639863371849051E-3</c:v>
                </c:pt>
                <c:pt idx="103">
                  <c:v>-3.9076530933380149E-3</c:v>
                </c:pt>
                <c:pt idx="104">
                  <c:v>-3.7548068165779102E-3</c:v>
                </c:pt>
                <c:pt idx="105">
                  <c:v>-3.7400197982788101E-3</c:v>
                </c:pt>
                <c:pt idx="106">
                  <c:v>-3.7252327799797047E-3</c:v>
                </c:pt>
                <c:pt idx="107">
                  <c:v>-3.8753685355186447E-3</c:v>
                </c:pt>
                <c:pt idx="108">
                  <c:v>-4.3035703897476192E-3</c:v>
                </c:pt>
                <c:pt idx="109">
                  <c:v>-5.0187373161315997E-3</c:v>
                </c:pt>
                <c:pt idx="110">
                  <c:v>-4.6344101428985596E-3</c:v>
                </c:pt>
                <c:pt idx="111">
                  <c:v>-3.9908879995346055E-3</c:v>
                </c:pt>
                <c:pt idx="112">
                  <c:v>-3.2172358036041252E-3</c:v>
                </c:pt>
                <c:pt idx="113">
                  <c:v>-2.7605116367340099E-3</c:v>
                </c:pt>
                <c:pt idx="114">
                  <c:v>-2.3037873208522799E-3</c:v>
                </c:pt>
                <c:pt idx="115">
                  <c:v>-1.8364658951759349E-3</c:v>
                </c:pt>
                <c:pt idx="116">
                  <c:v>-1.60694345831871E-3</c:v>
                </c:pt>
                <c:pt idx="117">
                  <c:v>-6.0168363153934501E-4</c:v>
                </c:pt>
                <c:pt idx="118">
                  <c:v>2.51721180975437E-4</c:v>
                </c:pt>
                <c:pt idx="119">
                  <c:v>6.9873176515102497E-4</c:v>
                </c:pt>
                <c:pt idx="120">
                  <c:v>1.059498339891435E-3</c:v>
                </c:pt>
                <c:pt idx="121">
                  <c:v>1.1960969120264049E-3</c:v>
                </c:pt>
                <c:pt idx="122">
                  <c:v>1.5796288847923301E-3</c:v>
                </c:pt>
                <c:pt idx="123">
                  <c:v>1.105797961354255E-3</c:v>
                </c:pt>
                <c:pt idx="124">
                  <c:v>1.4153210818767549E-3</c:v>
                </c:pt>
                <c:pt idx="125">
                  <c:v>1.8067538738250749E-3</c:v>
                </c:pt>
                <c:pt idx="126">
                  <c:v>2.4142844974994648E-3</c:v>
                </c:pt>
                <c:pt idx="127">
                  <c:v>2.5882041454315199E-3</c:v>
                </c:pt>
                <c:pt idx="128">
                  <c:v>2.6224839687347397E-3</c:v>
                </c:pt>
                <c:pt idx="129">
                  <c:v>2.7032318711280802E-3</c:v>
                </c:pt>
                <c:pt idx="130">
                  <c:v>2.7759113907814049E-3</c:v>
                </c:pt>
                <c:pt idx="131">
                  <c:v>2.7674555778503399E-3</c:v>
                </c:pt>
                <c:pt idx="132">
                  <c:v>2.1420662105083449E-3</c:v>
                </c:pt>
                <c:pt idx="133">
                  <c:v>8.2418598234653491E-4</c:v>
                </c:pt>
                <c:pt idx="134">
                  <c:v>-2.9392121359705952E-4</c:v>
                </c:pt>
                <c:pt idx="135">
                  <c:v>-9.1649934649467506E-4</c:v>
                </c:pt>
                <c:pt idx="136">
                  <c:v>-1.455309838056565E-3</c:v>
                </c:pt>
                <c:pt idx="137">
                  <c:v>-1.8962289392948151E-3</c:v>
                </c:pt>
                <c:pt idx="138">
                  <c:v>-2.1494926512241352E-3</c:v>
                </c:pt>
                <c:pt idx="139">
                  <c:v>-2.4855023622512799E-3</c:v>
                </c:pt>
                <c:pt idx="140">
                  <c:v>-2.7658608555793749E-3</c:v>
                </c:pt>
                <c:pt idx="141">
                  <c:v>-3.1486314535140998E-3</c:v>
                </c:pt>
                <c:pt idx="142">
                  <c:v>-3.6127364635467553E-3</c:v>
                </c:pt>
                <c:pt idx="143">
                  <c:v>-3.8018816709518449E-3</c:v>
                </c:pt>
                <c:pt idx="144">
                  <c:v>-3.3705049753189101E-3</c:v>
                </c:pt>
                <c:pt idx="145">
                  <c:v>-2.7446588873863199E-3</c:v>
                </c:pt>
                <c:pt idx="146">
                  <c:v>-2.132162153720855E-3</c:v>
                </c:pt>
                <c:pt idx="147">
                  <c:v>-1.8257255852222448E-3</c:v>
                </c:pt>
                <c:pt idx="148">
                  <c:v>-1.2675309181213398E-3</c:v>
                </c:pt>
                <c:pt idx="149">
                  <c:v>-9.1156877577304994E-4</c:v>
                </c:pt>
                <c:pt idx="150">
                  <c:v>-1.10097996890545E-3</c:v>
                </c:pt>
                <c:pt idx="151">
                  <c:v>-9.5576398074626999E-4</c:v>
                </c:pt>
                <c:pt idx="152">
                  <c:v>-9.9268443882465497E-4</c:v>
                </c:pt>
                <c:pt idx="153">
                  <c:v>-1.443061232566835E-3</c:v>
                </c:pt>
                <c:pt idx="154">
                  <c:v>-1.5729421377182E-3</c:v>
                </c:pt>
                <c:pt idx="155">
                  <c:v>-1.07934206724167E-3</c:v>
                </c:pt>
                <c:pt idx="156">
                  <c:v>-2.0254833623766899E-4</c:v>
                </c:pt>
                <c:pt idx="157">
                  <c:v>5.4924387484788992E-4</c:v>
                </c:pt>
                <c:pt idx="158">
                  <c:v>1.1974054574966451E-3</c:v>
                </c:pt>
                <c:pt idx="159">
                  <c:v>1.95034861564636E-3</c:v>
                </c:pt>
                <c:pt idx="160">
                  <c:v>2.5505545735359202E-3</c:v>
                </c:pt>
                <c:pt idx="161">
                  <c:v>2.5875324010848997E-3</c:v>
                </c:pt>
                <c:pt idx="162">
                  <c:v>1.93491831421852E-3</c:v>
                </c:pt>
                <c:pt idx="163">
                  <c:v>8.6516402661800497E-4</c:v>
                </c:pt>
                <c:pt idx="164">
                  <c:v>5.3781393915415001E-4</c:v>
                </c:pt>
                <c:pt idx="165">
                  <c:v>6.9512441754340998E-4</c:v>
                </c:pt>
                <c:pt idx="166">
                  <c:v>5.7454328984021992E-4</c:v>
                </c:pt>
                <c:pt idx="167">
                  <c:v>2.8643501922488203E-4</c:v>
                </c:pt>
                <c:pt idx="168">
                  <c:v>1.9601704552769649E-5</c:v>
                </c:pt>
                <c:pt idx="169">
                  <c:v>-1.170841231942175E-4</c:v>
                </c:pt>
                <c:pt idx="170">
                  <c:v>-2.1649820730090149E-4</c:v>
                </c:pt>
                <c:pt idx="171">
                  <c:v>-2.6910947635769847E-4</c:v>
                </c:pt>
                <c:pt idx="172">
                  <c:v>-7.9690098762511994E-4</c:v>
                </c:pt>
                <c:pt idx="173">
                  <c:v>-1.3460502028465251E-3</c:v>
                </c:pt>
                <c:pt idx="174">
                  <c:v>-1.5195000171661398E-3</c:v>
                </c:pt>
                <c:pt idx="175">
                  <c:v>-1.8471129238605498E-3</c:v>
                </c:pt>
                <c:pt idx="176">
                  <c:v>-2.3541983962058997E-3</c:v>
                </c:pt>
                <c:pt idx="177">
                  <c:v>-3.0864959955215448E-3</c:v>
                </c:pt>
                <c:pt idx="178">
                  <c:v>-3.8144713640212999E-3</c:v>
                </c:pt>
                <c:pt idx="179">
                  <c:v>-4.5346644520759599E-3</c:v>
                </c:pt>
                <c:pt idx="180">
                  <c:v>-4.883437156677245E-3</c:v>
                </c:pt>
                <c:pt idx="181">
                  <c:v>-5.1621532440185502E-3</c:v>
                </c:pt>
                <c:pt idx="182">
                  <c:v>-5.3986853361129997E-3</c:v>
                </c:pt>
                <c:pt idx="183">
                  <c:v>-5.4714065790176496E-3</c:v>
                </c:pt>
                <c:pt idx="184">
                  <c:v>-4.7655782103538501E-3</c:v>
                </c:pt>
                <c:pt idx="185">
                  <c:v>-3.8805577158927901E-3</c:v>
                </c:pt>
                <c:pt idx="186">
                  <c:v>-3.0141767859458951E-3</c:v>
                </c:pt>
                <c:pt idx="187">
                  <c:v>-2.2490112483501451E-3</c:v>
                </c:pt>
                <c:pt idx="188">
                  <c:v>-1.055877283215525E-3</c:v>
                </c:pt>
                <c:pt idx="189">
                  <c:v>-2.0225320011377351E-4</c:v>
                </c:pt>
                <c:pt idx="190">
                  <c:v>4.7572054900229001E-5</c:v>
                </c:pt>
                <c:pt idx="191">
                  <c:v>4.1352376341819753E-4</c:v>
                </c:pt>
                <c:pt idx="192">
                  <c:v>9.8730482161044986E-4</c:v>
                </c:pt>
                <c:pt idx="193">
                  <c:v>1.4994527399539951E-3</c:v>
                </c:pt>
                <c:pt idx="194">
                  <c:v>1.8600732088089001E-3</c:v>
                </c:pt>
                <c:pt idx="195">
                  <c:v>1.86352550983429E-3</c:v>
                </c:pt>
                <c:pt idx="196">
                  <c:v>1.8669778108596799E-3</c:v>
                </c:pt>
                <c:pt idx="197">
                  <c:v>1.87043011188507E-3</c:v>
                </c:pt>
                <c:pt idx="198">
                  <c:v>1.8738824129104601E-3</c:v>
                </c:pt>
                <c:pt idx="199">
                  <c:v>1.8773347139358501E-3</c:v>
                </c:pt>
                <c:pt idx="200">
                  <c:v>1.880787014961245E-3</c:v>
                </c:pt>
                <c:pt idx="201">
                  <c:v>1.884239464998245E-3</c:v>
                </c:pt>
                <c:pt idx="202">
                  <c:v>1.8876917660236351E-3</c:v>
                </c:pt>
                <c:pt idx="203">
                  <c:v>1.891144067049025E-3</c:v>
                </c:pt>
                <c:pt idx="204">
                  <c:v>1.8945963680744148E-3</c:v>
                </c:pt>
                <c:pt idx="205">
                  <c:v>1.8980486690998099E-3</c:v>
                </c:pt>
                <c:pt idx="206">
                  <c:v>1.9015009701252E-3</c:v>
                </c:pt>
                <c:pt idx="207">
                  <c:v>4.4895410537719753E-3</c:v>
                </c:pt>
                <c:pt idx="208">
                  <c:v>3.6833223700523401E-3</c:v>
                </c:pt>
                <c:pt idx="209">
                  <c:v>2.6032763719558696E-3</c:v>
                </c:pt>
                <c:pt idx="210">
                  <c:v>1.4337588846683499E-3</c:v>
                </c:pt>
                <c:pt idx="211">
                  <c:v>3.8736671209335351E-4</c:v>
                </c:pt>
                <c:pt idx="212">
                  <c:v>5.5720996111631503E-4</c:v>
                </c:pt>
                <c:pt idx="213">
                  <c:v>1.21195398271084E-3</c:v>
                </c:pt>
                <c:pt idx="214">
                  <c:v>2.3863396048545852E-3</c:v>
                </c:pt>
                <c:pt idx="215">
                  <c:v>3.2529279589653E-3</c:v>
                </c:pt>
                <c:pt idx="216">
                  <c:v>3.8876476883888248E-3</c:v>
                </c:pt>
                <c:pt idx="217">
                  <c:v>3.9260715246200546E-3</c:v>
                </c:pt>
                <c:pt idx="218">
                  <c:v>3.603939712047575E-3</c:v>
                </c:pt>
                <c:pt idx="219">
                  <c:v>2.8228846192359953E-3</c:v>
                </c:pt>
                <c:pt idx="220">
                  <c:v>1.7685632407665251E-3</c:v>
                </c:pt>
                <c:pt idx="221">
                  <c:v>7.1424201130867006E-4</c:v>
                </c:pt>
                <c:pt idx="222">
                  <c:v>-1.4787992462515851E-4</c:v>
                </c:pt>
                <c:pt idx="223">
                  <c:v>-9.47678983211515E-4</c:v>
                </c:pt>
                <c:pt idx="224">
                  <c:v>-1.942347288131715E-3</c:v>
                </c:pt>
                <c:pt idx="225">
                  <c:v>-2.4380975961685197E-3</c:v>
                </c:pt>
                <c:pt idx="226">
                  <c:v>-2.97900438308716E-3</c:v>
                </c:pt>
                <c:pt idx="227">
                  <c:v>-3.1011676788330099E-3</c:v>
                </c:pt>
                <c:pt idx="228">
                  <c:v>-2.9368036985397352E-3</c:v>
                </c:pt>
                <c:pt idx="229">
                  <c:v>-2.8666019439697247E-3</c:v>
                </c:pt>
                <c:pt idx="230">
                  <c:v>-2.7569159865379351E-3</c:v>
                </c:pt>
                <c:pt idx="231">
                  <c:v>-2.4299439787864698E-3</c:v>
                </c:pt>
                <c:pt idx="232">
                  <c:v>-2.2042232751846298E-3</c:v>
                </c:pt>
                <c:pt idx="233">
                  <c:v>-2.0599652826786049E-3</c:v>
                </c:pt>
                <c:pt idx="234">
                  <c:v>-1.4538566768169401E-3</c:v>
                </c:pt>
                <c:pt idx="235">
                  <c:v>-2.2074209153652201E-3</c:v>
                </c:pt>
                <c:pt idx="236">
                  <c:v>-2.88972020149231E-3</c:v>
                </c:pt>
                <c:pt idx="237">
                  <c:v>-2.8178489208221451E-3</c:v>
                </c:pt>
                <c:pt idx="238">
                  <c:v>-2.626172304153445E-3</c:v>
                </c:pt>
                <c:pt idx="239">
                  <c:v>-2.7052450180053704E-3</c:v>
                </c:pt>
                <c:pt idx="240">
                  <c:v>-3.3359172940254198E-3</c:v>
                </c:pt>
                <c:pt idx="241">
                  <c:v>-3.8526919484138502E-3</c:v>
                </c:pt>
                <c:pt idx="242">
                  <c:v>-3.8119035959243803E-3</c:v>
                </c:pt>
                <c:pt idx="243">
                  <c:v>-3.7486389279365547E-3</c:v>
                </c:pt>
                <c:pt idx="244">
                  <c:v>-3.2575455307960501E-3</c:v>
                </c:pt>
                <c:pt idx="245">
                  <c:v>-2.5878769159317001E-3</c:v>
                </c:pt>
                <c:pt idx="246">
                  <c:v>-1.91639855504036E-3</c:v>
                </c:pt>
                <c:pt idx="247">
                  <c:v>-1.175808757543565E-3</c:v>
                </c:pt>
                <c:pt idx="248">
                  <c:v>-3.7979040294885654E-4</c:v>
                </c:pt>
                <c:pt idx="249">
                  <c:v>4.1622798889875403E-4</c:v>
                </c:pt>
                <c:pt idx="250">
                  <c:v>4.4464915990829454E-4</c:v>
                </c:pt>
                <c:pt idx="251">
                  <c:v>9.7412340342998508E-4</c:v>
                </c:pt>
                <c:pt idx="252">
                  <c:v>1.2226609140634551E-3</c:v>
                </c:pt>
                <c:pt idx="253">
                  <c:v>1.3929922878742199E-3</c:v>
                </c:pt>
                <c:pt idx="254">
                  <c:v>1.420734375715255E-3</c:v>
                </c:pt>
                <c:pt idx="255">
                  <c:v>1.474742889404295E-3</c:v>
                </c:pt>
                <c:pt idx="256">
                  <c:v>1.576633751392365E-3</c:v>
                </c:pt>
                <c:pt idx="257">
                  <c:v>1.6785246133804298E-3</c:v>
                </c:pt>
                <c:pt idx="258">
                  <c:v>1.6050949692726151E-3</c:v>
                </c:pt>
                <c:pt idx="259">
                  <c:v>1.3222597539424901E-3</c:v>
                </c:pt>
                <c:pt idx="260">
                  <c:v>1.3057741522789E-3</c:v>
                </c:pt>
                <c:pt idx="261">
                  <c:v>1.23862788081169E-3</c:v>
                </c:pt>
                <c:pt idx="262">
                  <c:v>8.93285647034645E-4</c:v>
                </c:pt>
                <c:pt idx="263">
                  <c:v>5.0581343472004005E-4</c:v>
                </c:pt>
                <c:pt idx="264">
                  <c:v>6.4383586868643996E-5</c:v>
                </c:pt>
                <c:pt idx="265">
                  <c:v>-6.3187681138515499E-4</c:v>
                </c:pt>
                <c:pt idx="266">
                  <c:v>-1.41713500022888E-3</c:v>
                </c:pt>
                <c:pt idx="267">
                  <c:v>-2.3436737060546901E-3</c:v>
                </c:pt>
                <c:pt idx="268">
                  <c:v>-3.2234001159667952E-3</c:v>
                </c:pt>
                <c:pt idx="269">
                  <c:v>-3.78869563341141E-3</c:v>
                </c:pt>
                <c:pt idx="270">
                  <c:v>-3.6762234568595898E-3</c:v>
                </c:pt>
                <c:pt idx="271">
                  <c:v>-3.078131079673765E-3</c:v>
                </c:pt>
                <c:pt idx="272">
                  <c:v>-2.2025880217552197E-3</c:v>
                </c:pt>
                <c:pt idx="273">
                  <c:v>-1.2335664778947851E-3</c:v>
                </c:pt>
                <c:pt idx="274">
                  <c:v>-4.16708439588547E-4</c:v>
                </c:pt>
                <c:pt idx="275">
                  <c:v>2.7401156723499297E-4</c:v>
                </c:pt>
                <c:pt idx="276">
                  <c:v>8.2345128059386997E-4</c:v>
                </c:pt>
                <c:pt idx="277">
                  <c:v>1.2557393312454198E-3</c:v>
                </c:pt>
                <c:pt idx="278">
                  <c:v>1.512380987405775E-3</c:v>
                </c:pt>
                <c:pt idx="279">
                  <c:v>1.5269103646278399E-3</c:v>
                </c:pt>
                <c:pt idx="280">
                  <c:v>1.7977064847946149E-3</c:v>
                </c:pt>
                <c:pt idx="281">
                  <c:v>2.4361009895801549E-3</c:v>
                </c:pt>
                <c:pt idx="282">
                  <c:v>2.8385120630264301E-3</c:v>
                </c:pt>
                <c:pt idx="283">
                  <c:v>3.360339999198915E-3</c:v>
                </c:pt>
                <c:pt idx="284">
                  <c:v>3.913814425468445E-3</c:v>
                </c:pt>
                <c:pt idx="285">
                  <c:v>4.0147593617439253E-3</c:v>
                </c:pt>
                <c:pt idx="286">
                  <c:v>3.42039465904236E-3</c:v>
                </c:pt>
                <c:pt idx="287">
                  <c:v>2.2108937799930552E-3</c:v>
                </c:pt>
                <c:pt idx="288">
                  <c:v>1.1278848350048049E-3</c:v>
                </c:pt>
                <c:pt idx="289">
                  <c:v>4.8916146159172058E-4</c:v>
                </c:pt>
                <c:pt idx="290">
                  <c:v>3.6276638507843002E-4</c:v>
                </c:pt>
                <c:pt idx="291">
                  <c:v>4.9830852076411248E-5</c:v>
                </c:pt>
                <c:pt idx="292">
                  <c:v>-1.7517477273941052E-4</c:v>
                </c:pt>
                <c:pt idx="293">
                  <c:v>-4.2784061282873147E-4</c:v>
                </c:pt>
                <c:pt idx="294">
                  <c:v>-1.1708020418882349E-3</c:v>
                </c:pt>
                <c:pt idx="295">
                  <c:v>-1.90536543726921E-3</c:v>
                </c:pt>
                <c:pt idx="296">
                  <c:v>-2.7409264445304848E-3</c:v>
                </c:pt>
                <c:pt idx="297">
                  <c:v>-3.5876515507698051E-3</c:v>
                </c:pt>
                <c:pt idx="298">
                  <c:v>-4.2699372768402102E-3</c:v>
                </c:pt>
                <c:pt idx="299">
                  <c:v>-4.4461840391159047E-3</c:v>
                </c:pt>
                <c:pt idx="300">
                  <c:v>-4.4516664743423449E-3</c:v>
                </c:pt>
                <c:pt idx="301">
                  <c:v>-4.4571489095687851E-3</c:v>
                </c:pt>
                <c:pt idx="302">
                  <c:v>-4.4626313447952252E-3</c:v>
                </c:pt>
                <c:pt idx="303">
                  <c:v>-4.4681137800216698E-3</c:v>
                </c:pt>
                <c:pt idx="304">
                  <c:v>-4.47359621524811E-3</c:v>
                </c:pt>
                <c:pt idx="305">
                  <c:v>-4.4790786504745501E-3</c:v>
                </c:pt>
                <c:pt idx="306">
                  <c:v>-4.4845610857009895E-3</c:v>
                </c:pt>
                <c:pt idx="307">
                  <c:v>-4.4900435209274305E-3</c:v>
                </c:pt>
                <c:pt idx="308">
                  <c:v>-4.4955259561538698E-3</c:v>
                </c:pt>
                <c:pt idx="309">
                  <c:v>-4.50100839138031E-3</c:v>
                </c:pt>
                <c:pt idx="310">
                  <c:v>-4.5064908266067493E-3</c:v>
                </c:pt>
                <c:pt idx="311">
                  <c:v>-4.5119732618331904E-3</c:v>
                </c:pt>
                <c:pt idx="312">
                  <c:v>-1.854014843702315E-3</c:v>
                </c:pt>
                <c:pt idx="313">
                  <c:v>-2.1155986189842252E-3</c:v>
                </c:pt>
                <c:pt idx="314">
                  <c:v>-2.9730677604675303E-3</c:v>
                </c:pt>
                <c:pt idx="315">
                  <c:v>-3.53410094976425E-3</c:v>
                </c:pt>
                <c:pt idx="316">
                  <c:v>-3.5981526970863351E-3</c:v>
                </c:pt>
                <c:pt idx="317">
                  <c:v>-3.99936616420746E-3</c:v>
                </c:pt>
                <c:pt idx="318">
                  <c:v>-4.6795707941055297E-3</c:v>
                </c:pt>
                <c:pt idx="319">
                  <c:v>-5.2747988700866501E-3</c:v>
                </c:pt>
                <c:pt idx="320">
                  <c:v>-5.3807878494262504E-3</c:v>
                </c:pt>
                <c:pt idx="321">
                  <c:v>-5.2658486366271998E-3</c:v>
                </c:pt>
                <c:pt idx="322">
                  <c:v>-5.0767630338669004E-3</c:v>
                </c:pt>
                <c:pt idx="323">
                  <c:v>-4.4671925902366651E-3</c:v>
                </c:pt>
                <c:pt idx="324">
                  <c:v>-3.1620749831199652E-3</c:v>
                </c:pt>
                <c:pt idx="325">
                  <c:v>-1.3271126151084901E-3</c:v>
                </c:pt>
                <c:pt idx="326">
                  <c:v>2.785213105380535E-4</c:v>
                </c:pt>
                <c:pt idx="327">
                  <c:v>1.77909389138222E-3</c:v>
                </c:pt>
                <c:pt idx="328">
                  <c:v>2.5083884596824651E-3</c:v>
                </c:pt>
                <c:pt idx="329">
                  <c:v>2.9270237684249898E-3</c:v>
                </c:pt>
                <c:pt idx="330">
                  <c:v>2.654027342796325E-3</c:v>
                </c:pt>
                <c:pt idx="331">
                  <c:v>2.4785289168357851E-3</c:v>
                </c:pt>
                <c:pt idx="332">
                  <c:v>2.85254329442978E-3</c:v>
                </c:pt>
                <c:pt idx="333">
                  <c:v>4.2535936832428E-3</c:v>
                </c:pt>
                <c:pt idx="334">
                  <c:v>6.0987895727157501E-3</c:v>
                </c:pt>
                <c:pt idx="335">
                  <c:v>7.2497123479842995E-3</c:v>
                </c:pt>
                <c:pt idx="336">
                  <c:v>8.2615220546722497E-3</c:v>
                </c:pt>
                <c:pt idx="337">
                  <c:v>8.4766137599945005E-3</c:v>
                </c:pt>
                <c:pt idx="338">
                  <c:v>8.0052787065506004E-3</c:v>
                </c:pt>
                <c:pt idx="339">
                  <c:v>7.1713566780090502E-3</c:v>
                </c:pt>
                <c:pt idx="340">
                  <c:v>6.54604136943815E-3</c:v>
                </c:pt>
                <c:pt idx="341">
                  <c:v>6.0311412811279502E-3</c:v>
                </c:pt>
                <c:pt idx="342">
                  <c:v>5.3633147478103493E-3</c:v>
                </c:pt>
                <c:pt idx="343">
                  <c:v>4.8042464256286607E-3</c:v>
                </c:pt>
                <c:pt idx="344">
                  <c:v>4.1162547469139098E-3</c:v>
                </c:pt>
                <c:pt idx="345">
                  <c:v>3.6756175756454449E-3</c:v>
                </c:pt>
                <c:pt idx="346">
                  <c:v>2.3388549685478201E-3</c:v>
                </c:pt>
                <c:pt idx="347">
                  <c:v>8.588035404682151E-4</c:v>
                </c:pt>
                <c:pt idx="348">
                  <c:v>-6.7652650177479001E-4</c:v>
                </c:pt>
                <c:pt idx="349">
                  <c:v>-1.458573639392855E-3</c:v>
                </c:pt>
                <c:pt idx="350">
                  <c:v>-1.4566786587238301E-3</c:v>
                </c:pt>
                <c:pt idx="351">
                  <c:v>-1.4547836780548101E-3</c:v>
                </c:pt>
                <c:pt idx="352">
                  <c:v>-1.45288869738579E-3</c:v>
                </c:pt>
                <c:pt idx="353">
                  <c:v>-1.450993716716765E-3</c:v>
                </c:pt>
                <c:pt idx="354">
                  <c:v>-1.449098587036135E-3</c:v>
                </c:pt>
                <c:pt idx="355">
                  <c:v>-1.4472036063671102E-3</c:v>
                </c:pt>
                <c:pt idx="356">
                  <c:v>-1.4453086256980901E-3</c:v>
                </c:pt>
                <c:pt idx="357">
                  <c:v>-1.44341364502907E-3</c:v>
                </c:pt>
                <c:pt idx="358">
                  <c:v>-1.441518664360045E-3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038608"/>
        <c:axId val="474039000"/>
      </c:lineChart>
      <c:lineChart>
        <c:grouping val="standard"/>
        <c:varyColors val="0"/>
        <c:ser>
          <c:idx val="2"/>
          <c:order val="2"/>
          <c:tx>
            <c:v>Slope</c:v>
          </c:tx>
          <c:marker>
            <c:symbol val="none"/>
          </c:marker>
          <c:val>
            <c:numRef>
              <c:f>'Score Template 2'!$BM$39:$BM$398</c:f>
              <c:numCache>
                <c:formatCode>0.0000</c:formatCode>
                <c:ptCount val="360"/>
                <c:pt idx="0">
                  <c:v>2.6378176844445995E-5</c:v>
                </c:pt>
                <c:pt idx="1">
                  <c:v>6.263584677048309E-5</c:v>
                </c:pt>
                <c:pt idx="2">
                  <c:v>9.6321100443733072E-5</c:v>
                </c:pt>
                <c:pt idx="3">
                  <c:v>1.2836328316587886E-4</c:v>
                </c:pt>
                <c:pt idx="4">
                  <c:v>1.5330139796001721E-4</c:v>
                </c:pt>
                <c:pt idx="5">
                  <c:v>1.724357233514668E-4</c:v>
                </c:pt>
                <c:pt idx="6">
                  <c:v>1.8752563935225727E-4</c:v>
                </c:pt>
                <c:pt idx="7">
                  <c:v>1.9933208723288715E-4</c:v>
                </c:pt>
                <c:pt idx="8">
                  <c:v>2.1016452161336116E-4</c:v>
                </c:pt>
                <c:pt idx="9">
                  <c:v>2.1708446868621157E-4</c:v>
                </c:pt>
                <c:pt idx="10">
                  <c:v>2.2638655900945819E-4</c:v>
                </c:pt>
                <c:pt idx="11">
                  <c:v>2.3683548325577927E-4</c:v>
                </c:pt>
                <c:pt idx="12">
                  <c:v>2.4515845216510282E-4</c:v>
                </c:pt>
                <c:pt idx="13">
                  <c:v>2.5077824870940312E-4</c:v>
                </c:pt>
                <c:pt idx="14">
                  <c:v>2.5098371614501138E-4</c:v>
                </c:pt>
                <c:pt idx="15">
                  <c:v>2.428600996779185E-4</c:v>
                </c:pt>
                <c:pt idx="16">
                  <c:v>2.2429550640123549E-4</c:v>
                </c:pt>
                <c:pt idx="17">
                  <c:v>1.9531137364819801E-4</c:v>
                </c:pt>
                <c:pt idx="18">
                  <c:v>1.6360558814607607E-4</c:v>
                </c:pt>
                <c:pt idx="19">
                  <c:v>1.3117270348776667E-4</c:v>
                </c:pt>
                <c:pt idx="20">
                  <c:v>1.0040653636115756E-4</c:v>
                </c:pt>
                <c:pt idx="21">
                  <c:v>7.1928039092932931E-5</c:v>
                </c:pt>
                <c:pt idx="22">
                  <c:v>4.6845719819576777E-5</c:v>
                </c:pt>
                <c:pt idx="23">
                  <c:v>2.3864243701316272E-5</c:v>
                </c:pt>
                <c:pt idx="24">
                  <c:v>-1.9551926947785053E-6</c:v>
                </c:pt>
                <c:pt idx="25">
                  <c:v>-3.0087834522419164E-5</c:v>
                </c:pt>
                <c:pt idx="26">
                  <c:v>-5.7597362724106567E-5</c:v>
                </c:pt>
                <c:pt idx="27">
                  <c:v>-8.1917721454491629E-5</c:v>
                </c:pt>
                <c:pt idx="28">
                  <c:v>-1.0451259259735384E-4</c:v>
                </c:pt>
                <c:pt idx="29">
                  <c:v>-1.2537883264162849E-4</c:v>
                </c:pt>
                <c:pt idx="30">
                  <c:v>-1.4519446018722754E-4</c:v>
                </c:pt>
                <c:pt idx="31">
                  <c:v>-1.6433765539418792E-4</c:v>
                </c:pt>
                <c:pt idx="32">
                  <c:v>-1.8199948086253102E-4</c:v>
                </c:pt>
                <c:pt idx="33">
                  <c:v>-1.9424171948565115E-4</c:v>
                </c:pt>
                <c:pt idx="34">
                  <c:v>-1.9919545780266494E-4</c:v>
                </c:pt>
                <c:pt idx="35">
                  <c:v>-2.02287154467476E-4</c:v>
                </c:pt>
                <c:pt idx="36">
                  <c:v>-2.0193215859152616E-4</c:v>
                </c:pt>
                <c:pt idx="37">
                  <c:v>-1.9761319069432157E-4</c:v>
                </c:pt>
                <c:pt idx="38">
                  <c:v>-1.8596116944606751E-4</c:v>
                </c:pt>
                <c:pt idx="39">
                  <c:v>-1.5799822652291871E-4</c:v>
                </c:pt>
                <c:pt idx="40">
                  <c:v>-1.1464978744005485E-4</c:v>
                </c:pt>
                <c:pt idx="41">
                  <c:v>-5.7486032165827332E-5</c:v>
                </c:pt>
                <c:pt idx="42">
                  <c:v>7.1012524497362994E-6</c:v>
                </c:pt>
                <c:pt idx="43">
                  <c:v>7.4013800240091475E-5</c:v>
                </c:pt>
                <c:pt idx="44">
                  <c:v>1.4316808394787263E-4</c:v>
                </c:pt>
                <c:pt idx="45">
                  <c:v>2.1256402765791247E-4</c:v>
                </c:pt>
                <c:pt idx="46">
                  <c:v>2.8048749533932528E-4</c:v>
                </c:pt>
                <c:pt idx="47">
                  <c:v>3.4352041074946026E-4</c:v>
                </c:pt>
                <c:pt idx="48">
                  <c:v>3.9976760983887686E-4</c:v>
                </c:pt>
                <c:pt idx="49">
                  <c:v>4.4963530466080655E-4</c:v>
                </c:pt>
                <c:pt idx="50">
                  <c:v>4.9343688108567738E-4</c:v>
                </c:pt>
                <c:pt idx="51">
                  <c:v>5.2989555306492324E-4</c:v>
                </c:pt>
                <c:pt idx="52">
                  <c:v>5.6049140060560835E-4</c:v>
                </c:pt>
                <c:pt idx="53">
                  <c:v>5.8527302249304701E-4</c:v>
                </c:pt>
                <c:pt idx="54">
                  <c:v>6.0454996817955564E-4</c:v>
                </c:pt>
                <c:pt idx="55">
                  <c:v>6.1614282372137233E-4</c:v>
                </c:pt>
                <c:pt idx="56">
                  <c:v>6.205418271673541E-4</c:v>
                </c:pt>
                <c:pt idx="57">
                  <c:v>6.1882275198736506E-4</c:v>
                </c:pt>
                <c:pt idx="58">
                  <c:v>6.0975708804964553E-4</c:v>
                </c:pt>
                <c:pt idx="59">
                  <c:v>5.869812850930518E-4</c:v>
                </c:pt>
                <c:pt idx="60">
                  <c:v>5.4926219523974496E-4</c:v>
                </c:pt>
                <c:pt idx="61">
                  <c:v>4.9489289948776859E-4</c:v>
                </c:pt>
                <c:pt idx="62">
                  <c:v>4.240596067130328E-4</c:v>
                </c:pt>
                <c:pt idx="63">
                  <c:v>3.4064581416427136E-4</c:v>
                </c:pt>
                <c:pt idx="64">
                  <c:v>2.5005624739212872E-4</c:v>
                </c:pt>
                <c:pt idx="65">
                  <c:v>1.5307135080858605E-4</c:v>
                </c:pt>
                <c:pt idx="66">
                  <c:v>4.7017227272473154E-5</c:v>
                </c:pt>
                <c:pt idx="67">
                  <c:v>-6.4697418692371376E-5</c:v>
                </c:pt>
                <c:pt idx="68">
                  <c:v>-1.7573491467403287E-4</c:v>
                </c:pt>
                <c:pt idx="69">
                  <c:v>-2.7960391024187673E-4</c:v>
                </c:pt>
                <c:pt idx="70">
                  <c:v>-3.6939192686470261E-4</c:v>
                </c:pt>
                <c:pt idx="71">
                  <c:v>-4.4304395965751123E-4</c:v>
                </c:pt>
                <c:pt idx="72">
                  <c:v>-5.0176551682694283E-4</c:v>
                </c:pt>
                <c:pt idx="73">
                  <c:v>-5.4785326123237596E-4</c:v>
                </c:pt>
                <c:pt idx="74">
                  <c:v>-5.8342908133542342E-4</c:v>
                </c:pt>
                <c:pt idx="75">
                  <c:v>-6.0908179856356112E-4</c:v>
                </c:pt>
                <c:pt idx="76">
                  <c:v>-6.2652520087337323E-4</c:v>
                </c:pt>
                <c:pt idx="77">
                  <c:v>-6.371155508583592E-4</c:v>
                </c:pt>
                <c:pt idx="78">
                  <c:v>-6.4470092474573095E-4</c:v>
                </c:pt>
                <c:pt idx="79">
                  <c:v>-6.508443363371397E-4</c:v>
                </c:pt>
                <c:pt idx="80">
                  <c:v>-6.4860724594684399E-4</c:v>
                </c:pt>
                <c:pt idx="81">
                  <c:v>-6.3657691269632317E-4</c:v>
                </c:pt>
                <c:pt idx="82">
                  <c:v>-6.1422574438995878E-4</c:v>
                </c:pt>
                <c:pt idx="83">
                  <c:v>-5.8378260095994319E-4</c:v>
                </c:pt>
                <c:pt idx="84">
                  <c:v>-5.454316444755082E-4</c:v>
                </c:pt>
                <c:pt idx="85">
                  <c:v>-4.9929294254510656E-4</c:v>
                </c:pt>
                <c:pt idx="86">
                  <c:v>-4.4699323156307776E-4</c:v>
                </c:pt>
                <c:pt idx="87">
                  <c:v>-3.8393310087943261E-4</c:v>
                </c:pt>
                <c:pt idx="88">
                  <c:v>-3.1143637510737594E-4</c:v>
                </c:pt>
                <c:pt idx="89">
                  <c:v>-2.3230519869755364E-4</c:v>
                </c:pt>
                <c:pt idx="90">
                  <c:v>-1.5327726744656124E-4</c:v>
                </c:pt>
                <c:pt idx="91">
                  <c:v>-7.8581282959109511E-5</c:v>
                </c:pt>
                <c:pt idx="92">
                  <c:v>-9.8580572483760628E-6</c:v>
                </c:pt>
                <c:pt idx="93">
                  <c:v>4.7128017420970625E-5</c:v>
                </c:pt>
                <c:pt idx="94">
                  <c:v>9.9514722688904688E-5</c:v>
                </c:pt>
                <c:pt idx="95">
                  <c:v>1.4802639468783336E-4</c:v>
                </c:pt>
                <c:pt idx="96">
                  <c:v>1.921579665504396E-4</c:v>
                </c:pt>
                <c:pt idx="97">
                  <c:v>2.2515504978476994E-4</c:v>
                </c:pt>
                <c:pt idx="98">
                  <c:v>2.4798864560321931E-4</c:v>
                </c:pt>
                <c:pt idx="99">
                  <c:v>2.6615799056185823E-4</c:v>
                </c:pt>
                <c:pt idx="100">
                  <c:v>2.8180995545980903E-4</c:v>
                </c:pt>
                <c:pt idx="101">
                  <c:v>2.9160197562868559E-4</c:v>
                </c:pt>
                <c:pt idx="102">
                  <c:v>2.9296121363257696E-4</c:v>
                </c:pt>
                <c:pt idx="103">
                  <c:v>2.8290198848492679E-4</c:v>
                </c:pt>
                <c:pt idx="104">
                  <c:v>2.6451274383843177E-4</c:v>
                </c:pt>
                <c:pt idx="105">
                  <c:v>2.4188686070603229E-4</c:v>
                </c:pt>
                <c:pt idx="106">
                  <c:v>2.1495296444833998E-4</c:v>
                </c:pt>
                <c:pt idx="107">
                  <c:v>1.8452636488983711E-4</c:v>
                </c:pt>
                <c:pt idx="108">
                  <c:v>1.5086180903768596E-4</c:v>
                </c:pt>
                <c:pt idx="109">
                  <c:v>1.1170642608175835E-4</c:v>
                </c:pt>
                <c:pt idx="110">
                  <c:v>6.5508254315523864E-5</c:v>
                </c:pt>
                <c:pt idx="111">
                  <c:v>1.8566050025964885E-5</c:v>
                </c:pt>
                <c:pt idx="112">
                  <c:v>-2.763058956442102E-5</c:v>
                </c:pt>
                <c:pt idx="113">
                  <c:v>-7.0132428554878134E-5</c:v>
                </c:pt>
                <c:pt idx="114">
                  <c:v>-1.0684278247607573E-4</c:v>
                </c:pt>
                <c:pt idx="115">
                  <c:v>-1.3657520344901471E-4</c:v>
                </c:pt>
                <c:pt idx="116">
                  <c:v>-1.5941025934843047E-4</c:v>
                </c:pt>
                <c:pt idx="117">
                  <c:v>-1.7879184598343511E-4</c:v>
                </c:pt>
                <c:pt idx="118">
                  <c:v>-1.8822348932735631E-4</c:v>
                </c:pt>
                <c:pt idx="119">
                  <c:v>-1.8972781153335692E-4</c:v>
                </c:pt>
                <c:pt idx="120">
                  <c:v>-1.8902475817219146E-4</c:v>
                </c:pt>
                <c:pt idx="121">
                  <c:v>-1.8439016579800555E-4</c:v>
                </c:pt>
                <c:pt idx="122">
                  <c:v>-1.782849957610691E-4</c:v>
                </c:pt>
                <c:pt idx="123">
                  <c:v>-1.7154690596244993E-4</c:v>
                </c:pt>
                <c:pt idx="124">
                  <c:v>-1.6743253319404056E-4</c:v>
                </c:pt>
                <c:pt idx="125">
                  <c:v>-1.572556156334618E-4</c:v>
                </c:pt>
                <c:pt idx="126">
                  <c:v>-1.3824422477233796E-4</c:v>
                </c:pt>
                <c:pt idx="127">
                  <c:v>-1.0995594868736883E-4</c:v>
                </c:pt>
                <c:pt idx="128">
                  <c:v>-7.5873245695425617E-5</c:v>
                </c:pt>
                <c:pt idx="129">
                  <c:v>-3.645448494822749E-5</c:v>
                </c:pt>
                <c:pt idx="130">
                  <c:v>7.3865302988598553E-6</c:v>
                </c:pt>
                <c:pt idx="131">
                  <c:v>5.1981665314205234E-5</c:v>
                </c:pt>
                <c:pt idx="132">
                  <c:v>9.2650943345600557E-5</c:v>
                </c:pt>
                <c:pt idx="133">
                  <c:v>1.2315086374479917E-4</c:v>
                </c:pt>
                <c:pt idx="134">
                  <c:v>1.436832709267976E-4</c:v>
                </c:pt>
                <c:pt idx="135">
                  <c:v>1.5806903056199512E-4</c:v>
                </c:pt>
                <c:pt idx="136">
                  <c:v>1.6731002702257566E-4</c:v>
                </c:pt>
                <c:pt idx="137">
                  <c:v>1.7073100954744842E-4</c:v>
                </c:pt>
                <c:pt idx="138">
                  <c:v>1.6899112505733125E-4</c:v>
                </c:pt>
                <c:pt idx="139">
                  <c:v>1.6401803998216511E-4</c:v>
                </c:pt>
                <c:pt idx="140">
                  <c:v>1.5545633588842449E-4</c:v>
                </c:pt>
                <c:pt idx="141">
                  <c:v>1.4385273297046948E-4</c:v>
                </c:pt>
                <c:pt idx="142">
                  <c:v>1.2558060036897066E-4</c:v>
                </c:pt>
                <c:pt idx="143">
                  <c:v>1.0004449645507965E-4</c:v>
                </c:pt>
                <c:pt idx="144">
                  <c:v>7.1325022866198436E-5</c:v>
                </c:pt>
                <c:pt idx="145">
                  <c:v>4.2486779872448229E-5</c:v>
                </c:pt>
                <c:pt idx="146">
                  <c:v>1.4004933358650837E-5</c:v>
                </c:pt>
                <c:pt idx="147">
                  <c:v>-1.5111984422189996E-5</c:v>
                </c:pt>
                <c:pt idx="148">
                  <c:v>-4.6270156876304152E-5</c:v>
                </c:pt>
                <c:pt idx="149">
                  <c:v>-7.7381166374130561E-5</c:v>
                </c:pt>
                <c:pt idx="150">
                  <c:v>-1.0698776569352631E-4</c:v>
                </c:pt>
                <c:pt idx="151">
                  <c:v>-1.3790059566587924E-4</c:v>
                </c:pt>
                <c:pt idx="152">
                  <c:v>-1.6766961608006957E-4</c:v>
                </c:pt>
                <c:pt idx="153">
                  <c:v>-1.9632517867871843E-4</c:v>
                </c:pt>
                <c:pt idx="154">
                  <c:v>-2.2181133846677252E-4</c:v>
                </c:pt>
                <c:pt idx="155">
                  <c:v>-2.4144276845148744E-4</c:v>
                </c:pt>
                <c:pt idx="156">
                  <c:v>-2.5171898446241101E-4</c:v>
                </c:pt>
                <c:pt idx="157">
                  <c:v>-2.5093027407063133E-4</c:v>
                </c:pt>
                <c:pt idx="158">
                  <c:v>-2.3724956861171403E-4</c:v>
                </c:pt>
                <c:pt idx="159">
                  <c:v>-2.1357690035966388E-4</c:v>
                </c:pt>
                <c:pt idx="160">
                  <c:v>-1.8297111597325247E-4</c:v>
                </c:pt>
                <c:pt idx="161">
                  <c:v>-1.4551236887928106E-4</c:v>
                </c:pt>
                <c:pt idx="162">
                  <c:v>-1.0348289923539637E-4</c:v>
                </c:pt>
                <c:pt idx="163">
                  <c:v>-6.192092113797715E-5</c:v>
                </c:pt>
                <c:pt idx="164">
                  <c:v>-2.4903820457703064E-5</c:v>
                </c:pt>
                <c:pt idx="165">
                  <c:v>9.6210519700581125E-6</c:v>
                </c:pt>
                <c:pt idx="166">
                  <c:v>4.4647150445774539E-5</c:v>
                </c:pt>
                <c:pt idx="167">
                  <c:v>7.8443665485528643E-5</c:v>
                </c:pt>
                <c:pt idx="168">
                  <c:v>1.098797633331419E-4</c:v>
                </c:pt>
                <c:pt idx="169">
                  <c:v>1.3897513702226379E-4</c:v>
                </c:pt>
                <c:pt idx="170">
                  <c:v>1.6646046162350104E-4</c:v>
                </c:pt>
                <c:pt idx="171">
                  <c:v>1.9251969359034013E-4</c:v>
                </c:pt>
                <c:pt idx="172">
                  <c:v>2.1741330722579736E-4</c:v>
                </c:pt>
                <c:pt idx="173">
                  <c:v>2.3805301726960974E-4</c:v>
                </c:pt>
                <c:pt idx="174">
                  <c:v>2.5408682086873019E-4</c:v>
                </c:pt>
                <c:pt idx="175">
                  <c:v>2.6771576193371601E-4</c:v>
                </c:pt>
                <c:pt idx="176">
                  <c:v>2.7787390837047794E-4</c:v>
                </c:pt>
                <c:pt idx="177">
                  <c:v>2.9890246601820366E-4</c:v>
                </c:pt>
                <c:pt idx="178">
                  <c:v>3.0757062798253312E-4</c:v>
                </c:pt>
                <c:pt idx="179">
                  <c:v>3.0227987291742007E-4</c:v>
                </c:pt>
                <c:pt idx="180">
                  <c:v>2.8268121484659566E-4</c:v>
                </c:pt>
                <c:pt idx="181">
                  <c:v>2.5209680306650104E-4</c:v>
                </c:pt>
                <c:pt idx="182">
                  <c:v>2.1861617655621017E-4</c:v>
                </c:pt>
                <c:pt idx="183">
                  <c:v>1.8526348699965793E-4</c:v>
                </c:pt>
                <c:pt idx="184">
                  <c:v>1.558791866071613E-4</c:v>
                </c:pt>
                <c:pt idx="185">
                  <c:v>1.3312163340273289E-4</c:v>
                </c:pt>
                <c:pt idx="186">
                  <c:v>1.1667965184484106E-4</c:v>
                </c:pt>
                <c:pt idx="187">
                  <c:v>1.0292728602014969E-4</c:v>
                </c:pt>
                <c:pt idx="188">
                  <c:v>8.9364606930288451E-5</c:v>
                </c:pt>
                <c:pt idx="189">
                  <c:v>7.6415381908807306E-5</c:v>
                </c:pt>
                <c:pt idx="190">
                  <c:v>6.1032448318832004E-5</c:v>
                </c:pt>
                <c:pt idx="191">
                  <c:v>4.0089663598806658E-5</c:v>
                </c:pt>
                <c:pt idx="192">
                  <c:v>1.6024591919455329E-5</c:v>
                </c:pt>
                <c:pt idx="193">
                  <c:v>-8.9497883323459645E-6</c:v>
                </c:pt>
                <c:pt idx="194">
                  <c:v>-3.5855892001681253E-5</c:v>
                </c:pt>
                <c:pt idx="195">
                  <c:v>-6.2046079175366494E-5</c:v>
                </c:pt>
                <c:pt idx="196">
                  <c:v>-8.9752473680663003E-5</c:v>
                </c:pt>
                <c:pt idx="197">
                  <c:v>-1.1622285315646762E-4</c:v>
                </c:pt>
                <c:pt idx="198">
                  <c:v>-1.3967353827320044E-4</c:v>
                </c:pt>
                <c:pt idx="199">
                  <c:v>-1.6073894236356986E-4</c:v>
                </c:pt>
                <c:pt idx="200">
                  <c:v>-1.79207164786696E-4</c:v>
                </c:pt>
                <c:pt idx="201">
                  <c:v>-1.9380681155129311E-4</c:v>
                </c:pt>
                <c:pt idx="202">
                  <c:v>-2.0528074027219371E-4</c:v>
                </c:pt>
                <c:pt idx="203">
                  <c:v>-2.1421129421721546E-4</c:v>
                </c:pt>
                <c:pt idx="204">
                  <c:v>-2.1786179858440118E-4</c:v>
                </c:pt>
                <c:pt idx="205">
                  <c:v>-2.2469908763624497E-4</c:v>
                </c:pt>
                <c:pt idx="206">
                  <c:v>-2.3398687474940338E-4</c:v>
                </c:pt>
                <c:pt idx="207">
                  <c:v>-2.4088713166213813E-4</c:v>
                </c:pt>
                <c:pt idx="208">
                  <c:v>-2.2802805773643482E-4</c:v>
                </c:pt>
                <c:pt idx="209">
                  <c:v>-2.1797941779837986E-4</c:v>
                </c:pt>
                <c:pt idx="210">
                  <c:v>-2.1613733137717411E-4</c:v>
                </c:pt>
                <c:pt idx="211">
                  <c:v>-2.2257133606340618E-4</c:v>
                </c:pt>
                <c:pt idx="212">
                  <c:v>-2.3337792084672521E-4</c:v>
                </c:pt>
                <c:pt idx="213">
                  <c:v>-2.4101283937512396E-4</c:v>
                </c:pt>
                <c:pt idx="214">
                  <c:v>-2.397170505681706E-4</c:v>
                </c:pt>
                <c:pt idx="215">
                  <c:v>-2.2499194777300284E-4</c:v>
                </c:pt>
                <c:pt idx="216">
                  <c:v>-1.9860885884883181E-4</c:v>
                </c:pt>
                <c:pt idx="217">
                  <c:v>-1.6156702430077615E-4</c:v>
                </c:pt>
                <c:pt idx="218">
                  <c:v>-1.1742095058152994E-4</c:v>
                </c:pt>
                <c:pt idx="219">
                  <c:v>-6.8802284602556497E-5</c:v>
                </c:pt>
                <c:pt idx="220">
                  <c:v>-2.3765413864185249E-5</c:v>
                </c:pt>
                <c:pt idx="221">
                  <c:v>1.8630814558315682E-5</c:v>
                </c:pt>
                <c:pt idx="222">
                  <c:v>5.6048560249168573E-5</c:v>
                </c:pt>
                <c:pt idx="223">
                  <c:v>8.8729451395451085E-5</c:v>
                </c:pt>
                <c:pt idx="224">
                  <c:v>1.1579682406098135E-4</c:v>
                </c:pt>
                <c:pt idx="225">
                  <c:v>1.3581864086670745E-4</c:v>
                </c:pt>
                <c:pt idx="226">
                  <c:v>1.5188048502069813E-4</c:v>
                </c:pt>
                <c:pt idx="227">
                  <c:v>1.6345004005838306E-4</c:v>
                </c:pt>
                <c:pt idx="228">
                  <c:v>1.7190927800331865E-4</c:v>
                </c:pt>
                <c:pt idx="229">
                  <c:v>1.7782054530576829E-4</c:v>
                </c:pt>
                <c:pt idx="230">
                  <c:v>1.8236765155809067E-4</c:v>
                </c:pt>
                <c:pt idx="231">
                  <c:v>1.8553387279051452E-4</c:v>
                </c:pt>
                <c:pt idx="232">
                  <c:v>1.8710972093826823E-4</c:v>
                </c:pt>
                <c:pt idx="233">
                  <c:v>1.8645823781468694E-4</c:v>
                </c:pt>
                <c:pt idx="234">
                  <c:v>1.8297475608321088E-4</c:v>
                </c:pt>
                <c:pt idx="235">
                  <c:v>1.783338077591672E-4</c:v>
                </c:pt>
                <c:pt idx="236">
                  <c:v>1.637501656791316E-4</c:v>
                </c:pt>
                <c:pt idx="237">
                  <c:v>1.3884186429241976E-4</c:v>
                </c:pt>
                <c:pt idx="238">
                  <c:v>1.0885614268256416E-4</c:v>
                </c:pt>
                <c:pt idx="239">
                  <c:v>7.685144700019829E-5</c:v>
                </c:pt>
                <c:pt idx="240">
                  <c:v>4.5485639445213281E-5</c:v>
                </c:pt>
                <c:pt idx="241">
                  <c:v>1.4059996277454407E-5</c:v>
                </c:pt>
                <c:pt idx="242">
                  <c:v>-1.5507999638606222E-5</c:v>
                </c:pt>
                <c:pt idx="243">
                  <c:v>-3.9617191977618715E-5</c:v>
                </c:pt>
                <c:pt idx="244">
                  <c:v>-5.9417203613256515E-5</c:v>
                </c:pt>
                <c:pt idx="245">
                  <c:v>-7.3214649132663225E-5</c:v>
                </c:pt>
                <c:pt idx="246">
                  <c:v>-8.0792442861674099E-5</c:v>
                </c:pt>
                <c:pt idx="247">
                  <c:v>-8.2799008228786052E-5</c:v>
                </c:pt>
                <c:pt idx="248">
                  <c:v>-7.9754394678128608E-5</c:v>
                </c:pt>
                <c:pt idx="249">
                  <c:v>-7.2570247019851437E-5</c:v>
                </c:pt>
                <c:pt idx="250">
                  <c:v>-5.9381448029119914E-5</c:v>
                </c:pt>
                <c:pt idx="251">
                  <c:v>-4.2705077339985224E-5</c:v>
                </c:pt>
                <c:pt idx="252">
                  <c:v>-2.0981810615217757E-5</c:v>
                </c:pt>
                <c:pt idx="253">
                  <c:v>4.7493716551651977E-6</c:v>
                </c:pt>
                <c:pt idx="254">
                  <c:v>3.4065126219854494E-5</c:v>
                </c:pt>
                <c:pt idx="255">
                  <c:v>6.3153955507122219E-5</c:v>
                </c:pt>
                <c:pt idx="256">
                  <c:v>8.7950301202645002E-5</c:v>
                </c:pt>
                <c:pt idx="257">
                  <c:v>1.053039407838256E-4</c:v>
                </c:pt>
                <c:pt idx="258">
                  <c:v>1.1650873342483871E-4</c:v>
                </c:pt>
                <c:pt idx="259">
                  <c:v>1.2359857238498668E-4</c:v>
                </c:pt>
                <c:pt idx="260">
                  <c:v>1.2854915485912633E-4</c:v>
                </c:pt>
                <c:pt idx="261">
                  <c:v>1.3188751586036936E-4</c:v>
                </c:pt>
                <c:pt idx="262">
                  <c:v>1.3393818274245504E-4</c:v>
                </c:pt>
                <c:pt idx="263">
                  <c:v>1.3280269612122564E-4</c:v>
                </c:pt>
                <c:pt idx="264">
                  <c:v>1.2520638265601933E-4</c:v>
                </c:pt>
                <c:pt idx="265">
                  <c:v>1.109952655538256E-4</c:v>
                </c:pt>
                <c:pt idx="266">
                  <c:v>8.8032603106131063E-5</c:v>
                </c:pt>
                <c:pt idx="267">
                  <c:v>5.5732860827007415E-5</c:v>
                </c:pt>
                <c:pt idx="268">
                  <c:v>1.4203929582670845E-5</c:v>
                </c:pt>
                <c:pt idx="269">
                  <c:v>-3.3289945380191366E-5</c:v>
                </c:pt>
                <c:pt idx="270">
                  <c:v>-8.3970990054489574E-5</c:v>
                </c:pt>
                <c:pt idx="271">
                  <c:v>-1.336922407217864E-4</c:v>
                </c:pt>
                <c:pt idx="272">
                  <c:v>-1.7927310148614542E-4</c:v>
                </c:pt>
                <c:pt idx="273">
                  <c:v>-2.1868019101525384E-4</c:v>
                </c:pt>
                <c:pt idx="274">
                  <c:v>-2.50955170088057E-4</c:v>
                </c:pt>
                <c:pt idx="275">
                  <c:v>-2.7668679358753098E-4</c:v>
                </c:pt>
                <c:pt idx="276">
                  <c:v>-2.9635726636455901E-4</c:v>
                </c:pt>
                <c:pt idx="277">
                  <c:v>-3.1059734739228E-4</c:v>
                </c:pt>
                <c:pt idx="278">
                  <c:v>-3.1993909491856974E-4</c:v>
                </c:pt>
                <c:pt idx="279">
                  <c:v>-3.2533919113132383E-4</c:v>
                </c:pt>
                <c:pt idx="280">
                  <c:v>-3.2825395553523013E-4</c:v>
                </c:pt>
                <c:pt idx="281">
                  <c:v>-3.2702198502562588E-4</c:v>
                </c:pt>
                <c:pt idx="282">
                  <c:v>-3.0305075318732812E-4</c:v>
                </c:pt>
                <c:pt idx="283">
                  <c:v>-2.7633559538967788E-4</c:v>
                </c:pt>
                <c:pt idx="284">
                  <c:v>-2.4944248576197898E-4</c:v>
                </c:pt>
                <c:pt idx="285">
                  <c:v>-2.1981812583567994E-4</c:v>
                </c:pt>
                <c:pt idx="286">
                  <c:v>-1.8692672633445793E-4</c:v>
                </c:pt>
                <c:pt idx="287">
                  <c:v>-1.5722690957162776E-4</c:v>
                </c:pt>
                <c:pt idx="288">
                  <c:v>-1.364526261515435E-4</c:v>
                </c:pt>
                <c:pt idx="289">
                  <c:v>-1.2348725389493926E-4</c:v>
                </c:pt>
                <c:pt idx="290">
                  <c:v>-1.1270201267043652E-4</c:v>
                </c:pt>
                <c:pt idx="291">
                  <c:v>-9.9670111656098687E-5</c:v>
                </c:pt>
                <c:pt idx="292">
                  <c:v>-8.5243883813100447E-5</c:v>
                </c:pt>
                <c:pt idx="293">
                  <c:v>-6.651521220262492E-5</c:v>
                </c:pt>
                <c:pt idx="294">
                  <c:v>-3.979213394585155E-5</c:v>
                </c:pt>
                <c:pt idx="295">
                  <c:v>-5.6612786626623453E-6</c:v>
                </c:pt>
                <c:pt idx="296">
                  <c:v>3.350498191561671E-5</c:v>
                </c:pt>
                <c:pt idx="297">
                  <c:v>7.5475970658684009E-5</c:v>
                </c:pt>
                <c:pt idx="298">
                  <c:v>1.1457268379238106E-4</c:v>
                </c:pt>
                <c:pt idx="299">
                  <c:v>1.4934154128235197E-4</c:v>
                </c:pt>
                <c:pt idx="300">
                  <c:v>1.7842013440695745E-4</c:v>
                </c:pt>
                <c:pt idx="301">
                  <c:v>2.0353888610618253E-4</c:v>
                </c:pt>
                <c:pt idx="302">
                  <c:v>2.280900173655321E-4</c:v>
                </c:pt>
                <c:pt idx="303">
                  <c:v>2.5813241663479047E-4</c:v>
                </c:pt>
                <c:pt idx="304">
                  <c:v>2.9578529749696528E-4</c:v>
                </c:pt>
                <c:pt idx="305">
                  <c:v>3.3610318614650623E-4</c:v>
                </c:pt>
                <c:pt idx="306">
                  <c:v>3.7777838047083089E-4</c:v>
                </c:pt>
                <c:pt idx="307">
                  <c:v>4.1558182314639121E-4</c:v>
                </c:pt>
                <c:pt idx="308">
                  <c:v>4.4527279823687994E-4</c:v>
                </c:pt>
                <c:pt idx="309">
                  <c:v>4.6484608315832678E-4</c:v>
                </c:pt>
                <c:pt idx="310">
                  <c:v>4.7589746032721322E-4</c:v>
                </c:pt>
                <c:pt idx="311">
                  <c:v>4.7934469634727122E-4</c:v>
                </c:pt>
                <c:pt idx="312">
                  <c:v>4.74468243225748E-4</c:v>
                </c:pt>
                <c:pt idx="313">
                  <c:v>4.7937647633314616E-4</c:v>
                </c:pt>
                <c:pt idx="314">
                  <c:v>4.7575104941854305E-4</c:v>
                </c:pt>
                <c:pt idx="315">
                  <c:v>4.6141557524641649E-4</c:v>
                </c:pt>
                <c:pt idx="316">
                  <c:v>4.3269435290036883E-4</c:v>
                </c:pt>
                <c:pt idx="317">
                  <c:v>3.9223984212824871E-4</c:v>
                </c:pt>
                <c:pt idx="318">
                  <c:v>3.3811342718470213E-4</c:v>
                </c:pt>
                <c:pt idx="319">
                  <c:v>2.7352861675523921E-4</c:v>
                </c:pt>
                <c:pt idx="320">
                  <c:v>2.03816297591754E-4</c:v>
                </c:pt>
                <c:pt idx="321">
                  <c:v>1.3189207553683269E-4</c:v>
                </c:pt>
                <c:pt idx="322">
                  <c:v>5.9137792168786012E-5</c:v>
                </c:pt>
                <c:pt idx="323">
                  <c:v>-1.3922606354519256E-5</c:v>
                </c:pt>
                <c:pt idx="324">
                  <c:v>-8.4500833617283025E-5</c:v>
                </c:pt>
                <c:pt idx="325">
                  <c:v>-1.4786445909750561E-4</c:v>
                </c:pt>
                <c:pt idx="326">
                  <c:v>-2.0006963650455643E-4</c:v>
                </c:pt>
                <c:pt idx="327">
                  <c:v>-2.4185676410073238E-4</c:v>
                </c:pt>
                <c:pt idx="328">
                  <c:v>-2.7325698808436426E-4</c:v>
                </c:pt>
                <c:pt idx="329">
                  <c:v>-2.9864199014921337E-4</c:v>
                </c:pt>
                <c:pt idx="330">
                  <c:v>-3.1972271729741367E-4</c:v>
                </c:pt>
                <c:pt idx="331">
                  <c:v>-3.4079326929584619E-4</c:v>
                </c:pt>
                <c:pt idx="332">
                  <c:v>-3.98154012648569E-4</c:v>
                </c:pt>
                <c:pt idx="333">
                  <c:v>-4.4574611291529664E-4</c:v>
                </c:pt>
                <c:pt idx="334">
                  <c:v>-4.7758502822609674E-4</c:v>
                </c:pt>
                <c:pt idx="335">
                  <c:v>-4.9112277838491618E-4</c:v>
                </c:pt>
                <c:pt idx="336">
                  <c:v>-4.9115591475199329E-4</c:v>
                </c:pt>
                <c:pt idx="337">
                  <c:v>-4.767006042623713E-4</c:v>
                </c:pt>
                <c:pt idx="338">
                  <c:v>-4.5258431842610733E-4</c:v>
                </c:pt>
                <c:pt idx="339">
                  <c:v>-4.2330188881005025E-4</c:v>
                </c:pt>
                <c:pt idx="340">
                  <c:v>-3.869455484673382E-4</c:v>
                </c:pt>
                <c:pt idx="341">
                  <c:v>-3.43046785482476E-4</c:v>
                </c:pt>
                <c:pt idx="342">
                  <c:v>-2.9565830189254018E-4</c:v>
                </c:pt>
                <c:pt idx="343">
                  <c:v>-2.4510824755435029E-4</c:v>
                </c:pt>
                <c:pt idx="344">
                  <c:v>-2.0198958117755201E-4</c:v>
                </c:pt>
                <c:pt idx="345">
                  <c:v>-1.5309132806836604E-4</c:v>
                </c:pt>
                <c:pt idx="346">
                  <c:v>-1.0123095181470198E-4</c:v>
                </c:pt>
                <c:pt idx="347">
                  <c:v>-5.6426985992959925E-5</c:v>
                </c:pt>
                <c:pt idx="348">
                  <c:v>-2.0349718690399217E-5</c:v>
                </c:pt>
                <c:pt idx="349">
                  <c:v>5.421675523863204E-6</c:v>
                </c:pt>
                <c:pt idx="350">
                  <c:v>2.4964056263167038E-5</c:v>
                </c:pt>
                <c:pt idx="351">
                  <c:v>4.3089400563809674E-5</c:v>
                </c:pt>
                <c:pt idx="352">
                  <c:v>5.7336997841635086E-5</c:v>
                </c:pt>
                <c:pt idx="353">
                  <c:v>6.5823069135207836E-5</c:v>
                </c:pt>
                <c:pt idx="354">
                  <c:v>6.8666244511522652E-5</c:v>
                </c:pt>
                <c:pt idx="355">
                  <c:v>6.9422779882687266E-5</c:v>
                </c:pt>
                <c:pt idx="356">
                  <c:v>6.7141208347053368E-5</c:v>
                </c:pt>
                <c:pt idx="357">
                  <c:v>6.308103006543418E-5</c:v>
                </c:pt>
                <c:pt idx="358">
                  <c:v>5.7751457312054405E-5</c:v>
                </c:pt>
                <c:pt idx="359">
                  <c:v>5.2189893126788432E-5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039392"/>
        <c:axId val="474039784"/>
      </c:lineChart>
      <c:catAx>
        <c:axId val="474038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74039000"/>
        <c:crosses val="autoZero"/>
        <c:auto val="1"/>
        <c:lblAlgn val="ctr"/>
        <c:lblOffset val="100"/>
        <c:noMultiLvlLbl val="0"/>
      </c:catAx>
      <c:valAx>
        <c:axId val="474039000"/>
        <c:scaling>
          <c:orientation val="minMax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74038608"/>
        <c:crosses val="autoZero"/>
        <c:crossBetween val="between"/>
      </c:valAx>
      <c:catAx>
        <c:axId val="474039392"/>
        <c:scaling>
          <c:orientation val="minMax"/>
        </c:scaling>
        <c:delete val="1"/>
        <c:axPos val="b"/>
        <c:majorTickMark val="out"/>
        <c:minorTickMark val="none"/>
        <c:tickLblPos val="nextTo"/>
        <c:crossAx val="474039784"/>
        <c:crosses val="autoZero"/>
        <c:auto val="1"/>
        <c:lblAlgn val="ctr"/>
        <c:lblOffset val="100"/>
        <c:noMultiLvlLbl val="0"/>
      </c:catAx>
      <c:valAx>
        <c:axId val="47403978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74039392"/>
        <c:crosses val="max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189" l="0.70000000000000062" r="0.70000000000000062" t="0.75000000000000189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'Score Template 2'!$BP$8</c:f>
              <c:strCache>
                <c:ptCount val="1"/>
                <c:pt idx="0">
                  <c:v>StDev Used</c:v>
                </c:pt>
              </c:strCache>
            </c:strRef>
          </c:tx>
          <c:marker>
            <c:symbol val="none"/>
          </c:marker>
          <c:val>
            <c:numRef>
              <c:f>'Score Template 2'!$BP$39:$BP$398</c:f>
              <c:numCache>
                <c:formatCode>0.0000</c:formatCode>
                <c:ptCount val="360"/>
                <c:pt idx="0">
                  <c:v>1.9020145128606672E-3</c:v>
                </c:pt>
                <c:pt idx="1">
                  <c:v>1.937167706583931E-3</c:v>
                </c:pt>
                <c:pt idx="2">
                  <c:v>1.9994484016671562E-3</c:v>
                </c:pt>
                <c:pt idx="3">
                  <c:v>2.0854268944713863E-3</c:v>
                </c:pt>
                <c:pt idx="4">
                  <c:v>2.149121904418919E-3</c:v>
                </c:pt>
                <c:pt idx="5">
                  <c:v>2.2053062432798093E-3</c:v>
                </c:pt>
                <c:pt idx="6">
                  <c:v>2.2536828750067792E-3</c:v>
                </c:pt>
                <c:pt idx="7">
                  <c:v>2.2931721515122524E-3</c:v>
                </c:pt>
                <c:pt idx="8">
                  <c:v>2.3302137165711967E-3</c:v>
                </c:pt>
                <c:pt idx="9">
                  <c:v>2.3591922576827956E-3</c:v>
                </c:pt>
                <c:pt idx="10">
                  <c:v>2.4022460563944354E-3</c:v>
                </c:pt>
                <c:pt idx="11">
                  <c:v>2.4511220944128964E-3</c:v>
                </c:pt>
                <c:pt idx="12">
                  <c:v>2.4903338840305176E-3</c:v>
                </c:pt>
                <c:pt idx="13">
                  <c:v>2.5179869862316656E-3</c:v>
                </c:pt>
                <c:pt idx="14">
                  <c:v>2.5191472192897303E-3</c:v>
                </c:pt>
                <c:pt idx="15">
                  <c:v>2.46584279784703E-3</c:v>
                </c:pt>
                <c:pt idx="16">
                  <c:v>2.3230386961104002E-3</c:v>
                </c:pt>
                <c:pt idx="17">
                  <c:v>2.0738098941373048E-3</c:v>
                </c:pt>
                <c:pt idx="18">
                  <c:v>1.8010216944507587E-3</c:v>
                </c:pt>
                <c:pt idx="19">
                  <c:v>1.5253520117850302E-3</c:v>
                </c:pt>
                <c:pt idx="20">
                  <c:v>1.3114266104095897E-3</c:v>
                </c:pt>
                <c:pt idx="21">
                  <c:v>1.1505746596403874E-3</c:v>
                </c:pt>
                <c:pt idx="22">
                  <c:v>1.0623892881062599E-3</c:v>
                </c:pt>
                <c:pt idx="23">
                  <c:v>1.0209399225701674E-3</c:v>
                </c:pt>
                <c:pt idx="24">
                  <c:v>1.0121704506865299E-3</c:v>
                </c:pt>
                <c:pt idx="25">
                  <c:v>1.0329379018522837E-3</c:v>
                </c:pt>
                <c:pt idx="26">
                  <c:v>1.0851798002132246E-3</c:v>
                </c:pt>
                <c:pt idx="27">
                  <c:v>1.195406543019824E-3</c:v>
                </c:pt>
                <c:pt idx="28">
                  <c:v>1.3375024974120022E-3</c:v>
                </c:pt>
                <c:pt idx="29">
                  <c:v>1.484811536345028E-3</c:v>
                </c:pt>
                <c:pt idx="30">
                  <c:v>1.6287951718437557E-3</c:v>
                </c:pt>
                <c:pt idx="31">
                  <c:v>1.7741396909242502E-3</c:v>
                </c:pt>
                <c:pt idx="32">
                  <c:v>1.9104231968163957E-3</c:v>
                </c:pt>
                <c:pt idx="33">
                  <c:v>1.9960420488431244E-3</c:v>
                </c:pt>
                <c:pt idx="34">
                  <c:v>2.0276573471402414E-3</c:v>
                </c:pt>
                <c:pt idx="35">
                  <c:v>2.042894412813431E-3</c:v>
                </c:pt>
                <c:pt idx="36">
                  <c:v>2.0414981561912618E-3</c:v>
                </c:pt>
                <c:pt idx="37">
                  <c:v>2.028194283315262E-3</c:v>
                </c:pt>
                <c:pt idx="38">
                  <c:v>2.0110674862869895E-3</c:v>
                </c:pt>
                <c:pt idx="39">
                  <c:v>2.0608742351674253E-3</c:v>
                </c:pt>
                <c:pt idx="40">
                  <c:v>2.25776658777367E-3</c:v>
                </c:pt>
                <c:pt idx="41">
                  <c:v>2.5785037248874073E-3</c:v>
                </c:pt>
                <c:pt idx="42">
                  <c:v>2.9554938898210597E-3</c:v>
                </c:pt>
                <c:pt idx="43">
                  <c:v>3.3407315751724843E-3</c:v>
                </c:pt>
                <c:pt idx="44">
                  <c:v>3.7320269771784396E-3</c:v>
                </c:pt>
                <c:pt idx="45">
                  <c:v>4.1038060952050025E-3</c:v>
                </c:pt>
                <c:pt idx="46">
                  <c:v>4.4559487575020814E-3</c:v>
                </c:pt>
                <c:pt idx="47">
                  <c:v>4.7678833343596811E-3</c:v>
                </c:pt>
                <c:pt idx="48">
                  <c:v>5.045319765020549E-3</c:v>
                </c:pt>
                <c:pt idx="49">
                  <c:v>5.2897195178115142E-3</c:v>
                </c:pt>
                <c:pt idx="50">
                  <c:v>5.5027939040989465E-3</c:v>
                </c:pt>
                <c:pt idx="51">
                  <c:v>5.6830027167770764E-3</c:v>
                </c:pt>
                <c:pt idx="52">
                  <c:v>5.8335843179931901E-3</c:v>
                </c:pt>
                <c:pt idx="53">
                  <c:v>5.9553892154488031E-3</c:v>
                </c:pt>
                <c:pt idx="54">
                  <c:v>6.0499222383245252E-3</c:v>
                </c:pt>
                <c:pt idx="55">
                  <c:v>6.1086047807238607E-3</c:v>
                </c:pt>
                <c:pt idx="56">
                  <c:v>6.1314788111173687E-3</c:v>
                </c:pt>
                <c:pt idx="57">
                  <c:v>6.1223985178590389E-3</c:v>
                </c:pt>
                <c:pt idx="58">
                  <c:v>6.0727750120558996E-3</c:v>
                </c:pt>
                <c:pt idx="59">
                  <c:v>5.951075212001747E-3</c:v>
                </c:pt>
                <c:pt idx="60">
                  <c:v>5.7605603921039488E-3</c:v>
                </c:pt>
                <c:pt idx="61">
                  <c:v>5.5111993015290843E-3</c:v>
                </c:pt>
                <c:pt idx="62">
                  <c:v>5.214217355163437E-3</c:v>
                </c:pt>
                <c:pt idx="63">
                  <c:v>4.8833180277330383E-3</c:v>
                </c:pt>
                <c:pt idx="64">
                  <c:v>4.5736070275495429E-3</c:v>
                </c:pt>
                <c:pt idx="65">
                  <c:v>4.3285679733424459E-3</c:v>
                </c:pt>
                <c:pt idx="66">
                  <c:v>4.2033775436475171E-3</c:v>
                </c:pt>
                <c:pt idx="67">
                  <c:v>4.206211775471428E-3</c:v>
                </c:pt>
                <c:pt idx="68">
                  <c:v>4.282324814640818E-3</c:v>
                </c:pt>
                <c:pt idx="69">
                  <c:v>4.4319695024825547E-3</c:v>
                </c:pt>
                <c:pt idx="70">
                  <c:v>4.716888295373655E-3</c:v>
                </c:pt>
                <c:pt idx="71">
                  <c:v>5.0485577599843319E-3</c:v>
                </c:pt>
                <c:pt idx="72">
                  <c:v>5.3602688417818027E-3</c:v>
                </c:pt>
                <c:pt idx="73">
                  <c:v>5.6191036734081603E-3</c:v>
                </c:pt>
                <c:pt idx="74">
                  <c:v>5.8209830899693064E-3</c:v>
                </c:pt>
                <c:pt idx="75">
                  <c:v>5.9708961877791835E-3</c:v>
                </c:pt>
                <c:pt idx="76">
                  <c:v>6.0740620416947395E-3</c:v>
                </c:pt>
                <c:pt idx="77">
                  <c:v>6.138235609751375E-3</c:v>
                </c:pt>
                <c:pt idx="78">
                  <c:v>6.1851913490138868E-3</c:v>
                </c:pt>
                <c:pt idx="79">
                  <c:v>6.2248436829211119E-3</c:v>
                </c:pt>
                <c:pt idx="80">
                  <c:v>6.2108029716410372E-3</c:v>
                </c:pt>
                <c:pt idx="81">
                  <c:v>6.1381099136447979E-3</c:v>
                </c:pt>
                <c:pt idx="82">
                  <c:v>6.0083954969718141E-3</c:v>
                </c:pt>
                <c:pt idx="83">
                  <c:v>5.833436036280672E-3</c:v>
                </c:pt>
                <c:pt idx="84">
                  <c:v>5.6135887444059016E-3</c:v>
                </c:pt>
                <c:pt idx="85">
                  <c:v>5.3478727554175419E-3</c:v>
                </c:pt>
                <c:pt idx="86">
                  <c:v>5.0360895018633457E-3</c:v>
                </c:pt>
                <c:pt idx="87">
                  <c:v>4.6686863080167796E-3</c:v>
                </c:pt>
                <c:pt idx="88">
                  <c:v>4.2458765403354222E-3</c:v>
                </c:pt>
                <c:pt idx="89">
                  <c:v>3.7552664364809726E-3</c:v>
                </c:pt>
                <c:pt idx="90">
                  <c:v>3.275374934722919E-3</c:v>
                </c:pt>
                <c:pt idx="91">
                  <c:v>2.8480378071681972E-3</c:v>
                </c:pt>
                <c:pt idx="92">
                  <c:v>2.5428227520811501E-3</c:v>
                </c:pt>
                <c:pt idx="93">
                  <c:v>2.3368270024412751E-3</c:v>
                </c:pt>
                <c:pt idx="94">
                  <c:v>2.2273733006092479E-3</c:v>
                </c:pt>
                <c:pt idx="95">
                  <c:v>2.208870826905665E-3</c:v>
                </c:pt>
                <c:pt idx="96">
                  <c:v>2.2904043313091674E-3</c:v>
                </c:pt>
                <c:pt idx="97">
                  <c:v>2.422007263342886E-3</c:v>
                </c:pt>
                <c:pt idx="98">
                  <c:v>2.5433005621960077E-3</c:v>
                </c:pt>
                <c:pt idx="99">
                  <c:v>2.6462950290579209E-3</c:v>
                </c:pt>
                <c:pt idx="100">
                  <c:v>2.7347524669732071E-3</c:v>
                </c:pt>
                <c:pt idx="101">
                  <c:v>2.7936758515777617E-3</c:v>
                </c:pt>
                <c:pt idx="102">
                  <c:v>2.8013761371051596E-3</c:v>
                </c:pt>
                <c:pt idx="103">
                  <c:v>2.7551454849729239E-3</c:v>
                </c:pt>
                <c:pt idx="104">
                  <c:v>2.6900569471125669E-3</c:v>
                </c:pt>
                <c:pt idx="105">
                  <c:v>2.6256244797720684E-3</c:v>
                </c:pt>
                <c:pt idx="106">
                  <c:v>2.5623643684153873E-3</c:v>
                </c:pt>
                <c:pt idx="107">
                  <c:v>2.503778983213883E-3</c:v>
                </c:pt>
                <c:pt idx="108">
                  <c:v>2.4411140946119405E-3</c:v>
                </c:pt>
                <c:pt idx="109">
                  <c:v>2.3620696906903817E-3</c:v>
                </c:pt>
                <c:pt idx="110">
                  <c:v>2.2414920099457043E-3</c:v>
                </c:pt>
                <c:pt idx="111">
                  <c:v>2.1569212366776215E-3</c:v>
                </c:pt>
                <c:pt idx="112">
                  <c:v>2.1352141485258924E-3</c:v>
                </c:pt>
                <c:pt idx="113">
                  <c:v>2.1660251439385957E-3</c:v>
                </c:pt>
                <c:pt idx="114">
                  <c:v>2.1934207617408199E-3</c:v>
                </c:pt>
                <c:pt idx="115">
                  <c:v>2.2092996460632845E-3</c:v>
                </c:pt>
                <c:pt idx="116">
                  <c:v>2.2174347512216304E-3</c:v>
                </c:pt>
                <c:pt idx="117">
                  <c:v>2.2225283008115138E-3</c:v>
                </c:pt>
                <c:pt idx="118">
                  <c:v>2.2300505741485841E-3</c:v>
                </c:pt>
                <c:pt idx="119">
                  <c:v>2.2321421771028653E-3</c:v>
                </c:pt>
                <c:pt idx="120">
                  <c:v>2.2306300606379087E-3</c:v>
                </c:pt>
                <c:pt idx="121">
                  <c:v>2.2194363167354794E-3</c:v>
                </c:pt>
                <c:pt idx="122">
                  <c:v>2.2033222320701012E-3</c:v>
                </c:pt>
                <c:pt idx="123">
                  <c:v>2.1785325378869511E-3</c:v>
                </c:pt>
                <c:pt idx="124">
                  <c:v>2.164999668269425E-3</c:v>
                </c:pt>
                <c:pt idx="125">
                  <c:v>2.1334997063870032E-3</c:v>
                </c:pt>
                <c:pt idx="126">
                  <c:v>2.0852073371475811E-3</c:v>
                </c:pt>
                <c:pt idx="127">
                  <c:v>2.0166084045570433E-3</c:v>
                </c:pt>
                <c:pt idx="128">
                  <c:v>1.9529203358347562E-3</c:v>
                </c:pt>
                <c:pt idx="129">
                  <c:v>1.9164009350499374E-3</c:v>
                </c:pt>
                <c:pt idx="130">
                  <c:v>1.9070641649644685E-3</c:v>
                </c:pt>
                <c:pt idx="131">
                  <c:v>1.8952808590638802E-3</c:v>
                </c:pt>
                <c:pt idx="132">
                  <c:v>1.847027302908065E-3</c:v>
                </c:pt>
                <c:pt idx="133">
                  <c:v>1.7899164723159601E-3</c:v>
                </c:pt>
                <c:pt idx="134">
                  <c:v>1.7811348830883227E-3</c:v>
                </c:pt>
                <c:pt idx="135">
                  <c:v>1.8023110329747401E-3</c:v>
                </c:pt>
                <c:pt idx="136">
                  <c:v>1.8225837607040681E-3</c:v>
                </c:pt>
                <c:pt idx="137">
                  <c:v>1.8312810046394029E-3</c:v>
                </c:pt>
                <c:pt idx="138">
                  <c:v>1.826420649749354E-3</c:v>
                </c:pt>
                <c:pt idx="139">
                  <c:v>1.8116033157780781E-3</c:v>
                </c:pt>
                <c:pt idx="140">
                  <c:v>1.7827782668838298E-3</c:v>
                </c:pt>
                <c:pt idx="141">
                  <c:v>1.7389033000898789E-3</c:v>
                </c:pt>
                <c:pt idx="142">
                  <c:v>1.6717073075690301E-3</c:v>
                </c:pt>
                <c:pt idx="143">
                  <c:v>1.5766735650565298E-3</c:v>
                </c:pt>
                <c:pt idx="144">
                  <c:v>1.4616107322897654E-3</c:v>
                </c:pt>
                <c:pt idx="145">
                  <c:v>1.3791309577361403E-3</c:v>
                </c:pt>
                <c:pt idx="146">
                  <c:v>1.3574571845042442E-3</c:v>
                </c:pt>
                <c:pt idx="147">
                  <c:v>1.4109885640218732E-3</c:v>
                </c:pt>
                <c:pt idx="148">
                  <c:v>1.5236050588973643E-3</c:v>
                </c:pt>
                <c:pt idx="149">
                  <c:v>1.6921798845455126E-3</c:v>
                </c:pt>
                <c:pt idx="150">
                  <c:v>1.8683249660436767E-3</c:v>
                </c:pt>
                <c:pt idx="151">
                  <c:v>2.0396562029989002E-3</c:v>
                </c:pt>
                <c:pt idx="152">
                  <c:v>2.2058086154303704E-3</c:v>
                </c:pt>
                <c:pt idx="153">
                  <c:v>2.3558593468289957E-3</c:v>
                </c:pt>
                <c:pt idx="154">
                  <c:v>2.4498347538582451E-3</c:v>
                </c:pt>
                <c:pt idx="155">
                  <c:v>2.4986596181491797E-3</c:v>
                </c:pt>
                <c:pt idx="156">
                  <c:v>2.5197899472208423E-3</c:v>
                </c:pt>
                <c:pt idx="157">
                  <c:v>2.5180812185275014E-3</c:v>
                </c:pt>
                <c:pt idx="158">
                  <c:v>2.4947178887049452E-3</c:v>
                </c:pt>
                <c:pt idx="159">
                  <c:v>2.4590454483796372E-3</c:v>
                </c:pt>
                <c:pt idx="160">
                  <c:v>2.3950600580591166E-3</c:v>
                </c:pt>
                <c:pt idx="161">
                  <c:v>2.3042084757213866E-3</c:v>
                </c:pt>
                <c:pt idx="162">
                  <c:v>2.2250110587861182E-3</c:v>
                </c:pt>
                <c:pt idx="163">
                  <c:v>2.2032129315014298E-3</c:v>
                </c:pt>
                <c:pt idx="164">
                  <c:v>2.247346592350158E-3</c:v>
                </c:pt>
                <c:pt idx="165">
                  <c:v>2.301015752814644E-3</c:v>
                </c:pt>
                <c:pt idx="166">
                  <c:v>2.3481019087593417E-3</c:v>
                </c:pt>
                <c:pt idx="167">
                  <c:v>2.3973242763057536E-3</c:v>
                </c:pt>
                <c:pt idx="168">
                  <c:v>2.4522059105241099E-3</c:v>
                </c:pt>
                <c:pt idx="169">
                  <c:v>2.5102964274357465E-3</c:v>
                </c:pt>
                <c:pt idx="170">
                  <c:v>2.5679666825907462E-3</c:v>
                </c:pt>
                <c:pt idx="171">
                  <c:v>2.6241986976060011E-3</c:v>
                </c:pt>
                <c:pt idx="172">
                  <c:v>2.678202484416998E-3</c:v>
                </c:pt>
                <c:pt idx="173">
                  <c:v>2.7328857257987076E-3</c:v>
                </c:pt>
                <c:pt idx="174">
                  <c:v>2.7831248277945869E-3</c:v>
                </c:pt>
                <c:pt idx="175">
                  <c:v>2.8274011939924243E-3</c:v>
                </c:pt>
                <c:pt idx="176">
                  <c:v>2.863090174228373E-3</c:v>
                </c:pt>
                <c:pt idx="177">
                  <c:v>2.9941320139058192E-3</c:v>
                </c:pt>
                <c:pt idx="178">
                  <c:v>3.045947562641075E-3</c:v>
                </c:pt>
                <c:pt idx="179">
                  <c:v>3.016074378040961E-3</c:v>
                </c:pt>
                <c:pt idx="180">
                  <c:v>2.9108157247551198E-3</c:v>
                </c:pt>
                <c:pt idx="181">
                  <c:v>2.7591830660234377E-3</c:v>
                </c:pt>
                <c:pt idx="182">
                  <c:v>2.5674544956646819E-3</c:v>
                </c:pt>
                <c:pt idx="183">
                  <c:v>2.3272119332217569E-3</c:v>
                </c:pt>
                <c:pt idx="184">
                  <c:v>2.0455998434029811E-3</c:v>
                </c:pt>
                <c:pt idx="185">
                  <c:v>1.7919943141369817E-3</c:v>
                </c:pt>
                <c:pt idx="186">
                  <c:v>1.5906116041506373E-3</c:v>
                </c:pt>
                <c:pt idx="187">
                  <c:v>1.4216209629478603E-3</c:v>
                </c:pt>
                <c:pt idx="188">
                  <c:v>1.2639767082776616E-3</c:v>
                </c:pt>
                <c:pt idx="189">
                  <c:v>1.1531521996007016E-3</c:v>
                </c:pt>
                <c:pt idx="190">
                  <c:v>1.0807727129978682E-3</c:v>
                </c:pt>
                <c:pt idx="191">
                  <c:v>1.0457562121036921E-3</c:v>
                </c:pt>
                <c:pt idx="192">
                  <c:v>1.0796576132214995E-3</c:v>
                </c:pt>
                <c:pt idx="193">
                  <c:v>1.1930607733227805E-3</c:v>
                </c:pt>
                <c:pt idx="194">
                  <c:v>1.3846622789644868E-3</c:v>
                </c:pt>
                <c:pt idx="195">
                  <c:v>1.5867143459100867E-3</c:v>
                </c:pt>
                <c:pt idx="196">
                  <c:v>1.7981186412861444E-3</c:v>
                </c:pt>
                <c:pt idx="197">
                  <c:v>1.9835852293992773E-3</c:v>
                </c:pt>
                <c:pt idx="198">
                  <c:v>2.1297541257780197E-3</c:v>
                </c:pt>
                <c:pt idx="199">
                  <c:v>2.2513197170988095E-3</c:v>
                </c:pt>
                <c:pt idx="200">
                  <c:v>2.3505108217156852E-3</c:v>
                </c:pt>
                <c:pt idx="201">
                  <c:v>2.4208583715906993E-3</c:v>
                </c:pt>
                <c:pt idx="202">
                  <c:v>2.4719922766090899E-3</c:v>
                </c:pt>
                <c:pt idx="203">
                  <c:v>2.5097352897947272E-3</c:v>
                </c:pt>
                <c:pt idx="204">
                  <c:v>2.5226764035908783E-3</c:v>
                </c:pt>
                <c:pt idx="205">
                  <c:v>2.5521517429744909E-3</c:v>
                </c:pt>
                <c:pt idx="206">
                  <c:v>2.5981993768618718E-3</c:v>
                </c:pt>
                <c:pt idx="207">
                  <c:v>2.6314099916910343E-3</c:v>
                </c:pt>
                <c:pt idx="208">
                  <c:v>2.5369884960621714E-3</c:v>
                </c:pt>
                <c:pt idx="209">
                  <c:v>2.4685886165319855E-3</c:v>
                </c:pt>
                <c:pt idx="210">
                  <c:v>2.456741822342054E-3</c:v>
                </c:pt>
                <c:pt idx="211">
                  <c:v>2.4933879184669636E-3</c:v>
                </c:pt>
                <c:pt idx="212">
                  <c:v>2.5414579979254519E-3</c:v>
                </c:pt>
                <c:pt idx="213">
                  <c:v>2.5757214622362909E-3</c:v>
                </c:pt>
                <c:pt idx="214">
                  <c:v>2.5697184485203436E-3</c:v>
                </c:pt>
                <c:pt idx="215">
                  <c:v>2.4925505759157232E-3</c:v>
                </c:pt>
                <c:pt idx="216">
                  <c:v>2.3421002186741159E-3</c:v>
                </c:pt>
                <c:pt idx="217">
                  <c:v>2.117808997396115E-3</c:v>
                </c:pt>
                <c:pt idx="218">
                  <c:v>1.8631473800253668E-3</c:v>
                </c:pt>
                <c:pt idx="219">
                  <c:v>1.6262674867115893E-3</c:v>
                </c:pt>
                <c:pt idx="220">
                  <c:v>1.4399658893565555E-3</c:v>
                </c:pt>
                <c:pt idx="221">
                  <c:v>1.3761789179396662E-3</c:v>
                </c:pt>
                <c:pt idx="222">
                  <c:v>1.4125612045581114E-3</c:v>
                </c:pt>
                <c:pt idx="223">
                  <c:v>1.5046262772551834E-3</c:v>
                </c:pt>
                <c:pt idx="224">
                  <c:v>1.6142499119626054E-3</c:v>
                </c:pt>
                <c:pt idx="225">
                  <c:v>1.7235689708186112E-3</c:v>
                </c:pt>
                <c:pt idx="226">
                  <c:v>1.8206055603471427E-3</c:v>
                </c:pt>
                <c:pt idx="227">
                  <c:v>1.8978920260935748E-3</c:v>
                </c:pt>
                <c:pt idx="228">
                  <c:v>1.9530288235862212E-3</c:v>
                </c:pt>
                <c:pt idx="229">
                  <c:v>1.9871074587355366E-3</c:v>
                </c:pt>
                <c:pt idx="230">
                  <c:v>2.0124068472549546E-3</c:v>
                </c:pt>
                <c:pt idx="231">
                  <c:v>2.0291013092731485E-3</c:v>
                </c:pt>
                <c:pt idx="232">
                  <c:v>2.0359720736369464E-3</c:v>
                </c:pt>
                <c:pt idx="233">
                  <c:v>2.0336582934042747E-3</c:v>
                </c:pt>
                <c:pt idx="234">
                  <c:v>2.0239314938457747E-3</c:v>
                </c:pt>
                <c:pt idx="235">
                  <c:v>2.0188990248879374E-3</c:v>
                </c:pt>
                <c:pt idx="236">
                  <c:v>2.0036180496994702E-3</c:v>
                </c:pt>
                <c:pt idx="237">
                  <c:v>1.9854334888861789E-3</c:v>
                </c:pt>
                <c:pt idx="238">
                  <c:v>2.0017001390610152E-3</c:v>
                </c:pt>
                <c:pt idx="239">
                  <c:v>2.0506673406621798E-3</c:v>
                </c:pt>
                <c:pt idx="240">
                  <c:v>2.0898961690177941E-3</c:v>
                </c:pt>
                <c:pt idx="241">
                  <c:v>2.0795336360550682E-3</c:v>
                </c:pt>
                <c:pt idx="242">
                  <c:v>2.0159973687004116E-3</c:v>
                </c:pt>
                <c:pt idx="243">
                  <c:v>1.932023996048936E-3</c:v>
                </c:pt>
                <c:pt idx="244">
                  <c:v>1.8387127711990859E-3</c:v>
                </c:pt>
                <c:pt idx="245">
                  <c:v>1.7666324366216973E-3</c:v>
                </c:pt>
                <c:pt idx="246">
                  <c:v>1.7271715834207167E-3</c:v>
                </c:pt>
                <c:pt idx="247">
                  <c:v>1.7173160651989176E-3</c:v>
                </c:pt>
                <c:pt idx="248">
                  <c:v>1.7299783607662323E-3</c:v>
                </c:pt>
                <c:pt idx="249">
                  <c:v>1.7509658005254321E-3</c:v>
                </c:pt>
                <c:pt idx="250">
                  <c:v>1.7784979035604944E-3</c:v>
                </c:pt>
                <c:pt idx="251">
                  <c:v>1.8276147845070121E-3</c:v>
                </c:pt>
                <c:pt idx="252">
                  <c:v>1.885783408890724E-3</c:v>
                </c:pt>
                <c:pt idx="253">
                  <c:v>1.9620242402975771E-3</c:v>
                </c:pt>
                <c:pt idx="254">
                  <c:v>2.0600173306663402E-3</c:v>
                </c:pt>
                <c:pt idx="255">
                  <c:v>2.1554835967600512E-3</c:v>
                </c:pt>
                <c:pt idx="256">
                  <c:v>2.2143659340643283E-3</c:v>
                </c:pt>
                <c:pt idx="257">
                  <c:v>2.2275814230406279E-3</c:v>
                </c:pt>
                <c:pt idx="258">
                  <c:v>2.2201831843522619E-3</c:v>
                </c:pt>
                <c:pt idx="259">
                  <c:v>2.2106598935224902E-3</c:v>
                </c:pt>
                <c:pt idx="260">
                  <c:v>2.2049225744223142E-3</c:v>
                </c:pt>
                <c:pt idx="261">
                  <c:v>2.1998459039563566E-3</c:v>
                </c:pt>
                <c:pt idx="262">
                  <c:v>2.1963286177156039E-3</c:v>
                </c:pt>
                <c:pt idx="263">
                  <c:v>2.1981492313670062E-3</c:v>
                </c:pt>
                <c:pt idx="264">
                  <c:v>2.2135459996434838E-3</c:v>
                </c:pt>
                <c:pt idx="265">
                  <c:v>2.2470154295803346E-3</c:v>
                </c:pt>
                <c:pt idx="266">
                  <c:v>2.3037726551100113E-3</c:v>
                </c:pt>
                <c:pt idx="267">
                  <c:v>2.3835421360109276E-3</c:v>
                </c:pt>
                <c:pt idx="268">
                  <c:v>2.4714199710997829E-3</c:v>
                </c:pt>
                <c:pt idx="269">
                  <c:v>2.533307848689458E-3</c:v>
                </c:pt>
                <c:pt idx="270">
                  <c:v>2.5684331699570248E-3</c:v>
                </c:pt>
                <c:pt idx="271">
                  <c:v>2.6084353093117265E-3</c:v>
                </c:pt>
                <c:pt idx="272">
                  <c:v>2.6721721320301702E-3</c:v>
                </c:pt>
                <c:pt idx="273">
                  <c:v>2.7598282634842888E-3</c:v>
                </c:pt>
                <c:pt idx="274">
                  <c:v>2.8590853084668839E-3</c:v>
                </c:pt>
                <c:pt idx="275">
                  <c:v>2.9549736883084359E-3</c:v>
                </c:pt>
                <c:pt idx="276">
                  <c:v>3.0382704771530177E-3</c:v>
                </c:pt>
                <c:pt idx="277">
                  <c:v>3.1039703618238952E-3</c:v>
                </c:pt>
                <c:pt idx="278">
                  <c:v>3.1497897238593063E-3</c:v>
                </c:pt>
                <c:pt idx="279">
                  <c:v>3.177162886022278E-3</c:v>
                </c:pt>
                <c:pt idx="280">
                  <c:v>3.1918890488956205E-3</c:v>
                </c:pt>
                <c:pt idx="281">
                  <c:v>3.1853881852093044E-3</c:v>
                </c:pt>
                <c:pt idx="282">
                  <c:v>3.0980996267265105E-3</c:v>
                </c:pt>
                <c:pt idx="283">
                  <c:v>2.9820052712617061E-3</c:v>
                </c:pt>
                <c:pt idx="284">
                  <c:v>2.8255893689833832E-3</c:v>
                </c:pt>
                <c:pt idx="285">
                  <c:v>2.6090630651577841E-3</c:v>
                </c:pt>
                <c:pt idx="286">
                  <c:v>2.3391765590763691E-3</c:v>
                </c:pt>
                <c:pt idx="287">
                  <c:v>2.0727913814953623E-3</c:v>
                </c:pt>
                <c:pt idx="288">
                  <c:v>1.8796347969991729E-3</c:v>
                </c:pt>
                <c:pt idx="289">
                  <c:v>1.7579220751999111E-3</c:v>
                </c:pt>
                <c:pt idx="290">
                  <c:v>1.6591090941332103E-3</c:v>
                </c:pt>
                <c:pt idx="291">
                  <c:v>1.5366960334578905E-3</c:v>
                </c:pt>
                <c:pt idx="292">
                  <c:v>1.4024960504307315E-3</c:v>
                </c:pt>
                <c:pt idx="293">
                  <c:v>1.2402748134207925E-3</c:v>
                </c:pt>
                <c:pt idx="294">
                  <c:v>1.0717229576128829E-3</c:v>
                </c:pt>
                <c:pt idx="295">
                  <c:v>1.0583651034752465E-3</c:v>
                </c:pt>
                <c:pt idx="296">
                  <c:v>1.2555164828032092E-3</c:v>
                </c:pt>
                <c:pt idx="297">
                  <c:v>1.6087594058739859E-3</c:v>
                </c:pt>
                <c:pt idx="298">
                  <c:v>1.9644916661066257E-3</c:v>
                </c:pt>
                <c:pt idx="299">
                  <c:v>2.2789883958828682E-3</c:v>
                </c:pt>
                <c:pt idx="300">
                  <c:v>2.508969964725191E-3</c:v>
                </c:pt>
                <c:pt idx="301">
                  <c:v>2.6876282337040388E-3</c:v>
                </c:pt>
                <c:pt idx="302">
                  <c:v>2.8601524418616969E-3</c:v>
                </c:pt>
                <c:pt idx="303">
                  <c:v>3.0946791417243145E-3</c:v>
                </c:pt>
                <c:pt idx="304">
                  <c:v>3.4203852911153369E-3</c:v>
                </c:pt>
                <c:pt idx="305">
                  <c:v>3.7709261199843315E-3</c:v>
                </c:pt>
                <c:pt idx="306">
                  <c:v>4.1293713633865307E-3</c:v>
                </c:pt>
                <c:pt idx="307">
                  <c:v>4.4345144813107704E-3</c:v>
                </c:pt>
                <c:pt idx="308">
                  <c:v>4.6522657157892326E-3</c:v>
                </c:pt>
                <c:pt idx="309">
                  <c:v>4.7813692724302482E-3</c:v>
                </c:pt>
                <c:pt idx="310">
                  <c:v>4.8489805861364537E-3</c:v>
                </c:pt>
                <c:pt idx="311">
                  <c:v>4.868916698598404E-3</c:v>
                </c:pt>
                <c:pt idx="312">
                  <c:v>4.8424700098545458E-3</c:v>
                </c:pt>
                <c:pt idx="313">
                  <c:v>4.8604331824581041E-3</c:v>
                </c:pt>
                <c:pt idx="314">
                  <c:v>4.8480216618290136E-3</c:v>
                </c:pt>
                <c:pt idx="315">
                  <c:v>4.7953084429839324E-3</c:v>
                </c:pt>
                <c:pt idx="316">
                  <c:v>4.700570661310707E-3</c:v>
                </c:pt>
                <c:pt idx="317">
                  <c:v>4.5971451242394854E-3</c:v>
                </c:pt>
                <c:pt idx="318">
                  <c:v>4.4916060789804112E-3</c:v>
                </c:pt>
                <c:pt idx="319">
                  <c:v>4.3663537670122427E-3</c:v>
                </c:pt>
                <c:pt idx="320">
                  <c:v>4.2006513550337538E-3</c:v>
                </c:pt>
                <c:pt idx="321">
                  <c:v>4.0173962831115909E-3</c:v>
                </c:pt>
                <c:pt idx="322">
                  <c:v>3.82883237207843E-3</c:v>
                </c:pt>
                <c:pt idx="323">
                  <c:v>3.6396643425914165E-3</c:v>
                </c:pt>
                <c:pt idx="324">
                  <c:v>3.4800997106817638E-3</c:v>
                </c:pt>
                <c:pt idx="325">
                  <c:v>3.3958167650924445E-3</c:v>
                </c:pt>
                <c:pt idx="326">
                  <c:v>3.4006588383956281E-3</c:v>
                </c:pt>
                <c:pt idx="327">
                  <c:v>3.4566224871823703E-3</c:v>
                </c:pt>
                <c:pt idx="328">
                  <c:v>3.5337781644448375E-3</c:v>
                </c:pt>
                <c:pt idx="329">
                  <c:v>3.6086141887205917E-3</c:v>
                </c:pt>
                <c:pt idx="330">
                  <c:v>3.675979850499131E-3</c:v>
                </c:pt>
                <c:pt idx="331">
                  <c:v>3.7379715384889501E-3</c:v>
                </c:pt>
                <c:pt idx="332">
                  <c:v>4.1269370835185521E-3</c:v>
                </c:pt>
                <c:pt idx="333">
                  <c:v>4.4187403996760136E-3</c:v>
                </c:pt>
                <c:pt idx="334">
                  <c:v>4.6210539269667759E-3</c:v>
                </c:pt>
                <c:pt idx="335">
                  <c:v>4.7159808689912789E-3</c:v>
                </c:pt>
                <c:pt idx="336">
                  <c:v>4.716228943121261E-3</c:v>
                </c:pt>
                <c:pt idx="337">
                  <c:v>4.6019000555573061E-3</c:v>
                </c:pt>
                <c:pt idx="338">
                  <c:v>4.4079400071195575E-3</c:v>
                </c:pt>
                <c:pt idx="339">
                  <c:v>4.1775697459912123E-3</c:v>
                </c:pt>
                <c:pt idx="340">
                  <c:v>3.9234789488420147E-3</c:v>
                </c:pt>
                <c:pt idx="341">
                  <c:v>3.6519970724113982E-3</c:v>
                </c:pt>
                <c:pt idx="342">
                  <c:v>3.373981396077677E-3</c:v>
                </c:pt>
                <c:pt idx="343">
                  <c:v>3.1103390238408049E-3</c:v>
                </c:pt>
                <c:pt idx="344">
                  <c:v>2.8463886590461007E-3</c:v>
                </c:pt>
                <c:pt idx="345">
                  <c:v>2.61152028980479E-3</c:v>
                </c:pt>
                <c:pt idx="346">
                  <c:v>2.3994144718425202E-3</c:v>
                </c:pt>
                <c:pt idx="347">
                  <c:v>2.2713674910985727E-3</c:v>
                </c:pt>
                <c:pt idx="348">
                  <c:v>2.2262852210122312E-3</c:v>
                </c:pt>
                <c:pt idx="349">
                  <c:v>2.2369114379985249E-3</c:v>
                </c:pt>
                <c:pt idx="350">
                  <c:v>2.2590371348615466E-3</c:v>
                </c:pt>
                <c:pt idx="351">
                  <c:v>2.2756616905653644E-3</c:v>
                </c:pt>
                <c:pt idx="352">
                  <c:v>2.2787784243020496E-3</c:v>
                </c:pt>
                <c:pt idx="353">
                  <c:v>2.2712462930747812E-3</c:v>
                </c:pt>
                <c:pt idx="354">
                  <c:v>2.2654150931322252E-3</c:v>
                </c:pt>
                <c:pt idx="355">
                  <c:v>2.2634463393245521E-3</c:v>
                </c:pt>
                <c:pt idx="356">
                  <c:v>2.2711299987409977E-3</c:v>
                </c:pt>
                <c:pt idx="357">
                  <c:v>2.2870550954696722E-3</c:v>
                </c:pt>
                <c:pt idx="358">
                  <c:v>2.3104835917037605E-3</c:v>
                </c:pt>
                <c:pt idx="359">
                  <c:v>2.3365538403567047E-3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'Score Template 2'!$BQ$8</c:f>
              <c:strCache>
                <c:ptCount val="1"/>
                <c:pt idx="0">
                  <c:v>StDev Limit</c:v>
                </c:pt>
              </c:strCache>
            </c:strRef>
          </c:tx>
          <c:marker>
            <c:symbol val="none"/>
          </c:marker>
          <c:val>
            <c:numRef>
              <c:f>'Score Template 2'!$BQ$39:$BQ$399</c:f>
              <c:numCache>
                <c:formatCode>0.0000</c:formatCode>
                <c:ptCount val="361"/>
                <c:pt idx="0">
                  <c:v>0.05</c:v>
                </c:pt>
                <c:pt idx="1">
                  <c:v>0.05</c:v>
                </c:pt>
                <c:pt idx="2">
                  <c:v>0.05</c:v>
                </c:pt>
                <c:pt idx="3">
                  <c:v>0.05</c:v>
                </c:pt>
                <c:pt idx="4">
                  <c:v>0.05</c:v>
                </c:pt>
                <c:pt idx="5">
                  <c:v>0.05</c:v>
                </c:pt>
                <c:pt idx="6">
                  <c:v>0.05</c:v>
                </c:pt>
                <c:pt idx="7">
                  <c:v>0.05</c:v>
                </c:pt>
                <c:pt idx="8">
                  <c:v>0.05</c:v>
                </c:pt>
                <c:pt idx="9">
                  <c:v>0.05</c:v>
                </c:pt>
                <c:pt idx="10">
                  <c:v>0.05</c:v>
                </c:pt>
                <c:pt idx="11">
                  <c:v>0.05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0.05</c:v>
                </c:pt>
                <c:pt idx="18">
                  <c:v>0.05</c:v>
                </c:pt>
                <c:pt idx="19">
                  <c:v>0.05</c:v>
                </c:pt>
                <c:pt idx="20">
                  <c:v>0.05</c:v>
                </c:pt>
                <c:pt idx="21">
                  <c:v>0.05</c:v>
                </c:pt>
                <c:pt idx="22">
                  <c:v>0.05</c:v>
                </c:pt>
                <c:pt idx="23">
                  <c:v>0.05</c:v>
                </c:pt>
                <c:pt idx="24">
                  <c:v>0.05</c:v>
                </c:pt>
                <c:pt idx="25">
                  <c:v>0.05</c:v>
                </c:pt>
                <c:pt idx="26">
                  <c:v>0.05</c:v>
                </c:pt>
                <c:pt idx="27">
                  <c:v>0.05</c:v>
                </c:pt>
                <c:pt idx="28">
                  <c:v>0.05</c:v>
                </c:pt>
                <c:pt idx="29">
                  <c:v>0.05</c:v>
                </c:pt>
                <c:pt idx="30">
                  <c:v>0.05</c:v>
                </c:pt>
                <c:pt idx="31">
                  <c:v>0.05</c:v>
                </c:pt>
                <c:pt idx="32">
                  <c:v>0.05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0.05</c:v>
                </c:pt>
                <c:pt idx="38">
                  <c:v>0.05</c:v>
                </c:pt>
                <c:pt idx="39">
                  <c:v>0.05</c:v>
                </c:pt>
                <c:pt idx="40">
                  <c:v>0.05</c:v>
                </c:pt>
                <c:pt idx="41">
                  <c:v>0.05</c:v>
                </c:pt>
                <c:pt idx="42">
                  <c:v>0.05</c:v>
                </c:pt>
                <c:pt idx="43">
                  <c:v>0.05</c:v>
                </c:pt>
                <c:pt idx="44">
                  <c:v>0.05</c:v>
                </c:pt>
                <c:pt idx="45">
                  <c:v>0.05</c:v>
                </c:pt>
                <c:pt idx="46">
                  <c:v>0.05</c:v>
                </c:pt>
                <c:pt idx="47">
                  <c:v>0.05</c:v>
                </c:pt>
                <c:pt idx="48">
                  <c:v>0.05</c:v>
                </c:pt>
                <c:pt idx="49">
                  <c:v>0.05</c:v>
                </c:pt>
                <c:pt idx="50">
                  <c:v>0.05</c:v>
                </c:pt>
                <c:pt idx="51">
                  <c:v>0.05</c:v>
                </c:pt>
                <c:pt idx="52">
                  <c:v>0.05</c:v>
                </c:pt>
                <c:pt idx="53">
                  <c:v>0.05</c:v>
                </c:pt>
                <c:pt idx="54">
                  <c:v>0.05</c:v>
                </c:pt>
                <c:pt idx="55">
                  <c:v>0.05</c:v>
                </c:pt>
                <c:pt idx="56">
                  <c:v>0.05</c:v>
                </c:pt>
                <c:pt idx="57">
                  <c:v>0.05</c:v>
                </c:pt>
                <c:pt idx="58">
                  <c:v>0.05</c:v>
                </c:pt>
                <c:pt idx="59">
                  <c:v>0.05</c:v>
                </c:pt>
                <c:pt idx="60">
                  <c:v>0.05</c:v>
                </c:pt>
                <c:pt idx="61">
                  <c:v>0.05</c:v>
                </c:pt>
                <c:pt idx="62">
                  <c:v>0.05</c:v>
                </c:pt>
                <c:pt idx="63">
                  <c:v>0.05</c:v>
                </c:pt>
                <c:pt idx="64">
                  <c:v>0.05</c:v>
                </c:pt>
                <c:pt idx="65">
                  <c:v>0.05</c:v>
                </c:pt>
                <c:pt idx="66">
                  <c:v>0.05</c:v>
                </c:pt>
                <c:pt idx="67">
                  <c:v>0.05</c:v>
                </c:pt>
                <c:pt idx="68">
                  <c:v>0.05</c:v>
                </c:pt>
                <c:pt idx="69">
                  <c:v>0.05</c:v>
                </c:pt>
                <c:pt idx="70">
                  <c:v>0.05</c:v>
                </c:pt>
                <c:pt idx="71">
                  <c:v>0.05</c:v>
                </c:pt>
                <c:pt idx="72">
                  <c:v>0.05</c:v>
                </c:pt>
                <c:pt idx="73">
                  <c:v>0.05</c:v>
                </c:pt>
                <c:pt idx="74">
                  <c:v>0.05</c:v>
                </c:pt>
                <c:pt idx="75">
                  <c:v>0.05</c:v>
                </c:pt>
                <c:pt idx="76">
                  <c:v>0.05</c:v>
                </c:pt>
                <c:pt idx="77">
                  <c:v>0.05</c:v>
                </c:pt>
                <c:pt idx="78">
                  <c:v>0.05</c:v>
                </c:pt>
                <c:pt idx="79">
                  <c:v>0.05</c:v>
                </c:pt>
                <c:pt idx="80">
                  <c:v>0.05</c:v>
                </c:pt>
                <c:pt idx="81">
                  <c:v>0.05</c:v>
                </c:pt>
                <c:pt idx="82">
                  <c:v>0.05</c:v>
                </c:pt>
                <c:pt idx="83">
                  <c:v>0.05</c:v>
                </c:pt>
                <c:pt idx="84">
                  <c:v>0.05</c:v>
                </c:pt>
                <c:pt idx="85">
                  <c:v>0.05</c:v>
                </c:pt>
                <c:pt idx="86">
                  <c:v>0.05</c:v>
                </c:pt>
                <c:pt idx="87">
                  <c:v>0.05</c:v>
                </c:pt>
                <c:pt idx="88">
                  <c:v>0.05</c:v>
                </c:pt>
                <c:pt idx="89">
                  <c:v>0.05</c:v>
                </c:pt>
                <c:pt idx="90">
                  <c:v>0.05</c:v>
                </c:pt>
                <c:pt idx="91">
                  <c:v>0.05</c:v>
                </c:pt>
                <c:pt idx="92">
                  <c:v>0.05</c:v>
                </c:pt>
                <c:pt idx="93">
                  <c:v>0.05</c:v>
                </c:pt>
                <c:pt idx="94">
                  <c:v>0.05</c:v>
                </c:pt>
                <c:pt idx="95">
                  <c:v>0.05</c:v>
                </c:pt>
                <c:pt idx="96">
                  <c:v>0.05</c:v>
                </c:pt>
                <c:pt idx="97">
                  <c:v>0.05</c:v>
                </c:pt>
                <c:pt idx="98">
                  <c:v>0.05</c:v>
                </c:pt>
                <c:pt idx="99">
                  <c:v>0.05</c:v>
                </c:pt>
                <c:pt idx="100">
                  <c:v>0.05</c:v>
                </c:pt>
                <c:pt idx="101">
                  <c:v>0.05</c:v>
                </c:pt>
                <c:pt idx="102">
                  <c:v>0.05</c:v>
                </c:pt>
                <c:pt idx="103">
                  <c:v>0.05</c:v>
                </c:pt>
                <c:pt idx="104">
                  <c:v>0.05</c:v>
                </c:pt>
                <c:pt idx="105">
                  <c:v>0.05</c:v>
                </c:pt>
                <c:pt idx="106">
                  <c:v>0.05</c:v>
                </c:pt>
                <c:pt idx="107">
                  <c:v>0.05</c:v>
                </c:pt>
                <c:pt idx="108">
                  <c:v>0.05</c:v>
                </c:pt>
                <c:pt idx="109">
                  <c:v>0.05</c:v>
                </c:pt>
                <c:pt idx="110">
                  <c:v>0.05</c:v>
                </c:pt>
                <c:pt idx="111">
                  <c:v>0.05</c:v>
                </c:pt>
                <c:pt idx="112">
                  <c:v>0.05</c:v>
                </c:pt>
                <c:pt idx="113">
                  <c:v>0.05</c:v>
                </c:pt>
                <c:pt idx="114">
                  <c:v>0.05</c:v>
                </c:pt>
                <c:pt idx="115">
                  <c:v>0.05</c:v>
                </c:pt>
                <c:pt idx="116">
                  <c:v>0.05</c:v>
                </c:pt>
                <c:pt idx="117">
                  <c:v>0.05</c:v>
                </c:pt>
                <c:pt idx="118">
                  <c:v>0.05</c:v>
                </c:pt>
                <c:pt idx="119">
                  <c:v>0.05</c:v>
                </c:pt>
                <c:pt idx="120">
                  <c:v>0.05</c:v>
                </c:pt>
                <c:pt idx="121">
                  <c:v>0.05</c:v>
                </c:pt>
                <c:pt idx="122">
                  <c:v>0.05</c:v>
                </c:pt>
                <c:pt idx="123">
                  <c:v>0.05</c:v>
                </c:pt>
                <c:pt idx="124">
                  <c:v>0.05</c:v>
                </c:pt>
                <c:pt idx="125">
                  <c:v>0.05</c:v>
                </c:pt>
                <c:pt idx="126">
                  <c:v>0.05</c:v>
                </c:pt>
                <c:pt idx="127">
                  <c:v>0.05</c:v>
                </c:pt>
                <c:pt idx="128">
                  <c:v>0.05</c:v>
                </c:pt>
                <c:pt idx="129">
                  <c:v>0.05</c:v>
                </c:pt>
                <c:pt idx="130">
                  <c:v>0.05</c:v>
                </c:pt>
                <c:pt idx="131">
                  <c:v>0.05</c:v>
                </c:pt>
                <c:pt idx="132">
                  <c:v>0.05</c:v>
                </c:pt>
                <c:pt idx="133">
                  <c:v>0.05</c:v>
                </c:pt>
                <c:pt idx="134">
                  <c:v>0.05</c:v>
                </c:pt>
                <c:pt idx="135">
                  <c:v>0.05</c:v>
                </c:pt>
                <c:pt idx="136">
                  <c:v>0.05</c:v>
                </c:pt>
                <c:pt idx="137">
                  <c:v>0.05</c:v>
                </c:pt>
                <c:pt idx="138">
                  <c:v>0.05</c:v>
                </c:pt>
                <c:pt idx="139">
                  <c:v>0.05</c:v>
                </c:pt>
                <c:pt idx="140">
                  <c:v>0.05</c:v>
                </c:pt>
                <c:pt idx="141">
                  <c:v>0.05</c:v>
                </c:pt>
                <c:pt idx="142">
                  <c:v>0.05</c:v>
                </c:pt>
                <c:pt idx="143">
                  <c:v>0.05</c:v>
                </c:pt>
                <c:pt idx="144">
                  <c:v>0.05</c:v>
                </c:pt>
                <c:pt idx="145">
                  <c:v>0.05</c:v>
                </c:pt>
                <c:pt idx="146">
                  <c:v>0.05</c:v>
                </c:pt>
                <c:pt idx="147">
                  <c:v>0.05</c:v>
                </c:pt>
                <c:pt idx="148">
                  <c:v>0.05</c:v>
                </c:pt>
                <c:pt idx="149">
                  <c:v>0.05</c:v>
                </c:pt>
                <c:pt idx="150">
                  <c:v>0.05</c:v>
                </c:pt>
                <c:pt idx="151">
                  <c:v>0.05</c:v>
                </c:pt>
                <c:pt idx="152">
                  <c:v>0.05</c:v>
                </c:pt>
                <c:pt idx="153">
                  <c:v>0.05</c:v>
                </c:pt>
                <c:pt idx="154">
                  <c:v>0.05</c:v>
                </c:pt>
                <c:pt idx="155">
                  <c:v>0.05</c:v>
                </c:pt>
                <c:pt idx="156">
                  <c:v>0.05</c:v>
                </c:pt>
                <c:pt idx="157">
                  <c:v>0.05</c:v>
                </c:pt>
                <c:pt idx="158">
                  <c:v>0.05</c:v>
                </c:pt>
                <c:pt idx="159">
                  <c:v>0.05</c:v>
                </c:pt>
                <c:pt idx="160">
                  <c:v>0.05</c:v>
                </c:pt>
                <c:pt idx="161">
                  <c:v>0.05</c:v>
                </c:pt>
                <c:pt idx="162">
                  <c:v>0.05</c:v>
                </c:pt>
                <c:pt idx="163">
                  <c:v>0.05</c:v>
                </c:pt>
                <c:pt idx="164">
                  <c:v>0.05</c:v>
                </c:pt>
                <c:pt idx="165">
                  <c:v>0.05</c:v>
                </c:pt>
                <c:pt idx="166">
                  <c:v>0.05</c:v>
                </c:pt>
                <c:pt idx="167">
                  <c:v>0.05</c:v>
                </c:pt>
                <c:pt idx="168">
                  <c:v>0.05</c:v>
                </c:pt>
                <c:pt idx="169">
                  <c:v>0.05</c:v>
                </c:pt>
                <c:pt idx="170">
                  <c:v>0.05</c:v>
                </c:pt>
                <c:pt idx="171">
                  <c:v>0.05</c:v>
                </c:pt>
                <c:pt idx="172">
                  <c:v>0.05</c:v>
                </c:pt>
                <c:pt idx="173">
                  <c:v>0.05</c:v>
                </c:pt>
                <c:pt idx="174">
                  <c:v>0.05</c:v>
                </c:pt>
                <c:pt idx="175">
                  <c:v>0.05</c:v>
                </c:pt>
                <c:pt idx="176">
                  <c:v>0.05</c:v>
                </c:pt>
                <c:pt idx="177">
                  <c:v>0.05</c:v>
                </c:pt>
                <c:pt idx="178">
                  <c:v>0.05</c:v>
                </c:pt>
                <c:pt idx="179">
                  <c:v>0.05</c:v>
                </c:pt>
                <c:pt idx="180">
                  <c:v>0.05</c:v>
                </c:pt>
                <c:pt idx="181">
                  <c:v>0.05</c:v>
                </c:pt>
                <c:pt idx="182">
                  <c:v>0.05</c:v>
                </c:pt>
                <c:pt idx="183">
                  <c:v>0.05</c:v>
                </c:pt>
                <c:pt idx="184">
                  <c:v>0.05</c:v>
                </c:pt>
                <c:pt idx="185">
                  <c:v>0.05</c:v>
                </c:pt>
                <c:pt idx="186">
                  <c:v>0.05</c:v>
                </c:pt>
                <c:pt idx="187">
                  <c:v>0.05</c:v>
                </c:pt>
                <c:pt idx="188">
                  <c:v>0.05</c:v>
                </c:pt>
                <c:pt idx="189">
                  <c:v>0.05</c:v>
                </c:pt>
                <c:pt idx="190">
                  <c:v>0.05</c:v>
                </c:pt>
                <c:pt idx="191">
                  <c:v>0.05</c:v>
                </c:pt>
                <c:pt idx="192">
                  <c:v>0.05</c:v>
                </c:pt>
                <c:pt idx="193">
                  <c:v>0.05</c:v>
                </c:pt>
                <c:pt idx="194">
                  <c:v>0.05</c:v>
                </c:pt>
                <c:pt idx="195">
                  <c:v>0.05</c:v>
                </c:pt>
                <c:pt idx="196">
                  <c:v>0.05</c:v>
                </c:pt>
                <c:pt idx="197">
                  <c:v>0.05</c:v>
                </c:pt>
                <c:pt idx="198">
                  <c:v>0.05</c:v>
                </c:pt>
                <c:pt idx="199">
                  <c:v>0.05</c:v>
                </c:pt>
                <c:pt idx="200">
                  <c:v>0.05</c:v>
                </c:pt>
                <c:pt idx="201">
                  <c:v>0.05</c:v>
                </c:pt>
                <c:pt idx="202">
                  <c:v>0.05</c:v>
                </c:pt>
                <c:pt idx="203">
                  <c:v>0.05</c:v>
                </c:pt>
                <c:pt idx="204">
                  <c:v>0.05</c:v>
                </c:pt>
                <c:pt idx="205">
                  <c:v>0.05</c:v>
                </c:pt>
                <c:pt idx="206">
                  <c:v>0.05</c:v>
                </c:pt>
                <c:pt idx="207">
                  <c:v>0.05</c:v>
                </c:pt>
                <c:pt idx="208">
                  <c:v>0.05</c:v>
                </c:pt>
                <c:pt idx="209">
                  <c:v>0.05</c:v>
                </c:pt>
                <c:pt idx="210">
                  <c:v>0.05</c:v>
                </c:pt>
                <c:pt idx="211">
                  <c:v>0.05</c:v>
                </c:pt>
                <c:pt idx="212">
                  <c:v>0.05</c:v>
                </c:pt>
                <c:pt idx="213">
                  <c:v>0.05</c:v>
                </c:pt>
                <c:pt idx="214">
                  <c:v>0.05</c:v>
                </c:pt>
                <c:pt idx="215">
                  <c:v>0.05</c:v>
                </c:pt>
                <c:pt idx="216">
                  <c:v>0.05</c:v>
                </c:pt>
                <c:pt idx="217">
                  <c:v>0.05</c:v>
                </c:pt>
                <c:pt idx="218">
                  <c:v>0.05</c:v>
                </c:pt>
                <c:pt idx="219">
                  <c:v>0.05</c:v>
                </c:pt>
                <c:pt idx="220">
                  <c:v>0.05</c:v>
                </c:pt>
                <c:pt idx="221">
                  <c:v>0.05</c:v>
                </c:pt>
                <c:pt idx="222">
                  <c:v>0.05</c:v>
                </c:pt>
                <c:pt idx="223">
                  <c:v>0.05</c:v>
                </c:pt>
                <c:pt idx="224">
                  <c:v>0.05</c:v>
                </c:pt>
                <c:pt idx="225">
                  <c:v>0.05</c:v>
                </c:pt>
                <c:pt idx="226">
                  <c:v>0.05</c:v>
                </c:pt>
                <c:pt idx="227">
                  <c:v>0.05</c:v>
                </c:pt>
                <c:pt idx="228">
                  <c:v>0.05</c:v>
                </c:pt>
                <c:pt idx="229">
                  <c:v>0.05</c:v>
                </c:pt>
                <c:pt idx="230">
                  <c:v>0.05</c:v>
                </c:pt>
                <c:pt idx="231">
                  <c:v>0.05</c:v>
                </c:pt>
                <c:pt idx="232">
                  <c:v>0.05</c:v>
                </c:pt>
                <c:pt idx="233">
                  <c:v>0.05</c:v>
                </c:pt>
                <c:pt idx="234">
                  <c:v>0.05</c:v>
                </c:pt>
                <c:pt idx="235">
                  <c:v>0.05</c:v>
                </c:pt>
                <c:pt idx="236">
                  <c:v>0.05</c:v>
                </c:pt>
                <c:pt idx="237">
                  <c:v>0.05</c:v>
                </c:pt>
                <c:pt idx="238">
                  <c:v>0.05</c:v>
                </c:pt>
                <c:pt idx="239">
                  <c:v>0.05</c:v>
                </c:pt>
                <c:pt idx="240">
                  <c:v>0.05</c:v>
                </c:pt>
                <c:pt idx="241">
                  <c:v>0.05</c:v>
                </c:pt>
                <c:pt idx="242">
                  <c:v>0.05</c:v>
                </c:pt>
                <c:pt idx="243">
                  <c:v>0.05</c:v>
                </c:pt>
                <c:pt idx="244">
                  <c:v>0.05</c:v>
                </c:pt>
                <c:pt idx="245">
                  <c:v>0.05</c:v>
                </c:pt>
                <c:pt idx="246">
                  <c:v>0.05</c:v>
                </c:pt>
                <c:pt idx="247">
                  <c:v>0.05</c:v>
                </c:pt>
                <c:pt idx="248">
                  <c:v>0.05</c:v>
                </c:pt>
                <c:pt idx="249">
                  <c:v>0.05</c:v>
                </c:pt>
                <c:pt idx="250">
                  <c:v>0.05</c:v>
                </c:pt>
                <c:pt idx="251">
                  <c:v>0.05</c:v>
                </c:pt>
                <c:pt idx="252">
                  <c:v>0.05</c:v>
                </c:pt>
                <c:pt idx="253">
                  <c:v>0.05</c:v>
                </c:pt>
                <c:pt idx="254">
                  <c:v>0.05</c:v>
                </c:pt>
                <c:pt idx="255">
                  <c:v>0.05</c:v>
                </c:pt>
                <c:pt idx="256">
                  <c:v>0.05</c:v>
                </c:pt>
                <c:pt idx="257">
                  <c:v>0.05</c:v>
                </c:pt>
                <c:pt idx="258">
                  <c:v>0.05</c:v>
                </c:pt>
                <c:pt idx="259">
                  <c:v>0.05</c:v>
                </c:pt>
                <c:pt idx="260">
                  <c:v>0.05</c:v>
                </c:pt>
                <c:pt idx="261">
                  <c:v>0.05</c:v>
                </c:pt>
                <c:pt idx="262">
                  <c:v>0.05</c:v>
                </c:pt>
                <c:pt idx="263">
                  <c:v>0.05</c:v>
                </c:pt>
                <c:pt idx="264">
                  <c:v>0.05</c:v>
                </c:pt>
                <c:pt idx="265">
                  <c:v>0.05</c:v>
                </c:pt>
                <c:pt idx="266">
                  <c:v>0.05</c:v>
                </c:pt>
                <c:pt idx="267">
                  <c:v>0.05</c:v>
                </c:pt>
                <c:pt idx="268">
                  <c:v>0.05</c:v>
                </c:pt>
                <c:pt idx="269">
                  <c:v>0.05</c:v>
                </c:pt>
                <c:pt idx="270">
                  <c:v>0.05</c:v>
                </c:pt>
                <c:pt idx="271">
                  <c:v>0.05</c:v>
                </c:pt>
                <c:pt idx="272">
                  <c:v>0.05</c:v>
                </c:pt>
                <c:pt idx="273">
                  <c:v>0.05</c:v>
                </c:pt>
                <c:pt idx="274">
                  <c:v>0.05</c:v>
                </c:pt>
                <c:pt idx="275">
                  <c:v>0.05</c:v>
                </c:pt>
                <c:pt idx="276">
                  <c:v>0.05</c:v>
                </c:pt>
                <c:pt idx="277">
                  <c:v>0.05</c:v>
                </c:pt>
                <c:pt idx="278">
                  <c:v>0.05</c:v>
                </c:pt>
                <c:pt idx="279">
                  <c:v>0.05</c:v>
                </c:pt>
                <c:pt idx="280">
                  <c:v>0.05</c:v>
                </c:pt>
                <c:pt idx="281">
                  <c:v>0.05</c:v>
                </c:pt>
                <c:pt idx="282">
                  <c:v>0.05</c:v>
                </c:pt>
                <c:pt idx="283">
                  <c:v>0.05</c:v>
                </c:pt>
                <c:pt idx="284">
                  <c:v>0.05</c:v>
                </c:pt>
                <c:pt idx="285">
                  <c:v>0.05</c:v>
                </c:pt>
                <c:pt idx="286">
                  <c:v>0.05</c:v>
                </c:pt>
                <c:pt idx="287">
                  <c:v>0.05</c:v>
                </c:pt>
                <c:pt idx="288">
                  <c:v>0.05</c:v>
                </c:pt>
                <c:pt idx="289">
                  <c:v>0.05</c:v>
                </c:pt>
                <c:pt idx="290">
                  <c:v>0.05</c:v>
                </c:pt>
                <c:pt idx="291">
                  <c:v>0.05</c:v>
                </c:pt>
                <c:pt idx="292">
                  <c:v>0.05</c:v>
                </c:pt>
                <c:pt idx="293">
                  <c:v>0.05</c:v>
                </c:pt>
                <c:pt idx="294">
                  <c:v>0.05</c:v>
                </c:pt>
                <c:pt idx="295">
                  <c:v>0.05</c:v>
                </c:pt>
                <c:pt idx="296">
                  <c:v>0.05</c:v>
                </c:pt>
                <c:pt idx="297">
                  <c:v>0.05</c:v>
                </c:pt>
                <c:pt idx="298">
                  <c:v>0.05</c:v>
                </c:pt>
                <c:pt idx="299">
                  <c:v>0.05</c:v>
                </c:pt>
                <c:pt idx="300">
                  <c:v>0.05</c:v>
                </c:pt>
                <c:pt idx="301">
                  <c:v>0.05</c:v>
                </c:pt>
                <c:pt idx="302">
                  <c:v>0.05</c:v>
                </c:pt>
                <c:pt idx="303">
                  <c:v>0.05</c:v>
                </c:pt>
                <c:pt idx="304">
                  <c:v>0.05</c:v>
                </c:pt>
                <c:pt idx="305">
                  <c:v>0.05</c:v>
                </c:pt>
                <c:pt idx="306">
                  <c:v>0.05</c:v>
                </c:pt>
                <c:pt idx="307">
                  <c:v>0.05</c:v>
                </c:pt>
                <c:pt idx="308">
                  <c:v>0.05</c:v>
                </c:pt>
                <c:pt idx="309">
                  <c:v>0.05</c:v>
                </c:pt>
                <c:pt idx="310">
                  <c:v>0.05</c:v>
                </c:pt>
                <c:pt idx="311">
                  <c:v>0.05</c:v>
                </c:pt>
                <c:pt idx="312">
                  <c:v>0.05</c:v>
                </c:pt>
                <c:pt idx="313">
                  <c:v>0.05</c:v>
                </c:pt>
                <c:pt idx="314">
                  <c:v>0.05</c:v>
                </c:pt>
                <c:pt idx="315">
                  <c:v>0.05</c:v>
                </c:pt>
                <c:pt idx="316">
                  <c:v>0.05</c:v>
                </c:pt>
                <c:pt idx="317">
                  <c:v>0.05</c:v>
                </c:pt>
                <c:pt idx="318">
                  <c:v>0.05</c:v>
                </c:pt>
                <c:pt idx="319">
                  <c:v>0.05</c:v>
                </c:pt>
                <c:pt idx="320">
                  <c:v>0.05</c:v>
                </c:pt>
                <c:pt idx="321">
                  <c:v>0.05</c:v>
                </c:pt>
                <c:pt idx="322">
                  <c:v>0.05</c:v>
                </c:pt>
                <c:pt idx="323">
                  <c:v>0.05</c:v>
                </c:pt>
                <c:pt idx="324">
                  <c:v>0.05</c:v>
                </c:pt>
                <c:pt idx="325">
                  <c:v>0.05</c:v>
                </c:pt>
                <c:pt idx="326">
                  <c:v>0.05</c:v>
                </c:pt>
                <c:pt idx="327">
                  <c:v>0.05</c:v>
                </c:pt>
                <c:pt idx="328">
                  <c:v>0.05</c:v>
                </c:pt>
                <c:pt idx="329">
                  <c:v>0.05</c:v>
                </c:pt>
                <c:pt idx="330">
                  <c:v>0.05</c:v>
                </c:pt>
                <c:pt idx="331">
                  <c:v>0.05</c:v>
                </c:pt>
                <c:pt idx="332">
                  <c:v>0.05</c:v>
                </c:pt>
                <c:pt idx="333">
                  <c:v>0.05</c:v>
                </c:pt>
                <c:pt idx="334">
                  <c:v>0.05</c:v>
                </c:pt>
                <c:pt idx="335">
                  <c:v>0.05</c:v>
                </c:pt>
                <c:pt idx="336">
                  <c:v>0.05</c:v>
                </c:pt>
                <c:pt idx="337">
                  <c:v>0.05</c:v>
                </c:pt>
                <c:pt idx="338">
                  <c:v>0.05</c:v>
                </c:pt>
                <c:pt idx="339">
                  <c:v>0.05</c:v>
                </c:pt>
                <c:pt idx="340">
                  <c:v>0.05</c:v>
                </c:pt>
                <c:pt idx="341">
                  <c:v>0.05</c:v>
                </c:pt>
                <c:pt idx="342">
                  <c:v>0.05</c:v>
                </c:pt>
                <c:pt idx="343">
                  <c:v>0.05</c:v>
                </c:pt>
                <c:pt idx="344">
                  <c:v>0.05</c:v>
                </c:pt>
                <c:pt idx="345">
                  <c:v>0.05</c:v>
                </c:pt>
                <c:pt idx="346">
                  <c:v>0.05</c:v>
                </c:pt>
                <c:pt idx="347">
                  <c:v>0.05</c:v>
                </c:pt>
                <c:pt idx="348">
                  <c:v>0.05</c:v>
                </c:pt>
                <c:pt idx="349">
                  <c:v>0.05</c:v>
                </c:pt>
                <c:pt idx="350">
                  <c:v>0.05</c:v>
                </c:pt>
                <c:pt idx="351">
                  <c:v>0.05</c:v>
                </c:pt>
                <c:pt idx="352">
                  <c:v>0.05</c:v>
                </c:pt>
                <c:pt idx="353">
                  <c:v>0.05</c:v>
                </c:pt>
                <c:pt idx="354">
                  <c:v>0.05</c:v>
                </c:pt>
                <c:pt idx="355">
                  <c:v>0.05</c:v>
                </c:pt>
                <c:pt idx="356">
                  <c:v>0.05</c:v>
                </c:pt>
                <c:pt idx="357">
                  <c:v>0.05</c:v>
                </c:pt>
                <c:pt idx="358">
                  <c:v>0.05</c:v>
                </c:pt>
                <c:pt idx="359">
                  <c:v>0.05</c:v>
                </c:pt>
                <c:pt idx="360">
                  <c:v>0.05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040568"/>
        <c:axId val="474040960"/>
      </c:lineChart>
      <c:catAx>
        <c:axId val="474040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74040960"/>
        <c:crosses val="autoZero"/>
        <c:auto val="1"/>
        <c:lblAlgn val="ctr"/>
        <c:lblOffset val="100"/>
        <c:noMultiLvlLbl val="0"/>
      </c:catAx>
      <c:valAx>
        <c:axId val="474040960"/>
        <c:scaling>
          <c:orientation val="minMax"/>
        </c:scaling>
        <c:delete val="0"/>
        <c:axPos val="l"/>
        <c:majorGridlines/>
        <c:numFmt formatCode="0.00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474040568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000000000000211" l="0.70000000000000062" r="0.70000000000000062" t="0.75000000000000211" header="0.30000000000000032" footer="0.30000000000000032"/>
    <c:pageSetup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2" workbookViewId="0" zoomToFit="1"/>
  </sheetViews>
  <pageMargins left="0.7" right="0.7" top="0.75" bottom="0.75" header="0.3" footer="0.3"/>
  <drawing r:id="rId1"/>
</chartsheet>
</file>

<file path=xl/ctrlProps/ctrlProp1.xml><?xml version="1.0" encoding="utf-8"?>
<formControlPr xmlns="http://schemas.microsoft.com/office/spreadsheetml/2009/9/main" objectType="Scroll" dx="16" fmlaLink="$P$99" horiz="1" max="10000" min="1" page="10"/>
</file>

<file path=xl/ctrlProps/ctrlProp2.xml><?xml version="1.0" encoding="utf-8"?>
<formControlPr xmlns="http://schemas.microsoft.com/office/spreadsheetml/2009/9/main" objectType="CheckBox" fmlaLink="$Q$2" lockText="1" noThreeD="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361950</xdr:colOff>
      <xdr:row>8</xdr:row>
      <xdr:rowOff>57150</xdr:rowOff>
    </xdr:from>
    <xdr:to>
      <xdr:col>26</xdr:col>
      <xdr:colOff>85725</xdr:colOff>
      <xdr:row>35</xdr:row>
      <xdr:rowOff>85725</xdr:rowOff>
    </xdr:to>
    <xdr:graphicFrame macro="">
      <xdr:nvGraphicFramePr>
        <xdr:cNvPr id="1817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533400</xdr:colOff>
      <xdr:row>364</xdr:row>
      <xdr:rowOff>66675</xdr:rowOff>
    </xdr:from>
    <xdr:to>
      <xdr:col>13</xdr:col>
      <xdr:colOff>38100</xdr:colOff>
      <xdr:row>381</xdr:row>
      <xdr:rowOff>104775</xdr:rowOff>
    </xdr:to>
    <xdr:graphicFrame macro="">
      <xdr:nvGraphicFramePr>
        <xdr:cNvPr id="18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114300</xdr:colOff>
      <xdr:row>8</xdr:row>
      <xdr:rowOff>57150</xdr:rowOff>
    </xdr:from>
    <xdr:to>
      <xdr:col>38</xdr:col>
      <xdr:colOff>57150</xdr:colOff>
      <xdr:row>35</xdr:row>
      <xdr:rowOff>85725</xdr:rowOff>
    </xdr:to>
    <xdr:graphicFrame macro="">
      <xdr:nvGraphicFramePr>
        <xdr:cNvPr id="181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13</xdr:row>
      <xdr:rowOff>142875</xdr:rowOff>
    </xdr:from>
    <xdr:to>
      <xdr:col>13</xdr:col>
      <xdr:colOff>361950</xdr:colOff>
      <xdr:row>30</xdr:row>
      <xdr:rowOff>133350</xdr:rowOff>
    </xdr:to>
    <xdr:graphicFrame macro="">
      <xdr:nvGraphicFramePr>
        <xdr:cNvPr id="743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049" cy="628479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134</xdr:col>
      <xdr:colOff>161925</xdr:colOff>
      <xdr:row>9</xdr:row>
      <xdr:rowOff>28575</xdr:rowOff>
    </xdr:from>
    <xdr:to>
      <xdr:col>146</xdr:col>
      <xdr:colOff>0</xdr:colOff>
      <xdr:row>36</xdr:row>
      <xdr:rowOff>104775</xdr:rowOff>
    </xdr:to>
    <xdr:graphicFrame macro="">
      <xdr:nvGraphicFramePr>
        <xdr:cNvPr id="3342032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9525</xdr:colOff>
      <xdr:row>14</xdr:row>
      <xdr:rowOff>28575</xdr:rowOff>
    </xdr:from>
    <xdr:to>
      <xdr:col>26</xdr:col>
      <xdr:colOff>581025</xdr:colOff>
      <xdr:row>30</xdr:row>
      <xdr:rowOff>152400</xdr:rowOff>
    </xdr:to>
    <xdr:graphicFrame macro="">
      <xdr:nvGraphicFramePr>
        <xdr:cNvPr id="3342033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9525</xdr:colOff>
      <xdr:row>31</xdr:row>
      <xdr:rowOff>9525</xdr:rowOff>
    </xdr:from>
    <xdr:to>
      <xdr:col>26</xdr:col>
      <xdr:colOff>571500</xdr:colOff>
      <xdr:row>48</xdr:row>
      <xdr:rowOff>0</xdr:rowOff>
    </xdr:to>
    <xdr:graphicFrame macro="">
      <xdr:nvGraphicFramePr>
        <xdr:cNvPr id="3342034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9525</xdr:colOff>
      <xdr:row>48</xdr:row>
      <xdr:rowOff>9525</xdr:rowOff>
    </xdr:from>
    <xdr:to>
      <xdr:col>18</xdr:col>
      <xdr:colOff>571500</xdr:colOff>
      <xdr:row>65</xdr:row>
      <xdr:rowOff>0</xdr:rowOff>
    </xdr:to>
    <xdr:graphicFrame macro="">
      <xdr:nvGraphicFramePr>
        <xdr:cNvPr id="3342035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9525</xdr:colOff>
      <xdr:row>48</xdr:row>
      <xdr:rowOff>9525</xdr:rowOff>
    </xdr:from>
    <xdr:to>
      <xdr:col>22</xdr:col>
      <xdr:colOff>571500</xdr:colOff>
      <xdr:row>65</xdr:row>
      <xdr:rowOff>0</xdr:rowOff>
    </xdr:to>
    <xdr:graphicFrame macro="">
      <xdr:nvGraphicFramePr>
        <xdr:cNvPr id="3342036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9525</xdr:colOff>
      <xdr:row>48</xdr:row>
      <xdr:rowOff>9525</xdr:rowOff>
    </xdr:from>
    <xdr:to>
      <xdr:col>26</xdr:col>
      <xdr:colOff>571500</xdr:colOff>
      <xdr:row>65</xdr:row>
      <xdr:rowOff>0</xdr:rowOff>
    </xdr:to>
    <xdr:graphicFrame macro="">
      <xdr:nvGraphicFramePr>
        <xdr:cNvPr id="3342037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581025</xdr:colOff>
      <xdr:row>74</xdr:row>
      <xdr:rowOff>152400</xdr:rowOff>
    </xdr:from>
    <xdr:to>
      <xdr:col>26</xdr:col>
      <xdr:colOff>581025</xdr:colOff>
      <xdr:row>91</xdr:row>
      <xdr:rowOff>142875</xdr:rowOff>
    </xdr:to>
    <xdr:graphicFrame macro="">
      <xdr:nvGraphicFramePr>
        <xdr:cNvPr id="3342038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114300</xdr:colOff>
      <xdr:row>121</xdr:row>
      <xdr:rowOff>114300</xdr:rowOff>
    </xdr:from>
    <xdr:to>
      <xdr:col>22</xdr:col>
      <xdr:colOff>552450</xdr:colOff>
      <xdr:row>138</xdr:row>
      <xdr:rowOff>104775</xdr:rowOff>
    </xdr:to>
    <xdr:graphicFrame macro="">
      <xdr:nvGraphicFramePr>
        <xdr:cNvPr id="3342039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54</xdr:col>
      <xdr:colOff>381000</xdr:colOff>
      <xdr:row>41</xdr:row>
      <xdr:rowOff>142875</xdr:rowOff>
    </xdr:from>
    <xdr:to>
      <xdr:col>66</xdr:col>
      <xdr:colOff>76200</xdr:colOff>
      <xdr:row>58</xdr:row>
      <xdr:rowOff>133350</xdr:rowOff>
    </xdr:to>
    <xdr:graphicFrame macro="">
      <xdr:nvGraphicFramePr>
        <xdr:cNvPr id="3342040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214</xdr:col>
      <xdr:colOff>552450</xdr:colOff>
      <xdr:row>16</xdr:row>
      <xdr:rowOff>152400</xdr:rowOff>
    </xdr:from>
    <xdr:to>
      <xdr:col>222</xdr:col>
      <xdr:colOff>247650</xdr:colOff>
      <xdr:row>33</xdr:row>
      <xdr:rowOff>142875</xdr:rowOff>
    </xdr:to>
    <xdr:graphicFrame macro="">
      <xdr:nvGraphicFramePr>
        <xdr:cNvPr id="3342041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221</xdr:col>
      <xdr:colOff>419100</xdr:colOff>
      <xdr:row>338</xdr:row>
      <xdr:rowOff>66675</xdr:rowOff>
    </xdr:from>
    <xdr:to>
      <xdr:col>237</xdr:col>
      <xdr:colOff>171450</xdr:colOff>
      <xdr:row>363</xdr:row>
      <xdr:rowOff>133350</xdr:rowOff>
    </xdr:to>
    <xdr:graphicFrame macro="">
      <xdr:nvGraphicFramePr>
        <xdr:cNvPr id="334204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65</xdr:col>
      <xdr:colOff>0</xdr:colOff>
      <xdr:row>57</xdr:row>
      <xdr:rowOff>0</xdr:rowOff>
    </xdr:from>
    <xdr:to>
      <xdr:col>76</xdr:col>
      <xdr:colOff>66675</xdr:colOff>
      <xdr:row>73</xdr:row>
      <xdr:rowOff>152400</xdr:rowOff>
    </xdr:to>
    <xdr:graphicFrame macro="">
      <xdr:nvGraphicFramePr>
        <xdr:cNvPr id="3342043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123825</xdr:colOff>
          <xdr:row>96</xdr:row>
          <xdr:rowOff>28575</xdr:rowOff>
        </xdr:from>
        <xdr:to>
          <xdr:col>18</xdr:col>
          <xdr:colOff>523875</xdr:colOff>
          <xdr:row>97</xdr:row>
          <xdr:rowOff>28575</xdr:rowOff>
        </xdr:to>
        <xdr:sp macro="" textlink="">
          <xdr:nvSpPr>
            <xdr:cNvPr id="3341313" name="Scroll Bar 1" hidden="1">
              <a:extLst>
                <a:ext uri="{63B3BB69-23CF-44E3-9099-C40C66FF867C}">
                  <a14:compatExt spid="_x0000_s3341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476250</xdr:colOff>
          <xdr:row>1</xdr:row>
          <xdr:rowOff>152400</xdr:rowOff>
        </xdr:from>
        <xdr:to>
          <xdr:col>17</xdr:col>
          <xdr:colOff>180975</xdr:colOff>
          <xdr:row>3</xdr:row>
          <xdr:rowOff>47625</xdr:rowOff>
        </xdr:to>
        <xdr:sp macro="" textlink="">
          <xdr:nvSpPr>
            <xdr:cNvPr id="3341314" name="Check Box 2" hidden="1">
              <a:extLst>
                <a:ext uri="{63B3BB69-23CF-44E3-9099-C40C66FF867C}">
                  <a14:compatExt spid="_x0000_s3341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0066CC" mc:Ignorable="a14" a14:legacySpreadsheetColorIndex="30">
                <a:alpha val="80000"/>
              </a:srgbClr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Used Load BP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2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BM401"/>
  <sheetViews>
    <sheetView zoomScale="90" zoomScaleNormal="90" workbookViewId="0">
      <pane xSplit="2" ySplit="8" topLeftCell="C9" activePane="bottomRight" state="frozen"/>
      <selection pane="topRight" activeCell="B1" sqref="B1"/>
      <selection pane="bottomLeft" activeCell="A9" sqref="A9"/>
      <selection pane="bottomRight" activeCell="C9" sqref="C9"/>
    </sheetView>
  </sheetViews>
  <sheetFormatPr defaultColWidth="9.140625" defaultRowHeight="12.75" x14ac:dyDescent="0.2"/>
  <cols>
    <col min="2" max="2" width="7.5703125" bestFit="1" customWidth="1"/>
    <col min="3" max="3" width="9.28515625" bestFit="1" customWidth="1"/>
    <col min="4" max="4" width="7.85546875" bestFit="1" customWidth="1"/>
    <col min="5" max="5" width="11" customWidth="1"/>
    <col min="6" max="7" width="12.42578125" customWidth="1"/>
    <col min="8" max="8" width="10.7109375" bestFit="1" customWidth="1"/>
    <col min="9" max="9" width="6.42578125" bestFit="1" customWidth="1"/>
    <col min="10" max="10" width="10.7109375" customWidth="1"/>
    <col min="11" max="11" width="6.5703125" bestFit="1" customWidth="1"/>
    <col min="12" max="12" width="9.28515625" customWidth="1"/>
    <col min="13" max="13" width="7.140625" bestFit="1" customWidth="1"/>
    <col min="14" max="14" width="10.7109375" bestFit="1" customWidth="1"/>
    <col min="15" max="15" width="6.5703125" bestFit="1" customWidth="1"/>
    <col min="17" max="17" width="13" bestFit="1" customWidth="1"/>
    <col min="18" max="18" width="10.42578125" bestFit="1" customWidth="1"/>
    <col min="19" max="20" width="12.140625" bestFit="1" customWidth="1"/>
    <col min="21" max="21" width="10.42578125" bestFit="1" customWidth="1"/>
    <col min="48" max="48" width="12.42578125" customWidth="1"/>
    <col min="49" max="49" width="10.5703125" customWidth="1"/>
    <col min="50" max="50" width="12.85546875" bestFit="1" customWidth="1"/>
    <col min="52" max="52" width="13.85546875" bestFit="1" customWidth="1"/>
    <col min="60" max="62" width="11.5703125" customWidth="1"/>
    <col min="64" max="64" width="17.7109375" bestFit="1" customWidth="1"/>
  </cols>
  <sheetData>
    <row r="1" spans="1:65" ht="13.5" thickBot="1" x14ac:dyDescent="0.25"/>
    <row r="2" spans="1:65" x14ac:dyDescent="0.2">
      <c r="C2" s="117" t="s">
        <v>0</v>
      </c>
      <c r="D2" s="117"/>
      <c r="E2" s="117"/>
      <c r="F2" s="117"/>
      <c r="H2" s="14" t="s">
        <v>5</v>
      </c>
      <c r="J2" s="15" t="s">
        <v>6</v>
      </c>
      <c r="L2" s="15" t="s">
        <v>7</v>
      </c>
      <c r="N2" s="15" t="s">
        <v>23</v>
      </c>
      <c r="Q2" s="46" t="s">
        <v>25</v>
      </c>
      <c r="AV2" s="1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3" t="s">
        <v>1</v>
      </c>
      <c r="BL2" s="4">
        <v>1</v>
      </c>
      <c r="BM2" s="5">
        <f>BL2  / SUM($BL$2:$BL$4)</f>
        <v>0.33333333333333331</v>
      </c>
    </row>
    <row r="3" spans="1:65" ht="13.5" thickBot="1" x14ac:dyDescent="0.25">
      <c r="C3" s="117"/>
      <c r="D3" s="117"/>
      <c r="E3" s="117"/>
      <c r="F3" s="117"/>
      <c r="H3" s="17">
        <f ca="1">AV7</f>
        <v>0.97647489451438607</v>
      </c>
      <c r="J3" s="19">
        <f ca="1">AZ7</f>
        <v>0.72930513595166213</v>
      </c>
      <c r="L3" s="19">
        <f>BJ7</f>
        <v>0.56761418880412406</v>
      </c>
      <c r="N3" s="19">
        <f ca="1">BL7</f>
        <v>0.75779807309005742</v>
      </c>
      <c r="Q3" s="46">
        <v>0.05</v>
      </c>
      <c r="AV3" s="6"/>
      <c r="AW3" s="7"/>
      <c r="AX3" s="7"/>
      <c r="AY3" s="7"/>
      <c r="AZ3" s="7"/>
      <c r="BA3" s="7"/>
      <c r="BB3" s="7"/>
      <c r="BC3" s="7"/>
      <c r="BD3" s="7"/>
      <c r="BE3" s="7"/>
      <c r="BF3" s="7" t="s">
        <v>28</v>
      </c>
      <c r="BG3" s="7"/>
      <c r="BH3" s="7"/>
      <c r="BI3" s="7"/>
      <c r="BJ3" s="7"/>
      <c r="BK3" s="8" t="s">
        <v>2</v>
      </c>
      <c r="BL3" s="9">
        <v>1</v>
      </c>
      <c r="BM3" s="5">
        <f>BL3  / SUM($BL$2:$BL$4)</f>
        <v>0.33333333333333331</v>
      </c>
    </row>
    <row r="4" spans="1:65" x14ac:dyDescent="0.2">
      <c r="C4" s="117"/>
      <c r="D4" s="117"/>
      <c r="E4" s="117"/>
      <c r="F4" s="117"/>
      <c r="AV4" s="10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8" t="s">
        <v>3</v>
      </c>
      <c r="BL4" s="9">
        <v>1</v>
      </c>
      <c r="BM4" s="5">
        <f>BL4  / SUM($BL$2:$BL$4)</f>
        <v>0.33333333333333331</v>
      </c>
    </row>
    <row r="5" spans="1:65" x14ac:dyDescent="0.2">
      <c r="R5" t="str">
        <f>"+" &amp; TEXT(R7*10 / 60, "0.00" ) &amp; "m"</f>
        <v>+0.00m</v>
      </c>
      <c r="S5" t="str">
        <f t="shared" ref="S5:AT5" si="0">"+" &amp; TEXT(S7*10 / 60, "0.00" ) &amp; "m"</f>
        <v>+0.00m</v>
      </c>
      <c r="T5" t="str">
        <f t="shared" si="0"/>
        <v>+0.01m</v>
      </c>
      <c r="U5" t="str">
        <f t="shared" si="0"/>
        <v>+0.01m</v>
      </c>
      <c r="V5" t="str">
        <f t="shared" si="0"/>
        <v>+0.01m</v>
      </c>
      <c r="W5" t="str">
        <f t="shared" si="0"/>
        <v>+0.01m</v>
      </c>
      <c r="X5" t="str">
        <f t="shared" si="0"/>
        <v>+0.01m</v>
      </c>
      <c r="Y5" t="str">
        <f t="shared" si="0"/>
        <v>+0.01m</v>
      </c>
      <c r="Z5" t="str">
        <f t="shared" si="0"/>
        <v>+0.02m</v>
      </c>
      <c r="AA5" t="str">
        <f t="shared" si="0"/>
        <v>+0.02m</v>
      </c>
      <c r="AB5" t="str">
        <f t="shared" si="0"/>
        <v>+0.02m</v>
      </c>
      <c r="AC5" t="str">
        <f t="shared" si="0"/>
        <v>+0.02m</v>
      </c>
      <c r="AD5" t="str">
        <f t="shared" si="0"/>
        <v>+0.02m</v>
      </c>
      <c r="AE5" t="str">
        <f t="shared" si="0"/>
        <v>+0.02m</v>
      </c>
      <c r="AF5" t="str">
        <f t="shared" si="0"/>
        <v>+0.03m</v>
      </c>
      <c r="AG5" t="str">
        <f t="shared" si="0"/>
        <v>+0.03m</v>
      </c>
      <c r="AH5" t="str">
        <f t="shared" si="0"/>
        <v>+0.03m</v>
      </c>
      <c r="AI5" t="str">
        <f t="shared" si="0"/>
        <v>+0.03m</v>
      </c>
      <c r="AJ5" t="str">
        <f t="shared" si="0"/>
        <v>+0.03m</v>
      </c>
      <c r="AK5" t="str">
        <f t="shared" si="0"/>
        <v>+0.03m</v>
      </c>
      <c r="AL5" t="str">
        <f t="shared" si="0"/>
        <v>+0.04m</v>
      </c>
      <c r="AM5" t="str">
        <f t="shared" si="0"/>
        <v>+0.04m</v>
      </c>
      <c r="AN5" t="str">
        <f t="shared" si="0"/>
        <v>+0.04m</v>
      </c>
      <c r="AO5" t="str">
        <f t="shared" si="0"/>
        <v>+0.04m</v>
      </c>
      <c r="AP5" t="str">
        <f t="shared" si="0"/>
        <v>+0.04m</v>
      </c>
      <c r="AQ5" t="str">
        <f t="shared" si="0"/>
        <v>+0.04m</v>
      </c>
      <c r="AR5" t="str">
        <f t="shared" si="0"/>
        <v>+0.05m</v>
      </c>
      <c r="AS5" t="str">
        <f t="shared" si="0"/>
        <v>+0.05m</v>
      </c>
      <c r="AT5" t="str">
        <f t="shared" si="0"/>
        <v>+0.05m</v>
      </c>
      <c r="AV5" s="10"/>
      <c r="AW5" s="11"/>
      <c r="AX5" s="11"/>
      <c r="AY5" s="11"/>
      <c r="AZ5" s="11"/>
      <c r="BA5" s="11"/>
      <c r="BB5" s="11"/>
      <c r="BC5" s="15" t="s">
        <v>29</v>
      </c>
      <c r="BD5" s="11"/>
      <c r="BE5" s="11"/>
      <c r="BF5" s="11" t="s">
        <v>26</v>
      </c>
      <c r="BG5" s="11"/>
      <c r="BH5" s="15" t="s">
        <v>30</v>
      </c>
      <c r="BI5" s="11"/>
      <c r="BJ5" s="11"/>
      <c r="BK5" s="11"/>
      <c r="BL5" s="12"/>
    </row>
    <row r="6" spans="1:65" x14ac:dyDescent="0.2">
      <c r="Q6" t="s">
        <v>4</v>
      </c>
      <c r="R6" s="13" t="str">
        <f>"+" &amp; (R7 * 10) &amp; "s"</f>
        <v>+10s</v>
      </c>
      <c r="S6" s="13" t="str">
        <f t="shared" ref="S6:AT6" si="1">"+" &amp; (S7 * 10) &amp; "s"</f>
        <v>+20s</v>
      </c>
      <c r="T6" s="13" t="str">
        <f t="shared" si="1"/>
        <v>+30s</v>
      </c>
      <c r="U6" s="13" t="str">
        <f t="shared" si="1"/>
        <v>+40s</v>
      </c>
      <c r="V6" s="13" t="str">
        <f t="shared" si="1"/>
        <v>+50s</v>
      </c>
      <c r="W6" s="13" t="str">
        <f t="shared" si="1"/>
        <v>+60s</v>
      </c>
      <c r="X6" s="13" t="str">
        <f t="shared" si="1"/>
        <v>+70s</v>
      </c>
      <c r="Y6" s="13" t="str">
        <f t="shared" si="1"/>
        <v>+80s</v>
      </c>
      <c r="Z6" s="13" t="str">
        <f t="shared" si="1"/>
        <v>+90s</v>
      </c>
      <c r="AA6" s="13" t="str">
        <f t="shared" si="1"/>
        <v>+100s</v>
      </c>
      <c r="AB6" s="13" t="str">
        <f t="shared" si="1"/>
        <v>+110s</v>
      </c>
      <c r="AC6" s="13" t="str">
        <f t="shared" si="1"/>
        <v>+120s</v>
      </c>
      <c r="AD6" s="13" t="str">
        <f t="shared" si="1"/>
        <v>+130s</v>
      </c>
      <c r="AE6" s="13" t="str">
        <f t="shared" si="1"/>
        <v>+140s</v>
      </c>
      <c r="AF6" s="13" t="str">
        <f t="shared" si="1"/>
        <v>+150s</v>
      </c>
      <c r="AG6" s="13" t="str">
        <f t="shared" si="1"/>
        <v>+160s</v>
      </c>
      <c r="AH6" s="13" t="str">
        <f t="shared" si="1"/>
        <v>+170s</v>
      </c>
      <c r="AI6" s="13" t="str">
        <f t="shared" si="1"/>
        <v>+180s</v>
      </c>
      <c r="AJ6" s="13" t="str">
        <f t="shared" si="1"/>
        <v>+190s</v>
      </c>
      <c r="AK6" s="13" t="str">
        <f t="shared" si="1"/>
        <v>+200s</v>
      </c>
      <c r="AL6" s="13" t="str">
        <f t="shared" si="1"/>
        <v>+210s</v>
      </c>
      <c r="AM6" s="13" t="str">
        <f t="shared" si="1"/>
        <v>+220s</v>
      </c>
      <c r="AN6" s="13" t="str">
        <f t="shared" si="1"/>
        <v>+230s</v>
      </c>
      <c r="AO6" s="13" t="str">
        <f t="shared" si="1"/>
        <v>+240s</v>
      </c>
      <c r="AP6" s="13" t="str">
        <f t="shared" si="1"/>
        <v>+250s</v>
      </c>
      <c r="AQ6" s="13" t="str">
        <f t="shared" si="1"/>
        <v>+260s</v>
      </c>
      <c r="AR6" s="13" t="str">
        <f t="shared" si="1"/>
        <v>+270s</v>
      </c>
      <c r="AS6" s="13" t="str">
        <f t="shared" si="1"/>
        <v>+280s</v>
      </c>
      <c r="AT6" s="13" t="str">
        <f t="shared" si="1"/>
        <v>+290s</v>
      </c>
      <c r="AV6" s="14" t="s">
        <v>5</v>
      </c>
      <c r="AW6" s="11"/>
      <c r="AX6" s="11"/>
      <c r="AY6" s="11"/>
      <c r="AZ6" s="15" t="s">
        <v>6</v>
      </c>
      <c r="BA6" s="11"/>
      <c r="BB6" s="11"/>
      <c r="BC6" s="15" t="s">
        <v>7</v>
      </c>
      <c r="BD6" s="11"/>
      <c r="BE6" s="11"/>
      <c r="BF6" s="11" t="s">
        <v>27</v>
      </c>
      <c r="BG6" s="11"/>
      <c r="BH6" s="15" t="s">
        <v>7</v>
      </c>
      <c r="BI6" s="11"/>
      <c r="BJ6" s="15" t="s">
        <v>7</v>
      </c>
      <c r="BK6" s="11"/>
      <c r="BL6" s="16" t="s">
        <v>8</v>
      </c>
    </row>
    <row r="7" spans="1:65" ht="13.5" thickBot="1" x14ac:dyDescent="0.25">
      <c r="Q7">
        <v>0</v>
      </c>
      <c r="R7">
        <f>Q7+1</f>
        <v>1</v>
      </c>
      <c r="S7">
        <f t="shared" ref="S7:AT7" si="2">R7+1</f>
        <v>2</v>
      </c>
      <c r="T7">
        <f t="shared" si="2"/>
        <v>3</v>
      </c>
      <c r="U7">
        <f t="shared" si="2"/>
        <v>4</v>
      </c>
      <c r="V7">
        <f t="shared" si="2"/>
        <v>5</v>
      </c>
      <c r="W7">
        <f t="shared" si="2"/>
        <v>6</v>
      </c>
      <c r="X7">
        <f t="shared" si="2"/>
        <v>7</v>
      </c>
      <c r="Y7">
        <f t="shared" si="2"/>
        <v>8</v>
      </c>
      <c r="Z7">
        <f t="shared" si="2"/>
        <v>9</v>
      </c>
      <c r="AA7">
        <f t="shared" si="2"/>
        <v>10</v>
      </c>
      <c r="AB7">
        <f t="shared" si="2"/>
        <v>11</v>
      </c>
      <c r="AC7">
        <f t="shared" si="2"/>
        <v>12</v>
      </c>
      <c r="AD7">
        <f t="shared" si="2"/>
        <v>13</v>
      </c>
      <c r="AE7">
        <f t="shared" si="2"/>
        <v>14</v>
      </c>
      <c r="AF7">
        <f t="shared" si="2"/>
        <v>15</v>
      </c>
      <c r="AG7">
        <f t="shared" si="2"/>
        <v>16</v>
      </c>
      <c r="AH7">
        <f t="shared" si="2"/>
        <v>17</v>
      </c>
      <c r="AI7">
        <f t="shared" si="2"/>
        <v>18</v>
      </c>
      <c r="AJ7">
        <f t="shared" si="2"/>
        <v>19</v>
      </c>
      <c r="AK7">
        <f t="shared" si="2"/>
        <v>20</v>
      </c>
      <c r="AL7">
        <f t="shared" si="2"/>
        <v>21</v>
      </c>
      <c r="AM7">
        <f t="shared" si="2"/>
        <v>22</v>
      </c>
      <c r="AN7">
        <f t="shared" si="2"/>
        <v>23</v>
      </c>
      <c r="AO7">
        <f t="shared" si="2"/>
        <v>24</v>
      </c>
      <c r="AP7">
        <f t="shared" si="2"/>
        <v>25</v>
      </c>
      <c r="AQ7">
        <f t="shared" si="2"/>
        <v>26</v>
      </c>
      <c r="AR7">
        <f t="shared" si="2"/>
        <v>27</v>
      </c>
      <c r="AS7">
        <f t="shared" si="2"/>
        <v>28</v>
      </c>
      <c r="AT7">
        <f t="shared" si="2"/>
        <v>29</v>
      </c>
      <c r="AV7" s="17">
        <f ca="1">AVERAGE(AV39:AV369)</f>
        <v>0.97647489451438607</v>
      </c>
      <c r="AW7" s="18"/>
      <c r="AX7" s="18"/>
      <c r="AY7" s="18"/>
      <c r="AZ7" s="19">
        <f ca="1">AVERAGE(AZ39:AZ369)</f>
        <v>0.72930513595166213</v>
      </c>
      <c r="BA7" s="18"/>
      <c r="BB7" s="18"/>
      <c r="BC7" s="19">
        <f>AVERAGE(BC9:BC368)</f>
        <v>0.71255074320996603</v>
      </c>
      <c r="BD7" s="18"/>
      <c r="BE7" s="47"/>
      <c r="BF7" s="47">
        <f>AVERAGE(BE9:BE368)</f>
        <v>3.1220398595259655</v>
      </c>
      <c r="BG7" s="20"/>
      <c r="BH7" s="19">
        <f>AVERAGE(BH9:BH368)</f>
        <v>0.56761418880412406</v>
      </c>
      <c r="BI7" s="20"/>
      <c r="BJ7" s="19">
        <f>AVERAGE(BJ9:BJ368)</f>
        <v>0.56761418880412406</v>
      </c>
      <c r="BK7" s="18"/>
      <c r="BL7" s="21">
        <f ca="1">($BL$2*AV7+$BL$3*AZ7+BJ7*$BL$4)/SUM($BL$2:$BL$4)</f>
        <v>0.75779807309005742</v>
      </c>
    </row>
    <row r="8" spans="1:65" s="26" customFormat="1" ht="51.75" thickBot="1" x14ac:dyDescent="0.25">
      <c r="A8" s="22" t="s">
        <v>24</v>
      </c>
      <c r="B8" s="22" t="s">
        <v>9</v>
      </c>
      <c r="C8" s="23" t="s">
        <v>10</v>
      </c>
      <c r="D8" s="23" t="s">
        <v>11</v>
      </c>
      <c r="E8" s="23" t="s">
        <v>12</v>
      </c>
      <c r="F8" s="24" t="s">
        <v>13</v>
      </c>
      <c r="G8" s="24" t="s">
        <v>14</v>
      </c>
      <c r="H8" s="23" t="s">
        <v>15</v>
      </c>
      <c r="I8" s="23" t="s">
        <v>16</v>
      </c>
      <c r="J8" s="23" t="s">
        <v>17</v>
      </c>
      <c r="K8" s="24" t="s">
        <v>18</v>
      </c>
      <c r="L8" s="24" t="s">
        <v>19</v>
      </c>
      <c r="M8" s="24" t="s">
        <v>20</v>
      </c>
      <c r="N8" s="24" t="s">
        <v>21</v>
      </c>
      <c r="O8" s="25" t="s">
        <v>22</v>
      </c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</row>
    <row r="9" spans="1:65" x14ac:dyDescent="0.2">
      <c r="A9" s="44">
        <v>1</v>
      </c>
      <c r="B9" s="27">
        <v>0</v>
      </c>
      <c r="C9" s="28">
        <v>99.572843009812161</v>
      </c>
      <c r="D9" s="29">
        <v>100</v>
      </c>
      <c r="E9" s="29">
        <v>3</v>
      </c>
      <c r="F9" s="30">
        <f t="shared" ref="F9:F72" si="3">E9/6</f>
        <v>0.5</v>
      </c>
      <c r="G9" s="30">
        <f>D9</f>
        <v>100</v>
      </c>
      <c r="H9" s="31">
        <v>5</v>
      </c>
      <c r="I9" s="31">
        <v>20</v>
      </c>
      <c r="J9" s="28">
        <v>0</v>
      </c>
      <c r="K9" s="30">
        <f>H9 * J9 / I9</f>
        <v>0</v>
      </c>
      <c r="L9" s="30">
        <f>K9</f>
        <v>0</v>
      </c>
      <c r="M9" s="30">
        <f>D9 + K9</f>
        <v>100</v>
      </c>
      <c r="N9" s="30">
        <f>G9 + L9</f>
        <v>100</v>
      </c>
      <c r="O9" s="30">
        <f>C9 - G9</f>
        <v>-0.42715699018783937</v>
      </c>
      <c r="BB9">
        <f>ABS(O9 - L9) / H9</f>
        <v>8.5431398037567871E-2</v>
      </c>
      <c r="BC9">
        <f xml:space="preserve"> MIN( MAX(1 - BB9, 0), 1 )</f>
        <v>0.91456860196243217</v>
      </c>
      <c r="BE9" s="33">
        <f>ABS(L9)</f>
        <v>0</v>
      </c>
      <c r="BF9" s="32">
        <f t="shared" ref="BF9:BF40" si="4" xml:space="preserve"> ABS(O9 - L9 ) / $BF$7</f>
        <v>0.13681983876166676</v>
      </c>
      <c r="BH9" s="34">
        <f>MIN( MAX(1 - BF9,  0), 1 )</f>
        <v>0.86318016123833319</v>
      </c>
      <c r="BI9" s="34"/>
      <c r="BJ9" s="34">
        <f>BH9</f>
        <v>0.86318016123833319</v>
      </c>
    </row>
    <row r="10" spans="1:65" x14ac:dyDescent="0.2">
      <c r="A10" s="45">
        <v>2</v>
      </c>
      <c r="B10" s="35">
        <f>B9 + TIME(0,0,10)</f>
        <v>1.1574074074074073E-4</v>
      </c>
      <c r="C10" s="36">
        <v>100.16416979792345</v>
      </c>
      <c r="D10" s="29">
        <v>110</v>
      </c>
      <c r="E10" s="29">
        <v>3</v>
      </c>
      <c r="F10" s="37">
        <f t="shared" si="3"/>
        <v>0.5</v>
      </c>
      <c r="G10" s="38">
        <f>IF( ABS(D10 - G9) &lt; F10, D10, G9 + SIGN( D10 - G9 ) * F10 )</f>
        <v>100.5</v>
      </c>
      <c r="H10" s="31">
        <v>5</v>
      </c>
      <c r="I10" s="31">
        <v>20</v>
      </c>
      <c r="J10" s="36">
        <v>0.92559519793740008</v>
      </c>
      <c r="K10" s="37">
        <f t="shared" ref="K10:K73" si="5">H10 * J10 / I10</f>
        <v>0.23139879948434999</v>
      </c>
      <c r="L10" s="30">
        <f t="shared" ref="L10:L73" si="6">K10</f>
        <v>0.23139879948434999</v>
      </c>
      <c r="M10" s="37">
        <f t="shared" ref="M10:M73" si="7">D10 + K10</f>
        <v>110.23139879948435</v>
      </c>
      <c r="N10" s="37">
        <f t="shared" ref="N10:N73" si="8">G10 + L10</f>
        <v>100.73139879948435</v>
      </c>
      <c r="O10" s="37">
        <f t="shared" ref="O10:O73" si="9">C10 - G10</f>
        <v>-0.33583020207655068</v>
      </c>
      <c r="AX10" s="39"/>
      <c r="BB10">
        <f t="shared" ref="BB10:BB73" si="10">ABS(O10 - L10) / H10</f>
        <v>0.11344580031218014</v>
      </c>
      <c r="BC10">
        <f t="shared" ref="BC10:BC73" si="11" xml:space="preserve"> MIN( MAX(1 - BB10, 0), 1 )</f>
        <v>0.8865541996878199</v>
      </c>
      <c r="BE10" s="33">
        <f t="shared" ref="BE10:BE73" si="12">ABS(L10)</f>
        <v>0.23139879948434999</v>
      </c>
      <c r="BF10" s="32">
        <f t="shared" si="4"/>
        <v>0.18168538105949289</v>
      </c>
      <c r="BG10" s="33"/>
      <c r="BH10" s="34">
        <f t="shared" ref="BH10:BH73" si="13">MIN( MAX(1 - BF10,  0), 1 )</f>
        <v>0.81831461894050705</v>
      </c>
      <c r="BI10" s="34"/>
      <c r="BJ10" s="34">
        <f>BH10</f>
        <v>0.81831461894050705</v>
      </c>
    </row>
    <row r="11" spans="1:65" x14ac:dyDescent="0.2">
      <c r="A11" s="45">
        <v>3</v>
      </c>
      <c r="B11" s="35">
        <f t="shared" ref="B11:B74" si="14">B10 + TIME(0,0,10)</f>
        <v>2.3148148148148146E-4</v>
      </c>
      <c r="C11" s="36">
        <v>99.892766895528311</v>
      </c>
      <c r="D11" s="29">
        <v>110</v>
      </c>
      <c r="E11" s="29">
        <v>3</v>
      </c>
      <c r="F11" s="37">
        <f t="shared" si="3"/>
        <v>0.5</v>
      </c>
      <c r="G11" s="38">
        <f t="shared" ref="G11:G74" si="15">IF( ABS(D11 - G10) &lt; F11, D11, G10 + SIGN( D11 - G10 ) * F11 )</f>
        <v>101</v>
      </c>
      <c r="H11" s="31">
        <v>5</v>
      </c>
      <c r="I11" s="31">
        <v>20</v>
      </c>
      <c r="J11" s="36">
        <v>1.8492068784555968</v>
      </c>
      <c r="K11" s="37">
        <f t="shared" si="5"/>
        <v>0.46230171961389921</v>
      </c>
      <c r="L11" s="30">
        <f t="shared" si="6"/>
        <v>0.46230171961389921</v>
      </c>
      <c r="M11" s="37">
        <f t="shared" si="7"/>
        <v>110.4623017196139</v>
      </c>
      <c r="N11" s="37">
        <f t="shared" si="8"/>
        <v>101.4623017196139</v>
      </c>
      <c r="O11" s="37">
        <f t="shared" si="9"/>
        <v>-1.107233104471689</v>
      </c>
      <c r="BB11">
        <f t="shared" si="10"/>
        <v>0.31390696481711766</v>
      </c>
      <c r="BC11">
        <f t="shared" si="11"/>
        <v>0.68609303518288234</v>
      </c>
      <c r="BE11" s="33">
        <f t="shared" si="12"/>
        <v>0.46230171961389921</v>
      </c>
      <c r="BF11" s="32">
        <f t="shared" si="4"/>
        <v>0.50272734965142252</v>
      </c>
      <c r="BG11" s="33"/>
      <c r="BH11" s="34">
        <f t="shared" si="13"/>
        <v>0.49727265034857748</v>
      </c>
      <c r="BI11" s="34"/>
      <c r="BJ11" s="34">
        <f>BH11</f>
        <v>0.49727265034857748</v>
      </c>
    </row>
    <row r="12" spans="1:65" x14ac:dyDescent="0.2">
      <c r="A12" s="45">
        <v>4</v>
      </c>
      <c r="B12" s="35">
        <f t="shared" si="14"/>
        <v>3.4722222222222218E-4</v>
      </c>
      <c r="C12" s="36">
        <v>99.924821184367431</v>
      </c>
      <c r="D12" s="29">
        <v>110</v>
      </c>
      <c r="E12" s="29">
        <v>3</v>
      </c>
      <c r="F12" s="37">
        <f t="shared" si="3"/>
        <v>0.5</v>
      </c>
      <c r="G12" s="38">
        <f t="shared" si="15"/>
        <v>101.5</v>
      </c>
      <c r="H12" s="31">
        <v>5</v>
      </c>
      <c r="I12" s="31">
        <v>20</v>
      </c>
      <c r="J12" s="36">
        <v>2.7688557747423048</v>
      </c>
      <c r="K12" s="37">
        <f t="shared" si="5"/>
        <v>0.69221394368557621</v>
      </c>
      <c r="L12" s="30">
        <f t="shared" si="6"/>
        <v>0.69221394368557621</v>
      </c>
      <c r="M12" s="37">
        <f t="shared" si="7"/>
        <v>110.69221394368557</v>
      </c>
      <c r="N12" s="37">
        <f t="shared" si="8"/>
        <v>102.19221394368557</v>
      </c>
      <c r="O12" s="37">
        <f t="shared" si="9"/>
        <v>-1.5751788156325688</v>
      </c>
      <c r="BB12">
        <f t="shared" si="10"/>
        <v>0.45347855186362895</v>
      </c>
      <c r="BC12">
        <f t="shared" si="11"/>
        <v>0.54652144813637105</v>
      </c>
      <c r="BE12" s="33">
        <f t="shared" si="12"/>
        <v>0.69221394368557621</v>
      </c>
      <c r="BF12" s="32">
        <f t="shared" si="4"/>
        <v>0.72625362305989716</v>
      </c>
      <c r="BG12" s="33"/>
      <c r="BH12" s="34">
        <f t="shared" si="13"/>
        <v>0.27374637694010284</v>
      </c>
      <c r="BI12" s="34"/>
      <c r="BJ12" s="34">
        <f t="shared" ref="BJ12:BJ75" si="16">BH12</f>
        <v>0.27374637694010284</v>
      </c>
    </row>
    <row r="13" spans="1:65" x14ac:dyDescent="0.2">
      <c r="A13" s="45">
        <v>5</v>
      </c>
      <c r="B13" s="35">
        <f t="shared" si="14"/>
        <v>4.6296296296296293E-4</v>
      </c>
      <c r="C13" s="36">
        <v>100.39709423979492</v>
      </c>
      <c r="D13" s="29">
        <v>110</v>
      </c>
      <c r="E13" s="29">
        <v>3</v>
      </c>
      <c r="F13" s="37">
        <f t="shared" si="3"/>
        <v>0.5</v>
      </c>
      <c r="G13" s="38">
        <f t="shared" si="15"/>
        <v>102</v>
      </c>
      <c r="H13" s="31">
        <v>5</v>
      </c>
      <c r="I13" s="31">
        <v>20</v>
      </c>
      <c r="J13" s="36">
        <v>3.6825711120901787</v>
      </c>
      <c r="K13" s="37">
        <f t="shared" si="5"/>
        <v>0.92064277802254468</v>
      </c>
      <c r="L13" s="30">
        <f t="shared" si="6"/>
        <v>0.92064277802254468</v>
      </c>
      <c r="M13" s="37">
        <f t="shared" si="7"/>
        <v>110.92064277802254</v>
      </c>
      <c r="N13" s="37">
        <f t="shared" si="8"/>
        <v>102.92064277802254</v>
      </c>
      <c r="O13" s="37">
        <f t="shared" si="9"/>
        <v>-1.6029057602050756</v>
      </c>
      <c r="BB13">
        <f t="shared" si="10"/>
        <v>0.50470970764552403</v>
      </c>
      <c r="BC13">
        <f t="shared" si="11"/>
        <v>0.49529029235447597</v>
      </c>
      <c r="BE13" s="33">
        <f t="shared" si="12"/>
        <v>0.92064277802254468</v>
      </c>
      <c r="BF13" s="32">
        <f t="shared" si="4"/>
        <v>0.80830119145589086</v>
      </c>
      <c r="BG13" s="33"/>
      <c r="BH13" s="34">
        <f t="shared" si="13"/>
        <v>0.19169880854410914</v>
      </c>
      <c r="BI13" s="34"/>
      <c r="BJ13" s="34">
        <f t="shared" si="16"/>
        <v>0.19169880854410914</v>
      </c>
    </row>
    <row r="14" spans="1:65" x14ac:dyDescent="0.2">
      <c r="A14" s="45">
        <v>6</v>
      </c>
      <c r="B14" s="35">
        <f t="shared" si="14"/>
        <v>5.7870370370370367E-4</v>
      </c>
      <c r="C14" s="36">
        <v>99.806885375733501</v>
      </c>
      <c r="D14" s="29">
        <v>110</v>
      </c>
      <c r="E14" s="29">
        <v>3</v>
      </c>
      <c r="F14" s="37">
        <f t="shared" si="3"/>
        <v>0.5</v>
      </c>
      <c r="G14" s="38">
        <f t="shared" si="15"/>
        <v>102.5</v>
      </c>
      <c r="H14" s="31">
        <v>5</v>
      </c>
      <c r="I14" s="31">
        <v>20</v>
      </c>
      <c r="J14" s="36">
        <v>4.5883948311965534</v>
      </c>
      <c r="K14" s="37">
        <f t="shared" si="5"/>
        <v>1.1470987077991384</v>
      </c>
      <c r="L14" s="30">
        <f t="shared" si="6"/>
        <v>1.1470987077991384</v>
      </c>
      <c r="M14" s="37">
        <f t="shared" si="7"/>
        <v>111.14709870779915</v>
      </c>
      <c r="N14" s="37">
        <f t="shared" si="8"/>
        <v>103.64709870779915</v>
      </c>
      <c r="O14" s="37">
        <f t="shared" si="9"/>
        <v>-2.6931146242664994</v>
      </c>
      <c r="BB14">
        <f t="shared" si="10"/>
        <v>0.76804266641312746</v>
      </c>
      <c r="BC14">
        <f t="shared" si="11"/>
        <v>0.23195733358687254</v>
      </c>
      <c r="BE14" s="33">
        <f t="shared" si="12"/>
        <v>1.1470987077991384</v>
      </c>
      <c r="BF14" s="32">
        <f t="shared" si="4"/>
        <v>1.2300334091982783</v>
      </c>
      <c r="BG14" s="33"/>
      <c r="BH14" s="34">
        <f t="shared" si="13"/>
        <v>0</v>
      </c>
      <c r="BI14" s="34"/>
      <c r="BJ14" s="34">
        <f t="shared" si="16"/>
        <v>0</v>
      </c>
    </row>
    <row r="15" spans="1:65" x14ac:dyDescent="0.2">
      <c r="A15" s="45">
        <v>7</v>
      </c>
      <c r="B15" s="35">
        <f t="shared" si="14"/>
        <v>6.9444444444444436E-4</v>
      </c>
      <c r="C15" s="36">
        <v>99.975657952346481</v>
      </c>
      <c r="D15" s="29">
        <v>110</v>
      </c>
      <c r="E15" s="29">
        <v>3</v>
      </c>
      <c r="F15" s="37">
        <f t="shared" si="3"/>
        <v>0.5</v>
      </c>
      <c r="G15" s="38">
        <f t="shared" si="15"/>
        <v>103</v>
      </c>
      <c r="H15" s="31">
        <v>5</v>
      </c>
      <c r="I15" s="31">
        <v>20</v>
      </c>
      <c r="J15" s="36">
        <v>5.4843857842145312</v>
      </c>
      <c r="K15" s="37">
        <f t="shared" si="5"/>
        <v>1.3710964460536328</v>
      </c>
      <c r="L15" s="30">
        <f t="shared" si="6"/>
        <v>1.3710964460536328</v>
      </c>
      <c r="M15" s="37">
        <f t="shared" si="7"/>
        <v>111.37109644605363</v>
      </c>
      <c r="N15" s="37">
        <f t="shared" si="8"/>
        <v>104.37109644605363</v>
      </c>
      <c r="O15" s="37">
        <f t="shared" si="9"/>
        <v>-3.0243420476535192</v>
      </c>
      <c r="BB15">
        <f t="shared" si="10"/>
        <v>0.87908769874143045</v>
      </c>
      <c r="BC15">
        <f t="shared" si="11"/>
        <v>0.12091230125856955</v>
      </c>
      <c r="BE15" s="33">
        <f t="shared" si="12"/>
        <v>1.3710964460536328</v>
      </c>
      <c r="BF15" s="32">
        <f t="shared" si="4"/>
        <v>1.4078739194491043</v>
      </c>
      <c r="BG15" s="33"/>
      <c r="BH15" s="34">
        <f t="shared" si="13"/>
        <v>0</v>
      </c>
      <c r="BI15" s="34"/>
      <c r="BJ15" s="34">
        <f t="shared" si="16"/>
        <v>0</v>
      </c>
    </row>
    <row r="16" spans="1:65" x14ac:dyDescent="0.2">
      <c r="A16" s="45">
        <v>8</v>
      </c>
      <c r="B16" s="35">
        <f t="shared" si="14"/>
        <v>8.1018518518518505E-4</v>
      </c>
      <c r="C16" s="36">
        <v>99.705943405655432</v>
      </c>
      <c r="D16" s="29">
        <v>110</v>
      </c>
      <c r="E16" s="29">
        <v>3</v>
      </c>
      <c r="F16" s="37">
        <f t="shared" si="3"/>
        <v>0.5</v>
      </c>
      <c r="G16" s="38">
        <f t="shared" si="15"/>
        <v>103.5</v>
      </c>
      <c r="H16" s="31">
        <v>5</v>
      </c>
      <c r="I16" s="31">
        <v>20</v>
      </c>
      <c r="J16" s="36">
        <v>6.368623894563421</v>
      </c>
      <c r="K16" s="37">
        <f t="shared" si="5"/>
        <v>1.5921559736408553</v>
      </c>
      <c r="L16" s="30">
        <f t="shared" si="6"/>
        <v>1.5921559736408553</v>
      </c>
      <c r="M16" s="37">
        <f t="shared" si="7"/>
        <v>111.59215597364086</v>
      </c>
      <c r="N16" s="37">
        <f t="shared" si="8"/>
        <v>105.09215597364086</v>
      </c>
      <c r="O16" s="37">
        <f t="shared" si="9"/>
        <v>-3.7940565943445677</v>
      </c>
      <c r="BB16">
        <f t="shared" si="10"/>
        <v>1.0772425135970845</v>
      </c>
      <c r="BC16">
        <f t="shared" si="11"/>
        <v>0</v>
      </c>
      <c r="BE16" s="33">
        <f t="shared" si="12"/>
        <v>1.5921559736408553</v>
      </c>
      <c r="BF16" s="32">
        <f t="shared" si="4"/>
        <v>1.7252222298030613</v>
      </c>
      <c r="BG16" s="33"/>
      <c r="BH16" s="34">
        <f t="shared" si="13"/>
        <v>0</v>
      </c>
      <c r="BI16" s="34"/>
      <c r="BJ16" s="34">
        <f t="shared" si="16"/>
        <v>0</v>
      </c>
    </row>
    <row r="17" spans="1:62" x14ac:dyDescent="0.2">
      <c r="A17" s="45">
        <v>9</v>
      </c>
      <c r="B17" s="35">
        <f t="shared" si="14"/>
        <v>9.2592592592592574E-4</v>
      </c>
      <c r="C17" s="36">
        <v>100.83860619083995</v>
      </c>
      <c r="D17" s="29">
        <v>110</v>
      </c>
      <c r="E17" s="29">
        <v>3</v>
      </c>
      <c r="F17" s="37">
        <f t="shared" si="3"/>
        <v>0.5</v>
      </c>
      <c r="G17" s="38">
        <f t="shared" si="15"/>
        <v>104</v>
      </c>
      <c r="H17" s="31">
        <v>5</v>
      </c>
      <c r="I17" s="31">
        <v>20</v>
      </c>
      <c r="J17" s="36">
        <v>7.239214271584208</v>
      </c>
      <c r="K17" s="37">
        <f t="shared" si="5"/>
        <v>1.809803567896052</v>
      </c>
      <c r="L17" s="30">
        <f t="shared" si="6"/>
        <v>1.809803567896052</v>
      </c>
      <c r="M17" s="37">
        <f t="shared" si="7"/>
        <v>111.80980356789605</v>
      </c>
      <c r="N17" s="37">
        <f t="shared" si="8"/>
        <v>105.80980356789605</v>
      </c>
      <c r="O17" s="37">
        <f t="shared" si="9"/>
        <v>-3.161393809160046</v>
      </c>
      <c r="BB17">
        <f t="shared" si="10"/>
        <v>0.99423947541121971</v>
      </c>
      <c r="BC17">
        <f t="shared" si="11"/>
        <v>5.7605245887802914E-3</v>
      </c>
      <c r="BE17" s="33">
        <f t="shared" si="12"/>
        <v>1.809803567896052</v>
      </c>
      <c r="BF17" s="32">
        <f t="shared" si="4"/>
        <v>1.5922914506962442</v>
      </c>
      <c r="BG17" s="33"/>
      <c r="BH17" s="34">
        <f t="shared" si="13"/>
        <v>0</v>
      </c>
      <c r="BI17" s="34"/>
      <c r="BJ17" s="34">
        <f t="shared" si="16"/>
        <v>0</v>
      </c>
    </row>
    <row r="18" spans="1:62" x14ac:dyDescent="0.2">
      <c r="A18" s="45">
        <v>10</v>
      </c>
      <c r="B18" s="35">
        <f t="shared" si="14"/>
        <v>1.0416666666666664E-3</v>
      </c>
      <c r="C18" s="36">
        <v>101.58788430561245</v>
      </c>
      <c r="D18" s="29">
        <v>110</v>
      </c>
      <c r="E18" s="29">
        <v>3</v>
      </c>
      <c r="F18" s="37">
        <f t="shared" si="3"/>
        <v>0.5</v>
      </c>
      <c r="G18" s="38">
        <f t="shared" si="15"/>
        <v>104.5</v>
      </c>
      <c r="H18" s="31">
        <v>5</v>
      </c>
      <c r="I18" s="31">
        <v>20</v>
      </c>
      <c r="J18" s="36">
        <v>8.0942912712224917</v>
      </c>
      <c r="K18" s="37">
        <f t="shared" si="5"/>
        <v>2.0235728178056229</v>
      </c>
      <c r="L18" s="30">
        <f t="shared" si="6"/>
        <v>2.0235728178056229</v>
      </c>
      <c r="M18" s="37">
        <f t="shared" si="7"/>
        <v>112.02357281780563</v>
      </c>
      <c r="N18" s="37">
        <f t="shared" si="8"/>
        <v>106.52357281780563</v>
      </c>
      <c r="O18" s="37">
        <f t="shared" si="9"/>
        <v>-2.9121156943875519</v>
      </c>
      <c r="BB18">
        <f t="shared" si="10"/>
        <v>0.98713770243863497</v>
      </c>
      <c r="BC18">
        <f t="shared" si="11"/>
        <v>1.2862297561365033E-2</v>
      </c>
      <c r="BE18" s="33">
        <f t="shared" si="12"/>
        <v>2.0235728178056229</v>
      </c>
      <c r="BF18" s="32">
        <f t="shared" si="4"/>
        <v>1.5809178403451212</v>
      </c>
      <c r="BG18" s="33"/>
      <c r="BH18" s="34">
        <f t="shared" si="13"/>
        <v>0</v>
      </c>
      <c r="BI18" s="34"/>
      <c r="BJ18" s="34">
        <f t="shared" si="16"/>
        <v>0</v>
      </c>
    </row>
    <row r="19" spans="1:62" x14ac:dyDescent="0.2">
      <c r="A19" s="45">
        <v>11</v>
      </c>
      <c r="B19" s="35">
        <f t="shared" si="14"/>
        <v>1.1574074074074071E-3</v>
      </c>
      <c r="C19" s="36">
        <v>101.90020112466591</v>
      </c>
      <c r="D19" s="29">
        <v>110</v>
      </c>
      <c r="E19" s="29">
        <v>3</v>
      </c>
      <c r="F19" s="37">
        <f t="shared" si="3"/>
        <v>0.5</v>
      </c>
      <c r="G19" s="38">
        <f t="shared" si="15"/>
        <v>105</v>
      </c>
      <c r="H19" s="31">
        <v>5</v>
      </c>
      <c r="I19" s="31">
        <v>20</v>
      </c>
      <c r="J19" s="36">
        <v>8.9320224940370068</v>
      </c>
      <c r="K19" s="37">
        <f t="shared" si="5"/>
        <v>2.2330056235092517</v>
      </c>
      <c r="L19" s="30">
        <f t="shared" si="6"/>
        <v>2.2330056235092517</v>
      </c>
      <c r="M19" s="37">
        <f t="shared" si="7"/>
        <v>112.23300562350926</v>
      </c>
      <c r="N19" s="37">
        <f t="shared" si="8"/>
        <v>107.23300562350926</v>
      </c>
      <c r="O19" s="37">
        <f t="shared" si="9"/>
        <v>-3.0997988753340877</v>
      </c>
      <c r="BB19">
        <f t="shared" si="10"/>
        <v>1.066560899768668</v>
      </c>
      <c r="BC19">
        <f t="shared" si="11"/>
        <v>0</v>
      </c>
      <c r="BE19" s="33">
        <f t="shared" si="12"/>
        <v>2.2330056235092517</v>
      </c>
      <c r="BF19" s="32">
        <f t="shared" si="4"/>
        <v>1.7081154433604973</v>
      </c>
      <c r="BG19" s="33"/>
      <c r="BH19" s="34">
        <f t="shared" si="13"/>
        <v>0</v>
      </c>
      <c r="BI19" s="34"/>
      <c r="BJ19" s="34">
        <f t="shared" si="16"/>
        <v>0</v>
      </c>
    </row>
    <row r="20" spans="1:62" x14ac:dyDescent="0.2">
      <c r="A20" s="45">
        <v>12</v>
      </c>
      <c r="B20" s="35">
        <f t="shared" si="14"/>
        <v>1.2731481481481478E-3</v>
      </c>
      <c r="C20" s="36">
        <v>102.30779681350191</v>
      </c>
      <c r="D20" s="29">
        <v>110</v>
      </c>
      <c r="E20" s="29">
        <v>3</v>
      </c>
      <c r="F20" s="37">
        <f t="shared" si="3"/>
        <v>0.5</v>
      </c>
      <c r="G20" s="38">
        <f t="shared" si="15"/>
        <v>105.5</v>
      </c>
      <c r="H20" s="31">
        <v>5</v>
      </c>
      <c r="I20" s="31">
        <v>20</v>
      </c>
      <c r="J20" s="36">
        <v>9.7506127119660988</v>
      </c>
      <c r="K20" s="37">
        <f t="shared" si="5"/>
        <v>2.4376531779915247</v>
      </c>
      <c r="L20" s="30">
        <f t="shared" si="6"/>
        <v>2.4376531779915247</v>
      </c>
      <c r="M20" s="37">
        <f t="shared" si="7"/>
        <v>112.43765317799152</v>
      </c>
      <c r="N20" s="37">
        <f t="shared" si="8"/>
        <v>107.93765317799152</v>
      </c>
      <c r="O20" s="37">
        <f t="shared" si="9"/>
        <v>-3.1922031864980909</v>
      </c>
      <c r="BB20">
        <f t="shared" si="10"/>
        <v>1.1259712728979232</v>
      </c>
      <c r="BC20">
        <f t="shared" si="11"/>
        <v>0</v>
      </c>
      <c r="BE20" s="33">
        <f t="shared" si="12"/>
        <v>2.4376531779915247</v>
      </c>
      <c r="BF20" s="32">
        <f t="shared" si="4"/>
        <v>1.8032621676215319</v>
      </c>
      <c r="BG20" s="33"/>
      <c r="BH20" s="34">
        <f t="shared" si="13"/>
        <v>0</v>
      </c>
      <c r="BI20" s="34"/>
      <c r="BJ20" s="34">
        <f t="shared" si="16"/>
        <v>0</v>
      </c>
    </row>
    <row r="21" spans="1:62" x14ac:dyDescent="0.2">
      <c r="A21" s="45">
        <v>13</v>
      </c>
      <c r="B21" s="35">
        <f t="shared" si="14"/>
        <v>1.3888888888888885E-3</v>
      </c>
      <c r="C21" s="36">
        <v>103.74910375833259</v>
      </c>
      <c r="D21" s="29">
        <v>110</v>
      </c>
      <c r="E21" s="29">
        <v>3</v>
      </c>
      <c r="F21" s="37">
        <f t="shared" si="3"/>
        <v>0.5</v>
      </c>
      <c r="G21" s="38">
        <f t="shared" si="15"/>
        <v>106</v>
      </c>
      <c r="H21" s="31">
        <v>5</v>
      </c>
      <c r="I21" s="31">
        <v>20</v>
      </c>
      <c r="J21" s="36">
        <v>10.548307715437307</v>
      </c>
      <c r="K21" s="37">
        <f t="shared" si="5"/>
        <v>2.6370769288593268</v>
      </c>
      <c r="L21" s="30">
        <f t="shared" si="6"/>
        <v>2.6370769288593268</v>
      </c>
      <c r="M21" s="37">
        <f t="shared" si="7"/>
        <v>112.63707692885933</v>
      </c>
      <c r="N21" s="37">
        <f t="shared" si="8"/>
        <v>108.63707692885933</v>
      </c>
      <c r="O21" s="37">
        <f t="shared" si="9"/>
        <v>-2.2508962416674052</v>
      </c>
      <c r="BB21">
        <f t="shared" si="10"/>
        <v>0.97759463410534642</v>
      </c>
      <c r="BC21">
        <f t="shared" si="11"/>
        <v>2.2405365894653584E-2</v>
      </c>
      <c r="BE21" s="33">
        <f t="shared" si="12"/>
        <v>2.6370769288593268</v>
      </c>
      <c r="BF21" s="32">
        <f t="shared" si="4"/>
        <v>1.5656344539012057</v>
      </c>
      <c r="BG21" s="33"/>
      <c r="BH21" s="34">
        <f t="shared" si="13"/>
        <v>0</v>
      </c>
      <c r="BI21" s="34"/>
      <c r="BJ21" s="34">
        <f t="shared" si="16"/>
        <v>0</v>
      </c>
    </row>
    <row r="22" spans="1:62" x14ac:dyDescent="0.2">
      <c r="A22" s="45">
        <v>14</v>
      </c>
      <c r="B22" s="35">
        <f t="shared" si="14"/>
        <v>1.5046296296296292E-3</v>
      </c>
      <c r="C22" s="36">
        <v>104.49058588827182</v>
      </c>
      <c r="D22" s="29">
        <v>110</v>
      </c>
      <c r="E22" s="29">
        <v>3</v>
      </c>
      <c r="F22" s="37">
        <f t="shared" si="3"/>
        <v>0.5</v>
      </c>
      <c r="G22" s="38">
        <f t="shared" si="15"/>
        <v>106.5</v>
      </c>
      <c r="H22" s="31">
        <v>5</v>
      </c>
      <c r="I22" s="31">
        <v>20</v>
      </c>
      <c r="J22" s="36">
        <v>11.323398072575742</v>
      </c>
      <c r="K22" s="37">
        <f t="shared" si="5"/>
        <v>2.8308495181439355</v>
      </c>
      <c r="L22" s="30">
        <f t="shared" si="6"/>
        <v>2.8308495181439355</v>
      </c>
      <c r="M22" s="37">
        <f t="shared" si="7"/>
        <v>112.83084951814394</v>
      </c>
      <c r="N22" s="37">
        <f t="shared" si="8"/>
        <v>109.33084951814394</v>
      </c>
      <c r="O22" s="37">
        <f t="shared" si="9"/>
        <v>-2.0094141117281765</v>
      </c>
      <c r="BB22">
        <f t="shared" si="10"/>
        <v>0.96805272597442238</v>
      </c>
      <c r="BC22">
        <f t="shared" si="11"/>
        <v>3.1947274025577621E-2</v>
      </c>
      <c r="BE22" s="33">
        <f t="shared" si="12"/>
        <v>2.8308495181439355</v>
      </c>
      <c r="BF22" s="32">
        <f t="shared" si="4"/>
        <v>1.5503529255411341</v>
      </c>
      <c r="BG22" s="33"/>
      <c r="BH22" s="34">
        <f t="shared" si="13"/>
        <v>0</v>
      </c>
      <c r="BI22" s="34"/>
      <c r="BJ22" s="34">
        <f t="shared" si="16"/>
        <v>0</v>
      </c>
    </row>
    <row r="23" spans="1:62" x14ac:dyDescent="0.2">
      <c r="A23" s="45">
        <v>15</v>
      </c>
      <c r="B23" s="35">
        <f t="shared" si="14"/>
        <v>1.6203703703703699E-3</v>
      </c>
      <c r="C23" s="36">
        <v>104.24848983716571</v>
      </c>
      <c r="D23" s="29">
        <v>110</v>
      </c>
      <c r="E23" s="29">
        <v>3</v>
      </c>
      <c r="F23" s="37">
        <f t="shared" si="3"/>
        <v>0.5</v>
      </c>
      <c r="G23" s="38">
        <f t="shared" si="15"/>
        <v>107</v>
      </c>
      <c r="H23" s="31">
        <v>5</v>
      </c>
      <c r="I23" s="31">
        <v>20</v>
      </c>
      <c r="J23" s="36">
        <v>12.074222792455489</v>
      </c>
      <c r="K23" s="37">
        <f t="shared" si="5"/>
        <v>3.0185556981138721</v>
      </c>
      <c r="L23" s="30">
        <f t="shared" si="6"/>
        <v>3.0185556981138721</v>
      </c>
      <c r="M23" s="37">
        <f t="shared" si="7"/>
        <v>113.01855569811387</v>
      </c>
      <c r="N23" s="37">
        <f t="shared" si="8"/>
        <v>110.01855569811387</v>
      </c>
      <c r="O23" s="37">
        <f t="shared" si="9"/>
        <v>-2.7515101628342933</v>
      </c>
      <c r="BB23">
        <f t="shared" si="10"/>
        <v>1.154013172189633</v>
      </c>
      <c r="BC23">
        <f t="shared" si="11"/>
        <v>0</v>
      </c>
      <c r="BE23" s="33">
        <f t="shared" si="12"/>
        <v>3.0185556981138721</v>
      </c>
      <c r="BF23" s="32">
        <f t="shared" si="4"/>
        <v>1.8481717468604844</v>
      </c>
      <c r="BG23" s="33"/>
      <c r="BH23" s="34">
        <f t="shared" si="13"/>
        <v>0</v>
      </c>
      <c r="BI23" s="34"/>
      <c r="BJ23" s="34">
        <f t="shared" si="16"/>
        <v>0</v>
      </c>
    </row>
    <row r="24" spans="1:62" x14ac:dyDescent="0.2">
      <c r="A24" s="45">
        <v>16</v>
      </c>
      <c r="B24" s="35">
        <f t="shared" si="14"/>
        <v>1.7361111111111106E-3</v>
      </c>
      <c r="C24" s="36">
        <v>105.34040197653722</v>
      </c>
      <c r="D24" s="29">
        <v>110</v>
      </c>
      <c r="E24" s="29">
        <v>3</v>
      </c>
      <c r="F24" s="37">
        <f t="shared" si="3"/>
        <v>0.5</v>
      </c>
      <c r="G24" s="38">
        <f t="shared" si="15"/>
        <v>107.5</v>
      </c>
      <c r="H24" s="31">
        <v>5</v>
      </c>
      <c r="I24" s="31">
        <v>20</v>
      </c>
      <c r="J24" s="36">
        <v>12.799172884543793</v>
      </c>
      <c r="K24" s="37">
        <f t="shared" si="5"/>
        <v>3.1997932211359483</v>
      </c>
      <c r="L24" s="30">
        <f t="shared" si="6"/>
        <v>3.1997932211359483</v>
      </c>
      <c r="M24" s="37">
        <f t="shared" si="7"/>
        <v>113.19979322113595</v>
      </c>
      <c r="N24" s="37">
        <f t="shared" si="8"/>
        <v>110.69979322113595</v>
      </c>
      <c r="O24" s="37">
        <f t="shared" si="9"/>
        <v>-2.1595980234627774</v>
      </c>
      <c r="BB24">
        <f t="shared" si="10"/>
        <v>1.0718782489197451</v>
      </c>
      <c r="BC24">
        <f t="shared" si="11"/>
        <v>0</v>
      </c>
      <c r="BE24" s="33">
        <f t="shared" si="12"/>
        <v>3.1997932211359483</v>
      </c>
      <c r="BF24" s="32">
        <f t="shared" si="4"/>
        <v>1.7166312685746645</v>
      </c>
      <c r="BG24" s="33"/>
      <c r="BH24" s="34">
        <f t="shared" si="13"/>
        <v>0</v>
      </c>
      <c r="BI24" s="34"/>
      <c r="BJ24" s="34">
        <f t="shared" si="16"/>
        <v>0</v>
      </c>
    </row>
    <row r="25" spans="1:62" x14ac:dyDescent="0.2">
      <c r="A25" s="45">
        <v>17</v>
      </c>
      <c r="B25" s="35">
        <f t="shared" si="14"/>
        <v>1.8518518518518513E-3</v>
      </c>
      <c r="C25" s="36">
        <v>105.95360836308068</v>
      </c>
      <c r="D25" s="29">
        <v>110</v>
      </c>
      <c r="E25" s="29">
        <v>3</v>
      </c>
      <c r="F25" s="37">
        <f t="shared" si="3"/>
        <v>0.5</v>
      </c>
      <c r="G25" s="38">
        <f t="shared" si="15"/>
        <v>108</v>
      </c>
      <c r="H25" s="31">
        <v>5</v>
      </c>
      <c r="I25" s="31">
        <v>20</v>
      </c>
      <c r="J25" s="36">
        <v>13.496694806710231</v>
      </c>
      <c r="K25" s="37">
        <f t="shared" si="5"/>
        <v>3.3741737016775573</v>
      </c>
      <c r="L25" s="30">
        <f t="shared" si="6"/>
        <v>3.3741737016775573</v>
      </c>
      <c r="M25" s="37">
        <f t="shared" si="7"/>
        <v>113.37417370167756</v>
      </c>
      <c r="N25" s="37">
        <f t="shared" si="8"/>
        <v>111.37417370167756</v>
      </c>
      <c r="O25" s="37">
        <f t="shared" si="9"/>
        <v>-2.0463916369193242</v>
      </c>
      <c r="P25" s="32"/>
      <c r="BB25">
        <f t="shared" si="10"/>
        <v>1.0841130677193764</v>
      </c>
      <c r="BC25">
        <f t="shared" si="11"/>
        <v>0</v>
      </c>
      <c r="BE25" s="33">
        <f t="shared" si="12"/>
        <v>3.3741737016775573</v>
      </c>
      <c r="BF25" s="32">
        <f t="shared" si="4"/>
        <v>1.736225539228033</v>
      </c>
      <c r="BG25" s="33"/>
      <c r="BH25" s="34">
        <f t="shared" si="13"/>
        <v>0</v>
      </c>
      <c r="BI25" s="34"/>
      <c r="BJ25" s="34">
        <f t="shared" si="16"/>
        <v>0</v>
      </c>
    </row>
    <row r="26" spans="1:62" x14ac:dyDescent="0.2">
      <c r="A26" s="45">
        <v>18</v>
      </c>
      <c r="B26" s="35">
        <f t="shared" si="14"/>
        <v>1.967592592592592E-3</v>
      </c>
      <c r="C26" s="36">
        <v>106.50560038517877</v>
      </c>
      <c r="D26" s="29">
        <v>110</v>
      </c>
      <c r="E26" s="29">
        <v>3</v>
      </c>
      <c r="F26" s="37">
        <f t="shared" si="3"/>
        <v>0.5</v>
      </c>
      <c r="G26" s="38">
        <f t="shared" si="15"/>
        <v>108.5</v>
      </c>
      <c r="H26" s="31">
        <v>5</v>
      </c>
      <c r="I26" s="31">
        <v>20</v>
      </c>
      <c r="J26" s="36">
        <v>14.165293794411966</v>
      </c>
      <c r="K26" s="37">
        <f t="shared" si="5"/>
        <v>3.5413234486029914</v>
      </c>
      <c r="L26" s="30">
        <f t="shared" si="6"/>
        <v>3.5413234486029914</v>
      </c>
      <c r="M26" s="37">
        <f t="shared" si="7"/>
        <v>113.54132344860299</v>
      </c>
      <c r="N26" s="37">
        <f t="shared" si="8"/>
        <v>112.04132344860299</v>
      </c>
      <c r="O26" s="37">
        <f t="shared" si="9"/>
        <v>-1.9943996148212335</v>
      </c>
      <c r="BB26">
        <f t="shared" si="10"/>
        <v>1.107144612684845</v>
      </c>
      <c r="BC26">
        <f t="shared" si="11"/>
        <v>0</v>
      </c>
      <c r="BE26" s="33">
        <f t="shared" si="12"/>
        <v>3.5413234486029914</v>
      </c>
      <c r="BF26" s="32">
        <f t="shared" si="4"/>
        <v>1.7731109506925835</v>
      </c>
      <c r="BG26" s="33"/>
      <c r="BH26" s="34">
        <f t="shared" si="13"/>
        <v>0</v>
      </c>
      <c r="BI26" s="34"/>
      <c r="BJ26" s="34">
        <f t="shared" si="16"/>
        <v>0</v>
      </c>
    </row>
    <row r="27" spans="1:62" x14ac:dyDescent="0.2">
      <c r="A27" s="45">
        <v>19</v>
      </c>
      <c r="B27" s="35">
        <f t="shared" si="14"/>
        <v>2.0833333333333329E-3</v>
      </c>
      <c r="C27" s="36">
        <v>107.09870632402793</v>
      </c>
      <c r="D27" s="29">
        <v>110</v>
      </c>
      <c r="E27" s="29">
        <v>3</v>
      </c>
      <c r="F27" s="37">
        <f t="shared" si="3"/>
        <v>0.5</v>
      </c>
      <c r="G27" s="38">
        <f t="shared" si="15"/>
        <v>109</v>
      </c>
      <c r="H27" s="31">
        <v>5</v>
      </c>
      <c r="I27" s="31">
        <v>20</v>
      </c>
      <c r="J27" s="36">
        <v>14.803537063920738</v>
      </c>
      <c r="K27" s="37">
        <f t="shared" si="5"/>
        <v>3.7008842659801844</v>
      </c>
      <c r="L27" s="30">
        <f t="shared" si="6"/>
        <v>3.7008842659801844</v>
      </c>
      <c r="M27" s="37">
        <f t="shared" si="7"/>
        <v>113.70088426598018</v>
      </c>
      <c r="N27" s="37">
        <f t="shared" si="8"/>
        <v>112.70088426598018</v>
      </c>
      <c r="O27" s="37">
        <f t="shared" si="9"/>
        <v>-1.9012936759720702</v>
      </c>
      <c r="BB27">
        <f t="shared" si="10"/>
        <v>1.1204355883904509</v>
      </c>
      <c r="BC27">
        <f t="shared" si="11"/>
        <v>0</v>
      </c>
      <c r="BE27" s="33">
        <f t="shared" si="12"/>
        <v>3.7008842659801844</v>
      </c>
      <c r="BF27" s="32">
        <f t="shared" si="4"/>
        <v>1.7943966746160827</v>
      </c>
      <c r="BG27" s="33"/>
      <c r="BH27" s="34">
        <f t="shared" si="13"/>
        <v>0</v>
      </c>
      <c r="BI27" s="34"/>
      <c r="BJ27" s="34">
        <f t="shared" si="16"/>
        <v>0</v>
      </c>
    </row>
    <row r="28" spans="1:62" x14ac:dyDescent="0.2">
      <c r="A28" s="45">
        <v>20</v>
      </c>
      <c r="B28" s="35">
        <f t="shared" si="14"/>
        <v>2.1990740740740738E-3</v>
      </c>
      <c r="C28" s="36">
        <v>108.01999319772288</v>
      </c>
      <c r="D28" s="29">
        <v>110</v>
      </c>
      <c r="E28" s="29">
        <v>3</v>
      </c>
      <c r="F28" s="37">
        <f t="shared" si="3"/>
        <v>0.5</v>
      </c>
      <c r="G28" s="38">
        <f t="shared" si="15"/>
        <v>109.5</v>
      </c>
      <c r="H28" s="31">
        <v>5</v>
      </c>
      <c r="I28" s="31">
        <v>20</v>
      </c>
      <c r="J28" s="36">
        <v>15.410056882727146</v>
      </c>
      <c r="K28" s="37">
        <f t="shared" si="5"/>
        <v>3.852514220681786</v>
      </c>
      <c r="L28" s="30">
        <f t="shared" si="6"/>
        <v>3.852514220681786</v>
      </c>
      <c r="M28" s="37">
        <f t="shared" si="7"/>
        <v>113.85251422068178</v>
      </c>
      <c r="N28" s="37">
        <f t="shared" si="8"/>
        <v>113.35251422068178</v>
      </c>
      <c r="O28" s="37">
        <f t="shared" si="9"/>
        <v>-1.4800068022771171</v>
      </c>
      <c r="BB28">
        <f t="shared" si="10"/>
        <v>1.0665042045917805</v>
      </c>
      <c r="BC28">
        <f t="shared" si="11"/>
        <v>0</v>
      </c>
      <c r="BE28" s="33">
        <f t="shared" si="12"/>
        <v>3.852514220681786</v>
      </c>
      <c r="BF28" s="32">
        <f t="shared" si="4"/>
        <v>1.7080246450692547</v>
      </c>
      <c r="BG28" s="33"/>
      <c r="BH28" s="34">
        <f t="shared" si="13"/>
        <v>0</v>
      </c>
      <c r="BI28" s="34"/>
      <c r="BJ28" s="34">
        <f t="shared" si="16"/>
        <v>0</v>
      </c>
    </row>
    <row r="29" spans="1:62" x14ac:dyDescent="0.2">
      <c r="A29" s="45">
        <v>21</v>
      </c>
      <c r="B29" s="35">
        <f t="shared" si="14"/>
        <v>2.3148148148148147E-3</v>
      </c>
      <c r="C29" s="36">
        <v>108.35155157380977</v>
      </c>
      <c r="D29" s="29">
        <v>110</v>
      </c>
      <c r="E29" s="29">
        <v>3</v>
      </c>
      <c r="F29" s="37">
        <f t="shared" si="3"/>
        <v>0.5</v>
      </c>
      <c r="G29" s="38">
        <f t="shared" si="15"/>
        <v>110</v>
      </c>
      <c r="H29" s="31">
        <v>5</v>
      </c>
      <c r="I29" s="31">
        <v>20</v>
      </c>
      <c r="J29" s="36">
        <v>15.983553500542536</v>
      </c>
      <c r="K29" s="37">
        <f t="shared" si="5"/>
        <v>3.995888375135634</v>
      </c>
      <c r="L29" s="30">
        <f t="shared" si="6"/>
        <v>3.995888375135634</v>
      </c>
      <c r="M29" s="37">
        <f t="shared" si="7"/>
        <v>113.99588837513564</v>
      </c>
      <c r="N29" s="37">
        <f t="shared" si="8"/>
        <v>113.99588837513564</v>
      </c>
      <c r="O29" s="37">
        <f t="shared" si="9"/>
        <v>-1.6484484261902281</v>
      </c>
      <c r="BB29">
        <f t="shared" si="10"/>
        <v>1.1288673602651724</v>
      </c>
      <c r="BC29">
        <f t="shared" si="11"/>
        <v>0</v>
      </c>
      <c r="BE29" s="33">
        <f t="shared" si="12"/>
        <v>3.995888375135634</v>
      </c>
      <c r="BF29" s="32">
        <f t="shared" si="4"/>
        <v>1.8079003008574237</v>
      </c>
      <c r="BG29" s="33"/>
      <c r="BH29" s="34">
        <f t="shared" si="13"/>
        <v>0</v>
      </c>
      <c r="BI29" s="34"/>
      <c r="BJ29" s="34">
        <f t="shared" si="16"/>
        <v>0</v>
      </c>
    </row>
    <row r="30" spans="1:62" x14ac:dyDescent="0.2">
      <c r="A30" s="45">
        <v>22</v>
      </c>
      <c r="B30" s="35">
        <f t="shared" si="14"/>
        <v>2.4305555555555556E-3</v>
      </c>
      <c r="C30" s="36">
        <v>109.63752243861025</v>
      </c>
      <c r="D30" s="29">
        <v>110</v>
      </c>
      <c r="E30" s="29">
        <v>3</v>
      </c>
      <c r="F30" s="37">
        <f t="shared" si="3"/>
        <v>0.5</v>
      </c>
      <c r="G30" s="38">
        <f t="shared" si="15"/>
        <v>110</v>
      </c>
      <c r="H30" s="31">
        <v>5</v>
      </c>
      <c r="I30" s="31">
        <v>20</v>
      </c>
      <c r="J30" s="36">
        <v>16.522797934617405</v>
      </c>
      <c r="K30" s="37">
        <f t="shared" si="5"/>
        <v>4.1306994836543511</v>
      </c>
      <c r="L30" s="30">
        <f t="shared" si="6"/>
        <v>4.1306994836543511</v>
      </c>
      <c r="M30" s="37">
        <f t="shared" si="7"/>
        <v>114.13069948365435</v>
      </c>
      <c r="N30" s="37">
        <f t="shared" si="8"/>
        <v>114.13069948365435</v>
      </c>
      <c r="O30" s="37">
        <f t="shared" si="9"/>
        <v>-0.36247756138975262</v>
      </c>
      <c r="BB30">
        <f t="shared" si="10"/>
        <v>0.89863540900882077</v>
      </c>
      <c r="BC30">
        <f t="shared" si="11"/>
        <v>0.10136459099117923</v>
      </c>
      <c r="BE30" s="33">
        <f t="shared" si="12"/>
        <v>4.1306994836543511</v>
      </c>
      <c r="BF30" s="32">
        <f t="shared" si="4"/>
        <v>1.4391799103187377</v>
      </c>
      <c r="BG30" s="33"/>
      <c r="BH30" s="34">
        <f t="shared" si="13"/>
        <v>0</v>
      </c>
      <c r="BI30" s="34"/>
      <c r="BJ30" s="34">
        <f t="shared" si="16"/>
        <v>0</v>
      </c>
    </row>
    <row r="31" spans="1:62" x14ac:dyDescent="0.2">
      <c r="A31" s="45">
        <v>23</v>
      </c>
      <c r="B31" s="35">
        <f t="shared" si="14"/>
        <v>2.5462962962962965E-3</v>
      </c>
      <c r="C31" s="36">
        <v>110.07184775811209</v>
      </c>
      <c r="D31" s="29">
        <v>110</v>
      </c>
      <c r="E31" s="29">
        <v>3</v>
      </c>
      <c r="F31" s="37">
        <f t="shared" si="3"/>
        <v>0.5</v>
      </c>
      <c r="G31" s="38">
        <f t="shared" si="15"/>
        <v>110</v>
      </c>
      <c r="H31" s="31">
        <v>5</v>
      </c>
      <c r="I31" s="31">
        <v>20</v>
      </c>
      <c r="J31" s="36">
        <v>17.026634603407484</v>
      </c>
      <c r="K31" s="37">
        <f t="shared" si="5"/>
        <v>4.2566586508518709</v>
      </c>
      <c r="L31" s="30">
        <f t="shared" si="6"/>
        <v>4.2566586508518709</v>
      </c>
      <c r="M31" s="37">
        <f t="shared" si="7"/>
        <v>114.25665865085188</v>
      </c>
      <c r="N31" s="37">
        <f t="shared" si="8"/>
        <v>114.25665865085188</v>
      </c>
      <c r="O31" s="37">
        <f t="shared" si="9"/>
        <v>7.1847758112085103E-2</v>
      </c>
      <c r="BB31">
        <f t="shared" si="10"/>
        <v>0.83696217854795718</v>
      </c>
      <c r="BC31">
        <f t="shared" si="11"/>
        <v>0.16303782145204282</v>
      </c>
      <c r="BE31" s="33">
        <f t="shared" si="12"/>
        <v>4.2566586508518709</v>
      </c>
      <c r="BF31" s="32">
        <f t="shared" si="4"/>
        <v>1.3404091815071144</v>
      </c>
      <c r="BG31" s="33"/>
      <c r="BH31" s="34">
        <f t="shared" si="13"/>
        <v>0</v>
      </c>
      <c r="BI31" s="34"/>
      <c r="BJ31" s="34">
        <f t="shared" si="16"/>
        <v>0</v>
      </c>
    </row>
    <row r="32" spans="1:62" x14ac:dyDescent="0.2">
      <c r="A32" s="45">
        <v>24</v>
      </c>
      <c r="B32" s="35">
        <f t="shared" si="14"/>
        <v>2.6620370370370374E-3</v>
      </c>
      <c r="C32" s="36">
        <v>110.41632084263809</v>
      </c>
      <c r="D32" s="29">
        <v>110</v>
      </c>
      <c r="E32" s="29">
        <v>3</v>
      </c>
      <c r="F32" s="37">
        <f t="shared" si="3"/>
        <v>0.5</v>
      </c>
      <c r="G32" s="38">
        <f t="shared" si="15"/>
        <v>110</v>
      </c>
      <c r="H32" s="31">
        <v>5</v>
      </c>
      <c r="I32" s="31">
        <v>20</v>
      </c>
      <c r="J32" s="36">
        <v>17.493983802943692</v>
      </c>
      <c r="K32" s="37">
        <f t="shared" si="5"/>
        <v>4.373495950735923</v>
      </c>
      <c r="L32" s="30">
        <f t="shared" si="6"/>
        <v>4.373495950735923</v>
      </c>
      <c r="M32" s="37">
        <f t="shared" si="7"/>
        <v>114.37349595073593</v>
      </c>
      <c r="N32" s="37">
        <f t="shared" si="8"/>
        <v>114.37349595073593</v>
      </c>
      <c r="O32" s="37">
        <f t="shared" si="9"/>
        <v>0.41632084263808622</v>
      </c>
      <c r="BB32">
        <f t="shared" si="10"/>
        <v>0.79143502161956736</v>
      </c>
      <c r="BC32">
        <f t="shared" si="11"/>
        <v>0.20856497838043264</v>
      </c>
      <c r="BE32" s="33">
        <f t="shared" si="12"/>
        <v>4.373495950735923</v>
      </c>
      <c r="BF32" s="32">
        <f t="shared" si="4"/>
        <v>1.2674966644079535</v>
      </c>
      <c r="BG32" s="33"/>
      <c r="BH32" s="34">
        <f t="shared" si="13"/>
        <v>0</v>
      </c>
      <c r="BI32" s="34"/>
      <c r="BJ32" s="34">
        <f t="shared" si="16"/>
        <v>0</v>
      </c>
    </row>
    <row r="33" spans="1:64" x14ac:dyDescent="0.2">
      <c r="A33" s="45">
        <v>25</v>
      </c>
      <c r="B33" s="35">
        <f t="shared" si="14"/>
        <v>2.7777777777777783E-3</v>
      </c>
      <c r="C33" s="36">
        <v>111.75909683821361</v>
      </c>
      <c r="D33" s="29">
        <v>110</v>
      </c>
      <c r="E33" s="29">
        <v>3</v>
      </c>
      <c r="F33" s="37">
        <f t="shared" si="3"/>
        <v>0.5</v>
      </c>
      <c r="G33" s="38">
        <f t="shared" si="15"/>
        <v>110</v>
      </c>
      <c r="H33" s="31">
        <v>5</v>
      </c>
      <c r="I33" s="31">
        <v>20</v>
      </c>
      <c r="J33" s="36">
        <v>17.92384402059913</v>
      </c>
      <c r="K33" s="37">
        <f t="shared" si="5"/>
        <v>4.4809610051497826</v>
      </c>
      <c r="L33" s="30">
        <f t="shared" si="6"/>
        <v>4.4809610051497826</v>
      </c>
      <c r="M33" s="37">
        <f t="shared" si="7"/>
        <v>114.48096100514978</v>
      </c>
      <c r="N33" s="37">
        <f t="shared" si="8"/>
        <v>114.48096100514978</v>
      </c>
      <c r="O33" s="37">
        <f t="shared" si="9"/>
        <v>1.7590968382136083</v>
      </c>
      <c r="BB33">
        <f t="shared" si="10"/>
        <v>0.54437283338723486</v>
      </c>
      <c r="BC33">
        <f t="shared" si="11"/>
        <v>0.45562716661276514</v>
      </c>
      <c r="BE33" s="33">
        <f t="shared" si="12"/>
        <v>4.4809610051497826</v>
      </c>
      <c r="BF33" s="32">
        <f t="shared" si="4"/>
        <v>0.87182236275146341</v>
      </c>
      <c r="BG33" s="33"/>
      <c r="BH33" s="34">
        <f t="shared" si="13"/>
        <v>0.12817763724853659</v>
      </c>
      <c r="BI33" s="34"/>
      <c r="BJ33" s="34">
        <f t="shared" si="16"/>
        <v>0.12817763724853659</v>
      </c>
    </row>
    <row r="34" spans="1:64" x14ac:dyDescent="0.2">
      <c r="A34" s="45">
        <v>26</v>
      </c>
      <c r="B34" s="35">
        <f t="shared" si="14"/>
        <v>2.8935185185185192E-3</v>
      </c>
      <c r="C34" s="36">
        <v>112.12386871579425</v>
      </c>
      <c r="D34" s="29">
        <v>110</v>
      </c>
      <c r="E34" s="29">
        <v>3</v>
      </c>
      <c r="F34" s="37">
        <f t="shared" si="3"/>
        <v>0.5</v>
      </c>
      <c r="G34" s="38">
        <f t="shared" si="15"/>
        <v>110</v>
      </c>
      <c r="H34" s="31">
        <v>5</v>
      </c>
      <c r="I34" s="31">
        <v>20</v>
      </c>
      <c r="J34" s="36">
        <v>18.315294081294837</v>
      </c>
      <c r="K34" s="37">
        <f t="shared" si="5"/>
        <v>4.5788235203237093</v>
      </c>
      <c r="L34" s="30">
        <f t="shared" si="6"/>
        <v>4.5788235203237093</v>
      </c>
      <c r="M34" s="37">
        <f t="shared" si="7"/>
        <v>114.57882352032371</v>
      </c>
      <c r="N34" s="37">
        <f t="shared" si="8"/>
        <v>114.57882352032371</v>
      </c>
      <c r="O34" s="37">
        <f t="shared" si="9"/>
        <v>2.1238687157942451</v>
      </c>
      <c r="BB34">
        <f t="shared" si="10"/>
        <v>0.49099096090589284</v>
      </c>
      <c r="BC34">
        <f t="shared" si="11"/>
        <v>0.50900903909410711</v>
      </c>
      <c r="BE34" s="33">
        <f t="shared" si="12"/>
        <v>4.5788235203237093</v>
      </c>
      <c r="BF34" s="32">
        <f t="shared" si="4"/>
        <v>0.78633038493692131</v>
      </c>
      <c r="BG34" s="33"/>
      <c r="BH34" s="34">
        <f t="shared" si="13"/>
        <v>0.21366961506307869</v>
      </c>
      <c r="BI34" s="34"/>
      <c r="BJ34" s="34">
        <f t="shared" si="16"/>
        <v>0.21366961506307869</v>
      </c>
    </row>
    <row r="35" spans="1:64" x14ac:dyDescent="0.2">
      <c r="A35" s="45">
        <v>27</v>
      </c>
      <c r="B35" s="35">
        <f t="shared" si="14"/>
        <v>3.0092592592592601E-3</v>
      </c>
      <c r="C35" s="36">
        <v>112.73901931399651</v>
      </c>
      <c r="D35" s="29">
        <v>110</v>
      </c>
      <c r="E35" s="29">
        <v>3</v>
      </c>
      <c r="F35" s="37">
        <f t="shared" si="3"/>
        <v>0.5</v>
      </c>
      <c r="G35" s="38">
        <f t="shared" si="15"/>
        <v>110</v>
      </c>
      <c r="H35" s="31">
        <v>5</v>
      </c>
      <c r="I35" s="31">
        <v>20</v>
      </c>
      <c r="J35" s="36">
        <v>18.667495121545066</v>
      </c>
      <c r="K35" s="37">
        <f t="shared" si="5"/>
        <v>4.6668737803862665</v>
      </c>
      <c r="L35" s="30">
        <f t="shared" si="6"/>
        <v>4.6668737803862665</v>
      </c>
      <c r="M35" s="37">
        <f t="shared" si="7"/>
        <v>114.66687378038627</v>
      </c>
      <c r="N35" s="37">
        <f t="shared" si="8"/>
        <v>114.66687378038627</v>
      </c>
      <c r="O35" s="37">
        <f t="shared" si="9"/>
        <v>2.7390193139965078</v>
      </c>
      <c r="BB35">
        <f t="shared" si="10"/>
        <v>0.38557089327795174</v>
      </c>
      <c r="BC35">
        <f t="shared" si="11"/>
        <v>0.6144291067220482</v>
      </c>
      <c r="BE35" s="33">
        <f t="shared" si="12"/>
        <v>4.6668737803862665</v>
      </c>
      <c r="BF35" s="32">
        <f t="shared" si="4"/>
        <v>0.61749835144080267</v>
      </c>
      <c r="BG35" s="33"/>
      <c r="BH35" s="34">
        <f t="shared" si="13"/>
        <v>0.38250164855919733</v>
      </c>
      <c r="BI35" s="34"/>
      <c r="BJ35" s="34">
        <f t="shared" si="16"/>
        <v>0.38250164855919733</v>
      </c>
    </row>
    <row r="36" spans="1:64" x14ac:dyDescent="0.2">
      <c r="A36" s="45">
        <v>28</v>
      </c>
      <c r="B36" s="35">
        <f t="shared" si="14"/>
        <v>3.125000000000001E-3</v>
      </c>
      <c r="C36" s="36">
        <v>113.75942863532687</v>
      </c>
      <c r="D36" s="29">
        <v>110</v>
      </c>
      <c r="E36" s="29">
        <v>3</v>
      </c>
      <c r="F36" s="37">
        <f t="shared" si="3"/>
        <v>0.5</v>
      </c>
      <c r="G36" s="38">
        <f t="shared" si="15"/>
        <v>110</v>
      </c>
      <c r="H36" s="31">
        <v>5</v>
      </c>
      <c r="I36" s="31">
        <v>20</v>
      </c>
      <c r="J36" s="36">
        <v>18.979692387111726</v>
      </c>
      <c r="K36" s="37">
        <f t="shared" si="5"/>
        <v>4.7449230967779314</v>
      </c>
      <c r="L36" s="30">
        <f t="shared" si="6"/>
        <v>4.7449230967779314</v>
      </c>
      <c r="M36" s="37">
        <f t="shared" si="7"/>
        <v>114.74492309677794</v>
      </c>
      <c r="N36" s="37">
        <f t="shared" si="8"/>
        <v>114.74492309677794</v>
      </c>
      <c r="O36" s="37">
        <f t="shared" si="9"/>
        <v>3.75942863532687</v>
      </c>
      <c r="BB36">
        <f t="shared" si="10"/>
        <v>0.1970988922902123</v>
      </c>
      <c r="BC36">
        <f t="shared" si="11"/>
        <v>0.80290110770978773</v>
      </c>
      <c r="BE36" s="33">
        <f t="shared" si="12"/>
        <v>4.7449230967779314</v>
      </c>
      <c r="BF36" s="32">
        <f t="shared" si="4"/>
        <v>0.31565723238418036</v>
      </c>
      <c r="BG36" s="33"/>
      <c r="BH36" s="34">
        <f t="shared" si="13"/>
        <v>0.68434276761581958</v>
      </c>
      <c r="BI36" s="34"/>
      <c r="BJ36" s="34">
        <f t="shared" si="16"/>
        <v>0.68434276761581958</v>
      </c>
    </row>
    <row r="37" spans="1:64" x14ac:dyDescent="0.2">
      <c r="A37" s="45">
        <v>29</v>
      </c>
      <c r="B37" s="35">
        <f t="shared" si="14"/>
        <v>3.2407407407407419E-3</v>
      </c>
      <c r="C37" s="36">
        <v>113.87492536379703</v>
      </c>
      <c r="D37" s="29">
        <v>110</v>
      </c>
      <c r="E37" s="29">
        <v>3</v>
      </c>
      <c r="F37" s="37">
        <f t="shared" si="3"/>
        <v>0.5</v>
      </c>
      <c r="G37" s="38">
        <f t="shared" si="15"/>
        <v>110</v>
      </c>
      <c r="H37" s="31">
        <v>5</v>
      </c>
      <c r="I37" s="31">
        <v>20</v>
      </c>
      <c r="J37" s="36">
        <v>19.251216850415741</v>
      </c>
      <c r="K37" s="37">
        <f t="shared" si="5"/>
        <v>4.8128042126039352</v>
      </c>
      <c r="L37" s="30">
        <f t="shared" si="6"/>
        <v>4.8128042126039352</v>
      </c>
      <c r="M37" s="37">
        <f t="shared" si="7"/>
        <v>114.81280421260394</v>
      </c>
      <c r="N37" s="37">
        <f t="shared" si="8"/>
        <v>114.81280421260394</v>
      </c>
      <c r="O37" s="37">
        <f t="shared" si="9"/>
        <v>3.8749253637970327</v>
      </c>
      <c r="BB37">
        <f t="shared" si="10"/>
        <v>0.18757576976138052</v>
      </c>
      <c r="BC37">
        <f t="shared" si="11"/>
        <v>0.81242423023861954</v>
      </c>
      <c r="BE37" s="33">
        <f t="shared" si="12"/>
        <v>4.8128042126039352</v>
      </c>
      <c r="BF37" s="32">
        <f t="shared" si="4"/>
        <v>0.30040578948575797</v>
      </c>
      <c r="BG37" s="33"/>
      <c r="BH37" s="34">
        <f t="shared" si="13"/>
        <v>0.69959421051424209</v>
      </c>
      <c r="BI37" s="34"/>
      <c r="BJ37" s="34">
        <f t="shared" si="16"/>
        <v>0.69959421051424209</v>
      </c>
    </row>
    <row r="38" spans="1:64" x14ac:dyDescent="0.2">
      <c r="A38" s="45">
        <v>30</v>
      </c>
      <c r="B38" s="35">
        <f t="shared" si="14"/>
        <v>3.3564814814814829E-3</v>
      </c>
      <c r="C38" s="36">
        <v>113.4405987422834</v>
      </c>
      <c r="D38" s="29">
        <v>110</v>
      </c>
      <c r="E38" s="29">
        <v>3</v>
      </c>
      <c r="F38" s="37">
        <f t="shared" si="3"/>
        <v>0.5</v>
      </c>
      <c r="G38" s="38">
        <f t="shared" si="15"/>
        <v>110</v>
      </c>
      <c r="H38" s="31">
        <v>5</v>
      </c>
      <c r="I38" s="31">
        <v>20</v>
      </c>
      <c r="J38" s="36">
        <v>19.481486644239236</v>
      </c>
      <c r="K38" s="37">
        <f t="shared" si="5"/>
        <v>4.8703716610598091</v>
      </c>
      <c r="L38" s="30">
        <f t="shared" si="6"/>
        <v>4.8703716610598091</v>
      </c>
      <c r="M38" s="37">
        <f t="shared" si="7"/>
        <v>114.87037166105981</v>
      </c>
      <c r="N38" s="37">
        <f t="shared" si="8"/>
        <v>114.87037166105981</v>
      </c>
      <c r="O38" s="37">
        <f t="shared" si="9"/>
        <v>3.4405987422833988</v>
      </c>
      <c r="BB38">
        <f t="shared" si="10"/>
        <v>0.28595458375528204</v>
      </c>
      <c r="BC38">
        <f t="shared" si="11"/>
        <v>0.71404541624471796</v>
      </c>
      <c r="BE38" s="33">
        <f t="shared" si="12"/>
        <v>4.8703716610598091</v>
      </c>
      <c r="BF38" s="32">
        <f t="shared" si="4"/>
        <v>0.45796113538201261</v>
      </c>
      <c r="BG38" s="33"/>
      <c r="BH38" s="34">
        <f t="shared" si="13"/>
        <v>0.54203886461798745</v>
      </c>
      <c r="BI38" s="34"/>
      <c r="BJ38" s="34">
        <f t="shared" si="16"/>
        <v>0.54203886461798745</v>
      </c>
    </row>
    <row r="39" spans="1:64" x14ac:dyDescent="0.2">
      <c r="A39" s="45">
        <v>31</v>
      </c>
      <c r="B39" s="35">
        <f t="shared" si="14"/>
        <v>3.4722222222222238E-3</v>
      </c>
      <c r="C39" s="36">
        <v>113.47867675883472</v>
      </c>
      <c r="D39" s="29">
        <v>110</v>
      </c>
      <c r="E39" s="29">
        <v>3</v>
      </c>
      <c r="F39" s="37">
        <f t="shared" si="3"/>
        <v>0.5</v>
      </c>
      <c r="G39" s="38">
        <f t="shared" si="15"/>
        <v>110</v>
      </c>
      <c r="H39" s="31">
        <v>5</v>
      </c>
      <c r="I39" s="31">
        <v>20</v>
      </c>
      <c r="J39" s="36">
        <v>19.670008308646182</v>
      </c>
      <c r="K39" s="37">
        <f t="shared" si="5"/>
        <v>4.9175020771615454</v>
      </c>
      <c r="L39" s="30">
        <f t="shared" si="6"/>
        <v>4.9175020771615454</v>
      </c>
      <c r="M39" s="37">
        <f t="shared" si="7"/>
        <v>114.91750207716154</v>
      </c>
      <c r="N39" s="37">
        <f t="shared" si="8"/>
        <v>114.91750207716154</v>
      </c>
      <c r="O39" s="37">
        <f t="shared" si="9"/>
        <v>3.4786767588347232</v>
      </c>
      <c r="Q39" s="64">
        <f ca="1">IF(AND(ABS(SLOPE($L9:$L39,$A9:$A39)) &gt; $Q$3,
      ABS(SLOPE(OFFSET($O9:$O39, Q$7, 0),$A9:$A39)) &gt; $Q$3),
(MAX(0,(CORREL( $L9:$L39, OFFSET($O9:$O39, Q$7, 0) )))),
(1-ABS(SLOPE($L9:$L39, $A9:$A39)-SLOPE(OFFSET($O9:$O39, Q$7, 0),$A9:$A39)))
)</f>
        <v>0.62827400544135303</v>
      </c>
      <c r="R39" s="64">
        <f t="shared" ref="R39:AT39" ca="1" si="17">IF(AND(ABS(SLOPE($L9:$L39,$A9:$A39)) &gt; $Q$3,
      ABS(SLOPE(OFFSET($O9:$O39, R$7, 0),$A9:$A39)) &gt; $Q$3),
(MAX(0,(CORREL( $L9:$L39, OFFSET($O9:$O39, R$7, 0) )))),
(1-ABS(SLOPE($L9:$L39, $A9:$A39)-SLOPE(OFFSET($O9:$O39, R$7, 0),$A9:$A39)))
)</f>
        <v>0.71125988602693435</v>
      </c>
      <c r="S39" s="64">
        <f t="shared" ca="1" si="17"/>
        <v>0.78852561378280273</v>
      </c>
      <c r="T39" s="64">
        <f t="shared" ca="1" si="17"/>
        <v>0.84304804751668949</v>
      </c>
      <c r="U39" s="64">
        <f t="shared" ca="1" si="17"/>
        <v>0.88454343000187197</v>
      </c>
      <c r="V39" s="64">
        <f t="shared" ca="1" si="17"/>
        <v>0.92180330403784616</v>
      </c>
      <c r="W39" s="64">
        <f t="shared" ca="1" si="17"/>
        <v>0.9410689815454728</v>
      </c>
      <c r="X39" s="64">
        <f t="shared" ca="1" si="17"/>
        <v>0.95422123781301638</v>
      </c>
      <c r="Y39" s="64">
        <f t="shared" ca="1" si="17"/>
        <v>0.95896935989641285</v>
      </c>
      <c r="Z39" s="64">
        <f t="shared" ca="1" si="17"/>
        <v>0.9656011666222708</v>
      </c>
      <c r="AA39" s="64">
        <f t="shared" ca="1" si="17"/>
        <v>0.97151210813751054</v>
      </c>
      <c r="AB39" s="64">
        <f t="shared" ca="1" si="17"/>
        <v>0.97429783207114895</v>
      </c>
      <c r="AC39" s="64">
        <f t="shared" ca="1" si="17"/>
        <v>0.97505215472942053</v>
      </c>
      <c r="AD39" s="64">
        <f t="shared" ca="1" si="17"/>
        <v>0.9759989732069192</v>
      </c>
      <c r="AE39" s="64">
        <f t="shared" ca="1" si="17"/>
        <v>0.97710108917494687</v>
      </c>
      <c r="AF39" s="64">
        <f t="shared" ca="1" si="17"/>
        <v>0.97150268267779005</v>
      </c>
      <c r="AG39" s="64">
        <f t="shared" ca="1" si="17"/>
        <v>0.96231389395073674</v>
      </c>
      <c r="AH39" s="64">
        <f t="shared" ca="1" si="17"/>
        <v>0.94929570976976441</v>
      </c>
      <c r="AI39" s="64">
        <f t="shared" ca="1" si="17"/>
        <v>0.93042772523473238</v>
      </c>
      <c r="AJ39" s="64">
        <f t="shared" ca="1" si="17"/>
        <v>0.9037277406905988</v>
      </c>
      <c r="AK39" s="64">
        <f t="shared" ca="1" si="17"/>
        <v>0.86178035604825898</v>
      </c>
      <c r="AL39" s="64">
        <f t="shared" ca="1" si="17"/>
        <v>0.80800109534499343</v>
      </c>
      <c r="AM39" s="64">
        <f t="shared" ca="1" si="17"/>
        <v>0.74707405631006862</v>
      </c>
      <c r="AN39" s="64">
        <f t="shared" ca="1" si="17"/>
        <v>0.6402971110852822</v>
      </c>
      <c r="AO39" s="64">
        <f t="shared" ca="1" si="17"/>
        <v>0.87228392948439248</v>
      </c>
      <c r="AP39" s="64">
        <f t="shared" ca="1" si="17"/>
        <v>0.85306313986684779</v>
      </c>
      <c r="AQ39" s="64">
        <f t="shared" ca="1" si="17"/>
        <v>0.83289810434963996</v>
      </c>
      <c r="AR39" s="64">
        <f t="shared" ca="1" si="17"/>
        <v>0.81422210314769783</v>
      </c>
      <c r="AS39" s="64">
        <f t="shared" ca="1" si="17"/>
        <v>0.80035458857216613</v>
      </c>
      <c r="AT39" s="64">
        <f t="shared" ca="1" si="17"/>
        <v>0.7840781487246109</v>
      </c>
      <c r="AV39" s="40">
        <f t="shared" ref="AV39:AV102" ca="1" si="18">MAX(Q39:AT39)</f>
        <v>0.97710108917494687</v>
      </c>
      <c r="AW39" s="41">
        <f t="shared" ref="AW39:AW102" ca="1" si="19">MATCH(AV39, Q39:AT39, 0)-1</f>
        <v>14</v>
      </c>
      <c r="AX39" t="str">
        <f t="shared" ref="AX39:AX103" ca="1" si="20">OFFSET($Q$6, 0, AW39)</f>
        <v>+140s</v>
      </c>
      <c r="AY39">
        <f t="shared" ref="AY39:AY103" ca="1" si="21">MAX(AW39-1,0) * 10</f>
        <v>130</v>
      </c>
      <c r="AZ39" s="5">
        <f ca="1">ABS( 5*60 - AY39 ) / (5*60)</f>
        <v>0.56666666666666665</v>
      </c>
      <c r="BB39">
        <f t="shared" si="10"/>
        <v>0.28776506366536447</v>
      </c>
      <c r="BC39">
        <f t="shared" si="11"/>
        <v>0.71223493633463553</v>
      </c>
      <c r="BE39" s="33">
        <f t="shared" si="12"/>
        <v>4.9175020771615454</v>
      </c>
      <c r="BF39" s="32">
        <f t="shared" si="4"/>
        <v>0.46086064978852836</v>
      </c>
      <c r="BG39" s="33"/>
      <c r="BH39" s="34">
        <f t="shared" si="13"/>
        <v>0.53913935021147164</v>
      </c>
      <c r="BI39" s="34"/>
      <c r="BJ39" s="34">
        <f t="shared" si="16"/>
        <v>0.53913935021147164</v>
      </c>
      <c r="BK39" s="34"/>
      <c r="BL39" s="5">
        <f t="shared" ref="BL39:BL102" ca="1" si="22">($BL$2*AV39+$BL$3*AZ39+BJ39*$BL$4)/SUM($BL$2:$BL$4)</f>
        <v>0.69430236868436168</v>
      </c>
    </row>
    <row r="40" spans="1:64" x14ac:dyDescent="0.2">
      <c r="A40" s="45">
        <v>32</v>
      </c>
      <c r="B40" s="35">
        <f t="shared" si="14"/>
        <v>3.5879629629629647E-3</v>
      </c>
      <c r="C40" s="36">
        <v>114.29469412220335</v>
      </c>
      <c r="D40" s="29">
        <v>110</v>
      </c>
      <c r="E40" s="29">
        <v>3</v>
      </c>
      <c r="F40" s="37">
        <f t="shared" si="3"/>
        <v>0.5</v>
      </c>
      <c r="G40" s="38">
        <f t="shared" si="15"/>
        <v>110</v>
      </c>
      <c r="H40" s="31">
        <v>5</v>
      </c>
      <c r="I40" s="31">
        <v>20</v>
      </c>
      <c r="J40" s="36">
        <v>19.816377848449385</v>
      </c>
      <c r="K40" s="37">
        <f t="shared" si="5"/>
        <v>4.9540944621123462</v>
      </c>
      <c r="L40" s="30">
        <f t="shared" si="6"/>
        <v>4.9540944621123462</v>
      </c>
      <c r="M40" s="37">
        <f t="shared" si="7"/>
        <v>114.95409446211235</v>
      </c>
      <c r="N40" s="37">
        <f t="shared" si="8"/>
        <v>114.95409446211235</v>
      </c>
      <c r="O40" s="37">
        <f t="shared" si="9"/>
        <v>4.294694122203353</v>
      </c>
      <c r="Q40" s="64">
        <f t="shared" ref="Q40:AT40" ca="1" si="23">IF(AND(ABS(SLOPE($L10:$L40,$A10:$A40)) &gt; $Q$3,
      ABS(SLOPE(OFFSET($O10:$O40, Q$7, 0),$A10:$A40)) &gt; $Q$3),
(MAX(0,(CORREL( $L10:$L40, OFFSET($O10:$O40, Q$7, 0) )))),
(1-ABS(SLOPE($L10:$L40, $A10:$A40)-SLOPE(OFFSET($O10:$O40, Q$7, 0),$A10:$A40)))
)</f>
        <v>0.70131535627979846</v>
      </c>
      <c r="R40" s="64">
        <f t="shared" ca="1" si="23"/>
        <v>0.77990498703014433</v>
      </c>
      <c r="S40" s="64">
        <f t="shared" ca="1" si="23"/>
        <v>0.83574697422429345</v>
      </c>
      <c r="T40" s="64">
        <f t="shared" ca="1" si="23"/>
        <v>0.87852088085435243</v>
      </c>
      <c r="U40" s="64">
        <f t="shared" ca="1" si="23"/>
        <v>0.91701673290830887</v>
      </c>
      <c r="V40" s="64">
        <f t="shared" ca="1" si="23"/>
        <v>0.9372334918135653</v>
      </c>
      <c r="W40" s="64">
        <f t="shared" ca="1" si="23"/>
        <v>0.95130786221646957</v>
      </c>
      <c r="X40" s="64">
        <f t="shared" ca="1" si="23"/>
        <v>0.9565673483367928</v>
      </c>
      <c r="Y40" s="64">
        <f t="shared" ca="1" si="23"/>
        <v>0.9639144050527958</v>
      </c>
      <c r="Z40" s="64">
        <f t="shared" ca="1" si="23"/>
        <v>0.97034484436168278</v>
      </c>
      <c r="AA40" s="64">
        <f t="shared" ca="1" si="23"/>
        <v>0.9735142887665581</v>
      </c>
      <c r="AB40" s="64">
        <f t="shared" ca="1" si="23"/>
        <v>0.97465377209218507</v>
      </c>
      <c r="AC40" s="64">
        <f t="shared" ca="1" si="23"/>
        <v>0.97659268998574156</v>
      </c>
      <c r="AD40" s="64">
        <f t="shared" ca="1" si="23"/>
        <v>0.97846569928170368</v>
      </c>
      <c r="AE40" s="64">
        <f t="shared" ca="1" si="23"/>
        <v>0.97349975681697998</v>
      </c>
      <c r="AF40" s="64">
        <f t="shared" ca="1" si="23"/>
        <v>0.9651653776620519</v>
      </c>
      <c r="AG40" s="64">
        <f t="shared" ca="1" si="23"/>
        <v>0.95296382970467086</v>
      </c>
      <c r="AH40" s="64">
        <f t="shared" ca="1" si="23"/>
        <v>0.93493401856419855</v>
      </c>
      <c r="AI40" s="64">
        <f t="shared" ca="1" si="23"/>
        <v>0.90913726665619732</v>
      </c>
      <c r="AJ40" s="64">
        <f t="shared" ca="1" si="23"/>
        <v>0.86833716468225586</v>
      </c>
      <c r="AK40" s="64">
        <f t="shared" ca="1" si="23"/>
        <v>0.81577292566534809</v>
      </c>
      <c r="AL40" s="64">
        <f t="shared" ca="1" si="23"/>
        <v>0.75581135080057893</v>
      </c>
      <c r="AM40" s="64">
        <f t="shared" ca="1" si="23"/>
        <v>0.65050387611365168</v>
      </c>
      <c r="AN40" s="64">
        <f t="shared" ca="1" si="23"/>
        <v>0.87897493732344634</v>
      </c>
      <c r="AO40" s="64">
        <f t="shared" ca="1" si="23"/>
        <v>0.85975414770590153</v>
      </c>
      <c r="AP40" s="64">
        <f t="shared" ca="1" si="23"/>
        <v>0.83958911218869381</v>
      </c>
      <c r="AQ40" s="64">
        <f t="shared" ca="1" si="23"/>
        <v>0.82091311098675168</v>
      </c>
      <c r="AR40" s="64">
        <f t="shared" ca="1" si="23"/>
        <v>0.80704559641121998</v>
      </c>
      <c r="AS40" s="64">
        <f t="shared" ca="1" si="23"/>
        <v>0.79076915656366475</v>
      </c>
      <c r="AT40" s="64">
        <f t="shared" ca="1" si="23"/>
        <v>0</v>
      </c>
      <c r="AV40" s="40">
        <f t="shared" ca="1" si="18"/>
        <v>0.97846569928170368</v>
      </c>
      <c r="AW40" s="41">
        <f t="shared" ca="1" si="19"/>
        <v>13</v>
      </c>
      <c r="AX40" t="str">
        <f t="shared" ca="1" si="20"/>
        <v>+130s</v>
      </c>
      <c r="AY40">
        <f t="shared" ca="1" si="21"/>
        <v>120</v>
      </c>
      <c r="AZ40" s="5">
        <f t="shared" ref="AZ40:AZ103" ca="1" si="24">ABS( 5*60 - AY40 ) / (5*60)</f>
        <v>0.6</v>
      </c>
      <c r="BB40">
        <f t="shared" si="10"/>
        <v>0.13188006798179863</v>
      </c>
      <c r="BC40">
        <f t="shared" si="11"/>
        <v>0.86811993201820137</v>
      </c>
      <c r="BE40" s="33">
        <f t="shared" si="12"/>
        <v>4.9540944621123462</v>
      </c>
      <c r="BF40" s="32">
        <f t="shared" si="4"/>
        <v>0.21120817464806907</v>
      </c>
      <c r="BG40" s="33"/>
      <c r="BH40" s="34">
        <f t="shared" si="13"/>
        <v>0.78879182535193093</v>
      </c>
      <c r="BI40" s="34"/>
      <c r="BJ40" s="34">
        <f t="shared" si="16"/>
        <v>0.78879182535193093</v>
      </c>
      <c r="BK40" s="34"/>
      <c r="BL40" s="5">
        <f t="shared" ca="1" si="22"/>
        <v>0.78908584154454486</v>
      </c>
    </row>
    <row r="41" spans="1:64" x14ac:dyDescent="0.2">
      <c r="A41" s="45">
        <v>33</v>
      </c>
      <c r="B41" s="35">
        <f t="shared" si="14"/>
        <v>3.7037037037037056E-3</v>
      </c>
      <c r="C41" s="36">
        <v>114.6602450903044</v>
      </c>
      <c r="D41" s="29">
        <v>110</v>
      </c>
      <c r="E41" s="29">
        <v>3</v>
      </c>
      <c r="F41" s="37">
        <f t="shared" si="3"/>
        <v>0.5</v>
      </c>
      <c r="G41" s="38">
        <f t="shared" si="15"/>
        <v>110</v>
      </c>
      <c r="H41" s="31">
        <v>5</v>
      </c>
      <c r="I41" s="31">
        <v>20</v>
      </c>
      <c r="J41" s="36">
        <v>19.920281598957757</v>
      </c>
      <c r="K41" s="37">
        <f t="shared" si="5"/>
        <v>4.9800703997394393</v>
      </c>
      <c r="L41" s="30">
        <f t="shared" si="6"/>
        <v>4.9800703997394393</v>
      </c>
      <c r="M41" s="37">
        <f t="shared" si="7"/>
        <v>114.98007039973945</v>
      </c>
      <c r="N41" s="37">
        <f t="shared" si="8"/>
        <v>114.98007039973945</v>
      </c>
      <c r="O41" s="37">
        <f t="shared" si="9"/>
        <v>4.6602450903044002</v>
      </c>
      <c r="Q41" s="64">
        <f t="shared" ref="Q41:AT41" ca="1" si="25">IF(AND(ABS(SLOPE($L11:$L41,$A11:$A41)) &gt; $Q$3,
      ABS(SLOPE(OFFSET($O11:$O41, Q$7, 0),$A11:$A41)) &gt; $Q$3),
(MAX(0,(CORREL( $L11:$L41, OFFSET($O11:$O41, Q$7, 0) )))),
(1-ABS(SLOPE($L11:$L41, $A11:$A41)-SLOPE(OFFSET($O11:$O41, Q$7, 0),$A11:$A41)))
)</f>
        <v>0.7703761073209533</v>
      </c>
      <c r="R41" s="64">
        <f t="shared" ca="1" si="25"/>
        <v>0.82763273611072619</v>
      </c>
      <c r="S41" s="64">
        <f t="shared" ca="1" si="25"/>
        <v>0.87178013990183989</v>
      </c>
      <c r="T41" s="64">
        <f t="shared" ca="1" si="25"/>
        <v>0.9116044983365067</v>
      </c>
      <c r="U41" s="64">
        <f t="shared" ca="1" si="25"/>
        <v>0.93284589745310642</v>
      </c>
      <c r="V41" s="64">
        <f t="shared" ca="1" si="25"/>
        <v>0.94791508623945719</v>
      </c>
      <c r="W41" s="64">
        <f t="shared" ca="1" si="25"/>
        <v>0.95372689328773053</v>
      </c>
      <c r="X41" s="64">
        <f t="shared" ca="1" si="25"/>
        <v>0.96184648917366045</v>
      </c>
      <c r="Y41" s="64">
        <f t="shared" ca="1" si="25"/>
        <v>0.96883776198359439</v>
      </c>
      <c r="Z41" s="64">
        <f t="shared" ca="1" si="25"/>
        <v>0.97242185522828084</v>
      </c>
      <c r="AA41" s="64">
        <f t="shared" ca="1" si="25"/>
        <v>0.97397805567562534</v>
      </c>
      <c r="AB41" s="64">
        <f t="shared" ca="1" si="25"/>
        <v>0.97699060610487054</v>
      </c>
      <c r="AC41" s="64">
        <f t="shared" ca="1" si="25"/>
        <v>0.97969777072108544</v>
      </c>
      <c r="AD41" s="64">
        <f t="shared" ca="1" si="25"/>
        <v>0.97541782488473117</v>
      </c>
      <c r="AE41" s="64">
        <f t="shared" ca="1" si="25"/>
        <v>0.96801058133388451</v>
      </c>
      <c r="AF41" s="64">
        <f t="shared" ca="1" si="25"/>
        <v>0.95669624252466545</v>
      </c>
      <c r="AG41" s="64">
        <f t="shared" ca="1" si="25"/>
        <v>0.93957841969581168</v>
      </c>
      <c r="AH41" s="64">
        <f t="shared" ca="1" si="25"/>
        <v>0.91476604154216157</v>
      </c>
      <c r="AI41" s="64">
        <f t="shared" ca="1" si="25"/>
        <v>0.87521830172699966</v>
      </c>
      <c r="AJ41" s="64">
        <f t="shared" ca="1" si="25"/>
        <v>0.82398271394537992</v>
      </c>
      <c r="AK41" s="64">
        <f t="shared" ca="1" si="25"/>
        <v>0.76508145617572054</v>
      </c>
      <c r="AL41" s="64">
        <f t="shared" ca="1" si="25"/>
        <v>0.66139134307769265</v>
      </c>
      <c r="AM41" s="64">
        <f t="shared" ca="1" si="25"/>
        <v>0.8860135558907084</v>
      </c>
      <c r="AN41" s="64">
        <f t="shared" ca="1" si="25"/>
        <v>0.8667927662731636</v>
      </c>
      <c r="AO41" s="64">
        <f t="shared" ca="1" si="25"/>
        <v>0.84662773075595588</v>
      </c>
      <c r="AP41" s="64">
        <f t="shared" ca="1" si="25"/>
        <v>0.82795172955401375</v>
      </c>
      <c r="AQ41" s="64">
        <f t="shared" ca="1" si="25"/>
        <v>0.81408421497848216</v>
      </c>
      <c r="AR41" s="64">
        <f t="shared" ca="1" si="25"/>
        <v>0.79780777513092682</v>
      </c>
      <c r="AS41" s="64">
        <f t="shared" ca="1" si="25"/>
        <v>0</v>
      </c>
      <c r="AT41" s="64">
        <f t="shared" ca="1" si="25"/>
        <v>0</v>
      </c>
      <c r="AV41" s="40">
        <f t="shared" ca="1" si="18"/>
        <v>0.97969777072108544</v>
      </c>
      <c r="AW41" s="41">
        <f t="shared" ca="1" si="19"/>
        <v>12</v>
      </c>
      <c r="AX41" t="str">
        <f t="shared" ca="1" si="20"/>
        <v>+120s</v>
      </c>
      <c r="AY41">
        <f t="shared" ca="1" si="21"/>
        <v>110</v>
      </c>
      <c r="AZ41" s="5">
        <f t="shared" ca="1" si="24"/>
        <v>0.6333333333333333</v>
      </c>
      <c r="BB41">
        <f t="shared" si="10"/>
        <v>6.3965061887007832E-2</v>
      </c>
      <c r="BC41">
        <f t="shared" si="11"/>
        <v>0.93603493811299221</v>
      </c>
      <c r="BE41" s="33">
        <f t="shared" si="12"/>
        <v>4.9800703997394393</v>
      </c>
      <c r="BF41" s="32">
        <f t="shared" ref="BF41:BF73" si="26" xml:space="preserve"> ABS(O41 - L41 ) / $BF$7</f>
        <v>0.102441135868009</v>
      </c>
      <c r="BG41" s="33"/>
      <c r="BH41" s="34">
        <f t="shared" si="13"/>
        <v>0.89755886413199104</v>
      </c>
      <c r="BI41" s="34"/>
      <c r="BJ41" s="34">
        <f t="shared" si="16"/>
        <v>0.89755886413199104</v>
      </c>
      <c r="BK41" s="34"/>
      <c r="BL41" s="5">
        <f t="shared" ca="1" si="22"/>
        <v>0.83686332272880326</v>
      </c>
    </row>
    <row r="42" spans="1:64" x14ac:dyDescent="0.2">
      <c r="A42" s="45">
        <v>34</v>
      </c>
      <c r="B42" s="35">
        <f t="shared" si="14"/>
        <v>3.8194444444444465E-3</v>
      </c>
      <c r="C42" s="36">
        <v>114.23903966750612</v>
      </c>
      <c r="D42" s="29">
        <v>110</v>
      </c>
      <c r="E42" s="29">
        <v>3</v>
      </c>
      <c r="F42" s="37">
        <f t="shared" si="3"/>
        <v>0.5</v>
      </c>
      <c r="G42" s="38">
        <f t="shared" si="15"/>
        <v>110</v>
      </c>
      <c r="H42" s="31">
        <v>5</v>
      </c>
      <c r="I42" s="31">
        <v>20</v>
      </c>
      <c r="J42" s="36">
        <v>19.981496898148514</v>
      </c>
      <c r="K42" s="37">
        <f t="shared" si="5"/>
        <v>4.9953742245371284</v>
      </c>
      <c r="L42" s="30">
        <f t="shared" si="6"/>
        <v>4.9953742245371284</v>
      </c>
      <c r="M42" s="37">
        <f t="shared" si="7"/>
        <v>114.99537422453713</v>
      </c>
      <c r="N42" s="37">
        <f t="shared" si="8"/>
        <v>114.99537422453713</v>
      </c>
      <c r="O42" s="37">
        <f t="shared" si="9"/>
        <v>4.2390396675061197</v>
      </c>
      <c r="Q42" s="64">
        <f t="shared" ref="Q42:AT42" ca="1" si="27">IF(AND(ABS(SLOPE($L12:$L42,$A12:$A42)) &gt; $Q$3,
      ABS(SLOPE(OFFSET($O12:$O42, Q$7, 0),$A12:$A42)) &gt; $Q$3),
(MAX(0,(CORREL( $L12:$L42, OFFSET($O12:$O42, Q$7, 0) )))),
(1-ABS(SLOPE($L12:$L42, $A12:$A42)-SLOPE(OFFSET($O12:$O42, Q$7, 0),$A12:$A42)))
)</f>
        <v>0.81853809507615316</v>
      </c>
      <c r="R42" s="64">
        <f t="shared" ca="1" si="27"/>
        <v>0.86417019695040131</v>
      </c>
      <c r="S42" s="64">
        <f t="shared" ca="1" si="27"/>
        <v>0.90543147510504507</v>
      </c>
      <c r="T42" s="64">
        <f t="shared" ca="1" si="27"/>
        <v>0.92778394609219283</v>
      </c>
      <c r="U42" s="64">
        <f t="shared" ca="1" si="27"/>
        <v>0.94393351986491125</v>
      </c>
      <c r="V42" s="64">
        <f t="shared" ca="1" si="27"/>
        <v>0.95034591338344465</v>
      </c>
      <c r="W42" s="64">
        <f t="shared" ca="1" si="27"/>
        <v>0.95930556095440378</v>
      </c>
      <c r="X42" s="64">
        <f t="shared" ca="1" si="27"/>
        <v>0.96690635280453696</v>
      </c>
      <c r="Y42" s="64">
        <f t="shared" ca="1" si="27"/>
        <v>0.97094156122886977</v>
      </c>
      <c r="Z42" s="64">
        <f t="shared" ca="1" si="27"/>
        <v>0.9729517349862904</v>
      </c>
      <c r="AA42" s="64">
        <f t="shared" ca="1" si="27"/>
        <v>0.97713420126304851</v>
      </c>
      <c r="AB42" s="64">
        <f t="shared" ca="1" si="27"/>
        <v>0.98075021927001726</v>
      </c>
      <c r="AC42" s="64">
        <f t="shared" ca="1" si="27"/>
        <v>0.97721963412464274</v>
      </c>
      <c r="AD42" s="64">
        <f t="shared" ca="1" si="27"/>
        <v>0.97082564600417776</v>
      </c>
      <c r="AE42" s="64">
        <f t="shared" ca="1" si="27"/>
        <v>0.96048218336763236</v>
      </c>
      <c r="AF42" s="64">
        <f t="shared" ca="1" si="27"/>
        <v>0.94436398338574545</v>
      </c>
      <c r="AG42" s="64">
        <f t="shared" ca="1" si="27"/>
        <v>0.92063245203865784</v>
      </c>
      <c r="AH42" s="64">
        <f t="shared" ca="1" si="27"/>
        <v>0.88246218307668856</v>
      </c>
      <c r="AI42" s="64">
        <f t="shared" ca="1" si="27"/>
        <v>0.83269073378391145</v>
      </c>
      <c r="AJ42" s="64">
        <f t="shared" ca="1" si="27"/>
        <v>0.7749632704690409</v>
      </c>
      <c r="AK42" s="64">
        <f t="shared" ca="1" si="27"/>
        <v>0.67306772669691961</v>
      </c>
      <c r="AL42" s="64">
        <f t="shared" ca="1" si="27"/>
        <v>0.89338470167821937</v>
      </c>
      <c r="AM42" s="64">
        <f t="shared" ca="1" si="27"/>
        <v>0.87416391206067456</v>
      </c>
      <c r="AN42" s="64">
        <f t="shared" ca="1" si="27"/>
        <v>0.85399887654346673</v>
      </c>
      <c r="AO42" s="64">
        <f t="shared" ca="1" si="27"/>
        <v>0.83532287534152472</v>
      </c>
      <c r="AP42" s="64">
        <f t="shared" ca="1" si="27"/>
        <v>0.82145536076599301</v>
      </c>
      <c r="AQ42" s="64">
        <f t="shared" ca="1" si="27"/>
        <v>0.80517892091843768</v>
      </c>
      <c r="AR42" s="64">
        <f t="shared" ca="1" si="27"/>
        <v>0</v>
      </c>
      <c r="AS42" s="64">
        <f t="shared" ca="1" si="27"/>
        <v>0</v>
      </c>
      <c r="AT42" s="64">
        <f t="shared" ca="1" si="27"/>
        <v>0</v>
      </c>
      <c r="AV42" s="40">
        <f t="shared" ca="1" si="18"/>
        <v>0.98075021927001726</v>
      </c>
      <c r="AW42" s="41">
        <f t="shared" ca="1" si="19"/>
        <v>11</v>
      </c>
      <c r="AX42" t="str">
        <f t="shared" ca="1" si="20"/>
        <v>+110s</v>
      </c>
      <c r="AY42">
        <f t="shared" ca="1" si="21"/>
        <v>100</v>
      </c>
      <c r="AZ42" s="5">
        <f t="shared" ca="1" si="24"/>
        <v>0.66666666666666663</v>
      </c>
      <c r="BB42">
        <f t="shared" si="10"/>
        <v>0.15126691140620174</v>
      </c>
      <c r="BC42">
        <f t="shared" si="11"/>
        <v>0.84873308859379826</v>
      </c>
      <c r="BE42" s="33">
        <f t="shared" si="12"/>
        <v>4.9953742245371284</v>
      </c>
      <c r="BF42" s="32">
        <f t="shared" si="26"/>
        <v>0.24225653452926979</v>
      </c>
      <c r="BG42" s="33"/>
      <c r="BH42" s="34">
        <f t="shared" si="13"/>
        <v>0.75774346547073024</v>
      </c>
      <c r="BI42" s="34"/>
      <c r="BJ42" s="34">
        <f t="shared" si="16"/>
        <v>0.75774346547073024</v>
      </c>
      <c r="BK42" s="34"/>
      <c r="BL42" s="5">
        <f t="shared" ca="1" si="22"/>
        <v>0.8017201171358046</v>
      </c>
    </row>
    <row r="43" spans="1:64" x14ac:dyDescent="0.2">
      <c r="A43" s="45">
        <v>35</v>
      </c>
      <c r="B43" s="35">
        <f t="shared" si="14"/>
        <v>3.9351851851851874E-3</v>
      </c>
      <c r="C43" s="36">
        <v>114.2238616334996</v>
      </c>
      <c r="D43" s="29">
        <v>110</v>
      </c>
      <c r="E43" s="29">
        <v>3</v>
      </c>
      <c r="F43" s="37">
        <f t="shared" si="3"/>
        <v>0.5</v>
      </c>
      <c r="G43" s="38">
        <f t="shared" si="15"/>
        <v>110</v>
      </c>
      <c r="H43" s="31">
        <v>5</v>
      </c>
      <c r="I43" s="31">
        <v>20</v>
      </c>
      <c r="J43" s="36">
        <v>19.999892563823927</v>
      </c>
      <c r="K43" s="37">
        <f t="shared" si="5"/>
        <v>4.9999731409559818</v>
      </c>
      <c r="L43" s="30">
        <f t="shared" si="6"/>
        <v>4.9999731409559818</v>
      </c>
      <c r="M43" s="37">
        <f t="shared" si="7"/>
        <v>114.99997314095599</v>
      </c>
      <c r="N43" s="37">
        <f t="shared" si="8"/>
        <v>114.99997314095599</v>
      </c>
      <c r="O43" s="37">
        <f t="shared" si="9"/>
        <v>4.2238616334995953</v>
      </c>
      <c r="Q43" s="64">
        <f t="shared" ref="Q43:AT43" ca="1" si="28">IF(AND(ABS(SLOPE($L13:$L43,$A13:$A43)) &gt; $Q$3,
      ABS(SLOPE(OFFSET($O13:$O43, Q$7, 0),$A13:$A43)) &gt; $Q$3),
(MAX(0,(CORREL( $L13:$L43, OFFSET($O13:$O43, Q$7, 0) )))),
(1-ABS(SLOPE($L13:$L43, $A13:$A43)-SLOPE(OFFSET($O13:$O43, Q$7, 0),$A13:$A43)))
)</f>
        <v>0.85549769709025525</v>
      </c>
      <c r="R43" s="64">
        <f t="shared" ca="1" si="28"/>
        <v>0.8983234189508964</v>
      </c>
      <c r="S43" s="64">
        <f t="shared" ca="1" si="28"/>
        <v>0.92188898337408032</v>
      </c>
      <c r="T43" s="64">
        <f t="shared" ca="1" si="28"/>
        <v>0.93922014343160043</v>
      </c>
      <c r="U43" s="64">
        <f t="shared" ca="1" si="28"/>
        <v>0.94629029861015546</v>
      </c>
      <c r="V43" s="64">
        <f t="shared" ca="1" si="28"/>
        <v>0.95616997328166209</v>
      </c>
      <c r="W43" s="64">
        <f t="shared" ca="1" si="28"/>
        <v>0.96443791884811769</v>
      </c>
      <c r="X43" s="64">
        <f t="shared" ca="1" si="28"/>
        <v>0.96896746753991825</v>
      </c>
      <c r="Y43" s="64">
        <f t="shared" ca="1" si="28"/>
        <v>0.97147584688596289</v>
      </c>
      <c r="Z43" s="64">
        <f t="shared" ca="1" si="28"/>
        <v>0.97694257504147941</v>
      </c>
      <c r="AA43" s="64">
        <f t="shared" ca="1" si="28"/>
        <v>0.98155614537723934</v>
      </c>
      <c r="AB43" s="64">
        <f t="shared" ca="1" si="28"/>
        <v>0.97885038309220507</v>
      </c>
      <c r="AC43" s="64">
        <f t="shared" ca="1" si="28"/>
        <v>0.97357226668227881</v>
      </c>
      <c r="AD43" s="64">
        <f t="shared" ca="1" si="28"/>
        <v>0.96429951262363367</v>
      </c>
      <c r="AE43" s="64">
        <f t="shared" ca="1" si="28"/>
        <v>0.94928567945220321</v>
      </c>
      <c r="AF43" s="64">
        <f t="shared" ca="1" si="28"/>
        <v>0.92675050409793047</v>
      </c>
      <c r="AG43" s="64">
        <f t="shared" ca="1" si="28"/>
        <v>0.89010774958547867</v>
      </c>
      <c r="AH43" s="64">
        <f t="shared" ca="1" si="28"/>
        <v>0.84196321274044594</v>
      </c>
      <c r="AI43" s="64">
        <f t="shared" ca="1" si="28"/>
        <v>0.78554641400130831</v>
      </c>
      <c r="AJ43" s="64">
        <f t="shared" ca="1" si="28"/>
        <v>0.68565957229953167</v>
      </c>
      <c r="AK43" s="64">
        <f t="shared" ca="1" si="28"/>
        <v>0.90107257858407441</v>
      </c>
      <c r="AL43" s="64">
        <f t="shared" ca="1" si="28"/>
        <v>0.8818517889665296</v>
      </c>
      <c r="AM43" s="64">
        <f t="shared" ca="1" si="28"/>
        <v>0.86168675344932177</v>
      </c>
      <c r="AN43" s="64">
        <f t="shared" ca="1" si="28"/>
        <v>0.84301075224737976</v>
      </c>
      <c r="AO43" s="64">
        <f t="shared" ca="1" si="28"/>
        <v>0.82914323767184805</v>
      </c>
      <c r="AP43" s="64">
        <f t="shared" ca="1" si="28"/>
        <v>0.81286679782429272</v>
      </c>
      <c r="AQ43" s="64">
        <f t="shared" ca="1" si="28"/>
        <v>0</v>
      </c>
      <c r="AR43" s="64">
        <f t="shared" ca="1" si="28"/>
        <v>0</v>
      </c>
      <c r="AS43" s="64">
        <f t="shared" ca="1" si="28"/>
        <v>0</v>
      </c>
      <c r="AT43" s="64">
        <f t="shared" ca="1" si="28"/>
        <v>0</v>
      </c>
      <c r="AV43" s="40">
        <f t="shared" ca="1" si="18"/>
        <v>0.98155614537723934</v>
      </c>
      <c r="AW43" s="41">
        <f t="shared" ca="1" si="19"/>
        <v>10</v>
      </c>
      <c r="AX43" t="str">
        <f t="shared" ca="1" si="20"/>
        <v>+100s</v>
      </c>
      <c r="AY43">
        <f t="shared" ca="1" si="21"/>
        <v>90</v>
      </c>
      <c r="AZ43" s="5">
        <f t="shared" ca="1" si="24"/>
        <v>0.7</v>
      </c>
      <c r="BB43">
        <f t="shared" si="10"/>
        <v>0.1552223014912773</v>
      </c>
      <c r="BC43">
        <f t="shared" si="11"/>
        <v>0.84477769850872275</v>
      </c>
      <c r="BE43" s="33">
        <f t="shared" si="12"/>
        <v>4.9999731409559818</v>
      </c>
      <c r="BF43" s="32">
        <f t="shared" si="26"/>
        <v>0.24859115910654236</v>
      </c>
      <c r="BG43" s="33"/>
      <c r="BH43" s="34">
        <f t="shared" si="13"/>
        <v>0.75140884089345761</v>
      </c>
      <c r="BI43" s="34"/>
      <c r="BJ43" s="34">
        <f t="shared" si="16"/>
        <v>0.75140884089345761</v>
      </c>
      <c r="BK43" s="34"/>
      <c r="BL43" s="5">
        <f t="shared" ca="1" si="22"/>
        <v>0.81098832875689897</v>
      </c>
    </row>
    <row r="44" spans="1:64" x14ac:dyDescent="0.2">
      <c r="A44" s="45">
        <v>36</v>
      </c>
      <c r="B44" s="35">
        <f t="shared" si="14"/>
        <v>4.0509259259259283E-3</v>
      </c>
      <c r="C44" s="36">
        <v>114.69151140858587</v>
      </c>
      <c r="D44" s="29">
        <v>110</v>
      </c>
      <c r="E44" s="29">
        <v>3</v>
      </c>
      <c r="F44" s="37">
        <f t="shared" si="3"/>
        <v>0.5</v>
      </c>
      <c r="G44" s="38">
        <f t="shared" si="15"/>
        <v>110</v>
      </c>
      <c r="H44" s="31">
        <v>5</v>
      </c>
      <c r="I44" s="31">
        <v>20</v>
      </c>
      <c r="J44" s="36">
        <v>19.975429174730099</v>
      </c>
      <c r="K44" s="37">
        <f t="shared" si="5"/>
        <v>4.9938572936825247</v>
      </c>
      <c r="L44" s="30">
        <f t="shared" si="6"/>
        <v>4.9938572936825247</v>
      </c>
      <c r="M44" s="37">
        <f t="shared" si="7"/>
        <v>114.99385729368252</v>
      </c>
      <c r="N44" s="37">
        <f t="shared" si="8"/>
        <v>114.99385729368252</v>
      </c>
      <c r="O44" s="37">
        <f t="shared" si="9"/>
        <v>4.6915114085858676</v>
      </c>
      <c r="Q44" s="64">
        <f t="shared" ref="Q44:AT44" ca="1" si="29">IF(AND(ABS(SLOPE($L14:$L44,$A14:$A44)) &gt; $Q$3,
      ABS(SLOPE(OFFSET($O14:$O44, Q$7, 0),$A14:$A44)) &gt; $Q$3),
(MAX(0,(CORREL( $L14:$L44, OFFSET($O14:$O44, Q$7, 0) )))),
(1-ABS(SLOPE($L14:$L44, $A14:$A44)-SLOPE(OFFSET($O14:$O44, Q$7, 0),$A14:$A44)))
)</f>
        <v>0.89005259734896092</v>
      </c>
      <c r="R44" s="64">
        <f t="shared" ca="1" si="29"/>
        <v>0.91495231051555248</v>
      </c>
      <c r="S44" s="64">
        <f t="shared" ca="1" si="29"/>
        <v>0.93358542794029575</v>
      </c>
      <c r="T44" s="64">
        <f t="shared" ca="1" si="29"/>
        <v>0.94138148036317759</v>
      </c>
      <c r="U44" s="64">
        <f t="shared" ca="1" si="29"/>
        <v>0.95227648918661933</v>
      </c>
      <c r="V44" s="64">
        <f t="shared" ca="1" si="29"/>
        <v>0.96128021706027589</v>
      </c>
      <c r="W44" s="64">
        <f t="shared" ca="1" si="29"/>
        <v>0.96635565629061126</v>
      </c>
      <c r="X44" s="64">
        <f t="shared" ca="1" si="29"/>
        <v>0.96941509437466189</v>
      </c>
      <c r="Y44" s="64">
        <f t="shared" ca="1" si="29"/>
        <v>0.97630276515101899</v>
      </c>
      <c r="Z44" s="64">
        <f t="shared" ca="1" si="29"/>
        <v>0.98201989409269397</v>
      </c>
      <c r="AA44" s="64">
        <f t="shared" ca="1" si="29"/>
        <v>0.98022945845265619</v>
      </c>
      <c r="AB44" s="64">
        <f t="shared" ca="1" si="29"/>
        <v>0.97619036063713072</v>
      </c>
      <c r="AC44" s="64">
        <f t="shared" ca="1" si="29"/>
        <v>0.96810831906683226</v>
      </c>
      <c r="AD44" s="64">
        <f t="shared" ca="1" si="29"/>
        <v>0.95432501330215058</v>
      </c>
      <c r="AE44" s="64">
        <f t="shared" ca="1" si="29"/>
        <v>0.9331256067753807</v>
      </c>
      <c r="AF44" s="64">
        <f t="shared" ca="1" si="29"/>
        <v>0.89819181300875084</v>
      </c>
      <c r="AG44" s="64">
        <f t="shared" ca="1" si="29"/>
        <v>0.85187143097036777</v>
      </c>
      <c r="AH44" s="64">
        <f t="shared" ca="1" si="29"/>
        <v>0.79693191201072522</v>
      </c>
      <c r="AI44" s="64">
        <f t="shared" ca="1" si="29"/>
        <v>0.69931499700939426</v>
      </c>
      <c r="AJ44" s="64">
        <f t="shared" ca="1" si="29"/>
        <v>0.90906071176290548</v>
      </c>
      <c r="AK44" s="64">
        <f t="shared" ca="1" si="29"/>
        <v>0.88983992214536067</v>
      </c>
      <c r="AL44" s="64">
        <f t="shared" ca="1" si="29"/>
        <v>0.86967488662815295</v>
      </c>
      <c r="AM44" s="64">
        <f t="shared" ca="1" si="29"/>
        <v>0.85099888542621083</v>
      </c>
      <c r="AN44" s="64">
        <f t="shared" ca="1" si="29"/>
        <v>0.83713137085067912</v>
      </c>
      <c r="AO44" s="64">
        <f t="shared" ca="1" si="29"/>
        <v>0.8208549310031239</v>
      </c>
      <c r="AP44" s="64">
        <f t="shared" ca="1" si="29"/>
        <v>0</v>
      </c>
      <c r="AQ44" s="64">
        <f t="shared" ca="1" si="29"/>
        <v>0</v>
      </c>
      <c r="AR44" s="64">
        <f t="shared" ca="1" si="29"/>
        <v>0</v>
      </c>
      <c r="AS44" s="64">
        <f t="shared" ca="1" si="29"/>
        <v>0</v>
      </c>
      <c r="AT44" s="64">
        <f t="shared" ca="1" si="29"/>
        <v>0</v>
      </c>
      <c r="AV44" s="40">
        <f t="shared" ca="1" si="18"/>
        <v>0.98201989409269397</v>
      </c>
      <c r="AW44" s="41">
        <f t="shared" ca="1" si="19"/>
        <v>9</v>
      </c>
      <c r="AX44" t="str">
        <f t="shared" ca="1" si="20"/>
        <v>+90s</v>
      </c>
      <c r="AY44">
        <f t="shared" ca="1" si="21"/>
        <v>80</v>
      </c>
      <c r="AZ44" s="5">
        <f t="shared" ca="1" si="24"/>
        <v>0.73333333333333328</v>
      </c>
      <c r="BB44">
        <f t="shared" si="10"/>
        <v>6.0469177019331431E-2</v>
      </c>
      <c r="BC44">
        <f t="shared" si="11"/>
        <v>0.93953082298066859</v>
      </c>
      <c r="BE44" s="33">
        <f t="shared" si="12"/>
        <v>4.9938572936825247</v>
      </c>
      <c r="BF44" s="32">
        <f t="shared" si="26"/>
        <v>9.6842416721279079E-2</v>
      </c>
      <c r="BG44" s="33"/>
      <c r="BH44" s="34">
        <f t="shared" si="13"/>
        <v>0.90315758327872087</v>
      </c>
      <c r="BI44" s="34"/>
      <c r="BJ44" s="34">
        <f t="shared" si="16"/>
        <v>0.90315758327872087</v>
      </c>
      <c r="BK44" s="34"/>
      <c r="BL44" s="5">
        <f t="shared" ca="1" si="22"/>
        <v>0.87283693690158282</v>
      </c>
    </row>
    <row r="45" spans="1:64" x14ac:dyDescent="0.2">
      <c r="A45" s="45">
        <v>37</v>
      </c>
      <c r="B45" s="35">
        <f t="shared" si="14"/>
        <v>4.1666666666666692E-3</v>
      </c>
      <c r="C45" s="36">
        <v>114.65467743736259</v>
      </c>
      <c r="D45" s="29">
        <v>110</v>
      </c>
      <c r="E45" s="29">
        <v>3</v>
      </c>
      <c r="F45" s="37">
        <f t="shared" si="3"/>
        <v>0.5</v>
      </c>
      <c r="G45" s="38">
        <f t="shared" si="15"/>
        <v>110</v>
      </c>
      <c r="H45" s="31">
        <v>5</v>
      </c>
      <c r="I45" s="31">
        <v>20</v>
      </c>
      <c r="J45" s="36">
        <v>19.9081591550353</v>
      </c>
      <c r="K45" s="37">
        <f t="shared" si="5"/>
        <v>4.9770397887588249</v>
      </c>
      <c r="L45" s="30">
        <f t="shared" si="6"/>
        <v>4.9770397887588249</v>
      </c>
      <c r="M45" s="37">
        <f t="shared" si="7"/>
        <v>114.97703978875883</v>
      </c>
      <c r="N45" s="37">
        <f t="shared" si="8"/>
        <v>114.97703978875883</v>
      </c>
      <c r="O45" s="37">
        <f t="shared" si="9"/>
        <v>4.6546774373625937</v>
      </c>
      <c r="Q45" s="64">
        <f t="shared" ref="Q45:AT45" ca="1" si="30">IF(AND(ABS(SLOPE($L15:$L45,$A15:$A45)) &gt; $Q$3,
      ABS(SLOPE(OFFSET($O15:$O45, Q$7, 0),$A15:$A45)) &gt; $Q$3),
(MAX(0,(CORREL( $L15:$L45, OFFSET($O15:$O45, Q$7, 0) )))),
(1-ABS(SLOPE($L15:$L45, $A15:$A45)-SLOPE(OFFSET($O15:$O45, Q$7, 0),$A15:$A45)))
)</f>
        <v>0.90669532004514819</v>
      </c>
      <c r="R45" s="64">
        <f t="shared" ca="1" si="30"/>
        <v>0.92677446631069027</v>
      </c>
      <c r="S45" s="64">
        <f t="shared" ca="1" si="30"/>
        <v>0.93537815496934107</v>
      </c>
      <c r="T45" s="64">
        <f t="shared" ca="1" si="30"/>
        <v>0.94740283392415137</v>
      </c>
      <c r="U45" s="64">
        <f t="shared" ca="1" si="30"/>
        <v>0.95722459590592668</v>
      </c>
      <c r="V45" s="64">
        <f t="shared" ca="1" si="30"/>
        <v>0.96290782426430044</v>
      </c>
      <c r="W45" s="64">
        <f t="shared" ca="1" si="30"/>
        <v>0.96658193054251584</v>
      </c>
      <c r="X45" s="64">
        <f t="shared" ca="1" si="30"/>
        <v>0.97505511094689279</v>
      </c>
      <c r="Y45" s="64">
        <f t="shared" ca="1" si="30"/>
        <v>0.98200340705832567</v>
      </c>
      <c r="Z45" s="64">
        <f t="shared" ca="1" si="30"/>
        <v>0.98123770062457549</v>
      </c>
      <c r="AA45" s="64">
        <f t="shared" ca="1" si="30"/>
        <v>0.9785865929858254</v>
      </c>
      <c r="AB45" s="64">
        <f t="shared" ca="1" si="30"/>
        <v>0.97184071656827198</v>
      </c>
      <c r="AC45" s="64">
        <f t="shared" ca="1" si="30"/>
        <v>0.95944121423978368</v>
      </c>
      <c r="AD45" s="64">
        <f t="shared" ca="1" si="30"/>
        <v>0.93974736069299791</v>
      </c>
      <c r="AE45" s="64">
        <f t="shared" ca="1" si="30"/>
        <v>0.90674400382226794</v>
      </c>
      <c r="AF45" s="64">
        <f t="shared" ca="1" si="30"/>
        <v>0.86248910361441444</v>
      </c>
      <c r="AG45" s="64">
        <f t="shared" ca="1" si="30"/>
        <v>0.809231798849116</v>
      </c>
      <c r="AH45" s="64">
        <f t="shared" ca="1" si="30"/>
        <v>0.71420689736496046</v>
      </c>
      <c r="AI45" s="64">
        <f t="shared" ca="1" si="30"/>
        <v>0.91733198293088591</v>
      </c>
      <c r="AJ45" s="64">
        <f t="shared" ca="1" si="30"/>
        <v>0.89811119331334111</v>
      </c>
      <c r="AK45" s="64">
        <f t="shared" ca="1" si="30"/>
        <v>0.87794615779613328</v>
      </c>
      <c r="AL45" s="64">
        <f t="shared" ca="1" si="30"/>
        <v>0.85927015659419115</v>
      </c>
      <c r="AM45" s="64">
        <f t="shared" ca="1" si="30"/>
        <v>0.84540264201865956</v>
      </c>
      <c r="AN45" s="64">
        <f t="shared" ca="1" si="30"/>
        <v>0.82912620217110422</v>
      </c>
      <c r="AO45" s="64">
        <f t="shared" ca="1" si="30"/>
        <v>0</v>
      </c>
      <c r="AP45" s="64">
        <f t="shared" ca="1" si="30"/>
        <v>0</v>
      </c>
      <c r="AQ45" s="64">
        <f t="shared" ca="1" si="30"/>
        <v>0</v>
      </c>
      <c r="AR45" s="64">
        <f t="shared" ca="1" si="30"/>
        <v>0</v>
      </c>
      <c r="AS45" s="64">
        <f t="shared" ca="1" si="30"/>
        <v>0</v>
      </c>
      <c r="AT45" s="64">
        <f t="shared" ca="1" si="30"/>
        <v>0</v>
      </c>
      <c r="AV45" s="40">
        <f t="shared" ca="1" si="18"/>
        <v>0.98200340705832567</v>
      </c>
      <c r="AW45" s="41">
        <f t="shared" ca="1" si="19"/>
        <v>8</v>
      </c>
      <c r="AX45" t="str">
        <f t="shared" ca="1" si="20"/>
        <v>+80s</v>
      </c>
      <c r="AY45">
        <f t="shared" ca="1" si="21"/>
        <v>70</v>
      </c>
      <c r="AZ45" s="5">
        <f t="shared" ca="1" si="24"/>
        <v>0.76666666666666672</v>
      </c>
      <c r="BB45">
        <f t="shared" si="10"/>
        <v>6.4472470279246255E-2</v>
      </c>
      <c r="BC45">
        <f t="shared" si="11"/>
        <v>0.9355275297207537</v>
      </c>
      <c r="BE45" s="33">
        <f t="shared" si="12"/>
        <v>4.9770397887588249</v>
      </c>
      <c r="BF45" s="32">
        <f t="shared" si="26"/>
        <v>0.10325375904879609</v>
      </c>
      <c r="BG45" s="33"/>
      <c r="BH45" s="34">
        <f t="shared" si="13"/>
        <v>0.89674624095120392</v>
      </c>
      <c r="BI45" s="34"/>
      <c r="BJ45" s="34">
        <f t="shared" si="16"/>
        <v>0.89674624095120392</v>
      </c>
      <c r="BK45" s="34"/>
      <c r="BL45" s="5">
        <f t="shared" ca="1" si="22"/>
        <v>0.8818054382253987</v>
      </c>
    </row>
    <row r="46" spans="1:64" x14ac:dyDescent="0.2">
      <c r="A46" s="45">
        <v>38</v>
      </c>
      <c r="B46" s="35">
        <f t="shared" si="14"/>
        <v>4.2824074074074101E-3</v>
      </c>
      <c r="C46" s="36">
        <v>114.52231319424858</v>
      </c>
      <c r="D46" s="29">
        <v>110</v>
      </c>
      <c r="E46" s="29">
        <v>3</v>
      </c>
      <c r="F46" s="37">
        <f t="shared" si="3"/>
        <v>0.5</v>
      </c>
      <c r="G46" s="38">
        <f t="shared" si="15"/>
        <v>110</v>
      </c>
      <c r="H46" s="31">
        <v>5</v>
      </c>
      <c r="I46" s="31">
        <v>20</v>
      </c>
      <c r="J46" s="36">
        <v>19.798226661986828</v>
      </c>
      <c r="K46" s="37">
        <f t="shared" si="5"/>
        <v>4.9495566654967069</v>
      </c>
      <c r="L46" s="30">
        <f t="shared" si="6"/>
        <v>4.9495566654967069</v>
      </c>
      <c r="M46" s="37">
        <f t="shared" si="7"/>
        <v>114.9495566654967</v>
      </c>
      <c r="N46" s="37">
        <f t="shared" si="8"/>
        <v>114.9495566654967</v>
      </c>
      <c r="O46" s="37">
        <f t="shared" si="9"/>
        <v>4.5223131942485821</v>
      </c>
      <c r="Q46" s="64">
        <f t="shared" ref="Q46:AT46" ca="1" si="31">IF(AND(ABS(SLOPE($L16:$L46,$A16:$A46)) &gt; $Q$3,
      ABS(SLOPE(OFFSET($O16:$O46, Q$7, 0),$A16:$A46)) &gt; $Q$3),
(MAX(0,(CORREL( $L16:$L46, OFFSET($O16:$O46, Q$7, 0) )))),
(1-ABS(SLOPE($L16:$L46, $A16:$A46)-SLOPE(OFFSET($O16:$O46, Q$7, 0),$A16:$A46)))
)</f>
        <v>0.91843884490803995</v>
      </c>
      <c r="R46" s="64">
        <f t="shared" ca="1" si="31"/>
        <v>0.92794893420112656</v>
      </c>
      <c r="S46" s="64">
        <f t="shared" ca="1" si="31"/>
        <v>0.94124143529243653</v>
      </c>
      <c r="T46" s="64">
        <f t="shared" ca="1" si="31"/>
        <v>0.95198050081660301</v>
      </c>
      <c r="U46" s="64">
        <f t="shared" ca="1" si="31"/>
        <v>0.95834639165111879</v>
      </c>
      <c r="V46" s="64">
        <f t="shared" ca="1" si="31"/>
        <v>0.96271232218722758</v>
      </c>
      <c r="W46" s="64">
        <f t="shared" ca="1" si="31"/>
        <v>0.97297072790150196</v>
      </c>
      <c r="X46" s="64">
        <f t="shared" ca="1" si="31"/>
        <v>0.98130501752481047</v>
      </c>
      <c r="Y46" s="64">
        <f t="shared" ca="1" si="31"/>
        <v>0.98169743919992758</v>
      </c>
      <c r="Z46" s="64">
        <f t="shared" ca="1" si="31"/>
        <v>0.9806161270521182</v>
      </c>
      <c r="AA46" s="64">
        <f t="shared" ca="1" si="31"/>
        <v>0.97538433583436135</v>
      </c>
      <c r="AB46" s="64">
        <f t="shared" ca="1" si="31"/>
        <v>0.96455664745045921</v>
      </c>
      <c r="AC46" s="64">
        <f t="shared" ca="1" si="31"/>
        <v>0.94657719304517296</v>
      </c>
      <c r="AD46" s="64">
        <f t="shared" ca="1" si="31"/>
        <v>0.91577742384268834</v>
      </c>
      <c r="AE46" s="64">
        <f t="shared" ca="1" si="31"/>
        <v>0.87388645506032392</v>
      </c>
      <c r="AF46" s="64">
        <f t="shared" ca="1" si="31"/>
        <v>0.82256635034313763</v>
      </c>
      <c r="AG46" s="64">
        <f t="shared" ca="1" si="31"/>
        <v>0.73053532747297789</v>
      </c>
      <c r="AH46" s="64">
        <f t="shared" ca="1" si="31"/>
        <v>0.92586866704959991</v>
      </c>
      <c r="AI46" s="64">
        <f t="shared" ca="1" si="31"/>
        <v>0.9066478774320551</v>
      </c>
      <c r="AJ46" s="64">
        <f t="shared" ca="1" si="31"/>
        <v>0.88648284191484739</v>
      </c>
      <c r="AK46" s="64">
        <f t="shared" ca="1" si="31"/>
        <v>0.86780684071290526</v>
      </c>
      <c r="AL46" s="64">
        <f t="shared" ca="1" si="31"/>
        <v>0.85393932613737356</v>
      </c>
      <c r="AM46" s="64">
        <f t="shared" ca="1" si="31"/>
        <v>0.83766288628981833</v>
      </c>
      <c r="AN46" s="64">
        <f t="shared" ca="1" si="31"/>
        <v>0</v>
      </c>
      <c r="AO46" s="64">
        <f t="shared" ca="1" si="31"/>
        <v>0</v>
      </c>
      <c r="AP46" s="64">
        <f t="shared" ca="1" si="31"/>
        <v>0</v>
      </c>
      <c r="AQ46" s="64">
        <f t="shared" ca="1" si="31"/>
        <v>0</v>
      </c>
      <c r="AR46" s="64">
        <f t="shared" ca="1" si="31"/>
        <v>0</v>
      </c>
      <c r="AS46" s="64">
        <f t="shared" ca="1" si="31"/>
        <v>0</v>
      </c>
      <c r="AT46" s="64">
        <f t="shared" ca="1" si="31"/>
        <v>0</v>
      </c>
      <c r="AV46" s="40">
        <f t="shared" ca="1" si="18"/>
        <v>0.98169743919992758</v>
      </c>
      <c r="AW46" s="41">
        <f t="shared" ca="1" si="19"/>
        <v>8</v>
      </c>
      <c r="AX46" t="str">
        <f t="shared" ca="1" si="20"/>
        <v>+80s</v>
      </c>
      <c r="AY46">
        <f t="shared" ca="1" si="21"/>
        <v>70</v>
      </c>
      <c r="AZ46" s="5">
        <f t="shared" ca="1" si="24"/>
        <v>0.76666666666666672</v>
      </c>
      <c r="BB46">
        <f t="shared" si="10"/>
        <v>8.5448694249624951E-2</v>
      </c>
      <c r="BC46">
        <f t="shared" si="11"/>
        <v>0.91455130575037502</v>
      </c>
      <c r="BE46" s="33">
        <f t="shared" si="12"/>
        <v>4.9495566654967069</v>
      </c>
      <c r="BF46" s="32">
        <f t="shared" si="26"/>
        <v>0.136847538939812</v>
      </c>
      <c r="BG46" s="33"/>
      <c r="BH46" s="34">
        <f t="shared" si="13"/>
        <v>0.86315246106018795</v>
      </c>
      <c r="BI46" s="34"/>
      <c r="BJ46" s="34">
        <f t="shared" si="16"/>
        <v>0.86315246106018795</v>
      </c>
      <c r="BK46" s="34"/>
      <c r="BL46" s="5">
        <f t="shared" ca="1" si="22"/>
        <v>0.8705055223089273</v>
      </c>
    </row>
    <row r="47" spans="1:64" x14ac:dyDescent="0.2">
      <c r="A47" s="45">
        <v>39</v>
      </c>
      <c r="B47" s="35">
        <f t="shared" si="14"/>
        <v>4.398148148148151E-3</v>
      </c>
      <c r="C47" s="36">
        <v>114.97585371827388</v>
      </c>
      <c r="D47" s="29">
        <v>110</v>
      </c>
      <c r="E47" s="29">
        <v>3</v>
      </c>
      <c r="F47" s="37">
        <f t="shared" si="3"/>
        <v>0.5</v>
      </c>
      <c r="G47" s="38">
        <f t="shared" si="15"/>
        <v>110</v>
      </c>
      <c r="H47" s="31">
        <v>5</v>
      </c>
      <c r="I47" s="31">
        <v>20</v>
      </c>
      <c r="J47" s="36">
        <v>19.645867276987204</v>
      </c>
      <c r="K47" s="37">
        <f t="shared" si="5"/>
        <v>4.911466819246801</v>
      </c>
      <c r="L47" s="30">
        <f t="shared" si="6"/>
        <v>4.911466819246801</v>
      </c>
      <c r="M47" s="37">
        <f t="shared" si="7"/>
        <v>114.9114668192468</v>
      </c>
      <c r="N47" s="37">
        <f t="shared" si="8"/>
        <v>114.9114668192468</v>
      </c>
      <c r="O47" s="37">
        <f t="shared" si="9"/>
        <v>4.975853718273882</v>
      </c>
      <c r="Q47" s="64">
        <f t="shared" ref="Q47:AT47" ca="1" si="32">IF(AND(ABS(SLOPE($L17:$L47,$A17:$A47)) &gt; $Q$3,
      ABS(SLOPE(OFFSET($O17:$O47, Q$7, 0),$A17:$A47)) &gt; $Q$3),
(MAX(0,(CORREL( $L17:$L47, OFFSET($O17:$O47, Q$7, 0) )))),
(1-ABS(SLOPE($L17:$L47, $A17:$A47)-SLOPE(OFFSET($O17:$O47, Q$7, 0),$A17:$A47)))
)</f>
        <v>0.91863067156565104</v>
      </c>
      <c r="R47" s="64">
        <f t="shared" ca="1" si="32"/>
        <v>0.9333591700781716</v>
      </c>
      <c r="S47" s="64">
        <f t="shared" ca="1" si="32"/>
        <v>0.94513621096742162</v>
      </c>
      <c r="T47" s="64">
        <f t="shared" ca="1" si="32"/>
        <v>0.95227602975667036</v>
      </c>
      <c r="U47" s="64">
        <f t="shared" ca="1" si="32"/>
        <v>0.95742814821718936</v>
      </c>
      <c r="V47" s="64">
        <f t="shared" ca="1" si="32"/>
        <v>0.96971618621397293</v>
      </c>
      <c r="W47" s="64">
        <f t="shared" ca="1" si="32"/>
        <v>0.97962588697468245</v>
      </c>
      <c r="X47" s="64">
        <f t="shared" ca="1" si="32"/>
        <v>0.98134061645739024</v>
      </c>
      <c r="Y47" s="64">
        <f t="shared" ca="1" si="32"/>
        <v>0.9820530878822864</v>
      </c>
      <c r="Z47" s="64">
        <f t="shared" ca="1" si="32"/>
        <v>0.97855518377591311</v>
      </c>
      <c r="AA47" s="64">
        <f t="shared" ca="1" si="32"/>
        <v>0.96953233950696072</v>
      </c>
      <c r="AB47" s="64">
        <f t="shared" ca="1" si="32"/>
        <v>0.95352699566844845</v>
      </c>
      <c r="AC47" s="64">
        <f t="shared" ca="1" si="32"/>
        <v>0.92527153999065326</v>
      </c>
      <c r="AD47" s="64">
        <f t="shared" ca="1" si="32"/>
        <v>0.88611797151595317</v>
      </c>
      <c r="AE47" s="64">
        <f t="shared" ca="1" si="32"/>
        <v>0.83705638147337547</v>
      </c>
      <c r="AF47" s="64">
        <f t="shared" ca="1" si="32"/>
        <v>0.74852724268754633</v>
      </c>
      <c r="AG47" s="64">
        <f t="shared" ca="1" si="32"/>
        <v>0.93465247031016729</v>
      </c>
      <c r="AH47" s="64">
        <f t="shared" ca="1" si="32"/>
        <v>0.91543168069262248</v>
      </c>
      <c r="AI47" s="64">
        <f t="shared" ca="1" si="32"/>
        <v>0.89526664517541477</v>
      </c>
      <c r="AJ47" s="64">
        <f t="shared" ca="1" si="32"/>
        <v>0.87659064397347264</v>
      </c>
      <c r="AK47" s="64">
        <f t="shared" ca="1" si="32"/>
        <v>0.86272312939794094</v>
      </c>
      <c r="AL47" s="64">
        <f t="shared" ca="1" si="32"/>
        <v>0.84644668955038571</v>
      </c>
      <c r="AM47" s="64">
        <f t="shared" ca="1" si="32"/>
        <v>0</v>
      </c>
      <c r="AN47" s="64">
        <f t="shared" ca="1" si="32"/>
        <v>0</v>
      </c>
      <c r="AO47" s="64">
        <f t="shared" ca="1" si="32"/>
        <v>0</v>
      </c>
      <c r="AP47" s="64">
        <f t="shared" ca="1" si="32"/>
        <v>0</v>
      </c>
      <c r="AQ47" s="64">
        <f t="shared" ca="1" si="32"/>
        <v>0</v>
      </c>
      <c r="AR47" s="64">
        <f t="shared" ca="1" si="32"/>
        <v>0</v>
      </c>
      <c r="AS47" s="64">
        <f t="shared" ca="1" si="32"/>
        <v>0</v>
      </c>
      <c r="AT47" s="64">
        <f t="shared" ca="1" si="32"/>
        <v>0</v>
      </c>
      <c r="AV47" s="40">
        <f t="shared" ca="1" si="18"/>
        <v>0.9820530878822864</v>
      </c>
      <c r="AW47" s="41">
        <f t="shared" ca="1" si="19"/>
        <v>8</v>
      </c>
      <c r="AX47" t="str">
        <f t="shared" ca="1" si="20"/>
        <v>+80s</v>
      </c>
      <c r="AY47">
        <f t="shared" ca="1" si="21"/>
        <v>70</v>
      </c>
      <c r="AZ47" s="5">
        <f t="shared" ca="1" si="24"/>
        <v>0.76666666666666672</v>
      </c>
      <c r="BB47">
        <f t="shared" si="10"/>
        <v>1.2877379805416211E-2</v>
      </c>
      <c r="BC47">
        <f t="shared" si="11"/>
        <v>0.98712262019458374</v>
      </c>
      <c r="BE47" s="33">
        <f t="shared" si="12"/>
        <v>4.911466819246801</v>
      </c>
      <c r="BF47" s="32">
        <f t="shared" si="26"/>
        <v>2.0623343046253493E-2</v>
      </c>
      <c r="BG47" s="33"/>
      <c r="BH47" s="34">
        <f t="shared" si="13"/>
        <v>0.97937665695374654</v>
      </c>
      <c r="BI47" s="34"/>
      <c r="BJ47" s="34">
        <f t="shared" si="16"/>
        <v>0.97937665695374654</v>
      </c>
      <c r="BK47" s="34"/>
      <c r="BL47" s="5">
        <f t="shared" ca="1" si="22"/>
        <v>0.90936547050089978</v>
      </c>
    </row>
    <row r="48" spans="1:64" x14ac:dyDescent="0.2">
      <c r="A48" s="45">
        <v>40</v>
      </c>
      <c r="B48" s="35">
        <f t="shared" si="14"/>
        <v>4.5138888888888919E-3</v>
      </c>
      <c r="C48" s="36">
        <v>114.98856157641383</v>
      </c>
      <c r="D48" s="29">
        <v>110</v>
      </c>
      <c r="E48" s="29">
        <v>3</v>
      </c>
      <c r="F48" s="37">
        <f t="shared" si="3"/>
        <v>0.5</v>
      </c>
      <c r="G48" s="38">
        <f t="shared" si="15"/>
        <v>110</v>
      </c>
      <c r="H48" s="31">
        <v>5</v>
      </c>
      <c r="I48" s="31">
        <v>20</v>
      </c>
      <c r="J48" s="36">
        <v>19.451407500751653</v>
      </c>
      <c r="K48" s="37">
        <f t="shared" si="5"/>
        <v>4.8628518751879133</v>
      </c>
      <c r="L48" s="30">
        <f t="shared" si="6"/>
        <v>4.8628518751879133</v>
      </c>
      <c r="M48" s="37">
        <f t="shared" si="7"/>
        <v>114.86285187518791</v>
      </c>
      <c r="N48" s="37">
        <f t="shared" si="8"/>
        <v>114.86285187518791</v>
      </c>
      <c r="O48" s="37">
        <f t="shared" si="9"/>
        <v>4.9885615764138294</v>
      </c>
      <c r="Q48" s="64">
        <f t="shared" ref="Q48:AT48" ca="1" si="33">IF(AND(ABS(SLOPE($L18:$L48,$A18:$A48)) &gt; $Q$3,
      ABS(SLOPE(OFFSET($O18:$O48, Q$7, 0),$A18:$A48)) &gt; $Q$3),
(MAX(0,(CORREL( $L18:$L48, OFFSET($O18:$O48, Q$7, 0) )))),
(1-ABS(SLOPE($L18:$L48, $A18:$A48)-SLOPE(OFFSET($O18:$O48, Q$7, 0),$A18:$A48)))
)</f>
        <v>0.92313451900003507</v>
      </c>
      <c r="R48" s="64">
        <f t="shared" ca="1" si="33"/>
        <v>0.93609723972179704</v>
      </c>
      <c r="S48" s="64">
        <f t="shared" ca="1" si="33"/>
        <v>0.94412307577968568</v>
      </c>
      <c r="T48" s="64">
        <f t="shared" ca="1" si="33"/>
        <v>0.95017775448634434</v>
      </c>
      <c r="U48" s="64">
        <f t="shared" ca="1" si="33"/>
        <v>0.96479706169233592</v>
      </c>
      <c r="V48" s="64">
        <f t="shared" ca="1" si="33"/>
        <v>0.97651586215234187</v>
      </c>
      <c r="W48" s="64">
        <f t="shared" ca="1" si="33"/>
        <v>0.97975692468993292</v>
      </c>
      <c r="X48" s="64">
        <f t="shared" ca="1" si="33"/>
        <v>0.98254187715043551</v>
      </c>
      <c r="Y48" s="64">
        <f t="shared" ca="1" si="33"/>
        <v>0.98105224841608907</v>
      </c>
      <c r="Z48" s="64">
        <f t="shared" ca="1" si="33"/>
        <v>0.97412628883331209</v>
      </c>
      <c r="AA48" s="64">
        <f t="shared" ca="1" si="33"/>
        <v>0.96042180888218565</v>
      </c>
      <c r="AB48" s="64">
        <f t="shared" ca="1" si="33"/>
        <v>0.93514090283039741</v>
      </c>
      <c r="AC48" s="64">
        <f t="shared" ca="1" si="33"/>
        <v>0.8991980691428012</v>
      </c>
      <c r="AD48" s="64">
        <f t="shared" ca="1" si="33"/>
        <v>0.85280552302738788</v>
      </c>
      <c r="AE48" s="64">
        <f t="shared" ca="1" si="33"/>
        <v>0.76842967320677991</v>
      </c>
      <c r="AF48" s="64">
        <f t="shared" ca="1" si="33"/>
        <v>0.94366456933622089</v>
      </c>
      <c r="AG48" s="64">
        <f t="shared" ca="1" si="33"/>
        <v>0.92444377971867608</v>
      </c>
      <c r="AH48" s="64">
        <f t="shared" ca="1" si="33"/>
        <v>0.90427874420146837</v>
      </c>
      <c r="AI48" s="64">
        <f t="shared" ca="1" si="33"/>
        <v>0.88560274299952624</v>
      </c>
      <c r="AJ48" s="64">
        <f t="shared" ca="1" si="33"/>
        <v>0.87173522842399453</v>
      </c>
      <c r="AK48" s="64">
        <f t="shared" ca="1" si="33"/>
        <v>0.85545878857643931</v>
      </c>
      <c r="AL48" s="64">
        <f t="shared" ca="1" si="33"/>
        <v>0</v>
      </c>
      <c r="AM48" s="64">
        <f t="shared" ca="1" si="33"/>
        <v>0</v>
      </c>
      <c r="AN48" s="64">
        <f t="shared" ca="1" si="33"/>
        <v>0</v>
      </c>
      <c r="AO48" s="64">
        <f t="shared" ca="1" si="33"/>
        <v>0</v>
      </c>
      <c r="AP48" s="64">
        <f t="shared" ca="1" si="33"/>
        <v>0</v>
      </c>
      <c r="AQ48" s="64">
        <f t="shared" ca="1" si="33"/>
        <v>0</v>
      </c>
      <c r="AR48" s="64">
        <f t="shared" ca="1" si="33"/>
        <v>0</v>
      </c>
      <c r="AS48" s="64">
        <f t="shared" ca="1" si="33"/>
        <v>0</v>
      </c>
      <c r="AT48" s="64">
        <f t="shared" ca="1" si="33"/>
        <v>0</v>
      </c>
      <c r="AV48" s="40">
        <f t="shared" ca="1" si="18"/>
        <v>0.98254187715043551</v>
      </c>
      <c r="AW48" s="41">
        <f t="shared" ca="1" si="19"/>
        <v>7</v>
      </c>
      <c r="AX48" t="str">
        <f t="shared" ca="1" si="20"/>
        <v>+70s</v>
      </c>
      <c r="AY48">
        <f t="shared" ca="1" si="21"/>
        <v>60</v>
      </c>
      <c r="AZ48" s="5">
        <f t="shared" ca="1" si="24"/>
        <v>0.8</v>
      </c>
      <c r="BB48">
        <f t="shared" si="10"/>
        <v>2.5141940245183216E-2</v>
      </c>
      <c r="BC48">
        <f t="shared" si="11"/>
        <v>0.97485805975481676</v>
      </c>
      <c r="BE48" s="33">
        <f t="shared" si="12"/>
        <v>4.8628518751879133</v>
      </c>
      <c r="BF48" s="32">
        <f t="shared" si="26"/>
        <v>4.0265245442767404E-2</v>
      </c>
      <c r="BG48" s="33"/>
      <c r="BH48" s="34">
        <f t="shared" si="13"/>
        <v>0.95973475455723256</v>
      </c>
      <c r="BI48" s="34"/>
      <c r="BJ48" s="34">
        <f t="shared" si="16"/>
        <v>0.95973475455723256</v>
      </c>
      <c r="BK48" s="34"/>
      <c r="BL48" s="5">
        <f t="shared" ca="1" si="22"/>
        <v>0.91409221056922263</v>
      </c>
    </row>
    <row r="49" spans="1:64" x14ac:dyDescent="0.2">
      <c r="A49" s="45">
        <v>41</v>
      </c>
      <c r="B49" s="35">
        <f t="shared" si="14"/>
        <v>4.6296296296296328E-3</v>
      </c>
      <c r="C49" s="36">
        <v>115.78919904050876</v>
      </c>
      <c r="D49" s="29">
        <v>110</v>
      </c>
      <c r="E49" s="29">
        <v>3</v>
      </c>
      <c r="F49" s="37">
        <f t="shared" si="3"/>
        <v>0.5</v>
      </c>
      <c r="G49" s="38">
        <f t="shared" si="15"/>
        <v>110</v>
      </c>
      <c r="H49" s="31">
        <v>5</v>
      </c>
      <c r="I49" s="31">
        <v>20</v>
      </c>
      <c r="J49" s="36">
        <v>19.215264053628715</v>
      </c>
      <c r="K49" s="37">
        <f t="shared" si="5"/>
        <v>4.8038160134071788</v>
      </c>
      <c r="L49" s="30">
        <f t="shared" si="6"/>
        <v>4.8038160134071788</v>
      </c>
      <c r="M49" s="37">
        <f t="shared" si="7"/>
        <v>114.80381601340719</v>
      </c>
      <c r="N49" s="37">
        <f t="shared" si="8"/>
        <v>114.80381601340719</v>
      </c>
      <c r="O49" s="37">
        <f t="shared" si="9"/>
        <v>5.7891990405087626</v>
      </c>
      <c r="Q49" s="64">
        <f t="shared" ref="Q49:AT49" ca="1" si="34">IF(AND(ABS(SLOPE($L19:$L49,$A19:$A49)) &gt; $Q$3,
      ABS(SLOPE(OFFSET($O19:$O49, Q$7, 0),$A19:$A49)) &gt; $Q$3),
(MAX(0,(CORREL( $L19:$L49, OFFSET($O19:$O49, Q$7, 0) )))),
(1-ABS(SLOPE($L19:$L49, $A19:$A49)-SLOPE(OFFSET($O19:$O49, Q$7, 0),$A19:$A49)))
)</f>
        <v>0.92398799599401393</v>
      </c>
      <c r="R49" s="64">
        <f t="shared" ca="1" si="34"/>
        <v>0.93303842787048874</v>
      </c>
      <c r="S49" s="64">
        <f t="shared" ca="1" si="34"/>
        <v>0.94014028425373197</v>
      </c>
      <c r="T49" s="64">
        <f t="shared" ca="1" si="34"/>
        <v>0.95746605967664</v>
      </c>
      <c r="U49" s="64">
        <f t="shared" ca="1" si="34"/>
        <v>0.9712845112663171</v>
      </c>
      <c r="V49" s="64">
        <f t="shared" ca="1" si="34"/>
        <v>0.97630785934428577</v>
      </c>
      <c r="W49" s="64">
        <f t="shared" ca="1" si="34"/>
        <v>0.98151545886078884</v>
      </c>
      <c r="X49" s="64">
        <f t="shared" ca="1" si="34"/>
        <v>0.98238023884673076</v>
      </c>
      <c r="Y49" s="64">
        <f t="shared" ca="1" si="34"/>
        <v>0.97792130885795514</v>
      </c>
      <c r="Z49" s="64">
        <f t="shared" ca="1" si="34"/>
        <v>0.96693377852137463</v>
      </c>
      <c r="AA49" s="64">
        <f t="shared" ca="1" si="34"/>
        <v>0.9451776447700303</v>
      </c>
      <c r="AB49" s="64">
        <f t="shared" ca="1" si="34"/>
        <v>0.9130535406578425</v>
      </c>
      <c r="AC49" s="64">
        <f t="shared" ca="1" si="34"/>
        <v>0.86986232927492246</v>
      </c>
      <c r="AD49" s="64">
        <f t="shared" ca="1" si="34"/>
        <v>0.79048789171861844</v>
      </c>
      <c r="AE49" s="64">
        <f t="shared" ca="1" si="34"/>
        <v>0.9528856515217301</v>
      </c>
      <c r="AF49" s="64">
        <f t="shared" ca="1" si="34"/>
        <v>0.93366486190418529</v>
      </c>
      <c r="AG49" s="64">
        <f t="shared" ca="1" si="34"/>
        <v>0.91349982638697746</v>
      </c>
      <c r="AH49" s="64">
        <f t="shared" ca="1" si="34"/>
        <v>0.89482382518503534</v>
      </c>
      <c r="AI49" s="64">
        <f t="shared" ca="1" si="34"/>
        <v>0.88095631060950375</v>
      </c>
      <c r="AJ49" s="64">
        <f t="shared" ca="1" si="34"/>
        <v>0.86467987076194841</v>
      </c>
      <c r="AK49" s="64">
        <f t="shared" ca="1" si="34"/>
        <v>0</v>
      </c>
      <c r="AL49" s="64">
        <f t="shared" ca="1" si="34"/>
        <v>0</v>
      </c>
      <c r="AM49" s="64">
        <f t="shared" ca="1" si="34"/>
        <v>0</v>
      </c>
      <c r="AN49" s="64">
        <f t="shared" ca="1" si="34"/>
        <v>0</v>
      </c>
      <c r="AO49" s="64">
        <f t="shared" ca="1" si="34"/>
        <v>0</v>
      </c>
      <c r="AP49" s="64">
        <f t="shared" ca="1" si="34"/>
        <v>0</v>
      </c>
      <c r="AQ49" s="64">
        <f t="shared" ca="1" si="34"/>
        <v>0</v>
      </c>
      <c r="AR49" s="64">
        <f t="shared" ca="1" si="34"/>
        <v>0</v>
      </c>
      <c r="AS49" s="64">
        <f t="shared" ca="1" si="34"/>
        <v>0</v>
      </c>
      <c r="AT49" s="64">
        <f t="shared" ca="1" si="34"/>
        <v>0</v>
      </c>
      <c r="AV49" s="40">
        <f t="shared" ca="1" si="18"/>
        <v>0.98238023884673076</v>
      </c>
      <c r="AW49" s="41">
        <f t="shared" ca="1" si="19"/>
        <v>7</v>
      </c>
      <c r="AX49" t="str">
        <f t="shared" ca="1" si="20"/>
        <v>+70s</v>
      </c>
      <c r="AY49">
        <f t="shared" ca="1" si="21"/>
        <v>60</v>
      </c>
      <c r="AZ49" s="5">
        <f t="shared" ca="1" si="24"/>
        <v>0.8</v>
      </c>
      <c r="BB49">
        <f t="shared" si="10"/>
        <v>0.19707660542031674</v>
      </c>
      <c r="BC49">
        <f t="shared" si="11"/>
        <v>0.8029233945796832</v>
      </c>
      <c r="BE49" s="33">
        <f t="shared" si="12"/>
        <v>4.8038160134071788</v>
      </c>
      <c r="BF49" s="32">
        <f t="shared" si="26"/>
        <v>0.31562153958252132</v>
      </c>
      <c r="BG49" s="33"/>
      <c r="BH49" s="34">
        <f t="shared" si="13"/>
        <v>0.68437846041747874</v>
      </c>
      <c r="BI49" s="34"/>
      <c r="BJ49" s="34">
        <f t="shared" si="16"/>
        <v>0.68437846041747874</v>
      </c>
      <c r="BK49" s="34"/>
      <c r="BL49" s="5">
        <f t="shared" ca="1" si="22"/>
        <v>0.82225289975473659</v>
      </c>
    </row>
    <row r="50" spans="1:64" x14ac:dyDescent="0.2">
      <c r="A50" s="45">
        <v>42</v>
      </c>
      <c r="B50" s="35">
        <f t="shared" si="14"/>
        <v>4.7453703703703737E-3</v>
      </c>
      <c r="C50" s="36">
        <v>116.03766366277574</v>
      </c>
      <c r="D50" s="29">
        <v>110</v>
      </c>
      <c r="E50" s="29">
        <v>3</v>
      </c>
      <c r="F50" s="37">
        <f t="shared" si="3"/>
        <v>0.5</v>
      </c>
      <c r="G50" s="38">
        <f t="shared" si="15"/>
        <v>110</v>
      </c>
      <c r="H50" s="31">
        <v>5</v>
      </c>
      <c r="I50" s="31">
        <v>20</v>
      </c>
      <c r="J50" s="36">
        <v>18.937942982583461</v>
      </c>
      <c r="K50" s="37">
        <f t="shared" si="5"/>
        <v>4.7344857456458653</v>
      </c>
      <c r="L50" s="30">
        <f t="shared" si="6"/>
        <v>4.7344857456458653</v>
      </c>
      <c r="M50" s="37">
        <f t="shared" si="7"/>
        <v>114.73448574564587</v>
      </c>
      <c r="N50" s="37">
        <f t="shared" si="8"/>
        <v>114.73448574564587</v>
      </c>
      <c r="O50" s="37">
        <f t="shared" si="9"/>
        <v>6.0376636627757421</v>
      </c>
      <c r="Q50" s="64">
        <f t="shared" ref="Q50:AT50" ca="1" si="35">IF(AND(ABS(SLOPE($L20:$L50,$A20:$A50)) &gt; $Q$3,
      ABS(SLOPE(OFFSET($O20:$O50, Q$7, 0),$A20:$A50)) &gt; $Q$3),
(MAX(0,(CORREL( $L20:$L50, OFFSET($O20:$O50, Q$7, 0) )))),
(1-ABS(SLOPE($L20:$L50, $A20:$A50)-SLOPE(OFFSET($O20:$O50, Q$7, 0),$A20:$A50)))
)</f>
        <v>0.91773966494503867</v>
      </c>
      <c r="R50" s="64">
        <f t="shared" ca="1" si="35"/>
        <v>0.92606943797590058</v>
      </c>
      <c r="S50" s="64">
        <f t="shared" ca="1" si="35"/>
        <v>0.94657115686354121</v>
      </c>
      <c r="T50" s="64">
        <f t="shared" ca="1" si="35"/>
        <v>0.96285261276611311</v>
      </c>
      <c r="U50" s="64">
        <f t="shared" ca="1" si="35"/>
        <v>0.96998198356618504</v>
      </c>
      <c r="V50" s="64">
        <f t="shared" ca="1" si="35"/>
        <v>0.97805598213827116</v>
      </c>
      <c r="W50" s="64">
        <f t="shared" ca="1" si="35"/>
        <v>0.98171600017960936</v>
      </c>
      <c r="X50" s="64">
        <f t="shared" ca="1" si="35"/>
        <v>0.98019825995003718</v>
      </c>
      <c r="Y50" s="64">
        <f t="shared" ca="1" si="35"/>
        <v>0.97246374241796896</v>
      </c>
      <c r="Z50" s="64">
        <f t="shared" ca="1" si="35"/>
        <v>0.95494495067791518</v>
      </c>
      <c r="AA50" s="64">
        <f t="shared" ca="1" si="35"/>
        <v>0.92743109335232077</v>
      </c>
      <c r="AB50" s="64">
        <f t="shared" ca="1" si="35"/>
        <v>0.8881418753961331</v>
      </c>
      <c r="AC50" s="64">
        <f t="shared" ca="1" si="35"/>
        <v>0.81489063388909899</v>
      </c>
      <c r="AD50" s="64">
        <f t="shared" ca="1" si="35"/>
        <v>0.96229595641722443</v>
      </c>
      <c r="AE50" s="64">
        <f t="shared" ca="1" si="35"/>
        <v>0.94307516679967962</v>
      </c>
      <c r="AF50" s="64">
        <f t="shared" ca="1" si="35"/>
        <v>0.9229101312824719</v>
      </c>
      <c r="AG50" s="64">
        <f t="shared" ca="1" si="35"/>
        <v>0.90423413008052977</v>
      </c>
      <c r="AH50" s="64">
        <f t="shared" ca="1" si="35"/>
        <v>0.89036661550499807</v>
      </c>
      <c r="AI50" s="64">
        <f t="shared" ca="1" si="35"/>
        <v>0.87409017565744285</v>
      </c>
      <c r="AJ50" s="64">
        <f t="shared" ca="1" si="35"/>
        <v>0</v>
      </c>
      <c r="AK50" s="64">
        <f t="shared" ca="1" si="35"/>
        <v>0</v>
      </c>
      <c r="AL50" s="64">
        <f t="shared" ca="1" si="35"/>
        <v>0</v>
      </c>
      <c r="AM50" s="64">
        <f t="shared" ca="1" si="35"/>
        <v>0</v>
      </c>
      <c r="AN50" s="64">
        <f t="shared" ca="1" si="35"/>
        <v>0</v>
      </c>
      <c r="AO50" s="64">
        <f t="shared" ca="1" si="35"/>
        <v>0</v>
      </c>
      <c r="AP50" s="64">
        <f t="shared" ca="1" si="35"/>
        <v>0</v>
      </c>
      <c r="AQ50" s="64">
        <f t="shared" ca="1" si="35"/>
        <v>0</v>
      </c>
      <c r="AR50" s="64">
        <f t="shared" ca="1" si="35"/>
        <v>0</v>
      </c>
      <c r="AS50" s="64">
        <f t="shared" ca="1" si="35"/>
        <v>0</v>
      </c>
      <c r="AT50" s="64">
        <f t="shared" ca="1" si="35"/>
        <v>0</v>
      </c>
      <c r="AV50" s="40">
        <f t="shared" ca="1" si="18"/>
        <v>0.98171600017960936</v>
      </c>
      <c r="AW50" s="41">
        <f t="shared" ca="1" si="19"/>
        <v>6</v>
      </c>
      <c r="AX50" t="str">
        <f t="shared" ca="1" si="20"/>
        <v>+60s</v>
      </c>
      <c r="AY50">
        <f t="shared" ca="1" si="21"/>
        <v>50</v>
      </c>
      <c r="AZ50" s="5">
        <f t="shared" ca="1" si="24"/>
        <v>0.83333333333333337</v>
      </c>
      <c r="BB50">
        <f t="shared" si="10"/>
        <v>0.26063558342597537</v>
      </c>
      <c r="BC50">
        <f t="shared" si="11"/>
        <v>0.73936441657402463</v>
      </c>
      <c r="BE50" s="33">
        <f t="shared" si="12"/>
        <v>4.7344857456458653</v>
      </c>
      <c r="BF50" s="32">
        <f t="shared" si="26"/>
        <v>0.41741232519937926</v>
      </c>
      <c r="BG50" s="33"/>
      <c r="BH50" s="34">
        <f t="shared" si="13"/>
        <v>0.58258767480062068</v>
      </c>
      <c r="BI50" s="34"/>
      <c r="BJ50" s="34">
        <f t="shared" si="16"/>
        <v>0.58258767480062068</v>
      </c>
      <c r="BK50" s="34"/>
      <c r="BL50" s="5">
        <f t="shared" ca="1" si="22"/>
        <v>0.79921233610452125</v>
      </c>
    </row>
    <row r="51" spans="1:64" x14ac:dyDescent="0.2">
      <c r="A51" s="45">
        <v>43</v>
      </c>
      <c r="B51" s="35">
        <f t="shared" si="14"/>
        <v>4.8611111111111147E-3</v>
      </c>
      <c r="C51" s="36">
        <v>115.91498998099154</v>
      </c>
      <c r="D51" s="29">
        <v>110</v>
      </c>
      <c r="E51" s="29">
        <v>3</v>
      </c>
      <c r="F51" s="37">
        <f t="shared" si="3"/>
        <v>0.5</v>
      </c>
      <c r="G51" s="38">
        <f t="shared" si="15"/>
        <v>110</v>
      </c>
      <c r="H51" s="31">
        <v>5</v>
      </c>
      <c r="I51" s="31">
        <v>20</v>
      </c>
      <c r="J51" s="36">
        <v>18.620038576756929</v>
      </c>
      <c r="K51" s="37">
        <f t="shared" si="5"/>
        <v>4.6550096441892324</v>
      </c>
      <c r="L51" s="30">
        <f t="shared" si="6"/>
        <v>4.6550096441892324</v>
      </c>
      <c r="M51" s="37">
        <f t="shared" si="7"/>
        <v>114.65500964418924</v>
      </c>
      <c r="N51" s="37">
        <f t="shared" si="8"/>
        <v>114.65500964418924</v>
      </c>
      <c r="O51" s="37">
        <f t="shared" si="9"/>
        <v>5.9149899809915354</v>
      </c>
      <c r="Q51" s="64">
        <f t="shared" ref="Q51:AT51" ca="1" si="36">IF(AND(ABS(SLOPE($L21:$L51,$A21:$A51)) &gt; $Q$3,
      ABS(SLOPE(OFFSET($O21:$O51, Q$7, 0),$A21:$A51)) &gt; $Q$3),
(MAX(0,(CORREL( $L21:$L51, OFFSET($O21:$O51, Q$7, 0) )))),
(1-ABS(SLOPE($L21:$L51, $A21:$A51)-SLOPE(OFFSET($O21:$O51, Q$7, 0),$A21:$A51)))
)</f>
        <v>0.90603651508276262</v>
      </c>
      <c r="R51" s="64">
        <f t="shared" ca="1" si="36"/>
        <v>0.93030248609445287</v>
      </c>
      <c r="S51" s="64">
        <f t="shared" ca="1" si="36"/>
        <v>0.94950193033212693</v>
      </c>
      <c r="T51" s="64">
        <f t="shared" ca="1" si="36"/>
        <v>0.95914877709567836</v>
      </c>
      <c r="U51" s="64">
        <f t="shared" ca="1" si="36"/>
        <v>0.97065455935904876</v>
      </c>
      <c r="V51" s="64">
        <f t="shared" ca="1" si="36"/>
        <v>0.97767506787297276</v>
      </c>
      <c r="W51" s="64">
        <f t="shared" ca="1" si="36"/>
        <v>0.97971100050948001</v>
      </c>
      <c r="X51" s="64">
        <f t="shared" ca="1" si="36"/>
        <v>0.97592689732090199</v>
      </c>
      <c r="Y51" s="64">
        <f t="shared" ca="1" si="36"/>
        <v>0.96357843947782318</v>
      </c>
      <c r="Z51" s="64">
        <f t="shared" ca="1" si="36"/>
        <v>0.94171782283822569</v>
      </c>
      <c r="AA51" s="64">
        <f t="shared" ca="1" si="36"/>
        <v>0.90726616595741449</v>
      </c>
      <c r="AB51" s="64">
        <f t="shared" ca="1" si="36"/>
        <v>0.84164452555207847</v>
      </c>
      <c r="AC51" s="64">
        <f t="shared" ca="1" si="36"/>
        <v>0.9718753180757308</v>
      </c>
      <c r="AD51" s="64">
        <f t="shared" ca="1" si="36"/>
        <v>0.95265452845818599</v>
      </c>
      <c r="AE51" s="64">
        <f t="shared" ca="1" si="36"/>
        <v>0.93248949294097816</v>
      </c>
      <c r="AF51" s="64">
        <f t="shared" ca="1" si="36"/>
        <v>0.91381349173903603</v>
      </c>
      <c r="AG51" s="64">
        <f t="shared" ca="1" si="36"/>
        <v>0.89994597716350444</v>
      </c>
      <c r="AH51" s="64">
        <f t="shared" ca="1" si="36"/>
        <v>0.88366953731594911</v>
      </c>
      <c r="AI51" s="64">
        <f t="shared" ca="1" si="36"/>
        <v>0</v>
      </c>
      <c r="AJ51" s="64">
        <f t="shared" ca="1" si="36"/>
        <v>0</v>
      </c>
      <c r="AK51" s="64">
        <f t="shared" ca="1" si="36"/>
        <v>0</v>
      </c>
      <c r="AL51" s="64">
        <f t="shared" ca="1" si="36"/>
        <v>0</v>
      </c>
      <c r="AM51" s="64">
        <f t="shared" ca="1" si="36"/>
        <v>0</v>
      </c>
      <c r="AN51" s="64">
        <f t="shared" ca="1" si="36"/>
        <v>0</v>
      </c>
      <c r="AO51" s="64">
        <f t="shared" ca="1" si="36"/>
        <v>0</v>
      </c>
      <c r="AP51" s="64">
        <f t="shared" ca="1" si="36"/>
        <v>0</v>
      </c>
      <c r="AQ51" s="64">
        <f t="shared" ca="1" si="36"/>
        <v>0</v>
      </c>
      <c r="AR51" s="64">
        <f t="shared" ca="1" si="36"/>
        <v>0</v>
      </c>
      <c r="AS51" s="64">
        <f t="shared" ca="1" si="36"/>
        <v>0</v>
      </c>
      <c r="AT51" s="64">
        <f t="shared" ca="1" si="36"/>
        <v>0</v>
      </c>
      <c r="AV51" s="40">
        <f t="shared" ca="1" si="18"/>
        <v>0.97971100050948001</v>
      </c>
      <c r="AW51" s="41">
        <f t="shared" ca="1" si="19"/>
        <v>6</v>
      </c>
      <c r="AX51" t="str">
        <f t="shared" ca="1" si="20"/>
        <v>+60s</v>
      </c>
      <c r="AY51">
        <f t="shared" ca="1" si="21"/>
        <v>50</v>
      </c>
      <c r="AZ51" s="5">
        <f t="shared" ca="1" si="24"/>
        <v>0.83333333333333337</v>
      </c>
      <c r="BB51">
        <f t="shared" si="10"/>
        <v>0.2519960673604606</v>
      </c>
      <c r="BC51">
        <f t="shared" si="11"/>
        <v>0.74800393263953935</v>
      </c>
      <c r="BE51" s="33">
        <f t="shared" si="12"/>
        <v>4.6550096441892324</v>
      </c>
      <c r="BF51" s="32">
        <f t="shared" si="26"/>
        <v>0.40357599309882353</v>
      </c>
      <c r="BG51" s="33"/>
      <c r="BH51" s="34">
        <f t="shared" si="13"/>
        <v>0.59642400690117647</v>
      </c>
      <c r="BI51" s="34"/>
      <c r="BJ51" s="34">
        <f t="shared" si="16"/>
        <v>0.59642400690117647</v>
      </c>
      <c r="BK51" s="34"/>
      <c r="BL51" s="5">
        <f t="shared" ca="1" si="22"/>
        <v>0.80315611358132999</v>
      </c>
    </row>
    <row r="52" spans="1:64" x14ac:dyDescent="0.2">
      <c r="A52" s="45">
        <v>44</v>
      </c>
      <c r="B52" s="35">
        <f t="shared" si="14"/>
        <v>4.9768518518518556E-3</v>
      </c>
      <c r="C52" s="36">
        <v>115.01366589093864</v>
      </c>
      <c r="D52" s="29">
        <v>110</v>
      </c>
      <c r="E52" s="29">
        <v>3</v>
      </c>
      <c r="F52" s="37">
        <f t="shared" si="3"/>
        <v>0.5</v>
      </c>
      <c r="G52" s="38">
        <f t="shared" si="15"/>
        <v>110</v>
      </c>
      <c r="H52" s="31">
        <v>5</v>
      </c>
      <c r="I52" s="31">
        <v>20</v>
      </c>
      <c r="J52" s="36">
        <v>18.262232093925739</v>
      </c>
      <c r="K52" s="37">
        <f t="shared" si="5"/>
        <v>4.5655580234814348</v>
      </c>
      <c r="L52" s="30">
        <f t="shared" si="6"/>
        <v>4.5655580234814348</v>
      </c>
      <c r="M52" s="37">
        <f t="shared" si="7"/>
        <v>114.56555802348143</v>
      </c>
      <c r="N52" s="37">
        <f t="shared" si="8"/>
        <v>114.56555802348143</v>
      </c>
      <c r="O52" s="37">
        <f t="shared" si="9"/>
        <v>5.0136658909386398</v>
      </c>
      <c r="Q52" s="64">
        <f t="shared" ref="Q52:AT52" ca="1" si="37">IF(AND(ABS(SLOPE($L22:$L52,$A22:$A52)) &gt; $Q$3,
      ABS(SLOPE(OFFSET($O22:$O52, Q$7, 0),$A22:$A52)) &gt; $Q$3),
(MAX(0,(CORREL( $L22:$L52, OFFSET($O22:$O52, Q$7, 0) )))),
(1-ABS(SLOPE($L22:$L52, $A22:$A52)-SLOPE(OFFSET($O22:$O52, Q$7, 0),$A22:$A52)))
)</f>
        <v>0.90577355880978183</v>
      </c>
      <c r="R52" s="64">
        <f t="shared" ca="1" si="37"/>
        <v>0.92845597764731136</v>
      </c>
      <c r="S52" s="64">
        <f t="shared" ca="1" si="37"/>
        <v>0.94114181573536859</v>
      </c>
      <c r="T52" s="64">
        <f t="shared" ca="1" si="37"/>
        <v>0.95679840528713267</v>
      </c>
      <c r="U52" s="64">
        <f t="shared" ca="1" si="37"/>
        <v>0.96790440893757823</v>
      </c>
      <c r="V52" s="64">
        <f t="shared" ca="1" si="37"/>
        <v>0.97428724074577744</v>
      </c>
      <c r="W52" s="64">
        <f t="shared" ca="1" si="37"/>
        <v>0.97536512714808743</v>
      </c>
      <c r="X52" s="64">
        <f t="shared" ca="1" si="37"/>
        <v>0.96941651416675589</v>
      </c>
      <c r="Y52" s="64">
        <f t="shared" ca="1" si="37"/>
        <v>0.95459466308338015</v>
      </c>
      <c r="Z52" s="64">
        <f t="shared" ca="1" si="37"/>
        <v>0.92624374706061219</v>
      </c>
      <c r="AA52" s="64">
        <f t="shared" ca="1" si="37"/>
        <v>0.87029954056079728</v>
      </c>
      <c r="AB52" s="64">
        <f t="shared" ca="1" si="37"/>
        <v>0.98160320826767655</v>
      </c>
      <c r="AC52" s="64">
        <f t="shared" ca="1" si="37"/>
        <v>0.96238241865013174</v>
      </c>
      <c r="AD52" s="64">
        <f t="shared" ca="1" si="37"/>
        <v>0.94221738313292391</v>
      </c>
      <c r="AE52" s="64">
        <f t="shared" ca="1" si="37"/>
        <v>0.9235413819309819</v>
      </c>
      <c r="AF52" s="64">
        <f t="shared" ca="1" si="37"/>
        <v>0.90967386735545019</v>
      </c>
      <c r="AG52" s="64">
        <f t="shared" ca="1" si="37"/>
        <v>0.89339742750789486</v>
      </c>
      <c r="AH52" s="64">
        <f t="shared" ca="1" si="37"/>
        <v>0</v>
      </c>
      <c r="AI52" s="64">
        <f t="shared" ca="1" si="37"/>
        <v>0</v>
      </c>
      <c r="AJ52" s="64">
        <f t="shared" ca="1" si="37"/>
        <v>0</v>
      </c>
      <c r="AK52" s="64">
        <f t="shared" ca="1" si="37"/>
        <v>0</v>
      </c>
      <c r="AL52" s="64">
        <f t="shared" ca="1" si="37"/>
        <v>0</v>
      </c>
      <c r="AM52" s="64">
        <f t="shared" ca="1" si="37"/>
        <v>0</v>
      </c>
      <c r="AN52" s="64">
        <f t="shared" ca="1" si="37"/>
        <v>0</v>
      </c>
      <c r="AO52" s="64">
        <f t="shared" ca="1" si="37"/>
        <v>0</v>
      </c>
      <c r="AP52" s="64">
        <f t="shared" ca="1" si="37"/>
        <v>0</v>
      </c>
      <c r="AQ52" s="64">
        <f t="shared" ca="1" si="37"/>
        <v>0</v>
      </c>
      <c r="AR52" s="64">
        <f t="shared" ca="1" si="37"/>
        <v>0</v>
      </c>
      <c r="AS52" s="64">
        <f t="shared" ca="1" si="37"/>
        <v>0</v>
      </c>
      <c r="AT52" s="64">
        <f t="shared" ca="1" si="37"/>
        <v>0</v>
      </c>
      <c r="AV52" s="40">
        <f t="shared" ca="1" si="18"/>
        <v>0.98160320826767655</v>
      </c>
      <c r="AW52" s="41">
        <f t="shared" ca="1" si="19"/>
        <v>11</v>
      </c>
      <c r="AX52" t="str">
        <f t="shared" ca="1" si="20"/>
        <v>+110s</v>
      </c>
      <c r="AY52">
        <f t="shared" ca="1" si="21"/>
        <v>100</v>
      </c>
      <c r="AZ52" s="5">
        <f t="shared" ca="1" si="24"/>
        <v>0.66666666666666663</v>
      </c>
      <c r="BB52">
        <f t="shared" si="10"/>
        <v>8.9621573491440995E-2</v>
      </c>
      <c r="BC52">
        <f t="shared" si="11"/>
        <v>0.91037842650855905</v>
      </c>
      <c r="BE52" s="33">
        <f t="shared" si="12"/>
        <v>4.5655580234814348</v>
      </c>
      <c r="BF52" s="32">
        <f t="shared" si="26"/>
        <v>0.14353047610521008</v>
      </c>
      <c r="BG52" s="33"/>
      <c r="BH52" s="34">
        <f t="shared" si="13"/>
        <v>0.85646952389478992</v>
      </c>
      <c r="BI52" s="34"/>
      <c r="BJ52" s="34">
        <f t="shared" si="16"/>
        <v>0.85646952389478992</v>
      </c>
      <c r="BK52" s="34"/>
      <c r="BL52" s="5">
        <f t="shared" ca="1" si="22"/>
        <v>0.83491313294304437</v>
      </c>
    </row>
    <row r="53" spans="1:64" x14ac:dyDescent="0.2">
      <c r="A53" s="45">
        <v>45</v>
      </c>
      <c r="B53" s="35">
        <f t="shared" si="14"/>
        <v>5.0925925925925965E-3</v>
      </c>
      <c r="C53" s="36">
        <v>115.65383014574719</v>
      </c>
      <c r="D53" s="29">
        <v>110</v>
      </c>
      <c r="E53" s="29">
        <v>3</v>
      </c>
      <c r="F53" s="37">
        <f t="shared" si="3"/>
        <v>0.5</v>
      </c>
      <c r="G53" s="38">
        <f t="shared" si="15"/>
        <v>110</v>
      </c>
      <c r="H53" s="31">
        <v>5</v>
      </c>
      <c r="I53" s="31">
        <v>20</v>
      </c>
      <c r="J53" s="36">
        <v>17.865290300591038</v>
      </c>
      <c r="K53" s="37">
        <f t="shared" si="5"/>
        <v>4.4663225751477595</v>
      </c>
      <c r="L53" s="30">
        <f t="shared" si="6"/>
        <v>4.4663225751477595</v>
      </c>
      <c r="M53" s="37">
        <f t="shared" si="7"/>
        <v>114.46632257514776</v>
      </c>
      <c r="N53" s="37">
        <f t="shared" si="8"/>
        <v>114.46632257514776</v>
      </c>
      <c r="O53" s="37">
        <f t="shared" si="9"/>
        <v>5.6538301457471931</v>
      </c>
      <c r="Q53" s="65">
        <f t="shared" ref="Q53:AT53" ca="1" si="38">IF(AND(ABS(SLOPE($L23:$L53,$A23:$A53)) &gt; $Q$3,
      ABS(SLOPE(OFFSET($O23:$O53, Q$7, 0),$A23:$A53)) &gt; $Q$3),
(MAX(0,(CORREL( $L23:$L53, OFFSET($O23:$O53, Q$7, 0) )))),
(1-ABS(SLOPE($L23:$L53, $A23:$A53)-SLOPE(OFFSET($O23:$O53, Q$7, 0),$A23:$A53)))
)</f>
        <v>0.74354893425683322</v>
      </c>
      <c r="R53" s="64">
        <f t="shared" ca="1" si="38"/>
        <v>0.76011083717414274</v>
      </c>
      <c r="S53" s="64">
        <f t="shared" ca="1" si="38"/>
        <v>0.77810094413985387</v>
      </c>
      <c r="T53" s="64">
        <f t="shared" ca="1" si="38"/>
        <v>0.79868238889058696</v>
      </c>
      <c r="U53" s="64">
        <f t="shared" ca="1" si="38"/>
        <v>0.82331126919543829</v>
      </c>
      <c r="V53" s="64">
        <f t="shared" ca="1" si="38"/>
        <v>0.8520587033533521</v>
      </c>
      <c r="W53" s="64">
        <f t="shared" ca="1" si="38"/>
        <v>0.88359197276226953</v>
      </c>
      <c r="X53" s="64">
        <f t="shared" ca="1" si="38"/>
        <v>0.92010219008799021</v>
      </c>
      <c r="Y53" s="64">
        <f t="shared" ca="1" si="38"/>
        <v>0.94758560490019372</v>
      </c>
      <c r="Z53" s="64">
        <f t="shared" ca="1" si="38"/>
        <v>0.97825292118775709</v>
      </c>
      <c r="AA53" s="64">
        <f t="shared" ca="1" si="38"/>
        <v>0.99145878047215197</v>
      </c>
      <c r="AB53" s="64">
        <f t="shared" ca="1" si="38"/>
        <v>0.97223799085460716</v>
      </c>
      <c r="AC53" s="64">
        <f t="shared" ca="1" si="38"/>
        <v>0.95207295533739944</v>
      </c>
      <c r="AD53" s="64">
        <f t="shared" ca="1" si="38"/>
        <v>0.93339695413545731</v>
      </c>
      <c r="AE53" s="64">
        <f t="shared" ca="1" si="38"/>
        <v>0.91952943955992561</v>
      </c>
      <c r="AF53" s="64">
        <f t="shared" ca="1" si="38"/>
        <v>0.90325299971237039</v>
      </c>
      <c r="AG53" s="64">
        <f t="shared" ca="1" si="38"/>
        <v>0.88584805578710224</v>
      </c>
      <c r="AH53" s="64">
        <f t="shared" ca="1" si="38"/>
        <v>0.87110728063679344</v>
      </c>
      <c r="AI53" s="64">
        <f t="shared" ca="1" si="38"/>
        <v>0.85751227816939979</v>
      </c>
      <c r="AJ53" s="64">
        <f t="shared" ca="1" si="38"/>
        <v>0.84905501609530309</v>
      </c>
      <c r="AK53" s="64">
        <f t="shared" ca="1" si="38"/>
        <v>0.83837138775523434</v>
      </c>
      <c r="AL53" s="64">
        <f t="shared" ca="1" si="38"/>
        <v>0.82790319086182429</v>
      </c>
      <c r="AM53" s="64">
        <f t="shared" ca="1" si="38"/>
        <v>0.81972586659755731</v>
      </c>
      <c r="AN53" s="64">
        <f t="shared" ca="1" si="38"/>
        <v>0.80978282305708982</v>
      </c>
      <c r="AO53" s="64">
        <f t="shared" ca="1" si="38"/>
        <v>0.79753907624426812</v>
      </c>
      <c r="AP53" s="64">
        <f t="shared" ca="1" si="38"/>
        <v>0.78755143036405451</v>
      </c>
      <c r="AQ53" s="64">
        <f t="shared" ca="1" si="38"/>
        <v>0.77770068267586279</v>
      </c>
      <c r="AR53" s="64">
        <f t="shared" ca="1" si="38"/>
        <v>0.77478248980447939</v>
      </c>
      <c r="AS53" s="64">
        <f t="shared" ca="1" si="38"/>
        <v>0.77896645873933723</v>
      </c>
      <c r="AT53" s="64">
        <f t="shared" ca="1" si="38"/>
        <v>0.78349833410596992</v>
      </c>
      <c r="AV53" s="40">
        <f t="shared" ca="1" si="18"/>
        <v>0.99145878047215197</v>
      </c>
      <c r="AW53" s="41">
        <f t="shared" ca="1" si="19"/>
        <v>10</v>
      </c>
      <c r="AX53" t="str">
        <f t="shared" ca="1" si="20"/>
        <v>+100s</v>
      </c>
      <c r="AY53">
        <f t="shared" ca="1" si="21"/>
        <v>90</v>
      </c>
      <c r="AZ53" s="5">
        <f t="shared" ca="1" si="24"/>
        <v>0.7</v>
      </c>
      <c r="BB53">
        <f t="shared" si="10"/>
        <v>0.23750151411988671</v>
      </c>
      <c r="BC53">
        <f t="shared" si="11"/>
        <v>0.76249848588011326</v>
      </c>
      <c r="BE53" s="33">
        <f t="shared" si="12"/>
        <v>4.4663225751477595</v>
      </c>
      <c r="BF53" s="32">
        <f t="shared" si="26"/>
        <v>0.38036271925744686</v>
      </c>
      <c r="BG53" s="33"/>
      <c r="BH53" s="34">
        <f t="shared" si="13"/>
        <v>0.6196372807425532</v>
      </c>
      <c r="BI53" s="34"/>
      <c r="BJ53" s="34">
        <f t="shared" si="16"/>
        <v>0.6196372807425532</v>
      </c>
      <c r="BK53" s="34"/>
      <c r="BL53" s="5">
        <f t="shared" ca="1" si="22"/>
        <v>0.77036535373823511</v>
      </c>
    </row>
    <row r="54" spans="1:64" x14ac:dyDescent="0.2">
      <c r="A54" s="45">
        <v>46</v>
      </c>
      <c r="B54" s="35">
        <f t="shared" si="14"/>
        <v>5.2083333333333374E-3</v>
      </c>
      <c r="C54" s="36">
        <v>115.3286938003274</v>
      </c>
      <c r="D54" s="29">
        <v>110</v>
      </c>
      <c r="E54" s="29">
        <v>3</v>
      </c>
      <c r="F54" s="37">
        <f t="shared" si="3"/>
        <v>0.5</v>
      </c>
      <c r="G54" s="38">
        <f t="shared" si="15"/>
        <v>110</v>
      </c>
      <c r="H54" s="31">
        <v>5</v>
      </c>
      <c r="I54" s="31">
        <v>20</v>
      </c>
      <c r="J54" s="36">
        <v>17.430063828825297</v>
      </c>
      <c r="K54" s="37">
        <f t="shared" si="5"/>
        <v>4.3575159572063242</v>
      </c>
      <c r="L54" s="30">
        <f t="shared" si="6"/>
        <v>4.3575159572063242</v>
      </c>
      <c r="M54" s="37">
        <f t="shared" si="7"/>
        <v>114.35751595720632</v>
      </c>
      <c r="N54" s="37">
        <f t="shared" si="8"/>
        <v>114.35751595720632</v>
      </c>
      <c r="O54" s="37">
        <f t="shared" si="9"/>
        <v>5.3286938003274003</v>
      </c>
      <c r="Q54" s="64">
        <f t="shared" ref="Q54:AT54" ca="1" si="39">IF(AND(ABS(SLOPE($L24:$L54,$A24:$A54)) &gt; $Q$3,
      ABS(SLOPE(OFFSET($O24:$O54, Q$7, 0),$A24:$A54)) &gt; $Q$3),
(MAX(0,(CORREL( $L24:$L54, OFFSET($O24:$O54, Q$7, 0) )))),
(1-ABS(SLOPE($L24:$L54, $A24:$A54)-SLOPE(OFFSET($O24:$O54, Q$7, 0),$A24:$A54)))
)</f>
        <v>0.75014870309603565</v>
      </c>
      <c r="R54" s="64">
        <f t="shared" ca="1" si="39"/>
        <v>0.76813881006174678</v>
      </c>
      <c r="S54" s="64">
        <f t="shared" ca="1" si="39"/>
        <v>0.78872025481247987</v>
      </c>
      <c r="T54" s="64">
        <f t="shared" ca="1" si="39"/>
        <v>0.81334913511733131</v>
      </c>
      <c r="U54" s="64">
        <f t="shared" ca="1" si="39"/>
        <v>0.84209656927524512</v>
      </c>
      <c r="V54" s="64">
        <f t="shared" ca="1" si="39"/>
        <v>0.87362983868416244</v>
      </c>
      <c r="W54" s="64">
        <f t="shared" ca="1" si="39"/>
        <v>0.91014005600988312</v>
      </c>
      <c r="X54" s="64">
        <f t="shared" ca="1" si="39"/>
        <v>0.93762347082208664</v>
      </c>
      <c r="Y54" s="64">
        <f t="shared" ca="1" si="39"/>
        <v>0.96829078710965</v>
      </c>
      <c r="Z54" s="64">
        <f t="shared" ca="1" si="39"/>
        <v>0.99857908544974094</v>
      </c>
      <c r="AA54" s="64">
        <f t="shared" ca="1" si="39"/>
        <v>0.98220012493271425</v>
      </c>
      <c r="AB54" s="64">
        <f t="shared" ca="1" si="39"/>
        <v>0.96203508941550642</v>
      </c>
      <c r="AC54" s="64">
        <f t="shared" ca="1" si="39"/>
        <v>0.94335908821356429</v>
      </c>
      <c r="AD54" s="64">
        <f t="shared" ca="1" si="39"/>
        <v>0.9294915736380327</v>
      </c>
      <c r="AE54" s="64">
        <f t="shared" ca="1" si="39"/>
        <v>0.91321513379047736</v>
      </c>
      <c r="AF54" s="64">
        <f t="shared" ca="1" si="39"/>
        <v>0.89581018986520933</v>
      </c>
      <c r="AG54" s="64">
        <f t="shared" ca="1" si="39"/>
        <v>0.88106941471490052</v>
      </c>
      <c r="AH54" s="64">
        <f t="shared" ca="1" si="39"/>
        <v>0.86747441224750688</v>
      </c>
      <c r="AI54" s="64">
        <f t="shared" ca="1" si="39"/>
        <v>0.85901715017341007</v>
      </c>
      <c r="AJ54" s="64">
        <f t="shared" ca="1" si="39"/>
        <v>0.84833352183334143</v>
      </c>
      <c r="AK54" s="64">
        <f t="shared" ca="1" si="39"/>
        <v>0.83786532493993127</v>
      </c>
      <c r="AL54" s="64">
        <f t="shared" ca="1" si="39"/>
        <v>0.82968800067566428</v>
      </c>
      <c r="AM54" s="64">
        <f t="shared" ca="1" si="39"/>
        <v>0.81974495713519691</v>
      </c>
      <c r="AN54" s="64">
        <f t="shared" ca="1" si="39"/>
        <v>0.80750121032237521</v>
      </c>
      <c r="AO54" s="64">
        <f t="shared" ca="1" si="39"/>
        <v>0.79751356444216148</v>
      </c>
      <c r="AP54" s="64">
        <f t="shared" ca="1" si="39"/>
        <v>0.78766281675396987</v>
      </c>
      <c r="AQ54" s="64">
        <f t="shared" ca="1" si="39"/>
        <v>0.78474462388258637</v>
      </c>
      <c r="AR54" s="64">
        <f t="shared" ca="1" si="39"/>
        <v>0.78892859281744421</v>
      </c>
      <c r="AS54" s="64">
        <f t="shared" ca="1" si="39"/>
        <v>0.79346046818407689</v>
      </c>
      <c r="AT54" s="64">
        <f t="shared" ca="1" si="39"/>
        <v>0.7898815360003133</v>
      </c>
      <c r="AV54" s="40">
        <f t="shared" ca="1" si="18"/>
        <v>0.99857908544974094</v>
      </c>
      <c r="AW54" s="41">
        <f t="shared" ca="1" si="19"/>
        <v>9</v>
      </c>
      <c r="AX54" t="str">
        <f t="shared" ca="1" si="20"/>
        <v>+90s</v>
      </c>
      <c r="AY54">
        <f t="shared" ca="1" si="21"/>
        <v>80</v>
      </c>
      <c r="AZ54" s="5">
        <f t="shared" ca="1" si="24"/>
        <v>0.73333333333333328</v>
      </c>
      <c r="BB54">
        <f t="shared" si="10"/>
        <v>0.1942355686242152</v>
      </c>
      <c r="BC54">
        <f t="shared" si="11"/>
        <v>0.8057644313757848</v>
      </c>
      <c r="BE54" s="33">
        <f t="shared" si="12"/>
        <v>4.3575159572063242</v>
      </c>
      <c r="BF54" s="32">
        <f t="shared" si="26"/>
        <v>0.3110715707737744</v>
      </c>
      <c r="BG54" s="33"/>
      <c r="BH54" s="34">
        <f t="shared" si="13"/>
        <v>0.68892842922622566</v>
      </c>
      <c r="BI54" s="34"/>
      <c r="BJ54" s="34">
        <f t="shared" si="16"/>
        <v>0.68892842922622566</v>
      </c>
      <c r="BK54" s="34"/>
      <c r="BL54" s="5">
        <f t="shared" ca="1" si="22"/>
        <v>0.80694694933643341</v>
      </c>
    </row>
    <row r="55" spans="1:64" x14ac:dyDescent="0.2">
      <c r="A55" s="45">
        <v>47</v>
      </c>
      <c r="B55" s="35">
        <f t="shared" si="14"/>
        <v>5.3240740740740783E-3</v>
      </c>
      <c r="C55" s="36">
        <v>114.99987137987283</v>
      </c>
      <c r="D55" s="29">
        <v>110</v>
      </c>
      <c r="E55" s="29">
        <v>3</v>
      </c>
      <c r="F55" s="37">
        <f t="shared" si="3"/>
        <v>0.5</v>
      </c>
      <c r="G55" s="38">
        <f t="shared" si="15"/>
        <v>110</v>
      </c>
      <c r="H55" s="31">
        <v>5</v>
      </c>
      <c r="I55" s="31">
        <v>20</v>
      </c>
      <c r="J55" s="36">
        <v>16.957485353398177</v>
      </c>
      <c r="K55" s="37">
        <f t="shared" si="5"/>
        <v>4.2393713383495442</v>
      </c>
      <c r="L55" s="30">
        <f t="shared" si="6"/>
        <v>4.2393713383495442</v>
      </c>
      <c r="M55" s="37">
        <f t="shared" si="7"/>
        <v>114.23937133834954</v>
      </c>
      <c r="N55" s="37">
        <f t="shared" si="8"/>
        <v>114.23937133834954</v>
      </c>
      <c r="O55" s="37">
        <f t="shared" si="9"/>
        <v>4.9998713798728289</v>
      </c>
      <c r="Q55" s="64">
        <f t="shared" ref="Q55:AT55" ca="1" si="40">IF(AND(ABS(SLOPE($L25:$L55,$A25:$A55)) &gt; $Q$3,
      ABS(SLOPE(OFFSET($O25:$O55, Q$7, 0),$A25:$A55)) &gt; $Q$3),
(MAX(0,(CORREL( $L25:$L55, OFFSET($O25:$O55, Q$7, 0) )))),
(1-ABS(SLOPE($L25:$L55, $A25:$A55)-SLOPE(OFFSET($O25:$O55, Q$7, 0),$A25:$A55)))
)</f>
        <v>0.75809146260719185</v>
      </c>
      <c r="R55" s="64">
        <f t="shared" ca="1" si="40"/>
        <v>0.77867290735792505</v>
      </c>
      <c r="S55" s="64">
        <f t="shared" ca="1" si="40"/>
        <v>0.80330178766277638</v>
      </c>
      <c r="T55" s="64">
        <f t="shared" ca="1" si="40"/>
        <v>0.83204922182069008</v>
      </c>
      <c r="U55" s="64">
        <f t="shared" ca="1" si="40"/>
        <v>0.86358249122960751</v>
      </c>
      <c r="V55" s="64">
        <f t="shared" ca="1" si="40"/>
        <v>0.90009270855532819</v>
      </c>
      <c r="W55" s="64">
        <f t="shared" ca="1" si="40"/>
        <v>0.9275761233675317</v>
      </c>
      <c r="X55" s="64">
        <f t="shared" ca="1" si="40"/>
        <v>0.95824343965509506</v>
      </c>
      <c r="Y55" s="64">
        <f t="shared" ca="1" si="40"/>
        <v>0.98853173799518601</v>
      </c>
      <c r="Z55" s="64">
        <f t="shared" ca="1" si="40"/>
        <v>0.99224747238726918</v>
      </c>
      <c r="AA55" s="64">
        <f t="shared" ca="1" si="40"/>
        <v>0.97208243687006135</v>
      </c>
      <c r="AB55" s="64">
        <f t="shared" ca="1" si="40"/>
        <v>0.95340643566811922</v>
      </c>
      <c r="AC55" s="64">
        <f t="shared" ca="1" si="40"/>
        <v>0.93953892109258763</v>
      </c>
      <c r="AD55" s="64">
        <f t="shared" ca="1" si="40"/>
        <v>0.9232624812450323</v>
      </c>
      <c r="AE55" s="64">
        <f t="shared" ca="1" si="40"/>
        <v>0.90585753731976426</v>
      </c>
      <c r="AF55" s="64">
        <f t="shared" ca="1" si="40"/>
        <v>0.89111676216945546</v>
      </c>
      <c r="AG55" s="64">
        <f t="shared" ca="1" si="40"/>
        <v>0.87752175970206181</v>
      </c>
      <c r="AH55" s="64">
        <f t="shared" ca="1" si="40"/>
        <v>0.86906449762796512</v>
      </c>
      <c r="AI55" s="64">
        <f t="shared" ca="1" si="40"/>
        <v>0.85838086928789636</v>
      </c>
      <c r="AJ55" s="64">
        <f t="shared" ca="1" si="40"/>
        <v>0.84791267239448631</v>
      </c>
      <c r="AK55" s="64">
        <f t="shared" ca="1" si="40"/>
        <v>0.83973534813021922</v>
      </c>
      <c r="AL55" s="64">
        <f t="shared" ca="1" si="40"/>
        <v>0.82979230458975184</v>
      </c>
      <c r="AM55" s="64">
        <f t="shared" ca="1" si="40"/>
        <v>0.81754855777693014</v>
      </c>
      <c r="AN55" s="64">
        <f t="shared" ca="1" si="40"/>
        <v>0.80756091189671642</v>
      </c>
      <c r="AO55" s="64">
        <f t="shared" ca="1" si="40"/>
        <v>0.7977101642085247</v>
      </c>
      <c r="AP55" s="64">
        <f t="shared" ca="1" si="40"/>
        <v>0.79479197133714141</v>
      </c>
      <c r="AQ55" s="64">
        <f t="shared" ca="1" si="40"/>
        <v>0.79897594027199914</v>
      </c>
      <c r="AR55" s="64">
        <f t="shared" ca="1" si="40"/>
        <v>0.80350781563863194</v>
      </c>
      <c r="AS55" s="64">
        <f t="shared" ca="1" si="40"/>
        <v>0.79992888345486834</v>
      </c>
      <c r="AT55" s="64">
        <f t="shared" ca="1" si="40"/>
        <v>0.7995587038341001</v>
      </c>
      <c r="AV55" s="40">
        <f t="shared" ca="1" si="18"/>
        <v>0.99224747238726918</v>
      </c>
      <c r="AW55" s="41">
        <f t="shared" ca="1" si="19"/>
        <v>9</v>
      </c>
      <c r="AX55" t="str">
        <f t="shared" ca="1" si="20"/>
        <v>+90s</v>
      </c>
      <c r="AY55">
        <f t="shared" ca="1" si="21"/>
        <v>80</v>
      </c>
      <c r="AZ55" s="5">
        <f t="shared" ca="1" si="24"/>
        <v>0.73333333333333328</v>
      </c>
      <c r="BB55">
        <f t="shared" si="10"/>
        <v>0.15210000830465695</v>
      </c>
      <c r="BC55">
        <f t="shared" si="11"/>
        <v>0.84789999169534302</v>
      </c>
      <c r="BE55" s="33">
        <f t="shared" si="12"/>
        <v>4.2393713383495442</v>
      </c>
      <c r="BF55" s="32">
        <f t="shared" si="26"/>
        <v>0.24359075339888683</v>
      </c>
      <c r="BG55" s="33"/>
      <c r="BH55" s="34">
        <f t="shared" si="13"/>
        <v>0.75640924660111319</v>
      </c>
      <c r="BI55" s="34"/>
      <c r="BJ55" s="34">
        <f t="shared" si="16"/>
        <v>0.75640924660111319</v>
      </c>
      <c r="BK55" s="34"/>
      <c r="BL55" s="5">
        <f t="shared" ca="1" si="22"/>
        <v>0.82733001744057189</v>
      </c>
    </row>
    <row r="56" spans="1:64" x14ac:dyDescent="0.2">
      <c r="A56" s="45">
        <v>48</v>
      </c>
      <c r="B56" s="35">
        <f t="shared" si="14"/>
        <v>5.4398148148148192E-3</v>
      </c>
      <c r="C56" s="36">
        <v>114.92798134732523</v>
      </c>
      <c r="D56" s="29">
        <v>110</v>
      </c>
      <c r="E56" s="29">
        <v>3</v>
      </c>
      <c r="F56" s="37">
        <f t="shared" si="3"/>
        <v>0.5</v>
      </c>
      <c r="G56" s="38">
        <f t="shared" si="15"/>
        <v>110</v>
      </c>
      <c r="H56" s="31">
        <v>5</v>
      </c>
      <c r="I56" s="31">
        <v>20</v>
      </c>
      <c r="J56" s="36">
        <v>16.448567593087876</v>
      </c>
      <c r="K56" s="37">
        <f t="shared" si="5"/>
        <v>4.1121418982719691</v>
      </c>
      <c r="L56" s="30">
        <f t="shared" si="6"/>
        <v>4.1121418982719691</v>
      </c>
      <c r="M56" s="37">
        <f t="shared" si="7"/>
        <v>114.11214189827197</v>
      </c>
      <c r="N56" s="37">
        <f t="shared" si="8"/>
        <v>114.11214189827197</v>
      </c>
      <c r="O56" s="37">
        <f t="shared" si="9"/>
        <v>4.927981347325229</v>
      </c>
      <c r="Q56" s="64">
        <f t="shared" ref="Q56:AT56" ca="1" si="41">IF(AND(ABS(SLOPE($L26:$L56,$A26:$A56)) &gt; $Q$3,
      ABS(SLOPE(OFFSET($O26:$O56, Q$7, 0),$A26:$A56)) &gt; $Q$3),
(MAX(0,(CORREL( $L26:$L56, OFFSET($O26:$O56, Q$7, 0) )))),
(1-ABS(SLOPE($L26:$L56, $A26:$A56)-SLOPE(OFFSET($O26:$O56, Q$7, 0),$A26:$A56)))
)</f>
        <v>0.76856187763332506</v>
      </c>
      <c r="R56" s="64">
        <f t="shared" ca="1" si="41"/>
        <v>0.79319075793817639</v>
      </c>
      <c r="S56" s="64">
        <f t="shared" ca="1" si="41"/>
        <v>0.8219381920960902</v>
      </c>
      <c r="T56" s="64">
        <f t="shared" ca="1" si="41"/>
        <v>0.85347146150500763</v>
      </c>
      <c r="U56" s="64">
        <f t="shared" ca="1" si="41"/>
        <v>0.88998167883072821</v>
      </c>
      <c r="V56" s="64">
        <f t="shared" ca="1" si="41"/>
        <v>0.91746509364293172</v>
      </c>
      <c r="W56" s="64">
        <f t="shared" ca="1" si="41"/>
        <v>0.94813240993049519</v>
      </c>
      <c r="X56" s="64">
        <f t="shared" ca="1" si="41"/>
        <v>0.97842070827058614</v>
      </c>
      <c r="Y56" s="64">
        <f t="shared" ca="1" si="41"/>
        <v>0.99764149788813095</v>
      </c>
      <c r="Z56" s="64">
        <f t="shared" ca="1" si="41"/>
        <v>0.98219346659466134</v>
      </c>
      <c r="AA56" s="64">
        <f t="shared" ca="1" si="41"/>
        <v>0.96351746539271921</v>
      </c>
      <c r="AB56" s="64">
        <f t="shared" ca="1" si="41"/>
        <v>0.94964995081718762</v>
      </c>
      <c r="AC56" s="64">
        <f t="shared" ca="1" si="41"/>
        <v>0.93337351096963228</v>
      </c>
      <c r="AD56" s="64">
        <f t="shared" ca="1" si="41"/>
        <v>0.91596856704436425</v>
      </c>
      <c r="AE56" s="64">
        <f t="shared" ca="1" si="41"/>
        <v>0.90122779189405533</v>
      </c>
      <c r="AF56" s="64">
        <f t="shared" ca="1" si="41"/>
        <v>0.88763278942666168</v>
      </c>
      <c r="AG56" s="64">
        <f t="shared" ca="1" si="41"/>
        <v>0.87917552735256499</v>
      </c>
      <c r="AH56" s="64">
        <f t="shared" ca="1" si="41"/>
        <v>0.86849189901249635</v>
      </c>
      <c r="AI56" s="64">
        <f t="shared" ca="1" si="41"/>
        <v>0.85802370211908618</v>
      </c>
      <c r="AJ56" s="64">
        <f t="shared" ca="1" si="41"/>
        <v>0.8498463778548192</v>
      </c>
      <c r="AK56" s="64">
        <f t="shared" ca="1" si="41"/>
        <v>0.83990333431435182</v>
      </c>
      <c r="AL56" s="64">
        <f t="shared" ca="1" si="41"/>
        <v>0.82765958750153001</v>
      </c>
      <c r="AM56" s="64">
        <f t="shared" ca="1" si="41"/>
        <v>0.8176719416213164</v>
      </c>
      <c r="AN56" s="64">
        <f t="shared" ca="1" si="41"/>
        <v>0.80782119393312468</v>
      </c>
      <c r="AO56" s="64">
        <f t="shared" ca="1" si="41"/>
        <v>0.80490300106174129</v>
      </c>
      <c r="AP56" s="64">
        <f t="shared" ca="1" si="41"/>
        <v>0.80908696999659913</v>
      </c>
      <c r="AQ56" s="64">
        <f t="shared" ca="1" si="41"/>
        <v>0.81361884536323181</v>
      </c>
      <c r="AR56" s="64">
        <f t="shared" ca="1" si="41"/>
        <v>0.81003991317946822</v>
      </c>
      <c r="AS56" s="64">
        <f t="shared" ca="1" si="41"/>
        <v>0.80966973355870009</v>
      </c>
      <c r="AT56" s="64">
        <f t="shared" ca="1" si="41"/>
        <v>0.81254993079306603</v>
      </c>
      <c r="AV56" s="40">
        <f t="shared" ca="1" si="18"/>
        <v>0.99764149788813095</v>
      </c>
      <c r="AW56" s="41">
        <f t="shared" ca="1" si="19"/>
        <v>8</v>
      </c>
      <c r="AX56" t="str">
        <f t="shared" ca="1" si="20"/>
        <v>+80s</v>
      </c>
      <c r="AY56">
        <f t="shared" ca="1" si="21"/>
        <v>70</v>
      </c>
      <c r="AZ56" s="5">
        <f t="shared" ca="1" si="24"/>
        <v>0.76666666666666672</v>
      </c>
      <c r="BB56">
        <f t="shared" si="10"/>
        <v>0.16316788981065197</v>
      </c>
      <c r="BC56">
        <f t="shared" si="11"/>
        <v>0.836832110189348</v>
      </c>
      <c r="BE56" s="33">
        <f t="shared" si="12"/>
        <v>4.1121418982719691</v>
      </c>
      <c r="BF56" s="32">
        <f t="shared" si="26"/>
        <v>0.26131615410481429</v>
      </c>
      <c r="BG56" s="33"/>
      <c r="BH56" s="34">
        <f t="shared" si="13"/>
        <v>0.73868384589518565</v>
      </c>
      <c r="BI56" s="34"/>
      <c r="BJ56" s="34">
        <f t="shared" si="16"/>
        <v>0.73868384589518565</v>
      </c>
      <c r="BK56" s="34"/>
      <c r="BL56" s="5">
        <f t="shared" ca="1" si="22"/>
        <v>0.83433067014999429</v>
      </c>
    </row>
    <row r="57" spans="1:64" x14ac:dyDescent="0.2">
      <c r="A57" s="45">
        <v>49</v>
      </c>
      <c r="B57" s="35">
        <f t="shared" si="14"/>
        <v>5.5555555555555601E-3</v>
      </c>
      <c r="C57" s="36">
        <v>114.66830537775598</v>
      </c>
      <c r="D57" s="29">
        <v>110</v>
      </c>
      <c r="E57" s="29">
        <v>3</v>
      </c>
      <c r="F57" s="37">
        <f t="shared" si="3"/>
        <v>0.5</v>
      </c>
      <c r="G57" s="38">
        <f t="shared" si="15"/>
        <v>110</v>
      </c>
      <c r="H57" s="31">
        <v>5</v>
      </c>
      <c r="I57" s="31">
        <v>20</v>
      </c>
      <c r="J57" s="36">
        <v>15.90440114046096</v>
      </c>
      <c r="K57" s="37">
        <f t="shared" si="5"/>
        <v>3.9761002851152396</v>
      </c>
      <c r="L57" s="30">
        <f t="shared" si="6"/>
        <v>3.9761002851152396</v>
      </c>
      <c r="M57" s="37">
        <f t="shared" si="7"/>
        <v>113.97610028511524</v>
      </c>
      <c r="N57" s="37">
        <f t="shared" si="8"/>
        <v>113.97610028511524</v>
      </c>
      <c r="O57" s="37">
        <f t="shared" si="9"/>
        <v>4.6683053777559849</v>
      </c>
      <c r="Q57" s="64">
        <f t="shared" ref="Q57:AT57" ca="1" si="42">IF(AND(ABS(SLOPE($L27:$L57,$A27:$A57)) &gt; $Q$3,
      ABS(SLOPE(OFFSET($O27:$O57, Q$7, 0),$A27:$A57)) &gt; $Q$3),
(MAX(0,(CORREL( $L27:$L57, OFFSET($O27:$O57, Q$7, 0) )))),
(1-ABS(SLOPE($L27:$L57, $A27:$A57)-SLOPE(OFFSET($O27:$O57, Q$7, 0),$A27:$A57)))
)</f>
        <v>0.78303771351876261</v>
      </c>
      <c r="R57" s="64">
        <f t="shared" ca="1" si="42"/>
        <v>0.81178514767667642</v>
      </c>
      <c r="S57" s="64">
        <f t="shared" ca="1" si="42"/>
        <v>0.84331841708559374</v>
      </c>
      <c r="T57" s="64">
        <f t="shared" ca="1" si="42"/>
        <v>0.87982863441131443</v>
      </c>
      <c r="U57" s="64">
        <f t="shared" ca="1" si="42"/>
        <v>0.90731204922351794</v>
      </c>
      <c r="V57" s="64">
        <f t="shared" ca="1" si="42"/>
        <v>0.9379793655110813</v>
      </c>
      <c r="W57" s="64">
        <f t="shared" ca="1" si="42"/>
        <v>0.96826766385117224</v>
      </c>
      <c r="X57" s="64">
        <f t="shared" ca="1" si="42"/>
        <v>0.98748845346871705</v>
      </c>
      <c r="Y57" s="64">
        <f t="shared" ca="1" si="42"/>
        <v>0.99234651101407512</v>
      </c>
      <c r="Z57" s="64">
        <f t="shared" ca="1" si="42"/>
        <v>0.97367050981213299</v>
      </c>
      <c r="AA57" s="64">
        <f t="shared" ca="1" si="42"/>
        <v>0.9598029952366014</v>
      </c>
      <c r="AB57" s="64">
        <f t="shared" ca="1" si="42"/>
        <v>0.94352655538904606</v>
      </c>
      <c r="AC57" s="64">
        <f t="shared" ca="1" si="42"/>
        <v>0.92612161146377803</v>
      </c>
      <c r="AD57" s="64">
        <f t="shared" ca="1" si="42"/>
        <v>0.91138083631346922</v>
      </c>
      <c r="AE57" s="64">
        <f t="shared" ca="1" si="42"/>
        <v>0.89778583384607558</v>
      </c>
      <c r="AF57" s="64">
        <f t="shared" ca="1" si="42"/>
        <v>0.88932857177197877</v>
      </c>
      <c r="AG57" s="64">
        <f t="shared" ca="1" si="42"/>
        <v>0.87864494343191013</v>
      </c>
      <c r="AH57" s="64">
        <f t="shared" ca="1" si="42"/>
        <v>0.86817674653849997</v>
      </c>
      <c r="AI57" s="64">
        <f t="shared" ca="1" si="42"/>
        <v>0.85999942227423298</v>
      </c>
      <c r="AJ57" s="64">
        <f t="shared" ca="1" si="42"/>
        <v>0.85005637873376561</v>
      </c>
      <c r="AK57" s="64">
        <f t="shared" ca="1" si="42"/>
        <v>0.83781263192094391</v>
      </c>
      <c r="AL57" s="64">
        <f t="shared" ca="1" si="42"/>
        <v>0.82782498604073018</v>
      </c>
      <c r="AM57" s="64">
        <f t="shared" ca="1" si="42"/>
        <v>0.81797423835253857</v>
      </c>
      <c r="AN57" s="64">
        <f t="shared" ca="1" si="42"/>
        <v>0.81505604548115507</v>
      </c>
      <c r="AO57" s="64">
        <f t="shared" ca="1" si="42"/>
        <v>0.81924001441601291</v>
      </c>
      <c r="AP57" s="64">
        <f t="shared" ca="1" si="42"/>
        <v>0.82377188978264559</v>
      </c>
      <c r="AQ57" s="64">
        <f t="shared" ca="1" si="42"/>
        <v>0.820192957598882</v>
      </c>
      <c r="AR57" s="64">
        <f t="shared" ca="1" si="42"/>
        <v>0.81982277797811398</v>
      </c>
      <c r="AS57" s="64">
        <f t="shared" ca="1" si="42"/>
        <v>0.82270297521247993</v>
      </c>
      <c r="AT57" s="64">
        <f t="shared" ca="1" si="42"/>
        <v>0.82618507259255436</v>
      </c>
      <c r="AV57" s="40">
        <f t="shared" ca="1" si="18"/>
        <v>0.99234651101407512</v>
      </c>
      <c r="AW57" s="41">
        <f t="shared" ca="1" si="19"/>
        <v>8</v>
      </c>
      <c r="AX57" t="str">
        <f t="shared" ca="1" si="20"/>
        <v>+80s</v>
      </c>
      <c r="AY57">
        <f t="shared" ca="1" si="21"/>
        <v>70</v>
      </c>
      <c r="AZ57" s="5">
        <f t="shared" ca="1" si="24"/>
        <v>0.76666666666666672</v>
      </c>
      <c r="BB57">
        <f t="shared" si="10"/>
        <v>0.13844101852814905</v>
      </c>
      <c r="BC57">
        <f t="shared" si="11"/>
        <v>0.86155898147185095</v>
      </c>
      <c r="BE57" s="33">
        <f t="shared" si="12"/>
        <v>3.9761002851152396</v>
      </c>
      <c r="BF57" s="32">
        <f t="shared" si="26"/>
        <v>0.2217156486739558</v>
      </c>
      <c r="BG57" s="33"/>
      <c r="BH57" s="34">
        <f t="shared" si="13"/>
        <v>0.77828435132604423</v>
      </c>
      <c r="BI57" s="34"/>
      <c r="BJ57" s="34">
        <f t="shared" si="16"/>
        <v>0.77828435132604423</v>
      </c>
      <c r="BK57" s="34"/>
      <c r="BL57" s="5">
        <f t="shared" ca="1" si="22"/>
        <v>0.84576584300226199</v>
      </c>
    </row>
    <row r="58" spans="1:64" x14ac:dyDescent="0.2">
      <c r="A58" s="45">
        <v>50</v>
      </c>
      <c r="B58" s="35">
        <f t="shared" si="14"/>
        <v>5.671296296296301E-3</v>
      </c>
      <c r="C58" s="36">
        <v>114.33223847211573</v>
      </c>
      <c r="D58" s="29">
        <v>110</v>
      </c>
      <c r="E58" s="29">
        <v>3</v>
      </c>
      <c r="F58" s="37">
        <f t="shared" si="3"/>
        <v>0.5</v>
      </c>
      <c r="G58" s="38">
        <f t="shared" si="15"/>
        <v>110</v>
      </c>
      <c r="H58" s="31">
        <v>5</v>
      </c>
      <c r="I58" s="31">
        <v>20</v>
      </c>
      <c r="J58" s="36">
        <v>15.326152124771482</v>
      </c>
      <c r="K58" s="37">
        <f t="shared" si="5"/>
        <v>3.8315380311928706</v>
      </c>
      <c r="L58" s="30">
        <f t="shared" si="6"/>
        <v>3.8315380311928706</v>
      </c>
      <c r="M58" s="37">
        <f t="shared" si="7"/>
        <v>113.83153803119288</v>
      </c>
      <c r="N58" s="37">
        <f t="shared" si="8"/>
        <v>113.83153803119288</v>
      </c>
      <c r="O58" s="37">
        <f t="shared" si="9"/>
        <v>4.3322384721157334</v>
      </c>
      <c r="Q58" s="64">
        <f t="shared" ref="Q58:AT58" ca="1" si="43">IF(AND(ABS(SLOPE($L28:$L58,$A28:$A58)) &gt; $Q$3,
      ABS(SLOPE(OFFSET($O28:$O58, Q$7, 0),$A28:$A58)) &gt; $Q$3),
(MAX(0,(CORREL( $L28:$L58, OFFSET($O28:$O58, Q$7, 0) )))),
(1-ABS(SLOPE($L28:$L58, $A28:$A58)-SLOPE(OFFSET($O28:$O58, Q$7, 0),$A28:$A58)))
)</f>
        <v>0.80161184617366876</v>
      </c>
      <c r="R58" s="64">
        <f t="shared" ca="1" si="43"/>
        <v>0.83314511558258619</v>
      </c>
      <c r="S58" s="64">
        <f t="shared" ca="1" si="43"/>
        <v>0.86965533290830677</v>
      </c>
      <c r="T58" s="64">
        <f t="shared" ca="1" si="43"/>
        <v>0.89713874772051028</v>
      </c>
      <c r="U58" s="64">
        <f t="shared" ca="1" si="43"/>
        <v>0.92780606400807375</v>
      </c>
      <c r="V58" s="64">
        <f t="shared" ca="1" si="43"/>
        <v>0.9580943623481647</v>
      </c>
      <c r="W58" s="64">
        <f t="shared" ca="1" si="43"/>
        <v>0.97731515196570951</v>
      </c>
      <c r="X58" s="64">
        <f t="shared" ca="1" si="43"/>
        <v>0.99748018748291722</v>
      </c>
      <c r="Y58" s="64">
        <f t="shared" ca="1" si="43"/>
        <v>0.98384381131514065</v>
      </c>
      <c r="Z58" s="64">
        <f t="shared" ca="1" si="43"/>
        <v>0.96997629673960906</v>
      </c>
      <c r="AA58" s="64">
        <f t="shared" ca="1" si="43"/>
        <v>0.95369985689205372</v>
      </c>
      <c r="AB58" s="64">
        <f t="shared" ca="1" si="43"/>
        <v>0.93629491296678569</v>
      </c>
      <c r="AC58" s="64">
        <f t="shared" ca="1" si="43"/>
        <v>0.92155413781647677</v>
      </c>
      <c r="AD58" s="64">
        <f t="shared" ca="1" si="43"/>
        <v>0.90795913534908312</v>
      </c>
      <c r="AE58" s="64">
        <f t="shared" ca="1" si="43"/>
        <v>0.89950187327498643</v>
      </c>
      <c r="AF58" s="64">
        <f t="shared" ca="1" si="43"/>
        <v>0.88881824493491779</v>
      </c>
      <c r="AG58" s="64">
        <f t="shared" ca="1" si="43"/>
        <v>0.87835004804150763</v>
      </c>
      <c r="AH58" s="64">
        <f t="shared" ca="1" si="43"/>
        <v>0.87017272377724064</v>
      </c>
      <c r="AI58" s="64">
        <f t="shared" ca="1" si="43"/>
        <v>0.86022968023677326</v>
      </c>
      <c r="AJ58" s="64">
        <f t="shared" ca="1" si="43"/>
        <v>0.84798593342395145</v>
      </c>
      <c r="AK58" s="64">
        <f t="shared" ca="1" si="43"/>
        <v>0.83799828754373784</v>
      </c>
      <c r="AL58" s="64">
        <f t="shared" ca="1" si="43"/>
        <v>0.82814753985554612</v>
      </c>
      <c r="AM58" s="64">
        <f t="shared" ca="1" si="43"/>
        <v>0.82522934698416273</v>
      </c>
      <c r="AN58" s="64">
        <f t="shared" ca="1" si="43"/>
        <v>0.82941331591902057</v>
      </c>
      <c r="AO58" s="64">
        <f t="shared" ca="1" si="43"/>
        <v>0.83394519128565325</v>
      </c>
      <c r="AP58" s="64">
        <f t="shared" ca="1" si="43"/>
        <v>0.83036625910188966</v>
      </c>
      <c r="AQ58" s="64">
        <f t="shared" ca="1" si="43"/>
        <v>0.82999607948112153</v>
      </c>
      <c r="AR58" s="64">
        <f t="shared" ca="1" si="43"/>
        <v>0.83287627671548747</v>
      </c>
      <c r="AS58" s="64">
        <f t="shared" ca="1" si="43"/>
        <v>0.83635837409556202</v>
      </c>
      <c r="AT58" s="64">
        <f t="shared" ca="1" si="43"/>
        <v>0.83963399599802246</v>
      </c>
      <c r="AV58" s="40">
        <f t="shared" ca="1" si="18"/>
        <v>0.99748018748291722</v>
      </c>
      <c r="AW58" s="41">
        <f t="shared" ca="1" si="19"/>
        <v>7</v>
      </c>
      <c r="AX58" t="str">
        <f t="shared" ca="1" si="20"/>
        <v>+70s</v>
      </c>
      <c r="AY58">
        <f t="shared" ca="1" si="21"/>
        <v>60</v>
      </c>
      <c r="AZ58" s="5">
        <f t="shared" ca="1" si="24"/>
        <v>0.8</v>
      </c>
      <c r="BB58">
        <f t="shared" si="10"/>
        <v>0.10014008818457257</v>
      </c>
      <c r="BC58">
        <f t="shared" si="11"/>
        <v>0.89985991181542746</v>
      </c>
      <c r="BE58" s="33">
        <f t="shared" si="12"/>
        <v>3.8315380311928706</v>
      </c>
      <c r="BF58" s="32">
        <f t="shared" si="26"/>
        <v>0.16037605650521278</v>
      </c>
      <c r="BG58" s="33"/>
      <c r="BH58" s="34">
        <f t="shared" si="13"/>
        <v>0.83962394349478719</v>
      </c>
      <c r="BI58" s="34"/>
      <c r="BJ58" s="34">
        <f t="shared" si="16"/>
        <v>0.83962394349478719</v>
      </c>
      <c r="BK58" s="34"/>
      <c r="BL58" s="5">
        <f t="shared" ca="1" si="22"/>
        <v>0.87903471032590152</v>
      </c>
    </row>
    <row r="59" spans="1:64" x14ac:dyDescent="0.2">
      <c r="A59" s="45">
        <v>51</v>
      </c>
      <c r="B59" s="35">
        <f t="shared" si="14"/>
        <v>5.7870370370370419E-3</v>
      </c>
      <c r="C59" s="36">
        <v>113.83784318854769</v>
      </c>
      <c r="D59" s="29">
        <v>110</v>
      </c>
      <c r="E59" s="29">
        <v>3</v>
      </c>
      <c r="F59" s="37">
        <f t="shared" si="3"/>
        <v>0.5</v>
      </c>
      <c r="G59" s="38">
        <f t="shared" si="15"/>
        <v>110</v>
      </c>
      <c r="H59" s="31">
        <v>5</v>
      </c>
      <c r="I59" s="31">
        <v>20</v>
      </c>
      <c r="J59" s="36">
        <v>14.715059712987696</v>
      </c>
      <c r="K59" s="37">
        <f t="shared" si="5"/>
        <v>3.6787649282469239</v>
      </c>
      <c r="L59" s="30">
        <f t="shared" si="6"/>
        <v>3.6787649282469239</v>
      </c>
      <c r="M59" s="37">
        <f t="shared" si="7"/>
        <v>113.67876492824692</v>
      </c>
      <c r="N59" s="37">
        <f t="shared" si="8"/>
        <v>113.67876492824692</v>
      </c>
      <c r="O59" s="37">
        <f t="shared" si="9"/>
        <v>3.8378431885476942</v>
      </c>
      <c r="Q59" s="64">
        <f t="shared" ref="Q59:AT59" ca="1" si="44">IF(AND(ABS(SLOPE($L29:$L59,$A29:$A59)) &gt; $Q$3,
      ABS(SLOPE(OFFSET($O29:$O59, Q$7, 0),$A29:$A59)) &gt; $Q$3),
(MAX(0,(CORREL( $L29:$L59, OFFSET($O29:$O59, Q$7, 0) )))),
(1-ABS(SLOPE($L29:$L59, $A29:$A59)-SLOPE(OFFSET($O29:$O59, Q$7, 0),$A29:$A59)))
)</f>
        <v>0.82297335801741067</v>
      </c>
      <c r="R59" s="64">
        <f t="shared" ca="1" si="44"/>
        <v>0.85948357534313136</v>
      </c>
      <c r="S59" s="64">
        <f t="shared" ca="1" si="44"/>
        <v>0.88696699015533487</v>
      </c>
      <c r="T59" s="64">
        <f t="shared" ca="1" si="44"/>
        <v>0.91763430644289823</v>
      </c>
      <c r="U59" s="64">
        <f t="shared" ca="1" si="44"/>
        <v>0.94792260478298918</v>
      </c>
      <c r="V59" s="64">
        <f t="shared" ca="1" si="44"/>
        <v>0.96714339440053398</v>
      </c>
      <c r="W59" s="64">
        <f t="shared" ca="1" si="44"/>
        <v>0.9873084299177417</v>
      </c>
      <c r="X59" s="64">
        <f t="shared" ca="1" si="44"/>
        <v>0.99401556888031617</v>
      </c>
      <c r="Y59" s="64">
        <f t="shared" ca="1" si="44"/>
        <v>0.98014805430478447</v>
      </c>
      <c r="Z59" s="64">
        <f t="shared" ca="1" si="44"/>
        <v>0.96387161445722913</v>
      </c>
      <c r="AA59" s="64">
        <f t="shared" ca="1" si="44"/>
        <v>0.9464666705319611</v>
      </c>
      <c r="AB59" s="64">
        <f t="shared" ca="1" si="44"/>
        <v>0.93172589538165229</v>
      </c>
      <c r="AC59" s="64">
        <f t="shared" ca="1" si="44"/>
        <v>0.91813089291425865</v>
      </c>
      <c r="AD59" s="64">
        <f t="shared" ca="1" si="44"/>
        <v>0.90967363084016195</v>
      </c>
      <c r="AE59" s="64">
        <f t="shared" ca="1" si="44"/>
        <v>0.8989900025000932</v>
      </c>
      <c r="AF59" s="64">
        <f t="shared" ca="1" si="44"/>
        <v>0.88852180560668315</v>
      </c>
      <c r="AG59" s="64">
        <f t="shared" ca="1" si="44"/>
        <v>0.88034448134241616</v>
      </c>
      <c r="AH59" s="64">
        <f t="shared" ca="1" si="44"/>
        <v>0.87040143780194867</v>
      </c>
      <c r="AI59" s="64">
        <f t="shared" ca="1" si="44"/>
        <v>0.85815769098912698</v>
      </c>
      <c r="AJ59" s="64">
        <f t="shared" ca="1" si="44"/>
        <v>0.84817004510891336</v>
      </c>
      <c r="AK59" s="64">
        <f t="shared" ca="1" si="44"/>
        <v>0.83831929742072164</v>
      </c>
      <c r="AL59" s="64">
        <f t="shared" ca="1" si="44"/>
        <v>0.83540110454933825</v>
      </c>
      <c r="AM59" s="64">
        <f t="shared" ca="1" si="44"/>
        <v>0.83958507348419609</v>
      </c>
      <c r="AN59" s="64">
        <f t="shared" ca="1" si="44"/>
        <v>0.84411694885082877</v>
      </c>
      <c r="AO59" s="64">
        <f t="shared" ca="1" si="44"/>
        <v>0.84053801666706518</v>
      </c>
      <c r="AP59" s="64">
        <f t="shared" ca="1" si="44"/>
        <v>0.84016783704629705</v>
      </c>
      <c r="AQ59" s="64">
        <f t="shared" ca="1" si="44"/>
        <v>0.84304803428066299</v>
      </c>
      <c r="AR59" s="64">
        <f t="shared" ca="1" si="44"/>
        <v>0.84653013166073743</v>
      </c>
      <c r="AS59" s="64">
        <f t="shared" ca="1" si="44"/>
        <v>0.84980575356319799</v>
      </c>
      <c r="AT59" s="64">
        <f t="shared" ca="1" si="44"/>
        <v>0.84936456126213145</v>
      </c>
      <c r="AV59" s="40">
        <f t="shared" ca="1" si="18"/>
        <v>0.99401556888031617</v>
      </c>
      <c r="AW59" s="41">
        <f t="shared" ca="1" si="19"/>
        <v>7</v>
      </c>
      <c r="AX59" t="str">
        <f t="shared" ca="1" si="20"/>
        <v>+70s</v>
      </c>
      <c r="AY59">
        <f t="shared" ca="1" si="21"/>
        <v>60</v>
      </c>
      <c r="AZ59" s="5">
        <f t="shared" ca="1" si="24"/>
        <v>0.8</v>
      </c>
      <c r="BB59">
        <f t="shared" si="10"/>
        <v>3.1815652060154062E-2</v>
      </c>
      <c r="BC59">
        <f t="shared" si="11"/>
        <v>0.96818434793984598</v>
      </c>
      <c r="BE59" s="33">
        <f t="shared" si="12"/>
        <v>3.6787649282469239</v>
      </c>
      <c r="BF59" s="32">
        <f t="shared" si="26"/>
        <v>5.0953308560552441E-2</v>
      </c>
      <c r="BG59" s="33"/>
      <c r="BH59" s="34">
        <f t="shared" si="13"/>
        <v>0.94904669143944753</v>
      </c>
      <c r="BI59" s="34"/>
      <c r="BJ59" s="34">
        <f t="shared" si="16"/>
        <v>0.94904669143944753</v>
      </c>
      <c r="BK59" s="34"/>
      <c r="BL59" s="5">
        <f t="shared" ca="1" si="22"/>
        <v>0.91435408677325458</v>
      </c>
    </row>
    <row r="60" spans="1:64" x14ac:dyDescent="0.2">
      <c r="A60" s="45">
        <v>52</v>
      </c>
      <c r="B60" s="35">
        <f t="shared" si="14"/>
        <v>5.9027777777777828E-3</v>
      </c>
      <c r="C60" s="36">
        <v>113.54918219786521</v>
      </c>
      <c r="D60" s="29">
        <v>110</v>
      </c>
      <c r="E60" s="29">
        <v>3</v>
      </c>
      <c r="F60" s="37">
        <f t="shared" si="3"/>
        <v>0.5</v>
      </c>
      <c r="G60" s="38">
        <f t="shared" si="15"/>
        <v>110</v>
      </c>
      <c r="H60" s="31">
        <v>5</v>
      </c>
      <c r="I60" s="31">
        <v>20</v>
      </c>
      <c r="J60" s="36">
        <v>14.072433454301533</v>
      </c>
      <c r="K60" s="37">
        <f t="shared" si="5"/>
        <v>3.5181083635753838</v>
      </c>
      <c r="L60" s="30">
        <f t="shared" si="6"/>
        <v>3.5181083635753838</v>
      </c>
      <c r="M60" s="37">
        <f t="shared" si="7"/>
        <v>113.51810836357538</v>
      </c>
      <c r="N60" s="37">
        <f t="shared" si="8"/>
        <v>113.51810836357538</v>
      </c>
      <c r="O60" s="37">
        <f t="shared" si="9"/>
        <v>3.5491821978652069</v>
      </c>
      <c r="Q60" s="64">
        <f t="shared" ref="Q60:AT60" ca="1" si="45">IF(AND(ABS(SLOPE($L30:$L60,$A30:$A60)) &gt; $Q$3,
      ABS(SLOPE(OFFSET($O30:$O60, Q$7, 0),$A30:$A60)) &gt; $Q$3),
(MAX(0,(CORREL( $L30:$L60, OFFSET($O30:$O60, Q$7, 0) )))),
(1-ABS(SLOPE($L30:$L60, $A30:$A60)-SLOPE(OFFSET($O30:$O60, Q$7, 0),$A30:$A60)))
)</f>
        <v>0.84933515942861038</v>
      </c>
      <c r="R60" s="64">
        <f t="shared" ca="1" si="45"/>
        <v>0.87681857424081389</v>
      </c>
      <c r="S60" s="64">
        <f t="shared" ca="1" si="45"/>
        <v>0.90748589052837736</v>
      </c>
      <c r="T60" s="64">
        <f t="shared" ca="1" si="45"/>
        <v>0.93777418886846831</v>
      </c>
      <c r="U60" s="64">
        <f t="shared" ca="1" si="45"/>
        <v>0.956994978486013</v>
      </c>
      <c r="V60" s="64">
        <f t="shared" ca="1" si="45"/>
        <v>0.97716001400322083</v>
      </c>
      <c r="W60" s="64">
        <f t="shared" ca="1" si="45"/>
        <v>0.99583601520516296</v>
      </c>
      <c r="X60" s="64">
        <f t="shared" ca="1" si="45"/>
        <v>0.99029647021930545</v>
      </c>
      <c r="Y60" s="64">
        <f t="shared" ca="1" si="45"/>
        <v>0.97402003037175011</v>
      </c>
      <c r="Z60" s="64">
        <f t="shared" ca="1" si="45"/>
        <v>0.95661508644648208</v>
      </c>
      <c r="AA60" s="64">
        <f t="shared" ca="1" si="45"/>
        <v>0.94187431129617316</v>
      </c>
      <c r="AB60" s="64">
        <f t="shared" ca="1" si="45"/>
        <v>0.92827930882877951</v>
      </c>
      <c r="AC60" s="64">
        <f t="shared" ca="1" si="45"/>
        <v>0.91982204675468282</v>
      </c>
      <c r="AD60" s="64">
        <f t="shared" ca="1" si="45"/>
        <v>0.90913841841461418</v>
      </c>
      <c r="AE60" s="64">
        <f t="shared" ca="1" si="45"/>
        <v>0.89867022152120413</v>
      </c>
      <c r="AF60" s="64">
        <f t="shared" ca="1" si="45"/>
        <v>0.89049289725693703</v>
      </c>
      <c r="AG60" s="64">
        <f t="shared" ca="1" si="45"/>
        <v>0.88054985371646965</v>
      </c>
      <c r="AH60" s="64">
        <f t="shared" ca="1" si="45"/>
        <v>0.86830610690364796</v>
      </c>
      <c r="AI60" s="64">
        <f t="shared" ca="1" si="45"/>
        <v>0.85831846102343423</v>
      </c>
      <c r="AJ60" s="64">
        <f t="shared" ca="1" si="45"/>
        <v>0.84846771333524251</v>
      </c>
      <c r="AK60" s="64">
        <f t="shared" ca="1" si="45"/>
        <v>0.84554952046385912</v>
      </c>
      <c r="AL60" s="64">
        <f t="shared" ca="1" si="45"/>
        <v>0.84973348939871696</v>
      </c>
      <c r="AM60" s="64">
        <f t="shared" ca="1" si="45"/>
        <v>0.85426536476534964</v>
      </c>
      <c r="AN60" s="64">
        <f t="shared" ca="1" si="45"/>
        <v>0.85068643258158605</v>
      </c>
      <c r="AO60" s="64">
        <f t="shared" ca="1" si="45"/>
        <v>0.85031625296081792</v>
      </c>
      <c r="AP60" s="64">
        <f t="shared" ca="1" si="45"/>
        <v>0.85319645019518386</v>
      </c>
      <c r="AQ60" s="64">
        <f t="shared" ca="1" si="45"/>
        <v>0.8566785475752583</v>
      </c>
      <c r="AR60" s="64">
        <f t="shared" ca="1" si="45"/>
        <v>0.85995416947771885</v>
      </c>
      <c r="AS60" s="64">
        <f t="shared" ca="1" si="45"/>
        <v>0.85951297717665243</v>
      </c>
      <c r="AT60" s="64">
        <f t="shared" ca="1" si="45"/>
        <v>0.8605630419682061</v>
      </c>
      <c r="AV60" s="40">
        <f t="shared" ca="1" si="18"/>
        <v>0.99583601520516296</v>
      </c>
      <c r="AW60" s="41">
        <f t="shared" ca="1" si="19"/>
        <v>6</v>
      </c>
      <c r="AX60" t="str">
        <f t="shared" ca="1" si="20"/>
        <v>+60s</v>
      </c>
      <c r="AY60">
        <f t="shared" ca="1" si="21"/>
        <v>50</v>
      </c>
      <c r="AZ60" s="5">
        <f t="shared" ca="1" si="24"/>
        <v>0.83333333333333337</v>
      </c>
      <c r="BB60">
        <f t="shared" si="10"/>
        <v>6.2147668579646265E-3</v>
      </c>
      <c r="BC60">
        <f t="shared" si="11"/>
        <v>0.99378523314203537</v>
      </c>
      <c r="BE60" s="33">
        <f t="shared" si="12"/>
        <v>3.5181083635753838</v>
      </c>
      <c r="BF60" s="32">
        <f t="shared" si="26"/>
        <v>9.9530549538022952E-3</v>
      </c>
      <c r="BG60" s="33"/>
      <c r="BH60" s="34">
        <f t="shared" si="13"/>
        <v>0.99004694504619772</v>
      </c>
      <c r="BI60" s="34"/>
      <c r="BJ60" s="34">
        <f t="shared" si="16"/>
        <v>0.99004694504619772</v>
      </c>
      <c r="BK60" s="34"/>
      <c r="BL60" s="5">
        <f t="shared" ca="1" si="22"/>
        <v>0.93973876452823146</v>
      </c>
    </row>
    <row r="61" spans="1:64" x14ac:dyDescent="0.2">
      <c r="A61" s="45">
        <v>53</v>
      </c>
      <c r="B61" s="35">
        <f t="shared" si="14"/>
        <v>6.0185185185185237E-3</v>
      </c>
      <c r="C61" s="36">
        <v>114.01641999924988</v>
      </c>
      <c r="D61" s="29">
        <v>110</v>
      </c>
      <c r="E61" s="29">
        <v>3</v>
      </c>
      <c r="F61" s="37">
        <f t="shared" si="3"/>
        <v>0.5</v>
      </c>
      <c r="G61" s="38">
        <f t="shared" si="15"/>
        <v>110</v>
      </c>
      <c r="H61" s="31">
        <v>5</v>
      </c>
      <c r="I61" s="31">
        <v>20</v>
      </c>
      <c r="J61" s="36">
        <v>13.399650473811501</v>
      </c>
      <c r="K61" s="37">
        <f t="shared" si="5"/>
        <v>3.3499126184528754</v>
      </c>
      <c r="L61" s="30">
        <f t="shared" si="6"/>
        <v>3.3499126184528754</v>
      </c>
      <c r="M61" s="37">
        <f t="shared" si="7"/>
        <v>113.34991261845288</v>
      </c>
      <c r="N61" s="37">
        <f t="shared" si="8"/>
        <v>113.34991261845288</v>
      </c>
      <c r="O61" s="37">
        <f t="shared" si="9"/>
        <v>4.0164199992498766</v>
      </c>
      <c r="Q61" s="64">
        <f t="shared" ref="Q61:AT61" ca="1" si="46">IF(AND(ABS(SLOPE($L31:$L61,$A31:$A61)) &gt; $Q$3,
      ABS(SLOPE(OFFSET($O31:$O61, Q$7, 0),$A31:$A61)) &gt; $Q$3),
(MAX(0,(CORREL( $L31:$L61, OFFSET($O31:$O61, Q$7, 0) )))),
(1-ABS(SLOPE($L31:$L61, $A31:$A61)-SLOPE(OFFSET($O31:$O61, Q$7, 0),$A31:$A61)))
)</f>
        <v>0.86671524766944708</v>
      </c>
      <c r="R61" s="64">
        <f t="shared" ca="1" si="46"/>
        <v>0.89738256395701044</v>
      </c>
      <c r="S61" s="64">
        <f t="shared" ca="1" si="46"/>
        <v>0.92767086229710138</v>
      </c>
      <c r="T61" s="64">
        <f t="shared" ca="1" si="46"/>
        <v>0.94689165191464619</v>
      </c>
      <c r="U61" s="64">
        <f t="shared" ca="1" si="46"/>
        <v>0.96705668743185402</v>
      </c>
      <c r="V61" s="64">
        <f t="shared" ca="1" si="46"/>
        <v>0.98573268863379615</v>
      </c>
      <c r="W61" s="64">
        <f t="shared" ca="1" si="46"/>
        <v>0.99960020320932774</v>
      </c>
      <c r="X61" s="64">
        <f t="shared" ca="1" si="46"/>
        <v>0.98412335694311692</v>
      </c>
      <c r="Y61" s="64">
        <f t="shared" ca="1" si="46"/>
        <v>0.96671841301784889</v>
      </c>
      <c r="Z61" s="64">
        <f t="shared" ca="1" si="46"/>
        <v>0.95197763786754008</v>
      </c>
      <c r="AA61" s="64">
        <f t="shared" ca="1" si="46"/>
        <v>0.93838263540014644</v>
      </c>
      <c r="AB61" s="64">
        <f t="shared" ca="1" si="46"/>
        <v>0.92992537332604974</v>
      </c>
      <c r="AC61" s="64">
        <f t="shared" ca="1" si="46"/>
        <v>0.91924174498598099</v>
      </c>
      <c r="AD61" s="64">
        <f t="shared" ca="1" si="46"/>
        <v>0.90877354809257094</v>
      </c>
      <c r="AE61" s="64">
        <f t="shared" ca="1" si="46"/>
        <v>0.90059622382830384</v>
      </c>
      <c r="AF61" s="64">
        <f t="shared" ca="1" si="46"/>
        <v>0.89065318028783647</v>
      </c>
      <c r="AG61" s="64">
        <f t="shared" ca="1" si="46"/>
        <v>0.87840943347501477</v>
      </c>
      <c r="AH61" s="64">
        <f t="shared" ca="1" si="46"/>
        <v>0.86842178759480104</v>
      </c>
      <c r="AI61" s="64">
        <f t="shared" ca="1" si="46"/>
        <v>0.85857103990660932</v>
      </c>
      <c r="AJ61" s="64">
        <f t="shared" ca="1" si="46"/>
        <v>0.85565284703522604</v>
      </c>
      <c r="AK61" s="64">
        <f t="shared" ca="1" si="46"/>
        <v>0.85983681597008377</v>
      </c>
      <c r="AL61" s="64">
        <f t="shared" ca="1" si="46"/>
        <v>0.86436869133671657</v>
      </c>
      <c r="AM61" s="64">
        <f t="shared" ca="1" si="46"/>
        <v>0.86078975915295297</v>
      </c>
      <c r="AN61" s="64">
        <f t="shared" ca="1" si="46"/>
        <v>0.86041957953218473</v>
      </c>
      <c r="AO61" s="64">
        <f t="shared" ca="1" si="46"/>
        <v>0.86329977676655067</v>
      </c>
      <c r="AP61" s="64">
        <f t="shared" ca="1" si="46"/>
        <v>0.86678187414662522</v>
      </c>
      <c r="AQ61" s="64">
        <f t="shared" ca="1" si="46"/>
        <v>0.87005749604908567</v>
      </c>
      <c r="AR61" s="64">
        <f t="shared" ca="1" si="46"/>
        <v>0.86961630374801924</v>
      </c>
      <c r="AS61" s="64">
        <f t="shared" ca="1" si="46"/>
        <v>0.87066636853957302</v>
      </c>
      <c r="AT61" s="64">
        <f t="shared" ca="1" si="46"/>
        <v>0.86881680702875763</v>
      </c>
      <c r="AV61" s="40">
        <f t="shared" ca="1" si="18"/>
        <v>0.99960020320932774</v>
      </c>
      <c r="AW61" s="41">
        <f t="shared" ca="1" si="19"/>
        <v>6</v>
      </c>
      <c r="AX61" t="str">
        <f t="shared" ca="1" si="20"/>
        <v>+60s</v>
      </c>
      <c r="AY61">
        <f t="shared" ca="1" si="21"/>
        <v>50</v>
      </c>
      <c r="AZ61" s="5">
        <f t="shared" ca="1" si="24"/>
        <v>0.83333333333333337</v>
      </c>
      <c r="BB61">
        <f t="shared" si="10"/>
        <v>0.13330147615940025</v>
      </c>
      <c r="BC61">
        <f t="shared" si="11"/>
        <v>0.86669852384059975</v>
      </c>
      <c r="BE61" s="33">
        <f t="shared" si="12"/>
        <v>3.3499126184528754</v>
      </c>
      <c r="BF61" s="32">
        <f t="shared" si="26"/>
        <v>0.21348458404954518</v>
      </c>
      <c r="BG61" s="33"/>
      <c r="BH61" s="34">
        <f t="shared" si="13"/>
        <v>0.78651541595045482</v>
      </c>
      <c r="BI61" s="34"/>
      <c r="BJ61" s="34">
        <f t="shared" si="16"/>
        <v>0.78651541595045482</v>
      </c>
      <c r="BK61" s="34"/>
      <c r="BL61" s="5">
        <f t="shared" ca="1" si="22"/>
        <v>0.87314965083103857</v>
      </c>
    </row>
    <row r="62" spans="1:64" x14ac:dyDescent="0.2">
      <c r="A62" s="45">
        <v>54</v>
      </c>
      <c r="B62" s="35">
        <f t="shared" si="14"/>
        <v>6.1342592592592646E-3</v>
      </c>
      <c r="C62" s="36">
        <v>113.31866111856441</v>
      </c>
      <c r="D62" s="29">
        <v>110</v>
      </c>
      <c r="E62" s="29">
        <v>3</v>
      </c>
      <c r="F62" s="37">
        <f t="shared" si="3"/>
        <v>0.5</v>
      </c>
      <c r="G62" s="38">
        <f t="shared" si="15"/>
        <v>110</v>
      </c>
      <c r="H62" s="31">
        <v>5</v>
      </c>
      <c r="I62" s="31">
        <v>20</v>
      </c>
      <c r="J62" s="36">
        <v>12.698152521392851</v>
      </c>
      <c r="K62" s="37">
        <f t="shared" si="5"/>
        <v>3.1745381303482127</v>
      </c>
      <c r="L62" s="30">
        <f t="shared" si="6"/>
        <v>3.1745381303482127</v>
      </c>
      <c r="M62" s="37">
        <f t="shared" si="7"/>
        <v>113.17453813034821</v>
      </c>
      <c r="N62" s="37">
        <f t="shared" si="8"/>
        <v>113.17453813034821</v>
      </c>
      <c r="O62" s="37">
        <f t="shared" si="9"/>
        <v>3.3186611185644068</v>
      </c>
      <c r="Q62" s="64">
        <f t="shared" ref="Q62:AT62" ca="1" si="47">IF(AND(ABS(SLOPE($L32:$L62,$A32:$A62)) &gt; $Q$3,
      ABS(SLOPE(OFFSET($O32:$O62, Q$7, 0),$A32:$A62)) &gt; $Q$3),
(MAX(0,(CORREL( $L32:$L62, OFFSET($O32:$O62, Q$7, 0) )))),
(1-ABS(SLOPE($L32:$L62, $A32:$A62)-SLOPE(OFFSET($O32:$O62, Q$7, 0),$A32:$A62)))
)</f>
        <v>0.88734597779644675</v>
      </c>
      <c r="R62" s="64">
        <f t="shared" ca="1" si="47"/>
        <v>0.9176342761365377</v>
      </c>
      <c r="S62" s="64">
        <f t="shared" ca="1" si="47"/>
        <v>0.93685506575408251</v>
      </c>
      <c r="T62" s="64">
        <f t="shared" ca="1" si="47"/>
        <v>0.95702010127129034</v>
      </c>
      <c r="U62" s="64">
        <f t="shared" ca="1" si="47"/>
        <v>0.97569610247323246</v>
      </c>
      <c r="V62" s="64">
        <f t="shared" ca="1" si="47"/>
        <v>0.98956361704876405</v>
      </c>
      <c r="W62" s="64">
        <f t="shared" ca="1" si="47"/>
        <v>0.99415994310368061</v>
      </c>
      <c r="X62" s="64">
        <f t="shared" ca="1" si="47"/>
        <v>0.97675499917841258</v>
      </c>
      <c r="Y62" s="64">
        <f t="shared" ca="1" si="47"/>
        <v>0.96201422402810377</v>
      </c>
      <c r="Z62" s="64">
        <f t="shared" ca="1" si="47"/>
        <v>0.94841922156071012</v>
      </c>
      <c r="AA62" s="64">
        <f t="shared" ca="1" si="47"/>
        <v>0.93996195948661332</v>
      </c>
      <c r="AB62" s="64">
        <f t="shared" ca="1" si="47"/>
        <v>0.92927833114654468</v>
      </c>
      <c r="AC62" s="64">
        <f t="shared" ca="1" si="47"/>
        <v>0.91881013425313462</v>
      </c>
      <c r="AD62" s="64">
        <f t="shared" ca="1" si="47"/>
        <v>0.91063280998886753</v>
      </c>
      <c r="AE62" s="64">
        <f t="shared" ca="1" si="47"/>
        <v>0.90068976644840015</v>
      </c>
      <c r="AF62" s="64">
        <f t="shared" ca="1" si="47"/>
        <v>0.88844601963557845</v>
      </c>
      <c r="AG62" s="64">
        <f t="shared" ca="1" si="47"/>
        <v>0.87845837375536473</v>
      </c>
      <c r="AH62" s="64">
        <f t="shared" ca="1" si="47"/>
        <v>0.86860762606717312</v>
      </c>
      <c r="AI62" s="64">
        <f t="shared" ca="1" si="47"/>
        <v>0.86568943319578961</v>
      </c>
      <c r="AJ62" s="64">
        <f t="shared" ca="1" si="47"/>
        <v>0.86987340213064746</v>
      </c>
      <c r="AK62" s="64">
        <f t="shared" ca="1" si="47"/>
        <v>0.87440527749728014</v>
      </c>
      <c r="AL62" s="64">
        <f t="shared" ca="1" si="47"/>
        <v>0.87082634531351655</v>
      </c>
      <c r="AM62" s="64">
        <f t="shared" ca="1" si="47"/>
        <v>0.87045616569274853</v>
      </c>
      <c r="AN62" s="64">
        <f t="shared" ca="1" si="47"/>
        <v>0.87333636292711447</v>
      </c>
      <c r="AO62" s="64">
        <f t="shared" ca="1" si="47"/>
        <v>0.87681846030718891</v>
      </c>
      <c r="AP62" s="64">
        <f t="shared" ca="1" si="47"/>
        <v>0.88009408220964935</v>
      </c>
      <c r="AQ62" s="64">
        <f t="shared" ca="1" si="47"/>
        <v>0.87965288990858292</v>
      </c>
      <c r="AR62" s="64">
        <f t="shared" ca="1" si="47"/>
        <v>0.8807029547001366</v>
      </c>
      <c r="AS62" s="64">
        <f t="shared" ca="1" si="47"/>
        <v>0.87885339318932132</v>
      </c>
      <c r="AT62" s="64">
        <f t="shared" ca="1" si="47"/>
        <v>0.8733914709321261</v>
      </c>
      <c r="AV62" s="40">
        <f t="shared" ca="1" si="18"/>
        <v>0.99415994310368061</v>
      </c>
      <c r="AW62" s="41">
        <f t="shared" ca="1" si="19"/>
        <v>6</v>
      </c>
      <c r="AX62" t="str">
        <f t="shared" ca="1" si="20"/>
        <v>+60s</v>
      </c>
      <c r="AY62">
        <f t="shared" ca="1" si="21"/>
        <v>50</v>
      </c>
      <c r="AZ62" s="5">
        <f t="shared" ca="1" si="24"/>
        <v>0.83333333333333337</v>
      </c>
      <c r="BB62">
        <f t="shared" si="10"/>
        <v>2.8824597643238813E-2</v>
      </c>
      <c r="BC62">
        <f t="shared" si="11"/>
        <v>0.97117540235676114</v>
      </c>
      <c r="BE62" s="33">
        <f t="shared" si="12"/>
        <v>3.1745381303482127</v>
      </c>
      <c r="BF62" s="32">
        <f t="shared" si="26"/>
        <v>4.6163083977434217E-2</v>
      </c>
      <c r="BG62" s="33"/>
      <c r="BH62" s="34">
        <f t="shared" si="13"/>
        <v>0.95383691602256582</v>
      </c>
      <c r="BI62" s="34"/>
      <c r="BJ62" s="34">
        <f t="shared" si="16"/>
        <v>0.95383691602256582</v>
      </c>
      <c r="BK62" s="34"/>
      <c r="BL62" s="5">
        <f t="shared" ca="1" si="22"/>
        <v>0.9271100641531933</v>
      </c>
    </row>
    <row r="63" spans="1:64" x14ac:dyDescent="0.2">
      <c r="A63" s="45">
        <v>55</v>
      </c>
      <c r="B63" s="35">
        <f t="shared" si="14"/>
        <v>6.2500000000000056E-3</v>
      </c>
      <c r="C63" s="36">
        <v>113.2303416864156</v>
      </c>
      <c r="D63" s="29">
        <v>110</v>
      </c>
      <c r="E63" s="29">
        <v>3</v>
      </c>
      <c r="F63" s="37">
        <f t="shared" si="3"/>
        <v>0.5</v>
      </c>
      <c r="G63" s="38">
        <f t="shared" si="15"/>
        <v>110</v>
      </c>
      <c r="H63" s="31">
        <v>5</v>
      </c>
      <c r="I63" s="31">
        <v>20</v>
      </c>
      <c r="J63" s="36">
        <v>11.969442882079093</v>
      </c>
      <c r="K63" s="37">
        <f t="shared" si="5"/>
        <v>2.9923607205197733</v>
      </c>
      <c r="L63" s="30">
        <f t="shared" si="6"/>
        <v>2.9923607205197733</v>
      </c>
      <c r="M63" s="37">
        <f t="shared" si="7"/>
        <v>112.99236072051977</v>
      </c>
      <c r="N63" s="37">
        <f t="shared" si="8"/>
        <v>112.99236072051977</v>
      </c>
      <c r="O63" s="37">
        <f t="shared" si="9"/>
        <v>3.2303416864155992</v>
      </c>
      <c r="Q63" s="64">
        <f t="shared" ref="Q63:AT63" ca="1" si="48">IF(AND(ABS(SLOPE($L33:$L63,$A33:$A63)) &gt; $Q$3,
      ABS(SLOPE(OFFSET($O33:$O63, Q$7, 0),$A33:$A63)) &gt; $Q$3),
(MAX(0,(CORREL( $L33:$L63, OFFSET($O33:$O63, Q$7, 0) )))),
(1-ABS(SLOPE($L33:$L63, $A33:$A63)-SLOPE(OFFSET($O33:$O63, Q$7, 0),$A33:$A63)))
)</f>
        <v>0.90768593843211187</v>
      </c>
      <c r="R63" s="64">
        <f t="shared" ca="1" si="48"/>
        <v>0.92690672804965679</v>
      </c>
      <c r="S63" s="64">
        <f t="shared" ca="1" si="48"/>
        <v>0.94707176356686451</v>
      </c>
      <c r="T63" s="64">
        <f t="shared" ca="1" si="48"/>
        <v>0.96574776476880664</v>
      </c>
      <c r="U63" s="64">
        <f t="shared" ca="1" si="48"/>
        <v>0.97961527934433823</v>
      </c>
      <c r="V63" s="64">
        <f t="shared" ca="1" si="48"/>
        <v>0.99589171919189357</v>
      </c>
      <c r="W63" s="64">
        <f t="shared" ca="1" si="48"/>
        <v>0.89460220564399118</v>
      </c>
      <c r="X63" s="64">
        <f t="shared" ca="1" si="48"/>
        <v>0.90781929277880791</v>
      </c>
      <c r="Y63" s="64">
        <f t="shared" ca="1" si="48"/>
        <v>0.91666563317389249</v>
      </c>
      <c r="Z63" s="64">
        <f t="shared" ca="1" si="48"/>
        <v>0.90713693602882384</v>
      </c>
      <c r="AA63" s="64">
        <f t="shared" ca="1" si="48"/>
        <v>0.88550224337041661</v>
      </c>
      <c r="AB63" s="64">
        <f t="shared" ca="1" si="48"/>
        <v>0.85536752169803965</v>
      </c>
      <c r="AC63" s="64">
        <f t="shared" ca="1" si="48"/>
        <v>0.82939066676791917</v>
      </c>
      <c r="AD63" s="64">
        <f t="shared" ca="1" si="48"/>
        <v>0.80850590970872516</v>
      </c>
      <c r="AE63" s="64">
        <f t="shared" ca="1" si="48"/>
        <v>0.78973266883630799</v>
      </c>
      <c r="AF63" s="64">
        <f t="shared" ca="1" si="48"/>
        <v>0.77836797464100638</v>
      </c>
      <c r="AG63" s="64">
        <f t="shared" ca="1" si="48"/>
        <v>0.76718187756570488</v>
      </c>
      <c r="AH63" s="64">
        <f t="shared" ca="1" si="48"/>
        <v>0.76872911970467905</v>
      </c>
      <c r="AI63" s="64">
        <f t="shared" ca="1" si="48"/>
        <v>0.76155125532930945</v>
      </c>
      <c r="AJ63" s="64">
        <f t="shared" ca="1" si="48"/>
        <v>0.75915588405823009</v>
      </c>
      <c r="AK63" s="64">
        <f t="shared" ca="1" si="48"/>
        <v>0.75379121273920413</v>
      </c>
      <c r="AL63" s="64">
        <f t="shared" ca="1" si="48"/>
        <v>0.77742080401133307</v>
      </c>
      <c r="AM63" s="64">
        <f t="shared" ca="1" si="48"/>
        <v>0.78014447424162714</v>
      </c>
      <c r="AN63" s="64">
        <f t="shared" ca="1" si="48"/>
        <v>0.77236251051784854</v>
      </c>
      <c r="AO63" s="64">
        <f t="shared" ca="1" si="48"/>
        <v>0.77452267700482613</v>
      </c>
      <c r="AP63" s="64">
        <f t="shared" ca="1" si="48"/>
        <v>0.79013115702905723</v>
      </c>
      <c r="AQ63" s="64">
        <f t="shared" ca="1" si="48"/>
        <v>0.78930881077506188</v>
      </c>
      <c r="AR63" s="64">
        <f t="shared" ca="1" si="48"/>
        <v>0.78205729863274476</v>
      </c>
      <c r="AS63" s="64">
        <f t="shared" ca="1" si="48"/>
        <v>0.78067327488982652</v>
      </c>
      <c r="AT63" s="64">
        <f t="shared" ca="1" si="48"/>
        <v>0.78535472556303287</v>
      </c>
      <c r="AV63" s="40">
        <f t="shared" ca="1" si="18"/>
        <v>0.99589171919189357</v>
      </c>
      <c r="AW63" s="41">
        <f t="shared" ca="1" si="19"/>
        <v>5</v>
      </c>
      <c r="AX63" t="str">
        <f t="shared" ca="1" si="20"/>
        <v>+50s</v>
      </c>
      <c r="AY63">
        <f t="shared" ca="1" si="21"/>
        <v>40</v>
      </c>
      <c r="AZ63" s="5">
        <f t="shared" ca="1" si="24"/>
        <v>0.8666666666666667</v>
      </c>
      <c r="BB63">
        <f t="shared" si="10"/>
        <v>4.7596193179165171E-2</v>
      </c>
      <c r="BC63">
        <f t="shared" si="11"/>
        <v>0.95240380682083481</v>
      </c>
      <c r="BE63" s="33">
        <f t="shared" si="12"/>
        <v>2.9923607205197733</v>
      </c>
      <c r="BF63" s="32">
        <f t="shared" si="26"/>
        <v>7.6226113888231931E-2</v>
      </c>
      <c r="BG63" s="33"/>
      <c r="BH63" s="34">
        <f t="shared" si="13"/>
        <v>0.92377388611176803</v>
      </c>
      <c r="BI63" s="34"/>
      <c r="BJ63" s="34">
        <f t="shared" si="16"/>
        <v>0.92377388611176803</v>
      </c>
      <c r="BK63" s="34"/>
      <c r="BL63" s="5">
        <f t="shared" ca="1" si="22"/>
        <v>0.92877742399010943</v>
      </c>
    </row>
    <row r="64" spans="1:64" x14ac:dyDescent="0.2">
      <c r="A64" s="45">
        <v>56</v>
      </c>
      <c r="B64" s="35">
        <f t="shared" si="14"/>
        <v>6.3657407407407465E-3</v>
      </c>
      <c r="C64" s="36">
        <v>113.81547678951451</v>
      </c>
      <c r="D64" s="29">
        <v>110</v>
      </c>
      <c r="E64" s="29">
        <v>3</v>
      </c>
      <c r="F64" s="37">
        <f t="shared" si="3"/>
        <v>0.5</v>
      </c>
      <c r="G64" s="38">
        <f t="shared" si="15"/>
        <v>110</v>
      </c>
      <c r="H64" s="31">
        <v>5</v>
      </c>
      <c r="I64" s="31">
        <v>20</v>
      </c>
      <c r="J64" s="36">
        <v>11.215083154575954</v>
      </c>
      <c r="K64" s="37">
        <f t="shared" si="5"/>
        <v>2.8037707886439884</v>
      </c>
      <c r="L64" s="30">
        <f t="shared" si="6"/>
        <v>2.8037707886439884</v>
      </c>
      <c r="M64" s="37">
        <f t="shared" si="7"/>
        <v>112.80377078864399</v>
      </c>
      <c r="N64" s="37">
        <f t="shared" si="8"/>
        <v>112.80377078864399</v>
      </c>
      <c r="O64" s="37">
        <f t="shared" si="9"/>
        <v>3.8154767895145056</v>
      </c>
      <c r="Q64" s="64">
        <f t="shared" ref="Q64:AT64" ca="1" si="49">IF(AND(ABS(SLOPE($L34:$L64,$A34:$A64)) &gt; $Q$3,
      ABS(SLOPE(OFFSET($O34:$O64, Q$7, 0),$A34:$A64)) &gt; $Q$3),
(MAX(0,(CORREL( $L34:$L64, OFFSET($O34:$O64, Q$7, 0) )))),
(1-ABS(SLOPE($L34:$L64, $A34:$A64)-SLOPE(OFFSET($O34:$O64, Q$7, 0),$A34:$A64)))
)</f>
        <v>0.91706795773341687</v>
      </c>
      <c r="R64" s="64">
        <f t="shared" ca="1" si="49"/>
        <v>0.9372329932506247</v>
      </c>
      <c r="S64" s="64">
        <f t="shared" ca="1" si="49"/>
        <v>0.95590899445256672</v>
      </c>
      <c r="T64" s="64">
        <f t="shared" ca="1" si="49"/>
        <v>0.96977650902809842</v>
      </c>
      <c r="U64" s="64">
        <f t="shared" ca="1" si="49"/>
        <v>0.98605294887565376</v>
      </c>
      <c r="V64" s="64">
        <f t="shared" ca="1" si="49"/>
        <v>0.87470169128506159</v>
      </c>
      <c r="W64" s="64">
        <f t="shared" ca="1" si="49"/>
        <v>0.90283018745370935</v>
      </c>
      <c r="X64" s="64">
        <f t="shared" ca="1" si="49"/>
        <v>0.91964005313519026</v>
      </c>
      <c r="Y64" s="64">
        <f t="shared" ca="1" si="49"/>
        <v>0.91655659810968471</v>
      </c>
      <c r="Z64" s="64">
        <f t="shared" ca="1" si="49"/>
        <v>0.90446511317611578</v>
      </c>
      <c r="AA64" s="64">
        <f t="shared" ca="1" si="49"/>
        <v>0.88413737911436818</v>
      </c>
      <c r="AB64" s="64">
        <f t="shared" ca="1" si="49"/>
        <v>0.86462970839730835</v>
      </c>
      <c r="AC64" s="64">
        <f t="shared" ca="1" si="49"/>
        <v>0.84934970681563138</v>
      </c>
      <c r="AD64" s="64">
        <f t="shared" ca="1" si="49"/>
        <v>0.83585475383955876</v>
      </c>
      <c r="AE64" s="64">
        <f t="shared" ca="1" si="49"/>
        <v>0.82706001624469561</v>
      </c>
      <c r="AF64" s="64">
        <f t="shared" ca="1" si="49"/>
        <v>0.81815989123194888</v>
      </c>
      <c r="AG64" s="64">
        <f t="shared" ca="1" si="49"/>
        <v>0.81951226105975294</v>
      </c>
      <c r="AH64" s="64">
        <f t="shared" ca="1" si="49"/>
        <v>0.8130055914673463</v>
      </c>
      <c r="AI64" s="64">
        <f t="shared" ca="1" si="49"/>
        <v>0.81079751217071994</v>
      </c>
      <c r="AJ64" s="64">
        <f t="shared" ca="1" si="49"/>
        <v>0.80618348386091931</v>
      </c>
      <c r="AK64" s="64">
        <f t="shared" ca="1" si="49"/>
        <v>0.82699395394262598</v>
      </c>
      <c r="AL64" s="64">
        <f t="shared" ca="1" si="49"/>
        <v>0.8294333626607493</v>
      </c>
      <c r="AM64" s="64">
        <f t="shared" ca="1" si="49"/>
        <v>0.82241481520968773</v>
      </c>
      <c r="AN64" s="64">
        <f t="shared" ca="1" si="49"/>
        <v>0.8243380624611818</v>
      </c>
      <c r="AO64" s="64">
        <f t="shared" ca="1" si="49"/>
        <v>0.83811171193318723</v>
      </c>
      <c r="AP64" s="64">
        <f t="shared" ca="1" si="49"/>
        <v>0.83741247916714656</v>
      </c>
      <c r="AQ64" s="64">
        <f t="shared" ca="1" si="49"/>
        <v>0.83113913177695287</v>
      </c>
      <c r="AR64" s="64">
        <f t="shared" ca="1" si="49"/>
        <v>0.83002421384539693</v>
      </c>
      <c r="AS64" s="64">
        <f t="shared" ca="1" si="49"/>
        <v>0.83419672767250597</v>
      </c>
      <c r="AT64" s="64">
        <f t="shared" ca="1" si="49"/>
        <v>0.81735522986928644</v>
      </c>
      <c r="AV64" s="40">
        <f t="shared" ca="1" si="18"/>
        <v>0.98605294887565376</v>
      </c>
      <c r="AW64" s="41">
        <f t="shared" ca="1" si="19"/>
        <v>4</v>
      </c>
      <c r="AX64" t="str">
        <f t="shared" ca="1" si="20"/>
        <v>+40s</v>
      </c>
      <c r="AY64">
        <f t="shared" ca="1" si="21"/>
        <v>30</v>
      </c>
      <c r="AZ64" s="5">
        <f t="shared" ca="1" si="24"/>
        <v>0.9</v>
      </c>
      <c r="BB64">
        <f t="shared" si="10"/>
        <v>0.20234120017410345</v>
      </c>
      <c r="BC64">
        <f t="shared" si="11"/>
        <v>0.7976587998258966</v>
      </c>
      <c r="BE64" s="33">
        <f t="shared" si="12"/>
        <v>2.8037707886439884</v>
      </c>
      <c r="BF64" s="32">
        <f t="shared" si="26"/>
        <v>0.32405287773107722</v>
      </c>
      <c r="BG64" s="33"/>
      <c r="BH64" s="34">
        <f t="shared" si="13"/>
        <v>0.67594712226892284</v>
      </c>
      <c r="BI64" s="34"/>
      <c r="BJ64" s="34">
        <f t="shared" si="16"/>
        <v>0.67594712226892284</v>
      </c>
      <c r="BK64" s="34"/>
      <c r="BL64" s="5">
        <f t="shared" ca="1" si="22"/>
        <v>0.85400002371485895</v>
      </c>
    </row>
    <row r="65" spans="1:64" x14ac:dyDescent="0.2">
      <c r="A65" s="45">
        <v>57</v>
      </c>
      <c r="B65" s="35">
        <f t="shared" si="14"/>
        <v>6.4814814814814874E-3</v>
      </c>
      <c r="C65" s="36">
        <v>113.40736346143761</v>
      </c>
      <c r="D65" s="29">
        <v>110</v>
      </c>
      <c r="E65" s="29">
        <v>3</v>
      </c>
      <c r="F65" s="37">
        <f t="shared" si="3"/>
        <v>0.5</v>
      </c>
      <c r="G65" s="38">
        <f t="shared" si="15"/>
        <v>110</v>
      </c>
      <c r="H65" s="31">
        <v>5</v>
      </c>
      <c r="I65" s="31">
        <v>20</v>
      </c>
      <c r="J65" s="36">
        <v>10.436689904811146</v>
      </c>
      <c r="K65" s="37">
        <f t="shared" si="5"/>
        <v>2.6091724762027866</v>
      </c>
      <c r="L65" s="30">
        <f t="shared" si="6"/>
        <v>2.6091724762027866</v>
      </c>
      <c r="M65" s="37">
        <f t="shared" si="7"/>
        <v>112.60917247620279</v>
      </c>
      <c r="N65" s="37">
        <f t="shared" si="8"/>
        <v>112.60917247620279</v>
      </c>
      <c r="O65" s="37">
        <f t="shared" si="9"/>
        <v>3.4073634614376118</v>
      </c>
      <c r="Q65" s="64">
        <f t="shared" ref="Q65:AT65" ca="1" si="50">IF(AND(ABS(SLOPE($L35:$L65,$A35:$A65)) &gt; $Q$3,
      ABS(SLOPE(OFFSET($O35:$O65, Q$7, 0),$A35:$A65)) &gt; $Q$3),
(MAX(0,(CORREL( $L35:$L65, OFFSET($O35:$O65, Q$7, 0) )))),
(1-ABS(SLOPE($L35:$L65, $A35:$A65)-SLOPE(OFFSET($O35:$O65, Q$7, 0),$A35:$A65)))
)</f>
        <v>0.92752487445562293</v>
      </c>
      <c r="R65" s="64">
        <f t="shared" ca="1" si="50"/>
        <v>0.94620087565756505</v>
      </c>
      <c r="S65" s="64">
        <f t="shared" ca="1" si="50"/>
        <v>0.96006839023309665</v>
      </c>
      <c r="T65" s="64">
        <f t="shared" ca="1" si="50"/>
        <v>0.97634483008065198</v>
      </c>
      <c r="U65" s="64">
        <f t="shared" ca="1" si="50"/>
        <v>0.85366905094370038</v>
      </c>
      <c r="V65" s="64">
        <f t="shared" ca="1" si="50"/>
        <v>0.89363703095105507</v>
      </c>
      <c r="W65" s="64">
        <f t="shared" ca="1" si="50"/>
        <v>0.9167595896398163</v>
      </c>
      <c r="X65" s="64">
        <f t="shared" ca="1" si="50"/>
        <v>0.91888099445959959</v>
      </c>
      <c r="Y65" s="64">
        <f t="shared" ca="1" si="50"/>
        <v>0.91453929627386443</v>
      </c>
      <c r="Z65" s="64">
        <f t="shared" ca="1" si="50"/>
        <v>0.90222087718340471</v>
      </c>
      <c r="AA65" s="64">
        <f t="shared" ca="1" si="50"/>
        <v>0.88803153083923581</v>
      </c>
      <c r="AB65" s="64">
        <f t="shared" ca="1" si="50"/>
        <v>0.87734990894574194</v>
      </c>
      <c r="AC65" s="64">
        <f t="shared" ca="1" si="50"/>
        <v>0.86818035471018196</v>
      </c>
      <c r="AD65" s="64">
        <f t="shared" ca="1" si="50"/>
        <v>0.86150437542921354</v>
      </c>
      <c r="AE65" s="64">
        <f t="shared" ca="1" si="50"/>
        <v>0.85449506041434431</v>
      </c>
      <c r="AF65" s="64">
        <f t="shared" ca="1" si="50"/>
        <v>0.85568283957195757</v>
      </c>
      <c r="AG65" s="64">
        <f t="shared" ca="1" si="50"/>
        <v>0.84975366910340222</v>
      </c>
      <c r="AH65" s="64">
        <f t="shared" ca="1" si="50"/>
        <v>0.84770898741348044</v>
      </c>
      <c r="AI65" s="64">
        <f t="shared" ca="1" si="50"/>
        <v>0.84372554408217582</v>
      </c>
      <c r="AJ65" s="64">
        <f t="shared" ca="1" si="50"/>
        <v>0.86214781411679653</v>
      </c>
      <c r="AK65" s="64">
        <f t="shared" ca="1" si="50"/>
        <v>0.86434445675487614</v>
      </c>
      <c r="AL65" s="64">
        <f t="shared" ca="1" si="50"/>
        <v>0.8579805646335833</v>
      </c>
      <c r="AM65" s="64">
        <f t="shared" ca="1" si="50"/>
        <v>0.85970210747535636</v>
      </c>
      <c r="AN65" s="64">
        <f t="shared" ca="1" si="50"/>
        <v>0.87192007825548423</v>
      </c>
      <c r="AO65" s="64">
        <f t="shared" ca="1" si="50"/>
        <v>0.87132393830371613</v>
      </c>
      <c r="AP65" s="64">
        <f t="shared" ca="1" si="50"/>
        <v>0.86587380345988418</v>
      </c>
      <c r="AQ65" s="64">
        <f t="shared" ca="1" si="50"/>
        <v>0.8649818580074492</v>
      </c>
      <c r="AR65" s="64">
        <f t="shared" ca="1" si="50"/>
        <v>0.86872084582054299</v>
      </c>
      <c r="AS65" s="64">
        <f t="shared" ca="1" si="50"/>
        <v>0.85386221894631442</v>
      </c>
      <c r="AT65" s="64">
        <f t="shared" ca="1" si="50"/>
        <v>0.84727140680679325</v>
      </c>
      <c r="AV65" s="40">
        <f t="shared" ca="1" si="18"/>
        <v>0.97634483008065198</v>
      </c>
      <c r="AW65" s="41">
        <f t="shared" ca="1" si="19"/>
        <v>3</v>
      </c>
      <c r="AX65" t="str">
        <f t="shared" ca="1" si="20"/>
        <v>+30s</v>
      </c>
      <c r="AY65">
        <f t="shared" ca="1" si="21"/>
        <v>20</v>
      </c>
      <c r="AZ65" s="5">
        <f t="shared" ca="1" si="24"/>
        <v>0.93333333333333335</v>
      </c>
      <c r="BB65">
        <f t="shared" si="10"/>
        <v>0.15963819704696505</v>
      </c>
      <c r="BC65">
        <f t="shared" si="11"/>
        <v>0.84036180295303498</v>
      </c>
      <c r="BE65" s="33">
        <f t="shared" si="12"/>
        <v>2.6091724762027866</v>
      </c>
      <c r="BF65" s="32">
        <f t="shared" si="26"/>
        <v>0.25566329103691149</v>
      </c>
      <c r="BG65" s="33"/>
      <c r="BH65" s="34">
        <f t="shared" si="13"/>
        <v>0.74433670896308857</v>
      </c>
      <c r="BI65" s="34"/>
      <c r="BJ65" s="34">
        <f t="shared" si="16"/>
        <v>0.74433670896308857</v>
      </c>
      <c r="BK65" s="34"/>
      <c r="BL65" s="5">
        <f t="shared" ca="1" si="22"/>
        <v>0.88467162412569122</v>
      </c>
    </row>
    <row r="66" spans="1:64" x14ac:dyDescent="0.2">
      <c r="A66" s="45">
        <v>58</v>
      </c>
      <c r="B66" s="35">
        <f t="shared" si="14"/>
        <v>6.5972222222222283E-3</v>
      </c>
      <c r="C66" s="36">
        <v>113.08295614652201</v>
      </c>
      <c r="D66" s="29">
        <v>110</v>
      </c>
      <c r="E66" s="29">
        <v>3</v>
      </c>
      <c r="F66" s="37">
        <f t="shared" si="3"/>
        <v>0.5</v>
      </c>
      <c r="G66" s="38">
        <f t="shared" si="15"/>
        <v>110</v>
      </c>
      <c r="H66" s="31">
        <v>5</v>
      </c>
      <c r="I66" s="31">
        <v>20</v>
      </c>
      <c r="J66" s="36">
        <v>9.6359312016914007</v>
      </c>
      <c r="K66" s="37">
        <f t="shared" si="5"/>
        <v>2.4089828004228502</v>
      </c>
      <c r="L66" s="30">
        <f t="shared" si="6"/>
        <v>2.4089828004228502</v>
      </c>
      <c r="M66" s="37">
        <f t="shared" si="7"/>
        <v>112.40898280042285</v>
      </c>
      <c r="N66" s="37">
        <f t="shared" si="8"/>
        <v>112.40898280042285</v>
      </c>
      <c r="O66" s="37">
        <f t="shared" si="9"/>
        <v>3.0829561465220081</v>
      </c>
      <c r="Q66" s="64">
        <f t="shared" ref="Q66:AT66" ca="1" si="51">IF(AND(ABS(SLOPE($L36:$L66,$A36:$A66)) &gt; $Q$3,
      ABS(SLOPE(OFFSET($O36:$O66, Q$7, 0),$A36:$A66)) &gt; $Q$3),
(MAX(0,(CORREL( $L36:$L66, OFFSET($O36:$O66, Q$7, 0) )))),
(1-ABS(SLOPE($L36:$L66, $A36:$A66)-SLOPE(OFFSET($O36:$O66, Q$7, 0),$A36:$A66)))
)</f>
        <v>0.93664421253531438</v>
      </c>
      <c r="R66" s="64">
        <f t="shared" ca="1" si="51"/>
        <v>0.95051172711084608</v>
      </c>
      <c r="S66" s="64">
        <f t="shared" ca="1" si="51"/>
        <v>0.96678816695840131</v>
      </c>
      <c r="T66" s="64">
        <f t="shared" ca="1" si="51"/>
        <v>0.83323309062647377</v>
      </c>
      <c r="U66" s="64">
        <f t="shared" ca="1" si="51"/>
        <v>0.88272798092945692</v>
      </c>
      <c r="V66" s="64">
        <f t="shared" ca="1" si="51"/>
        <v>0.91092331035118534</v>
      </c>
      <c r="W66" s="64">
        <f t="shared" ca="1" si="51"/>
        <v>0.91729159491216605</v>
      </c>
      <c r="X66" s="64">
        <f t="shared" ca="1" si="51"/>
        <v>0.91930178071354918</v>
      </c>
      <c r="Y66" s="64">
        <f t="shared" ca="1" si="51"/>
        <v>0.91357770079118705</v>
      </c>
      <c r="Z66" s="64">
        <f t="shared" ca="1" si="51"/>
        <v>0.9037899329595942</v>
      </c>
      <c r="AA66" s="64">
        <f t="shared" ca="1" si="51"/>
        <v>0.89690801883022098</v>
      </c>
      <c r="AB66" s="64">
        <f t="shared" ca="1" si="51"/>
        <v>0.89130927008188821</v>
      </c>
      <c r="AC66" s="64">
        <f t="shared" ca="1" si="51"/>
        <v>0.88639071367027189</v>
      </c>
      <c r="AD66" s="64">
        <f t="shared" ca="1" si="51"/>
        <v>0.88095374127885295</v>
      </c>
      <c r="AE66" s="64">
        <f t="shared" ca="1" si="51"/>
        <v>0.88200245797413934</v>
      </c>
      <c r="AF66" s="64">
        <f t="shared" ca="1" si="51"/>
        <v>0.876567905791373</v>
      </c>
      <c r="AG66" s="64">
        <f t="shared" ca="1" si="51"/>
        <v>0.87466456544818583</v>
      </c>
      <c r="AH66" s="64">
        <f t="shared" ca="1" si="51"/>
        <v>0.87121174854621697</v>
      </c>
      <c r="AI66" s="64">
        <f t="shared" ca="1" si="51"/>
        <v>0.88761172084593032</v>
      </c>
      <c r="AJ66" s="64">
        <f t="shared" ca="1" si="51"/>
        <v>0.8896015618797003</v>
      </c>
      <c r="AK66" s="64">
        <f t="shared" ca="1" si="51"/>
        <v>0.88379701361153051</v>
      </c>
      <c r="AL66" s="64">
        <f t="shared" ca="1" si="51"/>
        <v>0.88534712673062266</v>
      </c>
      <c r="AM66" s="64">
        <f t="shared" ca="1" si="51"/>
        <v>0.89624694176941377</v>
      </c>
      <c r="AN66" s="64">
        <f t="shared" ca="1" si="51"/>
        <v>0.89573734338687117</v>
      </c>
      <c r="AO66" s="64">
        <f t="shared" ca="1" si="51"/>
        <v>0.89098087660809622</v>
      </c>
      <c r="AP66" s="64">
        <f t="shared" ca="1" si="51"/>
        <v>0.89027459686415733</v>
      </c>
      <c r="AQ66" s="64">
        <f t="shared" ca="1" si="51"/>
        <v>0.89364498090950373</v>
      </c>
      <c r="AR66" s="64">
        <f t="shared" ca="1" si="51"/>
        <v>0.8804637646606509</v>
      </c>
      <c r="AS66" s="64">
        <f t="shared" ca="1" si="51"/>
        <v>0.87467886063875266</v>
      </c>
      <c r="AT66" s="64">
        <f t="shared" ca="1" si="51"/>
        <v>0.8871398508348014</v>
      </c>
      <c r="AV66" s="40">
        <f t="shared" ca="1" si="18"/>
        <v>0.96678816695840131</v>
      </c>
      <c r="AW66" s="41">
        <f t="shared" ca="1" si="19"/>
        <v>2</v>
      </c>
      <c r="AX66" t="str">
        <f t="shared" ca="1" si="20"/>
        <v>+20s</v>
      </c>
      <c r="AY66">
        <f t="shared" ca="1" si="21"/>
        <v>10</v>
      </c>
      <c r="AZ66" s="5">
        <f t="shared" ca="1" si="24"/>
        <v>0.96666666666666667</v>
      </c>
      <c r="BB66">
        <f t="shared" si="10"/>
        <v>0.13479466921983158</v>
      </c>
      <c r="BC66">
        <f t="shared" si="11"/>
        <v>0.86520533078016837</v>
      </c>
      <c r="BE66" s="33">
        <f t="shared" si="12"/>
        <v>2.4089828004228502</v>
      </c>
      <c r="BF66" s="32">
        <f t="shared" si="26"/>
        <v>0.21587595816329219</v>
      </c>
      <c r="BG66" s="33"/>
      <c r="BH66" s="34">
        <f t="shared" si="13"/>
        <v>0.78412404183670781</v>
      </c>
      <c r="BI66" s="34"/>
      <c r="BJ66" s="34">
        <f t="shared" si="16"/>
        <v>0.78412404183670781</v>
      </c>
      <c r="BK66" s="34"/>
      <c r="BL66" s="5">
        <f t="shared" ca="1" si="22"/>
        <v>0.90585962515392515</v>
      </c>
    </row>
    <row r="67" spans="1:64" x14ac:dyDescent="0.2">
      <c r="A67" s="45">
        <v>59</v>
      </c>
      <c r="B67" s="35">
        <f t="shared" si="14"/>
        <v>6.7129629629629692E-3</v>
      </c>
      <c r="C67" s="36">
        <v>112.81245178150452</v>
      </c>
      <c r="D67" s="29">
        <v>110</v>
      </c>
      <c r="E67" s="29">
        <v>3</v>
      </c>
      <c r="F67" s="37">
        <f t="shared" si="3"/>
        <v>0.5</v>
      </c>
      <c r="G67" s="38">
        <f t="shared" si="15"/>
        <v>110</v>
      </c>
      <c r="H67" s="31">
        <v>5</v>
      </c>
      <c r="I67" s="31">
        <v>20</v>
      </c>
      <c r="J67" s="36">
        <v>8.8145230424904355</v>
      </c>
      <c r="K67" s="37">
        <f t="shared" si="5"/>
        <v>2.2036307606226089</v>
      </c>
      <c r="L67" s="30">
        <f t="shared" si="6"/>
        <v>2.2036307606226089</v>
      </c>
      <c r="M67" s="37">
        <f t="shared" si="7"/>
        <v>112.20363076062262</v>
      </c>
      <c r="N67" s="37">
        <f t="shared" si="8"/>
        <v>112.20363076062262</v>
      </c>
      <c r="O67" s="37">
        <f t="shared" si="9"/>
        <v>2.8124517815045209</v>
      </c>
      <c r="Q67" s="64">
        <f t="shared" ref="Q67:AT67" ca="1" si="52">IF(AND(ABS(SLOPE($L37:$L67,$A37:$A67)) &gt; $Q$3,
      ABS(SLOPE(OFFSET($O37:$O67, Q$7, 0),$A37:$A67)) &gt; $Q$3),
(MAX(0,(CORREL( $L37:$L67, OFFSET($O37:$O67, Q$7, 0) )))),
(1-ABS(SLOPE($L37:$L67, $A37:$A67)-SLOPE(OFFSET($O37:$O67, Q$7, 0),$A37:$A67)))
)</f>
        <v>0.94112699924876742</v>
      </c>
      <c r="R67" s="64">
        <f t="shared" ca="1" si="52"/>
        <v>0.95740343909632275</v>
      </c>
      <c r="S67" s="64">
        <f t="shared" ca="1" si="52"/>
        <v>0.81409390434411411</v>
      </c>
      <c r="T67" s="64">
        <f t="shared" ca="1" si="52"/>
        <v>0.87137401308738704</v>
      </c>
      <c r="U67" s="64">
        <f t="shared" ca="1" si="52"/>
        <v>0.903709938655886</v>
      </c>
      <c r="V67" s="64">
        <f t="shared" ca="1" si="52"/>
        <v>0.91358945166225758</v>
      </c>
      <c r="W67" s="64">
        <f t="shared" ca="1" si="52"/>
        <v>0.9208707506351741</v>
      </c>
      <c r="X67" s="64">
        <f t="shared" ca="1" si="52"/>
        <v>0.92063926772306059</v>
      </c>
      <c r="Y67" s="64">
        <f t="shared" ca="1" si="52"/>
        <v>0.91453318369691172</v>
      </c>
      <c r="Z67" s="64">
        <f t="shared" ca="1" si="52"/>
        <v>0.91082545067900245</v>
      </c>
      <c r="AA67" s="64">
        <f t="shared" ca="1" si="52"/>
        <v>0.9082074083892564</v>
      </c>
      <c r="AB67" s="64">
        <f t="shared" ca="1" si="52"/>
        <v>0.9047614658523121</v>
      </c>
      <c r="AC67" s="64">
        <f t="shared" ca="1" si="52"/>
        <v>0.90064471247474198</v>
      </c>
      <c r="AD67" s="64">
        <f t="shared" ca="1" si="52"/>
        <v>0.90157519072391934</v>
      </c>
      <c r="AE67" s="64">
        <f t="shared" ca="1" si="52"/>
        <v>0.89656561571756233</v>
      </c>
      <c r="AF67" s="64">
        <f t="shared" ca="1" si="52"/>
        <v>0.89478462597366537</v>
      </c>
      <c r="AG67" s="64">
        <f t="shared" ca="1" si="52"/>
        <v>0.89178155136148496</v>
      </c>
      <c r="AH67" s="64">
        <f t="shared" ca="1" si="52"/>
        <v>0.90645907255198321</v>
      </c>
      <c r="AI67" s="64">
        <f t="shared" ca="1" si="52"/>
        <v>0.90827196236507013</v>
      </c>
      <c r="AJ67" s="64">
        <f t="shared" ca="1" si="52"/>
        <v>0.90294711774266123</v>
      </c>
      <c r="AK67" s="64">
        <f t="shared" ca="1" si="52"/>
        <v>0.90435080389054068</v>
      </c>
      <c r="AL67" s="64">
        <f t="shared" ca="1" si="52"/>
        <v>0.91412736085021751</v>
      </c>
      <c r="AM67" s="64">
        <f t="shared" ca="1" si="52"/>
        <v>0.91369097337792204</v>
      </c>
      <c r="AN67" s="64">
        <f t="shared" ca="1" si="52"/>
        <v>0.90952306813463324</v>
      </c>
      <c r="AO67" s="64">
        <f t="shared" ca="1" si="52"/>
        <v>0.90897284966929659</v>
      </c>
      <c r="AP67" s="64">
        <f t="shared" ca="1" si="52"/>
        <v>0.91202829317975731</v>
      </c>
      <c r="AQ67" s="64">
        <f t="shared" ca="1" si="52"/>
        <v>0.90027468199470728</v>
      </c>
      <c r="AR67" s="64">
        <f t="shared" ca="1" si="52"/>
        <v>0.89517424466822937</v>
      </c>
      <c r="AS67" s="64">
        <f t="shared" ca="1" si="52"/>
        <v>0.90641887339587957</v>
      </c>
      <c r="AT67" s="64">
        <f t="shared" ca="1" si="52"/>
        <v>0.90446990303967556</v>
      </c>
      <c r="AV67" s="40">
        <f t="shared" ca="1" si="18"/>
        <v>0.95740343909632275</v>
      </c>
      <c r="AW67" s="41">
        <f t="shared" ca="1" si="19"/>
        <v>1</v>
      </c>
      <c r="AX67" t="str">
        <f t="shared" ca="1" si="20"/>
        <v>+10s</v>
      </c>
      <c r="AY67">
        <f t="shared" ca="1" si="21"/>
        <v>0</v>
      </c>
      <c r="AZ67" s="5">
        <f t="shared" ca="1" si="24"/>
        <v>1</v>
      </c>
      <c r="BB67">
        <f t="shared" si="10"/>
        <v>0.12176420417638241</v>
      </c>
      <c r="BC67">
        <f t="shared" si="11"/>
        <v>0.87823579582361755</v>
      </c>
      <c r="BE67" s="33">
        <f t="shared" si="12"/>
        <v>2.2036307606226089</v>
      </c>
      <c r="BF67" s="32">
        <f t="shared" si="26"/>
        <v>0.19500744650145252</v>
      </c>
      <c r="BG67" s="33"/>
      <c r="BH67" s="34">
        <f t="shared" si="13"/>
        <v>0.80499255349854748</v>
      </c>
      <c r="BI67" s="34"/>
      <c r="BJ67" s="34">
        <f t="shared" si="16"/>
        <v>0.80499255349854748</v>
      </c>
      <c r="BK67" s="34"/>
      <c r="BL67" s="5">
        <f t="shared" ca="1" si="22"/>
        <v>0.92079866419829004</v>
      </c>
    </row>
    <row r="68" spans="1:64" x14ac:dyDescent="0.2">
      <c r="A68" s="45">
        <v>60</v>
      </c>
      <c r="B68" s="35">
        <f t="shared" si="14"/>
        <v>6.8287037037037101E-3</v>
      </c>
      <c r="C68" s="36">
        <v>112.22784783590694</v>
      </c>
      <c r="D68" s="29">
        <v>110</v>
      </c>
      <c r="E68" s="29">
        <v>3</v>
      </c>
      <c r="F68" s="37">
        <f t="shared" si="3"/>
        <v>0.5</v>
      </c>
      <c r="G68" s="38">
        <f t="shared" si="15"/>
        <v>110</v>
      </c>
      <c r="H68" s="31">
        <v>5</v>
      </c>
      <c r="I68" s="31">
        <v>20</v>
      </c>
      <c r="J68" s="36">
        <v>7.9742256755281185</v>
      </c>
      <c r="K68" s="37">
        <f t="shared" si="5"/>
        <v>1.9935564188820298</v>
      </c>
      <c r="L68" s="30">
        <f t="shared" si="6"/>
        <v>1.9935564188820298</v>
      </c>
      <c r="M68" s="37">
        <f t="shared" si="7"/>
        <v>111.99355641888204</v>
      </c>
      <c r="N68" s="37">
        <f t="shared" si="8"/>
        <v>111.99355641888204</v>
      </c>
      <c r="O68" s="37">
        <f t="shared" si="9"/>
        <v>2.2278478359069425</v>
      </c>
      <c r="Q68" s="64">
        <f t="shared" ref="Q68:AT68" ca="1" si="53">IF(AND(ABS(SLOPE($L38:$L68,$A38:$A68)) &gt; $Q$3,
      ABS(SLOPE(OFFSET($O38:$O68, Q$7, 0),$A38:$A68)) &gt; $Q$3),
(MAX(0,(CORREL( $L38:$L68, OFFSET($O38:$O68, Q$7, 0) )))),
(1-ABS(SLOPE($L38:$L68, $A38:$A68)-SLOPE(OFFSET($O38:$O68, Q$7, 0),$A38:$A68)))
)</f>
        <v>0.94821075763072094</v>
      </c>
      <c r="R68" s="64">
        <f t="shared" ca="1" si="53"/>
        <v>0.79645944897921594</v>
      </c>
      <c r="S68" s="64">
        <f t="shared" ca="1" si="53"/>
        <v>0.8602012401229826</v>
      </c>
      <c r="T68" s="64">
        <f t="shared" ca="1" si="53"/>
        <v>0.89597040694843799</v>
      </c>
      <c r="U68" s="64">
        <f t="shared" ca="1" si="53"/>
        <v>0.90879344038671783</v>
      </c>
      <c r="V68" s="64">
        <f t="shared" ca="1" si="53"/>
        <v>0.92050742887505399</v>
      </c>
      <c r="W68" s="64">
        <f t="shared" ca="1" si="53"/>
        <v>0.92490921115722202</v>
      </c>
      <c r="X68" s="64">
        <f t="shared" ca="1" si="53"/>
        <v>0.92191970136889567</v>
      </c>
      <c r="Y68" s="64">
        <f t="shared" ca="1" si="53"/>
        <v>0.9208960863459954</v>
      </c>
      <c r="Z68" s="64">
        <f t="shared" ca="1" si="53"/>
        <v>0.92079697605380695</v>
      </c>
      <c r="AA68" s="64">
        <f t="shared" ca="1" si="53"/>
        <v>0.91859945096518048</v>
      </c>
      <c r="AB68" s="64">
        <f t="shared" ca="1" si="53"/>
        <v>0.91560380321348489</v>
      </c>
      <c r="AC68" s="64">
        <f t="shared" ca="1" si="53"/>
        <v>0.91643284657349811</v>
      </c>
      <c r="AD68" s="64">
        <f t="shared" ca="1" si="53"/>
        <v>0.91179090282009434</v>
      </c>
      <c r="AE68" s="64">
        <f t="shared" ca="1" si="53"/>
        <v>0.91011637427182424</v>
      </c>
      <c r="AF68" s="64">
        <f t="shared" ca="1" si="53"/>
        <v>0.90749814436423604</v>
      </c>
      <c r="AG68" s="64">
        <f t="shared" ca="1" si="53"/>
        <v>0.9206959457009638</v>
      </c>
      <c r="AH68" s="64">
        <f t="shared" ca="1" si="53"/>
        <v>0.92235626189896125</v>
      </c>
      <c r="AI68" s="64">
        <f t="shared" ca="1" si="53"/>
        <v>0.91744578612810157</v>
      </c>
      <c r="AJ68" s="64">
        <f t="shared" ca="1" si="53"/>
        <v>0.91872339446439377</v>
      </c>
      <c r="AK68" s="64">
        <f t="shared" ca="1" si="53"/>
        <v>0.92753460974658353</v>
      </c>
      <c r="AL68" s="64">
        <f t="shared" ca="1" si="53"/>
        <v>0.92716077278954234</v>
      </c>
      <c r="AM68" s="64">
        <f t="shared" ca="1" si="53"/>
        <v>0.92349693567703628</v>
      </c>
      <c r="AN68" s="64">
        <f t="shared" ca="1" si="53"/>
        <v>0.92307935803026286</v>
      </c>
      <c r="AO68" s="64">
        <f t="shared" ca="1" si="53"/>
        <v>0.92586356216137955</v>
      </c>
      <c r="AP68" s="64">
        <f t="shared" ca="1" si="53"/>
        <v>0.91533562147289238</v>
      </c>
      <c r="AQ68" s="64">
        <f t="shared" ca="1" si="53"/>
        <v>0.91082185346971722</v>
      </c>
      <c r="AR68" s="64">
        <f t="shared" ca="1" si="53"/>
        <v>0.92101992162275559</v>
      </c>
      <c r="AS68" s="64">
        <f t="shared" ca="1" si="53"/>
        <v>0.919230190140647</v>
      </c>
      <c r="AT68" s="64">
        <f t="shared" ca="1" si="53"/>
        <v>0.92395026210652387</v>
      </c>
      <c r="AV68" s="40">
        <f t="shared" ca="1" si="18"/>
        <v>0.94821075763072094</v>
      </c>
      <c r="AW68" s="41">
        <f t="shared" ca="1" si="19"/>
        <v>0</v>
      </c>
      <c r="AX68" t="str">
        <f t="shared" ca="1" si="20"/>
        <v>No Time Shift</v>
      </c>
      <c r="AY68">
        <f t="shared" ca="1" si="21"/>
        <v>0</v>
      </c>
      <c r="AZ68" s="5">
        <f t="shared" ca="1" si="24"/>
        <v>1</v>
      </c>
      <c r="BB68">
        <f t="shared" si="10"/>
        <v>4.6858283404982527E-2</v>
      </c>
      <c r="BC68">
        <f t="shared" si="11"/>
        <v>0.95314171659501745</v>
      </c>
      <c r="BE68" s="33">
        <f t="shared" si="12"/>
        <v>1.9935564188820298</v>
      </c>
      <c r="BF68" s="32">
        <f t="shared" si="26"/>
        <v>7.5044338819071396E-2</v>
      </c>
      <c r="BG68" s="33"/>
      <c r="BH68" s="34">
        <f t="shared" si="13"/>
        <v>0.92495566118092865</v>
      </c>
      <c r="BI68" s="34"/>
      <c r="BJ68" s="34">
        <f t="shared" si="16"/>
        <v>0.92495566118092865</v>
      </c>
      <c r="BK68" s="34"/>
      <c r="BL68" s="5">
        <f t="shared" ca="1" si="22"/>
        <v>0.95772213960388319</v>
      </c>
    </row>
    <row r="69" spans="1:64" x14ac:dyDescent="0.2">
      <c r="A69" s="45">
        <v>61</v>
      </c>
      <c r="B69" s="35">
        <f t="shared" si="14"/>
        <v>6.944444444444451E-3</v>
      </c>
      <c r="C69" s="36">
        <v>112.39474505614697</v>
      </c>
      <c r="D69" s="29">
        <v>110</v>
      </c>
      <c r="E69" s="29">
        <v>3</v>
      </c>
      <c r="F69" s="37">
        <f t="shared" si="3"/>
        <v>0.5</v>
      </c>
      <c r="G69" s="38">
        <f t="shared" si="15"/>
        <v>110</v>
      </c>
      <c r="H69" s="31">
        <v>5</v>
      </c>
      <c r="I69" s="31">
        <v>20</v>
      </c>
      <c r="J69" s="36">
        <v>7.1168398280212646</v>
      </c>
      <c r="K69" s="37">
        <f t="shared" si="5"/>
        <v>1.7792099570053161</v>
      </c>
      <c r="L69" s="30">
        <f t="shared" si="6"/>
        <v>1.7792099570053161</v>
      </c>
      <c r="M69" s="37">
        <f t="shared" si="7"/>
        <v>111.77920995700532</v>
      </c>
      <c r="N69" s="37">
        <f t="shared" si="8"/>
        <v>111.77920995700532</v>
      </c>
      <c r="O69" s="37">
        <f t="shared" si="9"/>
        <v>2.3947450561469736</v>
      </c>
      <c r="Q69" s="64">
        <f t="shared" ref="Q69:AT69" ca="1" si="54">IF(AND(ABS(SLOPE($L39:$L69,$A39:$A69)) &gt; $Q$3,
      ABS(SLOPE(OFFSET($O39:$O69, Q$7, 0),$A39:$A69)) &gt; $Q$3),
(MAX(0,(CORREL( $L39:$L69, OFFSET($O39:$O69, Q$7, 0) )))),
(1-ABS(SLOPE($L39:$L69, $A39:$A69)-SLOPE(OFFSET($O39:$O69, Q$7, 0),$A39:$A69)))
)</f>
        <v>0.78031342505935242</v>
      </c>
      <c r="R69" s="64">
        <f t="shared" ca="1" si="54"/>
        <v>0.84949851790593733</v>
      </c>
      <c r="S69" s="64">
        <f t="shared" ca="1" si="54"/>
        <v>0.88815730723322694</v>
      </c>
      <c r="T69" s="64">
        <f t="shared" ca="1" si="54"/>
        <v>0.90348152006980376</v>
      </c>
      <c r="U69" s="64">
        <f t="shared" ca="1" si="54"/>
        <v>0.91897217484154659</v>
      </c>
      <c r="V69" s="64">
        <f t="shared" ca="1" si="54"/>
        <v>0.92733194603857905</v>
      </c>
      <c r="W69" s="64">
        <f t="shared" ca="1" si="54"/>
        <v>0.92701269964864519</v>
      </c>
      <c r="X69" s="64">
        <f t="shared" ca="1" si="54"/>
        <v>0.92828675875392375</v>
      </c>
      <c r="Y69" s="64">
        <f t="shared" ca="1" si="54"/>
        <v>0.930342773173505</v>
      </c>
      <c r="Z69" s="64">
        <f t="shared" ca="1" si="54"/>
        <v>0.92921621535325571</v>
      </c>
      <c r="AA69" s="64">
        <f t="shared" ca="1" si="54"/>
        <v>0.92718367888664044</v>
      </c>
      <c r="AB69" s="64">
        <f t="shared" ca="1" si="54"/>
        <v>0.92792484006088216</v>
      </c>
      <c r="AC69" s="64">
        <f t="shared" ca="1" si="54"/>
        <v>0.92360358618395189</v>
      </c>
      <c r="AD69" s="64">
        <f t="shared" ca="1" si="54"/>
        <v>0.92202236455322106</v>
      </c>
      <c r="AE69" s="64">
        <f t="shared" ca="1" si="54"/>
        <v>0.91973685907745817</v>
      </c>
      <c r="AF69" s="64">
        <f t="shared" ca="1" si="54"/>
        <v>0.93165117749502868</v>
      </c>
      <c r="AG69" s="64">
        <f t="shared" ca="1" si="54"/>
        <v>0.93317875565313735</v>
      </c>
      <c r="AH69" s="64">
        <f t="shared" ca="1" si="54"/>
        <v>0.92862931182969211</v>
      </c>
      <c r="AI69" s="64">
        <f t="shared" ca="1" si="54"/>
        <v>0.92979735883978798</v>
      </c>
      <c r="AJ69" s="64">
        <f t="shared" ca="1" si="54"/>
        <v>0.9377709861168444</v>
      </c>
      <c r="AK69" s="64">
        <f t="shared" ca="1" si="54"/>
        <v>0.93745115954600677</v>
      </c>
      <c r="AL69" s="64">
        <f t="shared" ca="1" si="54"/>
        <v>0.93422343553865317</v>
      </c>
      <c r="AM69" s="64">
        <f t="shared" ca="1" si="54"/>
        <v>0.93391989001025166</v>
      </c>
      <c r="AN69" s="64">
        <f t="shared" ca="1" si="54"/>
        <v>0.93646834039206328</v>
      </c>
      <c r="AO69" s="64">
        <f t="shared" ca="1" si="54"/>
        <v>0.92700298735062281</v>
      </c>
      <c r="AP69" s="64">
        <f t="shared" ca="1" si="54"/>
        <v>0.92299712984664306</v>
      </c>
      <c r="AQ69" s="64">
        <f t="shared" ca="1" si="54"/>
        <v>0.93228628098564392</v>
      </c>
      <c r="AR69" s="64">
        <f t="shared" ca="1" si="54"/>
        <v>0.93063516193920148</v>
      </c>
      <c r="AS69" s="64">
        <f t="shared" ca="1" si="54"/>
        <v>0.93486754733556865</v>
      </c>
      <c r="AT69" s="64">
        <f t="shared" ca="1" si="54"/>
        <v>0.93829787753755856</v>
      </c>
      <c r="AV69" s="40">
        <f t="shared" ca="1" si="18"/>
        <v>0.93829787753755856</v>
      </c>
      <c r="AW69" s="41">
        <f t="shared" ca="1" si="19"/>
        <v>29</v>
      </c>
      <c r="AX69" t="str">
        <f t="shared" ca="1" si="20"/>
        <v>+290s</v>
      </c>
      <c r="AY69">
        <f t="shared" ca="1" si="21"/>
        <v>280</v>
      </c>
      <c r="AZ69" s="5">
        <f t="shared" ca="1" si="24"/>
        <v>6.6666666666666666E-2</v>
      </c>
      <c r="BB69">
        <f t="shared" si="10"/>
        <v>0.1231070198283315</v>
      </c>
      <c r="BC69">
        <f t="shared" si="11"/>
        <v>0.8768929801716685</v>
      </c>
      <c r="BE69" s="33">
        <f t="shared" si="12"/>
        <v>1.7792099570053161</v>
      </c>
      <c r="BF69" s="32">
        <f t="shared" si="26"/>
        <v>0.19715798863475023</v>
      </c>
      <c r="BG69" s="33"/>
      <c r="BH69" s="34">
        <f t="shared" si="13"/>
        <v>0.8028420113652498</v>
      </c>
      <c r="BI69" s="34"/>
      <c r="BJ69" s="34">
        <f t="shared" si="16"/>
        <v>0.8028420113652498</v>
      </c>
      <c r="BK69" s="34"/>
      <c r="BL69" s="5">
        <f t="shared" ca="1" si="22"/>
        <v>0.602602185189825</v>
      </c>
    </row>
    <row r="70" spans="1:64" x14ac:dyDescent="0.2">
      <c r="A70" s="45">
        <v>62</v>
      </c>
      <c r="B70" s="35">
        <f t="shared" si="14"/>
        <v>7.0601851851851919E-3</v>
      </c>
      <c r="C70" s="36">
        <v>112.72488083020973</v>
      </c>
      <c r="D70" s="29">
        <v>110</v>
      </c>
      <c r="E70" s="29">
        <v>3</v>
      </c>
      <c r="F70" s="37">
        <f t="shared" si="3"/>
        <v>0.5</v>
      </c>
      <c r="G70" s="38">
        <f t="shared" si="15"/>
        <v>110</v>
      </c>
      <c r="H70" s="31">
        <v>5</v>
      </c>
      <c r="I70" s="31">
        <v>20</v>
      </c>
      <c r="J70" s="36">
        <v>6.2442028471895838</v>
      </c>
      <c r="K70" s="37">
        <f t="shared" si="5"/>
        <v>1.561050711797396</v>
      </c>
      <c r="L70" s="30">
        <f t="shared" si="6"/>
        <v>1.561050711797396</v>
      </c>
      <c r="M70" s="37">
        <f t="shared" si="7"/>
        <v>111.56105071179739</v>
      </c>
      <c r="N70" s="37">
        <f t="shared" si="8"/>
        <v>111.56105071179739</v>
      </c>
      <c r="O70" s="37">
        <f t="shared" si="9"/>
        <v>2.7248808302097274</v>
      </c>
      <c r="Q70" s="64">
        <f t="shared" ref="Q70:AT70" ca="1" si="55">IF(AND(ABS(SLOPE($L40:$L70,$A40:$A70)) &gt; $Q$3,
      ABS(SLOPE(OFFSET($O40:$O70, Q$7, 0),$A40:$A70)) &gt; $Q$3),
(MAX(0,(CORREL( $L40:$L70, OFFSET($O40:$O70, Q$7, 0) )))),
(1-ABS(SLOPE($L40:$L70, $A40:$A70)-SLOPE(OFFSET($O40:$O70, Q$7, 0),$A40:$A70)))
)</f>
        <v>0.83937965704766626</v>
      </c>
      <c r="R70" s="64">
        <f t="shared" ca="1" si="55"/>
        <v>0.8805045261045007</v>
      </c>
      <c r="S70" s="64">
        <f t="shared" ca="1" si="55"/>
        <v>0.89798130625251527</v>
      </c>
      <c r="T70" s="64">
        <f t="shared" ca="1" si="55"/>
        <v>0.91672982707652528</v>
      </c>
      <c r="U70" s="64">
        <f t="shared" ca="1" si="55"/>
        <v>0.92851169135810951</v>
      </c>
      <c r="V70" s="64">
        <f t="shared" ca="1" si="55"/>
        <v>0.93050707771435237</v>
      </c>
      <c r="W70" s="64">
        <f t="shared" ca="1" si="55"/>
        <v>0.93377126585037351</v>
      </c>
      <c r="X70" s="64">
        <f t="shared" ca="1" si="55"/>
        <v>0.93769308598494128</v>
      </c>
      <c r="Y70" s="64">
        <f t="shared" ca="1" si="55"/>
        <v>0.93749585268089319</v>
      </c>
      <c r="Z70" s="64">
        <f t="shared" ca="1" si="55"/>
        <v>0.93630006085381856</v>
      </c>
      <c r="AA70" s="64">
        <f t="shared" ca="1" si="55"/>
        <v>0.93696431924823065</v>
      </c>
      <c r="AB70" s="64">
        <f t="shared" ca="1" si="55"/>
        <v>0.93292529439818517</v>
      </c>
      <c r="AC70" s="64">
        <f t="shared" ca="1" si="55"/>
        <v>0.93142651061251847</v>
      </c>
      <c r="AD70" s="64">
        <f t="shared" ca="1" si="55"/>
        <v>0.92943164477116769</v>
      </c>
      <c r="AE70" s="64">
        <f t="shared" ca="1" si="55"/>
        <v>0.94022174855214047</v>
      </c>
      <c r="AF70" s="64">
        <f t="shared" ca="1" si="55"/>
        <v>0.94163276715182542</v>
      </c>
      <c r="AG70" s="64">
        <f t="shared" ca="1" si="55"/>
        <v>0.9374007432039404</v>
      </c>
      <c r="AH70" s="64">
        <f t="shared" ca="1" si="55"/>
        <v>0.93847267460547812</v>
      </c>
      <c r="AI70" s="64">
        <f t="shared" ca="1" si="55"/>
        <v>0.94571245384966351</v>
      </c>
      <c r="AJ70" s="64">
        <f t="shared" ca="1" si="55"/>
        <v>0.94543975536564473</v>
      </c>
      <c r="AK70" s="64">
        <f t="shared" ca="1" si="55"/>
        <v>0.94259321271378782</v>
      </c>
      <c r="AL70" s="64">
        <f t="shared" ca="1" si="55"/>
        <v>0.94238879992580149</v>
      </c>
      <c r="AM70" s="64">
        <f t="shared" ca="1" si="55"/>
        <v>0.94473039424072125</v>
      </c>
      <c r="AN70" s="64">
        <f t="shared" ca="1" si="55"/>
        <v>0.93619537630655447</v>
      </c>
      <c r="AO70" s="64">
        <f t="shared" ca="1" si="55"/>
        <v>0.93263369893810855</v>
      </c>
      <c r="AP70" s="64">
        <f t="shared" ca="1" si="55"/>
        <v>0.94112587604995623</v>
      </c>
      <c r="AQ70" s="64">
        <f t="shared" ca="1" si="55"/>
        <v>0.93959653046710501</v>
      </c>
      <c r="AR70" s="64">
        <f t="shared" ca="1" si="55"/>
        <v>0.94340203905203301</v>
      </c>
      <c r="AS70" s="64">
        <f t="shared" ca="1" si="55"/>
        <v>0.94646145902573808</v>
      </c>
      <c r="AT70" s="64">
        <f t="shared" ca="1" si="55"/>
        <v>0.94372812580723375</v>
      </c>
      <c r="AV70" s="40">
        <f t="shared" ca="1" si="18"/>
        <v>0.94646145902573808</v>
      </c>
      <c r="AW70" s="41">
        <f t="shared" ca="1" si="19"/>
        <v>28</v>
      </c>
      <c r="AX70" t="str">
        <f t="shared" ca="1" si="20"/>
        <v>+280s</v>
      </c>
      <c r="AY70">
        <f t="shared" ca="1" si="21"/>
        <v>270</v>
      </c>
      <c r="AZ70" s="5">
        <f t="shared" ca="1" si="24"/>
        <v>0.1</v>
      </c>
      <c r="BB70">
        <f t="shared" si="10"/>
        <v>0.23276602368246629</v>
      </c>
      <c r="BC70">
        <f t="shared" si="11"/>
        <v>0.76723397631753376</v>
      </c>
      <c r="BE70" s="33">
        <f t="shared" si="12"/>
        <v>1.561050711797396</v>
      </c>
      <c r="BF70" s="32">
        <f t="shared" si="26"/>
        <v>0.37277875068162691</v>
      </c>
      <c r="BG70" s="33"/>
      <c r="BH70" s="34">
        <f t="shared" si="13"/>
        <v>0.62722124931837309</v>
      </c>
      <c r="BI70" s="34"/>
      <c r="BJ70" s="34">
        <f t="shared" si="16"/>
        <v>0.62722124931837309</v>
      </c>
      <c r="BK70" s="34"/>
      <c r="BL70" s="5">
        <f t="shared" ca="1" si="22"/>
        <v>0.55789423611470379</v>
      </c>
    </row>
    <row r="71" spans="1:64" x14ac:dyDescent="0.2">
      <c r="A71" s="45">
        <v>63</v>
      </c>
      <c r="B71" s="35">
        <f t="shared" si="14"/>
        <v>7.1759259259259328E-3</v>
      </c>
      <c r="C71" s="36">
        <v>111.9936436642835</v>
      </c>
      <c r="D71" s="29">
        <v>110</v>
      </c>
      <c r="E71" s="29">
        <v>3</v>
      </c>
      <c r="F71" s="37">
        <f t="shared" si="3"/>
        <v>0.5</v>
      </c>
      <c r="G71" s="38">
        <f t="shared" si="15"/>
        <v>110</v>
      </c>
      <c r="H71" s="31">
        <v>5</v>
      </c>
      <c r="I71" s="31">
        <v>20</v>
      </c>
      <c r="J71" s="36">
        <v>5.3581847628862764</v>
      </c>
      <c r="K71" s="37">
        <f t="shared" si="5"/>
        <v>1.3395461907215691</v>
      </c>
      <c r="L71" s="30">
        <f t="shared" si="6"/>
        <v>1.3395461907215691</v>
      </c>
      <c r="M71" s="37">
        <f t="shared" si="7"/>
        <v>111.33954619072156</v>
      </c>
      <c r="N71" s="37">
        <f t="shared" si="8"/>
        <v>111.33954619072156</v>
      </c>
      <c r="O71" s="37">
        <f t="shared" si="9"/>
        <v>1.9936436642834963</v>
      </c>
      <c r="Q71" s="64">
        <f t="shared" ref="Q71:AT71" ca="1" si="56">IF(AND(ABS(SLOPE($L41:$L71,$A41:$A71)) &gt; $Q$3,
      ABS(SLOPE(OFFSET($O41:$O71, Q$7, 0),$A41:$A71)) &gt; $Q$3),
(MAX(0,(CORREL( $L41:$L71, OFFSET($O41:$O71, Q$7, 0) )))),
(1-ABS(SLOPE($L41:$L71, $A41:$A71)-SLOPE(OFFSET($O41:$O71, Q$7, 0),$A41:$A71)))
)</f>
        <v>0.87312528337767426</v>
      </c>
      <c r="R71" s="64">
        <f t="shared" ca="1" si="56"/>
        <v>0.89247664533060389</v>
      </c>
      <c r="S71" s="64">
        <f t="shared" ca="1" si="56"/>
        <v>0.91406814708760742</v>
      </c>
      <c r="T71" s="64">
        <f t="shared" ca="1" si="56"/>
        <v>0.92884230429677805</v>
      </c>
      <c r="U71" s="64">
        <f t="shared" ca="1" si="56"/>
        <v>0.93286614497364762</v>
      </c>
      <c r="V71" s="64">
        <f t="shared" ca="1" si="56"/>
        <v>0.93787323078418272</v>
      </c>
      <c r="W71" s="64">
        <f t="shared" ca="1" si="56"/>
        <v>0.943428416550249</v>
      </c>
      <c r="X71" s="64">
        <f t="shared" ca="1" si="56"/>
        <v>0.94404636420927601</v>
      </c>
      <c r="Y71" s="64">
        <f t="shared" ca="1" si="56"/>
        <v>0.94358531657164602</v>
      </c>
      <c r="Z71" s="64">
        <f t="shared" ca="1" si="56"/>
        <v>0.94418162641332715</v>
      </c>
      <c r="AA71" s="64">
        <f t="shared" ca="1" si="56"/>
        <v>0.94039318319272303</v>
      </c>
      <c r="AB71" s="64">
        <f t="shared" ca="1" si="56"/>
        <v>0.93896783507066062</v>
      </c>
      <c r="AC71" s="64">
        <f t="shared" ca="1" si="56"/>
        <v>0.93722937710903198</v>
      </c>
      <c r="AD71" s="64">
        <f t="shared" ca="1" si="56"/>
        <v>0.94702534638240388</v>
      </c>
      <c r="AE71" s="64">
        <f t="shared" ca="1" si="56"/>
        <v>0.94833307061647298</v>
      </c>
      <c r="AF71" s="64">
        <f t="shared" ca="1" si="56"/>
        <v>0.94438263753628771</v>
      </c>
      <c r="AG71" s="64">
        <f t="shared" ca="1" si="56"/>
        <v>0.94536946133192545</v>
      </c>
      <c r="AH71" s="64">
        <f t="shared" ca="1" si="56"/>
        <v>0.95196015540432222</v>
      </c>
      <c r="AI71" s="64">
        <f t="shared" ca="1" si="56"/>
        <v>0.95172899572563674</v>
      </c>
      <c r="AJ71" s="64">
        <f t="shared" ca="1" si="56"/>
        <v>0.94921891316986229</v>
      </c>
      <c r="AK71" s="64">
        <f t="shared" ca="1" si="56"/>
        <v>0.94910159626383372</v>
      </c>
      <c r="AL71" s="64">
        <f t="shared" ca="1" si="56"/>
        <v>0.95125999922702598</v>
      </c>
      <c r="AM71" s="64">
        <f t="shared" ca="1" si="56"/>
        <v>0.94354737065981531</v>
      </c>
      <c r="AN71" s="64">
        <f t="shared" ca="1" si="56"/>
        <v>0.94037794650255635</v>
      </c>
      <c r="AO71" s="64">
        <f t="shared" ca="1" si="56"/>
        <v>0.94816472638053484</v>
      </c>
      <c r="AP71" s="64">
        <f t="shared" ca="1" si="56"/>
        <v>0.94674333755669915</v>
      </c>
      <c r="AQ71" s="64">
        <f t="shared" ca="1" si="56"/>
        <v>0.95017158331852103</v>
      </c>
      <c r="AR71" s="64">
        <f t="shared" ca="1" si="56"/>
        <v>0.95290338971374988</v>
      </c>
      <c r="AS71" s="64">
        <f t="shared" ca="1" si="56"/>
        <v>0.95059464878393085</v>
      </c>
      <c r="AT71" s="64">
        <f t="shared" ca="1" si="56"/>
        <v>0.94711127131634654</v>
      </c>
      <c r="AV71" s="40">
        <f t="shared" ca="1" si="18"/>
        <v>0.95290338971374988</v>
      </c>
      <c r="AW71" s="41">
        <f t="shared" ca="1" si="19"/>
        <v>27</v>
      </c>
      <c r="AX71" t="str">
        <f t="shared" ca="1" si="20"/>
        <v>+270s</v>
      </c>
      <c r="AY71">
        <f t="shared" ca="1" si="21"/>
        <v>260</v>
      </c>
      <c r="AZ71" s="5">
        <f t="shared" ca="1" si="24"/>
        <v>0.13333333333333333</v>
      </c>
      <c r="BB71">
        <f t="shared" si="10"/>
        <v>0.13081949471238544</v>
      </c>
      <c r="BC71">
        <f t="shared" si="11"/>
        <v>0.86918050528761459</v>
      </c>
      <c r="BE71" s="33">
        <f t="shared" si="12"/>
        <v>1.3395461907215691</v>
      </c>
      <c r="BF71" s="32">
        <f t="shared" si="26"/>
        <v>0.20950964849668574</v>
      </c>
      <c r="BG71" s="33"/>
      <c r="BH71" s="34">
        <f t="shared" si="13"/>
        <v>0.79049035150331426</v>
      </c>
      <c r="BI71" s="34"/>
      <c r="BJ71" s="34">
        <f t="shared" si="16"/>
        <v>0.79049035150331426</v>
      </c>
      <c r="BK71" s="34"/>
      <c r="BL71" s="5">
        <f t="shared" ca="1" si="22"/>
        <v>0.62557569151679926</v>
      </c>
    </row>
    <row r="72" spans="1:64" x14ac:dyDescent="0.2">
      <c r="A72" s="45">
        <v>64</v>
      </c>
      <c r="B72" s="35">
        <f t="shared" si="14"/>
        <v>7.2916666666666737E-3</v>
      </c>
      <c r="C72" s="36">
        <v>112.29975901280615</v>
      </c>
      <c r="D72" s="29">
        <v>110</v>
      </c>
      <c r="E72" s="29">
        <v>3</v>
      </c>
      <c r="F72" s="37">
        <f t="shared" si="3"/>
        <v>0.5</v>
      </c>
      <c r="G72" s="38">
        <f t="shared" si="15"/>
        <v>110</v>
      </c>
      <c r="H72" s="31">
        <v>5</v>
      </c>
      <c r="I72" s="31">
        <v>20</v>
      </c>
      <c r="J72" s="36">
        <v>4.4606842801909004</v>
      </c>
      <c r="K72" s="37">
        <f t="shared" si="5"/>
        <v>1.1151710700477251</v>
      </c>
      <c r="L72" s="30">
        <f t="shared" si="6"/>
        <v>1.1151710700477251</v>
      </c>
      <c r="M72" s="37">
        <f t="shared" si="7"/>
        <v>111.11517107004772</v>
      </c>
      <c r="N72" s="37">
        <f t="shared" si="8"/>
        <v>111.11517107004772</v>
      </c>
      <c r="O72" s="37">
        <f t="shared" si="9"/>
        <v>2.2997590128061489</v>
      </c>
      <c r="Q72" s="64">
        <f t="shared" ref="Q72:AT72" ca="1" si="57">IF(AND(ABS(SLOPE($L42:$L72,$A42:$A72)) &gt; $Q$3,
      ABS(SLOPE(OFFSET($O42:$O72, Q$7, 0),$A42:$A72)) &gt; $Q$3),
(MAX(0,(CORREL( $L42:$L72, OFFSET($O42:$O72, Q$7, 0) )))),
(1-ABS(SLOPE($L42:$L72, $A42:$A72)-SLOPE(OFFSET($O42:$O72, Q$7, 0),$A42:$A72)))
)</f>
        <v>0.88706787420964239</v>
      </c>
      <c r="R72" s="64">
        <f t="shared" ca="1" si="57"/>
        <v>0.91116694140071419</v>
      </c>
      <c r="S72" s="64">
        <f t="shared" ca="1" si="57"/>
        <v>0.92858507123879608</v>
      </c>
      <c r="T72" s="64">
        <f t="shared" ca="1" si="57"/>
        <v>0.93440479222263706</v>
      </c>
      <c r="U72" s="64">
        <f t="shared" ca="1" si="57"/>
        <v>0.94095402423367702</v>
      </c>
      <c r="V72" s="64">
        <f t="shared" ca="1" si="57"/>
        <v>0.94795392916161436</v>
      </c>
      <c r="W72" s="64">
        <f t="shared" ca="1" si="57"/>
        <v>0.94929418454364456</v>
      </c>
      <c r="X72" s="64">
        <f t="shared" ca="1" si="57"/>
        <v>0.94948477514946894</v>
      </c>
      <c r="Y72" s="64">
        <f t="shared" ca="1" si="57"/>
        <v>0.95002049396527199</v>
      </c>
      <c r="Z72" s="64">
        <f t="shared" ca="1" si="57"/>
        <v>0.94645644086167369</v>
      </c>
      <c r="AA72" s="64">
        <f t="shared" ca="1" si="57"/>
        <v>0.94509703939168177</v>
      </c>
      <c r="AB72" s="64">
        <f t="shared" ca="1" si="57"/>
        <v>0.94358692204016181</v>
      </c>
      <c r="AC72" s="64">
        <f t="shared" ca="1" si="57"/>
        <v>0.95249576765672483</v>
      </c>
      <c r="AD72" s="64">
        <f t="shared" ca="1" si="57"/>
        <v>0.95371114460679407</v>
      </c>
      <c r="AE72" s="64">
        <f t="shared" ca="1" si="57"/>
        <v>0.95001268791618421</v>
      </c>
      <c r="AF72" s="64">
        <f t="shared" ca="1" si="57"/>
        <v>0.95092347747526373</v>
      </c>
      <c r="AG72" s="64">
        <f t="shared" ca="1" si="57"/>
        <v>0.95693483995509077</v>
      </c>
      <c r="AH72" s="64">
        <f t="shared" ca="1" si="57"/>
        <v>0.95674064219818422</v>
      </c>
      <c r="AI72" s="64">
        <f t="shared" ca="1" si="57"/>
        <v>0.9545303252845484</v>
      </c>
      <c r="AJ72" s="64">
        <f t="shared" ca="1" si="57"/>
        <v>0.95449029008827968</v>
      </c>
      <c r="AK72" s="64">
        <f t="shared" ca="1" si="57"/>
        <v>0.95648501151146592</v>
      </c>
      <c r="AL72" s="64">
        <f t="shared" ca="1" si="57"/>
        <v>0.94950601682428626</v>
      </c>
      <c r="AM72" s="64">
        <f t="shared" ca="1" si="57"/>
        <v>0.94668621064767267</v>
      </c>
      <c r="AN72" s="64">
        <f t="shared" ca="1" si="57"/>
        <v>0.95384302852346059</v>
      </c>
      <c r="AO72" s="64">
        <f t="shared" ca="1" si="57"/>
        <v>0.9525181876313622</v>
      </c>
      <c r="AP72" s="64">
        <f t="shared" ca="1" si="57"/>
        <v>0.95560995133574622</v>
      </c>
      <c r="AQ72" s="64">
        <f t="shared" ca="1" si="57"/>
        <v>0.95804970333081774</v>
      </c>
      <c r="AR72" s="64">
        <f t="shared" ca="1" si="57"/>
        <v>0.95611873966118466</v>
      </c>
      <c r="AS72" s="64">
        <f t="shared" ca="1" si="57"/>
        <v>0.95298371849672137</v>
      </c>
      <c r="AT72" s="64">
        <f t="shared" ca="1" si="57"/>
        <v>0.94871440960734299</v>
      </c>
      <c r="AV72" s="40">
        <f t="shared" ca="1" si="18"/>
        <v>0.95804970333081774</v>
      </c>
      <c r="AW72" s="41">
        <f t="shared" ca="1" si="19"/>
        <v>26</v>
      </c>
      <c r="AX72" t="str">
        <f t="shared" ca="1" si="20"/>
        <v>+260s</v>
      </c>
      <c r="AY72">
        <f t="shared" ca="1" si="21"/>
        <v>250</v>
      </c>
      <c r="AZ72" s="5">
        <f t="shared" ca="1" si="24"/>
        <v>0.16666666666666666</v>
      </c>
      <c r="BB72">
        <f t="shared" si="10"/>
        <v>0.23691758855168477</v>
      </c>
      <c r="BC72">
        <f t="shared" si="11"/>
        <v>0.76308241144831523</v>
      </c>
      <c r="BE72" s="33">
        <f t="shared" si="12"/>
        <v>1.1151710700477251</v>
      </c>
      <c r="BF72" s="32">
        <f t="shared" si="26"/>
        <v>0.37942755251634924</v>
      </c>
      <c r="BG72" s="33"/>
      <c r="BH72" s="34">
        <f t="shared" si="13"/>
        <v>0.6205724474836507</v>
      </c>
      <c r="BI72" s="34"/>
      <c r="BJ72" s="34">
        <f t="shared" si="16"/>
        <v>0.6205724474836507</v>
      </c>
      <c r="BK72" s="34"/>
      <c r="BL72" s="5">
        <f t="shared" ca="1" si="22"/>
        <v>0.58176293916037836</v>
      </c>
    </row>
    <row r="73" spans="1:64" x14ac:dyDescent="0.2">
      <c r="A73" s="45">
        <v>65</v>
      </c>
      <c r="B73" s="35">
        <f t="shared" si="14"/>
        <v>7.4074074074074146E-3</v>
      </c>
      <c r="C73" s="36">
        <v>112.22358650265039</v>
      </c>
      <c r="D73" s="29">
        <v>110</v>
      </c>
      <c r="E73" s="29">
        <v>3</v>
      </c>
      <c r="F73" s="37">
        <f t="shared" ref="F73:F136" si="58">E73/6</f>
        <v>0.5</v>
      </c>
      <c r="G73" s="38">
        <f t="shared" si="15"/>
        <v>110</v>
      </c>
      <c r="H73" s="31">
        <v>5</v>
      </c>
      <c r="I73" s="31">
        <v>20</v>
      </c>
      <c r="J73" s="36">
        <v>3.5536247105522962</v>
      </c>
      <c r="K73" s="37">
        <f t="shared" si="5"/>
        <v>0.88840617763807406</v>
      </c>
      <c r="L73" s="30">
        <f t="shared" si="6"/>
        <v>0.88840617763807406</v>
      </c>
      <c r="M73" s="37">
        <f t="shared" si="7"/>
        <v>110.88840617763807</v>
      </c>
      <c r="N73" s="37">
        <f t="shared" si="8"/>
        <v>110.88840617763807</v>
      </c>
      <c r="O73" s="37">
        <f t="shared" si="9"/>
        <v>2.2235865026503916</v>
      </c>
      <c r="Q73" s="64">
        <f t="shared" ref="Q73:AT73" ca="1" si="59">IF(AND(ABS(SLOPE($L43:$L73,$A43:$A73)) &gt; $Q$3,
      ABS(SLOPE(OFFSET($O43:$O73, Q$7, 0),$A43:$A73)) &gt; $Q$3),
(MAX(0,(CORREL( $L43:$L73, OFFSET($O43:$O73, Q$7, 0) )))),
(1-ABS(SLOPE($L43:$L73, $A43:$A73)-SLOPE(OFFSET($O43:$O73, Q$7, 0),$A43:$A73)))
)</f>
        <v>0.90813906782578802</v>
      </c>
      <c r="R73" s="64">
        <f t="shared" ca="1" si="59"/>
        <v>0.92791608856966656</v>
      </c>
      <c r="S73" s="64">
        <f t="shared" ca="1" si="59"/>
        <v>0.93534089207985904</v>
      </c>
      <c r="T73" s="64">
        <f t="shared" ca="1" si="59"/>
        <v>0.9432676966236283</v>
      </c>
      <c r="U73" s="64">
        <f t="shared" ca="1" si="59"/>
        <v>0.95155773581955649</v>
      </c>
      <c r="V73" s="64">
        <f t="shared" ca="1" si="59"/>
        <v>0.95354403219784389</v>
      </c>
      <c r="W73" s="64">
        <f t="shared" ca="1" si="59"/>
        <v>0.95431793731964809</v>
      </c>
      <c r="X73" s="64">
        <f t="shared" ca="1" si="59"/>
        <v>0.95479915657034131</v>
      </c>
      <c r="Y73" s="64">
        <f t="shared" ca="1" si="59"/>
        <v>0.95143768121145056</v>
      </c>
      <c r="Z73" s="64">
        <f t="shared" ca="1" si="59"/>
        <v>0.95013796326626732</v>
      </c>
      <c r="AA73" s="64">
        <f t="shared" ca="1" si="59"/>
        <v>0.94883299016646161</v>
      </c>
      <c r="AB73" s="64">
        <f t="shared" ca="1" si="59"/>
        <v>0.95694339498441983</v>
      </c>
      <c r="AC73" s="64">
        <f t="shared" ca="1" si="59"/>
        <v>0.95807552025462306</v>
      </c>
      <c r="AD73" s="64">
        <f t="shared" ca="1" si="59"/>
        <v>0.95460440249058842</v>
      </c>
      <c r="AE73" s="64">
        <f t="shared" ca="1" si="59"/>
        <v>0.95544668915585462</v>
      </c>
      <c r="AF73" s="64">
        <f t="shared" ca="1" si="59"/>
        <v>0.96093654252539284</v>
      </c>
      <c r="AG73" s="64">
        <f t="shared" ca="1" si="59"/>
        <v>0.9607755281141438</v>
      </c>
      <c r="AH73" s="64">
        <f t="shared" ca="1" si="59"/>
        <v>0.95883463228838239</v>
      </c>
      <c r="AI73" s="64">
        <f t="shared" ca="1" si="59"/>
        <v>0.95886380547077366</v>
      </c>
      <c r="AJ73" s="64">
        <f t="shared" ca="1" si="59"/>
        <v>0.96071104225885107</v>
      </c>
      <c r="AK73" s="64">
        <f t="shared" ca="1" si="59"/>
        <v>0.95439215895503737</v>
      </c>
      <c r="AL73" s="64">
        <f t="shared" ca="1" si="59"/>
        <v>0.95188669405350423</v>
      </c>
      <c r="AM73" s="64">
        <f t="shared" ca="1" si="59"/>
        <v>0.95847613283067357</v>
      </c>
      <c r="AN73" s="64">
        <f t="shared" ca="1" si="59"/>
        <v>0.95723835612543873</v>
      </c>
      <c r="AO73" s="64">
        <f t="shared" ca="1" si="59"/>
        <v>0.96002741052344387</v>
      </c>
      <c r="AP73" s="64">
        <f t="shared" ca="1" si="59"/>
        <v>0.96220453683045126</v>
      </c>
      <c r="AQ73" s="64">
        <f t="shared" ca="1" si="59"/>
        <v>0.96061270521984354</v>
      </c>
      <c r="AR73" s="64">
        <f t="shared" ca="1" si="59"/>
        <v>0.95779104467918386</v>
      </c>
      <c r="AS73" s="64">
        <f t="shared" ca="1" si="59"/>
        <v>0.9537665568057897</v>
      </c>
      <c r="AT73" s="64">
        <f t="shared" ca="1" si="59"/>
        <v>0.94787559712025538</v>
      </c>
      <c r="AV73" s="40">
        <f t="shared" ca="1" si="18"/>
        <v>0.96220453683045126</v>
      </c>
      <c r="AW73" s="41">
        <f t="shared" ca="1" si="19"/>
        <v>25</v>
      </c>
      <c r="AX73" t="str">
        <f t="shared" ca="1" si="20"/>
        <v>+250s</v>
      </c>
      <c r="AY73">
        <f t="shared" ca="1" si="21"/>
        <v>240</v>
      </c>
      <c r="AZ73" s="5">
        <f t="shared" ca="1" si="24"/>
        <v>0.2</v>
      </c>
      <c r="BB73">
        <f t="shared" si="10"/>
        <v>0.26703606500246352</v>
      </c>
      <c r="BC73">
        <f t="shared" si="11"/>
        <v>0.73296393499753654</v>
      </c>
      <c r="BE73" s="33">
        <f t="shared" si="12"/>
        <v>0.88840617763807406</v>
      </c>
      <c r="BF73" s="32">
        <f t="shared" si="26"/>
        <v>0.42766280543741825</v>
      </c>
      <c r="BG73" s="33"/>
      <c r="BH73" s="34">
        <f t="shared" si="13"/>
        <v>0.5723371945625817</v>
      </c>
      <c r="BI73" s="34"/>
      <c r="BJ73" s="34">
        <f t="shared" si="16"/>
        <v>0.5723371945625817</v>
      </c>
      <c r="BK73" s="34"/>
      <c r="BL73" s="5">
        <f t="shared" ca="1" si="22"/>
        <v>0.57818057713101101</v>
      </c>
    </row>
    <row r="74" spans="1:64" x14ac:dyDescent="0.2">
      <c r="A74" s="45">
        <v>66</v>
      </c>
      <c r="B74" s="35">
        <f t="shared" si="14"/>
        <v>7.5231481481481555E-3</v>
      </c>
      <c r="C74" s="36">
        <v>112.14103086044787</v>
      </c>
      <c r="D74" s="29">
        <v>110</v>
      </c>
      <c r="E74" s="29">
        <v>3</v>
      </c>
      <c r="F74" s="37">
        <f t="shared" si="58"/>
        <v>0.5</v>
      </c>
      <c r="G74" s="38">
        <f t="shared" si="15"/>
        <v>110</v>
      </c>
      <c r="H74" s="31">
        <v>5</v>
      </c>
      <c r="I74" s="31">
        <v>20</v>
      </c>
      <c r="J74" s="36">
        <v>2.6389498502008619</v>
      </c>
      <c r="K74" s="37">
        <f t="shared" ref="K74:K137" si="60">H74 * J74 / I74</f>
        <v>0.65973746255021548</v>
      </c>
      <c r="L74" s="30">
        <f t="shared" ref="L74:L137" si="61">K74</f>
        <v>0.65973746255021548</v>
      </c>
      <c r="M74" s="37">
        <f t="shared" ref="M74:M137" si="62">D74 + K74</f>
        <v>110.65973746255021</v>
      </c>
      <c r="N74" s="37">
        <f t="shared" ref="N74:N137" si="63">G74 + L74</f>
        <v>110.65973746255021</v>
      </c>
      <c r="O74" s="37">
        <f t="shared" ref="O74:O137" si="64">C74 - G74</f>
        <v>2.1410308604478701</v>
      </c>
      <c r="Q74" s="64">
        <f t="shared" ref="Q74:AT74" ca="1" si="65">IF(AND(ABS(SLOPE($L44:$L74,$A44:$A74)) &gt; $Q$3,
      ABS(SLOPE(OFFSET($O44:$O74, Q$7, 0),$A44:$A74)) &gt; $Q$3),
(MAX(0,(CORREL( $L44:$L74, OFFSET($O44:$O74, Q$7, 0) )))),
(1-ABS(SLOPE($L44:$L74, $A44:$A74)-SLOPE(OFFSET($O44:$O74, Q$7, 0),$A44:$A74)))
)</f>
        <v>0.92695566270218666</v>
      </c>
      <c r="R74" s="64">
        <f t="shared" ca="1" si="65"/>
        <v>0.93582765362937559</v>
      </c>
      <c r="S74" s="64">
        <f t="shared" ca="1" si="65"/>
        <v>0.94499591973013974</v>
      </c>
      <c r="T74" s="64">
        <f t="shared" ca="1" si="65"/>
        <v>0.9544482891028585</v>
      </c>
      <c r="U74" s="64">
        <f t="shared" ca="1" si="65"/>
        <v>0.95701745871638577</v>
      </c>
      <c r="V74" s="64">
        <f t="shared" ca="1" si="65"/>
        <v>0.95831803500297374</v>
      </c>
      <c r="W74" s="64">
        <f t="shared" ca="1" si="65"/>
        <v>0.95874983452256524</v>
      </c>
      <c r="X74" s="64">
        <f t="shared" ca="1" si="65"/>
        <v>0.95557265840574623</v>
      </c>
      <c r="Y74" s="64">
        <f t="shared" ca="1" si="65"/>
        <v>0.95432735747547826</v>
      </c>
      <c r="Z74" s="64">
        <f t="shared" ca="1" si="65"/>
        <v>0.95320821307617809</v>
      </c>
      <c r="AA74" s="64">
        <f t="shared" ca="1" si="65"/>
        <v>0.96059419184819173</v>
      </c>
      <c r="AB74" s="64">
        <f t="shared" ca="1" si="65"/>
        <v>0.96165067286910177</v>
      </c>
      <c r="AC74" s="64">
        <f t="shared" ca="1" si="65"/>
        <v>0.95838626574772434</v>
      </c>
      <c r="AD74" s="64">
        <f t="shared" ca="1" si="65"/>
        <v>0.95916634348087837</v>
      </c>
      <c r="AE74" s="64">
        <f t="shared" ca="1" si="65"/>
        <v>0.96418295731715375</v>
      </c>
      <c r="AF74" s="64">
        <f t="shared" ca="1" si="65"/>
        <v>0.96405198262795633</v>
      </c>
      <c r="AG74" s="64">
        <f t="shared" ca="1" si="65"/>
        <v>0.96235522741424173</v>
      </c>
      <c r="AH74" s="64">
        <f t="shared" ca="1" si="65"/>
        <v>0.96244691246475422</v>
      </c>
      <c r="AI74" s="64">
        <f t="shared" ca="1" si="65"/>
        <v>0.96416020234741151</v>
      </c>
      <c r="AJ74" s="64">
        <f t="shared" ca="1" si="65"/>
        <v>0.95844009041733202</v>
      </c>
      <c r="AK74" s="64">
        <f t="shared" ca="1" si="65"/>
        <v>0.95621956380285622</v>
      </c>
      <c r="AL74" s="64">
        <f t="shared" ca="1" si="65"/>
        <v>0.96229390201919507</v>
      </c>
      <c r="AM74" s="64">
        <f t="shared" ca="1" si="65"/>
        <v>0.96113525433495406</v>
      </c>
      <c r="AN74" s="64">
        <f t="shared" ca="1" si="65"/>
        <v>0.96364976998182195</v>
      </c>
      <c r="AO74" s="64">
        <f t="shared" ca="1" si="65"/>
        <v>0.96558880401431024</v>
      </c>
      <c r="AP74" s="64">
        <f t="shared" ca="1" si="65"/>
        <v>0.96430395617719877</v>
      </c>
      <c r="AQ74" s="64">
        <f t="shared" ca="1" si="65"/>
        <v>0.96176646933247101</v>
      </c>
      <c r="AR74" s="64">
        <f t="shared" ca="1" si="65"/>
        <v>0.9579646978172951</v>
      </c>
      <c r="AS74" s="64">
        <f t="shared" ca="1" si="65"/>
        <v>0.95255887300878739</v>
      </c>
      <c r="AT74" s="64">
        <f t="shared" ca="1" si="65"/>
        <v>0.95371280323863694</v>
      </c>
      <c r="AV74" s="40">
        <f t="shared" ca="1" si="18"/>
        <v>0.96558880401431024</v>
      </c>
      <c r="AW74" s="41">
        <f t="shared" ca="1" si="19"/>
        <v>24</v>
      </c>
      <c r="AX74" t="str">
        <f t="shared" ca="1" si="20"/>
        <v>+240s</v>
      </c>
      <c r="AY74">
        <f t="shared" ca="1" si="21"/>
        <v>230</v>
      </c>
      <c r="AZ74" s="5">
        <f t="shared" ca="1" si="24"/>
        <v>0.23333333333333334</v>
      </c>
      <c r="BB74">
        <f t="shared" ref="BB74:BB137" si="66">ABS(O74 - L74) / H74</f>
        <v>0.29625867957953089</v>
      </c>
      <c r="BC74">
        <f t="shared" ref="BC74:BC137" si="67" xml:space="preserve"> MIN( MAX(1 - BB74, 0), 1 )</f>
        <v>0.70374132042046911</v>
      </c>
      <c r="BE74" s="33">
        <f t="shared" ref="BE74:BE137" si="68">ABS(L74)</f>
        <v>0.65973746255021548</v>
      </c>
      <c r="BF74" s="32">
        <f t="shared" ref="BF74:BF137" si="69" xml:space="preserve"> ABS(O74 - L74 ) / $BF$7</f>
        <v>0.47446332031217775</v>
      </c>
      <c r="BG74" s="33"/>
      <c r="BH74" s="34">
        <f t="shared" ref="BH74:BH137" si="70">MIN( MAX(1 - BF74,  0), 1 )</f>
        <v>0.52553667968782225</v>
      </c>
      <c r="BI74" s="34"/>
      <c r="BJ74" s="34">
        <f t="shared" si="16"/>
        <v>0.52553667968782225</v>
      </c>
      <c r="BK74" s="34"/>
      <c r="BL74" s="5">
        <f t="shared" ca="1" si="22"/>
        <v>0.57481960567848855</v>
      </c>
    </row>
    <row r="75" spans="1:64" x14ac:dyDescent="0.2">
      <c r="A75" s="45">
        <v>67</v>
      </c>
      <c r="B75" s="35">
        <f t="shared" ref="B75:B138" si="71">B74 + TIME(0,0,10)</f>
        <v>7.6388888888888964E-3</v>
      </c>
      <c r="C75" s="36">
        <v>111.88210665683738</v>
      </c>
      <c r="D75" s="29">
        <v>110</v>
      </c>
      <c r="E75" s="29">
        <v>3</v>
      </c>
      <c r="F75" s="37">
        <f t="shared" si="58"/>
        <v>0.5</v>
      </c>
      <c r="G75" s="38">
        <f t="shared" ref="G75:G138" si="72">IF( ABS(D75 - G74) &lt; F75, D75, G74 + SIGN( D75 - G74 ) * F75 )</f>
        <v>110</v>
      </c>
      <c r="H75" s="31">
        <v>5</v>
      </c>
      <c r="I75" s="31">
        <v>20</v>
      </c>
      <c r="J75" s="36">
        <v>1.7186198146627558</v>
      </c>
      <c r="K75" s="37">
        <f t="shared" si="60"/>
        <v>0.42965495366568895</v>
      </c>
      <c r="L75" s="30">
        <f t="shared" si="61"/>
        <v>0.42965495366568895</v>
      </c>
      <c r="M75" s="37">
        <f t="shared" si="62"/>
        <v>110.42965495366569</v>
      </c>
      <c r="N75" s="37">
        <f t="shared" si="63"/>
        <v>110.42965495366569</v>
      </c>
      <c r="O75" s="37">
        <f t="shared" si="64"/>
        <v>1.8821066568373794</v>
      </c>
      <c r="Q75" s="64">
        <f t="shared" ref="Q75:AT75" ca="1" si="73">IF(AND(ABS(SLOPE($L45:$L75,$A45:$A75)) &gt; $Q$3,
      ABS(SLOPE(OFFSET($O45:$O75, Q$7, 0),$A45:$A75)) &gt; $Q$3),
(MAX(0,(CORREL( $L45:$L75, OFFSET($O45:$O75, Q$7, 0) )))),
(1-ABS(SLOPE($L45:$L75, $A45:$A75)-SLOPE(OFFSET($O45:$O75, Q$7, 0),$A45:$A75)))
)</f>
        <v>0.93597437889193558</v>
      </c>
      <c r="R75" s="64">
        <f t="shared" ca="1" si="73"/>
        <v>0.9462706334519283</v>
      </c>
      <c r="S75" s="64">
        <f t="shared" ca="1" si="73"/>
        <v>0.95677881739809356</v>
      </c>
      <c r="T75" s="64">
        <f t="shared" ca="1" si="73"/>
        <v>0.95987813415141343</v>
      </c>
      <c r="U75" s="64">
        <f t="shared" ca="1" si="73"/>
        <v>0.96165806313180513</v>
      </c>
      <c r="V75" s="64">
        <f t="shared" ca="1" si="73"/>
        <v>0.96204470742518111</v>
      </c>
      <c r="W75" s="64">
        <f t="shared" ca="1" si="73"/>
        <v>0.95903642383130017</v>
      </c>
      <c r="X75" s="64">
        <f t="shared" ca="1" si="73"/>
        <v>0.95784108824879366</v>
      </c>
      <c r="Y75" s="64">
        <f t="shared" ca="1" si="73"/>
        <v>0.95689157715909279</v>
      </c>
      <c r="Z75" s="64">
        <f t="shared" ca="1" si="73"/>
        <v>0.96361530682220298</v>
      </c>
      <c r="AA75" s="64">
        <f t="shared" ca="1" si="73"/>
        <v>0.9646025456527747</v>
      </c>
      <c r="AB75" s="64">
        <f t="shared" ca="1" si="73"/>
        <v>0.96152747411559969</v>
      </c>
      <c r="AC75" s="64">
        <f t="shared" ca="1" si="73"/>
        <v>0.96225063603328864</v>
      </c>
      <c r="AD75" s="64">
        <f t="shared" ca="1" si="73"/>
        <v>0.96683456737057283</v>
      </c>
      <c r="AE75" s="64">
        <f t="shared" ca="1" si="73"/>
        <v>0.96673099854198608</v>
      </c>
      <c r="AF75" s="64">
        <f t="shared" ca="1" si="73"/>
        <v>0.96525717831956548</v>
      </c>
      <c r="AG75" s="64">
        <f t="shared" ca="1" si="73"/>
        <v>0.96540577876747824</v>
      </c>
      <c r="AH75" s="64">
        <f t="shared" ca="1" si="73"/>
        <v>0.96699650810113424</v>
      </c>
      <c r="AI75" s="64">
        <f t="shared" ca="1" si="73"/>
        <v>0.96182365347950105</v>
      </c>
      <c r="AJ75" s="64">
        <f t="shared" ca="1" si="73"/>
        <v>0.95986339207788596</v>
      </c>
      <c r="AK75" s="64">
        <f t="shared" ca="1" si="73"/>
        <v>0.96546657964633475</v>
      </c>
      <c r="AL75" s="64">
        <f t="shared" ca="1" si="73"/>
        <v>0.96438038095476142</v>
      </c>
      <c r="AM75" s="64">
        <f t="shared" ca="1" si="73"/>
        <v>0.96664401152283275</v>
      </c>
      <c r="AN75" s="64">
        <f t="shared" ca="1" si="73"/>
        <v>0.96836554341781311</v>
      </c>
      <c r="AO75" s="64">
        <f t="shared" ca="1" si="73"/>
        <v>0.96736074623744839</v>
      </c>
      <c r="AP75" s="64">
        <f t="shared" ca="1" si="73"/>
        <v>0.96508292859572697</v>
      </c>
      <c r="AQ75" s="64">
        <f t="shared" ca="1" si="73"/>
        <v>0.9614852432465909</v>
      </c>
      <c r="AR75" s="64">
        <f t="shared" ca="1" si="73"/>
        <v>0.95652306025426148</v>
      </c>
      <c r="AS75" s="64">
        <f t="shared" ca="1" si="73"/>
        <v>0.95756650653399278</v>
      </c>
      <c r="AT75" s="64">
        <f t="shared" ca="1" si="73"/>
        <v>0.96127202543565415</v>
      </c>
      <c r="AV75" s="40">
        <f t="shared" ca="1" si="18"/>
        <v>0.96836554341781311</v>
      </c>
      <c r="AW75" s="41">
        <f t="shared" ca="1" si="19"/>
        <v>23</v>
      </c>
      <c r="AX75" t="str">
        <f t="shared" ca="1" si="20"/>
        <v>+230s</v>
      </c>
      <c r="AY75">
        <f t="shared" ca="1" si="21"/>
        <v>220</v>
      </c>
      <c r="AZ75" s="5">
        <f t="shared" ca="1" si="24"/>
        <v>0.26666666666666666</v>
      </c>
      <c r="BB75">
        <f t="shared" si="66"/>
        <v>0.2904903406343381</v>
      </c>
      <c r="BC75">
        <f t="shared" si="67"/>
        <v>0.7095096593656619</v>
      </c>
      <c r="BE75" s="33">
        <f t="shared" si="68"/>
        <v>0.42965495366568895</v>
      </c>
      <c r="BF75" s="32">
        <f t="shared" si="69"/>
        <v>0.46522522726286503</v>
      </c>
      <c r="BG75" s="33"/>
      <c r="BH75" s="34">
        <f t="shared" si="70"/>
        <v>0.53477477273713503</v>
      </c>
      <c r="BI75" s="34"/>
      <c r="BJ75" s="34">
        <f t="shared" si="16"/>
        <v>0.53477477273713503</v>
      </c>
      <c r="BK75" s="34"/>
      <c r="BL75" s="5">
        <f t="shared" ca="1" si="22"/>
        <v>0.58993566094053829</v>
      </c>
    </row>
    <row r="76" spans="1:64" x14ac:dyDescent="0.2">
      <c r="A76" s="45">
        <v>68</v>
      </c>
      <c r="B76" s="35">
        <f t="shared" si="71"/>
        <v>7.7546296296296374E-3</v>
      </c>
      <c r="C76" s="36">
        <v>111.44217032236051</v>
      </c>
      <c r="D76" s="29">
        <v>110</v>
      </c>
      <c r="E76" s="29">
        <v>3</v>
      </c>
      <c r="F76" s="37">
        <f t="shared" si="58"/>
        <v>0.5</v>
      </c>
      <c r="G76" s="38">
        <f t="shared" si="72"/>
        <v>110</v>
      </c>
      <c r="H76" s="31">
        <v>5</v>
      </c>
      <c r="I76" s="31">
        <v>20</v>
      </c>
      <c r="J76" s="36">
        <v>0.79460683830238943</v>
      </c>
      <c r="K76" s="37">
        <f t="shared" si="60"/>
        <v>0.19865170957559736</v>
      </c>
      <c r="L76" s="30">
        <f t="shared" si="61"/>
        <v>0.19865170957559736</v>
      </c>
      <c r="M76" s="37">
        <f t="shared" si="62"/>
        <v>110.1986517095756</v>
      </c>
      <c r="N76" s="37">
        <f t="shared" si="63"/>
        <v>110.1986517095756</v>
      </c>
      <c r="O76" s="37">
        <f t="shared" si="64"/>
        <v>1.4421703223605107</v>
      </c>
      <c r="Q76" s="64">
        <f t="shared" ref="Q76:AT76" ca="1" si="74">IF(AND(ABS(SLOPE($L46:$L76,$A46:$A76)) &gt; $Q$3,
      ABS(SLOPE(OFFSET($O46:$O76, Q$7, 0),$A46:$A76)) &gt; $Q$3),
(MAX(0,(CORREL( $L46:$L76, OFFSET($O46:$O76, Q$7, 0) )))),
(1-ABS(SLOPE($L46:$L76, $A46:$A76)-SLOPE(OFFSET($O46:$O76, Q$7, 0),$A46:$A76)))
)</f>
        <v>0.94718899861953187</v>
      </c>
      <c r="R76" s="64">
        <f t="shared" ca="1" si="74"/>
        <v>0.95866358799091411</v>
      </c>
      <c r="S76" s="64">
        <f t="shared" ca="1" si="74"/>
        <v>0.96224873689457036</v>
      </c>
      <c r="T76" s="64">
        <f t="shared" ca="1" si="74"/>
        <v>0.9644682215298378</v>
      </c>
      <c r="U76" s="64">
        <f t="shared" ca="1" si="74"/>
        <v>0.96481331200619347</v>
      </c>
      <c r="V76" s="64">
        <f t="shared" ca="1" si="74"/>
        <v>0.96196086635229361</v>
      </c>
      <c r="W76" s="64">
        <f t="shared" ca="1" si="74"/>
        <v>0.96081171528435128</v>
      </c>
      <c r="X76" s="64">
        <f t="shared" ca="1" si="74"/>
        <v>0.96001817436525572</v>
      </c>
      <c r="Y76" s="64">
        <f t="shared" ca="1" si="74"/>
        <v>0.96613219316643062</v>
      </c>
      <c r="Z76" s="64">
        <f t="shared" ca="1" si="74"/>
        <v>0.9670556073746478</v>
      </c>
      <c r="AA76" s="64">
        <f t="shared" ca="1" si="74"/>
        <v>0.96415515757348558</v>
      </c>
      <c r="AB76" s="64">
        <f t="shared" ca="1" si="74"/>
        <v>0.96482588032003846</v>
      </c>
      <c r="AC76" s="64">
        <f t="shared" ca="1" si="74"/>
        <v>0.96901140437413247</v>
      </c>
      <c r="AD76" s="64">
        <f t="shared" ca="1" si="74"/>
        <v>0.96893302073778531</v>
      </c>
      <c r="AE76" s="64">
        <f t="shared" ca="1" si="74"/>
        <v>0.96766423929732559</v>
      </c>
      <c r="AF76" s="64">
        <f t="shared" ca="1" si="74"/>
        <v>0.96786504657923833</v>
      </c>
      <c r="AG76" s="64">
        <f t="shared" ca="1" si="74"/>
        <v>0.96934284630219258</v>
      </c>
      <c r="AH76" s="64">
        <f t="shared" ca="1" si="74"/>
        <v>0.96467373138622747</v>
      </c>
      <c r="AI76" s="64">
        <f t="shared" ca="1" si="74"/>
        <v>0.96295290605244743</v>
      </c>
      <c r="AJ76" s="64">
        <f t="shared" ca="1" si="74"/>
        <v>0.96812210270549681</v>
      </c>
      <c r="AK76" s="64">
        <f t="shared" ca="1" si="74"/>
        <v>0.96710269870091869</v>
      </c>
      <c r="AL76" s="64">
        <f t="shared" ca="1" si="74"/>
        <v>0.96913542312218715</v>
      </c>
      <c r="AM76" s="64">
        <f t="shared" ca="1" si="74"/>
        <v>0.97065683749803711</v>
      </c>
      <c r="AN76" s="64">
        <f t="shared" ca="1" si="74"/>
        <v>0.9699093845166562</v>
      </c>
      <c r="AO76" s="64">
        <f t="shared" ca="1" si="74"/>
        <v>0.96787054031975328</v>
      </c>
      <c r="AP76" s="64">
        <f t="shared" ca="1" si="74"/>
        <v>0.96446115628623619</v>
      </c>
      <c r="AQ76" s="64">
        <f t="shared" ca="1" si="74"/>
        <v>0.95990754149542656</v>
      </c>
      <c r="AR76" s="64">
        <f t="shared" ca="1" si="74"/>
        <v>0.96084928968373828</v>
      </c>
      <c r="AS76" s="64">
        <f t="shared" ca="1" si="74"/>
        <v>0.96426692019677396</v>
      </c>
      <c r="AT76" s="64">
        <f t="shared" ca="1" si="74"/>
        <v>0.96990040480632778</v>
      </c>
      <c r="AV76" s="40">
        <f t="shared" ca="1" si="18"/>
        <v>0.97065683749803711</v>
      </c>
      <c r="AW76" s="41">
        <f t="shared" ca="1" si="19"/>
        <v>22</v>
      </c>
      <c r="AX76" t="str">
        <f t="shared" ca="1" si="20"/>
        <v>+220s</v>
      </c>
      <c r="AY76">
        <f t="shared" ca="1" si="21"/>
        <v>210</v>
      </c>
      <c r="AZ76" s="5">
        <f t="shared" ca="1" si="24"/>
        <v>0.3</v>
      </c>
      <c r="BB76">
        <f t="shared" si="66"/>
        <v>0.24870372255698267</v>
      </c>
      <c r="BC76">
        <f t="shared" si="67"/>
        <v>0.7512962774430173</v>
      </c>
      <c r="BE76" s="33">
        <f t="shared" si="68"/>
        <v>0.19865170957559736</v>
      </c>
      <c r="BF76" s="32">
        <f t="shared" si="69"/>
        <v>0.39830324683097507</v>
      </c>
      <c r="BG76" s="33"/>
      <c r="BH76" s="34">
        <f t="shared" si="70"/>
        <v>0.60169675316902493</v>
      </c>
      <c r="BI76" s="34"/>
      <c r="BJ76" s="34">
        <f t="shared" ref="BJ76:BJ139" si="75">BH76</f>
        <v>0.60169675316902493</v>
      </c>
      <c r="BK76" s="34"/>
      <c r="BL76" s="5">
        <f t="shared" ca="1" si="22"/>
        <v>0.62411786355568732</v>
      </c>
    </row>
    <row r="77" spans="1:64" x14ac:dyDescent="0.2">
      <c r="A77" s="45">
        <v>69</v>
      </c>
      <c r="B77" s="35">
        <f t="shared" si="71"/>
        <v>7.8703703703703783E-3</v>
      </c>
      <c r="C77" s="36">
        <v>110.98880876631939</v>
      </c>
      <c r="D77" s="29">
        <v>110</v>
      </c>
      <c r="E77" s="29">
        <v>3</v>
      </c>
      <c r="F77" s="37">
        <f t="shared" si="58"/>
        <v>0.5</v>
      </c>
      <c r="G77" s="38">
        <f t="shared" si="72"/>
        <v>110</v>
      </c>
      <c r="H77" s="31">
        <v>5</v>
      </c>
      <c r="I77" s="31">
        <v>20</v>
      </c>
      <c r="J77" s="36">
        <v>-0.1311089521053182</v>
      </c>
      <c r="K77" s="37">
        <f t="shared" si="60"/>
        <v>-3.277723802632955E-2</v>
      </c>
      <c r="L77" s="30">
        <f t="shared" si="61"/>
        <v>-3.277723802632955E-2</v>
      </c>
      <c r="M77" s="37">
        <f t="shared" si="62"/>
        <v>109.96722276197367</v>
      </c>
      <c r="N77" s="37">
        <f t="shared" si="63"/>
        <v>109.96722276197367</v>
      </c>
      <c r="O77" s="37">
        <f t="shared" si="64"/>
        <v>0.98880876631939429</v>
      </c>
      <c r="Q77" s="64">
        <f t="shared" ref="Q77:AT77" ca="1" si="76">IF(AND(ABS(SLOPE($L47:$L77,$A47:$A77)) &gt; $Q$3,
      ABS(SLOPE(OFFSET($O47:$O77, Q$7, 0),$A47:$A77)) &gt; $Q$3),
(MAX(0,(CORREL( $L47:$L77, OFFSET($O47:$O77, Q$7, 0) )))),
(1-ABS(SLOPE($L47:$L77, $A47:$A77)-SLOPE(OFFSET($O47:$O77, Q$7, 0),$A47:$A77)))
)</f>
        <v>0.96018892402608091</v>
      </c>
      <c r="R77" s="64">
        <f t="shared" ca="1" si="76"/>
        <v>0.96422243546907249</v>
      </c>
      <c r="S77" s="64">
        <f t="shared" ca="1" si="76"/>
        <v>0.96684780727186737</v>
      </c>
      <c r="T77" s="64">
        <f t="shared" ca="1" si="76"/>
        <v>0.967154401076465</v>
      </c>
      <c r="U77" s="64">
        <f t="shared" ca="1" si="76"/>
        <v>0.964446681336802</v>
      </c>
      <c r="V77" s="64">
        <f t="shared" ca="1" si="76"/>
        <v>0.96334049043280645</v>
      </c>
      <c r="W77" s="64">
        <f t="shared" ca="1" si="76"/>
        <v>0.96269133115353012</v>
      </c>
      <c r="X77" s="64">
        <f t="shared" ca="1" si="76"/>
        <v>0.96824025792476309</v>
      </c>
      <c r="Y77" s="64">
        <f t="shared" ca="1" si="76"/>
        <v>0.96910445400128875</v>
      </c>
      <c r="Z77" s="64">
        <f t="shared" ca="1" si="76"/>
        <v>0.96636610750327767</v>
      </c>
      <c r="AA77" s="64">
        <f t="shared" ca="1" si="76"/>
        <v>0.96698819576602824</v>
      </c>
      <c r="AB77" s="64">
        <f t="shared" ca="1" si="76"/>
        <v>0.97080442496366104</v>
      </c>
      <c r="AC77" s="64">
        <f t="shared" ca="1" si="76"/>
        <v>0.97074934399477852</v>
      </c>
      <c r="AD77" s="64">
        <f t="shared" ca="1" si="76"/>
        <v>0.9696704181409439</v>
      </c>
      <c r="AE77" s="64">
        <f t="shared" ca="1" si="76"/>
        <v>0.9699194476196622</v>
      </c>
      <c r="AF77" s="64">
        <f t="shared" ca="1" si="76"/>
        <v>0.97129250369837128</v>
      </c>
      <c r="AG77" s="64">
        <f t="shared" ca="1" si="76"/>
        <v>0.96709017804362496</v>
      </c>
      <c r="AH77" s="64">
        <f t="shared" ca="1" si="76"/>
        <v>0.96559111264986608</v>
      </c>
      <c r="AI77" s="64">
        <f t="shared" ca="1" si="76"/>
        <v>0.97035789279759499</v>
      </c>
      <c r="AJ77" s="64">
        <f t="shared" ca="1" si="76"/>
        <v>0.9694004746409044</v>
      </c>
      <c r="AK77" s="64">
        <f t="shared" ca="1" si="76"/>
        <v>0.97121925476598781</v>
      </c>
      <c r="AL77" s="64">
        <f t="shared" ca="1" si="76"/>
        <v>0.97255530625227227</v>
      </c>
      <c r="AM77" s="64">
        <f t="shared" ca="1" si="76"/>
        <v>0.97204594957200818</v>
      </c>
      <c r="AN77" s="64">
        <f t="shared" ca="1" si="76"/>
        <v>0.97022850965817364</v>
      </c>
      <c r="AO77" s="64">
        <f t="shared" ca="1" si="76"/>
        <v>0.9669939916684952</v>
      </c>
      <c r="AP77" s="64">
        <f t="shared" ca="1" si="76"/>
        <v>0.96281914939157665</v>
      </c>
      <c r="AQ77" s="64">
        <f t="shared" ca="1" si="76"/>
        <v>0.96366665947279917</v>
      </c>
      <c r="AR77" s="64">
        <f t="shared" ca="1" si="76"/>
        <v>0.96681734909416517</v>
      </c>
      <c r="AS77" s="64">
        <f t="shared" ca="1" si="76"/>
        <v>0.97206064192571962</v>
      </c>
      <c r="AT77" s="64">
        <f t="shared" ca="1" si="76"/>
        <v>0.97780310561780681</v>
      </c>
      <c r="AV77" s="40">
        <f t="shared" ca="1" si="18"/>
        <v>0.97780310561780681</v>
      </c>
      <c r="AW77" s="41">
        <f t="shared" ca="1" si="19"/>
        <v>29</v>
      </c>
      <c r="AX77" t="str">
        <f t="shared" ca="1" si="20"/>
        <v>+290s</v>
      </c>
      <c r="AY77">
        <f t="shared" ca="1" si="21"/>
        <v>280</v>
      </c>
      <c r="AZ77" s="5">
        <f t="shared" ca="1" si="24"/>
        <v>6.6666666666666666E-2</v>
      </c>
      <c r="BB77">
        <f t="shared" si="66"/>
        <v>0.20431720086914479</v>
      </c>
      <c r="BC77">
        <f t="shared" si="67"/>
        <v>0.79568279913085527</v>
      </c>
      <c r="BE77" s="33">
        <f t="shared" si="68"/>
        <v>3.277723802632955E-2</v>
      </c>
      <c r="BF77" s="32">
        <f t="shared" si="69"/>
        <v>0.32721747649334504</v>
      </c>
      <c r="BG77" s="33"/>
      <c r="BH77" s="34">
        <f t="shared" si="70"/>
        <v>0.67278252350665491</v>
      </c>
      <c r="BI77" s="34"/>
      <c r="BJ77" s="34">
        <f t="shared" si="75"/>
        <v>0.67278252350665491</v>
      </c>
      <c r="BK77" s="34"/>
      <c r="BL77" s="5">
        <f t="shared" ca="1" si="22"/>
        <v>0.5724174319303762</v>
      </c>
    </row>
    <row r="78" spans="1:64" x14ac:dyDescent="0.2">
      <c r="A78" s="45">
        <v>70</v>
      </c>
      <c r="B78" s="35">
        <f t="shared" si="71"/>
        <v>7.9861111111111192E-3</v>
      </c>
      <c r="C78" s="36">
        <v>110.64247393302166</v>
      </c>
      <c r="D78" s="29">
        <v>110</v>
      </c>
      <c r="E78" s="29">
        <v>3</v>
      </c>
      <c r="F78" s="37">
        <f t="shared" si="58"/>
        <v>0.5</v>
      </c>
      <c r="G78" s="38">
        <f t="shared" si="72"/>
        <v>110</v>
      </c>
      <c r="H78" s="31">
        <v>5</v>
      </c>
      <c r="I78" s="31">
        <v>20</v>
      </c>
      <c r="J78" s="36">
        <v>-1.0565437807157927</v>
      </c>
      <c r="K78" s="37">
        <f t="shared" si="60"/>
        <v>-0.26413594517894817</v>
      </c>
      <c r="L78" s="30">
        <f t="shared" si="61"/>
        <v>-0.26413594517894817</v>
      </c>
      <c r="M78" s="37">
        <f t="shared" si="62"/>
        <v>109.73586405482105</v>
      </c>
      <c r="N78" s="37">
        <f t="shared" si="63"/>
        <v>109.73586405482105</v>
      </c>
      <c r="O78" s="37">
        <f t="shared" si="64"/>
        <v>0.64247393302166245</v>
      </c>
      <c r="Q78" s="64">
        <f t="shared" ref="Q78:AT78" ca="1" si="77">IF(AND(ABS(SLOPE($L48:$L78,$A48:$A78)) &gt; $Q$3,
      ABS(SLOPE(OFFSET($O48:$O78, Q$7, 0),$A48:$A78)) &gt; $Q$3),
(MAX(0,(CORREL( $L48:$L78, OFFSET($O48:$O78, Q$7, 0) )))),
(1-ABS(SLOPE($L48:$L78, $A48:$A78)-SLOPE(OFFSET($O48:$O78, Q$7, 0),$A48:$A78)))
)</f>
        <v>0.96587082502701904</v>
      </c>
      <c r="R78" s="64">
        <f t="shared" ca="1" si="77"/>
        <v>0.96887345886650023</v>
      </c>
      <c r="S78" s="64">
        <f t="shared" ca="1" si="77"/>
        <v>0.96914416229057831</v>
      </c>
      <c r="T78" s="64">
        <f t="shared" ca="1" si="77"/>
        <v>0.9665716744632451</v>
      </c>
      <c r="U78" s="64">
        <f t="shared" ca="1" si="77"/>
        <v>0.96550568470138498</v>
      </c>
      <c r="V78" s="64">
        <f t="shared" ca="1" si="77"/>
        <v>0.9649910342295398</v>
      </c>
      <c r="W78" s="64">
        <f t="shared" ca="1" si="77"/>
        <v>0.97001292159281693</v>
      </c>
      <c r="X78" s="64">
        <f t="shared" ca="1" si="77"/>
        <v>0.9708218319163584</v>
      </c>
      <c r="Y78" s="64">
        <f t="shared" ca="1" si="77"/>
        <v>0.96823489715951472</v>
      </c>
      <c r="Z78" s="64">
        <f t="shared" ca="1" si="77"/>
        <v>0.96881159765665203</v>
      </c>
      <c r="AA78" s="64">
        <f t="shared" ca="1" si="77"/>
        <v>0.97228336271902649</v>
      </c>
      <c r="AB78" s="64">
        <f t="shared" ca="1" si="77"/>
        <v>0.97224998125860562</v>
      </c>
      <c r="AC78" s="64">
        <f t="shared" ca="1" si="77"/>
        <v>0.97134797271831619</v>
      </c>
      <c r="AD78" s="64">
        <f t="shared" ca="1" si="77"/>
        <v>0.97164183583123453</v>
      </c>
      <c r="AE78" s="64">
        <f t="shared" ca="1" si="77"/>
        <v>0.97291713418506365</v>
      </c>
      <c r="AF78" s="64">
        <f t="shared" ca="1" si="77"/>
        <v>0.96915009017131715</v>
      </c>
      <c r="AG78" s="64">
        <f t="shared" ca="1" si="77"/>
        <v>0.96785771894525152</v>
      </c>
      <c r="AH78" s="64">
        <f t="shared" ca="1" si="77"/>
        <v>0.97224902136378721</v>
      </c>
      <c r="AI78" s="64">
        <f t="shared" ca="1" si="77"/>
        <v>0.97134948322052517</v>
      </c>
      <c r="AJ78" s="64">
        <f t="shared" ca="1" si="77"/>
        <v>0.97296878097403627</v>
      </c>
      <c r="AK78" s="64">
        <f t="shared" ca="1" si="77"/>
        <v>0.97413204638512474</v>
      </c>
      <c r="AL78" s="64">
        <f t="shared" ca="1" si="77"/>
        <v>0.97384439518702959</v>
      </c>
      <c r="AM78" s="64">
        <f t="shared" ca="1" si="77"/>
        <v>0.97223338069379894</v>
      </c>
      <c r="AN78" s="64">
        <f t="shared" ca="1" si="77"/>
        <v>0.96916225029973424</v>
      </c>
      <c r="AO78" s="64">
        <f t="shared" ca="1" si="77"/>
        <v>0.96534076354502385</v>
      </c>
      <c r="AP78" s="64">
        <f t="shared" ca="1" si="77"/>
        <v>0.96610039663123637</v>
      </c>
      <c r="AQ78" s="64">
        <f t="shared" ca="1" si="77"/>
        <v>0.96900201727378177</v>
      </c>
      <c r="AR78" s="64">
        <f t="shared" ca="1" si="77"/>
        <v>0.97388111721316617</v>
      </c>
      <c r="AS78" s="64">
        <f t="shared" ca="1" si="77"/>
        <v>0.97914290723970454</v>
      </c>
      <c r="AT78" s="64">
        <f t="shared" ca="1" si="77"/>
        <v>0.98175898262935346</v>
      </c>
      <c r="AV78" s="40">
        <f t="shared" ca="1" si="18"/>
        <v>0.98175898262935346</v>
      </c>
      <c r="AW78" s="41">
        <f t="shared" ca="1" si="19"/>
        <v>29</v>
      </c>
      <c r="AX78" t="str">
        <f t="shared" ca="1" si="20"/>
        <v>+290s</v>
      </c>
      <c r="AY78">
        <f t="shared" ca="1" si="21"/>
        <v>280</v>
      </c>
      <c r="AZ78" s="5">
        <f t="shared" ca="1" si="24"/>
        <v>6.6666666666666666E-2</v>
      </c>
      <c r="BB78">
        <f t="shared" si="66"/>
        <v>0.18132197564012215</v>
      </c>
      <c r="BC78">
        <f t="shared" si="67"/>
        <v>0.81867802435987791</v>
      </c>
      <c r="BE78" s="33">
        <f t="shared" si="68"/>
        <v>0.26413594517894817</v>
      </c>
      <c r="BF78" s="32">
        <f t="shared" si="69"/>
        <v>0.29039023170519856</v>
      </c>
      <c r="BG78" s="33"/>
      <c r="BH78" s="34">
        <f t="shared" si="70"/>
        <v>0.70960976829480149</v>
      </c>
      <c r="BI78" s="34"/>
      <c r="BJ78" s="34">
        <f t="shared" si="75"/>
        <v>0.70960976829480149</v>
      </c>
      <c r="BK78" s="34"/>
      <c r="BL78" s="5">
        <f t="shared" ca="1" si="22"/>
        <v>0.58601180586360724</v>
      </c>
    </row>
    <row r="79" spans="1:64" x14ac:dyDescent="0.2">
      <c r="A79" s="45">
        <v>71</v>
      </c>
      <c r="B79" s="35">
        <f t="shared" si="71"/>
        <v>8.1018518518518601E-3</v>
      </c>
      <c r="C79" s="36">
        <v>110.36266073306989</v>
      </c>
      <c r="D79" s="29">
        <v>110</v>
      </c>
      <c r="E79" s="29">
        <v>3</v>
      </c>
      <c r="F79" s="37">
        <f t="shared" si="58"/>
        <v>0.5</v>
      </c>
      <c r="G79" s="38">
        <f t="shared" si="72"/>
        <v>110</v>
      </c>
      <c r="H79" s="31">
        <v>5</v>
      </c>
      <c r="I79" s="31">
        <v>20</v>
      </c>
      <c r="J79" s="36">
        <v>-1.9797144737755743</v>
      </c>
      <c r="K79" s="37">
        <f t="shared" si="60"/>
        <v>-0.49492861844389358</v>
      </c>
      <c r="L79" s="30">
        <f t="shared" si="61"/>
        <v>-0.49492861844389358</v>
      </c>
      <c r="M79" s="37">
        <f t="shared" si="62"/>
        <v>109.50507138155611</v>
      </c>
      <c r="N79" s="37">
        <f t="shared" si="63"/>
        <v>109.50507138155611</v>
      </c>
      <c r="O79" s="37">
        <f t="shared" si="64"/>
        <v>0.36266073306988744</v>
      </c>
      <c r="Q79" s="64">
        <f t="shared" ref="Q79:AT79" ca="1" si="78">IF(AND(ABS(SLOPE($L49:$L79,$A49:$A79)) &gt; $Q$3,
      ABS(SLOPE(OFFSET($O49:$O79, Q$7, 0),$A49:$A79)) &gt; $Q$3),
(MAX(0,(CORREL( $L49:$L79, OFFSET($O49:$O79, Q$7, 0) )))),
(1-ABS(SLOPE($L49:$L79, $A49:$A79)-SLOPE(OFFSET($O49:$O79, Q$7, 0),$A49:$A79)))
)</f>
        <v>0.97060496105769767</v>
      </c>
      <c r="R79" s="64">
        <f t="shared" ca="1" si="78"/>
        <v>0.97084200347907312</v>
      </c>
      <c r="S79" s="64">
        <f t="shared" ca="1" si="78"/>
        <v>0.96839661298765822</v>
      </c>
      <c r="T79" s="64">
        <f t="shared" ca="1" si="78"/>
        <v>0.96736845768152102</v>
      </c>
      <c r="U79" s="64">
        <f t="shared" ca="1" si="78"/>
        <v>0.9669798753300376</v>
      </c>
      <c r="V79" s="64">
        <f t="shared" ca="1" si="78"/>
        <v>0.97150728200646952</v>
      </c>
      <c r="W79" s="64">
        <f t="shared" ca="1" si="78"/>
        <v>0.97226427369256219</v>
      </c>
      <c r="X79" s="64">
        <f t="shared" ca="1" si="78"/>
        <v>0.9698195926678288</v>
      </c>
      <c r="Y79" s="64">
        <f t="shared" ca="1" si="78"/>
        <v>0.97035368463560767</v>
      </c>
      <c r="Z79" s="64">
        <f t="shared" ca="1" si="78"/>
        <v>0.97350223297947769</v>
      </c>
      <c r="AA79" s="64">
        <f t="shared" ca="1" si="78"/>
        <v>0.97348918085069547</v>
      </c>
      <c r="AB79" s="64">
        <f t="shared" ca="1" si="78"/>
        <v>0.97275302622055126</v>
      </c>
      <c r="AC79" s="64">
        <f t="shared" ca="1" si="78"/>
        <v>0.97308882997090695</v>
      </c>
      <c r="AD79" s="64">
        <f t="shared" ca="1" si="78"/>
        <v>0.97427235093904752</v>
      </c>
      <c r="AE79" s="64">
        <f t="shared" ca="1" si="78"/>
        <v>0.97091363324757196</v>
      </c>
      <c r="AF79" s="64">
        <f t="shared" ca="1" si="78"/>
        <v>0.96981507151004998</v>
      </c>
      <c r="AG79" s="64">
        <f t="shared" ca="1" si="78"/>
        <v>0.97385395280218356</v>
      </c>
      <c r="AH79" s="64">
        <f t="shared" ca="1" si="78"/>
        <v>0.97300877856471801</v>
      </c>
      <c r="AI79" s="64">
        <f t="shared" ca="1" si="78"/>
        <v>0.97444096543674374</v>
      </c>
      <c r="AJ79" s="64">
        <f t="shared" ca="1" si="78"/>
        <v>0.9754422015455777</v>
      </c>
      <c r="AK79" s="64">
        <f t="shared" ca="1" si="78"/>
        <v>0.97536224749689449</v>
      </c>
      <c r="AL79" s="64">
        <f t="shared" ca="1" si="78"/>
        <v>0.97394484528420555</v>
      </c>
      <c r="AM79" s="64">
        <f t="shared" ca="1" si="78"/>
        <v>0.97102726794562433</v>
      </c>
      <c r="AN79" s="64">
        <f t="shared" ca="1" si="78"/>
        <v>0.9675373853404442</v>
      </c>
      <c r="AO79" s="64">
        <f t="shared" ca="1" si="78"/>
        <v>0.96821458346629841</v>
      </c>
      <c r="AP79" s="64">
        <f t="shared" ca="1" si="78"/>
        <v>0.97088243140410568</v>
      </c>
      <c r="AQ79" s="64">
        <f t="shared" ca="1" si="78"/>
        <v>0.97541959609407181</v>
      </c>
      <c r="AR79" s="64">
        <f t="shared" ca="1" si="78"/>
        <v>0.98023029026312025</v>
      </c>
      <c r="AS79" s="64">
        <f t="shared" ca="1" si="78"/>
        <v>0.98261756767781572</v>
      </c>
      <c r="AT79" s="64">
        <f t="shared" ca="1" si="78"/>
        <v>0.98234740849275082</v>
      </c>
      <c r="AV79" s="40">
        <f t="shared" ca="1" si="18"/>
        <v>0.98261756767781572</v>
      </c>
      <c r="AW79" s="41">
        <f t="shared" ca="1" si="19"/>
        <v>28</v>
      </c>
      <c r="AX79" t="str">
        <f t="shared" ca="1" si="20"/>
        <v>+280s</v>
      </c>
      <c r="AY79">
        <f t="shared" ca="1" si="21"/>
        <v>270</v>
      </c>
      <c r="AZ79" s="5">
        <f t="shared" ca="1" si="24"/>
        <v>0.1</v>
      </c>
      <c r="BB79">
        <f t="shared" si="66"/>
        <v>0.1715178703027562</v>
      </c>
      <c r="BC79">
        <f t="shared" si="67"/>
        <v>0.82848212969724377</v>
      </c>
      <c r="BE79" s="33">
        <f t="shared" si="68"/>
        <v>0.49492861844389358</v>
      </c>
      <c r="BF79" s="32">
        <f t="shared" si="69"/>
        <v>0.27468879005407476</v>
      </c>
      <c r="BG79" s="33"/>
      <c r="BH79" s="34">
        <f t="shared" si="70"/>
        <v>0.72531120994592524</v>
      </c>
      <c r="BI79" s="34"/>
      <c r="BJ79" s="34">
        <f t="shared" si="75"/>
        <v>0.72531120994592524</v>
      </c>
      <c r="BK79" s="34"/>
      <c r="BL79" s="5">
        <f t="shared" ca="1" si="22"/>
        <v>0.60264292587458035</v>
      </c>
    </row>
    <row r="80" spans="1:64" x14ac:dyDescent="0.2">
      <c r="A80" s="45">
        <v>72</v>
      </c>
      <c r="B80" s="35">
        <f t="shared" si="71"/>
        <v>8.217592592592601E-3</v>
      </c>
      <c r="C80" s="36">
        <v>110.34643644485799</v>
      </c>
      <c r="D80" s="29">
        <v>110</v>
      </c>
      <c r="E80" s="29">
        <v>3</v>
      </c>
      <c r="F80" s="37">
        <f t="shared" si="58"/>
        <v>0.5</v>
      </c>
      <c r="G80" s="38">
        <f t="shared" si="72"/>
        <v>110</v>
      </c>
      <c r="H80" s="31">
        <v>5</v>
      </c>
      <c r="I80" s="31">
        <v>20</v>
      </c>
      <c r="J80" s="36">
        <v>-2.8986427094927358</v>
      </c>
      <c r="K80" s="37">
        <f t="shared" si="60"/>
        <v>-0.72466067737318396</v>
      </c>
      <c r="L80" s="30">
        <f t="shared" si="61"/>
        <v>-0.72466067737318396</v>
      </c>
      <c r="M80" s="37">
        <f t="shared" si="62"/>
        <v>109.27533932262682</v>
      </c>
      <c r="N80" s="37">
        <f t="shared" si="63"/>
        <v>109.27533932262682</v>
      </c>
      <c r="O80" s="37">
        <f t="shared" si="64"/>
        <v>0.34643644485798575</v>
      </c>
      <c r="Q80" s="64">
        <f t="shared" ref="Q80:AT80" ca="1" si="79">IF(AND(ABS(SLOPE($L50:$L80,$A50:$A80)) &gt; $Q$3,
      ABS(SLOPE(OFFSET($O50:$O80, Q$7, 0),$A50:$A80)) &gt; $Q$3),
(MAX(0,(CORREL( $L50:$L80, OFFSET($O50:$O80, Q$7, 0) )))),
(1-ABS(SLOPE($L50:$L80, $A50:$A80)-SLOPE(OFFSET($O50:$O80, Q$7, 0),$A50:$A80)))
)</f>
        <v>0.97229468442599742</v>
      </c>
      <c r="R80" s="64">
        <f t="shared" ca="1" si="79"/>
        <v>0.96996940892161232</v>
      </c>
      <c r="S80" s="64">
        <f t="shared" ca="1" si="79"/>
        <v>0.9689770549970429</v>
      </c>
      <c r="T80" s="64">
        <f t="shared" ca="1" si="79"/>
        <v>0.96870730664846094</v>
      </c>
      <c r="U80" s="64">
        <f t="shared" ca="1" si="79"/>
        <v>0.97276815267153915</v>
      </c>
      <c r="V80" s="64">
        <f t="shared" ca="1" si="79"/>
        <v>0.97347611459393657</v>
      </c>
      <c r="W80" s="64">
        <f t="shared" ca="1" si="79"/>
        <v>0.97116582806068852</v>
      </c>
      <c r="X80" s="64">
        <f t="shared" ca="1" si="79"/>
        <v>0.97165969552813791</v>
      </c>
      <c r="Y80" s="64">
        <f t="shared" ca="1" si="79"/>
        <v>0.97450324841201452</v>
      </c>
      <c r="Z80" s="64">
        <f t="shared" ca="1" si="79"/>
        <v>0.97450935155619567</v>
      </c>
      <c r="AA80" s="64">
        <f t="shared" ca="1" si="79"/>
        <v>0.97392956775208805</v>
      </c>
      <c r="AB80" s="64">
        <f t="shared" ca="1" si="79"/>
        <v>0.97430483508492149</v>
      </c>
      <c r="AC80" s="64">
        <f t="shared" ca="1" si="79"/>
        <v>0.97540170877783572</v>
      </c>
      <c r="AD80" s="64">
        <f t="shared" ca="1" si="79"/>
        <v>0.97242820444360512</v>
      </c>
      <c r="AE80" s="64">
        <f t="shared" ca="1" si="79"/>
        <v>0.97151240675664507</v>
      </c>
      <c r="AF80" s="64">
        <f t="shared" ca="1" si="79"/>
        <v>0.97521864287434934</v>
      </c>
      <c r="AG80" s="64">
        <f t="shared" ca="1" si="79"/>
        <v>0.97442481555912974</v>
      </c>
      <c r="AH80" s="64">
        <f t="shared" ca="1" si="79"/>
        <v>0.97568049898328402</v>
      </c>
      <c r="AI80" s="64">
        <f t="shared" ca="1" si="79"/>
        <v>0.97652892750236986</v>
      </c>
      <c r="AJ80" s="64">
        <f t="shared" ca="1" si="79"/>
        <v>0.97664466760483082</v>
      </c>
      <c r="AK80" s="64">
        <f t="shared" ca="1" si="79"/>
        <v>0.97540989190105276</v>
      </c>
      <c r="AL80" s="64">
        <f t="shared" ca="1" si="79"/>
        <v>0.97263742629641647</v>
      </c>
      <c r="AM80" s="64">
        <f t="shared" ca="1" si="79"/>
        <v>0.96946049303923665</v>
      </c>
      <c r="AN80" s="64">
        <f t="shared" ca="1" si="79"/>
        <v>0.97005992249839901</v>
      </c>
      <c r="AO80" s="64">
        <f t="shared" ca="1" si="79"/>
        <v>0.97250711748778651</v>
      </c>
      <c r="AP80" s="64">
        <f t="shared" ca="1" si="79"/>
        <v>0.97672144086384272</v>
      </c>
      <c r="AQ80" s="64">
        <f t="shared" ca="1" si="79"/>
        <v>0.98110640655727399</v>
      </c>
      <c r="AR80" s="64">
        <f t="shared" ca="1" si="79"/>
        <v>0.98327776043523429</v>
      </c>
      <c r="AS80" s="64">
        <f t="shared" ca="1" si="79"/>
        <v>0.98310092415036177</v>
      </c>
      <c r="AT80" s="64">
        <f t="shared" ca="1" si="79"/>
        <v>0.97773173880227326</v>
      </c>
      <c r="AV80" s="40">
        <f t="shared" ca="1" si="18"/>
        <v>0.98327776043523429</v>
      </c>
      <c r="AW80" s="41">
        <f t="shared" ca="1" si="19"/>
        <v>27</v>
      </c>
      <c r="AX80" t="str">
        <f t="shared" ca="1" si="20"/>
        <v>+270s</v>
      </c>
      <c r="AY80">
        <f t="shared" ca="1" si="21"/>
        <v>260</v>
      </c>
      <c r="AZ80" s="5">
        <f t="shared" ca="1" si="24"/>
        <v>0.13333333333333333</v>
      </c>
      <c r="BB80">
        <f t="shared" si="66"/>
        <v>0.21421942444623393</v>
      </c>
      <c r="BC80">
        <f t="shared" si="67"/>
        <v>0.78578057555376613</v>
      </c>
      <c r="BE80" s="33">
        <f t="shared" si="68"/>
        <v>0.72466067737318396</v>
      </c>
      <c r="BF80" s="32">
        <f t="shared" si="69"/>
        <v>0.34307605617623327</v>
      </c>
      <c r="BG80" s="33"/>
      <c r="BH80" s="34">
        <f t="shared" si="70"/>
        <v>0.65692394382376673</v>
      </c>
      <c r="BI80" s="34"/>
      <c r="BJ80" s="34">
        <f t="shared" si="75"/>
        <v>0.65692394382376673</v>
      </c>
      <c r="BK80" s="34"/>
      <c r="BL80" s="5">
        <f t="shared" ca="1" si="22"/>
        <v>0.59117834586411144</v>
      </c>
    </row>
    <row r="81" spans="1:64" x14ac:dyDescent="0.2">
      <c r="A81" s="45">
        <v>73</v>
      </c>
      <c r="B81" s="35">
        <f t="shared" si="71"/>
        <v>8.3333333333333419E-3</v>
      </c>
      <c r="C81" s="36">
        <v>110.89278076002837</v>
      </c>
      <c r="D81" s="29">
        <v>110</v>
      </c>
      <c r="E81" s="29">
        <v>3</v>
      </c>
      <c r="F81" s="37">
        <f t="shared" si="58"/>
        <v>0.5</v>
      </c>
      <c r="G81" s="38">
        <f t="shared" si="72"/>
        <v>110</v>
      </c>
      <c r="H81" s="31">
        <v>5</v>
      </c>
      <c r="I81" s="31">
        <v>20</v>
      </c>
      <c r="J81" s="36">
        <v>-3.8113592575097686</v>
      </c>
      <c r="K81" s="37">
        <f t="shared" si="60"/>
        <v>-0.95283981437744214</v>
      </c>
      <c r="L81" s="30">
        <f t="shared" si="61"/>
        <v>-0.95283981437744214</v>
      </c>
      <c r="M81" s="37">
        <f t="shared" si="62"/>
        <v>109.04716018562256</v>
      </c>
      <c r="N81" s="37">
        <f t="shared" si="63"/>
        <v>109.04716018562256</v>
      </c>
      <c r="O81" s="37">
        <f t="shared" si="64"/>
        <v>0.89278076002837281</v>
      </c>
      <c r="Q81" s="64">
        <f t="shared" ref="Q81:AT81" ca="1" si="80">IF(AND(ABS(SLOPE($L51:$L81,$A51:$A81)) &gt; $Q$3,
      ABS(SLOPE(OFFSET($O51:$O81, Q$7, 0),$A51:$A81)) &gt; $Q$3),
(MAX(0,(CORREL( $L51:$L81, OFFSET($O51:$O81, Q$7, 0) )))),
(1-ABS(SLOPE($L51:$L81, $A51:$A81)-SLOPE(OFFSET($O51:$O81, Q$7, 0),$A51:$A81)))
)</f>
        <v>0.97132814984892391</v>
      </c>
      <c r="R81" s="64">
        <f t="shared" ca="1" si="80"/>
        <v>0.97036985039715817</v>
      </c>
      <c r="S81" s="64">
        <f t="shared" ca="1" si="80"/>
        <v>0.97021272792165891</v>
      </c>
      <c r="T81" s="64">
        <f t="shared" ca="1" si="80"/>
        <v>0.97383098070709151</v>
      </c>
      <c r="U81" s="64">
        <f t="shared" ca="1" si="80"/>
        <v>0.97449239344772998</v>
      </c>
      <c r="V81" s="64">
        <f t="shared" ca="1" si="80"/>
        <v>0.97230975201857706</v>
      </c>
      <c r="W81" s="64">
        <f t="shared" ca="1" si="80"/>
        <v>0.97276544185914426</v>
      </c>
      <c r="X81" s="64">
        <f t="shared" ca="1" si="80"/>
        <v>0.97531964143134331</v>
      </c>
      <c r="Y81" s="64">
        <f t="shared" ca="1" si="80"/>
        <v>0.97534389242066022</v>
      </c>
      <c r="Z81" s="64">
        <f t="shared" ca="1" si="80"/>
        <v>0.9749123407711634</v>
      </c>
      <c r="AA81" s="64">
        <f t="shared" ca="1" si="80"/>
        <v>0.97532494705406625</v>
      </c>
      <c r="AB81" s="64">
        <f t="shared" ca="1" si="80"/>
        <v>0.97633957814977479</v>
      </c>
      <c r="AC81" s="64">
        <f t="shared" ca="1" si="80"/>
        <v>0.97373144721491067</v>
      </c>
      <c r="AD81" s="64">
        <f t="shared" ca="1" si="80"/>
        <v>0.97298893347598692</v>
      </c>
      <c r="AE81" s="64">
        <f t="shared" ca="1" si="80"/>
        <v>0.97637950267684637</v>
      </c>
      <c r="AF81" s="64">
        <f t="shared" ca="1" si="80"/>
        <v>0.97563443156878893</v>
      </c>
      <c r="AG81" s="64">
        <f t="shared" ca="1" si="80"/>
        <v>0.97672271661017285</v>
      </c>
      <c r="AH81" s="64">
        <f t="shared" ca="1" si="80"/>
        <v>0.97742625257018989</v>
      </c>
      <c r="AI81" s="64">
        <f t="shared" ca="1" si="80"/>
        <v>0.97772738750409849</v>
      </c>
      <c r="AJ81" s="64">
        <f t="shared" ca="1" si="80"/>
        <v>0.97666580864757058</v>
      </c>
      <c r="AK81" s="64">
        <f t="shared" ca="1" si="80"/>
        <v>0.97403120481628003</v>
      </c>
      <c r="AL81" s="64">
        <f t="shared" ca="1" si="80"/>
        <v>0.97115120594978599</v>
      </c>
      <c r="AM81" s="64">
        <f t="shared" ca="1" si="80"/>
        <v>0.97167687224395816</v>
      </c>
      <c r="AN81" s="64">
        <f t="shared" ca="1" si="80"/>
        <v>0.97391467796809317</v>
      </c>
      <c r="AO81" s="64">
        <f t="shared" ca="1" si="80"/>
        <v>0.97782255426691633</v>
      </c>
      <c r="AP81" s="64">
        <f t="shared" ca="1" si="80"/>
        <v>0.98180356927812218</v>
      </c>
      <c r="AQ81" s="64">
        <f t="shared" ca="1" si="80"/>
        <v>0.98377005214324842</v>
      </c>
      <c r="AR81" s="64">
        <f t="shared" ca="1" si="80"/>
        <v>0.983681658638631</v>
      </c>
      <c r="AS81" s="64">
        <f t="shared" ca="1" si="80"/>
        <v>0.97878122649584398</v>
      </c>
      <c r="AT81" s="64">
        <f t="shared" ca="1" si="80"/>
        <v>0.97884322215012765</v>
      </c>
      <c r="AV81" s="40">
        <f t="shared" ca="1" si="18"/>
        <v>0.98377005214324842</v>
      </c>
      <c r="AW81" s="41">
        <f t="shared" ca="1" si="19"/>
        <v>26</v>
      </c>
      <c r="AX81" t="str">
        <f t="shared" ca="1" si="20"/>
        <v>+260s</v>
      </c>
      <c r="AY81">
        <f t="shared" ca="1" si="21"/>
        <v>250</v>
      </c>
      <c r="AZ81" s="5">
        <f t="shared" ca="1" si="24"/>
        <v>0.16666666666666666</v>
      </c>
      <c r="BB81">
        <f t="shared" si="66"/>
        <v>0.36912411488116298</v>
      </c>
      <c r="BC81">
        <f t="shared" si="67"/>
        <v>0.63087588511883697</v>
      </c>
      <c r="BE81" s="33">
        <f t="shared" si="68"/>
        <v>0.95283981437744214</v>
      </c>
      <c r="BF81" s="32">
        <f t="shared" si="69"/>
        <v>0.59115855576746046</v>
      </c>
      <c r="BG81" s="33"/>
      <c r="BH81" s="34">
        <f t="shared" si="70"/>
        <v>0.40884144423253954</v>
      </c>
      <c r="BI81" s="34"/>
      <c r="BJ81" s="34">
        <f t="shared" si="75"/>
        <v>0.40884144423253954</v>
      </c>
      <c r="BK81" s="34"/>
      <c r="BL81" s="5">
        <f t="shared" ca="1" si="22"/>
        <v>0.5197593876808182</v>
      </c>
    </row>
    <row r="82" spans="1:64" x14ac:dyDescent="0.2">
      <c r="A82" s="45">
        <v>74</v>
      </c>
      <c r="B82" s="35">
        <f t="shared" si="71"/>
        <v>8.4490740740740828E-3</v>
      </c>
      <c r="C82" s="36">
        <v>110.73816102380182</v>
      </c>
      <c r="D82" s="29">
        <v>110</v>
      </c>
      <c r="E82" s="29">
        <v>3</v>
      </c>
      <c r="F82" s="37">
        <f t="shared" si="58"/>
        <v>0.5</v>
      </c>
      <c r="G82" s="38">
        <f t="shared" si="72"/>
        <v>110</v>
      </c>
      <c r="H82" s="31">
        <v>5</v>
      </c>
      <c r="I82" s="31">
        <v>20</v>
      </c>
      <c r="J82" s="36">
        <v>-4.715908198893846</v>
      </c>
      <c r="K82" s="37">
        <f t="shared" si="60"/>
        <v>-1.1789770497234615</v>
      </c>
      <c r="L82" s="30">
        <f t="shared" si="61"/>
        <v>-1.1789770497234615</v>
      </c>
      <c r="M82" s="37">
        <f t="shared" si="62"/>
        <v>108.82102295027654</v>
      </c>
      <c r="N82" s="37">
        <f t="shared" si="63"/>
        <v>108.82102295027654</v>
      </c>
      <c r="O82" s="37">
        <f t="shared" si="64"/>
        <v>0.73816102380182258</v>
      </c>
      <c r="Q82" s="64">
        <f t="shared" ref="Q82:AT82" ca="1" si="81">IF(AND(ABS(SLOPE($L52:$L82,$A52:$A82)) &gt; $Q$3,
      ABS(SLOPE(OFFSET($O52:$O82, Q$7, 0),$A52:$A82)) &gt; $Q$3),
(MAX(0,(CORREL( $L52:$L82, OFFSET($O52:$O82, Q$7, 0) )))),
(1-ABS(SLOPE($L52:$L82, $A52:$A82)-SLOPE(OFFSET($O52:$O82, Q$7, 0),$A52:$A82)))
)</f>
        <v>0.97157757755800844</v>
      </c>
      <c r="R82" s="64">
        <f t="shared" ca="1" si="81"/>
        <v>0.97152775346773013</v>
      </c>
      <c r="S82" s="64">
        <f t="shared" ca="1" si="81"/>
        <v>0.97472398095599466</v>
      </c>
      <c r="T82" s="64">
        <f t="shared" ca="1" si="81"/>
        <v>0.9753409732933237</v>
      </c>
      <c r="U82" s="64">
        <f t="shared" ca="1" si="81"/>
        <v>0.97328018475131706</v>
      </c>
      <c r="V82" s="64">
        <f t="shared" ca="1" si="81"/>
        <v>0.97369945353356735</v>
      </c>
      <c r="W82" s="64">
        <f t="shared" ca="1" si="81"/>
        <v>0.97597772332522026</v>
      </c>
      <c r="X82" s="64">
        <f t="shared" ca="1" si="81"/>
        <v>0.9760192576447202</v>
      </c>
      <c r="Y82" s="64">
        <f t="shared" ca="1" si="81"/>
        <v>0.97572895394543213</v>
      </c>
      <c r="Z82" s="64">
        <f t="shared" ca="1" si="81"/>
        <v>0.9761770759895968</v>
      </c>
      <c r="AA82" s="64">
        <f t="shared" ca="1" si="81"/>
        <v>0.97711324446171721</v>
      </c>
      <c r="AB82" s="64">
        <f t="shared" ca="1" si="81"/>
        <v>0.97485346106399928</v>
      </c>
      <c r="AC82" s="64">
        <f t="shared" ca="1" si="81"/>
        <v>0.97427609588916386</v>
      </c>
      <c r="AD82" s="64">
        <f t="shared" ca="1" si="81"/>
        <v>0.97736556838238853</v>
      </c>
      <c r="AE82" s="64">
        <f t="shared" ca="1" si="81"/>
        <v>0.97666703018254664</v>
      </c>
      <c r="AF82" s="64">
        <f t="shared" ca="1" si="81"/>
        <v>0.97759573043211656</v>
      </c>
      <c r="AG82" s="64">
        <f t="shared" ca="1" si="81"/>
        <v>0.97816116615541082</v>
      </c>
      <c r="AH82" s="64">
        <f t="shared" ca="1" si="81"/>
        <v>0.97863885766062864</v>
      </c>
      <c r="AI82" s="64">
        <f t="shared" ca="1" si="81"/>
        <v>0.9777423835131861</v>
      </c>
      <c r="AJ82" s="64">
        <f t="shared" ca="1" si="81"/>
        <v>0.97523941961819693</v>
      </c>
      <c r="AK82" s="64">
        <f t="shared" ca="1" si="81"/>
        <v>0.97264261164694388</v>
      </c>
      <c r="AL82" s="64">
        <f t="shared" ca="1" si="81"/>
        <v>0.97309795213815509</v>
      </c>
      <c r="AM82" s="64">
        <f t="shared" ca="1" si="81"/>
        <v>0.97513603473592048</v>
      </c>
      <c r="AN82" s="64">
        <f t="shared" ca="1" si="81"/>
        <v>0.97875153305720486</v>
      </c>
      <c r="AO82" s="64">
        <f t="shared" ca="1" si="81"/>
        <v>0.98234728636095925</v>
      </c>
      <c r="AP82" s="64">
        <f t="shared" ca="1" si="81"/>
        <v>0.98411838311332445</v>
      </c>
      <c r="AQ82" s="64">
        <f t="shared" ca="1" si="81"/>
        <v>0.98411424453314511</v>
      </c>
      <c r="AR82" s="64">
        <f t="shared" ca="1" si="81"/>
        <v>0.97966091291789248</v>
      </c>
      <c r="AS82" s="64">
        <f t="shared" ca="1" si="81"/>
        <v>0.97987031615347187</v>
      </c>
      <c r="AT82" s="64">
        <f t="shared" ca="1" si="81"/>
        <v>0.97983927488436373</v>
      </c>
      <c r="AV82" s="40">
        <f t="shared" ca="1" si="18"/>
        <v>0.98411838311332445</v>
      </c>
      <c r="AW82" s="41">
        <f t="shared" ca="1" si="19"/>
        <v>25</v>
      </c>
      <c r="AX82" t="str">
        <f t="shared" ca="1" si="20"/>
        <v>+250s</v>
      </c>
      <c r="AY82">
        <f t="shared" ca="1" si="21"/>
        <v>240</v>
      </c>
      <c r="AZ82" s="5">
        <f t="shared" ca="1" si="24"/>
        <v>0.2</v>
      </c>
      <c r="BB82">
        <f t="shared" si="66"/>
        <v>0.38342761470505682</v>
      </c>
      <c r="BC82">
        <f t="shared" si="67"/>
        <v>0.61657238529494318</v>
      </c>
      <c r="BE82" s="33">
        <f t="shared" si="68"/>
        <v>1.1789770497234615</v>
      </c>
      <c r="BF82" s="32">
        <f t="shared" si="69"/>
        <v>0.61406585430859051</v>
      </c>
      <c r="BG82" s="33"/>
      <c r="BH82" s="34">
        <f t="shared" si="70"/>
        <v>0.38593414569140949</v>
      </c>
      <c r="BI82" s="34"/>
      <c r="BJ82" s="34">
        <f t="shared" si="75"/>
        <v>0.38593414569140949</v>
      </c>
      <c r="BK82" s="34"/>
      <c r="BL82" s="5">
        <f t="shared" ca="1" si="22"/>
        <v>0.5233508429349113</v>
      </c>
    </row>
    <row r="83" spans="1:64" x14ac:dyDescent="0.2">
      <c r="A83" s="45">
        <v>75</v>
      </c>
      <c r="B83" s="35">
        <f t="shared" si="71"/>
        <v>8.5648148148148237E-3</v>
      </c>
      <c r="C83" s="36">
        <v>110.0134646077134</v>
      </c>
      <c r="D83" s="29">
        <v>110</v>
      </c>
      <c r="E83" s="29">
        <v>3</v>
      </c>
      <c r="F83" s="37">
        <f t="shared" si="58"/>
        <v>0.5</v>
      </c>
      <c r="G83" s="38">
        <f t="shared" si="72"/>
        <v>110</v>
      </c>
      <c r="H83" s="31">
        <v>5</v>
      </c>
      <c r="I83" s="31">
        <v>20</v>
      </c>
      <c r="J83" s="36">
        <v>-5.6103511176011374</v>
      </c>
      <c r="K83" s="37">
        <f t="shared" si="60"/>
        <v>-1.4025877794002843</v>
      </c>
      <c r="L83" s="30">
        <f t="shared" si="61"/>
        <v>-1.4025877794002843</v>
      </c>
      <c r="M83" s="37">
        <f t="shared" si="62"/>
        <v>108.59741222059972</v>
      </c>
      <c r="N83" s="37">
        <f t="shared" si="63"/>
        <v>108.59741222059972</v>
      </c>
      <c r="O83" s="37">
        <f t="shared" si="64"/>
        <v>1.3464607713402188E-2</v>
      </c>
      <c r="Q83" s="64">
        <f t="shared" ref="Q83:AT83" ca="1" si="82">IF(AND(ABS(SLOPE($L53:$L83,$A53:$A83)) &gt; $Q$3,
      ABS(SLOPE(OFFSET($O53:$O83, Q$7, 0),$A53:$A83)) &gt; $Q$3),
(MAX(0,(CORREL( $L53:$L83, OFFSET($O53:$O83, Q$7, 0) )))),
(1-ABS(SLOPE($L53:$L83, $A53:$A83)-SLOPE(OFFSET($O53:$O83, Q$7, 0),$A53:$A83)))
)</f>
        <v>0.97267789544659444</v>
      </c>
      <c r="R83" s="64">
        <f t="shared" ca="1" si="82"/>
        <v>0.97546971381898917</v>
      </c>
      <c r="S83" s="64">
        <f t="shared" ca="1" si="82"/>
        <v>0.97604410850687373</v>
      </c>
      <c r="T83" s="64">
        <f t="shared" ca="1" si="82"/>
        <v>0.97410021399219571</v>
      </c>
      <c r="U83" s="64">
        <f t="shared" ca="1" si="82"/>
        <v>0.97448456593011923</v>
      </c>
      <c r="V83" s="64">
        <f t="shared" ca="1" si="82"/>
        <v>0.97649840267811705</v>
      </c>
      <c r="W83" s="64">
        <f t="shared" ca="1" si="82"/>
        <v>0.97655647956331726</v>
      </c>
      <c r="X83" s="64">
        <f t="shared" ca="1" si="82"/>
        <v>0.97640144049234268</v>
      </c>
      <c r="Y83" s="64">
        <f t="shared" ca="1" si="82"/>
        <v>0.97688351543565621</v>
      </c>
      <c r="Z83" s="64">
        <f t="shared" ca="1" si="82"/>
        <v>0.97774445815258959</v>
      </c>
      <c r="AA83" s="64">
        <f t="shared" ca="1" si="82"/>
        <v>0.97581843915733646</v>
      </c>
      <c r="AB83" s="64">
        <f t="shared" ca="1" si="82"/>
        <v>0.97539925344973932</v>
      </c>
      <c r="AC83" s="64">
        <f t="shared" ca="1" si="82"/>
        <v>0.97820010694175841</v>
      </c>
      <c r="AD83" s="64">
        <f t="shared" ca="1" si="82"/>
        <v>0.9775461980616662</v>
      </c>
      <c r="AE83" s="64">
        <f t="shared" ca="1" si="82"/>
        <v>0.97832200627820709</v>
      </c>
      <c r="AF83" s="64">
        <f t="shared" ca="1" si="82"/>
        <v>0.97875516019015063</v>
      </c>
      <c r="AG83" s="64">
        <f t="shared" ca="1" si="82"/>
        <v>0.97940183505787992</v>
      </c>
      <c r="AH83" s="64">
        <f t="shared" ca="1" si="82"/>
        <v>0.97866353415189278</v>
      </c>
      <c r="AI83" s="64">
        <f t="shared" ca="1" si="82"/>
        <v>0.97628688404870578</v>
      </c>
      <c r="AJ83" s="64">
        <f t="shared" ca="1" si="82"/>
        <v>0.97396149667696708</v>
      </c>
      <c r="AK83" s="64">
        <f t="shared" ca="1" si="82"/>
        <v>0.9743494555650557</v>
      </c>
      <c r="AL83" s="64">
        <f t="shared" ca="1" si="82"/>
        <v>0.97619609299221632</v>
      </c>
      <c r="AM83" s="64">
        <f t="shared" ca="1" si="82"/>
        <v>0.97953126075535679</v>
      </c>
      <c r="AN83" s="64">
        <f t="shared" ca="1" si="82"/>
        <v>0.98275775797090992</v>
      </c>
      <c r="AO83" s="64">
        <f t="shared" ca="1" si="82"/>
        <v>0.98434159176979774</v>
      </c>
      <c r="AP83" s="64">
        <f t="shared" ca="1" si="82"/>
        <v>0.98441812009798968</v>
      </c>
      <c r="AQ83" s="64">
        <f t="shared" ca="1" si="82"/>
        <v>0.98039334573545101</v>
      </c>
      <c r="AR83" s="64">
        <f t="shared" ca="1" si="82"/>
        <v>0.98074385488678861</v>
      </c>
      <c r="AS83" s="64">
        <f t="shared" ca="1" si="82"/>
        <v>0.98077387220388512</v>
      </c>
      <c r="AT83" s="64">
        <f t="shared" ca="1" si="82"/>
        <v>0.97815456567978765</v>
      </c>
      <c r="AV83" s="40">
        <f t="shared" ca="1" si="18"/>
        <v>0.98441812009798968</v>
      </c>
      <c r="AW83" s="41">
        <f t="shared" ca="1" si="19"/>
        <v>25</v>
      </c>
      <c r="AX83" t="str">
        <f t="shared" ca="1" si="20"/>
        <v>+250s</v>
      </c>
      <c r="AY83">
        <f t="shared" ca="1" si="21"/>
        <v>240</v>
      </c>
      <c r="AZ83" s="5">
        <f t="shared" ca="1" si="24"/>
        <v>0.2</v>
      </c>
      <c r="BB83">
        <f t="shared" si="66"/>
        <v>0.28321047742273731</v>
      </c>
      <c r="BC83">
        <f t="shared" si="67"/>
        <v>0.71678952257726269</v>
      </c>
      <c r="BE83" s="33">
        <f t="shared" si="68"/>
        <v>1.4025877794002843</v>
      </c>
      <c r="BF83" s="32">
        <f t="shared" si="69"/>
        <v>0.45356640236127305</v>
      </c>
      <c r="BG83" s="33"/>
      <c r="BH83" s="34">
        <f t="shared" si="70"/>
        <v>0.5464335976387269</v>
      </c>
      <c r="BI83" s="34"/>
      <c r="BJ83" s="34">
        <f t="shared" si="75"/>
        <v>0.5464335976387269</v>
      </c>
      <c r="BK83" s="34"/>
      <c r="BL83" s="5">
        <f t="shared" ca="1" si="22"/>
        <v>0.57695057257890558</v>
      </c>
    </row>
    <row r="84" spans="1:64" x14ac:dyDescent="0.2">
      <c r="A84" s="45">
        <v>76</v>
      </c>
      <c r="B84" s="35">
        <f t="shared" si="71"/>
        <v>8.6805555555555646E-3</v>
      </c>
      <c r="C84" s="36">
        <v>109.52778974078451</v>
      </c>
      <c r="D84" s="29">
        <v>110</v>
      </c>
      <c r="E84" s="29">
        <v>3</v>
      </c>
      <c r="F84" s="37">
        <f t="shared" si="58"/>
        <v>0.5</v>
      </c>
      <c r="G84" s="38">
        <f t="shared" si="72"/>
        <v>110</v>
      </c>
      <c r="H84" s="31">
        <v>5</v>
      </c>
      <c r="I84" s="31">
        <v>20</v>
      </c>
      <c r="J84" s="36">
        <v>-6.4927712544331486</v>
      </c>
      <c r="K84" s="37">
        <f t="shared" si="60"/>
        <v>-1.6231928136082872</v>
      </c>
      <c r="L84" s="30">
        <f t="shared" si="61"/>
        <v>-1.6231928136082872</v>
      </c>
      <c r="M84" s="37">
        <f t="shared" si="62"/>
        <v>108.37680718639172</v>
      </c>
      <c r="N84" s="37">
        <f t="shared" si="63"/>
        <v>108.37680718639172</v>
      </c>
      <c r="O84" s="37">
        <f t="shared" si="64"/>
        <v>-0.47221025921548687</v>
      </c>
      <c r="Q84" s="64">
        <f t="shared" ref="Q84:AT84" ca="1" si="83">IF(AND(ABS(SLOPE($L54:$L84,$A54:$A84)) &gt; $Q$3,
      ABS(SLOPE(OFFSET($O54:$O84, Q$7, 0),$A54:$A84)) &gt; $Q$3),
(MAX(0,(CORREL( $L54:$L84, OFFSET($O54:$O84, Q$7, 0) )))),
(1-ABS(SLOPE($L54:$L84, $A54:$A84)-SLOPE(OFFSET($O54:$O84, Q$7, 0),$A54:$A84)))
)</f>
        <v>0.97608626280938415</v>
      </c>
      <c r="R84" s="64">
        <f t="shared" ca="1" si="83"/>
        <v>0.97661961375470208</v>
      </c>
      <c r="S84" s="64">
        <f t="shared" ca="1" si="83"/>
        <v>0.97478838717143235</v>
      </c>
      <c r="T84" s="64">
        <f t="shared" ca="1" si="83"/>
        <v>0.97513910493423606</v>
      </c>
      <c r="U84" s="64">
        <f t="shared" ca="1" si="83"/>
        <v>0.97689831539282168</v>
      </c>
      <c r="V84" s="64">
        <f t="shared" ca="1" si="83"/>
        <v>0.97697230230053944</v>
      </c>
      <c r="W84" s="64">
        <f t="shared" ca="1" si="83"/>
        <v>0.97694742088566611</v>
      </c>
      <c r="X84" s="64">
        <f t="shared" ca="1" si="83"/>
        <v>0.97746211291100038</v>
      </c>
      <c r="Y84" s="64">
        <f t="shared" ca="1" si="83"/>
        <v>0.97825058988568192</v>
      </c>
      <c r="Z84" s="64">
        <f t="shared" ca="1" si="83"/>
        <v>0.97664589359406684</v>
      </c>
      <c r="AA84" s="64">
        <f t="shared" ca="1" si="83"/>
        <v>0.97637893983785162</v>
      </c>
      <c r="AB84" s="64">
        <f t="shared" ca="1" si="83"/>
        <v>0.97890181566320278</v>
      </c>
      <c r="AC84" s="64">
        <f t="shared" ca="1" si="83"/>
        <v>0.97829091347645425</v>
      </c>
      <c r="AD84" s="64">
        <f t="shared" ca="1" si="83"/>
        <v>0.97891954001672754</v>
      </c>
      <c r="AE84" s="64">
        <f t="shared" ca="1" si="83"/>
        <v>0.97922537733940374</v>
      </c>
      <c r="AF84" s="64">
        <f t="shared" ca="1" si="83"/>
        <v>0.98003456857336324</v>
      </c>
      <c r="AG84" s="64">
        <f t="shared" ca="1" si="83"/>
        <v>0.97944852665027782</v>
      </c>
      <c r="AH84" s="64">
        <f t="shared" ca="1" si="83"/>
        <v>0.977193652259435</v>
      </c>
      <c r="AI84" s="64">
        <f t="shared" ca="1" si="83"/>
        <v>0.97512964632486621</v>
      </c>
      <c r="AJ84" s="64">
        <f t="shared" ca="1" si="83"/>
        <v>0.97545273547676026</v>
      </c>
      <c r="AK84" s="64">
        <f t="shared" ca="1" si="83"/>
        <v>0.97711498744481529</v>
      </c>
      <c r="AL84" s="64">
        <f t="shared" ca="1" si="83"/>
        <v>0.98018009677773665</v>
      </c>
      <c r="AM84" s="64">
        <f t="shared" ca="1" si="83"/>
        <v>0.98305098924546785</v>
      </c>
      <c r="AN84" s="64">
        <f t="shared" ca="1" si="83"/>
        <v>0.98445448859947571</v>
      </c>
      <c r="AO84" s="64">
        <f t="shared" ca="1" si="83"/>
        <v>0.98460862073682076</v>
      </c>
      <c r="AP84" s="64">
        <f t="shared" ca="1" si="83"/>
        <v>0.9809965889174378</v>
      </c>
      <c r="AQ84" s="64">
        <f t="shared" ca="1" si="83"/>
        <v>0.98148282346599458</v>
      </c>
      <c r="AR84" s="64">
        <f t="shared" ca="1" si="83"/>
        <v>0.98157158372896713</v>
      </c>
      <c r="AS84" s="64">
        <f t="shared" ca="1" si="83"/>
        <v>0.97908395805545112</v>
      </c>
      <c r="AT84" s="64">
        <f t="shared" ca="1" si="83"/>
        <v>0.97843491649955228</v>
      </c>
      <c r="AV84" s="40">
        <f t="shared" ca="1" si="18"/>
        <v>0.98460862073682076</v>
      </c>
      <c r="AW84" s="41">
        <f t="shared" ca="1" si="19"/>
        <v>24</v>
      </c>
      <c r="AX84" t="str">
        <f t="shared" ca="1" si="20"/>
        <v>+240s</v>
      </c>
      <c r="AY84">
        <f t="shared" ca="1" si="21"/>
        <v>230</v>
      </c>
      <c r="AZ84" s="5">
        <f t="shared" ca="1" si="24"/>
        <v>0.23333333333333334</v>
      </c>
      <c r="BB84">
        <f t="shared" si="66"/>
        <v>0.23019651087856005</v>
      </c>
      <c r="BC84">
        <f t="shared" si="67"/>
        <v>0.76980348912143992</v>
      </c>
      <c r="BE84" s="33">
        <f t="shared" si="68"/>
        <v>1.6231928136082872</v>
      </c>
      <c r="BF84" s="32">
        <f t="shared" si="69"/>
        <v>0.36866363217014136</v>
      </c>
      <c r="BG84" s="33"/>
      <c r="BH84" s="34">
        <f t="shared" si="70"/>
        <v>0.63133636782985869</v>
      </c>
      <c r="BI84" s="34"/>
      <c r="BJ84" s="34">
        <f t="shared" si="75"/>
        <v>0.63133636782985869</v>
      </c>
      <c r="BK84" s="34"/>
      <c r="BL84" s="5">
        <f t="shared" ca="1" si="22"/>
        <v>0.61642610730000424</v>
      </c>
    </row>
    <row r="85" spans="1:64" x14ac:dyDescent="0.2">
      <c r="A85" s="45">
        <v>77</v>
      </c>
      <c r="B85" s="35">
        <f t="shared" si="71"/>
        <v>8.7962962962963055E-3</v>
      </c>
      <c r="C85" s="36">
        <v>110.00359478895028</v>
      </c>
      <c r="D85" s="29">
        <v>110</v>
      </c>
      <c r="E85" s="29">
        <v>3</v>
      </c>
      <c r="F85" s="37">
        <f t="shared" si="58"/>
        <v>0.5</v>
      </c>
      <c r="G85" s="38">
        <f t="shared" si="72"/>
        <v>110</v>
      </c>
      <c r="H85" s="31">
        <v>5</v>
      </c>
      <c r="I85" s="31">
        <v>20</v>
      </c>
      <c r="J85" s="36">
        <v>-7.3612776145831145</v>
      </c>
      <c r="K85" s="37">
        <f t="shared" si="60"/>
        <v>-1.8403194036457786</v>
      </c>
      <c r="L85" s="30">
        <f t="shared" si="61"/>
        <v>-1.8403194036457786</v>
      </c>
      <c r="M85" s="37">
        <f t="shared" si="62"/>
        <v>108.15968059635422</v>
      </c>
      <c r="N85" s="37">
        <f t="shared" si="63"/>
        <v>108.15968059635422</v>
      </c>
      <c r="O85" s="37">
        <f t="shared" si="64"/>
        <v>3.5947889502807584E-3</v>
      </c>
      <c r="Q85" s="64">
        <f t="shared" ref="Q85:AT85" ca="1" si="84">IF(AND(ABS(SLOPE($L55:$L85,$A55:$A85)) &gt; $Q$3,
      ABS(SLOPE(OFFSET($O55:$O85, Q$7, 0),$A55:$A85)) &gt; $Q$3),
(MAX(0,(CORREL( $L55:$L85, OFFSET($O55:$O85, Q$7, 0) )))),
(1-ABS(SLOPE($L55:$L85, $A55:$A85)-SLOPE(OFFSET($O55:$O85, Q$7, 0),$A55:$A85)))
)</f>
        <v>0.97708174259401726</v>
      </c>
      <c r="R85" s="64">
        <f t="shared" ca="1" si="84"/>
        <v>0.97535960888587392</v>
      </c>
      <c r="S85" s="64">
        <f t="shared" ca="1" si="84"/>
        <v>0.97567777861946337</v>
      </c>
      <c r="T85" s="64">
        <f t="shared" ca="1" si="84"/>
        <v>0.97719067184086206</v>
      </c>
      <c r="U85" s="64">
        <f t="shared" ca="1" si="84"/>
        <v>0.97728003184841572</v>
      </c>
      <c r="V85" s="64">
        <f t="shared" ca="1" si="84"/>
        <v>0.97738097639091903</v>
      </c>
      <c r="W85" s="64">
        <f t="shared" ca="1" si="84"/>
        <v>0.97792714973585226</v>
      </c>
      <c r="X85" s="64">
        <f t="shared" ca="1" si="84"/>
        <v>0.97864549793048516</v>
      </c>
      <c r="Y85" s="64">
        <f t="shared" ca="1" si="84"/>
        <v>0.97735157947133766</v>
      </c>
      <c r="Z85" s="64">
        <f t="shared" ca="1" si="84"/>
        <v>0.97723181427163597</v>
      </c>
      <c r="AA85" s="64">
        <f t="shared" ca="1" si="84"/>
        <v>0.97948572538688972</v>
      </c>
      <c r="AB85" s="64">
        <f t="shared" ca="1" si="84"/>
        <v>0.97891645675311934</v>
      </c>
      <c r="AC85" s="64">
        <f t="shared" ca="1" si="84"/>
        <v>0.97940274195376209</v>
      </c>
      <c r="AD85" s="64">
        <f t="shared" ca="1" si="84"/>
        <v>0.97958547267834839</v>
      </c>
      <c r="AE85" s="64">
        <f t="shared" ca="1" si="84"/>
        <v>0.98055169061079783</v>
      </c>
      <c r="AF85" s="64">
        <f t="shared" ca="1" si="84"/>
        <v>0.98011289415749281</v>
      </c>
      <c r="AG85" s="64">
        <f t="shared" ca="1" si="84"/>
        <v>0.97797595801271964</v>
      </c>
      <c r="AH85" s="64">
        <f t="shared" ca="1" si="84"/>
        <v>0.97616482892758416</v>
      </c>
      <c r="AI85" s="64">
        <f t="shared" ca="1" si="84"/>
        <v>0.97642517726242883</v>
      </c>
      <c r="AJ85" s="64">
        <f t="shared" ca="1" si="84"/>
        <v>0.97790902323883311</v>
      </c>
      <c r="AK85" s="64">
        <f t="shared" ca="1" si="84"/>
        <v>0.98071277108841759</v>
      </c>
      <c r="AL85" s="64">
        <f t="shared" ca="1" si="84"/>
        <v>0.98323962308412127</v>
      </c>
      <c r="AM85" s="64">
        <f t="shared" ca="1" si="84"/>
        <v>0.98446865752803248</v>
      </c>
      <c r="AN85" s="64">
        <f t="shared" ca="1" si="84"/>
        <v>0.98469779448883965</v>
      </c>
      <c r="AO85" s="64">
        <f t="shared" ca="1" si="84"/>
        <v>0.98148510981089176</v>
      </c>
      <c r="AP85" s="64">
        <f t="shared" ca="1" si="84"/>
        <v>0.98210250335217719</v>
      </c>
      <c r="AQ85" s="64">
        <f t="shared" ca="1" si="84"/>
        <v>0.98224804192651494</v>
      </c>
      <c r="AR85" s="64">
        <f t="shared" ca="1" si="84"/>
        <v>0.97988795226079028</v>
      </c>
      <c r="AS85" s="64">
        <f t="shared" ca="1" si="84"/>
        <v>0.97926835455816386</v>
      </c>
      <c r="AT85" s="64">
        <f t="shared" ca="1" si="84"/>
        <v>0.97893943622225854</v>
      </c>
      <c r="AV85" s="40">
        <f t="shared" ca="1" si="18"/>
        <v>0.98469779448883965</v>
      </c>
      <c r="AW85" s="41">
        <f t="shared" ca="1" si="19"/>
        <v>23</v>
      </c>
      <c r="AX85" t="str">
        <f t="shared" ca="1" si="20"/>
        <v>+230s</v>
      </c>
      <c r="AY85">
        <f t="shared" ca="1" si="21"/>
        <v>220</v>
      </c>
      <c r="AZ85" s="5">
        <f t="shared" ca="1" si="24"/>
        <v>0.26666666666666666</v>
      </c>
      <c r="BB85">
        <f t="shared" si="66"/>
        <v>0.3687828385192119</v>
      </c>
      <c r="BC85">
        <f t="shared" si="67"/>
        <v>0.6312171614807881</v>
      </c>
      <c r="BE85" s="33">
        <f t="shared" si="68"/>
        <v>1.8403194036457786</v>
      </c>
      <c r="BF85" s="32">
        <f t="shared" si="69"/>
        <v>0.59061199586222768</v>
      </c>
      <c r="BG85" s="33"/>
      <c r="BH85" s="34">
        <f t="shared" si="70"/>
        <v>0.40938800413777232</v>
      </c>
      <c r="BI85" s="34"/>
      <c r="BJ85" s="34">
        <f t="shared" si="75"/>
        <v>0.40938800413777232</v>
      </c>
      <c r="BK85" s="34"/>
      <c r="BL85" s="5">
        <f t="shared" ca="1" si="22"/>
        <v>0.55358415509775949</v>
      </c>
    </row>
    <row r="86" spans="1:64" x14ac:dyDescent="0.2">
      <c r="A86" s="45">
        <v>78</v>
      </c>
      <c r="B86" s="35">
        <f t="shared" si="71"/>
        <v>8.9120370370370464E-3</v>
      </c>
      <c r="C86" s="36">
        <v>110.09884626076716</v>
      </c>
      <c r="D86" s="29">
        <v>110</v>
      </c>
      <c r="E86" s="29">
        <v>3</v>
      </c>
      <c r="F86" s="37">
        <f t="shared" si="58"/>
        <v>0.5</v>
      </c>
      <c r="G86" s="38">
        <f t="shared" si="72"/>
        <v>110</v>
      </c>
      <c r="H86" s="31">
        <v>5</v>
      </c>
      <c r="I86" s="31">
        <v>20</v>
      </c>
      <c r="J86" s="36">
        <v>-8.2140090199702911</v>
      </c>
      <c r="K86" s="37">
        <f t="shared" si="60"/>
        <v>-2.0535022549925728</v>
      </c>
      <c r="L86" s="30">
        <f t="shared" si="61"/>
        <v>-2.0535022549925728</v>
      </c>
      <c r="M86" s="37">
        <f t="shared" si="62"/>
        <v>107.94649774500743</v>
      </c>
      <c r="N86" s="37">
        <f t="shared" si="63"/>
        <v>107.94649774500743</v>
      </c>
      <c r="O86" s="37">
        <f t="shared" si="64"/>
        <v>9.8846260767160743E-2</v>
      </c>
      <c r="Q86" s="64">
        <f t="shared" ref="Q86:AT86" ca="1" si="85">IF(AND(ABS(SLOPE($L56:$L86,$A56:$A86)) &gt; $Q$3,
      ABS(SLOPE(OFFSET($O56:$O86, Q$7, 0),$A56:$A86)) &gt; $Q$3),
(MAX(0,(CORREL( $L56:$L86, OFFSET($O56:$O86, Q$7, 0) )))),
(1-ABS(SLOPE($L56:$L86, $A56:$A86)-SLOPE(OFFSET($O56:$O86, Q$7, 0),$A56:$A86)))
)</f>
        <v>0.97582582033642318</v>
      </c>
      <c r="R86" s="64">
        <f t="shared" ca="1" si="85"/>
        <v>0.97611235193889612</v>
      </c>
      <c r="S86" s="64">
        <f t="shared" ca="1" si="85"/>
        <v>0.97738589509334839</v>
      </c>
      <c r="T86" s="64">
        <f t="shared" ca="1" si="85"/>
        <v>0.97749017668501514</v>
      </c>
      <c r="U86" s="64">
        <f t="shared" ca="1" si="85"/>
        <v>0.97771330883960939</v>
      </c>
      <c r="V86" s="64">
        <f t="shared" ca="1" si="85"/>
        <v>0.97829000591553439</v>
      </c>
      <c r="W86" s="64">
        <f t="shared" ca="1" si="85"/>
        <v>0.9789401828404467</v>
      </c>
      <c r="X86" s="64">
        <f t="shared" ca="1" si="85"/>
        <v>0.97794819593799376</v>
      </c>
      <c r="Y86" s="64">
        <f t="shared" ca="1" si="85"/>
        <v>0.97797138482482571</v>
      </c>
      <c r="Z86" s="64">
        <f t="shared" ca="1" si="85"/>
        <v>0.97996388435536053</v>
      </c>
      <c r="AA86" s="64">
        <f t="shared" ca="1" si="85"/>
        <v>0.97943510011639423</v>
      </c>
      <c r="AB86" s="64">
        <f t="shared" ca="1" si="85"/>
        <v>0.97978310537024338</v>
      </c>
      <c r="AC86" s="64">
        <f t="shared" ca="1" si="85"/>
        <v>0.97984626365833383</v>
      </c>
      <c r="AD86" s="64">
        <f t="shared" ca="1" si="85"/>
        <v>0.98096489148296806</v>
      </c>
      <c r="AE86" s="64">
        <f t="shared" ca="1" si="85"/>
        <v>0.98066913334677963</v>
      </c>
      <c r="AF86" s="64">
        <f t="shared" ca="1" si="85"/>
        <v>0.97864692774223683</v>
      </c>
      <c r="AG86" s="64">
        <f t="shared" ca="1" si="85"/>
        <v>0.97708154620945165</v>
      </c>
      <c r="AH86" s="64">
        <f t="shared" ca="1" si="85"/>
        <v>0.97728093972068519</v>
      </c>
      <c r="AI86" s="64">
        <f t="shared" ca="1" si="85"/>
        <v>0.97859139075673074</v>
      </c>
      <c r="AJ86" s="64">
        <f t="shared" ca="1" si="85"/>
        <v>0.98114106104008025</v>
      </c>
      <c r="AK86" s="64">
        <f t="shared" ca="1" si="85"/>
        <v>0.98333356631481406</v>
      </c>
      <c r="AL86" s="64">
        <f t="shared" ca="1" si="85"/>
        <v>0.98439305635735075</v>
      </c>
      <c r="AM86" s="64">
        <f t="shared" ca="1" si="85"/>
        <v>0.98469501398779025</v>
      </c>
      <c r="AN86" s="64">
        <f t="shared" ca="1" si="85"/>
        <v>0.98187044975071247</v>
      </c>
      <c r="AO86" s="64">
        <f t="shared" ca="1" si="85"/>
        <v>0.98261516324065679</v>
      </c>
      <c r="AP86" s="64">
        <f t="shared" ca="1" si="85"/>
        <v>0.98281582926587785</v>
      </c>
      <c r="AQ86" s="64">
        <f t="shared" ca="1" si="85"/>
        <v>0.98057981133097805</v>
      </c>
      <c r="AR86" s="64">
        <f t="shared" ca="1" si="85"/>
        <v>0.97998886447787226</v>
      </c>
      <c r="AS86" s="64">
        <f t="shared" ca="1" si="85"/>
        <v>0.97970318006870472</v>
      </c>
      <c r="AT86" s="64">
        <f t="shared" ca="1" si="85"/>
        <v>0.98012350365675704</v>
      </c>
      <c r="AV86" s="40">
        <f t="shared" ca="1" si="18"/>
        <v>0.98469501398779025</v>
      </c>
      <c r="AW86" s="41">
        <f t="shared" ca="1" si="19"/>
        <v>22</v>
      </c>
      <c r="AX86" t="str">
        <f t="shared" ca="1" si="20"/>
        <v>+220s</v>
      </c>
      <c r="AY86">
        <f t="shared" ca="1" si="21"/>
        <v>210</v>
      </c>
      <c r="AZ86" s="5">
        <f t="shared" ca="1" si="24"/>
        <v>0.3</v>
      </c>
      <c r="BB86">
        <f t="shared" si="66"/>
        <v>0.43046970315194671</v>
      </c>
      <c r="BC86">
        <f t="shared" si="67"/>
        <v>0.56953029684805334</v>
      </c>
      <c r="BE86" s="33">
        <f t="shared" si="68"/>
        <v>2.0535022549925728</v>
      </c>
      <c r="BF86" s="32">
        <f t="shared" si="69"/>
        <v>0.68940456003227812</v>
      </c>
      <c r="BG86" s="33"/>
      <c r="BH86" s="34">
        <f t="shared" si="70"/>
        <v>0.31059543996772188</v>
      </c>
      <c r="BI86" s="34"/>
      <c r="BJ86" s="34">
        <f t="shared" si="75"/>
        <v>0.31059543996772188</v>
      </c>
      <c r="BK86" s="34"/>
      <c r="BL86" s="5">
        <f t="shared" ca="1" si="22"/>
        <v>0.53176348465183743</v>
      </c>
    </row>
    <row r="87" spans="1:64" x14ac:dyDescent="0.2">
      <c r="A87" s="45">
        <v>79</v>
      </c>
      <c r="B87" s="35">
        <f t="shared" si="71"/>
        <v>9.0277777777777873E-3</v>
      </c>
      <c r="C87" s="36">
        <v>109.81465667524537</v>
      </c>
      <c r="D87" s="29">
        <v>110</v>
      </c>
      <c r="E87" s="29">
        <v>3</v>
      </c>
      <c r="F87" s="37">
        <f t="shared" si="58"/>
        <v>0.5</v>
      </c>
      <c r="G87" s="38">
        <f t="shared" si="72"/>
        <v>110</v>
      </c>
      <c r="H87" s="31">
        <v>5</v>
      </c>
      <c r="I87" s="31">
        <v>20</v>
      </c>
      <c r="J87" s="36">
        <v>-9.0491380976780409</v>
      </c>
      <c r="K87" s="37">
        <f t="shared" si="60"/>
        <v>-2.2622845244195102</v>
      </c>
      <c r="L87" s="30">
        <f t="shared" si="61"/>
        <v>-2.2622845244195102</v>
      </c>
      <c r="M87" s="37">
        <f t="shared" si="62"/>
        <v>107.73771547558049</v>
      </c>
      <c r="N87" s="37">
        <f t="shared" si="63"/>
        <v>107.73771547558049</v>
      </c>
      <c r="O87" s="37">
        <f t="shared" si="64"/>
        <v>-0.18534332475462634</v>
      </c>
      <c r="Q87" s="64">
        <f t="shared" ref="Q87:AT87" ca="1" si="86">IF(AND(ABS(SLOPE($L57:$L87,$A57:$A87)) &gt; $Q$3,
      ABS(SLOPE(OFFSET($O57:$O87, Q$7, 0),$A57:$A87)) &gt; $Q$3),
(MAX(0,(CORREL( $L57:$L87, OFFSET($O57:$O87, Q$7, 0) )))),
(1-ABS(SLOPE($L57:$L87, $A57:$A87)-SLOPE(OFFSET($O57:$O87, Q$7, 0),$A57:$A87)))
)</f>
        <v>0.97645215858675316</v>
      </c>
      <c r="R87" s="64">
        <f t="shared" ca="1" si="86"/>
        <v>0.97749210254694274</v>
      </c>
      <c r="S87" s="64">
        <f t="shared" ca="1" si="86"/>
        <v>0.97761093137115573</v>
      </c>
      <c r="T87" s="64">
        <f t="shared" ca="1" si="86"/>
        <v>0.97795324006899431</v>
      </c>
      <c r="U87" s="64">
        <f t="shared" ca="1" si="86"/>
        <v>0.97855966378129922</v>
      </c>
      <c r="V87" s="64">
        <f t="shared" ca="1" si="86"/>
        <v>0.97914328261639694</v>
      </c>
      <c r="W87" s="64">
        <f t="shared" ca="1" si="86"/>
        <v>0.97844591978614759</v>
      </c>
      <c r="X87" s="64">
        <f t="shared" ca="1" si="86"/>
        <v>0.97860856044289679</v>
      </c>
      <c r="Y87" s="64">
        <f t="shared" ca="1" si="86"/>
        <v>0.9803458774881445</v>
      </c>
      <c r="Z87" s="64">
        <f t="shared" ca="1" si="86"/>
        <v>0.97985663193192907</v>
      </c>
      <c r="AA87" s="64">
        <f t="shared" ca="1" si="86"/>
        <v>0.9800697131152063</v>
      </c>
      <c r="AB87" s="64">
        <f t="shared" ca="1" si="86"/>
        <v>0.98001622132764055</v>
      </c>
      <c r="AC87" s="64">
        <f t="shared" ca="1" si="86"/>
        <v>0.98128343078667402</v>
      </c>
      <c r="AD87" s="64">
        <f t="shared" ca="1" si="86"/>
        <v>0.98112723407687896</v>
      </c>
      <c r="AE87" s="64">
        <f t="shared" ca="1" si="86"/>
        <v>0.97921712404827466</v>
      </c>
      <c r="AF87" s="64">
        <f t="shared" ca="1" si="86"/>
        <v>0.97789160770079919</v>
      </c>
      <c r="AG87" s="64">
        <f t="shared" ca="1" si="86"/>
        <v>0.97803152171984009</v>
      </c>
      <c r="AH87" s="64">
        <f t="shared" ca="1" si="86"/>
        <v>0.97917271055577582</v>
      </c>
      <c r="AI87" s="64">
        <f t="shared" ca="1" si="86"/>
        <v>0.98147430477484687</v>
      </c>
      <c r="AJ87" s="64">
        <f t="shared" ca="1" si="86"/>
        <v>0.98334046105196327</v>
      </c>
      <c r="AK87" s="64">
        <f t="shared" ca="1" si="86"/>
        <v>0.98423446677955562</v>
      </c>
      <c r="AL87" s="64">
        <f t="shared" ca="1" si="86"/>
        <v>0.98460743599696543</v>
      </c>
      <c r="AM87" s="64">
        <f t="shared" ca="1" si="86"/>
        <v>0.98216173226880665</v>
      </c>
      <c r="AN87" s="64">
        <f t="shared" ca="1" si="86"/>
        <v>0.98303058401787724</v>
      </c>
      <c r="AO87" s="64">
        <f t="shared" ca="1" si="86"/>
        <v>0.98328501037036165</v>
      </c>
      <c r="AP87" s="64">
        <f t="shared" ca="1" si="86"/>
        <v>0.98117021890457601</v>
      </c>
      <c r="AQ87" s="64">
        <f t="shared" ca="1" si="86"/>
        <v>0.98060727229798073</v>
      </c>
      <c r="AR87" s="64">
        <f t="shared" ca="1" si="86"/>
        <v>0.98036378782806255</v>
      </c>
      <c r="AS87" s="64">
        <f t="shared" ca="1" si="86"/>
        <v>0.98086471014003696</v>
      </c>
      <c r="AT87" s="64">
        <f t="shared" ca="1" si="86"/>
        <v>0.97986971481561191</v>
      </c>
      <c r="AV87" s="40">
        <f t="shared" ca="1" si="18"/>
        <v>0.98460743599696543</v>
      </c>
      <c r="AW87" s="41">
        <f t="shared" ca="1" si="19"/>
        <v>21</v>
      </c>
      <c r="AX87" t="str">
        <f t="shared" ca="1" si="20"/>
        <v>+210s</v>
      </c>
      <c r="AY87">
        <f t="shared" ca="1" si="21"/>
        <v>200</v>
      </c>
      <c r="AZ87" s="5">
        <f t="shared" ca="1" si="24"/>
        <v>0.33333333333333331</v>
      </c>
      <c r="BB87">
        <f t="shared" si="66"/>
        <v>0.4153882399329768</v>
      </c>
      <c r="BC87">
        <f t="shared" si="67"/>
        <v>0.5846117600670232</v>
      </c>
      <c r="BE87" s="33">
        <f t="shared" si="68"/>
        <v>2.2622845244195102</v>
      </c>
      <c r="BF87" s="32">
        <f t="shared" si="69"/>
        <v>0.66525133986605667</v>
      </c>
      <c r="BG87" s="33"/>
      <c r="BH87" s="34">
        <f t="shared" si="70"/>
        <v>0.33474866013394333</v>
      </c>
      <c r="BI87" s="34"/>
      <c r="BJ87" s="34">
        <f t="shared" si="75"/>
        <v>0.33474866013394333</v>
      </c>
      <c r="BK87" s="34"/>
      <c r="BL87" s="5">
        <f t="shared" ca="1" si="22"/>
        <v>0.55089647648808071</v>
      </c>
    </row>
    <row r="88" spans="1:64" x14ac:dyDescent="0.2">
      <c r="A88" s="45">
        <v>80</v>
      </c>
      <c r="B88" s="35">
        <f t="shared" si="71"/>
        <v>9.1435185185185282E-3</v>
      </c>
      <c r="C88" s="36">
        <v>109.13624278299746</v>
      </c>
      <c r="D88" s="29">
        <v>110</v>
      </c>
      <c r="E88" s="29">
        <v>3</v>
      </c>
      <c r="F88" s="37">
        <f t="shared" si="58"/>
        <v>0.5</v>
      </c>
      <c r="G88" s="38">
        <f t="shared" si="72"/>
        <v>110</v>
      </c>
      <c r="H88" s="31">
        <v>5</v>
      </c>
      <c r="I88" s="31">
        <v>20</v>
      </c>
      <c r="J88" s="36">
        <v>-9.8648751959486365</v>
      </c>
      <c r="K88" s="37">
        <f t="shared" si="60"/>
        <v>-2.4662187989871591</v>
      </c>
      <c r="L88" s="30">
        <f t="shared" si="61"/>
        <v>-2.4662187989871591</v>
      </c>
      <c r="M88" s="37">
        <f t="shared" si="62"/>
        <v>107.53378120101284</v>
      </c>
      <c r="N88" s="37">
        <f t="shared" si="63"/>
        <v>107.53378120101284</v>
      </c>
      <c r="O88" s="37">
        <f t="shared" si="64"/>
        <v>-0.8637572170025436</v>
      </c>
      <c r="Q88" s="64">
        <f t="shared" ref="Q88:AT88" ca="1" si="87">IF(AND(ABS(SLOPE($L58:$L88,$A58:$A88)) &gt; $Q$3,
      ABS(SLOPE(OFFSET($O58:$O88, Q$7, 0),$A58:$A88)) &gt; $Q$3),
(MAX(0,(CORREL( $L58:$L88, OFFSET($O58:$O88, Q$7, 0) )))),
(1-ABS(SLOPE($L58:$L88, $A58:$A88)-SLOPE(OFFSET($O58:$O88, Q$7, 0),$A58:$A88)))
)</f>
        <v>0.97751546821181345</v>
      </c>
      <c r="R88" s="64">
        <f t="shared" ca="1" si="87"/>
        <v>0.97764854048845184</v>
      </c>
      <c r="S88" s="64">
        <f t="shared" ca="1" si="87"/>
        <v>0.97810758915200424</v>
      </c>
      <c r="T88" s="64">
        <f t="shared" ca="1" si="87"/>
        <v>0.97874308872254712</v>
      </c>
      <c r="U88" s="64">
        <f t="shared" ca="1" si="87"/>
        <v>0.97926144629334189</v>
      </c>
      <c r="V88" s="64">
        <f t="shared" ca="1" si="87"/>
        <v>0.97885281134409963</v>
      </c>
      <c r="W88" s="64">
        <f t="shared" ca="1" si="87"/>
        <v>0.97915207230386114</v>
      </c>
      <c r="X88" s="64">
        <f t="shared" ca="1" si="87"/>
        <v>0.98063922016769756</v>
      </c>
      <c r="Y88" s="64">
        <f t="shared" ca="1" si="87"/>
        <v>0.9801887546858391</v>
      </c>
      <c r="Z88" s="64">
        <f t="shared" ca="1" si="87"/>
        <v>0.98026962075252289</v>
      </c>
      <c r="AA88" s="64">
        <f t="shared" ca="1" si="87"/>
        <v>0.98010184056910099</v>
      </c>
      <c r="AB88" s="64">
        <f t="shared" ca="1" si="87"/>
        <v>0.98151452451319854</v>
      </c>
      <c r="AC88" s="64">
        <f t="shared" ca="1" si="87"/>
        <v>0.98149508186814494</v>
      </c>
      <c r="AD88" s="64">
        <f t="shared" ca="1" si="87"/>
        <v>0.9796949598754896</v>
      </c>
      <c r="AE88" s="64">
        <f t="shared" ca="1" si="87"/>
        <v>0.97860457094567666</v>
      </c>
      <c r="AF88" s="64">
        <f t="shared" ca="1" si="87"/>
        <v>0.97868619588324335</v>
      </c>
      <c r="AG88" s="64">
        <f t="shared" ca="1" si="87"/>
        <v>0.97966144875903072</v>
      </c>
      <c r="AH88" s="64">
        <f t="shared" ca="1" si="87"/>
        <v>0.98171979002805387</v>
      </c>
      <c r="AI88" s="64">
        <f t="shared" ca="1" si="87"/>
        <v>0.98326603810762891</v>
      </c>
      <c r="AJ88" s="64">
        <f t="shared" ca="1" si="87"/>
        <v>0.98399782982263329</v>
      </c>
      <c r="AK88" s="64">
        <f t="shared" ca="1" si="87"/>
        <v>0.98444034483542053</v>
      </c>
      <c r="AL88" s="64">
        <f t="shared" ca="1" si="87"/>
        <v>0.98236604750763934</v>
      </c>
      <c r="AM88" s="64">
        <f t="shared" ca="1" si="87"/>
        <v>0.98335645720393228</v>
      </c>
      <c r="AN88" s="64">
        <f t="shared" ca="1" si="87"/>
        <v>0.98366353649156235</v>
      </c>
      <c r="AO88" s="64">
        <f t="shared" ca="1" si="87"/>
        <v>0.98166769633508133</v>
      </c>
      <c r="AP88" s="64">
        <f t="shared" ca="1" si="87"/>
        <v>0.98113223061952659</v>
      </c>
      <c r="AQ88" s="64">
        <f t="shared" ca="1" si="87"/>
        <v>0.98093011341333414</v>
      </c>
      <c r="AR88" s="64">
        <f t="shared" ca="1" si="87"/>
        <v>0.98150996435785109</v>
      </c>
      <c r="AS88" s="64">
        <f t="shared" ca="1" si="87"/>
        <v>0.98058506034520498</v>
      </c>
      <c r="AT88" s="64">
        <f t="shared" ca="1" si="87"/>
        <v>0.97650535226992119</v>
      </c>
      <c r="AV88" s="40">
        <f t="shared" ca="1" si="18"/>
        <v>0.98444034483542053</v>
      </c>
      <c r="AW88" s="41">
        <f t="shared" ca="1" si="19"/>
        <v>20</v>
      </c>
      <c r="AX88" t="str">
        <f t="shared" ca="1" si="20"/>
        <v>+200s</v>
      </c>
      <c r="AY88">
        <f t="shared" ca="1" si="21"/>
        <v>190</v>
      </c>
      <c r="AZ88" s="5">
        <f t="shared" ca="1" si="24"/>
        <v>0.36666666666666664</v>
      </c>
      <c r="BB88">
        <f t="shared" si="66"/>
        <v>0.3204923163969231</v>
      </c>
      <c r="BC88">
        <f t="shared" si="67"/>
        <v>0.6795076836030769</v>
      </c>
      <c r="BE88" s="33">
        <f t="shared" si="68"/>
        <v>2.4662187989871591</v>
      </c>
      <c r="BF88" s="32">
        <f t="shared" si="69"/>
        <v>0.51327390234791082</v>
      </c>
      <c r="BG88" s="33"/>
      <c r="BH88" s="34">
        <f t="shared" si="70"/>
        <v>0.48672609765208918</v>
      </c>
      <c r="BI88" s="34"/>
      <c r="BJ88" s="34">
        <f t="shared" si="75"/>
        <v>0.48672609765208918</v>
      </c>
      <c r="BK88" s="34"/>
      <c r="BL88" s="5">
        <f t="shared" ca="1" si="22"/>
        <v>0.61261103638472536</v>
      </c>
    </row>
    <row r="89" spans="1:64" x14ac:dyDescent="0.2">
      <c r="A89" s="45">
        <v>81</v>
      </c>
      <c r="B89" s="35">
        <f t="shared" si="71"/>
        <v>9.2592592592592692E-3</v>
      </c>
      <c r="C89" s="36">
        <v>109.3724644820097</v>
      </c>
      <c r="D89" s="29">
        <v>110</v>
      </c>
      <c r="E89" s="29">
        <v>3</v>
      </c>
      <c r="F89" s="37">
        <f t="shared" si="58"/>
        <v>0.5</v>
      </c>
      <c r="G89" s="38">
        <f t="shared" si="72"/>
        <v>110</v>
      </c>
      <c r="H89" s="31">
        <v>5</v>
      </c>
      <c r="I89" s="31">
        <v>20</v>
      </c>
      <c r="J89" s="36">
        <v>-10.65947221934305</v>
      </c>
      <c r="K89" s="37">
        <f t="shared" si="60"/>
        <v>-2.6648680548357624</v>
      </c>
      <c r="L89" s="30">
        <f t="shared" si="61"/>
        <v>-2.6648680548357624</v>
      </c>
      <c r="M89" s="37">
        <f t="shared" si="62"/>
        <v>107.33513194516424</v>
      </c>
      <c r="N89" s="37">
        <f t="shared" si="63"/>
        <v>107.33513194516424</v>
      </c>
      <c r="O89" s="37">
        <f t="shared" si="64"/>
        <v>-0.62753551799029594</v>
      </c>
      <c r="Q89" s="64">
        <f t="shared" ref="Q89:AT89" ca="1" si="88">IF(AND(ABS(SLOPE($L59:$L89,$A59:$A89)) &gt; $Q$3,
      ABS(SLOPE(OFFSET($O59:$O89, Q$7, 0),$A59:$A89)) &gt; $Q$3),
(MAX(0,(CORREL( $L59:$L89, OFFSET($O59:$O89, Q$7, 0) )))),
(1-ABS(SLOPE($L59:$L89, $A59:$A89)-SLOPE(OFFSET($O59:$O89, Q$7, 0),$A59:$A89)))
)</f>
        <v>0.97760756962567719</v>
      </c>
      <c r="R89" s="64">
        <f t="shared" ca="1" si="88"/>
        <v>0.97818145472039686</v>
      </c>
      <c r="S89" s="64">
        <f t="shared" ca="1" si="88"/>
        <v>0.97884551447611468</v>
      </c>
      <c r="T89" s="64">
        <f t="shared" ca="1" si="88"/>
        <v>0.97929961310407809</v>
      </c>
      <c r="U89" s="64">
        <f t="shared" ca="1" si="88"/>
        <v>0.97917512125649353</v>
      </c>
      <c r="V89" s="64">
        <f t="shared" ca="1" si="88"/>
        <v>0.97960879380074084</v>
      </c>
      <c r="W89" s="64">
        <f t="shared" ca="1" si="88"/>
        <v>0.98084965460333517</v>
      </c>
      <c r="X89" s="64">
        <f t="shared" ca="1" si="88"/>
        <v>0.98043738494972066</v>
      </c>
      <c r="Y89" s="64">
        <f t="shared" ca="1" si="88"/>
        <v>0.9803881438506119</v>
      </c>
      <c r="Z89" s="64">
        <f t="shared" ca="1" si="88"/>
        <v>0.98010791636811057</v>
      </c>
      <c r="AA89" s="64">
        <f t="shared" ca="1" si="88"/>
        <v>0.98166363567347437</v>
      </c>
      <c r="AB89" s="64">
        <f t="shared" ca="1" si="88"/>
        <v>0.98177876165571965</v>
      </c>
      <c r="AC89" s="64">
        <f t="shared" ca="1" si="88"/>
        <v>0.98008701233659268</v>
      </c>
      <c r="AD89" s="64">
        <f t="shared" ca="1" si="88"/>
        <v>0.97922807760803898</v>
      </c>
      <c r="AE89" s="64">
        <f t="shared" ca="1" si="88"/>
        <v>0.97925233911994636</v>
      </c>
      <c r="AF89" s="64">
        <f t="shared" ca="1" si="88"/>
        <v>0.98006423191689418</v>
      </c>
      <c r="AG89" s="64">
        <f t="shared" ca="1" si="88"/>
        <v>0.981883046191659</v>
      </c>
      <c r="AH89" s="64">
        <f t="shared" ca="1" si="88"/>
        <v>0.9831143787550729</v>
      </c>
      <c r="AI89" s="64">
        <f t="shared" ca="1" si="88"/>
        <v>0.9836864922357258</v>
      </c>
      <c r="AJ89" s="64">
        <f t="shared" ca="1" si="88"/>
        <v>0.98419740556320057</v>
      </c>
      <c r="AK89" s="64">
        <f t="shared" ca="1" si="88"/>
        <v>0.98248874050657709</v>
      </c>
      <c r="AL89" s="64">
        <f t="shared" ca="1" si="88"/>
        <v>0.98359868518372551</v>
      </c>
      <c r="AM89" s="64">
        <f t="shared" ca="1" si="88"/>
        <v>0.9839575508810896</v>
      </c>
      <c r="AN89" s="64">
        <f t="shared" ca="1" si="88"/>
        <v>0.98207891894043386</v>
      </c>
      <c r="AO89" s="64">
        <f t="shared" ca="1" si="88"/>
        <v>0.98157053734749977</v>
      </c>
      <c r="AP89" s="64">
        <f t="shared" ca="1" si="88"/>
        <v>0.98140914197567963</v>
      </c>
      <c r="AQ89" s="64">
        <f t="shared" ca="1" si="88"/>
        <v>0.98206661306644116</v>
      </c>
      <c r="AR89" s="64">
        <f t="shared" ca="1" si="88"/>
        <v>0.98121075322805307</v>
      </c>
      <c r="AS89" s="64">
        <f t="shared" ca="1" si="88"/>
        <v>0.97729658426209243</v>
      </c>
      <c r="AT89" s="64">
        <f t="shared" ca="1" si="88"/>
        <v>0.97013172410309556</v>
      </c>
      <c r="AV89" s="40">
        <f t="shared" ca="1" si="18"/>
        <v>0.98419740556320057</v>
      </c>
      <c r="AW89" s="41">
        <f t="shared" ca="1" si="19"/>
        <v>19</v>
      </c>
      <c r="AX89" t="str">
        <f t="shared" ca="1" si="20"/>
        <v>+190s</v>
      </c>
      <c r="AY89">
        <f t="shared" ca="1" si="21"/>
        <v>180</v>
      </c>
      <c r="AZ89" s="5">
        <f t="shared" ca="1" si="24"/>
        <v>0.4</v>
      </c>
      <c r="BB89">
        <f t="shared" si="66"/>
        <v>0.40746650736909329</v>
      </c>
      <c r="BC89">
        <f t="shared" si="67"/>
        <v>0.59253349263090671</v>
      </c>
      <c r="BE89" s="33">
        <f t="shared" si="68"/>
        <v>2.6648680548357624</v>
      </c>
      <c r="BF89" s="32">
        <f t="shared" si="69"/>
        <v>0.65256455026644167</v>
      </c>
      <c r="BG89" s="33"/>
      <c r="BH89" s="34">
        <f t="shared" si="70"/>
        <v>0.34743544973355833</v>
      </c>
      <c r="BI89" s="34"/>
      <c r="BJ89" s="34">
        <f t="shared" si="75"/>
        <v>0.34743544973355833</v>
      </c>
      <c r="BK89" s="34"/>
      <c r="BL89" s="5">
        <f t="shared" ca="1" si="22"/>
        <v>0.57721095176558634</v>
      </c>
    </row>
    <row r="90" spans="1:64" x14ac:dyDescent="0.2">
      <c r="A90" s="45">
        <v>82</v>
      </c>
      <c r="B90" s="35">
        <f t="shared" si="71"/>
        <v>9.3750000000000101E-3</v>
      </c>
      <c r="C90" s="36">
        <v>109.08976296981685</v>
      </c>
      <c r="D90" s="29">
        <v>110</v>
      </c>
      <c r="E90" s="29">
        <v>3</v>
      </c>
      <c r="F90" s="37">
        <f t="shared" si="58"/>
        <v>0.5</v>
      </c>
      <c r="G90" s="38">
        <f t="shared" si="72"/>
        <v>110</v>
      </c>
      <c r="H90" s="31">
        <v>5</v>
      </c>
      <c r="I90" s="31">
        <v>20</v>
      </c>
      <c r="J90" s="36">
        <v>-11.431226374846942</v>
      </c>
      <c r="K90" s="37">
        <f t="shared" si="60"/>
        <v>-2.8578065937117354</v>
      </c>
      <c r="L90" s="30">
        <f t="shared" si="61"/>
        <v>-2.8578065937117354</v>
      </c>
      <c r="M90" s="37">
        <f t="shared" si="62"/>
        <v>107.14219340628827</v>
      </c>
      <c r="N90" s="37">
        <f t="shared" si="63"/>
        <v>107.14219340628827</v>
      </c>
      <c r="O90" s="37">
        <f t="shared" si="64"/>
        <v>-0.91023703018315416</v>
      </c>
      <c r="Q90" s="64">
        <f t="shared" ref="Q90:AT90" ca="1" si="89">IF(AND(ABS(SLOPE($L60:$L90,$A60:$A90)) &gt; $Q$3,
      ABS(SLOPE(OFFSET($O60:$O90, Q$7, 0),$A60:$A90)) &gt; $Q$3),
(MAX(0,(CORREL( $L60:$L90, OFFSET($O60:$O90, Q$7, 0) )))),
(1-ABS(SLOPE($L60:$L90, $A60:$A90)-SLOPE(OFFSET($O60:$O90, Q$7, 0),$A60:$A90)))
)</f>
        <v>0.97817842189120718</v>
      </c>
      <c r="R90" s="64">
        <f t="shared" ca="1" si="89"/>
        <v>0.97887065261090467</v>
      </c>
      <c r="S90" s="64">
        <f t="shared" ca="1" si="89"/>
        <v>0.97926121660769483</v>
      </c>
      <c r="T90" s="64">
        <f t="shared" ca="1" si="89"/>
        <v>0.97941751868316074</v>
      </c>
      <c r="U90" s="64">
        <f t="shared" ca="1" si="89"/>
        <v>0.97998398022774047</v>
      </c>
      <c r="V90" s="64">
        <f t="shared" ca="1" si="89"/>
        <v>0.98098136888632503</v>
      </c>
      <c r="W90" s="64">
        <f t="shared" ca="1" si="89"/>
        <v>0.98060687559025994</v>
      </c>
      <c r="X90" s="64">
        <f t="shared" ca="1" si="89"/>
        <v>0.9804290691486055</v>
      </c>
      <c r="Y90" s="64">
        <f t="shared" ca="1" si="89"/>
        <v>0.98003774538556443</v>
      </c>
      <c r="Z90" s="64">
        <f t="shared" ca="1" si="89"/>
        <v>0.98173468831983002</v>
      </c>
      <c r="AA90" s="64">
        <f t="shared" ca="1" si="89"/>
        <v>0.98198278324657229</v>
      </c>
      <c r="AB90" s="64">
        <f t="shared" ca="1" si="89"/>
        <v>0.98039825701255701</v>
      </c>
      <c r="AC90" s="64">
        <f t="shared" ca="1" si="89"/>
        <v>0.97976810722352392</v>
      </c>
      <c r="AD90" s="64">
        <f t="shared" ca="1" si="89"/>
        <v>0.97973568151692136</v>
      </c>
      <c r="AE90" s="64">
        <f t="shared" ca="1" si="89"/>
        <v>0.98038608221262136</v>
      </c>
      <c r="AF90" s="64">
        <f t="shared" ca="1" si="89"/>
        <v>0.98196805958052413</v>
      </c>
      <c r="AG90" s="64">
        <f t="shared" ca="1" si="89"/>
        <v>0.98288810354218914</v>
      </c>
      <c r="AH90" s="64">
        <f t="shared" ca="1" si="89"/>
        <v>0.98330238187890284</v>
      </c>
      <c r="AI90" s="64">
        <f t="shared" ca="1" si="89"/>
        <v>0.98388084527622577</v>
      </c>
      <c r="AJ90" s="64">
        <f t="shared" ca="1" si="89"/>
        <v>0.98253362315258586</v>
      </c>
      <c r="AK90" s="64">
        <f t="shared" ca="1" si="89"/>
        <v>0.9837616035221558</v>
      </c>
      <c r="AL90" s="64">
        <f t="shared" ca="1" si="89"/>
        <v>0.98417161557095501</v>
      </c>
      <c r="AM90" s="64">
        <f t="shared" ca="1" si="89"/>
        <v>0.98240895233750836</v>
      </c>
      <c r="AN90" s="64">
        <f t="shared" ca="1" si="89"/>
        <v>0.98192737421783327</v>
      </c>
      <c r="AO90" s="64">
        <f t="shared" ca="1" si="89"/>
        <v>0.981806231851585</v>
      </c>
      <c r="AP90" s="64">
        <f t="shared" ca="1" si="89"/>
        <v>0.98254035444191168</v>
      </c>
      <c r="AQ90" s="64">
        <f t="shared" ca="1" si="89"/>
        <v>0.98175278912520536</v>
      </c>
      <c r="AR90" s="64">
        <f t="shared" ca="1" si="89"/>
        <v>0.97800250664464761</v>
      </c>
      <c r="AS90" s="64">
        <f t="shared" ca="1" si="89"/>
        <v>0.97109148186476746</v>
      </c>
      <c r="AT90" s="64">
        <f t="shared" ca="1" si="89"/>
        <v>0.94910841026860382</v>
      </c>
      <c r="AV90" s="40">
        <f t="shared" ca="1" si="18"/>
        <v>0.98417161557095501</v>
      </c>
      <c r="AW90" s="41">
        <f t="shared" ca="1" si="19"/>
        <v>21</v>
      </c>
      <c r="AX90" t="str">
        <f t="shared" ca="1" si="20"/>
        <v>+210s</v>
      </c>
      <c r="AY90">
        <f t="shared" ca="1" si="21"/>
        <v>200</v>
      </c>
      <c r="AZ90" s="5">
        <f t="shared" ca="1" si="24"/>
        <v>0.33333333333333331</v>
      </c>
      <c r="BB90">
        <f t="shared" si="66"/>
        <v>0.38951391270571623</v>
      </c>
      <c r="BC90">
        <f t="shared" si="67"/>
        <v>0.61048608729428377</v>
      </c>
      <c r="BE90" s="33">
        <f t="shared" si="68"/>
        <v>2.8578065937117354</v>
      </c>
      <c r="BF90" s="32">
        <f t="shared" si="69"/>
        <v>0.62381316419973265</v>
      </c>
      <c r="BG90" s="33"/>
      <c r="BH90" s="34">
        <f t="shared" si="70"/>
        <v>0.37618683580026735</v>
      </c>
      <c r="BI90" s="34"/>
      <c r="BJ90" s="34">
        <f t="shared" si="75"/>
        <v>0.37618683580026735</v>
      </c>
      <c r="BK90" s="34"/>
      <c r="BL90" s="5">
        <f t="shared" ca="1" si="22"/>
        <v>0.56456392823485191</v>
      </c>
    </row>
    <row r="91" spans="1:64" x14ac:dyDescent="0.2">
      <c r="A91" s="45">
        <v>83</v>
      </c>
      <c r="B91" s="35">
        <f t="shared" si="71"/>
        <v>9.490740740740751E-3</v>
      </c>
      <c r="C91" s="36">
        <v>108.48388570189464</v>
      </c>
      <c r="D91" s="29">
        <v>110</v>
      </c>
      <c r="E91" s="29">
        <v>3</v>
      </c>
      <c r="F91" s="37">
        <f t="shared" si="58"/>
        <v>0.5</v>
      </c>
      <c r="G91" s="38">
        <f t="shared" si="72"/>
        <v>110</v>
      </c>
      <c r="H91" s="31">
        <v>5</v>
      </c>
      <c r="I91" s="31">
        <v>20</v>
      </c>
      <c r="J91" s="36">
        <v>-12.178483820895236</v>
      </c>
      <c r="K91" s="37">
        <f t="shared" si="60"/>
        <v>-3.044620955223809</v>
      </c>
      <c r="L91" s="30">
        <f t="shared" si="61"/>
        <v>-3.044620955223809</v>
      </c>
      <c r="M91" s="37">
        <f t="shared" si="62"/>
        <v>106.95537904477619</v>
      </c>
      <c r="N91" s="37">
        <f t="shared" si="63"/>
        <v>106.95537904477619</v>
      </c>
      <c r="O91" s="37">
        <f t="shared" si="64"/>
        <v>-1.5161142981053644</v>
      </c>
      <c r="Q91" s="64">
        <f t="shared" ref="Q91:AT91" ca="1" si="90">IF(AND(ABS(SLOPE($L61:$L91,$A61:$A91)) &gt; $Q$3,
      ABS(SLOPE(OFFSET($O61:$O91, Q$7, 0),$A61:$A91)) &gt; $Q$3),
(MAX(0,(CORREL( $L61:$L91, OFFSET($O61:$O91, Q$7, 0) )))),
(1-ABS(SLOPE($L61:$L91, $A61:$A91)-SLOPE(OFFSET($O61:$O91, Q$7, 0),$A61:$A91)))
)</f>
        <v>0.9788208400817785</v>
      </c>
      <c r="R91" s="64">
        <f t="shared" ca="1" si="90"/>
        <v>0.97914832745180969</v>
      </c>
      <c r="S91" s="64">
        <f t="shared" ca="1" si="90"/>
        <v>0.9795832555183418</v>
      </c>
      <c r="T91" s="64">
        <f t="shared" ca="1" si="90"/>
        <v>0.98028144321987321</v>
      </c>
      <c r="U91" s="64">
        <f t="shared" ca="1" si="90"/>
        <v>0.98103715299304883</v>
      </c>
      <c r="V91" s="64">
        <f t="shared" ca="1" si="90"/>
        <v>0.98070017460023784</v>
      </c>
      <c r="W91" s="64">
        <f t="shared" ca="1" si="90"/>
        <v>0.98039480354717834</v>
      </c>
      <c r="X91" s="64">
        <f t="shared" ca="1" si="90"/>
        <v>0.9798932664101937</v>
      </c>
      <c r="Y91" s="64">
        <f t="shared" ca="1" si="90"/>
        <v>0.98173021903076185</v>
      </c>
      <c r="Z91" s="64">
        <f t="shared" ca="1" si="90"/>
        <v>0.98211024299105165</v>
      </c>
      <c r="AA91" s="64">
        <f t="shared" ca="1" si="90"/>
        <v>0.98063223757304296</v>
      </c>
      <c r="AB91" s="64">
        <f t="shared" ca="1" si="90"/>
        <v>0.98022916418986583</v>
      </c>
      <c r="AC91" s="64">
        <f t="shared" ca="1" si="90"/>
        <v>0.98014048899757256</v>
      </c>
      <c r="AD91" s="64">
        <f t="shared" ca="1" si="90"/>
        <v>0.98063058789049007</v>
      </c>
      <c r="AE91" s="64">
        <f t="shared" ca="1" si="90"/>
        <v>0.98197742601756677</v>
      </c>
      <c r="AF91" s="64">
        <f t="shared" ca="1" si="90"/>
        <v>0.98258850125207253</v>
      </c>
      <c r="AG91" s="64">
        <f t="shared" ca="1" si="90"/>
        <v>0.98284612469739929</v>
      </c>
      <c r="AH91" s="64">
        <f t="shared" ca="1" si="90"/>
        <v>0.9834915753228658</v>
      </c>
      <c r="AI91" s="64">
        <f t="shared" ca="1" si="90"/>
        <v>0.9825031237862446</v>
      </c>
      <c r="AJ91" s="64">
        <f t="shared" ca="1" si="90"/>
        <v>0.98384813976279684</v>
      </c>
      <c r="AK91" s="64">
        <f t="shared" ca="1" si="90"/>
        <v>0.98430887413739021</v>
      </c>
      <c r="AL91" s="64">
        <f t="shared" ca="1" si="90"/>
        <v>0.98266142379587518</v>
      </c>
      <c r="AM91" s="64">
        <f t="shared" ca="1" si="90"/>
        <v>0.98220648012549527</v>
      </c>
      <c r="AN91" s="64">
        <f t="shared" ca="1" si="90"/>
        <v>0.9821252909455519</v>
      </c>
      <c r="AO91" s="64">
        <f t="shared" ca="1" si="90"/>
        <v>0.98293542042314164</v>
      </c>
      <c r="AP91" s="64">
        <f t="shared" ca="1" si="90"/>
        <v>0.98221568539577608</v>
      </c>
      <c r="AQ91" s="64">
        <f t="shared" ca="1" si="90"/>
        <v>0.97862831745964629</v>
      </c>
      <c r="AR91" s="64">
        <f t="shared" ca="1" si="90"/>
        <v>0.97196970686139839</v>
      </c>
      <c r="AS91" s="64">
        <f t="shared" ca="1" si="90"/>
        <v>0.95069118267201291</v>
      </c>
      <c r="AT91" s="64">
        <f t="shared" ca="1" si="90"/>
        <v>0.88695615988807519</v>
      </c>
      <c r="AV91" s="40">
        <f t="shared" ca="1" si="18"/>
        <v>0.98430887413739021</v>
      </c>
      <c r="AW91" s="41">
        <f t="shared" ca="1" si="19"/>
        <v>20</v>
      </c>
      <c r="AX91" t="str">
        <f t="shared" ca="1" si="20"/>
        <v>+200s</v>
      </c>
      <c r="AY91">
        <f t="shared" ca="1" si="21"/>
        <v>190</v>
      </c>
      <c r="AZ91" s="5">
        <f t="shared" ca="1" si="24"/>
        <v>0.36666666666666664</v>
      </c>
      <c r="BB91">
        <f t="shared" si="66"/>
        <v>0.30570133142368894</v>
      </c>
      <c r="BC91">
        <f t="shared" si="67"/>
        <v>0.69429866857631106</v>
      </c>
      <c r="BE91" s="33">
        <f t="shared" si="68"/>
        <v>3.044620955223809</v>
      </c>
      <c r="BF91" s="32">
        <f t="shared" si="69"/>
        <v>0.48958588803876618</v>
      </c>
      <c r="BG91" s="33"/>
      <c r="BH91" s="34">
        <f t="shared" si="70"/>
        <v>0.51041411196123376</v>
      </c>
      <c r="BI91" s="34"/>
      <c r="BJ91" s="34">
        <f t="shared" si="75"/>
        <v>0.51041411196123376</v>
      </c>
      <c r="BK91" s="34"/>
      <c r="BL91" s="5">
        <f t="shared" ca="1" si="22"/>
        <v>0.62046321758843026</v>
      </c>
    </row>
    <row r="92" spans="1:64" x14ac:dyDescent="0.2">
      <c r="A92" s="45">
        <v>84</v>
      </c>
      <c r="B92" s="35">
        <f t="shared" si="71"/>
        <v>9.6064814814814919E-3</v>
      </c>
      <c r="C92" s="36">
        <v>108.67058801285197</v>
      </c>
      <c r="D92" s="29">
        <v>110</v>
      </c>
      <c r="E92" s="29">
        <v>3</v>
      </c>
      <c r="F92" s="37">
        <f t="shared" si="58"/>
        <v>0.5</v>
      </c>
      <c r="G92" s="38">
        <f t="shared" si="72"/>
        <v>110</v>
      </c>
      <c r="H92" s="31">
        <v>5</v>
      </c>
      <c r="I92" s="31">
        <v>20</v>
      </c>
      <c r="J92" s="36">
        <v>-12.899643211495466</v>
      </c>
      <c r="K92" s="37">
        <f t="shared" si="60"/>
        <v>-3.224910802873866</v>
      </c>
      <c r="L92" s="30">
        <f t="shared" si="61"/>
        <v>-3.224910802873866</v>
      </c>
      <c r="M92" s="37">
        <f t="shared" si="62"/>
        <v>106.77508919712614</v>
      </c>
      <c r="N92" s="37">
        <f t="shared" si="63"/>
        <v>106.77508919712614</v>
      </c>
      <c r="O92" s="37">
        <f t="shared" si="64"/>
        <v>-1.3294119871480348</v>
      </c>
      <c r="Q92" s="64">
        <f t="shared" ref="Q92:AT92" ca="1" si="91">IF(AND(ABS(SLOPE($L62:$L92,$A62:$A92)) &gt; $Q$3,
      ABS(SLOPE(OFFSET($O62:$O92, Q$7, 0),$A62:$A92)) &gt; $Q$3),
(MAX(0,(CORREL( $L62:$L92, OFFSET($O62:$O92, Q$7, 0) )))),
(1-ABS(SLOPE($L62:$L92, $A62:$A92)-SLOPE(OFFSET($O62:$O92, Q$7, 0),$A62:$A92)))
)</f>
        <v>0.97896174409754433</v>
      </c>
      <c r="R92" s="64">
        <f t="shared" ca="1" si="91"/>
        <v>0.97967427674185603</v>
      </c>
      <c r="S92" s="64">
        <f t="shared" ca="1" si="91"/>
        <v>0.98050367043244846</v>
      </c>
      <c r="T92" s="64">
        <f t="shared" ca="1" si="91"/>
        <v>0.98101850155497516</v>
      </c>
      <c r="U92" s="64">
        <f t="shared" ca="1" si="91"/>
        <v>0.98071893047117353</v>
      </c>
      <c r="V92" s="64">
        <f t="shared" ca="1" si="91"/>
        <v>0.98028647048493145</v>
      </c>
      <c r="W92" s="64">
        <f t="shared" ca="1" si="91"/>
        <v>0.97967514893841134</v>
      </c>
      <c r="X92" s="64">
        <f t="shared" ca="1" si="91"/>
        <v>0.98165147551602105</v>
      </c>
      <c r="Y92" s="64">
        <f t="shared" ca="1" si="91"/>
        <v>0.98216293169848679</v>
      </c>
      <c r="Z92" s="64">
        <f t="shared" ca="1" si="91"/>
        <v>0.98079118102956586</v>
      </c>
      <c r="AA92" s="64">
        <f t="shared" ca="1" si="91"/>
        <v>0.9806144089388209</v>
      </c>
      <c r="AB92" s="64">
        <f t="shared" ca="1" si="91"/>
        <v>0.98046969053140043</v>
      </c>
      <c r="AC92" s="64">
        <f t="shared" ca="1" si="91"/>
        <v>0.98080001924852689</v>
      </c>
      <c r="AD92" s="64">
        <f t="shared" ca="1" si="91"/>
        <v>0.98191245043615649</v>
      </c>
      <c r="AE92" s="64">
        <f t="shared" ca="1" si="91"/>
        <v>0.98221560685206821</v>
      </c>
      <c r="AF92" s="64">
        <f t="shared" ca="1" si="91"/>
        <v>0.9823171116866164</v>
      </c>
      <c r="AG92" s="64">
        <f t="shared" ca="1" si="91"/>
        <v>0.98302926304196725</v>
      </c>
      <c r="AH92" s="64">
        <f t="shared" ca="1" si="91"/>
        <v>0.98239838405526336</v>
      </c>
      <c r="AI92" s="64">
        <f t="shared" ca="1" si="91"/>
        <v>0.98385991864243116</v>
      </c>
      <c r="AJ92" s="64">
        <f t="shared" ca="1" si="91"/>
        <v>0.98437116052666429</v>
      </c>
      <c r="AK92" s="64">
        <f t="shared" ca="1" si="91"/>
        <v>0.98283863899500634</v>
      </c>
      <c r="AL92" s="64">
        <f t="shared" ca="1" si="91"/>
        <v>0.98241026970777223</v>
      </c>
      <c r="AM92" s="64">
        <f t="shared" ca="1" si="91"/>
        <v>0.98236889811318429</v>
      </c>
      <c r="AN92" s="64">
        <f t="shared" ca="1" si="91"/>
        <v>0.98325470351841771</v>
      </c>
      <c r="AO92" s="64">
        <f t="shared" ca="1" si="91"/>
        <v>0.98260261259829784</v>
      </c>
      <c r="AP92" s="64">
        <f t="shared" ca="1" si="91"/>
        <v>0.97917785268860869</v>
      </c>
      <c r="AQ92" s="64">
        <f t="shared" ca="1" si="91"/>
        <v>0.97277126463873675</v>
      </c>
      <c r="AR92" s="64">
        <f t="shared" ca="1" si="91"/>
        <v>0.95219639848475846</v>
      </c>
      <c r="AS92" s="64">
        <f t="shared" ca="1" si="91"/>
        <v>0.88946663689376015</v>
      </c>
      <c r="AT92" s="64">
        <f t="shared" ca="1" si="91"/>
        <v>0.80937143079264307</v>
      </c>
      <c r="AV92" s="40">
        <f t="shared" ca="1" si="18"/>
        <v>0.98437116052666429</v>
      </c>
      <c r="AW92" s="41">
        <f t="shared" ca="1" si="19"/>
        <v>19</v>
      </c>
      <c r="AX92" t="str">
        <f t="shared" ca="1" si="20"/>
        <v>+190s</v>
      </c>
      <c r="AY92">
        <f t="shared" ca="1" si="21"/>
        <v>180</v>
      </c>
      <c r="AZ92" s="5">
        <f t="shared" ca="1" si="24"/>
        <v>0.4</v>
      </c>
      <c r="BB92">
        <f t="shared" si="66"/>
        <v>0.37909976314516625</v>
      </c>
      <c r="BC92">
        <f t="shared" si="67"/>
        <v>0.62090023685483375</v>
      </c>
      <c r="BE92" s="33">
        <f t="shared" si="68"/>
        <v>3.224910802873866</v>
      </c>
      <c r="BF92" s="32">
        <f t="shared" si="69"/>
        <v>0.60713472633678478</v>
      </c>
      <c r="BG92" s="33"/>
      <c r="BH92" s="34">
        <f t="shared" si="70"/>
        <v>0.39286527366321522</v>
      </c>
      <c r="BI92" s="34"/>
      <c r="BJ92" s="34">
        <f t="shared" si="75"/>
        <v>0.39286527366321522</v>
      </c>
      <c r="BK92" s="34"/>
      <c r="BL92" s="5">
        <f t="shared" ca="1" si="22"/>
        <v>0.59241214472995984</v>
      </c>
    </row>
    <row r="93" spans="1:64" x14ac:dyDescent="0.2">
      <c r="A93" s="45">
        <v>85</v>
      </c>
      <c r="B93" s="35">
        <f t="shared" si="71"/>
        <v>9.7222222222222328E-3</v>
      </c>
      <c r="C93" s="36">
        <v>108.81072247805074</v>
      </c>
      <c r="D93" s="29">
        <v>110</v>
      </c>
      <c r="E93" s="29">
        <v>3</v>
      </c>
      <c r="F93" s="37">
        <f t="shared" si="58"/>
        <v>0.5</v>
      </c>
      <c r="G93" s="38">
        <f t="shared" si="72"/>
        <v>110</v>
      </c>
      <c r="H93" s="31">
        <v>5</v>
      </c>
      <c r="I93" s="31">
        <v>20</v>
      </c>
      <c r="J93" s="36">
        <v>-13.593159127854989</v>
      </c>
      <c r="K93" s="37">
        <f t="shared" si="60"/>
        <v>-3.3982897819637472</v>
      </c>
      <c r="L93" s="30">
        <f t="shared" si="61"/>
        <v>-3.3982897819637472</v>
      </c>
      <c r="M93" s="37">
        <f t="shared" si="62"/>
        <v>106.60171021803626</v>
      </c>
      <c r="N93" s="37">
        <f t="shared" si="63"/>
        <v>106.60171021803626</v>
      </c>
      <c r="O93" s="37">
        <f t="shared" si="64"/>
        <v>-1.1892775219492648</v>
      </c>
      <c r="Q93" s="64">
        <f t="shared" ref="Q93:AT93" ca="1" si="92">IF(AND(ABS(SLOPE($L63:$L93,$A63:$A93)) &gt; $Q$3,
      ABS(SLOPE(OFFSET($O63:$O93, Q$7, 0),$A63:$A93)) &gt; $Q$3),
(MAX(0,(CORREL( $L63:$L93, OFFSET($O63:$O93, Q$7, 0) )))),
(1-ABS(SLOPE($L63:$L93, $A63:$A93)-SLOPE(OFFSET($O63:$O93, Q$7, 0),$A63:$A93)))
)</f>
        <v>0.97969128348006196</v>
      </c>
      <c r="R93" s="64">
        <f t="shared" ca="1" si="92"/>
        <v>0.98065189736283376</v>
      </c>
      <c r="S93" s="64">
        <f t="shared" ca="1" si="92"/>
        <v>0.98092566971520878</v>
      </c>
      <c r="T93" s="64">
        <f t="shared" ca="1" si="92"/>
        <v>0.98066355051641096</v>
      </c>
      <c r="U93" s="64">
        <f t="shared" ca="1" si="92"/>
        <v>0.9801039597971668</v>
      </c>
      <c r="V93" s="64">
        <f t="shared" ca="1" si="92"/>
        <v>0.97938283570744034</v>
      </c>
      <c r="W93" s="64">
        <f t="shared" ca="1" si="92"/>
        <v>0.9814984685196787</v>
      </c>
      <c r="X93" s="64">
        <f t="shared" ca="1" si="92"/>
        <v>0.98214139529757449</v>
      </c>
      <c r="Y93" s="64">
        <f t="shared" ca="1" si="92"/>
        <v>0.980876065371726</v>
      </c>
      <c r="Z93" s="64">
        <f t="shared" ca="1" si="92"/>
        <v>0.98092574058929738</v>
      </c>
      <c r="AA93" s="64">
        <f t="shared" ca="1" si="92"/>
        <v>0.98072495705724994</v>
      </c>
      <c r="AB93" s="64">
        <f t="shared" ca="1" si="92"/>
        <v>0.98089539697168837</v>
      </c>
      <c r="AC93" s="64">
        <f t="shared" ca="1" si="92"/>
        <v>0.98177319971260524</v>
      </c>
      <c r="AD93" s="64">
        <f t="shared" ca="1" si="92"/>
        <v>0.9817682338970336</v>
      </c>
      <c r="AE93" s="64">
        <f t="shared" ca="1" si="92"/>
        <v>0.98171352093447417</v>
      </c>
      <c r="AF93" s="64">
        <f t="shared" ca="1" si="92"/>
        <v>0.98249235827581183</v>
      </c>
      <c r="AG93" s="64">
        <f t="shared" ca="1" si="92"/>
        <v>0.98221930913477917</v>
      </c>
      <c r="AH93" s="64">
        <f t="shared" ca="1" si="92"/>
        <v>0.98379732013364496</v>
      </c>
      <c r="AI93" s="64">
        <f t="shared" ca="1" si="92"/>
        <v>0.98435906048130606</v>
      </c>
      <c r="AJ93" s="64">
        <f t="shared" ca="1" si="92"/>
        <v>0.98294165099297715</v>
      </c>
      <c r="AK93" s="64">
        <f t="shared" ca="1" si="92"/>
        <v>0.98253990405267499</v>
      </c>
      <c r="AL93" s="64">
        <f t="shared" ca="1" si="92"/>
        <v>0.9825383765112109</v>
      </c>
      <c r="AM93" s="64">
        <f t="shared" ca="1" si="92"/>
        <v>0.98349983523214835</v>
      </c>
      <c r="AN93" s="64">
        <f t="shared" ca="1" si="92"/>
        <v>0.98291547737129037</v>
      </c>
      <c r="AO93" s="64">
        <f t="shared" ca="1" si="92"/>
        <v>0.97965367973150075</v>
      </c>
      <c r="AP93" s="64">
        <f t="shared" ca="1" si="92"/>
        <v>0.9734997463253986</v>
      </c>
      <c r="AQ93" s="64">
        <f t="shared" ca="1" si="92"/>
        <v>0.95363050622393941</v>
      </c>
      <c r="AR93" s="64">
        <f t="shared" ca="1" si="92"/>
        <v>0.89191133773599784</v>
      </c>
      <c r="AS93" s="64">
        <f t="shared" ca="1" si="92"/>
        <v>0.8128700329630415</v>
      </c>
      <c r="AT93" s="64">
        <f t="shared" ca="1" si="92"/>
        <v>0.66294183503240545</v>
      </c>
      <c r="AV93" s="40">
        <f t="shared" ca="1" si="18"/>
        <v>0.98435906048130606</v>
      </c>
      <c r="AW93" s="41">
        <f t="shared" ca="1" si="19"/>
        <v>18</v>
      </c>
      <c r="AX93" t="str">
        <f t="shared" ca="1" si="20"/>
        <v>+180s</v>
      </c>
      <c r="AY93">
        <f t="shared" ca="1" si="21"/>
        <v>170</v>
      </c>
      <c r="AZ93" s="5">
        <f t="shared" ca="1" si="24"/>
        <v>0.43333333333333335</v>
      </c>
      <c r="BB93">
        <f t="shared" si="66"/>
        <v>0.44180245200289647</v>
      </c>
      <c r="BC93">
        <f t="shared" si="67"/>
        <v>0.55819754799710353</v>
      </c>
      <c r="BE93" s="33">
        <f t="shared" si="68"/>
        <v>3.3982897819637472</v>
      </c>
      <c r="BF93" s="32">
        <f t="shared" si="69"/>
        <v>0.70755415030155555</v>
      </c>
      <c r="BG93" s="33"/>
      <c r="BH93" s="34">
        <f t="shared" si="70"/>
        <v>0.29244584969844445</v>
      </c>
      <c r="BI93" s="34"/>
      <c r="BJ93" s="34">
        <f t="shared" si="75"/>
        <v>0.29244584969844445</v>
      </c>
      <c r="BK93" s="34"/>
      <c r="BL93" s="5">
        <f t="shared" ca="1" si="22"/>
        <v>0.57004608117102784</v>
      </c>
    </row>
    <row r="94" spans="1:64" x14ac:dyDescent="0.2">
      <c r="A94" s="45">
        <v>86</v>
      </c>
      <c r="B94" s="35">
        <f t="shared" si="71"/>
        <v>9.8379629629629737E-3</v>
      </c>
      <c r="C94" s="36">
        <v>108.31939492306878</v>
      </c>
      <c r="D94" s="29">
        <v>110</v>
      </c>
      <c r="E94" s="29">
        <v>3</v>
      </c>
      <c r="F94" s="37">
        <f t="shared" si="58"/>
        <v>0.5</v>
      </c>
      <c r="G94" s="38">
        <f t="shared" si="72"/>
        <v>110</v>
      </c>
      <c r="H94" s="31">
        <v>5</v>
      </c>
      <c r="I94" s="31">
        <v>20</v>
      </c>
      <c r="J94" s="36">
        <v>-14.257545390158183</v>
      </c>
      <c r="K94" s="37">
        <f t="shared" si="60"/>
        <v>-3.5643863475395454</v>
      </c>
      <c r="L94" s="30">
        <f t="shared" si="61"/>
        <v>-3.5643863475395454</v>
      </c>
      <c r="M94" s="37">
        <f t="shared" si="62"/>
        <v>106.43561365246046</v>
      </c>
      <c r="N94" s="37">
        <f t="shared" si="63"/>
        <v>106.43561365246046</v>
      </c>
      <c r="O94" s="37">
        <f t="shared" si="64"/>
        <v>-1.6806050769312151</v>
      </c>
      <c r="Q94" s="64">
        <f t="shared" ref="Q94:AT94" ca="1" si="93">IF(AND(ABS(SLOPE($L64:$L94,$A64:$A94)) &gt; $Q$3,
      ABS(SLOPE(OFFSET($O64:$O94, Q$7, 0),$A64:$A94)) &gt; $Q$3),
(MAX(0,(CORREL( $L64:$L94, OFFSET($O64:$O94, Q$7, 0) )))),
(1-ABS(SLOPE($L64:$L94, $A64:$A94)-SLOPE(OFFSET($O64:$O94, Q$7, 0),$A64:$A94)))
)</f>
        <v>0.98072613525319396</v>
      </c>
      <c r="R94" s="64">
        <f t="shared" ca="1" si="93"/>
        <v>0.98075768547922704</v>
      </c>
      <c r="S94" s="64">
        <f t="shared" ca="1" si="93"/>
        <v>0.98053321563397411</v>
      </c>
      <c r="T94" s="64">
        <f t="shared" ca="1" si="93"/>
        <v>0.97984593426368882</v>
      </c>
      <c r="U94" s="64">
        <f t="shared" ca="1" si="93"/>
        <v>0.9790145421433416</v>
      </c>
      <c r="V94" s="64">
        <f t="shared" ca="1" si="93"/>
        <v>0.98126998029806822</v>
      </c>
      <c r="W94" s="64">
        <f t="shared" ca="1" si="93"/>
        <v>0.98204495181101481</v>
      </c>
      <c r="X94" s="64">
        <f t="shared" ca="1" si="93"/>
        <v>0.98088664338622433</v>
      </c>
      <c r="Y94" s="64">
        <f t="shared" ca="1" si="93"/>
        <v>0.98116383538144747</v>
      </c>
      <c r="Z94" s="64">
        <f t="shared" ca="1" si="93"/>
        <v>0.98090673629538971</v>
      </c>
      <c r="AA94" s="64">
        <f t="shared" ca="1" si="93"/>
        <v>0.98091651662844315</v>
      </c>
      <c r="AB94" s="64">
        <f t="shared" ca="1" si="93"/>
        <v>0.98155851203703448</v>
      </c>
      <c r="AC94" s="64">
        <f t="shared" ca="1" si="93"/>
        <v>0.98124396401493807</v>
      </c>
      <c r="AD94" s="64">
        <f t="shared" ca="1" si="93"/>
        <v>0.98103229702421657</v>
      </c>
      <c r="AE94" s="64">
        <f t="shared" ca="1" si="93"/>
        <v>0.98187807709117647</v>
      </c>
      <c r="AF94" s="64">
        <f t="shared" ca="1" si="93"/>
        <v>0.98196457453644637</v>
      </c>
      <c r="AG94" s="64">
        <f t="shared" ca="1" si="93"/>
        <v>0.98365949380041506</v>
      </c>
      <c r="AH94" s="64">
        <f t="shared" ca="1" si="93"/>
        <v>0.98427192916519901</v>
      </c>
      <c r="AI94" s="64">
        <f t="shared" ca="1" si="93"/>
        <v>0.9829702852540001</v>
      </c>
      <c r="AJ94" s="64">
        <f t="shared" ca="1" si="93"/>
        <v>0.98259531743707273</v>
      </c>
      <c r="AK94" s="64">
        <f t="shared" ca="1" si="93"/>
        <v>0.98263382290699652</v>
      </c>
      <c r="AL94" s="64">
        <f t="shared" ca="1" si="93"/>
        <v>0.98367122027476606</v>
      </c>
      <c r="AM94" s="64">
        <f t="shared" ca="1" si="93"/>
        <v>0.98315496100349431</v>
      </c>
      <c r="AN94" s="64">
        <f t="shared" ca="1" si="93"/>
        <v>0.980057146433014</v>
      </c>
      <c r="AO94" s="64">
        <f t="shared" ca="1" si="93"/>
        <v>0.97415753384956227</v>
      </c>
      <c r="AP94" s="64">
        <f t="shared" ca="1" si="93"/>
        <v>0.95499877747849893</v>
      </c>
      <c r="AQ94" s="64">
        <f t="shared" ca="1" si="93"/>
        <v>0.89429969267960674</v>
      </c>
      <c r="AR94" s="64">
        <f t="shared" ca="1" si="93"/>
        <v>0.81632330442553724</v>
      </c>
      <c r="AS94" s="64">
        <f t="shared" ca="1" si="93"/>
        <v>0.66790484228700198</v>
      </c>
      <c r="AT94" s="64">
        <f t="shared" ca="1" si="93"/>
        <v>0.46987319172909586</v>
      </c>
      <c r="AV94" s="40">
        <f t="shared" ca="1" si="18"/>
        <v>0.98427192916519901</v>
      </c>
      <c r="AW94" s="41">
        <f t="shared" ca="1" si="19"/>
        <v>17</v>
      </c>
      <c r="AX94" t="str">
        <f t="shared" ca="1" si="20"/>
        <v>+170s</v>
      </c>
      <c r="AY94">
        <f t="shared" ca="1" si="21"/>
        <v>160</v>
      </c>
      <c r="AZ94" s="5">
        <f t="shared" ca="1" si="24"/>
        <v>0.46666666666666667</v>
      </c>
      <c r="BB94">
        <f t="shared" si="66"/>
        <v>0.37675625412166608</v>
      </c>
      <c r="BC94">
        <f t="shared" si="67"/>
        <v>0.62324374587833398</v>
      </c>
      <c r="BE94" s="33">
        <f t="shared" si="68"/>
        <v>3.5643863475395454</v>
      </c>
      <c r="BF94" s="32">
        <f t="shared" si="69"/>
        <v>0.60338155672822003</v>
      </c>
      <c r="BG94" s="33"/>
      <c r="BH94" s="34">
        <f t="shared" si="70"/>
        <v>0.39661844327177997</v>
      </c>
      <c r="BI94" s="34"/>
      <c r="BJ94" s="34">
        <f t="shared" si="75"/>
        <v>0.39661844327177997</v>
      </c>
      <c r="BK94" s="34"/>
      <c r="BL94" s="5">
        <f t="shared" ca="1" si="22"/>
        <v>0.61585234636788189</v>
      </c>
    </row>
    <row r="95" spans="1:64" x14ac:dyDescent="0.2">
      <c r="A95" s="45">
        <v>87</v>
      </c>
      <c r="B95" s="35">
        <f t="shared" si="71"/>
        <v>9.9537037037037146E-3</v>
      </c>
      <c r="C95" s="36">
        <v>107.94715283461282</v>
      </c>
      <c r="D95" s="29">
        <v>110</v>
      </c>
      <c r="E95" s="29">
        <v>3</v>
      </c>
      <c r="F95" s="37">
        <f t="shared" si="58"/>
        <v>0.5</v>
      </c>
      <c r="G95" s="38">
        <f t="shared" si="72"/>
        <v>110</v>
      </c>
      <c r="H95" s="31">
        <v>5</v>
      </c>
      <c r="I95" s="31">
        <v>20</v>
      </c>
      <c r="J95" s="36">
        <v>-14.891378242396717</v>
      </c>
      <c r="K95" s="37">
        <f t="shared" si="60"/>
        <v>-3.7228445605991793</v>
      </c>
      <c r="L95" s="30">
        <f t="shared" si="61"/>
        <v>-3.7228445605991793</v>
      </c>
      <c r="M95" s="37">
        <f t="shared" si="62"/>
        <v>106.27715543940081</v>
      </c>
      <c r="N95" s="37">
        <f t="shared" si="63"/>
        <v>106.27715543940081</v>
      </c>
      <c r="O95" s="37">
        <f t="shared" si="64"/>
        <v>-2.0528471653871776</v>
      </c>
      <c r="Q95" s="64">
        <f t="shared" ref="Q95:AT95" ca="1" si="94">IF(AND(ABS(SLOPE($L65:$L95,$A65:$A95)) &gt; $Q$3,
      ABS(SLOPE(OFFSET($O65:$O95, Q$7, 0),$A65:$A95)) &gt; $Q$3),
(MAX(0,(CORREL( $L65:$L95, OFFSET($O65:$O95, Q$7, 0) )))),
(1-ABS(SLOPE($L65:$L95, $A65:$A95)-SLOPE(OFFSET($O65:$O95, Q$7, 0),$A65:$A95)))
)</f>
        <v>0.98051231936659877</v>
      </c>
      <c r="R95" s="64">
        <f t="shared" ca="1" si="94"/>
        <v>0.98032585239480741</v>
      </c>
      <c r="S95" s="64">
        <f t="shared" ca="1" si="94"/>
        <v>0.97950979346218903</v>
      </c>
      <c r="T95" s="64">
        <f t="shared" ca="1" si="94"/>
        <v>0.97856721310787897</v>
      </c>
      <c r="U95" s="64">
        <f t="shared" ca="1" si="94"/>
        <v>0.98096353035290684</v>
      </c>
      <c r="V95" s="64">
        <f t="shared" ca="1" si="94"/>
        <v>0.98187166560300432</v>
      </c>
      <c r="W95" s="64">
        <f t="shared" ca="1" si="94"/>
        <v>0.98082142384072268</v>
      </c>
      <c r="X95" s="64">
        <f t="shared" ca="1" si="94"/>
        <v>0.98132814255206802</v>
      </c>
      <c r="Y95" s="64">
        <f t="shared" ca="1" si="94"/>
        <v>0.98101424499017409</v>
      </c>
      <c r="Z95" s="64">
        <f t="shared" ca="1" si="94"/>
        <v>0.9808619305350017</v>
      </c>
      <c r="AA95" s="64">
        <f t="shared" ca="1" si="94"/>
        <v>0.98126596353224083</v>
      </c>
      <c r="AB95" s="64">
        <f t="shared" ca="1" si="94"/>
        <v>0.9806390935336956</v>
      </c>
      <c r="AC95" s="64">
        <f t="shared" ca="1" si="94"/>
        <v>0.98026908752659014</v>
      </c>
      <c r="AD95" s="64">
        <f t="shared" ca="1" si="94"/>
        <v>0.98118234257903814</v>
      </c>
      <c r="AE95" s="64">
        <f t="shared" ca="1" si="94"/>
        <v>0.98163159013228829</v>
      </c>
      <c r="AF95" s="64">
        <f t="shared" ca="1" si="94"/>
        <v>0.98344433034027623</v>
      </c>
      <c r="AG95" s="64">
        <f t="shared" ca="1" si="94"/>
        <v>0.98410786596834798</v>
      </c>
      <c r="AH95" s="64">
        <f t="shared" ca="1" si="94"/>
        <v>0.98292312195725451</v>
      </c>
      <c r="AI95" s="64">
        <f t="shared" ca="1" si="94"/>
        <v>0.98257520137284893</v>
      </c>
      <c r="AJ95" s="64">
        <f t="shared" ca="1" si="94"/>
        <v>0.98265409430996542</v>
      </c>
      <c r="AK95" s="64">
        <f t="shared" ca="1" si="94"/>
        <v>0.98376802807898656</v>
      </c>
      <c r="AL95" s="64">
        <f t="shared" ca="1" si="94"/>
        <v>0.9833205153594099</v>
      </c>
      <c r="AM95" s="64">
        <f t="shared" ca="1" si="94"/>
        <v>0.98038838766260905</v>
      </c>
      <c r="AN95" s="64">
        <f t="shared" ca="1" si="94"/>
        <v>0.97474582306481772</v>
      </c>
      <c r="AO95" s="64">
        <f t="shared" ca="1" si="94"/>
        <v>0.95630537631153101</v>
      </c>
      <c r="AP95" s="64">
        <f t="shared" ca="1" si="94"/>
        <v>0.89664017936368745</v>
      </c>
      <c r="AQ95" s="64">
        <f t="shared" ca="1" si="94"/>
        <v>0.81974424883988961</v>
      </c>
      <c r="AR95" s="64">
        <f t="shared" ca="1" si="94"/>
        <v>0.67286048543779986</v>
      </c>
      <c r="AS95" s="64">
        <f t="shared" ca="1" si="94"/>
        <v>0.47612279241405842</v>
      </c>
      <c r="AT95" s="64">
        <f t="shared" ca="1" si="94"/>
        <v>0.81739418426686417</v>
      </c>
      <c r="AV95" s="40">
        <f t="shared" ca="1" si="18"/>
        <v>0.98410786596834798</v>
      </c>
      <c r="AW95" s="41">
        <f t="shared" ca="1" si="19"/>
        <v>16</v>
      </c>
      <c r="AX95" t="str">
        <f t="shared" ca="1" si="20"/>
        <v>+160s</v>
      </c>
      <c r="AY95">
        <f t="shared" ca="1" si="21"/>
        <v>150</v>
      </c>
      <c r="AZ95" s="5">
        <f t="shared" ca="1" si="24"/>
        <v>0.5</v>
      </c>
      <c r="BB95">
        <f t="shared" si="66"/>
        <v>0.33399947904240035</v>
      </c>
      <c r="BC95">
        <f t="shared" si="67"/>
        <v>0.66600052095759965</v>
      </c>
      <c r="BE95" s="33">
        <f t="shared" si="68"/>
        <v>3.7228445605991793</v>
      </c>
      <c r="BF95" s="32">
        <f t="shared" si="69"/>
        <v>0.5349058533370441</v>
      </c>
      <c r="BG95" s="33"/>
      <c r="BH95" s="34">
        <f t="shared" si="70"/>
        <v>0.4650941466629559</v>
      </c>
      <c r="BI95" s="34"/>
      <c r="BJ95" s="34">
        <f t="shared" si="75"/>
        <v>0.4650941466629559</v>
      </c>
      <c r="BK95" s="34"/>
      <c r="BL95" s="5">
        <f t="shared" ca="1" si="22"/>
        <v>0.64973400421043459</v>
      </c>
    </row>
    <row r="96" spans="1:64" x14ac:dyDescent="0.2">
      <c r="A96" s="45">
        <v>88</v>
      </c>
      <c r="B96" s="35">
        <f t="shared" si="71"/>
        <v>1.0069444444444456E-2</v>
      </c>
      <c r="C96" s="36">
        <v>108.2944537008507</v>
      </c>
      <c r="D96" s="29">
        <v>110</v>
      </c>
      <c r="E96" s="29">
        <v>3</v>
      </c>
      <c r="F96" s="37">
        <f t="shared" si="58"/>
        <v>0.5</v>
      </c>
      <c r="G96" s="38">
        <f t="shared" si="72"/>
        <v>110</v>
      </c>
      <c r="H96" s="31">
        <v>5</v>
      </c>
      <c r="I96" s="31">
        <v>20</v>
      </c>
      <c r="J96" s="36">
        <v>-15.493299403427731</v>
      </c>
      <c r="K96" s="37">
        <f t="shared" si="60"/>
        <v>-3.8733248508569327</v>
      </c>
      <c r="L96" s="30">
        <f t="shared" si="61"/>
        <v>-3.8733248508569327</v>
      </c>
      <c r="M96" s="37">
        <f t="shared" si="62"/>
        <v>106.12667514914307</v>
      </c>
      <c r="N96" s="37">
        <f t="shared" si="63"/>
        <v>106.12667514914307</v>
      </c>
      <c r="O96" s="37">
        <f t="shared" si="64"/>
        <v>-1.7055462991493044</v>
      </c>
      <c r="Q96" s="64">
        <f t="shared" ref="Q96:AT96" ca="1" si="95">IF(AND(ABS(SLOPE($L66:$L96,$A66:$A96)) &gt; $Q$3,
      ABS(SLOPE(OFFSET($O66:$O96, Q$7, 0),$A66:$A96)) &gt; $Q$3),
(MAX(0,(CORREL( $L66:$L96, OFFSET($O66:$O96, Q$7, 0) )))),
(1-ABS(SLOPE($L66:$L96, $A66:$A96)-SLOPE(OFFSET($O66:$O96, Q$7, 0),$A66:$A96)))
)</f>
        <v>0.98003806081810885</v>
      </c>
      <c r="R96" s="64">
        <f t="shared" ca="1" si="95"/>
        <v>0.97909159301888293</v>
      </c>
      <c r="S96" s="64">
        <f t="shared" ca="1" si="95"/>
        <v>0.97803643480298996</v>
      </c>
      <c r="T96" s="64">
        <f t="shared" ca="1" si="95"/>
        <v>0.9805752965719583</v>
      </c>
      <c r="U96" s="64">
        <f t="shared" ca="1" si="95"/>
        <v>0.98161827733112295</v>
      </c>
      <c r="V96" s="64">
        <f t="shared" ca="1" si="95"/>
        <v>0.98067760869281795</v>
      </c>
      <c r="W96" s="64">
        <f t="shared" ca="1" si="95"/>
        <v>0.98141683679405345</v>
      </c>
      <c r="X96" s="64">
        <f t="shared" ca="1" si="95"/>
        <v>0.98104541760685748</v>
      </c>
      <c r="Y96" s="64">
        <f t="shared" ca="1" si="95"/>
        <v>0.98072888566980132</v>
      </c>
      <c r="Z96" s="64">
        <f t="shared" ca="1" si="95"/>
        <v>0.98089179030182228</v>
      </c>
      <c r="AA96" s="64">
        <f t="shared" ca="1" si="95"/>
        <v>0.97994853477390087</v>
      </c>
      <c r="AB96" s="64">
        <f t="shared" ca="1" si="95"/>
        <v>0.9794181337732546</v>
      </c>
      <c r="AC96" s="64">
        <f t="shared" ca="1" si="95"/>
        <v>0.98039968006569267</v>
      </c>
      <c r="AD96" s="64">
        <f t="shared" ca="1" si="95"/>
        <v>0.98121641948903027</v>
      </c>
      <c r="AE96" s="64">
        <f t="shared" ca="1" si="95"/>
        <v>0.98314838865451704</v>
      </c>
      <c r="AF96" s="64">
        <f t="shared" ca="1" si="95"/>
        <v>0.98386364493952483</v>
      </c>
      <c r="AG96" s="64">
        <f t="shared" ca="1" si="95"/>
        <v>0.98279743428270749</v>
      </c>
      <c r="AH96" s="64">
        <f t="shared" ca="1" si="95"/>
        <v>0.98247694471411606</v>
      </c>
      <c r="AI96" s="64">
        <f t="shared" ca="1" si="95"/>
        <v>0.98259675076290243</v>
      </c>
      <c r="AJ96" s="64">
        <f t="shared" ca="1" si="95"/>
        <v>0.9837881406201181</v>
      </c>
      <c r="AK96" s="64">
        <f t="shared" ca="1" si="95"/>
        <v>0.98341031530305079</v>
      </c>
      <c r="AL96" s="64">
        <f t="shared" ca="1" si="95"/>
        <v>0.98064628894355799</v>
      </c>
      <c r="AM96" s="64">
        <f t="shared" ca="1" si="95"/>
        <v>0.97526460482835842</v>
      </c>
      <c r="AN96" s="64">
        <f t="shared" ca="1" si="95"/>
        <v>0.95755338925862254</v>
      </c>
      <c r="AO96" s="64">
        <f t="shared" ca="1" si="95"/>
        <v>0.89894042518631412</v>
      </c>
      <c r="AP96" s="64">
        <f t="shared" ca="1" si="95"/>
        <v>0.82314527638714119</v>
      </c>
      <c r="AQ96" s="64">
        <f t="shared" ca="1" si="95"/>
        <v>0.6778280650108488</v>
      </c>
      <c r="AR96" s="64">
        <f t="shared" ca="1" si="95"/>
        <v>0.48241696354077884</v>
      </c>
      <c r="AS96" s="64">
        <f t="shared" ca="1" si="95"/>
        <v>0.81910155046935751</v>
      </c>
      <c r="AT96" s="64">
        <f t="shared" ca="1" si="95"/>
        <v>0.79319247558522743</v>
      </c>
      <c r="AV96" s="40">
        <f t="shared" ca="1" si="18"/>
        <v>0.98386364493952483</v>
      </c>
      <c r="AW96" s="41">
        <f t="shared" ca="1" si="19"/>
        <v>15</v>
      </c>
      <c r="AX96" t="str">
        <f t="shared" ca="1" si="20"/>
        <v>+150s</v>
      </c>
      <c r="AY96">
        <f t="shared" ca="1" si="21"/>
        <v>140</v>
      </c>
      <c r="AZ96" s="5">
        <f t="shared" ca="1" si="24"/>
        <v>0.53333333333333333</v>
      </c>
      <c r="BB96">
        <f t="shared" si="66"/>
        <v>0.43355571034152562</v>
      </c>
      <c r="BC96">
        <f t="shared" si="67"/>
        <v>0.56644428965847438</v>
      </c>
      <c r="BE96" s="33">
        <f t="shared" si="68"/>
        <v>3.8733248508569327</v>
      </c>
      <c r="BF96" s="32">
        <f t="shared" si="69"/>
        <v>0.69434685309776045</v>
      </c>
      <c r="BG96" s="33"/>
      <c r="BH96" s="34">
        <f t="shared" si="70"/>
        <v>0.30565314690223955</v>
      </c>
      <c r="BI96" s="34"/>
      <c r="BJ96" s="34">
        <f t="shared" si="75"/>
        <v>0.30565314690223955</v>
      </c>
      <c r="BK96" s="34"/>
      <c r="BL96" s="5">
        <f t="shared" ca="1" si="22"/>
        <v>0.60761670839169923</v>
      </c>
    </row>
    <row r="97" spans="1:64" x14ac:dyDescent="0.2">
      <c r="A97" s="45">
        <v>89</v>
      </c>
      <c r="B97" s="35">
        <f t="shared" si="71"/>
        <v>1.0185185185185196E-2</v>
      </c>
      <c r="C97" s="36">
        <v>107.58100756964339</v>
      </c>
      <c r="D97" s="29">
        <v>110</v>
      </c>
      <c r="E97" s="29">
        <v>3</v>
      </c>
      <c r="F97" s="37">
        <f t="shared" si="58"/>
        <v>0.5</v>
      </c>
      <c r="G97" s="38">
        <f t="shared" si="72"/>
        <v>110</v>
      </c>
      <c r="H97" s="31">
        <v>5</v>
      </c>
      <c r="I97" s="31">
        <v>20</v>
      </c>
      <c r="J97" s="36">
        <v>-16.062018977721788</v>
      </c>
      <c r="K97" s="37">
        <f t="shared" si="60"/>
        <v>-4.015504744430447</v>
      </c>
      <c r="L97" s="30">
        <f t="shared" si="61"/>
        <v>-4.015504744430447</v>
      </c>
      <c r="M97" s="37">
        <f t="shared" si="62"/>
        <v>105.98449525556956</v>
      </c>
      <c r="N97" s="37">
        <f t="shared" si="63"/>
        <v>105.98449525556956</v>
      </c>
      <c r="O97" s="37">
        <f t="shared" si="64"/>
        <v>-2.4189924303566102</v>
      </c>
      <c r="Q97" s="64">
        <f t="shared" ref="Q97:AT97" ca="1" si="96">IF(AND(ABS(SLOPE($L67:$L97,$A67:$A97)) &gt; $Q$3,
      ABS(SLOPE(OFFSET($O67:$O97, Q$7, 0),$A67:$A97)) &gt; $Q$3),
(MAX(0,(CORREL( $L67:$L97, OFFSET($O67:$O97, Q$7, 0) )))),
(1-ABS(SLOPE($L67:$L97, $A67:$A97)-SLOPE(OFFSET($O67:$O97, Q$7, 0),$A67:$A97)))
)</f>
        <v>0.9785859146623106</v>
      </c>
      <c r="R97" s="64">
        <f t="shared" ca="1" si="96"/>
        <v>0.97741629699308641</v>
      </c>
      <c r="S97" s="64">
        <f t="shared" ca="1" si="96"/>
        <v>0.98009998724406611</v>
      </c>
      <c r="T97" s="64">
        <f t="shared" ca="1" si="96"/>
        <v>0.98128008536458911</v>
      </c>
      <c r="U97" s="64">
        <f t="shared" ca="1" si="96"/>
        <v>0.98045098233266059</v>
      </c>
      <c r="V97" s="64">
        <f t="shared" ca="1" si="96"/>
        <v>0.98142672382133411</v>
      </c>
      <c r="W97" s="64">
        <f t="shared" ca="1" si="96"/>
        <v>0.98099680787781818</v>
      </c>
      <c r="X97" s="64">
        <f t="shared" ca="1" si="96"/>
        <v>0.9805132136704523</v>
      </c>
      <c r="Y97" s="64">
        <f t="shared" ca="1" si="96"/>
        <v>0.98043076140438357</v>
      </c>
      <c r="Z97" s="64">
        <f t="shared" ca="1" si="96"/>
        <v>0.97916566680613182</v>
      </c>
      <c r="AA97" s="64">
        <f t="shared" ca="1" si="96"/>
        <v>0.97847211035634585</v>
      </c>
      <c r="AB97" s="64">
        <f t="shared" ca="1" si="96"/>
        <v>0.97952306132797928</v>
      </c>
      <c r="AC97" s="64">
        <f t="shared" ca="1" si="96"/>
        <v>0.98071364991757959</v>
      </c>
      <c r="AD97" s="64">
        <f t="shared" ca="1" si="96"/>
        <v>0.98276677410829694</v>
      </c>
      <c r="AE97" s="64">
        <f t="shared" ca="1" si="96"/>
        <v>0.98353459662069243</v>
      </c>
      <c r="AF97" s="64">
        <f t="shared" ca="1" si="96"/>
        <v>0.98258907871471868</v>
      </c>
      <c r="AG97" s="64">
        <f t="shared" ca="1" si="96"/>
        <v>0.98229652592832439</v>
      </c>
      <c r="AH97" s="64">
        <f t="shared" ca="1" si="96"/>
        <v>0.98245795048624507</v>
      </c>
      <c r="AI97" s="64">
        <f t="shared" ca="1" si="96"/>
        <v>0.98372805290085275</v>
      </c>
      <c r="AJ97" s="64">
        <f t="shared" ca="1" si="96"/>
        <v>0.98342116413633596</v>
      </c>
      <c r="AK97" s="64">
        <f t="shared" ca="1" si="96"/>
        <v>0.98082840403057714</v>
      </c>
      <c r="AL97" s="64">
        <f t="shared" ca="1" si="96"/>
        <v>0.97571260152984296</v>
      </c>
      <c r="AM97" s="64">
        <f t="shared" ca="1" si="96"/>
        <v>0.9587448151042316</v>
      </c>
      <c r="AN97" s="64">
        <f t="shared" ca="1" si="96"/>
        <v>0.90120727730511874</v>
      </c>
      <c r="AO97" s="64">
        <f t="shared" ca="1" si="96"/>
        <v>0.82653835918124463</v>
      </c>
      <c r="AP97" s="64">
        <f t="shared" ca="1" si="96"/>
        <v>0.68282698338426995</v>
      </c>
      <c r="AQ97" s="64">
        <f t="shared" ca="1" si="96"/>
        <v>0.48878166389403171</v>
      </c>
      <c r="AR97" s="64">
        <f t="shared" ca="1" si="96"/>
        <v>0.82127132155530957</v>
      </c>
      <c r="AS97" s="64">
        <f t="shared" ca="1" si="96"/>
        <v>0.79536224667117961</v>
      </c>
      <c r="AT97" s="64">
        <f t="shared" ca="1" si="96"/>
        <v>0.77327286574192411</v>
      </c>
      <c r="AV97" s="40">
        <f t="shared" ca="1" si="18"/>
        <v>0.98372805290085275</v>
      </c>
      <c r="AW97" s="41">
        <f t="shared" ca="1" si="19"/>
        <v>18</v>
      </c>
      <c r="AX97" t="str">
        <f t="shared" ca="1" si="20"/>
        <v>+180s</v>
      </c>
      <c r="AY97">
        <f t="shared" ca="1" si="21"/>
        <v>170</v>
      </c>
      <c r="AZ97" s="5">
        <f t="shared" ca="1" si="24"/>
        <v>0.43333333333333335</v>
      </c>
      <c r="BB97">
        <f t="shared" si="66"/>
        <v>0.31930246281476737</v>
      </c>
      <c r="BC97">
        <f t="shared" si="67"/>
        <v>0.68069753718523263</v>
      </c>
      <c r="BE97" s="33">
        <f t="shared" si="68"/>
        <v>4.015504744430447</v>
      </c>
      <c r="BF97" s="32">
        <f t="shared" si="69"/>
        <v>0.51136833157416606</v>
      </c>
      <c r="BG97" s="33"/>
      <c r="BH97" s="34">
        <f t="shared" si="70"/>
        <v>0.48863166842583394</v>
      </c>
      <c r="BI97" s="34"/>
      <c r="BJ97" s="34">
        <f t="shared" si="75"/>
        <v>0.48863166842583394</v>
      </c>
      <c r="BK97" s="34"/>
      <c r="BL97" s="5">
        <f t="shared" ca="1" si="22"/>
        <v>0.6352310182200066</v>
      </c>
    </row>
    <row r="98" spans="1:64" x14ac:dyDescent="0.2">
      <c r="A98" s="45">
        <v>90</v>
      </c>
      <c r="B98" s="35">
        <f t="shared" si="71"/>
        <v>1.0300925925925937E-2</v>
      </c>
      <c r="C98" s="36">
        <v>107.27683714253851</v>
      </c>
      <c r="D98" s="29">
        <v>110</v>
      </c>
      <c r="E98" s="29">
        <v>3</v>
      </c>
      <c r="F98" s="37">
        <f t="shared" si="58"/>
        <v>0.5</v>
      </c>
      <c r="G98" s="38">
        <f t="shared" si="72"/>
        <v>110</v>
      </c>
      <c r="H98" s="31">
        <v>5</v>
      </c>
      <c r="I98" s="31">
        <v>20</v>
      </c>
      <c r="J98" s="36">
        <v>-16.59631821956285</v>
      </c>
      <c r="K98" s="37">
        <f t="shared" si="60"/>
        <v>-4.1490795548907125</v>
      </c>
      <c r="L98" s="30">
        <f t="shared" si="61"/>
        <v>-4.1490795548907125</v>
      </c>
      <c r="M98" s="37">
        <f t="shared" si="62"/>
        <v>105.85092044510928</v>
      </c>
      <c r="N98" s="37">
        <f t="shared" si="63"/>
        <v>105.85092044510928</v>
      </c>
      <c r="O98" s="37">
        <f t="shared" si="64"/>
        <v>-2.7231628574614888</v>
      </c>
      <c r="Q98" s="64">
        <f t="shared" ref="Q98:AT98" ca="1" si="97">IF(AND(ABS(SLOPE($L68:$L98,$A68:$A98)) &gt; $Q$3,
      ABS(SLOPE(OFFSET($O68:$O98, Q$7, 0),$A68:$A98)) &gt; $Q$3),
(MAX(0,(CORREL( $L68:$L98, OFFSET($O68:$O98, Q$7, 0) )))),
(1-ABS(SLOPE($L68:$L98, $A68:$A98)-SLOPE(OFFSET($O68:$O98, Q$7, 0),$A68:$A98)))
)</f>
        <v>0.97669919758679269</v>
      </c>
      <c r="R98" s="64">
        <f t="shared" ca="1" si="97"/>
        <v>0.97953065632670788</v>
      </c>
      <c r="S98" s="64">
        <f t="shared" ca="1" si="97"/>
        <v>0.98085077137461385</v>
      </c>
      <c r="T98" s="64">
        <f t="shared" ca="1" si="97"/>
        <v>0.98013574584325347</v>
      </c>
      <c r="U98" s="64">
        <f t="shared" ca="1" si="97"/>
        <v>0.98135309259533177</v>
      </c>
      <c r="V98" s="64">
        <f t="shared" ca="1" si="97"/>
        <v>0.98086343661399644</v>
      </c>
      <c r="W98" s="64">
        <f t="shared" ca="1" si="97"/>
        <v>0.98020916592358343</v>
      </c>
      <c r="X98" s="64">
        <f t="shared" ca="1" si="97"/>
        <v>0.9798759951647309</v>
      </c>
      <c r="Y98" s="64">
        <f t="shared" ca="1" si="97"/>
        <v>0.97828212730493735</v>
      </c>
      <c r="Z98" s="64">
        <f t="shared" ca="1" si="97"/>
        <v>0.97742190459185363</v>
      </c>
      <c r="AA98" s="64">
        <f t="shared" ca="1" si="97"/>
        <v>0.97854368921309798</v>
      </c>
      <c r="AB98" s="64">
        <f t="shared" ca="1" si="97"/>
        <v>0.98011620554461454</v>
      </c>
      <c r="AC98" s="64">
        <f t="shared" ca="1" si="97"/>
        <v>0.98229296057039706</v>
      </c>
      <c r="AD98" s="64">
        <f t="shared" ca="1" si="97"/>
        <v>0.98311443399644338</v>
      </c>
      <c r="AE98" s="64">
        <f t="shared" ca="1" si="97"/>
        <v>0.98229233037805863</v>
      </c>
      <c r="AF98" s="64">
        <f t="shared" ca="1" si="97"/>
        <v>0.98202835061615035</v>
      </c>
      <c r="AG98" s="64">
        <f t="shared" ca="1" si="97"/>
        <v>0.98223229056096983</v>
      </c>
      <c r="AH98" s="64">
        <f t="shared" ca="1" si="97"/>
        <v>0.98358271947028897</v>
      </c>
      <c r="AI98" s="64">
        <f t="shared" ca="1" si="97"/>
        <v>0.9833483455973705</v>
      </c>
      <c r="AJ98" s="64">
        <f t="shared" ca="1" si="97"/>
        <v>0.9809308204172571</v>
      </c>
      <c r="AK98" s="64">
        <f t="shared" ca="1" si="97"/>
        <v>0.97608715373611354</v>
      </c>
      <c r="AL98" s="64">
        <f t="shared" ca="1" si="97"/>
        <v>0.95988051103128447</v>
      </c>
      <c r="AM98" s="64">
        <f t="shared" ca="1" si="97"/>
        <v>0.90344683985830287</v>
      </c>
      <c r="AN98" s="64">
        <f t="shared" ca="1" si="97"/>
        <v>0.82993516604513595</v>
      </c>
      <c r="AO98" s="64">
        <f t="shared" ca="1" si="97"/>
        <v>0.68787702429984976</v>
      </c>
      <c r="AP98" s="64">
        <f t="shared" ca="1" si="97"/>
        <v>0.49524392712753401</v>
      </c>
      <c r="AQ98" s="64">
        <f t="shared" ca="1" si="97"/>
        <v>0.82389884778285261</v>
      </c>
      <c r="AR98" s="64">
        <f t="shared" ca="1" si="97"/>
        <v>0.79798977289872264</v>
      </c>
      <c r="AS98" s="64">
        <f t="shared" ca="1" si="97"/>
        <v>0.77590039196946714</v>
      </c>
      <c r="AT98" s="64">
        <f t="shared" ca="1" si="97"/>
        <v>0.7512717069747894</v>
      </c>
      <c r="AV98" s="40">
        <f t="shared" ca="1" si="18"/>
        <v>0.98358271947028897</v>
      </c>
      <c r="AW98" s="41">
        <f t="shared" ca="1" si="19"/>
        <v>17</v>
      </c>
      <c r="AX98" t="str">
        <f t="shared" ca="1" si="20"/>
        <v>+170s</v>
      </c>
      <c r="AY98">
        <f t="shared" ca="1" si="21"/>
        <v>160</v>
      </c>
      <c r="AZ98" s="5">
        <f t="shared" ca="1" si="24"/>
        <v>0.46666666666666667</v>
      </c>
      <c r="BB98">
        <f t="shared" si="66"/>
        <v>0.28518333948584473</v>
      </c>
      <c r="BC98">
        <f t="shared" si="67"/>
        <v>0.71481666051415527</v>
      </c>
      <c r="BE98" s="33">
        <f t="shared" si="68"/>
        <v>4.1490795548907125</v>
      </c>
      <c r="BF98" s="32">
        <f t="shared" si="69"/>
        <v>0.45672597455105124</v>
      </c>
      <c r="BG98" s="33"/>
      <c r="BH98" s="34">
        <f t="shared" si="70"/>
        <v>0.54327402544894876</v>
      </c>
      <c r="BI98" s="34"/>
      <c r="BJ98" s="34">
        <f t="shared" si="75"/>
        <v>0.54327402544894876</v>
      </c>
      <c r="BK98" s="34"/>
      <c r="BL98" s="5">
        <f t="shared" ca="1" si="22"/>
        <v>0.66450780386196817</v>
      </c>
    </row>
    <row r="99" spans="1:64" x14ac:dyDescent="0.2">
      <c r="A99" s="45">
        <v>91</v>
      </c>
      <c r="B99" s="35">
        <f t="shared" si="71"/>
        <v>1.0416666666666678E-2</v>
      </c>
      <c r="C99" s="36">
        <v>107.20239692955438</v>
      </c>
      <c r="D99" s="29">
        <v>110</v>
      </c>
      <c r="E99" s="29">
        <v>3</v>
      </c>
      <c r="F99" s="37">
        <f t="shared" si="58"/>
        <v>0.5</v>
      </c>
      <c r="G99" s="38">
        <f t="shared" si="72"/>
        <v>110</v>
      </c>
      <c r="H99" s="31">
        <v>5</v>
      </c>
      <c r="I99" s="31">
        <v>20</v>
      </c>
      <c r="J99" s="36">
        <v>-17.095052144776844</v>
      </c>
      <c r="K99" s="37">
        <f t="shared" si="60"/>
        <v>-4.2737630361942109</v>
      </c>
      <c r="L99" s="30">
        <f t="shared" si="61"/>
        <v>-4.2737630361942109</v>
      </c>
      <c r="M99" s="37">
        <f t="shared" si="62"/>
        <v>105.72623696380579</v>
      </c>
      <c r="N99" s="37">
        <f t="shared" si="63"/>
        <v>105.72623696380579</v>
      </c>
      <c r="O99" s="37">
        <f t="shared" si="64"/>
        <v>-2.7976030704456178</v>
      </c>
      <c r="Q99" s="64">
        <f t="shared" ref="Q99:AT99" ca="1" si="98">IF(AND(ABS(SLOPE($L69:$L99,$A69:$A99)) &gt; $Q$3,
      ABS(SLOPE(OFFSET($O69:$O99, Q$7, 0),$A69:$A99)) &gt; $Q$3),
(MAX(0,(CORREL( $L69:$L99, OFFSET($O69:$O99, Q$7, 0) )))),
(1-ABS(SLOPE($L69:$L99, $A69:$A99)-SLOPE(OFFSET($O69:$O99, Q$7, 0),$A69:$A99)))
)</f>
        <v>0.978858450555947</v>
      </c>
      <c r="R99" s="64">
        <f t="shared" ca="1" si="98"/>
        <v>0.98032215906567843</v>
      </c>
      <c r="S99" s="64">
        <f t="shared" ca="1" si="98"/>
        <v>0.97972428557394908</v>
      </c>
      <c r="T99" s="64">
        <f t="shared" ca="1" si="98"/>
        <v>0.98118950417299911</v>
      </c>
      <c r="U99" s="64">
        <f t="shared" ca="1" si="98"/>
        <v>0.98063857557917244</v>
      </c>
      <c r="V99" s="64">
        <f t="shared" ca="1" si="98"/>
        <v>0.97980918307369058</v>
      </c>
      <c r="W99" s="64">
        <f t="shared" ca="1" si="98"/>
        <v>0.97921870744924389</v>
      </c>
      <c r="X99" s="64">
        <f t="shared" ca="1" si="98"/>
        <v>0.97728753322180362</v>
      </c>
      <c r="Y99" s="64">
        <f t="shared" ca="1" si="98"/>
        <v>0.97625632321090139</v>
      </c>
      <c r="Z99" s="64">
        <f t="shared" ca="1" si="98"/>
        <v>0.97745071011426299</v>
      </c>
      <c r="AA99" s="64">
        <f t="shared" ca="1" si="98"/>
        <v>0.97941509191153464</v>
      </c>
      <c r="AB99" s="64">
        <f t="shared" ca="1" si="98"/>
        <v>0.98171854506235146</v>
      </c>
      <c r="AC99" s="64">
        <f t="shared" ca="1" si="98"/>
        <v>0.98259501153022011</v>
      </c>
      <c r="AD99" s="64">
        <f t="shared" ca="1" si="98"/>
        <v>0.98189965273203639</v>
      </c>
      <c r="AE99" s="64">
        <f t="shared" ca="1" si="98"/>
        <v>0.98166502368852737</v>
      </c>
      <c r="AF99" s="64">
        <f t="shared" ca="1" si="98"/>
        <v>0.98191258267549331</v>
      </c>
      <c r="AG99" s="64">
        <f t="shared" ca="1" si="98"/>
        <v>0.98334533671405722</v>
      </c>
      <c r="AH99" s="64">
        <f t="shared" ca="1" si="98"/>
        <v>0.98318541236094414</v>
      </c>
      <c r="AI99" s="64">
        <f t="shared" ca="1" si="98"/>
        <v>0.98094796323066469</v>
      </c>
      <c r="AJ99" s="64">
        <f t="shared" ca="1" si="98"/>
        <v>0.97638404821992686</v>
      </c>
      <c r="AK99" s="64">
        <f t="shared" ca="1" si="98"/>
        <v>0.96096008870650373</v>
      </c>
      <c r="AL99" s="64">
        <f t="shared" ca="1" si="98"/>
        <v>0.90566447562598118</v>
      </c>
      <c r="AM99" s="64">
        <f t="shared" ca="1" si="98"/>
        <v>0.83334717784918377</v>
      </c>
      <c r="AN99" s="64">
        <f t="shared" ca="1" si="98"/>
        <v>0.69299863833357722</v>
      </c>
      <c r="AO99" s="64">
        <f t="shared" ca="1" si="98"/>
        <v>0.50183230744778629</v>
      </c>
      <c r="AP99" s="64">
        <f t="shared" ca="1" si="98"/>
        <v>0.82697849845721483</v>
      </c>
      <c r="AQ99" s="64">
        <f t="shared" ca="1" si="98"/>
        <v>0.80106942357308475</v>
      </c>
      <c r="AR99" s="64">
        <f t="shared" ca="1" si="98"/>
        <v>0.77898004264382936</v>
      </c>
      <c r="AS99" s="64">
        <f t="shared" ca="1" si="98"/>
        <v>0.75435135764915162</v>
      </c>
      <c r="AT99" s="64">
        <f t="shared" ca="1" si="98"/>
        <v>0</v>
      </c>
      <c r="AV99" s="40">
        <f t="shared" ca="1" si="18"/>
        <v>0.98334533671405722</v>
      </c>
      <c r="AW99" s="41">
        <f t="shared" ca="1" si="19"/>
        <v>16</v>
      </c>
      <c r="AX99" t="str">
        <f t="shared" ca="1" si="20"/>
        <v>+160s</v>
      </c>
      <c r="AY99">
        <f t="shared" ca="1" si="21"/>
        <v>150</v>
      </c>
      <c r="AZ99" s="5">
        <f t="shared" ca="1" si="24"/>
        <v>0.5</v>
      </c>
      <c r="BB99">
        <f t="shared" si="66"/>
        <v>0.2952319931497186</v>
      </c>
      <c r="BC99">
        <f t="shared" si="67"/>
        <v>0.7047680068502814</v>
      </c>
      <c r="BE99" s="33">
        <f t="shared" si="68"/>
        <v>4.2737630361942109</v>
      </c>
      <c r="BF99" s="32">
        <f t="shared" si="69"/>
        <v>0.47281906451147154</v>
      </c>
      <c r="BG99" s="33"/>
      <c r="BH99" s="34">
        <f t="shared" si="70"/>
        <v>0.5271809354885284</v>
      </c>
      <c r="BI99" s="34"/>
      <c r="BJ99" s="34">
        <f t="shared" si="75"/>
        <v>0.5271809354885284</v>
      </c>
      <c r="BK99" s="34"/>
      <c r="BL99" s="5">
        <f t="shared" ca="1" si="22"/>
        <v>0.6701754240675285</v>
      </c>
    </row>
    <row r="100" spans="1:64" x14ac:dyDescent="0.2">
      <c r="A100" s="45">
        <v>92</v>
      </c>
      <c r="B100" s="35">
        <f t="shared" si="71"/>
        <v>1.0532407407407419E-2</v>
      </c>
      <c r="C100" s="36">
        <v>107.27171510280817</v>
      </c>
      <c r="D100" s="29">
        <v>110</v>
      </c>
      <c r="E100" s="29">
        <v>3</v>
      </c>
      <c r="F100" s="37">
        <f t="shared" si="58"/>
        <v>0.5</v>
      </c>
      <c r="G100" s="38">
        <f t="shared" si="72"/>
        <v>110</v>
      </c>
      <c r="H100" s="31">
        <v>5</v>
      </c>
      <c r="I100" s="31">
        <v>20</v>
      </c>
      <c r="J100" s="36">
        <v>-17.557151984391727</v>
      </c>
      <c r="K100" s="37">
        <f t="shared" si="60"/>
        <v>-4.3892879960979316</v>
      </c>
      <c r="L100" s="30">
        <f t="shared" si="61"/>
        <v>-4.3892879960979316</v>
      </c>
      <c r="M100" s="37">
        <f t="shared" si="62"/>
        <v>105.61071200390207</v>
      </c>
      <c r="N100" s="37">
        <f t="shared" si="63"/>
        <v>105.61071200390207</v>
      </c>
      <c r="O100" s="37">
        <f t="shared" si="64"/>
        <v>-2.728284897191827</v>
      </c>
      <c r="Q100" s="64">
        <f t="shared" ref="Q100:AT100" ca="1" si="99">IF(AND(ABS(SLOPE($L70:$L100,$A70:$A100)) &gt; $Q$3,
      ABS(SLOPE(OFFSET($O70:$O100, Q$7, 0),$A70:$A100)) &gt; $Q$3),
(MAX(0,(CORREL( $L70:$L100, OFFSET($O70:$O100, Q$7, 0) )))),
(1-ABS(SLOPE($L70:$L100, $A70:$A100)-SLOPE(OFFSET($O70:$O100, Q$7, 0),$A70:$A100)))
)</f>
        <v>0.9796838902157603</v>
      </c>
      <c r="R100" s="64">
        <f t="shared" ca="1" si="99"/>
        <v>0.97920686059090756</v>
      </c>
      <c r="S100" s="64">
        <f t="shared" ca="1" si="99"/>
        <v>0.98092750253826277</v>
      </c>
      <c r="T100" s="64">
        <f t="shared" ca="1" si="99"/>
        <v>0.98031345259436065</v>
      </c>
      <c r="U100" s="64">
        <f t="shared" ca="1" si="99"/>
        <v>0.97930358355147795</v>
      </c>
      <c r="V100" s="64">
        <f t="shared" ca="1" si="99"/>
        <v>0.97844787566410152</v>
      </c>
      <c r="W100" s="64">
        <f t="shared" ca="1" si="99"/>
        <v>0.97616911294882902</v>
      </c>
      <c r="X100" s="64">
        <f t="shared" ca="1" si="99"/>
        <v>0.97496170840042318</v>
      </c>
      <c r="Y100" s="64">
        <f t="shared" ca="1" si="99"/>
        <v>0.97623083664645238</v>
      </c>
      <c r="Z100" s="64">
        <f t="shared" ca="1" si="99"/>
        <v>0.97859905571177785</v>
      </c>
      <c r="AA100" s="64">
        <f t="shared" ca="1" si="99"/>
        <v>0.98103291901354561</v>
      </c>
      <c r="AB100" s="64">
        <f t="shared" ca="1" si="99"/>
        <v>0.98196600145306334</v>
      </c>
      <c r="AC100" s="64">
        <f t="shared" ca="1" si="99"/>
        <v>0.98140138621731055</v>
      </c>
      <c r="AD100" s="64">
        <f t="shared" ca="1" si="99"/>
        <v>0.98119704089577564</v>
      </c>
      <c r="AE100" s="64">
        <f t="shared" ca="1" si="99"/>
        <v>0.98148954877211536</v>
      </c>
      <c r="AF100" s="64">
        <f t="shared" ca="1" si="99"/>
        <v>0.98300704600254185</v>
      </c>
      <c r="AG100" s="64">
        <f t="shared" ca="1" si="99"/>
        <v>0.98292389637658073</v>
      </c>
      <c r="AH100" s="64">
        <f t="shared" ca="1" si="99"/>
        <v>0.9808723234756922</v>
      </c>
      <c r="AI100" s="64">
        <f t="shared" ca="1" si="99"/>
        <v>0.97659727432532084</v>
      </c>
      <c r="AJ100" s="64">
        <f t="shared" ca="1" si="99"/>
        <v>0.9619817500621739</v>
      </c>
      <c r="AK100" s="64">
        <f t="shared" ca="1" si="99"/>
        <v>0.90786476644791947</v>
      </c>
      <c r="AL100" s="64">
        <f t="shared" ca="1" si="99"/>
        <v>0.83678578271411141</v>
      </c>
      <c r="AM100" s="64">
        <f t="shared" ca="1" si="99"/>
        <v>0.6982132412933385</v>
      </c>
      <c r="AN100" s="64">
        <f t="shared" ca="1" si="99"/>
        <v>0.50857737206397646</v>
      </c>
      <c r="AO100" s="64">
        <f t="shared" ca="1" si="99"/>
        <v>0.83050367399709835</v>
      </c>
      <c r="AP100" s="64">
        <f t="shared" ca="1" si="99"/>
        <v>0.80459459911296838</v>
      </c>
      <c r="AQ100" s="64">
        <f t="shared" ca="1" si="99"/>
        <v>0.78250521818371299</v>
      </c>
      <c r="AR100" s="64">
        <f t="shared" ca="1" si="99"/>
        <v>0.75787653318903525</v>
      </c>
      <c r="AS100" s="64">
        <f t="shared" ca="1" si="99"/>
        <v>0</v>
      </c>
      <c r="AT100" s="64">
        <f t="shared" ca="1" si="99"/>
        <v>0</v>
      </c>
      <c r="AV100" s="40">
        <f t="shared" ca="1" si="18"/>
        <v>0.98300704600254185</v>
      </c>
      <c r="AW100" s="41">
        <f t="shared" ca="1" si="19"/>
        <v>15</v>
      </c>
      <c r="AX100" t="str">
        <f t="shared" ca="1" si="20"/>
        <v>+150s</v>
      </c>
      <c r="AY100">
        <f t="shared" ca="1" si="21"/>
        <v>140</v>
      </c>
      <c r="AZ100" s="5">
        <f t="shared" ca="1" si="24"/>
        <v>0.53333333333333333</v>
      </c>
      <c r="BB100">
        <f t="shared" si="66"/>
        <v>0.33220061978122095</v>
      </c>
      <c r="BC100">
        <f t="shared" si="67"/>
        <v>0.66779938021877905</v>
      </c>
      <c r="BE100" s="33">
        <f t="shared" si="68"/>
        <v>4.3892879960979316</v>
      </c>
      <c r="BF100" s="32">
        <f t="shared" si="69"/>
        <v>0.53202494959763347</v>
      </c>
      <c r="BG100" s="33"/>
      <c r="BH100" s="34">
        <f t="shared" si="70"/>
        <v>0.46797505040236653</v>
      </c>
      <c r="BI100" s="34"/>
      <c r="BJ100" s="34">
        <f t="shared" si="75"/>
        <v>0.46797505040236653</v>
      </c>
      <c r="BK100" s="34"/>
      <c r="BL100" s="5">
        <f t="shared" ca="1" si="22"/>
        <v>0.6614384765794139</v>
      </c>
    </row>
    <row r="101" spans="1:64" x14ac:dyDescent="0.2">
      <c r="A101" s="45">
        <v>93</v>
      </c>
      <c r="B101" s="35">
        <f t="shared" si="71"/>
        <v>1.064814814814816E-2</v>
      </c>
      <c r="C101" s="36">
        <v>107.58060242618623</v>
      </c>
      <c r="D101" s="29">
        <v>110</v>
      </c>
      <c r="E101" s="29">
        <v>3</v>
      </c>
      <c r="F101" s="37">
        <f t="shared" si="58"/>
        <v>0.5</v>
      </c>
      <c r="G101" s="38">
        <f t="shared" si="72"/>
        <v>110</v>
      </c>
      <c r="H101" s="31">
        <v>5</v>
      </c>
      <c r="I101" s="31">
        <v>20</v>
      </c>
      <c r="J101" s="36">
        <v>-17.981627474971262</v>
      </c>
      <c r="K101" s="37">
        <f t="shared" si="60"/>
        <v>-4.4954068687428155</v>
      </c>
      <c r="L101" s="30">
        <f t="shared" si="61"/>
        <v>-4.4954068687428155</v>
      </c>
      <c r="M101" s="37">
        <f t="shared" si="62"/>
        <v>105.50459313125718</v>
      </c>
      <c r="N101" s="37">
        <f t="shared" si="63"/>
        <v>105.50459313125718</v>
      </c>
      <c r="O101" s="37">
        <f t="shared" si="64"/>
        <v>-2.4193975738137681</v>
      </c>
      <c r="Q101" s="64">
        <f t="shared" ref="Q101:AT101" ca="1" si="100">IF(AND(ABS(SLOPE($L71:$L101,$A71:$A101)) &gt; $Q$3,
      ABS(SLOPE(OFFSET($O71:$O101, Q$7, 0),$A71:$A101)) &gt; $Q$3),
(MAX(0,(CORREL( $L71:$L101, OFFSET($O71:$O101, Q$7, 0) )))),
(1-ABS(SLOPE($L71:$L101, $A71:$A101)-SLOPE(OFFSET($O71:$O101, Q$7, 0),$A71:$A101)))
)</f>
        <v>0.97857118727069836</v>
      </c>
      <c r="R101" s="64">
        <f t="shared" ca="1" si="100"/>
        <v>0.98055622666695286</v>
      </c>
      <c r="S101" s="64">
        <f t="shared" ca="1" si="100"/>
        <v>0.97987685688303316</v>
      </c>
      <c r="T101" s="64">
        <f t="shared" ca="1" si="100"/>
        <v>0.97868014943305892</v>
      </c>
      <c r="U101" s="64">
        <f t="shared" ca="1" si="100"/>
        <v>0.97754979574734624</v>
      </c>
      <c r="V101" s="64">
        <f t="shared" ca="1" si="100"/>
        <v>0.97491122590393176</v>
      </c>
      <c r="W101" s="64">
        <f t="shared" ca="1" si="100"/>
        <v>0.97352143844576566</v>
      </c>
      <c r="X101" s="64">
        <f t="shared" ca="1" si="100"/>
        <v>0.97486785604731174</v>
      </c>
      <c r="Y101" s="64">
        <f t="shared" ca="1" si="100"/>
        <v>0.9776541367542334</v>
      </c>
      <c r="Z101" s="64">
        <f t="shared" ca="1" si="100"/>
        <v>0.98022283368111296</v>
      </c>
      <c r="AA101" s="64">
        <f t="shared" ca="1" si="100"/>
        <v>0.98121446507070276</v>
      </c>
      <c r="AB101" s="64">
        <f t="shared" ca="1" si="100"/>
        <v>0.98078533415387392</v>
      </c>
      <c r="AC101" s="64">
        <f t="shared" ca="1" si="100"/>
        <v>0.98061237813215252</v>
      </c>
      <c r="AD101" s="64">
        <f t="shared" ca="1" si="100"/>
        <v>0.98095141518968465</v>
      </c>
      <c r="AE101" s="64">
        <f t="shared" ca="1" si="100"/>
        <v>0.98255653660130804</v>
      </c>
      <c r="AF101" s="64">
        <f t="shared" ca="1" si="100"/>
        <v>0.98255292025602869</v>
      </c>
      <c r="AG101" s="64">
        <f t="shared" ca="1" si="100"/>
        <v>0.98069409062340185</v>
      </c>
      <c r="AH101" s="64">
        <f t="shared" ca="1" si="100"/>
        <v>0.97671868990155908</v>
      </c>
      <c r="AI101" s="64">
        <f t="shared" ca="1" si="100"/>
        <v>0.96294204752339518</v>
      </c>
      <c r="AJ101" s="64">
        <f t="shared" ca="1" si="100"/>
        <v>0.91005142293342189</v>
      </c>
      <c r="AK101" s="64">
        <f t="shared" ca="1" si="100"/>
        <v>0.84026234797957289</v>
      </c>
      <c r="AL101" s="64">
        <f t="shared" ca="1" si="100"/>
        <v>0.70354353231015399</v>
      </c>
      <c r="AM101" s="64">
        <f t="shared" ca="1" si="100"/>
        <v>0.51551225708226522</v>
      </c>
      <c r="AN101" s="64">
        <f t="shared" ca="1" si="100"/>
        <v>0.83446682007734618</v>
      </c>
      <c r="AO101" s="64">
        <f t="shared" ca="1" si="100"/>
        <v>0.80855774519321622</v>
      </c>
      <c r="AP101" s="64">
        <f t="shared" ca="1" si="100"/>
        <v>0.78646836426396072</v>
      </c>
      <c r="AQ101" s="64">
        <f t="shared" ca="1" si="100"/>
        <v>0.76183967926928298</v>
      </c>
      <c r="AR101" s="64">
        <f t="shared" ca="1" si="100"/>
        <v>0</v>
      </c>
      <c r="AS101" s="64">
        <f t="shared" ca="1" si="100"/>
        <v>0</v>
      </c>
      <c r="AT101" s="64">
        <f t="shared" ca="1" si="100"/>
        <v>0</v>
      </c>
      <c r="AV101" s="40">
        <f t="shared" ca="1" si="18"/>
        <v>0.98255653660130804</v>
      </c>
      <c r="AW101" s="41">
        <f t="shared" ca="1" si="19"/>
        <v>14</v>
      </c>
      <c r="AX101" t="str">
        <f t="shared" ca="1" si="20"/>
        <v>+140s</v>
      </c>
      <c r="AY101">
        <f t="shared" ca="1" si="21"/>
        <v>130</v>
      </c>
      <c r="AZ101" s="5">
        <f t="shared" ca="1" si="24"/>
        <v>0.56666666666666665</v>
      </c>
      <c r="BB101">
        <f t="shared" si="66"/>
        <v>0.41520185898580947</v>
      </c>
      <c r="BC101">
        <f t="shared" si="67"/>
        <v>0.58479814101419048</v>
      </c>
      <c r="BE101" s="33">
        <f t="shared" si="68"/>
        <v>4.4954068687428155</v>
      </c>
      <c r="BF101" s="32">
        <f t="shared" si="69"/>
        <v>0.66495284760530182</v>
      </c>
      <c r="BG101" s="33"/>
      <c r="BH101" s="34">
        <f t="shared" si="70"/>
        <v>0.33504715239469818</v>
      </c>
      <c r="BI101" s="34"/>
      <c r="BJ101" s="34">
        <f t="shared" si="75"/>
        <v>0.33504715239469818</v>
      </c>
      <c r="BK101" s="34"/>
      <c r="BL101" s="5">
        <f t="shared" ca="1" si="22"/>
        <v>0.62809011855422436</v>
      </c>
    </row>
    <row r="102" spans="1:64" x14ac:dyDescent="0.2">
      <c r="A102" s="45">
        <v>94</v>
      </c>
      <c r="B102" s="35">
        <f t="shared" si="71"/>
        <v>1.0763888888888901E-2</v>
      </c>
      <c r="C102" s="36">
        <v>107.22673148279797</v>
      </c>
      <c r="D102" s="29">
        <v>110</v>
      </c>
      <c r="E102" s="29">
        <v>3</v>
      </c>
      <c r="F102" s="37">
        <f t="shared" si="58"/>
        <v>0.5</v>
      </c>
      <c r="G102" s="38">
        <f t="shared" si="72"/>
        <v>110</v>
      </c>
      <c r="H102" s="31">
        <v>5</v>
      </c>
      <c r="I102" s="31">
        <v>20</v>
      </c>
      <c r="J102" s="36">
        <v>-18.367568980714108</v>
      </c>
      <c r="K102" s="37">
        <f t="shared" si="60"/>
        <v>-4.5918922451785269</v>
      </c>
      <c r="L102" s="30">
        <f t="shared" si="61"/>
        <v>-4.5918922451785269</v>
      </c>
      <c r="M102" s="37">
        <f t="shared" si="62"/>
        <v>105.40810775482147</v>
      </c>
      <c r="N102" s="37">
        <f t="shared" si="63"/>
        <v>105.40810775482147</v>
      </c>
      <c r="O102" s="37">
        <f t="shared" si="64"/>
        <v>-2.7732685172020268</v>
      </c>
      <c r="Q102" s="64">
        <f t="shared" ref="Q102:AT102" ca="1" si="101">IF(AND(ABS(SLOPE($L72:$L102,$A72:$A102)) &gt; $Q$3,
      ABS(SLOPE(OFFSET($O72:$O102, Q$7, 0),$A72:$A102)) &gt; $Q$3),
(MAX(0,(CORREL( $L72:$L102, OFFSET($O72:$O102, Q$7, 0) )))),
(1-ABS(SLOPE($L72:$L102, $A72:$A102)-SLOPE(OFFSET($O72:$O102, Q$7, 0),$A72:$A102)))
)</f>
        <v>0.98006189471883232</v>
      </c>
      <c r="R102" s="64">
        <f t="shared" ca="1" si="101"/>
        <v>0.97931461525016972</v>
      </c>
      <c r="S102" s="64">
        <f t="shared" ca="1" si="101"/>
        <v>0.9779235793423674</v>
      </c>
      <c r="T102" s="64">
        <f t="shared" ca="1" si="101"/>
        <v>0.97650750055509528</v>
      </c>
      <c r="U102" s="64">
        <f t="shared" ca="1" si="101"/>
        <v>0.97349473625123228</v>
      </c>
      <c r="V102" s="64">
        <f t="shared" ca="1" si="101"/>
        <v>0.97191527883537099</v>
      </c>
      <c r="W102" s="64">
        <f t="shared" ca="1" si="101"/>
        <v>0.97334199050396086</v>
      </c>
      <c r="X102" s="64">
        <f t="shared" ca="1" si="101"/>
        <v>0.97656308032099981</v>
      </c>
      <c r="Y102" s="64">
        <f t="shared" ca="1" si="101"/>
        <v>0.97927182849096994</v>
      </c>
      <c r="Z102" s="64">
        <f t="shared" ca="1" si="101"/>
        <v>0.9803242881041565</v>
      </c>
      <c r="AA102" s="64">
        <f t="shared" ca="1" si="101"/>
        <v>0.98003621558005205</v>
      </c>
      <c r="AB102" s="64">
        <f t="shared" ca="1" si="101"/>
        <v>0.97989594836405469</v>
      </c>
      <c r="AC102" s="64">
        <f t="shared" ca="1" si="101"/>
        <v>0.9802833753688911</v>
      </c>
      <c r="AD102" s="64">
        <f t="shared" ca="1" si="101"/>
        <v>0.98197951879409362</v>
      </c>
      <c r="AE102" s="64">
        <f t="shared" ca="1" si="101"/>
        <v>0.98205868054971979</v>
      </c>
      <c r="AF102" s="64">
        <f t="shared" ca="1" si="101"/>
        <v>0.9804006613774785</v>
      </c>
      <c r="AG102" s="64">
        <f t="shared" ca="1" si="101"/>
        <v>0.97673757021620355</v>
      </c>
      <c r="AH102" s="64">
        <f t="shared" ca="1" si="101"/>
        <v>0.96383554657841142</v>
      </c>
      <c r="AI102" s="64">
        <f t="shared" ca="1" si="101"/>
        <v>0.91222712883203272</v>
      </c>
      <c r="AJ102" s="64">
        <f t="shared" ca="1" si="101"/>
        <v>0.84378826255930617</v>
      </c>
      <c r="AK102" s="64">
        <f t="shared" ca="1" si="101"/>
        <v>0.70901383811692298</v>
      </c>
      <c r="AL102" s="64">
        <f t="shared" ca="1" si="101"/>
        <v>0.52267330642087728</v>
      </c>
      <c r="AM102" s="64">
        <f t="shared" ca="1" si="101"/>
        <v>0.83885944381759048</v>
      </c>
      <c r="AN102" s="64">
        <f t="shared" ca="1" si="101"/>
        <v>0.81295036893346051</v>
      </c>
      <c r="AO102" s="64">
        <f t="shared" ca="1" si="101"/>
        <v>0.79086098800420512</v>
      </c>
      <c r="AP102" s="64">
        <f t="shared" ca="1" si="101"/>
        <v>0.76623230300952738</v>
      </c>
      <c r="AQ102" s="64">
        <f t="shared" ca="1" si="101"/>
        <v>0</v>
      </c>
      <c r="AR102" s="64">
        <f t="shared" ca="1" si="101"/>
        <v>0</v>
      </c>
      <c r="AS102" s="64">
        <f t="shared" ca="1" si="101"/>
        <v>0</v>
      </c>
      <c r="AT102" s="64">
        <f t="shared" ca="1" si="101"/>
        <v>0</v>
      </c>
      <c r="AV102" s="40">
        <f t="shared" ca="1" si="18"/>
        <v>0.98205868054971979</v>
      </c>
      <c r="AW102" s="41">
        <f t="shared" ca="1" si="19"/>
        <v>14</v>
      </c>
      <c r="AX102" t="str">
        <f t="shared" ca="1" si="20"/>
        <v>+140s</v>
      </c>
      <c r="AY102">
        <f t="shared" ca="1" si="21"/>
        <v>130</v>
      </c>
      <c r="AZ102" s="5">
        <f t="shared" ca="1" si="24"/>
        <v>0.56666666666666665</v>
      </c>
      <c r="BB102">
        <f t="shared" si="66"/>
        <v>0.36372474559529999</v>
      </c>
      <c r="BC102">
        <f t="shared" si="67"/>
        <v>0.63627525440470001</v>
      </c>
      <c r="BE102" s="33">
        <f t="shared" si="68"/>
        <v>4.5918922451785269</v>
      </c>
      <c r="BF102" s="32">
        <f t="shared" si="69"/>
        <v>0.58251137391071961</v>
      </c>
      <c r="BG102" s="33"/>
      <c r="BH102" s="34">
        <f t="shared" si="70"/>
        <v>0.41748862608928039</v>
      </c>
      <c r="BI102" s="34"/>
      <c r="BJ102" s="34">
        <f t="shared" si="75"/>
        <v>0.41748862608928039</v>
      </c>
      <c r="BK102" s="34"/>
      <c r="BL102" s="5">
        <f t="shared" ca="1" si="22"/>
        <v>0.65540465776855561</v>
      </c>
    </row>
    <row r="103" spans="1:64" x14ac:dyDescent="0.2">
      <c r="A103" s="45">
        <v>95</v>
      </c>
      <c r="B103" s="35">
        <f t="shared" si="71"/>
        <v>1.0879629629629642E-2</v>
      </c>
      <c r="C103" s="36">
        <v>106.83141946566674</v>
      </c>
      <c r="D103" s="29">
        <v>110</v>
      </c>
      <c r="E103" s="29">
        <v>3</v>
      </c>
      <c r="F103" s="37">
        <f t="shared" si="58"/>
        <v>0.5</v>
      </c>
      <c r="G103" s="38">
        <f t="shared" si="72"/>
        <v>110</v>
      </c>
      <c r="H103" s="31">
        <v>5</v>
      </c>
      <c r="I103" s="31">
        <v>20</v>
      </c>
      <c r="J103" s="36">
        <v>-18.714149442770832</v>
      </c>
      <c r="K103" s="37">
        <f t="shared" si="60"/>
        <v>-4.6785373606927081</v>
      </c>
      <c r="L103" s="30">
        <f t="shared" si="61"/>
        <v>-4.6785373606927081</v>
      </c>
      <c r="M103" s="37">
        <f t="shared" si="62"/>
        <v>105.3214626393073</v>
      </c>
      <c r="N103" s="37">
        <f t="shared" si="63"/>
        <v>105.3214626393073</v>
      </c>
      <c r="O103" s="37">
        <f t="shared" si="64"/>
        <v>-3.1685805343332589</v>
      </c>
      <c r="Q103" s="64">
        <f t="shared" ref="Q103:AT103" ca="1" si="102">IF(AND(ABS(SLOPE($L73:$L103,$A73:$A103)) &gt; $Q$3,
      ABS(SLOPE(OFFSET($O73:$O103, Q$7, 0),$A73:$A103)) &gt; $Q$3),
(MAX(0,(CORREL( $L73:$L103, OFFSET($O73:$O103, Q$7, 0) )))),
(1-ABS(SLOPE($L73:$L103, $A73:$A103)-SLOPE(OFFSET($O73:$O103, Q$7, 0),$A73:$A103)))
)</f>
        <v>0.97860889792981509</v>
      </c>
      <c r="R103" s="64">
        <f t="shared" ca="1" si="102"/>
        <v>0.97701476610431615</v>
      </c>
      <c r="S103" s="64">
        <f t="shared" ca="1" si="102"/>
        <v>0.97529999566794134</v>
      </c>
      <c r="T103" s="64">
        <f t="shared" ca="1" si="102"/>
        <v>0.97189619462516363</v>
      </c>
      <c r="U103" s="64">
        <f t="shared" ca="1" si="102"/>
        <v>0.97011853660452629</v>
      </c>
      <c r="V103" s="64">
        <f t="shared" ca="1" si="102"/>
        <v>0.97162906261558879</v>
      </c>
      <c r="W103" s="64">
        <f t="shared" ca="1" si="102"/>
        <v>0.97530456564714174</v>
      </c>
      <c r="X103" s="64">
        <f t="shared" ca="1" si="102"/>
        <v>0.97815947877416787</v>
      </c>
      <c r="Y103" s="64">
        <f t="shared" ca="1" si="102"/>
        <v>0.979275436867036</v>
      </c>
      <c r="Z103" s="64">
        <f t="shared" ca="1" si="102"/>
        <v>0.9791349427039272</v>
      </c>
      <c r="AA103" s="64">
        <f t="shared" ca="1" si="102"/>
        <v>0.97902888405728061</v>
      </c>
      <c r="AB103" s="64">
        <f t="shared" ca="1" si="102"/>
        <v>0.97946687927468068</v>
      </c>
      <c r="AC103" s="64">
        <f t="shared" ca="1" si="102"/>
        <v>0.98125802586052879</v>
      </c>
      <c r="AD103" s="64">
        <f t="shared" ca="1" si="102"/>
        <v>0.9814237620542734</v>
      </c>
      <c r="AE103" s="64">
        <f t="shared" ca="1" si="102"/>
        <v>0.97997598504492378</v>
      </c>
      <c r="AF103" s="64">
        <f t="shared" ca="1" si="102"/>
        <v>0.97664000231226011</v>
      </c>
      <c r="AG103" s="64">
        <f t="shared" ca="1" si="102"/>
        <v>0.96465435896850615</v>
      </c>
      <c r="AH103" s="64">
        <f t="shared" ca="1" si="102"/>
        <v>0.91439329812162307</v>
      </c>
      <c r="AI103" s="64">
        <f t="shared" ca="1" si="102"/>
        <v>0.84737493858143298</v>
      </c>
      <c r="AJ103" s="64">
        <f t="shared" ca="1" si="102"/>
        <v>0.71465048942255083</v>
      </c>
      <c r="AK103" s="64">
        <f t="shared" ca="1" si="102"/>
        <v>0.53010081710968637</v>
      </c>
      <c r="AL103" s="64">
        <f t="shared" ca="1" si="102"/>
        <v>0.84367213198219204</v>
      </c>
      <c r="AM103" s="64">
        <f t="shared" ca="1" si="102"/>
        <v>0.81776305709806207</v>
      </c>
      <c r="AN103" s="64">
        <f t="shared" ca="1" si="102"/>
        <v>0.79567367616880658</v>
      </c>
      <c r="AO103" s="64">
        <f t="shared" ca="1" si="102"/>
        <v>0.77104499117412884</v>
      </c>
      <c r="AP103" s="64">
        <f t="shared" ca="1" si="102"/>
        <v>0</v>
      </c>
      <c r="AQ103" s="64">
        <f t="shared" ca="1" si="102"/>
        <v>0</v>
      </c>
      <c r="AR103" s="64">
        <f t="shared" ca="1" si="102"/>
        <v>0</v>
      </c>
      <c r="AS103" s="64">
        <f t="shared" ca="1" si="102"/>
        <v>0</v>
      </c>
      <c r="AT103" s="64">
        <f t="shared" ca="1" si="102"/>
        <v>0</v>
      </c>
      <c r="AV103" s="40">
        <f t="shared" ref="AV103:AV166" ca="1" si="103">MAX(Q103:AT103)</f>
        <v>0.9814237620542734</v>
      </c>
      <c r="AW103" s="41">
        <f t="shared" ref="AW103:AW166" ca="1" si="104">MATCH(AV103, Q103:AT103, 0)-1</f>
        <v>13</v>
      </c>
      <c r="AX103" t="str">
        <f t="shared" ca="1" si="20"/>
        <v>+130s</v>
      </c>
      <c r="AY103">
        <f t="shared" ca="1" si="21"/>
        <v>120</v>
      </c>
      <c r="AZ103" s="5">
        <f t="shared" ca="1" si="24"/>
        <v>0.6</v>
      </c>
      <c r="BB103">
        <f t="shared" si="66"/>
        <v>0.30199136527188986</v>
      </c>
      <c r="BC103">
        <f t="shared" si="67"/>
        <v>0.69800863472811014</v>
      </c>
      <c r="BE103" s="33">
        <f t="shared" si="68"/>
        <v>4.6785373606927081</v>
      </c>
      <c r="BF103" s="32">
        <f t="shared" si="69"/>
        <v>0.48364431406994057</v>
      </c>
      <c r="BG103" s="33"/>
      <c r="BH103" s="34">
        <f t="shared" si="70"/>
        <v>0.51635568593005943</v>
      </c>
      <c r="BI103" s="34"/>
      <c r="BJ103" s="34">
        <f t="shared" si="75"/>
        <v>0.51635568593005943</v>
      </c>
      <c r="BK103" s="34"/>
      <c r="BL103" s="5">
        <f t="shared" ref="BL103:BL166" ca="1" si="105">($BL$2*AV103+$BL$3*AZ103+BJ103*$BL$4)/SUM($BL$2:$BL$4)</f>
        <v>0.6992598159947776</v>
      </c>
    </row>
    <row r="104" spans="1:64" x14ac:dyDescent="0.2">
      <c r="A104" s="45">
        <v>96</v>
      </c>
      <c r="B104" s="35">
        <f t="shared" si="71"/>
        <v>1.0995370370370383E-2</v>
      </c>
      <c r="C104" s="36">
        <v>106.54264080097454</v>
      </c>
      <c r="D104" s="29">
        <v>110</v>
      </c>
      <c r="E104" s="29">
        <v>3</v>
      </c>
      <c r="F104" s="37">
        <f t="shared" si="58"/>
        <v>0.5</v>
      </c>
      <c r="G104" s="38">
        <f t="shared" si="72"/>
        <v>110</v>
      </c>
      <c r="H104" s="31">
        <v>5</v>
      </c>
      <c r="I104" s="31">
        <v>20</v>
      </c>
      <c r="J104" s="36">
        <v>-19.020626151601498</v>
      </c>
      <c r="K104" s="37">
        <f t="shared" si="60"/>
        <v>-4.7551565379003744</v>
      </c>
      <c r="L104" s="30">
        <f t="shared" si="61"/>
        <v>-4.7551565379003744</v>
      </c>
      <c r="M104" s="37">
        <f t="shared" si="62"/>
        <v>105.24484346209962</v>
      </c>
      <c r="N104" s="37">
        <f t="shared" si="63"/>
        <v>105.24484346209962</v>
      </c>
      <c r="O104" s="37">
        <f t="shared" si="64"/>
        <v>-3.4573591990254613</v>
      </c>
      <c r="Q104" s="64">
        <f t="shared" ref="Q104:AT104" ca="1" si="106">IF(AND(ABS(SLOPE($L74:$L104,$A74:$A104)) &gt; $Q$3,
      ABS(SLOPE(OFFSET($O74:$O104, Q$7, 0),$A74:$A104)) &gt; $Q$3),
(MAX(0,(CORREL( $L74:$L104, OFFSET($O74:$O104, Q$7, 0) )))),
(1-ABS(SLOPE($L74:$L104, $A74:$A104)-SLOPE(OFFSET($O74:$O104, Q$7, 0),$A74:$A104)))
)</f>
        <v>0.97592983980536596</v>
      </c>
      <c r="R104" s="64">
        <f t="shared" ca="1" si="106"/>
        <v>0.97390125109069459</v>
      </c>
      <c r="S104" s="64">
        <f t="shared" ca="1" si="106"/>
        <v>0.97008676353506906</v>
      </c>
      <c r="T104" s="64">
        <f t="shared" ca="1" si="106"/>
        <v>0.96810095218036829</v>
      </c>
      <c r="U104" s="64">
        <f t="shared" ca="1" si="106"/>
        <v>0.96969940081147721</v>
      </c>
      <c r="V104" s="64">
        <f t="shared" ca="1" si="106"/>
        <v>0.97385218860672118</v>
      </c>
      <c r="W104" s="64">
        <f t="shared" ca="1" si="106"/>
        <v>0.97686040194321644</v>
      </c>
      <c r="X104" s="64">
        <f t="shared" ca="1" si="106"/>
        <v>0.97804297474808211</v>
      </c>
      <c r="Y104" s="64">
        <f t="shared" ca="1" si="106"/>
        <v>0.97805766356751167</v>
      </c>
      <c r="Z104" s="64">
        <f t="shared" ca="1" si="106"/>
        <v>0.9779875859700069</v>
      </c>
      <c r="AA104" s="64">
        <f t="shared" ca="1" si="106"/>
        <v>0.97847869076418159</v>
      </c>
      <c r="AB104" s="64">
        <f t="shared" ca="1" si="106"/>
        <v>0.98036948676465074</v>
      </c>
      <c r="AC104" s="64">
        <f t="shared" ca="1" si="106"/>
        <v>0.98062622565775759</v>
      </c>
      <c r="AD104" s="64">
        <f t="shared" ca="1" si="106"/>
        <v>0.97939968969704594</v>
      </c>
      <c r="AE104" s="64">
        <f t="shared" ca="1" si="106"/>
        <v>0.97640807166644417</v>
      </c>
      <c r="AF104" s="64">
        <f t="shared" ca="1" si="106"/>
        <v>0.96538750097881088</v>
      </c>
      <c r="AG104" s="64">
        <f t="shared" ca="1" si="106"/>
        <v>0.91654971225637161</v>
      </c>
      <c r="AH104" s="64">
        <f t="shared" ca="1" si="106"/>
        <v>0.85103375417397009</v>
      </c>
      <c r="AI104" s="64">
        <f t="shared" ca="1" si="106"/>
        <v>0.72048223397983702</v>
      </c>
      <c r="AJ104" s="64">
        <f t="shared" ca="1" si="106"/>
        <v>0.53783991911754248</v>
      </c>
      <c r="AK104" s="64">
        <f t="shared" ca="1" si="106"/>
        <v>0.84889457115246736</v>
      </c>
      <c r="AL104" s="64">
        <f t="shared" ca="1" si="106"/>
        <v>0.82298549626833739</v>
      </c>
      <c r="AM104" s="64">
        <f t="shared" ca="1" si="106"/>
        <v>0.80089611533908189</v>
      </c>
      <c r="AN104" s="64">
        <f t="shared" ca="1" si="106"/>
        <v>0.77626743034440415</v>
      </c>
      <c r="AO104" s="64">
        <f t="shared" ca="1" si="106"/>
        <v>0</v>
      </c>
      <c r="AP104" s="64">
        <f t="shared" ca="1" si="106"/>
        <v>0</v>
      </c>
      <c r="AQ104" s="64">
        <f t="shared" ca="1" si="106"/>
        <v>0</v>
      </c>
      <c r="AR104" s="64">
        <f t="shared" ca="1" si="106"/>
        <v>0</v>
      </c>
      <c r="AS104" s="64">
        <f t="shared" ca="1" si="106"/>
        <v>0</v>
      </c>
      <c r="AT104" s="64">
        <f t="shared" ca="1" si="106"/>
        <v>0</v>
      </c>
      <c r="AV104" s="40">
        <f t="shared" ca="1" si="103"/>
        <v>0.98062622565775759</v>
      </c>
      <c r="AW104" s="41">
        <f t="shared" ca="1" si="104"/>
        <v>12</v>
      </c>
      <c r="AX104" t="str">
        <f t="shared" ref="AX104:AX167" ca="1" si="107">OFFSET($Q$6, 0, AW104)</f>
        <v>+120s</v>
      </c>
      <c r="AY104">
        <f t="shared" ref="AY104:AY167" ca="1" si="108">MAX(AW104-1,0) * 10</f>
        <v>110</v>
      </c>
      <c r="AZ104" s="5">
        <f t="shared" ref="AZ104:AZ167" ca="1" si="109">ABS( 5*60 - AY104 ) / (5*60)</f>
        <v>0.6333333333333333</v>
      </c>
      <c r="BB104">
        <f t="shared" si="66"/>
        <v>0.25955946777498262</v>
      </c>
      <c r="BC104">
        <f t="shared" si="67"/>
        <v>0.74044053222501738</v>
      </c>
      <c r="BE104" s="33">
        <f t="shared" si="68"/>
        <v>4.7551565379003744</v>
      </c>
      <c r="BF104" s="32">
        <f t="shared" si="69"/>
        <v>0.41568890765922634</v>
      </c>
      <c r="BG104" s="33"/>
      <c r="BH104" s="34">
        <f t="shared" si="70"/>
        <v>0.58431109234077372</v>
      </c>
      <c r="BI104" s="34"/>
      <c r="BJ104" s="34">
        <f t="shared" si="75"/>
        <v>0.58431109234077372</v>
      </c>
      <c r="BK104" s="34"/>
      <c r="BL104" s="5">
        <f t="shared" ca="1" si="105"/>
        <v>0.73275688377728831</v>
      </c>
    </row>
    <row r="105" spans="1:64" x14ac:dyDescent="0.2">
      <c r="A105" s="45">
        <v>97</v>
      </c>
      <c r="B105" s="35">
        <f t="shared" si="71"/>
        <v>1.1111111111111124E-2</v>
      </c>
      <c r="C105" s="36">
        <v>106.33318253421918</v>
      </c>
      <c r="D105" s="29">
        <v>110</v>
      </c>
      <c r="E105" s="29">
        <v>3</v>
      </c>
      <c r="F105" s="37">
        <f t="shared" si="58"/>
        <v>0.5</v>
      </c>
      <c r="G105" s="38">
        <f t="shared" si="72"/>
        <v>110</v>
      </c>
      <c r="H105" s="31">
        <v>5</v>
      </c>
      <c r="I105" s="31">
        <v>20</v>
      </c>
      <c r="J105" s="36">
        <v>-19.286342338575587</v>
      </c>
      <c r="K105" s="37">
        <f t="shared" si="60"/>
        <v>-4.8215855846438966</v>
      </c>
      <c r="L105" s="30">
        <f t="shared" si="61"/>
        <v>-4.8215855846438966</v>
      </c>
      <c r="M105" s="37">
        <f t="shared" si="62"/>
        <v>105.1784144153561</v>
      </c>
      <c r="N105" s="37">
        <f t="shared" si="63"/>
        <v>105.1784144153561</v>
      </c>
      <c r="O105" s="37">
        <f t="shared" si="64"/>
        <v>-3.6668174657808237</v>
      </c>
      <c r="Q105" s="64">
        <f t="shared" ref="Q105:AT105" ca="1" si="110">IF(AND(ABS(SLOPE($L75:$L105,$A75:$A105)) &gt; $Q$3,
      ABS(SLOPE(OFFSET($O75:$O105, Q$7, 0),$A75:$A105)) &gt; $Q$3),
(MAX(0,(CORREL( $L75:$L105, OFFSET($O75:$O105, Q$7, 0) )))),
(1-ABS(SLOPE($L75:$L105, $A75:$A105)-SLOPE(OFFSET($O75:$O105, Q$7, 0),$A75:$A105)))
)</f>
        <v>0.97227886204113934</v>
      </c>
      <c r="R105" s="64">
        <f t="shared" ca="1" si="110"/>
        <v>0.96803079598139052</v>
      </c>
      <c r="S105" s="64">
        <f t="shared" ca="1" si="110"/>
        <v>0.96582523640585605</v>
      </c>
      <c r="T105" s="64">
        <f t="shared" ca="1" si="110"/>
        <v>0.96751639312783677</v>
      </c>
      <c r="U105" s="64">
        <f t="shared" ca="1" si="110"/>
        <v>0.97217311128841333</v>
      </c>
      <c r="V105" s="64">
        <f t="shared" ca="1" si="110"/>
        <v>0.97534293604023869</v>
      </c>
      <c r="W105" s="64">
        <f t="shared" ca="1" si="110"/>
        <v>0.97659575348274152</v>
      </c>
      <c r="X105" s="64">
        <f t="shared" ca="1" si="110"/>
        <v>0.97677448589964377</v>
      </c>
      <c r="Y105" s="64">
        <f t="shared" ca="1" si="110"/>
        <v>0.97674245463892806</v>
      </c>
      <c r="Z105" s="64">
        <f t="shared" ca="1" si="110"/>
        <v>0.97728962970166267</v>
      </c>
      <c r="AA105" s="64">
        <f t="shared" ca="1" si="110"/>
        <v>0.97928548717219355</v>
      </c>
      <c r="AB105" s="64">
        <f t="shared" ca="1" si="110"/>
        <v>0.97963838819704008</v>
      </c>
      <c r="AC105" s="64">
        <f t="shared" ca="1" si="110"/>
        <v>0.9786459098163518</v>
      </c>
      <c r="AD105" s="64">
        <f t="shared" ca="1" si="110"/>
        <v>0.97601876538310761</v>
      </c>
      <c r="AE105" s="64">
        <f t="shared" ca="1" si="110"/>
        <v>0.96602001118094138</v>
      </c>
      <c r="AF105" s="64">
        <f t="shared" ca="1" si="110"/>
        <v>0.91869398929900614</v>
      </c>
      <c r="AG105" s="64">
        <f t="shared" ca="1" si="110"/>
        <v>0.8547759085107729</v>
      </c>
      <c r="AH105" s="64">
        <f t="shared" ca="1" si="110"/>
        <v>0.72654068820323914</v>
      </c>
      <c r="AI105" s="64">
        <f t="shared" ca="1" si="110"/>
        <v>0.54594162367188703</v>
      </c>
      <c r="AJ105" s="64">
        <f t="shared" ca="1" si="110"/>
        <v>0.8545155698279765</v>
      </c>
      <c r="AK105" s="64">
        <f t="shared" ca="1" si="110"/>
        <v>0.82860649494384653</v>
      </c>
      <c r="AL105" s="64">
        <f t="shared" ca="1" si="110"/>
        <v>0.80651711401459103</v>
      </c>
      <c r="AM105" s="64">
        <f t="shared" ca="1" si="110"/>
        <v>0.78188842901991329</v>
      </c>
      <c r="AN105" s="64">
        <f t="shared" ca="1" si="110"/>
        <v>0</v>
      </c>
      <c r="AO105" s="64">
        <f t="shared" ca="1" si="110"/>
        <v>0</v>
      </c>
      <c r="AP105" s="64">
        <f t="shared" ca="1" si="110"/>
        <v>0</v>
      </c>
      <c r="AQ105" s="64">
        <f t="shared" ca="1" si="110"/>
        <v>0</v>
      </c>
      <c r="AR105" s="64">
        <f t="shared" ca="1" si="110"/>
        <v>0</v>
      </c>
      <c r="AS105" s="64">
        <f t="shared" ca="1" si="110"/>
        <v>0</v>
      </c>
      <c r="AT105" s="64">
        <f t="shared" ca="1" si="110"/>
        <v>0</v>
      </c>
      <c r="AV105" s="40">
        <f t="shared" ca="1" si="103"/>
        <v>0.97963838819704008</v>
      </c>
      <c r="AW105" s="41">
        <f t="shared" ca="1" si="104"/>
        <v>11</v>
      </c>
      <c r="AX105" t="str">
        <f t="shared" ca="1" si="107"/>
        <v>+110s</v>
      </c>
      <c r="AY105">
        <f t="shared" ca="1" si="108"/>
        <v>100</v>
      </c>
      <c r="AZ105" s="5">
        <f t="shared" ca="1" si="109"/>
        <v>0.66666666666666663</v>
      </c>
      <c r="BB105">
        <f t="shared" si="66"/>
        <v>0.23095362377261458</v>
      </c>
      <c r="BC105">
        <f t="shared" si="67"/>
        <v>0.76904637622738536</v>
      </c>
      <c r="BE105" s="33">
        <f t="shared" si="68"/>
        <v>4.8215855846438966</v>
      </c>
      <c r="BF105" s="32">
        <f t="shared" si="69"/>
        <v>0.36987616136278512</v>
      </c>
      <c r="BG105" s="33"/>
      <c r="BH105" s="34">
        <f t="shared" si="70"/>
        <v>0.63012383863721488</v>
      </c>
      <c r="BI105" s="34"/>
      <c r="BJ105" s="34">
        <f t="shared" si="75"/>
        <v>0.63012383863721488</v>
      </c>
      <c r="BK105" s="34"/>
      <c r="BL105" s="5">
        <f t="shared" ca="1" si="105"/>
        <v>0.75880963116697397</v>
      </c>
    </row>
    <row r="106" spans="1:64" x14ac:dyDescent="0.2">
      <c r="A106" s="45">
        <v>98</v>
      </c>
      <c r="B106" s="35">
        <f t="shared" si="71"/>
        <v>1.1226851851851865E-2</v>
      </c>
      <c r="C106" s="36">
        <v>105.92774657459229</v>
      </c>
      <c r="D106" s="29">
        <v>110</v>
      </c>
      <c r="E106" s="29">
        <v>3</v>
      </c>
      <c r="F106" s="37">
        <f t="shared" si="58"/>
        <v>0.5</v>
      </c>
      <c r="G106" s="38">
        <f t="shared" si="72"/>
        <v>110</v>
      </c>
      <c r="H106" s="31">
        <v>5</v>
      </c>
      <c r="I106" s="31">
        <v>20</v>
      </c>
      <c r="J106" s="36">
        <v>-19.510728583403775</v>
      </c>
      <c r="K106" s="37">
        <f t="shared" si="60"/>
        <v>-4.8776821458509438</v>
      </c>
      <c r="L106" s="30">
        <f t="shared" si="61"/>
        <v>-4.8776821458509438</v>
      </c>
      <c r="M106" s="37">
        <f t="shared" si="62"/>
        <v>105.12231785414906</v>
      </c>
      <c r="N106" s="37">
        <f t="shared" si="63"/>
        <v>105.12231785414906</v>
      </c>
      <c r="O106" s="37">
        <f t="shared" si="64"/>
        <v>-4.072253425407709</v>
      </c>
      <c r="Q106" s="64">
        <f t="shared" ref="Q106:AT106" ca="1" si="111">IF(AND(ABS(SLOPE($L76:$L106,$A76:$A106)) &gt; $Q$3,
      ABS(SLOPE(OFFSET($O76:$O106, Q$7, 0),$A76:$A106)) &gt; $Q$3),
(MAX(0,(CORREL( $L76:$L106, OFFSET($O76:$O106, Q$7, 0) )))),
(1-ABS(SLOPE($L76:$L106, $A76:$A106)-SLOPE(OFFSET($O76:$O106, Q$7, 0),$A76:$A106)))
)</f>
        <v>0.96568393870117974</v>
      </c>
      <c r="R106" s="64">
        <f t="shared" ca="1" si="111"/>
        <v>0.96324512170929988</v>
      </c>
      <c r="S106" s="64">
        <f t="shared" ca="1" si="111"/>
        <v>0.9650345592628391</v>
      </c>
      <c r="T106" s="64">
        <f t="shared" ca="1" si="111"/>
        <v>0.97022625404391272</v>
      </c>
      <c r="U106" s="64">
        <f t="shared" ca="1" si="111"/>
        <v>0.97356736787744658</v>
      </c>
      <c r="V106" s="64">
        <f t="shared" ca="1" si="111"/>
        <v>0.97489465715925028</v>
      </c>
      <c r="W106" s="64">
        <f t="shared" ca="1" si="111"/>
        <v>0.975247762089689</v>
      </c>
      <c r="X106" s="64">
        <f t="shared" ca="1" si="111"/>
        <v>0.97525618495927002</v>
      </c>
      <c r="Y106" s="64">
        <f t="shared" ca="1" si="111"/>
        <v>0.97586287984831432</v>
      </c>
      <c r="Z106" s="64">
        <f t="shared" ca="1" si="111"/>
        <v>0.97797010089574044</v>
      </c>
      <c r="AA106" s="64">
        <f t="shared" ca="1" si="111"/>
        <v>0.97842517756434522</v>
      </c>
      <c r="AB106" s="64">
        <f t="shared" ca="1" si="111"/>
        <v>0.97768170163428547</v>
      </c>
      <c r="AC106" s="64">
        <f t="shared" ca="1" si="111"/>
        <v>0.97544248286585633</v>
      </c>
      <c r="AD106" s="64">
        <f t="shared" ca="1" si="111"/>
        <v>0.96653173213148502</v>
      </c>
      <c r="AE106" s="64">
        <f t="shared" ca="1" si="111"/>
        <v>0.92082081298263252</v>
      </c>
      <c r="AF106" s="64">
        <f t="shared" ca="1" si="111"/>
        <v>0.85861214353049786</v>
      </c>
      <c r="AG106" s="64">
        <f t="shared" ca="1" si="111"/>
        <v>0.73286082377329176</v>
      </c>
      <c r="AH106" s="64">
        <f t="shared" ca="1" si="111"/>
        <v>0.55446408078872844</v>
      </c>
      <c r="AI106" s="64">
        <f t="shared" ca="1" si="111"/>
        <v>0.86052308240950814</v>
      </c>
      <c r="AJ106" s="64">
        <f t="shared" ca="1" si="111"/>
        <v>0.83461400752537818</v>
      </c>
      <c r="AK106" s="64">
        <f t="shared" ca="1" si="111"/>
        <v>0.81252462659612279</v>
      </c>
      <c r="AL106" s="64">
        <f t="shared" ca="1" si="111"/>
        <v>0.78789594160144505</v>
      </c>
      <c r="AM106" s="64">
        <f t="shared" ca="1" si="111"/>
        <v>0</v>
      </c>
      <c r="AN106" s="64">
        <f t="shared" ca="1" si="111"/>
        <v>0</v>
      </c>
      <c r="AO106" s="64">
        <f t="shared" ca="1" si="111"/>
        <v>0</v>
      </c>
      <c r="AP106" s="64">
        <f t="shared" ca="1" si="111"/>
        <v>0</v>
      </c>
      <c r="AQ106" s="64">
        <f t="shared" ca="1" si="111"/>
        <v>0</v>
      </c>
      <c r="AR106" s="64">
        <f t="shared" ca="1" si="111"/>
        <v>0</v>
      </c>
      <c r="AS106" s="64">
        <f t="shared" ca="1" si="111"/>
        <v>0</v>
      </c>
      <c r="AT106" s="64">
        <f t="shared" ca="1" si="111"/>
        <v>0</v>
      </c>
      <c r="AV106" s="40">
        <f t="shared" ca="1" si="103"/>
        <v>0.97842517756434522</v>
      </c>
      <c r="AW106" s="41">
        <f t="shared" ca="1" si="104"/>
        <v>10</v>
      </c>
      <c r="AX106" t="str">
        <f t="shared" ca="1" si="107"/>
        <v>+100s</v>
      </c>
      <c r="AY106">
        <f t="shared" ca="1" si="108"/>
        <v>90</v>
      </c>
      <c r="AZ106" s="5">
        <f t="shared" ca="1" si="109"/>
        <v>0.7</v>
      </c>
      <c r="BB106">
        <f t="shared" si="66"/>
        <v>0.16108574408864698</v>
      </c>
      <c r="BC106">
        <f t="shared" si="67"/>
        <v>0.83891425591135305</v>
      </c>
      <c r="BE106" s="33">
        <f t="shared" si="68"/>
        <v>4.8776821458509438</v>
      </c>
      <c r="BF106" s="32">
        <f t="shared" si="69"/>
        <v>0.25798156227432889</v>
      </c>
      <c r="BG106" s="33"/>
      <c r="BH106" s="34">
        <f t="shared" si="70"/>
        <v>0.74201843772567111</v>
      </c>
      <c r="BI106" s="34"/>
      <c r="BJ106" s="34">
        <f t="shared" si="75"/>
        <v>0.74201843772567111</v>
      </c>
      <c r="BK106" s="34"/>
      <c r="BL106" s="5">
        <f t="shared" ca="1" si="105"/>
        <v>0.8068145384300055</v>
      </c>
    </row>
    <row r="107" spans="1:64" x14ac:dyDescent="0.2">
      <c r="A107" s="45">
        <v>99</v>
      </c>
      <c r="B107" s="35">
        <f t="shared" si="71"/>
        <v>1.1342592592592605E-2</v>
      </c>
      <c r="C107" s="36">
        <v>105.84236006807664</v>
      </c>
      <c r="D107" s="29">
        <v>110</v>
      </c>
      <c r="E107" s="29">
        <v>3</v>
      </c>
      <c r="F107" s="37">
        <f t="shared" si="58"/>
        <v>0.5</v>
      </c>
      <c r="G107" s="38">
        <f t="shared" si="72"/>
        <v>110</v>
      </c>
      <c r="H107" s="31">
        <v>5</v>
      </c>
      <c r="I107" s="31">
        <v>20</v>
      </c>
      <c r="J107" s="36">
        <v>-19.693304034385172</v>
      </c>
      <c r="K107" s="37">
        <f t="shared" si="60"/>
        <v>-4.9233260085962929</v>
      </c>
      <c r="L107" s="30">
        <f t="shared" si="61"/>
        <v>-4.9233260085962929</v>
      </c>
      <c r="M107" s="37">
        <f t="shared" si="62"/>
        <v>105.07667399140371</v>
      </c>
      <c r="N107" s="37">
        <f t="shared" si="63"/>
        <v>105.07667399140371</v>
      </c>
      <c r="O107" s="37">
        <f t="shared" si="64"/>
        <v>-4.1576399319233559</v>
      </c>
      <c r="Q107" s="64">
        <f t="shared" ref="Q107:AT107" ca="1" si="112">IF(AND(ABS(SLOPE($L77:$L107,$A77:$A107)) &gt; $Q$3,
      ABS(SLOPE(OFFSET($O77:$O107, Q$7, 0),$A77:$A107)) &gt; $Q$3),
(MAX(0,(CORREL( $L77:$L107, OFFSET($O77:$O107, Q$7, 0) )))),
(1-ABS(SLOPE($L77:$L107, $A77:$A107)-SLOPE(OFFSET($O77:$O107, Q$7, 0),$A77:$A107)))
)</f>
        <v>0.96030273921740394</v>
      </c>
      <c r="R107" s="64">
        <f t="shared" ca="1" si="112"/>
        <v>0.96219695396748528</v>
      </c>
      <c r="S107" s="64">
        <f t="shared" ca="1" si="112"/>
        <v>0.96795985062214029</v>
      </c>
      <c r="T107" s="64">
        <f t="shared" ca="1" si="112"/>
        <v>0.97148353354421002</v>
      </c>
      <c r="U107" s="64">
        <f t="shared" ca="1" si="112"/>
        <v>0.9728902226924202</v>
      </c>
      <c r="V107" s="64">
        <f t="shared" ca="1" si="112"/>
        <v>0.97342976168350237</v>
      </c>
      <c r="W107" s="64">
        <f t="shared" ca="1" si="112"/>
        <v>0.97348145089045146</v>
      </c>
      <c r="X107" s="64">
        <f t="shared" ca="1" si="112"/>
        <v>0.9741516903947488</v>
      </c>
      <c r="Y107" s="64">
        <f t="shared" ca="1" si="112"/>
        <v>0.97637762105076553</v>
      </c>
      <c r="Z107" s="64">
        <f t="shared" ca="1" si="112"/>
        <v>0.9769418938714437</v>
      </c>
      <c r="AA107" s="64">
        <f t="shared" ca="1" si="112"/>
        <v>0.97646488097008832</v>
      </c>
      <c r="AB107" s="64">
        <f t="shared" ca="1" si="112"/>
        <v>0.97464099517770619</v>
      </c>
      <c r="AC107" s="64">
        <f t="shared" ca="1" si="112"/>
        <v>0.9668956155926195</v>
      </c>
      <c r="AD107" s="64">
        <f t="shared" ca="1" si="112"/>
        <v>0.92292081350465016</v>
      </c>
      <c r="AE107" s="64">
        <f t="shared" ca="1" si="112"/>
        <v>0.86255226037313493</v>
      </c>
      <c r="AF107" s="64">
        <f t="shared" ca="1" si="112"/>
        <v>0.73948147536424325</v>
      </c>
      <c r="AG107" s="64">
        <f t="shared" ca="1" si="112"/>
        <v>0.56347409392962511</v>
      </c>
      <c r="AH107" s="64">
        <f t="shared" ca="1" si="112"/>
        <v>0.86690423501236857</v>
      </c>
      <c r="AI107" s="64">
        <f t="shared" ca="1" si="112"/>
        <v>0.84099516012823849</v>
      </c>
      <c r="AJ107" s="64">
        <f t="shared" ca="1" si="112"/>
        <v>0.81890577919898311</v>
      </c>
      <c r="AK107" s="64">
        <f t="shared" ca="1" si="112"/>
        <v>0.79427709420430537</v>
      </c>
      <c r="AL107" s="64">
        <f t="shared" ca="1" si="112"/>
        <v>0</v>
      </c>
      <c r="AM107" s="64">
        <f t="shared" ca="1" si="112"/>
        <v>0</v>
      </c>
      <c r="AN107" s="64">
        <f t="shared" ca="1" si="112"/>
        <v>0</v>
      </c>
      <c r="AO107" s="64">
        <f t="shared" ca="1" si="112"/>
        <v>0</v>
      </c>
      <c r="AP107" s="64">
        <f t="shared" ca="1" si="112"/>
        <v>0</v>
      </c>
      <c r="AQ107" s="64">
        <f t="shared" ca="1" si="112"/>
        <v>0</v>
      </c>
      <c r="AR107" s="64">
        <f t="shared" ca="1" si="112"/>
        <v>0</v>
      </c>
      <c r="AS107" s="64">
        <f t="shared" ca="1" si="112"/>
        <v>0</v>
      </c>
      <c r="AT107" s="64">
        <f t="shared" ca="1" si="112"/>
        <v>0</v>
      </c>
      <c r="AV107" s="40">
        <f t="shared" ca="1" si="103"/>
        <v>0.9769418938714437</v>
      </c>
      <c r="AW107" s="41">
        <f t="shared" ca="1" si="104"/>
        <v>9</v>
      </c>
      <c r="AX107" t="str">
        <f t="shared" ca="1" si="107"/>
        <v>+90s</v>
      </c>
      <c r="AY107">
        <f t="shared" ca="1" si="108"/>
        <v>80</v>
      </c>
      <c r="AZ107" s="5">
        <f t="shared" ca="1" si="109"/>
        <v>0.73333333333333328</v>
      </c>
      <c r="BB107">
        <f t="shared" si="66"/>
        <v>0.15313721533458741</v>
      </c>
      <c r="BC107">
        <f t="shared" si="67"/>
        <v>0.84686278466541265</v>
      </c>
      <c r="BE107" s="33">
        <f t="shared" si="68"/>
        <v>4.9233260085962929</v>
      </c>
      <c r="BF107" s="32">
        <f t="shared" si="69"/>
        <v>0.24525185811983669</v>
      </c>
      <c r="BG107" s="33"/>
      <c r="BH107" s="34">
        <f t="shared" si="70"/>
        <v>0.75474814188016337</v>
      </c>
      <c r="BI107" s="34"/>
      <c r="BJ107" s="34">
        <f t="shared" si="75"/>
        <v>0.75474814188016337</v>
      </c>
      <c r="BK107" s="34"/>
      <c r="BL107" s="5">
        <f t="shared" ca="1" si="105"/>
        <v>0.82167445636164682</v>
      </c>
    </row>
    <row r="108" spans="1:64" x14ac:dyDescent="0.2">
      <c r="A108" s="45">
        <v>100</v>
      </c>
      <c r="B108" s="35">
        <f t="shared" si="71"/>
        <v>1.1458333333333346E-2</v>
      </c>
      <c r="C108" s="36">
        <v>105.90715201488183</v>
      </c>
      <c r="D108" s="29">
        <v>110</v>
      </c>
      <c r="E108" s="29">
        <v>3</v>
      </c>
      <c r="F108" s="37">
        <f t="shared" si="58"/>
        <v>0.5</v>
      </c>
      <c r="G108" s="38">
        <f t="shared" si="72"/>
        <v>110</v>
      </c>
      <c r="H108" s="31">
        <v>5</v>
      </c>
      <c r="I108" s="31">
        <v>20</v>
      </c>
      <c r="J108" s="36">
        <v>-19.833677438855396</v>
      </c>
      <c r="K108" s="37">
        <f t="shared" si="60"/>
        <v>-4.9584193597138491</v>
      </c>
      <c r="L108" s="30">
        <f t="shared" si="61"/>
        <v>-4.9584193597138491</v>
      </c>
      <c r="M108" s="37">
        <f t="shared" si="62"/>
        <v>105.04158064028616</v>
      </c>
      <c r="N108" s="37">
        <f t="shared" si="63"/>
        <v>105.04158064028616</v>
      </c>
      <c r="O108" s="37">
        <f t="shared" si="64"/>
        <v>-4.0928479851181692</v>
      </c>
      <c r="Q108" s="64">
        <f t="shared" ref="Q108:AT108" ca="1" si="113">IF(AND(ABS(SLOPE($L78:$L108,$A78:$A108)) &gt; $Q$3,
      ABS(SLOPE(OFFSET($O78:$O108, Q$7, 0),$A78:$A108)) &gt; $Q$3),
(MAX(0,(CORREL( $L78:$L108, OFFSET($O78:$O108, Q$7, 0) )))),
(1-ABS(SLOPE($L78:$L108, $A78:$A108)-SLOPE(OFFSET($O78:$O108, Q$7, 0),$A78:$A108)))
)</f>
        <v>0.95893162959335743</v>
      </c>
      <c r="R108" s="64">
        <f t="shared" ca="1" si="113"/>
        <v>0.96530810435526793</v>
      </c>
      <c r="S108" s="64">
        <f t="shared" ca="1" si="113"/>
        <v>0.96902753211286241</v>
      </c>
      <c r="T108" s="64">
        <f t="shared" ca="1" si="113"/>
        <v>0.97051937887190065</v>
      </c>
      <c r="U108" s="64">
        <f t="shared" ca="1" si="113"/>
        <v>0.97125947711990079</v>
      </c>
      <c r="V108" s="64">
        <f t="shared" ca="1" si="113"/>
        <v>0.97135772686019739</v>
      </c>
      <c r="W108" s="64">
        <f t="shared" ca="1" si="113"/>
        <v>0.97209621883110431</v>
      </c>
      <c r="X108" s="64">
        <f t="shared" ca="1" si="113"/>
        <v>0.97444944049566695</v>
      </c>
      <c r="Y108" s="64">
        <f t="shared" ca="1" si="113"/>
        <v>0.97513112830426729</v>
      </c>
      <c r="Z108" s="64">
        <f t="shared" ca="1" si="113"/>
        <v>0.97494104064468989</v>
      </c>
      <c r="AA108" s="64">
        <f t="shared" ca="1" si="113"/>
        <v>0.97356461888646451</v>
      </c>
      <c r="AB108" s="64">
        <f t="shared" ca="1" si="113"/>
        <v>0.96707534213479684</v>
      </c>
      <c r="AC108" s="64">
        <f t="shared" ca="1" si="113"/>
        <v>0.92497893551107957</v>
      </c>
      <c r="AD108" s="64">
        <f t="shared" ca="1" si="113"/>
        <v>0.86660431634231139</v>
      </c>
      <c r="AE108" s="64">
        <f t="shared" ca="1" si="113"/>
        <v>0.74644583651222662</v>
      </c>
      <c r="AF108" s="64">
        <f t="shared" ca="1" si="113"/>
        <v>0.57304894603215506</v>
      </c>
      <c r="AG108" s="64">
        <f t="shared" ca="1" si="113"/>
        <v>0.87364535305465529</v>
      </c>
      <c r="AH108" s="64">
        <f t="shared" ca="1" si="113"/>
        <v>0.84773627817052533</v>
      </c>
      <c r="AI108" s="64">
        <f t="shared" ca="1" si="113"/>
        <v>0.82564689724126994</v>
      </c>
      <c r="AJ108" s="64">
        <f t="shared" ca="1" si="113"/>
        <v>0.8010182122465922</v>
      </c>
      <c r="AK108" s="64">
        <f t="shared" ca="1" si="113"/>
        <v>0</v>
      </c>
      <c r="AL108" s="64">
        <f t="shared" ca="1" si="113"/>
        <v>0</v>
      </c>
      <c r="AM108" s="64">
        <f t="shared" ca="1" si="113"/>
        <v>0</v>
      </c>
      <c r="AN108" s="64">
        <f t="shared" ca="1" si="113"/>
        <v>0</v>
      </c>
      <c r="AO108" s="64">
        <f t="shared" ca="1" si="113"/>
        <v>0</v>
      </c>
      <c r="AP108" s="64">
        <f t="shared" ca="1" si="113"/>
        <v>0</v>
      </c>
      <c r="AQ108" s="64">
        <f t="shared" ca="1" si="113"/>
        <v>0</v>
      </c>
      <c r="AR108" s="64">
        <f t="shared" ca="1" si="113"/>
        <v>0</v>
      </c>
      <c r="AS108" s="64">
        <f t="shared" ca="1" si="113"/>
        <v>0</v>
      </c>
      <c r="AT108" s="64">
        <f t="shared" ca="1" si="113"/>
        <v>0</v>
      </c>
      <c r="AV108" s="40">
        <f t="shared" ca="1" si="103"/>
        <v>0.97513112830426729</v>
      </c>
      <c r="AW108" s="41">
        <f t="shared" ca="1" si="104"/>
        <v>8</v>
      </c>
      <c r="AX108" t="str">
        <f t="shared" ca="1" si="107"/>
        <v>+80s</v>
      </c>
      <c r="AY108">
        <f t="shared" ca="1" si="108"/>
        <v>70</v>
      </c>
      <c r="AZ108" s="5">
        <f t="shared" ca="1" si="109"/>
        <v>0.76666666666666672</v>
      </c>
      <c r="BB108">
        <f t="shared" si="66"/>
        <v>0.17311427491913597</v>
      </c>
      <c r="BC108">
        <f t="shared" si="67"/>
        <v>0.826885725080864</v>
      </c>
      <c r="BE108" s="33">
        <f t="shared" si="68"/>
        <v>4.9584193597138491</v>
      </c>
      <c r="BF108" s="32">
        <f t="shared" si="69"/>
        <v>0.27724545923225458</v>
      </c>
      <c r="BG108" s="33"/>
      <c r="BH108" s="34">
        <f t="shared" si="70"/>
        <v>0.72275454076774537</v>
      </c>
      <c r="BI108" s="34"/>
      <c r="BJ108" s="34">
        <f t="shared" si="75"/>
        <v>0.72275454076774537</v>
      </c>
      <c r="BK108" s="34"/>
      <c r="BL108" s="5">
        <f t="shared" ca="1" si="105"/>
        <v>0.8215174452462265</v>
      </c>
    </row>
    <row r="109" spans="1:64" x14ac:dyDescent="0.2">
      <c r="A109" s="45">
        <v>101</v>
      </c>
      <c r="B109" s="35">
        <f t="shared" si="71"/>
        <v>1.1574074074074087E-2</v>
      </c>
      <c r="C109" s="36">
        <v>106.29314052952726</v>
      </c>
      <c r="D109" s="29">
        <v>110</v>
      </c>
      <c r="E109" s="29">
        <v>3</v>
      </c>
      <c r="F109" s="37">
        <f t="shared" si="58"/>
        <v>0.5</v>
      </c>
      <c r="G109" s="38">
        <f t="shared" si="72"/>
        <v>110</v>
      </c>
      <c r="H109" s="31">
        <v>5</v>
      </c>
      <c r="I109" s="31">
        <v>20</v>
      </c>
      <c r="J109" s="36">
        <v>-19.931547981627009</v>
      </c>
      <c r="K109" s="37">
        <f t="shared" si="60"/>
        <v>-4.9828869954067523</v>
      </c>
      <c r="L109" s="30">
        <f t="shared" si="61"/>
        <v>-4.9828869954067523</v>
      </c>
      <c r="M109" s="37">
        <f t="shared" si="62"/>
        <v>105.01711300459324</v>
      </c>
      <c r="N109" s="37">
        <f t="shared" si="63"/>
        <v>105.01711300459324</v>
      </c>
      <c r="O109" s="37">
        <f t="shared" si="64"/>
        <v>-3.706859470472736</v>
      </c>
      <c r="Q109" s="64">
        <f t="shared" ref="Q109:AT109" ca="1" si="114">IF(AND(ABS(SLOPE($L79:$L109,$A79:$A109)) &gt; $Q$3,
      ABS(SLOPE(OFFSET($O79:$O109, Q$7, 0),$A79:$A109)) &gt; $Q$3),
(MAX(0,(CORREL( $L79:$L109, OFFSET($O79:$O109, Q$7, 0) )))),
(1-ABS(SLOPE($L79:$L109, $A79:$A109)-SLOPE(OFFSET($O79:$O109, Q$7, 0),$A79:$A109)))
)</f>
        <v>0.96218655721988899</v>
      </c>
      <c r="R109" s="64">
        <f t="shared" ca="1" si="114"/>
        <v>0.96611716817446891</v>
      </c>
      <c r="S109" s="64">
        <f t="shared" ca="1" si="114"/>
        <v>0.96770092131459218</v>
      </c>
      <c r="T109" s="64">
        <f t="shared" ca="1" si="114"/>
        <v>0.96865818495646183</v>
      </c>
      <c r="U109" s="64">
        <f t="shared" ca="1" si="114"/>
        <v>0.96880686928234538</v>
      </c>
      <c r="V109" s="64">
        <f t="shared" ca="1" si="114"/>
        <v>0.9696191400827755</v>
      </c>
      <c r="W109" s="64">
        <f t="shared" ca="1" si="114"/>
        <v>0.97210970898172278</v>
      </c>
      <c r="X109" s="64">
        <f t="shared" ca="1" si="114"/>
        <v>0.9729184698914366</v>
      </c>
      <c r="Y109" s="64">
        <f t="shared" ca="1" si="114"/>
        <v>0.97303938514445576</v>
      </c>
      <c r="Z109" s="64">
        <f t="shared" ca="1" si="114"/>
        <v>0.97214825404861738</v>
      </c>
      <c r="AA109" s="64">
        <f t="shared" ca="1" si="114"/>
        <v>0.96702193927011559</v>
      </c>
      <c r="AB109" s="64">
        <f t="shared" ca="1" si="114"/>
        <v>0.92697203973928244</v>
      </c>
      <c r="AC109" s="64">
        <f t="shared" ca="1" si="114"/>
        <v>0.87077331955026094</v>
      </c>
      <c r="AD109" s="64">
        <f t="shared" ca="1" si="114"/>
        <v>0.75380187559259071</v>
      </c>
      <c r="AE109" s="64">
        <f t="shared" ca="1" si="114"/>
        <v>0.58327859356513334</v>
      </c>
      <c r="AF109" s="64">
        <f t="shared" ca="1" si="114"/>
        <v>0.88073199056139861</v>
      </c>
      <c r="AG109" s="64">
        <f t="shared" ca="1" si="114"/>
        <v>0.85482291567726854</v>
      </c>
      <c r="AH109" s="64">
        <f t="shared" ca="1" si="114"/>
        <v>0.83273353474801315</v>
      </c>
      <c r="AI109" s="64">
        <f t="shared" ca="1" si="114"/>
        <v>0.80810484975333541</v>
      </c>
      <c r="AJ109" s="64">
        <f t="shared" ca="1" si="114"/>
        <v>0</v>
      </c>
      <c r="AK109" s="64">
        <f t="shared" ca="1" si="114"/>
        <v>0</v>
      </c>
      <c r="AL109" s="64">
        <f t="shared" ca="1" si="114"/>
        <v>0</v>
      </c>
      <c r="AM109" s="64">
        <f t="shared" ca="1" si="114"/>
        <v>0</v>
      </c>
      <c r="AN109" s="64">
        <f t="shared" ca="1" si="114"/>
        <v>0</v>
      </c>
      <c r="AO109" s="64">
        <f t="shared" ca="1" si="114"/>
        <v>0</v>
      </c>
      <c r="AP109" s="64">
        <f t="shared" ca="1" si="114"/>
        <v>0</v>
      </c>
      <c r="AQ109" s="64">
        <f t="shared" ca="1" si="114"/>
        <v>0</v>
      </c>
      <c r="AR109" s="64">
        <f t="shared" ca="1" si="114"/>
        <v>0</v>
      </c>
      <c r="AS109" s="64">
        <f t="shared" ca="1" si="114"/>
        <v>0</v>
      </c>
      <c r="AT109" s="64">
        <f t="shared" ca="1" si="114"/>
        <v>0</v>
      </c>
      <c r="AV109" s="40">
        <f t="shared" ca="1" si="103"/>
        <v>0.97303938514445576</v>
      </c>
      <c r="AW109" s="41">
        <f t="shared" ca="1" si="104"/>
        <v>8</v>
      </c>
      <c r="AX109" t="str">
        <f t="shared" ca="1" si="107"/>
        <v>+80s</v>
      </c>
      <c r="AY109">
        <f t="shared" ca="1" si="108"/>
        <v>70</v>
      </c>
      <c r="AZ109" s="5">
        <f t="shared" ca="1" si="109"/>
        <v>0.76666666666666672</v>
      </c>
      <c r="BB109">
        <f t="shared" si="66"/>
        <v>0.25520550498680328</v>
      </c>
      <c r="BC109">
        <f t="shared" si="67"/>
        <v>0.74479449501319672</v>
      </c>
      <c r="BE109" s="33">
        <f t="shared" si="68"/>
        <v>4.9828869954067523</v>
      </c>
      <c r="BF109" s="32">
        <f t="shared" si="69"/>
        <v>0.40871596211067007</v>
      </c>
      <c r="BG109" s="33"/>
      <c r="BH109" s="34">
        <f t="shared" si="70"/>
        <v>0.59128403788932993</v>
      </c>
      <c r="BI109" s="34"/>
      <c r="BJ109" s="34">
        <f t="shared" si="75"/>
        <v>0.59128403788932993</v>
      </c>
      <c r="BK109" s="34"/>
      <c r="BL109" s="5">
        <f t="shared" ca="1" si="105"/>
        <v>0.77699669656681747</v>
      </c>
    </row>
    <row r="110" spans="1:64" x14ac:dyDescent="0.2">
      <c r="A110" s="45">
        <v>102</v>
      </c>
      <c r="B110" s="35">
        <f t="shared" si="71"/>
        <v>1.1689814814814828E-2</v>
      </c>
      <c r="C110" s="36">
        <v>105.35241211624169</v>
      </c>
      <c r="D110" s="29">
        <v>110</v>
      </c>
      <c r="E110" s="29">
        <v>3</v>
      </c>
      <c r="F110" s="37">
        <f t="shared" si="58"/>
        <v>0.5</v>
      </c>
      <c r="G110" s="38">
        <f t="shared" si="72"/>
        <v>110</v>
      </c>
      <c r="H110" s="31">
        <v>5</v>
      </c>
      <c r="I110" s="31">
        <v>20</v>
      </c>
      <c r="J110" s="36">
        <v>-19.986705929625714</v>
      </c>
      <c r="K110" s="37">
        <f t="shared" si="60"/>
        <v>-4.9966764824064285</v>
      </c>
      <c r="L110" s="30">
        <f t="shared" si="61"/>
        <v>-4.9966764824064285</v>
      </c>
      <c r="M110" s="37">
        <f t="shared" si="62"/>
        <v>105.00332351759357</v>
      </c>
      <c r="N110" s="37">
        <f t="shared" si="63"/>
        <v>105.00332351759357</v>
      </c>
      <c r="O110" s="37">
        <f t="shared" si="64"/>
        <v>-4.6475878837583053</v>
      </c>
      <c r="Q110" s="64">
        <f t="shared" ref="Q110:AT110" ca="1" si="115">IF(AND(ABS(SLOPE($L80:$L110,$A80:$A110)) &gt; $Q$3,
      ABS(SLOPE(OFFSET($O80:$O110, Q$7, 0),$A80:$A110)) &gt; $Q$3),
(MAX(0,(CORREL( $L80:$L110, OFFSET($O80:$O110, Q$7, 0) )))),
(1-ABS(SLOPE($L80:$L110, $A80:$A110)-SLOPE(OFFSET($O80:$O110, Q$7, 0),$A80:$A110)))
)</f>
        <v>0.96264554453524842</v>
      </c>
      <c r="R110" s="64">
        <f t="shared" ca="1" si="115"/>
        <v>0.964329146911862</v>
      </c>
      <c r="S110" s="64">
        <f t="shared" ca="1" si="115"/>
        <v>0.96552319290509492</v>
      </c>
      <c r="T110" s="64">
        <f t="shared" ca="1" si="115"/>
        <v>0.96572689010840718</v>
      </c>
      <c r="U110" s="64">
        <f t="shared" ca="1" si="115"/>
        <v>0.96661945587513054</v>
      </c>
      <c r="V110" s="64">
        <f t="shared" ca="1" si="115"/>
        <v>0.96925920429196455</v>
      </c>
      <c r="W110" s="64">
        <f t="shared" ca="1" si="115"/>
        <v>0.97020644127950295</v>
      </c>
      <c r="X110" s="64">
        <f t="shared" ca="1" si="115"/>
        <v>0.97066683388904407</v>
      </c>
      <c r="Y110" s="64">
        <f t="shared" ca="1" si="115"/>
        <v>0.97030575423668408</v>
      </c>
      <c r="Z110" s="64">
        <f t="shared" ca="1" si="115"/>
        <v>0.96666891381409403</v>
      </c>
      <c r="AA110" s="64">
        <f t="shared" ca="1" si="115"/>
        <v>0.92886534192178094</v>
      </c>
      <c r="AB110" s="64">
        <f t="shared" ca="1" si="115"/>
        <v>0.87505912510553496</v>
      </c>
      <c r="AC110" s="64">
        <f t="shared" ca="1" si="115"/>
        <v>0.76160253990671012</v>
      </c>
      <c r="AD110" s="64">
        <f t="shared" ca="1" si="115"/>
        <v>0.59426827706854723</v>
      </c>
      <c r="AE110" s="64">
        <f t="shared" ca="1" si="115"/>
        <v>0.88814896112176833</v>
      </c>
      <c r="AF110" s="64">
        <f t="shared" ca="1" si="115"/>
        <v>0.86223988623763836</v>
      </c>
      <c r="AG110" s="64">
        <f t="shared" ca="1" si="115"/>
        <v>0.84015050530838287</v>
      </c>
      <c r="AH110" s="64">
        <f t="shared" ca="1" si="115"/>
        <v>0.81552182031370513</v>
      </c>
      <c r="AI110" s="64">
        <f t="shared" ca="1" si="115"/>
        <v>0</v>
      </c>
      <c r="AJ110" s="64">
        <f t="shared" ca="1" si="115"/>
        <v>0</v>
      </c>
      <c r="AK110" s="64">
        <f t="shared" ca="1" si="115"/>
        <v>0</v>
      </c>
      <c r="AL110" s="64">
        <f t="shared" ca="1" si="115"/>
        <v>0</v>
      </c>
      <c r="AM110" s="64">
        <f t="shared" ca="1" si="115"/>
        <v>0</v>
      </c>
      <c r="AN110" s="64">
        <f t="shared" ca="1" si="115"/>
        <v>0</v>
      </c>
      <c r="AO110" s="64">
        <f t="shared" ca="1" si="115"/>
        <v>0</v>
      </c>
      <c r="AP110" s="64">
        <f t="shared" ca="1" si="115"/>
        <v>0</v>
      </c>
      <c r="AQ110" s="64">
        <f t="shared" ca="1" si="115"/>
        <v>0</v>
      </c>
      <c r="AR110" s="64">
        <f t="shared" ca="1" si="115"/>
        <v>0</v>
      </c>
      <c r="AS110" s="64">
        <f t="shared" ca="1" si="115"/>
        <v>0</v>
      </c>
      <c r="AT110" s="64">
        <f t="shared" ca="1" si="115"/>
        <v>0</v>
      </c>
      <c r="AV110" s="40">
        <f t="shared" ca="1" si="103"/>
        <v>0.97066683388904407</v>
      </c>
      <c r="AW110" s="41">
        <f t="shared" ca="1" si="104"/>
        <v>7</v>
      </c>
      <c r="AX110" t="str">
        <f t="shared" ca="1" si="107"/>
        <v>+70s</v>
      </c>
      <c r="AY110">
        <f t="shared" ca="1" si="108"/>
        <v>60</v>
      </c>
      <c r="AZ110" s="5">
        <f t="shared" ca="1" si="109"/>
        <v>0.8</v>
      </c>
      <c r="BB110">
        <f t="shared" si="66"/>
        <v>6.9817719729624625E-2</v>
      </c>
      <c r="BC110">
        <f t="shared" si="67"/>
        <v>0.93018228027037542</v>
      </c>
      <c r="BE110" s="33">
        <f t="shared" si="68"/>
        <v>4.9966764824064285</v>
      </c>
      <c r="BF110" s="32">
        <f t="shared" si="69"/>
        <v>0.11181426706740603</v>
      </c>
      <c r="BG110" s="33"/>
      <c r="BH110" s="34">
        <f t="shared" si="70"/>
        <v>0.88818573293259395</v>
      </c>
      <c r="BI110" s="34"/>
      <c r="BJ110" s="34">
        <f t="shared" si="75"/>
        <v>0.88818573293259395</v>
      </c>
      <c r="BK110" s="34"/>
      <c r="BL110" s="5">
        <f t="shared" ca="1" si="105"/>
        <v>0.88628418894054606</v>
      </c>
    </row>
    <row r="111" spans="1:64" x14ac:dyDescent="0.2">
      <c r="A111" s="45">
        <v>103</v>
      </c>
      <c r="B111" s="35">
        <f t="shared" si="71"/>
        <v>1.1805555555555569E-2</v>
      </c>
      <c r="C111" s="36">
        <v>105.03840052309457</v>
      </c>
      <c r="D111" s="29">
        <v>110</v>
      </c>
      <c r="E111" s="29">
        <v>3</v>
      </c>
      <c r="F111" s="37">
        <f t="shared" si="58"/>
        <v>0.5</v>
      </c>
      <c r="G111" s="38">
        <f t="shared" si="72"/>
        <v>110</v>
      </c>
      <c r="H111" s="31">
        <v>5</v>
      </c>
      <c r="I111" s="31">
        <v>20</v>
      </c>
      <c r="J111" s="36">
        <v>-19.999033081340841</v>
      </c>
      <c r="K111" s="37">
        <f t="shared" si="60"/>
        <v>-4.9997582703352101</v>
      </c>
      <c r="L111" s="30">
        <f t="shared" si="61"/>
        <v>-4.9997582703352101</v>
      </c>
      <c r="M111" s="37">
        <f t="shared" si="62"/>
        <v>105.00024172966479</v>
      </c>
      <c r="N111" s="37">
        <f t="shared" si="63"/>
        <v>105.00024172966479</v>
      </c>
      <c r="O111" s="37">
        <f t="shared" si="64"/>
        <v>-4.9615994769054339</v>
      </c>
      <c r="Q111" s="64">
        <f t="shared" ref="Q111:AT111" ca="1" si="116">IF(AND(ABS(SLOPE($L81:$L111,$A81:$A111)) &gt; $Q$3,
      ABS(SLOPE(OFFSET($O81:$O111, Q$7, 0),$A81:$A111)) &gt; $Q$3),
(MAX(0,(CORREL( $L81:$L111, OFFSET($O81:$O111, Q$7, 0) )))),
(1-ABS(SLOPE($L81:$L111, $A81:$A111)-SLOPE(OFFSET($O81:$O111, Q$7, 0),$A81:$A111)))
)</f>
        <v>0.96026476569518737</v>
      </c>
      <c r="R111" s="64">
        <f t="shared" ca="1" si="116"/>
        <v>0.96171889981851444</v>
      </c>
      <c r="S111" s="64">
        <f t="shared" ca="1" si="116"/>
        <v>0.96198305175202103</v>
      </c>
      <c r="T111" s="64">
        <f t="shared" ca="1" si="116"/>
        <v>0.96296363641900773</v>
      </c>
      <c r="U111" s="64">
        <f t="shared" ca="1" si="116"/>
        <v>0.96576655382393983</v>
      </c>
      <c r="V111" s="64">
        <f t="shared" ca="1" si="116"/>
        <v>0.96686580517007992</v>
      </c>
      <c r="W111" s="64">
        <f t="shared" ca="1" si="116"/>
        <v>0.96769954893134702</v>
      </c>
      <c r="X111" s="64">
        <f t="shared" ca="1" si="116"/>
        <v>0.96792180739344547</v>
      </c>
      <c r="Y111" s="64">
        <f t="shared" ca="1" si="116"/>
        <v>0.96592514377135719</v>
      </c>
      <c r="Z111" s="64">
        <f t="shared" ca="1" si="116"/>
        <v>0.93060705928300702</v>
      </c>
      <c r="AA111" s="64">
        <f t="shared" ca="1" si="116"/>
        <v>0.87945304670960489</v>
      </c>
      <c r="AB111" s="64">
        <f t="shared" ca="1" si="116"/>
        <v>0.76990549893915339</v>
      </c>
      <c r="AC111" s="64">
        <f t="shared" ca="1" si="116"/>
        <v>0.60614156371409911</v>
      </c>
      <c r="AD111" s="64">
        <f t="shared" ca="1" si="116"/>
        <v>0.89588037043300983</v>
      </c>
      <c r="AE111" s="64">
        <f t="shared" ca="1" si="116"/>
        <v>0.86997129554887986</v>
      </c>
      <c r="AF111" s="64">
        <f t="shared" ca="1" si="116"/>
        <v>0.84788191461962437</v>
      </c>
      <c r="AG111" s="64">
        <f t="shared" ca="1" si="116"/>
        <v>0.82325322962494663</v>
      </c>
      <c r="AH111" s="64">
        <f t="shared" ca="1" si="116"/>
        <v>0</v>
      </c>
      <c r="AI111" s="64">
        <f t="shared" ca="1" si="116"/>
        <v>0</v>
      </c>
      <c r="AJ111" s="64">
        <f t="shared" ca="1" si="116"/>
        <v>0</v>
      </c>
      <c r="AK111" s="64">
        <f t="shared" ca="1" si="116"/>
        <v>0</v>
      </c>
      <c r="AL111" s="64">
        <f t="shared" ca="1" si="116"/>
        <v>0</v>
      </c>
      <c r="AM111" s="64">
        <f t="shared" ca="1" si="116"/>
        <v>0</v>
      </c>
      <c r="AN111" s="64">
        <f t="shared" ca="1" si="116"/>
        <v>0</v>
      </c>
      <c r="AO111" s="64">
        <f t="shared" ca="1" si="116"/>
        <v>0</v>
      </c>
      <c r="AP111" s="64">
        <f t="shared" ca="1" si="116"/>
        <v>0</v>
      </c>
      <c r="AQ111" s="64">
        <f t="shared" ca="1" si="116"/>
        <v>0</v>
      </c>
      <c r="AR111" s="64">
        <f t="shared" ca="1" si="116"/>
        <v>0</v>
      </c>
      <c r="AS111" s="64">
        <f t="shared" ca="1" si="116"/>
        <v>0</v>
      </c>
      <c r="AT111" s="64">
        <f t="shared" ca="1" si="116"/>
        <v>0</v>
      </c>
      <c r="AV111" s="40">
        <f t="shared" ca="1" si="103"/>
        <v>0.96792180739344547</v>
      </c>
      <c r="AW111" s="41">
        <f t="shared" ca="1" si="104"/>
        <v>7</v>
      </c>
      <c r="AX111" t="str">
        <f t="shared" ca="1" si="107"/>
        <v>+70s</v>
      </c>
      <c r="AY111">
        <f t="shared" ca="1" si="108"/>
        <v>60</v>
      </c>
      <c r="AZ111" s="5">
        <f t="shared" ca="1" si="109"/>
        <v>0.8</v>
      </c>
      <c r="BB111">
        <f t="shared" si="66"/>
        <v>7.6317586859552481E-3</v>
      </c>
      <c r="BC111">
        <f t="shared" si="67"/>
        <v>0.99236824131404477</v>
      </c>
      <c r="BE111" s="33">
        <f t="shared" si="68"/>
        <v>4.9997582703352101</v>
      </c>
      <c r="BF111" s="32">
        <f t="shared" si="69"/>
        <v>1.2222391496170736E-2</v>
      </c>
      <c r="BG111" s="33"/>
      <c r="BH111" s="34">
        <f t="shared" si="70"/>
        <v>0.98777760850382923</v>
      </c>
      <c r="BI111" s="34"/>
      <c r="BJ111" s="34">
        <f t="shared" si="75"/>
        <v>0.98777760850382923</v>
      </c>
      <c r="BK111" s="34"/>
      <c r="BL111" s="5">
        <f t="shared" ca="1" si="105"/>
        <v>0.91856647196575825</v>
      </c>
    </row>
    <row r="112" spans="1:64" x14ac:dyDescent="0.2">
      <c r="A112" s="45">
        <v>104</v>
      </c>
      <c r="B112" s="35">
        <f t="shared" si="71"/>
        <v>1.192129629629631E-2</v>
      </c>
      <c r="C112" s="36">
        <v>105.752801192007</v>
      </c>
      <c r="D112" s="29">
        <v>110</v>
      </c>
      <c r="E112" s="29">
        <v>3</v>
      </c>
      <c r="F112" s="37">
        <f t="shared" si="58"/>
        <v>0.5</v>
      </c>
      <c r="G112" s="38">
        <f t="shared" si="72"/>
        <v>110</v>
      </c>
      <c r="H112" s="31">
        <v>5</v>
      </c>
      <c r="I112" s="31">
        <v>20</v>
      </c>
      <c r="J112" s="36">
        <v>-19.968503020126967</v>
      </c>
      <c r="K112" s="37">
        <f t="shared" si="60"/>
        <v>-4.9921257550317417</v>
      </c>
      <c r="L112" s="30">
        <f t="shared" si="61"/>
        <v>-4.9921257550317417</v>
      </c>
      <c r="M112" s="37">
        <f t="shared" si="62"/>
        <v>105.00787424496826</v>
      </c>
      <c r="N112" s="37">
        <f t="shared" si="63"/>
        <v>105.00787424496826</v>
      </c>
      <c r="O112" s="37">
        <f t="shared" si="64"/>
        <v>-4.2471988079930014</v>
      </c>
      <c r="Q112" s="64">
        <f t="shared" ref="Q112:AT112" ca="1" si="117">IF(AND(ABS(SLOPE($L82:$L112,$A82:$A112)) &gt; $Q$3,
      ABS(SLOPE(OFFSET($O82:$O112, Q$7, 0),$A82:$A112)) &gt; $Q$3),
(MAX(0,(CORREL( $L82:$L112, OFFSET($O82:$O112, Q$7, 0) )))),
(1-ABS(SLOPE($L82:$L112, $A82:$A112)-SLOPE(OFFSET($O82:$O112, Q$7, 0),$A82:$A112)))
)</f>
        <v>0.95706380900829313</v>
      </c>
      <c r="R112" s="64">
        <f t="shared" ca="1" si="117"/>
        <v>0.95739492677726767</v>
      </c>
      <c r="S112" s="64">
        <f t="shared" ca="1" si="117"/>
        <v>0.95847274147798189</v>
      </c>
      <c r="T112" s="64">
        <f t="shared" ca="1" si="117"/>
        <v>0.96145545930256093</v>
      </c>
      <c r="U112" s="64">
        <f t="shared" ca="1" si="117"/>
        <v>0.9627229011542362</v>
      </c>
      <c r="V112" s="64">
        <f t="shared" ca="1" si="117"/>
        <v>0.9639705663698499</v>
      </c>
      <c r="W112" s="64">
        <f t="shared" ca="1" si="117"/>
        <v>0.96484003862336676</v>
      </c>
      <c r="X112" s="64">
        <f t="shared" ca="1" si="117"/>
        <v>0.96466433348798375</v>
      </c>
      <c r="Y112" s="64">
        <f t="shared" ca="1" si="117"/>
        <v>0.93212024736947774</v>
      </c>
      <c r="Z112" s="64">
        <f t="shared" ca="1" si="117"/>
        <v>0.88393237351474718</v>
      </c>
      <c r="AA112" s="64">
        <f t="shared" ca="1" si="117"/>
        <v>0.77877196274569949</v>
      </c>
      <c r="AB112" s="64">
        <f t="shared" ca="1" si="117"/>
        <v>0.6190437501665309</v>
      </c>
      <c r="AC112" s="64">
        <f t="shared" ca="1" si="117"/>
        <v>0.90390965036136672</v>
      </c>
      <c r="AD112" s="64">
        <f t="shared" ca="1" si="117"/>
        <v>0.87800057547723664</v>
      </c>
      <c r="AE112" s="64">
        <f t="shared" ca="1" si="117"/>
        <v>0.85591119454798126</v>
      </c>
      <c r="AF112" s="64">
        <f t="shared" ca="1" si="117"/>
        <v>0.83128250955330352</v>
      </c>
      <c r="AG112" s="64">
        <f t="shared" ca="1" si="117"/>
        <v>0</v>
      </c>
      <c r="AH112" s="64">
        <f t="shared" ca="1" si="117"/>
        <v>0</v>
      </c>
      <c r="AI112" s="64">
        <f t="shared" ca="1" si="117"/>
        <v>0</v>
      </c>
      <c r="AJ112" s="64">
        <f t="shared" ca="1" si="117"/>
        <v>0</v>
      </c>
      <c r="AK112" s="64">
        <f t="shared" ca="1" si="117"/>
        <v>0</v>
      </c>
      <c r="AL112" s="64">
        <f t="shared" ca="1" si="117"/>
        <v>0</v>
      </c>
      <c r="AM112" s="64">
        <f t="shared" ca="1" si="117"/>
        <v>0</v>
      </c>
      <c r="AN112" s="64">
        <f t="shared" ca="1" si="117"/>
        <v>0</v>
      </c>
      <c r="AO112" s="64">
        <f t="shared" ca="1" si="117"/>
        <v>0</v>
      </c>
      <c r="AP112" s="64">
        <f t="shared" ca="1" si="117"/>
        <v>0</v>
      </c>
      <c r="AQ112" s="64">
        <f t="shared" ca="1" si="117"/>
        <v>0</v>
      </c>
      <c r="AR112" s="64">
        <f t="shared" ca="1" si="117"/>
        <v>0</v>
      </c>
      <c r="AS112" s="64">
        <f t="shared" ca="1" si="117"/>
        <v>0</v>
      </c>
      <c r="AT112" s="64">
        <f t="shared" ca="1" si="117"/>
        <v>0</v>
      </c>
      <c r="AV112" s="40">
        <f t="shared" ca="1" si="103"/>
        <v>0.96484003862336676</v>
      </c>
      <c r="AW112" s="41">
        <f t="shared" ca="1" si="104"/>
        <v>6</v>
      </c>
      <c r="AX112" t="str">
        <f t="shared" ca="1" si="107"/>
        <v>+60s</v>
      </c>
      <c r="AY112">
        <f t="shared" ca="1" si="108"/>
        <v>50</v>
      </c>
      <c r="AZ112" s="5">
        <f t="shared" ca="1" si="109"/>
        <v>0.83333333333333337</v>
      </c>
      <c r="BB112">
        <f t="shared" si="66"/>
        <v>0.14898538940774805</v>
      </c>
      <c r="BC112">
        <f t="shared" si="67"/>
        <v>0.85101461059225192</v>
      </c>
      <c r="BE112" s="33">
        <f t="shared" si="68"/>
        <v>4.9921257550317417</v>
      </c>
      <c r="BF112" s="32">
        <f t="shared" si="69"/>
        <v>0.23860263819688907</v>
      </c>
      <c r="BG112" s="33"/>
      <c r="BH112" s="34">
        <f t="shared" si="70"/>
        <v>0.76139736180311091</v>
      </c>
      <c r="BI112" s="34"/>
      <c r="BJ112" s="34">
        <f t="shared" si="75"/>
        <v>0.76139736180311091</v>
      </c>
      <c r="BK112" s="34"/>
      <c r="BL112" s="5">
        <f t="shared" ca="1" si="105"/>
        <v>0.85319024458660364</v>
      </c>
    </row>
    <row r="113" spans="1:64" x14ac:dyDescent="0.2">
      <c r="A113" s="45">
        <v>105</v>
      </c>
      <c r="B113" s="35">
        <f t="shared" si="71"/>
        <v>1.2037037037037051E-2</v>
      </c>
      <c r="C113" s="36">
        <v>105.51833240133567</v>
      </c>
      <c r="D113" s="29">
        <v>110</v>
      </c>
      <c r="E113" s="29">
        <v>3</v>
      </c>
      <c r="F113" s="37">
        <f t="shared" si="58"/>
        <v>0.5</v>
      </c>
      <c r="G113" s="38">
        <f t="shared" si="72"/>
        <v>110</v>
      </c>
      <c r="H113" s="31">
        <v>5</v>
      </c>
      <c r="I113" s="31">
        <v>20</v>
      </c>
      <c r="J113" s="36">
        <v>-19.895181170813821</v>
      </c>
      <c r="K113" s="37">
        <f t="shared" si="60"/>
        <v>-4.9737952927034552</v>
      </c>
      <c r="L113" s="30">
        <f t="shared" si="61"/>
        <v>-4.9737952927034552</v>
      </c>
      <c r="M113" s="37">
        <f t="shared" si="62"/>
        <v>105.02620470729654</v>
      </c>
      <c r="N113" s="37">
        <f t="shared" si="63"/>
        <v>105.02620470729654</v>
      </c>
      <c r="O113" s="37">
        <f t="shared" si="64"/>
        <v>-4.4816675986643304</v>
      </c>
      <c r="Q113" s="64">
        <f t="shared" ref="Q113:AT113" ca="1" si="118">IF(AND(ABS(SLOPE($L83:$L113,$A83:$A113)) &gt; $Q$3,
      ABS(SLOPE(OFFSET($O83:$O113, Q$7, 0),$A83:$A113)) &gt; $Q$3),
(MAX(0,(CORREL( $L83:$L113, OFFSET($O83:$O113, Q$7, 0) )))),
(1-ABS(SLOPE($L83:$L113, $A83:$A113)-SLOPE(OFFSET($O83:$O113, Q$7, 0),$A83:$A113)))
)</f>
        <v>0.95171727273436446</v>
      </c>
      <c r="R113" s="64">
        <f t="shared" ca="1" si="118"/>
        <v>0.95290337597400654</v>
      </c>
      <c r="S113" s="64">
        <f t="shared" ca="1" si="118"/>
        <v>0.95608578671741196</v>
      </c>
      <c r="T113" s="64">
        <f t="shared" ca="1" si="118"/>
        <v>0.95754088443453289</v>
      </c>
      <c r="U113" s="64">
        <f t="shared" ca="1" si="118"/>
        <v>0.95925142965971344</v>
      </c>
      <c r="V113" s="64">
        <f t="shared" ca="1" si="118"/>
        <v>0.96084527691367783</v>
      </c>
      <c r="W113" s="64">
        <f t="shared" ca="1" si="118"/>
        <v>0.96270910231747786</v>
      </c>
      <c r="X113" s="64">
        <f t="shared" ca="1" si="118"/>
        <v>0.9332901544433525</v>
      </c>
      <c r="Y113" s="64">
        <f t="shared" ca="1" si="118"/>
        <v>0.88845141981182574</v>
      </c>
      <c r="Z113" s="64">
        <f t="shared" ca="1" si="118"/>
        <v>0.78826371194139899</v>
      </c>
      <c r="AA113" s="64">
        <f t="shared" ca="1" si="118"/>
        <v>0.63314535057877164</v>
      </c>
      <c r="AB113" s="64">
        <f t="shared" ca="1" si="118"/>
        <v>0.91221959444699863</v>
      </c>
      <c r="AC113" s="64">
        <f t="shared" ca="1" si="118"/>
        <v>0.88631051956286866</v>
      </c>
      <c r="AD113" s="64">
        <f t="shared" ca="1" si="118"/>
        <v>0.86422113863361316</v>
      </c>
      <c r="AE113" s="64">
        <f t="shared" ca="1" si="118"/>
        <v>0.83959245363893542</v>
      </c>
      <c r="AF113" s="64">
        <f t="shared" ca="1" si="118"/>
        <v>0</v>
      </c>
      <c r="AG113" s="64">
        <f t="shared" ca="1" si="118"/>
        <v>0</v>
      </c>
      <c r="AH113" s="64">
        <f t="shared" ca="1" si="118"/>
        <v>0</v>
      </c>
      <c r="AI113" s="64">
        <f t="shared" ca="1" si="118"/>
        <v>0</v>
      </c>
      <c r="AJ113" s="64">
        <f t="shared" ca="1" si="118"/>
        <v>0</v>
      </c>
      <c r="AK113" s="64">
        <f t="shared" ca="1" si="118"/>
        <v>0</v>
      </c>
      <c r="AL113" s="64">
        <f t="shared" ca="1" si="118"/>
        <v>0</v>
      </c>
      <c r="AM113" s="64">
        <f t="shared" ca="1" si="118"/>
        <v>0</v>
      </c>
      <c r="AN113" s="64">
        <f t="shared" ca="1" si="118"/>
        <v>0</v>
      </c>
      <c r="AO113" s="64">
        <f t="shared" ca="1" si="118"/>
        <v>0</v>
      </c>
      <c r="AP113" s="64">
        <f t="shared" ca="1" si="118"/>
        <v>0</v>
      </c>
      <c r="AQ113" s="64">
        <f t="shared" ca="1" si="118"/>
        <v>0</v>
      </c>
      <c r="AR113" s="64">
        <f t="shared" ca="1" si="118"/>
        <v>0</v>
      </c>
      <c r="AS113" s="64">
        <f t="shared" ca="1" si="118"/>
        <v>0</v>
      </c>
      <c r="AT113" s="64">
        <f t="shared" ca="1" si="118"/>
        <v>0</v>
      </c>
      <c r="AV113" s="40">
        <f t="shared" ca="1" si="103"/>
        <v>0.96270910231747786</v>
      </c>
      <c r="AW113" s="41">
        <f t="shared" ca="1" si="104"/>
        <v>6</v>
      </c>
      <c r="AX113" t="str">
        <f t="shared" ca="1" si="107"/>
        <v>+60s</v>
      </c>
      <c r="AY113">
        <f t="shared" ca="1" si="108"/>
        <v>50</v>
      </c>
      <c r="AZ113" s="5">
        <f t="shared" ca="1" si="109"/>
        <v>0.83333333333333337</v>
      </c>
      <c r="BB113">
        <f t="shared" si="66"/>
        <v>9.8425538807824967E-2</v>
      </c>
      <c r="BC113">
        <f t="shared" si="67"/>
        <v>0.90157446119217499</v>
      </c>
      <c r="BE113" s="33">
        <f t="shared" si="68"/>
        <v>4.9737952927034552</v>
      </c>
      <c r="BF113" s="32">
        <f t="shared" si="69"/>
        <v>0.15763017648142613</v>
      </c>
      <c r="BG113" s="33"/>
      <c r="BH113" s="34">
        <f t="shared" si="70"/>
        <v>0.84236982351857392</v>
      </c>
      <c r="BI113" s="34"/>
      <c r="BJ113" s="34">
        <f t="shared" si="75"/>
        <v>0.84236982351857392</v>
      </c>
      <c r="BK113" s="34"/>
      <c r="BL113" s="5">
        <f t="shared" ca="1" si="105"/>
        <v>0.87947075305646172</v>
      </c>
    </row>
    <row r="114" spans="1:64" x14ac:dyDescent="0.2">
      <c r="A114" s="45">
        <v>106</v>
      </c>
      <c r="B114" s="35">
        <f t="shared" si="71"/>
        <v>1.2152777777777792E-2</v>
      </c>
      <c r="C114" s="36">
        <v>104.89556635121384</v>
      </c>
      <c r="D114" s="29">
        <v>110</v>
      </c>
      <c r="E114" s="29">
        <v>3</v>
      </c>
      <c r="F114" s="37">
        <f t="shared" si="58"/>
        <v>0.5</v>
      </c>
      <c r="G114" s="38">
        <f t="shared" si="72"/>
        <v>110</v>
      </c>
      <c r="H114" s="31">
        <v>5</v>
      </c>
      <c r="I114" s="31">
        <v>20</v>
      </c>
      <c r="J114" s="36">
        <v>-19.779224659503232</v>
      </c>
      <c r="K114" s="37">
        <f t="shared" si="60"/>
        <v>-4.9448061648758079</v>
      </c>
      <c r="L114" s="30">
        <f t="shared" si="61"/>
        <v>-4.9448061648758079</v>
      </c>
      <c r="M114" s="37">
        <f t="shared" si="62"/>
        <v>105.05519383512419</v>
      </c>
      <c r="N114" s="37">
        <f t="shared" si="63"/>
        <v>105.05519383512419</v>
      </c>
      <c r="O114" s="37">
        <f t="shared" si="64"/>
        <v>-5.1044336487861557</v>
      </c>
      <c r="Q114" s="64">
        <f t="shared" ref="Q114:AT114" ca="1" si="119">IF(AND(ABS(SLOPE($L84:$L114,$A84:$A114)) &gt; $Q$3,
      ABS(SLOPE(OFFSET($O84:$O114, Q$7, 0),$A84:$A114)) &gt; $Q$3),
(MAX(0,(CORREL( $L84:$L114, OFFSET($O84:$O114, Q$7, 0) )))),
(1-ABS(SLOPE($L84:$L114, $A84:$A114)-SLOPE(OFFSET($O84:$O114, Q$7, 0),$A84:$A114)))
)</f>
        <v>0.945919022979823</v>
      </c>
      <c r="R114" s="64">
        <f t="shared" ca="1" si="119"/>
        <v>0.94932507206833205</v>
      </c>
      <c r="S114" s="64">
        <f t="shared" ca="1" si="119"/>
        <v>0.95099142906579248</v>
      </c>
      <c r="T114" s="64">
        <f t="shared" ca="1" si="119"/>
        <v>0.95322442301590282</v>
      </c>
      <c r="U114" s="64">
        <f t="shared" ca="1" si="119"/>
        <v>0.95563664300101536</v>
      </c>
      <c r="V114" s="64">
        <f t="shared" ca="1" si="119"/>
        <v>0.9598065383632598</v>
      </c>
      <c r="W114" s="64">
        <f t="shared" ca="1" si="119"/>
        <v>0.93394429258340406</v>
      </c>
      <c r="X114" s="64">
        <f t="shared" ca="1" si="119"/>
        <v>0.89292674204153311</v>
      </c>
      <c r="Y114" s="64">
        <f t="shared" ca="1" si="119"/>
        <v>0.79843672477089744</v>
      </c>
      <c r="Z114" s="64">
        <f t="shared" ca="1" si="119"/>
        <v>0.64864494507392723</v>
      </c>
      <c r="AA114" s="64">
        <f t="shared" ca="1" si="119"/>
        <v>0.9207923947768103</v>
      </c>
      <c r="AB114" s="64">
        <f t="shared" ca="1" si="119"/>
        <v>0.89488331989268022</v>
      </c>
      <c r="AC114" s="64">
        <f t="shared" ca="1" si="119"/>
        <v>0.87279393896342483</v>
      </c>
      <c r="AD114" s="64">
        <f t="shared" ca="1" si="119"/>
        <v>0.84816525396874709</v>
      </c>
      <c r="AE114" s="64">
        <f t="shared" ca="1" si="119"/>
        <v>0</v>
      </c>
      <c r="AF114" s="64">
        <f t="shared" ca="1" si="119"/>
        <v>0</v>
      </c>
      <c r="AG114" s="64">
        <f t="shared" ca="1" si="119"/>
        <v>0</v>
      </c>
      <c r="AH114" s="64">
        <f t="shared" ca="1" si="119"/>
        <v>0</v>
      </c>
      <c r="AI114" s="64">
        <f t="shared" ca="1" si="119"/>
        <v>0</v>
      </c>
      <c r="AJ114" s="64">
        <f t="shared" ca="1" si="119"/>
        <v>0</v>
      </c>
      <c r="AK114" s="64">
        <f t="shared" ca="1" si="119"/>
        <v>0</v>
      </c>
      <c r="AL114" s="64">
        <f t="shared" ca="1" si="119"/>
        <v>0</v>
      </c>
      <c r="AM114" s="64">
        <f t="shared" ca="1" si="119"/>
        <v>0</v>
      </c>
      <c r="AN114" s="64">
        <f t="shared" ca="1" si="119"/>
        <v>0</v>
      </c>
      <c r="AO114" s="64">
        <f t="shared" ca="1" si="119"/>
        <v>0</v>
      </c>
      <c r="AP114" s="64">
        <f t="shared" ca="1" si="119"/>
        <v>0</v>
      </c>
      <c r="AQ114" s="64">
        <f t="shared" ca="1" si="119"/>
        <v>0</v>
      </c>
      <c r="AR114" s="64">
        <f t="shared" ca="1" si="119"/>
        <v>0</v>
      </c>
      <c r="AS114" s="64">
        <f t="shared" ca="1" si="119"/>
        <v>0</v>
      </c>
      <c r="AT114" s="64">
        <f t="shared" ca="1" si="119"/>
        <v>0</v>
      </c>
      <c r="AV114" s="40">
        <f t="shared" ca="1" si="103"/>
        <v>0.9598065383632598</v>
      </c>
      <c r="AW114" s="41">
        <f t="shared" ca="1" si="104"/>
        <v>5</v>
      </c>
      <c r="AX114" t="str">
        <f t="shared" ca="1" si="107"/>
        <v>+50s</v>
      </c>
      <c r="AY114">
        <f t="shared" ca="1" si="108"/>
        <v>40</v>
      </c>
      <c r="AZ114" s="5">
        <f t="shared" ca="1" si="109"/>
        <v>0.8666666666666667</v>
      </c>
      <c r="BB114">
        <f t="shared" si="66"/>
        <v>3.1925496782069553E-2</v>
      </c>
      <c r="BC114">
        <f t="shared" si="67"/>
        <v>0.96807450321793043</v>
      </c>
      <c r="BE114" s="33">
        <f t="shared" si="68"/>
        <v>4.9448061648758079</v>
      </c>
      <c r="BF114" s="32">
        <f t="shared" si="69"/>
        <v>5.1129226753237153E-2</v>
      </c>
      <c r="BG114" s="33"/>
      <c r="BH114" s="34">
        <f t="shared" si="70"/>
        <v>0.94887077324676283</v>
      </c>
      <c r="BI114" s="34"/>
      <c r="BJ114" s="34">
        <f t="shared" si="75"/>
        <v>0.94887077324676283</v>
      </c>
      <c r="BK114" s="34"/>
      <c r="BL114" s="5">
        <f t="shared" ca="1" si="105"/>
        <v>0.92511465942556315</v>
      </c>
    </row>
    <row r="115" spans="1:64" x14ac:dyDescent="0.2">
      <c r="A115" s="45">
        <v>107</v>
      </c>
      <c r="B115" s="35">
        <f t="shared" si="71"/>
        <v>1.2268518518518533E-2</v>
      </c>
      <c r="C115" s="36">
        <v>104.41773536244035</v>
      </c>
      <c r="D115" s="29">
        <v>110</v>
      </c>
      <c r="E115" s="29">
        <v>3</v>
      </c>
      <c r="F115" s="37">
        <f t="shared" si="58"/>
        <v>0.5</v>
      </c>
      <c r="G115" s="38">
        <f t="shared" si="72"/>
        <v>110</v>
      </c>
      <c r="H115" s="31">
        <v>5</v>
      </c>
      <c r="I115" s="31">
        <v>20</v>
      </c>
      <c r="J115" s="36">
        <v>-19.620881976853497</v>
      </c>
      <c r="K115" s="37">
        <f t="shared" si="60"/>
        <v>-4.9052204942133741</v>
      </c>
      <c r="L115" s="30">
        <f t="shared" si="61"/>
        <v>-4.9052204942133741</v>
      </c>
      <c r="M115" s="37">
        <f t="shared" si="62"/>
        <v>105.09477950578662</v>
      </c>
      <c r="N115" s="37">
        <f t="shared" si="63"/>
        <v>105.09477950578662</v>
      </c>
      <c r="O115" s="37">
        <f t="shared" si="64"/>
        <v>-5.5822646375596463</v>
      </c>
      <c r="Q115" s="64">
        <f t="shared" ref="Q115:AT115" ca="1" si="120">IF(AND(ABS(SLOPE($L85:$L115,$A85:$A115)) &gt; $Q$3,
      ABS(SLOPE(OFFSET($O85:$O115, Q$7, 0),$A85:$A115)) &gt; $Q$3),
(MAX(0,(CORREL( $L85:$L115, OFFSET($O85:$O115, Q$7, 0) )))),
(1-ABS(SLOPE($L85:$L115, $A85:$A115)-SLOPE(OFFSET($O85:$O115, Q$7, 0),$A85:$A115)))
)</f>
        <v>0.94070479094305171</v>
      </c>
      <c r="R115" s="64">
        <f t="shared" ca="1" si="120"/>
        <v>0.94261125785094657</v>
      </c>
      <c r="S115" s="64">
        <f t="shared" ca="1" si="120"/>
        <v>0.94543981173745151</v>
      </c>
      <c r="T115" s="64">
        <f t="shared" ca="1" si="120"/>
        <v>0.94878594085067902</v>
      </c>
      <c r="U115" s="64">
        <f t="shared" ca="1" si="120"/>
        <v>0.955589926530237</v>
      </c>
      <c r="V115" s="64">
        <f t="shared" ca="1" si="120"/>
        <v>0.93382045196488839</v>
      </c>
      <c r="W115" s="64">
        <f t="shared" ca="1" si="120"/>
        <v>0.8972123739319654</v>
      </c>
      <c r="X115" s="64">
        <f t="shared" ca="1" si="120"/>
        <v>0.80932835585871388</v>
      </c>
      <c r="Y115" s="64">
        <f t="shared" ca="1" si="120"/>
        <v>0.66576969396113472</v>
      </c>
      <c r="Z115" s="64">
        <f t="shared" ca="1" si="120"/>
        <v>0.92960968014617185</v>
      </c>
      <c r="AA115" s="64">
        <f t="shared" ca="1" si="120"/>
        <v>0.90370060526204188</v>
      </c>
      <c r="AB115" s="64">
        <f t="shared" ca="1" si="120"/>
        <v>0.88161122433278649</v>
      </c>
      <c r="AC115" s="64">
        <f t="shared" ca="1" si="120"/>
        <v>0.85698253933810875</v>
      </c>
      <c r="AD115" s="64">
        <f t="shared" ca="1" si="120"/>
        <v>0</v>
      </c>
      <c r="AE115" s="64">
        <f t="shared" ca="1" si="120"/>
        <v>0</v>
      </c>
      <c r="AF115" s="64">
        <f t="shared" ca="1" si="120"/>
        <v>0</v>
      </c>
      <c r="AG115" s="64">
        <f t="shared" ca="1" si="120"/>
        <v>0</v>
      </c>
      <c r="AH115" s="64">
        <f t="shared" ca="1" si="120"/>
        <v>0</v>
      </c>
      <c r="AI115" s="64">
        <f t="shared" ca="1" si="120"/>
        <v>0</v>
      </c>
      <c r="AJ115" s="64">
        <f t="shared" ca="1" si="120"/>
        <v>0</v>
      </c>
      <c r="AK115" s="64">
        <f t="shared" ca="1" si="120"/>
        <v>0</v>
      </c>
      <c r="AL115" s="64">
        <f t="shared" ca="1" si="120"/>
        <v>0</v>
      </c>
      <c r="AM115" s="64">
        <f t="shared" ca="1" si="120"/>
        <v>0</v>
      </c>
      <c r="AN115" s="64">
        <f t="shared" ca="1" si="120"/>
        <v>0</v>
      </c>
      <c r="AO115" s="64">
        <f t="shared" ca="1" si="120"/>
        <v>0</v>
      </c>
      <c r="AP115" s="64">
        <f t="shared" ca="1" si="120"/>
        <v>0</v>
      </c>
      <c r="AQ115" s="64">
        <f t="shared" ca="1" si="120"/>
        <v>0</v>
      </c>
      <c r="AR115" s="64">
        <f t="shared" ca="1" si="120"/>
        <v>0</v>
      </c>
      <c r="AS115" s="64">
        <f t="shared" ca="1" si="120"/>
        <v>0</v>
      </c>
      <c r="AT115" s="64">
        <f t="shared" ca="1" si="120"/>
        <v>0</v>
      </c>
      <c r="AV115" s="40">
        <f t="shared" ca="1" si="103"/>
        <v>0.955589926530237</v>
      </c>
      <c r="AW115" s="41">
        <f t="shared" ca="1" si="104"/>
        <v>4</v>
      </c>
      <c r="AX115" t="str">
        <f t="shared" ca="1" si="107"/>
        <v>+40s</v>
      </c>
      <c r="AY115">
        <f t="shared" ca="1" si="108"/>
        <v>30</v>
      </c>
      <c r="AZ115" s="5">
        <f t="shared" ca="1" si="109"/>
        <v>0.9</v>
      </c>
      <c r="BB115">
        <f t="shared" si="66"/>
        <v>0.13540882866925444</v>
      </c>
      <c r="BC115">
        <f t="shared" si="67"/>
        <v>0.86459117133074559</v>
      </c>
      <c r="BE115" s="33">
        <f t="shared" si="68"/>
        <v>4.9052204942133741</v>
      </c>
      <c r="BF115" s="32">
        <f t="shared" si="69"/>
        <v>0.21685954498001542</v>
      </c>
      <c r="BG115" s="33"/>
      <c r="BH115" s="34">
        <f t="shared" si="70"/>
        <v>0.78314045501998453</v>
      </c>
      <c r="BI115" s="34"/>
      <c r="BJ115" s="34">
        <f t="shared" si="75"/>
        <v>0.78314045501998453</v>
      </c>
      <c r="BK115" s="34"/>
      <c r="BL115" s="5">
        <f t="shared" ca="1" si="105"/>
        <v>0.87957679385007381</v>
      </c>
    </row>
    <row r="116" spans="1:64" x14ac:dyDescent="0.2">
      <c r="A116" s="45">
        <v>108</v>
      </c>
      <c r="B116" s="35">
        <f t="shared" si="71"/>
        <v>1.2384259259259274E-2</v>
      </c>
      <c r="C116" s="36">
        <v>104.80007517493171</v>
      </c>
      <c r="D116" s="29">
        <v>110</v>
      </c>
      <c r="E116" s="29">
        <v>3</v>
      </c>
      <c r="F116" s="37">
        <f t="shared" si="58"/>
        <v>0.5</v>
      </c>
      <c r="G116" s="38">
        <f t="shared" si="72"/>
        <v>110</v>
      </c>
      <c r="H116" s="31">
        <v>5</v>
      </c>
      <c r="I116" s="31">
        <v>20</v>
      </c>
      <c r="J116" s="36">
        <v>-19.420492445572791</v>
      </c>
      <c r="K116" s="37">
        <f t="shared" si="60"/>
        <v>-4.8551231113931976</v>
      </c>
      <c r="L116" s="30">
        <f t="shared" si="61"/>
        <v>-4.8551231113931976</v>
      </c>
      <c r="M116" s="37">
        <f t="shared" si="62"/>
        <v>105.1448768886068</v>
      </c>
      <c r="N116" s="37">
        <f t="shared" si="63"/>
        <v>105.1448768886068</v>
      </c>
      <c r="O116" s="37">
        <f t="shared" si="64"/>
        <v>-5.1999248250682939</v>
      </c>
      <c r="Q116" s="64">
        <f t="shared" ref="Q116:AT116" ca="1" si="121">IF(AND(ABS(SLOPE($L86:$L116,$A86:$A116)) &gt; $Q$3,
      ABS(SLOPE(OFFSET($O86:$O116, Q$7, 0),$A86:$A116)) &gt; $Q$3),
(MAX(0,(CORREL( $L86:$L116, OFFSET($O86:$O116, Q$7, 0) )))),
(1-ABS(SLOPE($L86:$L116, $A86:$A116)-SLOPE(OFFSET($O86:$O116, Q$7, 0),$A86:$A116)))
)</f>
        <v>0.93173413619918344</v>
      </c>
      <c r="R116" s="64">
        <f t="shared" ca="1" si="121"/>
        <v>0.93524877522118544</v>
      </c>
      <c r="S116" s="64">
        <f t="shared" ca="1" si="121"/>
        <v>0.93967212413560197</v>
      </c>
      <c r="T116" s="64">
        <f t="shared" ca="1" si="121"/>
        <v>0.94951768703283879</v>
      </c>
      <c r="U116" s="64">
        <f t="shared" ca="1" si="121"/>
        <v>0.93251439161671101</v>
      </c>
      <c r="V116" s="64">
        <f t="shared" ca="1" si="121"/>
        <v>0.90105768038993728</v>
      </c>
      <c r="W116" s="64">
        <f t="shared" ca="1" si="121"/>
        <v>0.82093225859431029</v>
      </c>
      <c r="X116" s="64">
        <f t="shared" ca="1" si="121"/>
        <v>0.6847697469298003</v>
      </c>
      <c r="Y116" s="64">
        <f t="shared" ca="1" si="121"/>
        <v>0.93865255542775439</v>
      </c>
      <c r="Z116" s="64">
        <f t="shared" ca="1" si="121"/>
        <v>0.91274348054362442</v>
      </c>
      <c r="AA116" s="64">
        <f t="shared" ca="1" si="121"/>
        <v>0.89065409961436903</v>
      </c>
      <c r="AB116" s="64">
        <f t="shared" ca="1" si="121"/>
        <v>0.86602541461969129</v>
      </c>
      <c r="AC116" s="64">
        <f t="shared" ca="1" si="121"/>
        <v>0</v>
      </c>
      <c r="AD116" s="64">
        <f t="shared" ca="1" si="121"/>
        <v>0</v>
      </c>
      <c r="AE116" s="64">
        <f t="shared" ca="1" si="121"/>
        <v>0</v>
      </c>
      <c r="AF116" s="64">
        <f t="shared" ca="1" si="121"/>
        <v>0</v>
      </c>
      <c r="AG116" s="64">
        <f t="shared" ca="1" si="121"/>
        <v>0</v>
      </c>
      <c r="AH116" s="64">
        <f t="shared" ca="1" si="121"/>
        <v>0</v>
      </c>
      <c r="AI116" s="64">
        <f t="shared" ca="1" si="121"/>
        <v>0</v>
      </c>
      <c r="AJ116" s="64">
        <f t="shared" ca="1" si="121"/>
        <v>0</v>
      </c>
      <c r="AK116" s="64">
        <f t="shared" ca="1" si="121"/>
        <v>0</v>
      </c>
      <c r="AL116" s="64">
        <f t="shared" ca="1" si="121"/>
        <v>0</v>
      </c>
      <c r="AM116" s="64">
        <f t="shared" ca="1" si="121"/>
        <v>0</v>
      </c>
      <c r="AN116" s="64">
        <f t="shared" ca="1" si="121"/>
        <v>0</v>
      </c>
      <c r="AO116" s="64">
        <f t="shared" ca="1" si="121"/>
        <v>0</v>
      </c>
      <c r="AP116" s="64">
        <f t="shared" ca="1" si="121"/>
        <v>0</v>
      </c>
      <c r="AQ116" s="64">
        <f t="shared" ca="1" si="121"/>
        <v>0</v>
      </c>
      <c r="AR116" s="64">
        <f t="shared" ca="1" si="121"/>
        <v>0</v>
      </c>
      <c r="AS116" s="64">
        <f t="shared" ca="1" si="121"/>
        <v>0</v>
      </c>
      <c r="AT116" s="64">
        <f t="shared" ca="1" si="121"/>
        <v>0</v>
      </c>
      <c r="AV116" s="40">
        <f t="shared" ca="1" si="103"/>
        <v>0.94951768703283879</v>
      </c>
      <c r="AW116" s="41">
        <f t="shared" ca="1" si="104"/>
        <v>3</v>
      </c>
      <c r="AX116" t="str">
        <f t="shared" ca="1" si="107"/>
        <v>+30s</v>
      </c>
      <c r="AY116">
        <f t="shared" ca="1" si="108"/>
        <v>20</v>
      </c>
      <c r="AZ116" s="5">
        <f t="shared" ca="1" si="109"/>
        <v>0.93333333333333335</v>
      </c>
      <c r="BB116">
        <f t="shared" si="66"/>
        <v>6.8960342735019248E-2</v>
      </c>
      <c r="BC116">
        <f t="shared" si="67"/>
        <v>0.93103965726498072</v>
      </c>
      <c r="BE116" s="33">
        <f t="shared" si="68"/>
        <v>4.8551231113931976</v>
      </c>
      <c r="BF116" s="32">
        <f t="shared" si="69"/>
        <v>0.11044116321034068</v>
      </c>
      <c r="BG116" s="33"/>
      <c r="BH116" s="34">
        <f t="shared" si="70"/>
        <v>0.8895588367896593</v>
      </c>
      <c r="BI116" s="34"/>
      <c r="BJ116" s="34">
        <f t="shared" si="75"/>
        <v>0.8895588367896593</v>
      </c>
      <c r="BK116" s="34"/>
      <c r="BL116" s="5">
        <f t="shared" ca="1" si="105"/>
        <v>0.92413661905194378</v>
      </c>
    </row>
    <row r="117" spans="1:64" x14ac:dyDescent="0.2">
      <c r="A117" s="45">
        <v>109</v>
      </c>
      <c r="B117" s="35">
        <f t="shared" si="71"/>
        <v>1.2500000000000015E-2</v>
      </c>
      <c r="C117" s="36">
        <v>104.73813347499186</v>
      </c>
      <c r="D117" s="29">
        <v>90</v>
      </c>
      <c r="E117" s="29">
        <v>3</v>
      </c>
      <c r="F117" s="37">
        <f t="shared" si="58"/>
        <v>0.5</v>
      </c>
      <c r="G117" s="38">
        <f t="shared" si="72"/>
        <v>109.5</v>
      </c>
      <c r="H117" s="31">
        <v>5</v>
      </c>
      <c r="I117" s="31">
        <v>20</v>
      </c>
      <c r="J117" s="36">
        <v>-19.178485493262734</v>
      </c>
      <c r="K117" s="37">
        <f t="shared" si="60"/>
        <v>-4.7946213733156835</v>
      </c>
      <c r="L117" s="30">
        <f t="shared" si="61"/>
        <v>-4.7946213733156835</v>
      </c>
      <c r="M117" s="37">
        <f t="shared" si="62"/>
        <v>85.205378626684322</v>
      </c>
      <c r="N117" s="37">
        <f t="shared" si="63"/>
        <v>104.70537862668432</v>
      </c>
      <c r="O117" s="37">
        <f t="shared" si="64"/>
        <v>-4.7618665250081449</v>
      </c>
      <c r="Q117" s="64">
        <f t="shared" ref="Q117:AT117" ca="1" si="122">IF(AND(ABS(SLOPE($L87:$L117,$A87:$A117)) &gt; $Q$3,
      ABS(SLOPE(OFFSET($O87:$O117, Q$7, 0),$A87:$A117)) &gt; $Q$3),
(MAX(0,(CORREL( $L87:$L117, OFFSET($O87:$O117, Q$7, 0) )))),
(1-ABS(SLOPE($L87:$L117, $A87:$A117)-SLOPE(OFFSET($O87:$O117, Q$7, 0),$A87:$A117)))
)</f>
        <v>0.92169642463157353</v>
      </c>
      <c r="R117" s="64">
        <f t="shared" ca="1" si="122"/>
        <v>0.92737629292967494</v>
      </c>
      <c r="S117" s="64">
        <f t="shared" ca="1" si="122"/>
        <v>0.94077419877274904</v>
      </c>
      <c r="T117" s="64">
        <f t="shared" ca="1" si="122"/>
        <v>0.92939272275057017</v>
      </c>
      <c r="U117" s="64">
        <f t="shared" ca="1" si="122"/>
        <v>0.90403445686156869</v>
      </c>
      <c r="V117" s="64">
        <f t="shared" ca="1" si="122"/>
        <v>0.83314985365466743</v>
      </c>
      <c r="W117" s="64">
        <f t="shared" ca="1" si="122"/>
        <v>0.70589834218370473</v>
      </c>
      <c r="X117" s="64">
        <f t="shared" ca="1" si="122"/>
        <v>0.94790164206311167</v>
      </c>
      <c r="Y117" s="64">
        <f t="shared" ca="1" si="122"/>
        <v>0.9219925671789817</v>
      </c>
      <c r="Z117" s="64">
        <f t="shared" ca="1" si="122"/>
        <v>0.89990318624972632</v>
      </c>
      <c r="AA117" s="64">
        <f t="shared" ca="1" si="122"/>
        <v>0.87527450125504846</v>
      </c>
      <c r="AB117" s="64">
        <f t="shared" ca="1" si="122"/>
        <v>0</v>
      </c>
      <c r="AC117" s="64">
        <f t="shared" ca="1" si="122"/>
        <v>0</v>
      </c>
      <c r="AD117" s="64">
        <f t="shared" ca="1" si="122"/>
        <v>0</v>
      </c>
      <c r="AE117" s="64">
        <f t="shared" ca="1" si="122"/>
        <v>0</v>
      </c>
      <c r="AF117" s="64">
        <f t="shared" ca="1" si="122"/>
        <v>0</v>
      </c>
      <c r="AG117" s="64">
        <f t="shared" ca="1" si="122"/>
        <v>0</v>
      </c>
      <c r="AH117" s="64">
        <f t="shared" ca="1" si="122"/>
        <v>0</v>
      </c>
      <c r="AI117" s="64">
        <f t="shared" ca="1" si="122"/>
        <v>0</v>
      </c>
      <c r="AJ117" s="64">
        <f t="shared" ca="1" si="122"/>
        <v>0</v>
      </c>
      <c r="AK117" s="64">
        <f t="shared" ca="1" si="122"/>
        <v>0</v>
      </c>
      <c r="AL117" s="64">
        <f t="shared" ca="1" si="122"/>
        <v>0</v>
      </c>
      <c r="AM117" s="64">
        <f t="shared" ca="1" si="122"/>
        <v>0</v>
      </c>
      <c r="AN117" s="64">
        <f t="shared" ca="1" si="122"/>
        <v>0</v>
      </c>
      <c r="AO117" s="64">
        <f t="shared" ca="1" si="122"/>
        <v>0</v>
      </c>
      <c r="AP117" s="64">
        <f t="shared" ca="1" si="122"/>
        <v>0</v>
      </c>
      <c r="AQ117" s="64">
        <f t="shared" ca="1" si="122"/>
        <v>0</v>
      </c>
      <c r="AR117" s="64">
        <f t="shared" ca="1" si="122"/>
        <v>0</v>
      </c>
      <c r="AS117" s="64">
        <f t="shared" ca="1" si="122"/>
        <v>0</v>
      </c>
      <c r="AT117" s="64">
        <f t="shared" ca="1" si="122"/>
        <v>0</v>
      </c>
      <c r="AV117" s="40">
        <f t="shared" ca="1" si="103"/>
        <v>0.94790164206311167</v>
      </c>
      <c r="AW117" s="41">
        <f t="shared" ca="1" si="104"/>
        <v>7</v>
      </c>
      <c r="AX117" t="str">
        <f t="shared" ca="1" si="107"/>
        <v>+70s</v>
      </c>
      <c r="AY117">
        <f t="shared" ca="1" si="108"/>
        <v>60</v>
      </c>
      <c r="AZ117" s="5">
        <f t="shared" ca="1" si="109"/>
        <v>0.8</v>
      </c>
      <c r="BB117">
        <f t="shared" si="66"/>
        <v>6.5509696615077221E-3</v>
      </c>
      <c r="BC117">
        <f t="shared" si="67"/>
        <v>0.9934490303384923</v>
      </c>
      <c r="BE117" s="33">
        <f t="shared" si="68"/>
        <v>4.7946213733156835</v>
      </c>
      <c r="BF117" s="32">
        <f t="shared" si="69"/>
        <v>1.049148946884744E-2</v>
      </c>
      <c r="BG117" s="33"/>
      <c r="BH117" s="34">
        <f t="shared" si="70"/>
        <v>0.98950851053115252</v>
      </c>
      <c r="BI117" s="34"/>
      <c r="BJ117" s="34">
        <f t="shared" si="75"/>
        <v>0.98950851053115252</v>
      </c>
      <c r="BK117" s="34"/>
      <c r="BL117" s="5">
        <f t="shared" ca="1" si="105"/>
        <v>0.91247005086475463</v>
      </c>
    </row>
    <row r="118" spans="1:64" x14ac:dyDescent="0.2">
      <c r="A118" s="45">
        <v>110</v>
      </c>
      <c r="B118" s="35">
        <f t="shared" si="71"/>
        <v>1.2615740740740755E-2</v>
      </c>
      <c r="C118" s="36">
        <v>104.3651563662002</v>
      </c>
      <c r="D118" s="29">
        <v>90</v>
      </c>
      <c r="E118" s="29">
        <v>3</v>
      </c>
      <c r="F118" s="37">
        <f t="shared" si="58"/>
        <v>0.5</v>
      </c>
      <c r="G118" s="38">
        <f t="shared" si="72"/>
        <v>109</v>
      </c>
      <c r="H118" s="31">
        <v>5</v>
      </c>
      <c r="I118" s="31">
        <v>20</v>
      </c>
      <c r="J118" s="36">
        <v>-18.895379732170397</v>
      </c>
      <c r="K118" s="37">
        <f t="shared" si="60"/>
        <v>-4.7238449330425993</v>
      </c>
      <c r="L118" s="30">
        <f t="shared" si="61"/>
        <v>-4.7238449330425993</v>
      </c>
      <c r="M118" s="37">
        <f t="shared" si="62"/>
        <v>85.276155066957401</v>
      </c>
      <c r="N118" s="37">
        <f t="shared" si="63"/>
        <v>104.2761550669574</v>
      </c>
      <c r="O118" s="37">
        <f t="shared" si="64"/>
        <v>-4.6348436337998038</v>
      </c>
      <c r="Q118" s="64">
        <f t="shared" ref="Q118:AT118" ca="1" si="123">IF(AND(ABS(SLOPE($L88:$L118,$A88:$A118)) &gt; $Q$3,
      ABS(SLOPE(OFFSET($O88:$O118, Q$7, 0),$A88:$A118)) &gt; $Q$3),
(MAX(0,(CORREL( $L88:$L118, OFFSET($O88:$O118, Q$7, 0) )))),
(1-ABS(SLOPE($L88:$L118, $A88:$A118)-SLOPE(OFFSET($O88:$O118, Q$7, 0),$A88:$A118)))
)</f>
        <v>0.91051119843059569</v>
      </c>
      <c r="R118" s="64">
        <f t="shared" ca="1" si="123"/>
        <v>0.92810637244298078</v>
      </c>
      <c r="S118" s="64">
        <f t="shared" ca="1" si="123"/>
        <v>0.92344555461639388</v>
      </c>
      <c r="T118" s="64">
        <f t="shared" ca="1" si="123"/>
        <v>0.905408961942199</v>
      </c>
      <c r="U118" s="64">
        <f t="shared" ca="1" si="123"/>
        <v>0.84569660573720151</v>
      </c>
      <c r="V118" s="64">
        <f t="shared" ca="1" si="123"/>
        <v>0.72935993758911588</v>
      </c>
      <c r="W118" s="64">
        <f t="shared" ca="1" si="123"/>
        <v>0.95733711959023848</v>
      </c>
      <c r="X118" s="64">
        <f t="shared" ca="1" si="123"/>
        <v>0.93142804470610852</v>
      </c>
      <c r="Y118" s="64">
        <f t="shared" ca="1" si="123"/>
        <v>0.90933866377685313</v>
      </c>
      <c r="Z118" s="64">
        <f t="shared" ca="1" si="123"/>
        <v>0.88470997878217528</v>
      </c>
      <c r="AA118" s="64">
        <f t="shared" ca="1" si="123"/>
        <v>2.708157313765237E-2</v>
      </c>
      <c r="AB118" s="64">
        <f t="shared" ca="1" si="123"/>
        <v>0</v>
      </c>
      <c r="AC118" s="64">
        <f t="shared" ca="1" si="123"/>
        <v>0</v>
      </c>
      <c r="AD118" s="64">
        <f t="shared" ca="1" si="123"/>
        <v>0</v>
      </c>
      <c r="AE118" s="64">
        <f t="shared" ca="1" si="123"/>
        <v>0</v>
      </c>
      <c r="AF118" s="64">
        <f t="shared" ca="1" si="123"/>
        <v>0</v>
      </c>
      <c r="AG118" s="64">
        <f t="shared" ca="1" si="123"/>
        <v>0</v>
      </c>
      <c r="AH118" s="64">
        <f t="shared" ca="1" si="123"/>
        <v>0</v>
      </c>
      <c r="AI118" s="64">
        <f t="shared" ca="1" si="123"/>
        <v>0</v>
      </c>
      <c r="AJ118" s="64">
        <f t="shared" ca="1" si="123"/>
        <v>0</v>
      </c>
      <c r="AK118" s="64">
        <f t="shared" ca="1" si="123"/>
        <v>0</v>
      </c>
      <c r="AL118" s="64">
        <f t="shared" ca="1" si="123"/>
        <v>0</v>
      </c>
      <c r="AM118" s="64">
        <f t="shared" ca="1" si="123"/>
        <v>0</v>
      </c>
      <c r="AN118" s="64">
        <f t="shared" ca="1" si="123"/>
        <v>0</v>
      </c>
      <c r="AO118" s="64">
        <f t="shared" ca="1" si="123"/>
        <v>0</v>
      </c>
      <c r="AP118" s="64">
        <f t="shared" ca="1" si="123"/>
        <v>0</v>
      </c>
      <c r="AQ118" s="64">
        <f t="shared" ca="1" si="123"/>
        <v>0</v>
      </c>
      <c r="AR118" s="64">
        <f t="shared" ca="1" si="123"/>
        <v>0</v>
      </c>
      <c r="AS118" s="64">
        <f t="shared" ca="1" si="123"/>
        <v>0</v>
      </c>
      <c r="AT118" s="64">
        <f t="shared" ca="1" si="123"/>
        <v>0</v>
      </c>
      <c r="AV118" s="40">
        <f t="shared" ca="1" si="103"/>
        <v>0.95733711959023848</v>
      </c>
      <c r="AW118" s="41">
        <f t="shared" ca="1" si="104"/>
        <v>6</v>
      </c>
      <c r="AX118" t="str">
        <f t="shared" ca="1" si="107"/>
        <v>+60s</v>
      </c>
      <c r="AY118">
        <f t="shared" ca="1" si="108"/>
        <v>50</v>
      </c>
      <c r="AZ118" s="5">
        <f t="shared" ca="1" si="109"/>
        <v>0.83333333333333337</v>
      </c>
      <c r="BB118">
        <f t="shared" si="66"/>
        <v>1.7800259848559107E-2</v>
      </c>
      <c r="BC118">
        <f t="shared" si="67"/>
        <v>0.98219974015144085</v>
      </c>
      <c r="BE118" s="33">
        <f t="shared" si="68"/>
        <v>4.7238449330425993</v>
      </c>
      <c r="BF118" s="32">
        <f t="shared" si="69"/>
        <v>2.8507419266680677E-2</v>
      </c>
      <c r="BG118" s="33"/>
      <c r="BH118" s="34">
        <f t="shared" si="70"/>
        <v>0.97149258073331934</v>
      </c>
      <c r="BI118" s="34"/>
      <c r="BJ118" s="34">
        <f t="shared" si="75"/>
        <v>0.97149258073331934</v>
      </c>
      <c r="BK118" s="34"/>
      <c r="BL118" s="5">
        <f t="shared" ca="1" si="105"/>
        <v>0.92072101121896377</v>
      </c>
    </row>
    <row r="119" spans="1:64" x14ac:dyDescent="0.2">
      <c r="A119" s="45">
        <v>111</v>
      </c>
      <c r="B119" s="35">
        <f t="shared" si="71"/>
        <v>1.2731481481481496E-2</v>
      </c>
      <c r="C119" s="36">
        <v>104.43222220210282</v>
      </c>
      <c r="D119" s="29">
        <v>90</v>
      </c>
      <c r="E119" s="29">
        <v>3</v>
      </c>
      <c r="F119" s="37">
        <f t="shared" si="58"/>
        <v>0.5</v>
      </c>
      <c r="G119" s="38">
        <f t="shared" si="72"/>
        <v>108.5</v>
      </c>
      <c r="H119" s="31">
        <v>5</v>
      </c>
      <c r="I119" s="31">
        <v>20</v>
      </c>
      <c r="J119" s="36">
        <v>-18.57178184782078</v>
      </c>
      <c r="K119" s="37">
        <f t="shared" si="60"/>
        <v>-4.6429454619551951</v>
      </c>
      <c r="L119" s="30">
        <f t="shared" si="61"/>
        <v>-4.6429454619551951</v>
      </c>
      <c r="M119" s="37">
        <f t="shared" si="62"/>
        <v>85.357054538044807</v>
      </c>
      <c r="N119" s="37">
        <f t="shared" si="63"/>
        <v>103.85705453804481</v>
      </c>
      <c r="O119" s="37">
        <f t="shared" si="64"/>
        <v>-4.067777797897179</v>
      </c>
      <c r="Q119" s="64">
        <f t="shared" ref="Q119:AT119" ca="1" si="124">IF(AND(ABS(SLOPE($L89:$L119,$A89:$A119)) &gt; $Q$3,
      ABS(SLOPE(OFFSET($O89:$O119, Q$7, 0),$A89:$A119)) &gt; $Q$3),
(MAX(0,(CORREL( $L89:$L119, OFFSET($O89:$O119, Q$7, 0) )))),
(1-ABS(SLOPE($L89:$L119, $A89:$A119)-SLOPE(OFFSET($O89:$O119, Q$7, 0),$A89:$A119)))
)</f>
        <v>0.90955264717995599</v>
      </c>
      <c r="R119" s="64">
        <f t="shared" ca="1" si="124"/>
        <v>0.9130350891751926</v>
      </c>
      <c r="S119" s="64">
        <f t="shared" ca="1" si="124"/>
        <v>0.90391516208707634</v>
      </c>
      <c r="T119" s="64">
        <f t="shared" ca="1" si="124"/>
        <v>0.85792107783817206</v>
      </c>
      <c r="U119" s="64">
        <f t="shared" ca="1" si="124"/>
        <v>0.75518878613708462</v>
      </c>
      <c r="V119" s="64">
        <f t="shared" ca="1" si="124"/>
        <v>0.96693876811811197</v>
      </c>
      <c r="W119" s="64">
        <f t="shared" ca="1" si="124"/>
        <v>0.941029693233982</v>
      </c>
      <c r="X119" s="64">
        <f t="shared" ca="1" si="124"/>
        <v>0.91894031230472661</v>
      </c>
      <c r="Y119" s="64">
        <f t="shared" ca="1" si="124"/>
        <v>0.89431162731004887</v>
      </c>
      <c r="Z119" s="64">
        <f t="shared" ca="1" si="124"/>
        <v>8.3100502784664312E-2</v>
      </c>
      <c r="AA119" s="64">
        <f t="shared" ca="1" si="124"/>
        <v>0</v>
      </c>
      <c r="AB119" s="64">
        <f t="shared" ca="1" si="124"/>
        <v>0</v>
      </c>
      <c r="AC119" s="64">
        <f t="shared" ca="1" si="124"/>
        <v>0</v>
      </c>
      <c r="AD119" s="64">
        <f t="shared" ca="1" si="124"/>
        <v>0</v>
      </c>
      <c r="AE119" s="64">
        <f t="shared" ca="1" si="124"/>
        <v>0</v>
      </c>
      <c r="AF119" s="64">
        <f t="shared" ca="1" si="124"/>
        <v>0</v>
      </c>
      <c r="AG119" s="64">
        <f t="shared" ca="1" si="124"/>
        <v>0</v>
      </c>
      <c r="AH119" s="64">
        <f t="shared" ca="1" si="124"/>
        <v>0</v>
      </c>
      <c r="AI119" s="64">
        <f t="shared" ca="1" si="124"/>
        <v>0</v>
      </c>
      <c r="AJ119" s="64">
        <f t="shared" ca="1" si="124"/>
        <v>0</v>
      </c>
      <c r="AK119" s="64">
        <f t="shared" ca="1" si="124"/>
        <v>0</v>
      </c>
      <c r="AL119" s="64">
        <f t="shared" ca="1" si="124"/>
        <v>0</v>
      </c>
      <c r="AM119" s="64">
        <f t="shared" ca="1" si="124"/>
        <v>0</v>
      </c>
      <c r="AN119" s="64">
        <f t="shared" ca="1" si="124"/>
        <v>0</v>
      </c>
      <c r="AO119" s="64">
        <f t="shared" ca="1" si="124"/>
        <v>0</v>
      </c>
      <c r="AP119" s="64">
        <f t="shared" ca="1" si="124"/>
        <v>0</v>
      </c>
      <c r="AQ119" s="64">
        <f t="shared" ca="1" si="124"/>
        <v>0</v>
      </c>
      <c r="AR119" s="64">
        <f t="shared" ca="1" si="124"/>
        <v>0</v>
      </c>
      <c r="AS119" s="64">
        <f t="shared" ca="1" si="124"/>
        <v>0</v>
      </c>
      <c r="AT119" s="64">
        <f t="shared" ca="1" si="124"/>
        <v>0</v>
      </c>
      <c r="AV119" s="40">
        <f t="shared" ca="1" si="103"/>
        <v>0.96693876811811197</v>
      </c>
      <c r="AW119" s="41">
        <f t="shared" ca="1" si="104"/>
        <v>5</v>
      </c>
      <c r="AX119" t="str">
        <f t="shared" ca="1" si="107"/>
        <v>+50s</v>
      </c>
      <c r="AY119">
        <f t="shared" ca="1" si="108"/>
        <v>40</v>
      </c>
      <c r="AZ119" s="5">
        <f t="shared" ca="1" si="109"/>
        <v>0.8666666666666667</v>
      </c>
      <c r="BB119">
        <f t="shared" si="66"/>
        <v>0.11503353281160322</v>
      </c>
      <c r="BC119">
        <f t="shared" si="67"/>
        <v>0.88496646718839678</v>
      </c>
      <c r="BE119" s="33">
        <f t="shared" si="68"/>
        <v>4.6429454619551951</v>
      </c>
      <c r="BF119" s="32">
        <f t="shared" si="69"/>
        <v>0.18422816169468978</v>
      </c>
      <c r="BG119" s="33"/>
      <c r="BH119" s="34">
        <f t="shared" si="70"/>
        <v>0.81577183830531019</v>
      </c>
      <c r="BI119" s="34"/>
      <c r="BJ119" s="34">
        <f t="shared" si="75"/>
        <v>0.81577183830531019</v>
      </c>
      <c r="BK119" s="34"/>
      <c r="BL119" s="5">
        <f t="shared" ca="1" si="105"/>
        <v>0.88312575769669632</v>
      </c>
    </row>
    <row r="120" spans="1:64" x14ac:dyDescent="0.2">
      <c r="A120" s="45">
        <v>112</v>
      </c>
      <c r="B120" s="35">
        <f t="shared" si="71"/>
        <v>1.2847222222222237E-2</v>
      </c>
      <c r="C120" s="36">
        <v>104.99692966349214</v>
      </c>
      <c r="D120" s="29">
        <v>90</v>
      </c>
      <c r="E120" s="29">
        <v>3</v>
      </c>
      <c r="F120" s="37">
        <f t="shared" si="58"/>
        <v>0.5</v>
      </c>
      <c r="G120" s="38">
        <f t="shared" si="72"/>
        <v>108</v>
      </c>
      <c r="H120" s="31">
        <v>5</v>
      </c>
      <c r="I120" s="31">
        <v>20</v>
      </c>
      <c r="J120" s="36">
        <v>-18.208385298911448</v>
      </c>
      <c r="K120" s="37">
        <f t="shared" si="60"/>
        <v>-4.5520963247278621</v>
      </c>
      <c r="L120" s="30">
        <f t="shared" si="61"/>
        <v>-4.5520963247278621</v>
      </c>
      <c r="M120" s="37">
        <f t="shared" si="62"/>
        <v>85.447903675272144</v>
      </c>
      <c r="N120" s="37">
        <f t="shared" si="63"/>
        <v>103.44790367527214</v>
      </c>
      <c r="O120" s="37">
        <f t="shared" si="64"/>
        <v>-3.0030703365078608</v>
      </c>
      <c r="Q120" s="64">
        <f t="shared" ref="Q120:AT120" ca="1" si="125">IF(AND(ABS(SLOPE($L90:$L120,$A90:$A120)) &gt; $Q$3,
      ABS(SLOPE(OFFSET($O90:$O120, Q$7, 0),$A90:$A120)) &gt; $Q$3),
(MAX(0,(CORREL( $L90:$L120, OFFSET($O90:$O120, Q$7, 0) )))),
(1-ABS(SLOPE($L90:$L120, $A90:$A120)-SLOPE(OFFSET($O90:$O120, Q$7, 0),$A90:$A120)))
)</f>
        <v>0.89546971100856509</v>
      </c>
      <c r="R120" s="64">
        <f t="shared" ca="1" si="125"/>
        <v>0.89735437490189662</v>
      </c>
      <c r="S120" s="64">
        <f t="shared" ca="1" si="125"/>
        <v>0.86845791760768176</v>
      </c>
      <c r="T120" s="64">
        <f t="shared" ca="1" si="125"/>
        <v>0.7829798936219563</v>
      </c>
      <c r="U120" s="64">
        <f t="shared" ca="1" si="125"/>
        <v>0.97668601165719526</v>
      </c>
      <c r="V120" s="64">
        <f t="shared" ca="1" si="125"/>
        <v>0.9507769367730653</v>
      </c>
      <c r="W120" s="64">
        <f t="shared" ca="1" si="125"/>
        <v>0.92868755584380991</v>
      </c>
      <c r="X120" s="64">
        <f t="shared" ca="1" si="125"/>
        <v>0.90405887084913217</v>
      </c>
      <c r="Y120" s="64">
        <f t="shared" ca="1" si="125"/>
        <v>0.15150290102276309</v>
      </c>
      <c r="Z120" s="64">
        <f t="shared" ca="1" si="125"/>
        <v>3.8933673663954442E-2</v>
      </c>
      <c r="AA120" s="64">
        <f t="shared" ca="1" si="125"/>
        <v>0</v>
      </c>
      <c r="AB120" s="64">
        <f t="shared" ca="1" si="125"/>
        <v>0</v>
      </c>
      <c r="AC120" s="64">
        <f t="shared" ca="1" si="125"/>
        <v>0</v>
      </c>
      <c r="AD120" s="64">
        <f t="shared" ca="1" si="125"/>
        <v>0</v>
      </c>
      <c r="AE120" s="64">
        <f t="shared" ca="1" si="125"/>
        <v>0</v>
      </c>
      <c r="AF120" s="64">
        <f t="shared" ca="1" si="125"/>
        <v>0</v>
      </c>
      <c r="AG120" s="64">
        <f t="shared" ca="1" si="125"/>
        <v>0</v>
      </c>
      <c r="AH120" s="64">
        <f t="shared" ca="1" si="125"/>
        <v>0</v>
      </c>
      <c r="AI120" s="64">
        <f t="shared" ca="1" si="125"/>
        <v>0</v>
      </c>
      <c r="AJ120" s="64">
        <f t="shared" ca="1" si="125"/>
        <v>0</v>
      </c>
      <c r="AK120" s="64">
        <f t="shared" ca="1" si="125"/>
        <v>0</v>
      </c>
      <c r="AL120" s="64">
        <f t="shared" ca="1" si="125"/>
        <v>0</v>
      </c>
      <c r="AM120" s="64">
        <f t="shared" ca="1" si="125"/>
        <v>0</v>
      </c>
      <c r="AN120" s="64">
        <f t="shared" ca="1" si="125"/>
        <v>0</v>
      </c>
      <c r="AO120" s="64">
        <f t="shared" ca="1" si="125"/>
        <v>0</v>
      </c>
      <c r="AP120" s="64">
        <f t="shared" ca="1" si="125"/>
        <v>0</v>
      </c>
      <c r="AQ120" s="64">
        <f t="shared" ca="1" si="125"/>
        <v>0</v>
      </c>
      <c r="AR120" s="64">
        <f t="shared" ca="1" si="125"/>
        <v>0</v>
      </c>
      <c r="AS120" s="64">
        <f t="shared" ca="1" si="125"/>
        <v>0</v>
      </c>
      <c r="AT120" s="64">
        <f t="shared" ca="1" si="125"/>
        <v>0</v>
      </c>
      <c r="AV120" s="40">
        <f t="shared" ca="1" si="103"/>
        <v>0.97668601165719526</v>
      </c>
      <c r="AW120" s="41">
        <f t="shared" ca="1" si="104"/>
        <v>4</v>
      </c>
      <c r="AX120" t="str">
        <f t="shared" ca="1" si="107"/>
        <v>+40s</v>
      </c>
      <c r="AY120">
        <f t="shared" ca="1" si="108"/>
        <v>30</v>
      </c>
      <c r="AZ120" s="5">
        <f t="shared" ca="1" si="109"/>
        <v>0.9</v>
      </c>
      <c r="BB120">
        <f t="shared" si="66"/>
        <v>0.30980519764400027</v>
      </c>
      <c r="BC120">
        <f t="shared" si="67"/>
        <v>0.69019480235599973</v>
      </c>
      <c r="BE120" s="33">
        <f t="shared" si="68"/>
        <v>4.5520963247278621</v>
      </c>
      <c r="BF120" s="32">
        <f t="shared" si="69"/>
        <v>0.49615829967500719</v>
      </c>
      <c r="BG120" s="33"/>
      <c r="BH120" s="34">
        <f t="shared" si="70"/>
        <v>0.50384170032499287</v>
      </c>
      <c r="BI120" s="34"/>
      <c r="BJ120" s="34">
        <f t="shared" si="75"/>
        <v>0.50384170032499287</v>
      </c>
      <c r="BK120" s="34"/>
      <c r="BL120" s="5">
        <f t="shared" ca="1" si="105"/>
        <v>0.79350923732739609</v>
      </c>
    </row>
    <row r="121" spans="1:64" x14ac:dyDescent="0.2">
      <c r="A121" s="45">
        <v>113</v>
      </c>
      <c r="B121" s="35">
        <f t="shared" si="71"/>
        <v>1.2962962962962978E-2</v>
      </c>
      <c r="C121" s="36">
        <v>104.65067798763482</v>
      </c>
      <c r="D121" s="29">
        <v>90</v>
      </c>
      <c r="E121" s="29">
        <v>3</v>
      </c>
      <c r="F121" s="37">
        <f t="shared" si="58"/>
        <v>0.5</v>
      </c>
      <c r="G121" s="38">
        <f t="shared" si="72"/>
        <v>107.5</v>
      </c>
      <c r="H121" s="31">
        <v>5</v>
      </c>
      <c r="I121" s="31">
        <v>20</v>
      </c>
      <c r="J121" s="36">
        <v>-17.805968831255289</v>
      </c>
      <c r="K121" s="37">
        <f t="shared" si="60"/>
        <v>-4.4514922078138222</v>
      </c>
      <c r="L121" s="30">
        <f t="shared" si="61"/>
        <v>-4.4514922078138222</v>
      </c>
      <c r="M121" s="37">
        <f t="shared" si="62"/>
        <v>85.548507792186172</v>
      </c>
      <c r="N121" s="37">
        <f t="shared" si="63"/>
        <v>103.04850779218617</v>
      </c>
      <c r="O121" s="37">
        <f t="shared" si="64"/>
        <v>-2.8493220123651781</v>
      </c>
      <c r="Q121" s="64">
        <f t="shared" ref="Q121:AT121" ca="1" si="126">IF(AND(ABS(SLOPE($L91:$L121,$A91:$A121)) &gt; $Q$3,
      ABS(SLOPE(OFFSET($O91:$O121, Q$7, 0),$A91:$A121)) &gt; $Q$3),
(MAX(0,(CORREL( $L91:$L121, OFFSET($O91:$O121, Q$7, 0) )))),
(1-ABS(SLOPE($L91:$L121, $A91:$A121)-SLOPE(OFFSET($O91:$O121, Q$7, 0),$A91:$A121)))
)</f>
        <v>0.93822087263539189</v>
      </c>
      <c r="R121" s="64">
        <f t="shared" ca="1" si="126"/>
        <v>0.96010918686653346</v>
      </c>
      <c r="S121" s="64">
        <f t="shared" ca="1" si="126"/>
        <v>0.98706669558724669</v>
      </c>
      <c r="T121" s="64">
        <f t="shared" ca="1" si="126"/>
        <v>0.98655796221304759</v>
      </c>
      <c r="U121" s="64">
        <f t="shared" ca="1" si="126"/>
        <v>0.96064888732891762</v>
      </c>
      <c r="V121" s="64">
        <f t="shared" ca="1" si="126"/>
        <v>0.93855950639966212</v>
      </c>
      <c r="W121" s="64">
        <f t="shared" ca="1" si="126"/>
        <v>0.91393082140498438</v>
      </c>
      <c r="X121" s="64">
        <f t="shared" ca="1" si="126"/>
        <v>0.89162906657626695</v>
      </c>
      <c r="Y121" s="64">
        <f t="shared" ca="1" si="126"/>
        <v>0.86868668730345777</v>
      </c>
      <c r="Z121" s="64">
        <f t="shared" ca="1" si="126"/>
        <v>0.84773422899337103</v>
      </c>
      <c r="AA121" s="64">
        <f t="shared" ca="1" si="126"/>
        <v>0.82564045679275999</v>
      </c>
      <c r="AB121" s="64">
        <f t="shared" ca="1" si="126"/>
        <v>0.8023135964226662</v>
      </c>
      <c r="AC121" s="64">
        <f t="shared" ca="1" si="126"/>
        <v>0.77983090609466954</v>
      </c>
      <c r="AD121" s="64">
        <f t="shared" ca="1" si="126"/>
        <v>0.76462259638425212</v>
      </c>
      <c r="AE121" s="64">
        <f t="shared" ca="1" si="126"/>
        <v>0.75204083377212938</v>
      </c>
      <c r="AF121" s="64">
        <f t="shared" ca="1" si="126"/>
        <v>0.73782745316714049</v>
      </c>
      <c r="AG121" s="64">
        <f t="shared" ca="1" si="126"/>
        <v>0.72560092657225694</v>
      </c>
      <c r="AH121" s="64">
        <f t="shared" ca="1" si="126"/>
        <v>0.71937067939764865</v>
      </c>
      <c r="AI121" s="64">
        <f t="shared" ca="1" si="126"/>
        <v>0.71323339184595014</v>
      </c>
      <c r="AJ121" s="64">
        <f t="shared" ca="1" si="126"/>
        <v>0.70322940779805565</v>
      </c>
      <c r="AK121" s="64">
        <f t="shared" ca="1" si="126"/>
        <v>0.7002591959029304</v>
      </c>
      <c r="AL121" s="64">
        <f t="shared" ca="1" si="126"/>
        <v>0.70220566377825155</v>
      </c>
      <c r="AM121" s="64">
        <f t="shared" ca="1" si="126"/>
        <v>0.69978127312350913</v>
      </c>
      <c r="AN121" s="64">
        <f t="shared" ca="1" si="126"/>
        <v>0.70161168278685948</v>
      </c>
      <c r="AO121" s="64">
        <f t="shared" ca="1" si="126"/>
        <v>0.708691350678881</v>
      </c>
      <c r="AP121" s="64">
        <f t="shared" ca="1" si="126"/>
        <v>0.71946974237133277</v>
      </c>
      <c r="AQ121" s="64">
        <f t="shared" ca="1" si="126"/>
        <v>0.72909951571501364</v>
      </c>
      <c r="AR121" s="64">
        <f t="shared" ca="1" si="126"/>
        <v>0.74165197819168549</v>
      </c>
      <c r="AS121" s="64">
        <f t="shared" ca="1" si="126"/>
        <v>0.75354962699231176</v>
      </c>
      <c r="AT121" s="64">
        <f t="shared" ca="1" si="126"/>
        <v>0.76264142343213892</v>
      </c>
      <c r="AV121" s="40">
        <f t="shared" ca="1" si="103"/>
        <v>0.98706669558724669</v>
      </c>
      <c r="AW121" s="41">
        <f t="shared" ca="1" si="104"/>
        <v>2</v>
      </c>
      <c r="AX121" t="str">
        <f t="shared" ca="1" si="107"/>
        <v>+20s</v>
      </c>
      <c r="AY121">
        <f t="shared" ca="1" si="108"/>
        <v>10</v>
      </c>
      <c r="AZ121" s="5">
        <f t="shared" ca="1" si="109"/>
        <v>0.96666666666666667</v>
      </c>
      <c r="BB121">
        <f t="shared" si="66"/>
        <v>0.32043403908972878</v>
      </c>
      <c r="BC121">
        <f t="shared" si="67"/>
        <v>0.67956596091027122</v>
      </c>
      <c r="BE121" s="33">
        <f t="shared" si="68"/>
        <v>4.4514922078138222</v>
      </c>
      <c r="BF121" s="32">
        <f t="shared" si="69"/>
        <v>0.51318057024803942</v>
      </c>
      <c r="BG121" s="33"/>
      <c r="BH121" s="34">
        <f t="shared" si="70"/>
        <v>0.48681942975196058</v>
      </c>
      <c r="BI121" s="34"/>
      <c r="BJ121" s="34">
        <f t="shared" si="75"/>
        <v>0.48681942975196058</v>
      </c>
      <c r="BK121" s="34"/>
      <c r="BL121" s="5">
        <f t="shared" ca="1" si="105"/>
        <v>0.81351759733529116</v>
      </c>
    </row>
    <row r="122" spans="1:64" x14ac:dyDescent="0.2">
      <c r="A122" s="45">
        <v>114</v>
      </c>
      <c r="B122" s="35">
        <f t="shared" si="71"/>
        <v>1.3078703703703719E-2</v>
      </c>
      <c r="C122" s="36">
        <v>105.22282807809337</v>
      </c>
      <c r="D122" s="29">
        <v>90</v>
      </c>
      <c r="E122" s="29">
        <v>3</v>
      </c>
      <c r="F122" s="37">
        <f t="shared" si="58"/>
        <v>0.5</v>
      </c>
      <c r="G122" s="38">
        <f t="shared" si="72"/>
        <v>107</v>
      </c>
      <c r="H122" s="31">
        <v>5</v>
      </c>
      <c r="I122" s="31">
        <v>20</v>
      </c>
      <c r="J122" s="36">
        <v>-17.36539480895614</v>
      </c>
      <c r="K122" s="37">
        <f t="shared" si="60"/>
        <v>-4.3413487022390349</v>
      </c>
      <c r="L122" s="30">
        <f t="shared" si="61"/>
        <v>-4.3413487022390349</v>
      </c>
      <c r="M122" s="37">
        <f t="shared" si="62"/>
        <v>85.658651297760969</v>
      </c>
      <c r="N122" s="37">
        <f t="shared" si="63"/>
        <v>102.65865129776097</v>
      </c>
      <c r="O122" s="37">
        <f t="shared" si="64"/>
        <v>-1.7771719219066284</v>
      </c>
      <c r="Q122" s="64">
        <f t="shared" ref="Q122:AT122" ca="1" si="127">IF(AND(ABS(SLOPE($L92:$L122,$A92:$A122)) &gt; $Q$3,
      ABS(SLOPE(OFFSET($O92:$O122, Q$7, 0),$A92:$A122)) &gt; $Q$3),
(MAX(0,(CORREL( $L92:$L122, OFFSET($O92:$O122, Q$7, 0) )))),
(1-ABS(SLOPE($L92:$L122, $A92:$A122)-SLOPE(OFFSET($O92:$O122, Q$7, 0),$A92:$A122)))
)</f>
        <v>0.95013368453103164</v>
      </c>
      <c r="R122" s="64">
        <f t="shared" ca="1" si="127"/>
        <v>0.97709119325174487</v>
      </c>
      <c r="S122" s="64">
        <f t="shared" ca="1" si="127"/>
        <v>0.99653346454854941</v>
      </c>
      <c r="T122" s="64">
        <f t="shared" ca="1" si="127"/>
        <v>0.97062438966441933</v>
      </c>
      <c r="U122" s="64">
        <f t="shared" ca="1" si="127"/>
        <v>0.94853500873516394</v>
      </c>
      <c r="V122" s="64">
        <f t="shared" ca="1" si="127"/>
        <v>0.9239063237404862</v>
      </c>
      <c r="W122" s="64">
        <f t="shared" ca="1" si="127"/>
        <v>0.90160456891176877</v>
      </c>
      <c r="X122" s="64">
        <f t="shared" ca="1" si="127"/>
        <v>0.87866218963895948</v>
      </c>
      <c r="Y122" s="64">
        <f t="shared" ca="1" si="127"/>
        <v>0.85770973132887285</v>
      </c>
      <c r="Z122" s="64">
        <f t="shared" ca="1" si="127"/>
        <v>0.8356159591282617</v>
      </c>
      <c r="AA122" s="64">
        <f t="shared" ca="1" si="127"/>
        <v>0.8122890987581679</v>
      </c>
      <c r="AB122" s="64">
        <f t="shared" ca="1" si="127"/>
        <v>0.78980640843017147</v>
      </c>
      <c r="AC122" s="64">
        <f t="shared" ca="1" si="127"/>
        <v>0.77459809871975394</v>
      </c>
      <c r="AD122" s="64">
        <f t="shared" ca="1" si="127"/>
        <v>0.7620163361076312</v>
      </c>
      <c r="AE122" s="64">
        <f t="shared" ca="1" si="127"/>
        <v>0.74780295550264231</v>
      </c>
      <c r="AF122" s="64">
        <f t="shared" ca="1" si="127"/>
        <v>0.73557642890775865</v>
      </c>
      <c r="AG122" s="64">
        <f t="shared" ca="1" si="127"/>
        <v>0.72934618173315058</v>
      </c>
      <c r="AH122" s="64">
        <f t="shared" ca="1" si="127"/>
        <v>0.72320889418145196</v>
      </c>
      <c r="AI122" s="64">
        <f t="shared" ca="1" si="127"/>
        <v>0.71320491013355747</v>
      </c>
      <c r="AJ122" s="64">
        <f t="shared" ca="1" si="127"/>
        <v>0.71023469823843222</v>
      </c>
      <c r="AK122" s="64">
        <f t="shared" ca="1" si="127"/>
        <v>0.71218116611375337</v>
      </c>
      <c r="AL122" s="64">
        <f t="shared" ca="1" si="127"/>
        <v>0.70975677545901106</v>
      </c>
      <c r="AM122" s="64">
        <f t="shared" ca="1" si="127"/>
        <v>0.71158718512236119</v>
      </c>
      <c r="AN122" s="64">
        <f t="shared" ca="1" si="127"/>
        <v>0.71866685301438282</v>
      </c>
      <c r="AO122" s="64">
        <f t="shared" ca="1" si="127"/>
        <v>0.72944524470683447</v>
      </c>
      <c r="AP122" s="64">
        <f t="shared" ca="1" si="127"/>
        <v>0.73907501805051545</v>
      </c>
      <c r="AQ122" s="64">
        <f t="shared" ca="1" si="127"/>
        <v>0.75162748052718731</v>
      </c>
      <c r="AR122" s="64">
        <f t="shared" ca="1" si="127"/>
        <v>0.76352512932781358</v>
      </c>
      <c r="AS122" s="64">
        <f t="shared" ca="1" si="127"/>
        <v>0.77261692576764074</v>
      </c>
      <c r="AT122" s="64">
        <f t="shared" ca="1" si="127"/>
        <v>0.77795228810345463</v>
      </c>
      <c r="AV122" s="40">
        <f t="shared" ca="1" si="103"/>
        <v>0.99653346454854941</v>
      </c>
      <c r="AW122" s="41">
        <f t="shared" ca="1" si="104"/>
        <v>2</v>
      </c>
      <c r="AX122" t="str">
        <f t="shared" ca="1" si="107"/>
        <v>+20s</v>
      </c>
      <c r="AY122">
        <f t="shared" ca="1" si="108"/>
        <v>10</v>
      </c>
      <c r="AZ122" s="5">
        <f t="shared" ca="1" si="109"/>
        <v>0.96666666666666667</v>
      </c>
      <c r="BB122">
        <f t="shared" si="66"/>
        <v>0.51283535606648134</v>
      </c>
      <c r="BC122">
        <f t="shared" si="67"/>
        <v>0.48716464393351866</v>
      </c>
      <c r="BE122" s="33">
        <f t="shared" si="68"/>
        <v>4.3413487022390349</v>
      </c>
      <c r="BF122" s="32">
        <f t="shared" si="69"/>
        <v>0.82131455577307644</v>
      </c>
      <c r="BG122" s="33"/>
      <c r="BH122" s="34">
        <f t="shared" si="70"/>
        <v>0.17868544422692356</v>
      </c>
      <c r="BI122" s="34"/>
      <c r="BJ122" s="34">
        <f t="shared" si="75"/>
        <v>0.17868544422692356</v>
      </c>
      <c r="BK122" s="34"/>
      <c r="BL122" s="5">
        <f t="shared" ca="1" si="105"/>
        <v>0.71396185848071314</v>
      </c>
    </row>
    <row r="123" spans="1:64" x14ac:dyDescent="0.2">
      <c r="A123" s="45">
        <v>115</v>
      </c>
      <c r="B123" s="35">
        <f t="shared" si="71"/>
        <v>1.319444444444446E-2</v>
      </c>
      <c r="C123" s="36">
        <v>105.34438192709463</v>
      </c>
      <c r="D123" s="29">
        <v>90</v>
      </c>
      <c r="E123" s="29">
        <v>3</v>
      </c>
      <c r="F123" s="37">
        <f t="shared" si="58"/>
        <v>0.5</v>
      </c>
      <c r="G123" s="38">
        <f t="shared" si="72"/>
        <v>106.5</v>
      </c>
      <c r="H123" s="31">
        <v>5</v>
      </c>
      <c r="I123" s="31">
        <v>20</v>
      </c>
      <c r="J123" s="36">
        <v>-16.88760736639329</v>
      </c>
      <c r="K123" s="37">
        <f t="shared" si="60"/>
        <v>-4.2219018415983225</v>
      </c>
      <c r="L123" s="30">
        <f t="shared" si="61"/>
        <v>-4.2219018415983225</v>
      </c>
      <c r="M123" s="37">
        <f t="shared" si="62"/>
        <v>85.778098158401676</v>
      </c>
      <c r="N123" s="37">
        <f t="shared" si="63"/>
        <v>102.27809815840168</v>
      </c>
      <c r="O123" s="37">
        <f t="shared" si="64"/>
        <v>-1.1556180729053693</v>
      </c>
      <c r="Q123" s="64">
        <f t="shared" ref="Q123:AT123" ca="1" si="128">IF(AND(ABS(SLOPE($L93:$L123,$A93:$A123)) &gt; $Q$3,
      ABS(SLOPE(OFFSET($O93:$O123, Q$7, 0),$A93:$A123)) &gt; $Q$3),
(MAX(0,(CORREL( $L93:$L123, OFFSET($O93:$O123, Q$7, 0) )))),
(1-ABS(SLOPE($L93:$L123, $A93:$A123)-SLOPE(OFFSET($O93:$O123, Q$7, 0),$A93:$A123)))
)</f>
        <v>0.96703351628147494</v>
      </c>
      <c r="R123" s="64">
        <f t="shared" ca="1" si="128"/>
        <v>0.99340885848118066</v>
      </c>
      <c r="S123" s="64">
        <f t="shared" ca="1" si="128"/>
        <v>0.98068206663468926</v>
      </c>
      <c r="T123" s="64">
        <f t="shared" ca="1" si="128"/>
        <v>0.95859268570543388</v>
      </c>
      <c r="U123" s="64">
        <f t="shared" ca="1" si="128"/>
        <v>0.93396400071075614</v>
      </c>
      <c r="V123" s="64">
        <f t="shared" ca="1" si="128"/>
        <v>0.9116622458820387</v>
      </c>
      <c r="W123" s="64">
        <f t="shared" ca="1" si="128"/>
        <v>0.88871986660922941</v>
      </c>
      <c r="X123" s="64">
        <f t="shared" ca="1" si="128"/>
        <v>0.86776740829914278</v>
      </c>
      <c r="Y123" s="64">
        <f t="shared" ca="1" si="128"/>
        <v>0.84567363609853163</v>
      </c>
      <c r="Z123" s="64">
        <f t="shared" ca="1" si="128"/>
        <v>0.82234677572843795</v>
      </c>
      <c r="AA123" s="64">
        <f t="shared" ca="1" si="128"/>
        <v>0.79986408540044129</v>
      </c>
      <c r="AB123" s="64">
        <f t="shared" ca="1" si="128"/>
        <v>0.78465577569002387</v>
      </c>
      <c r="AC123" s="64">
        <f t="shared" ca="1" si="128"/>
        <v>0.77207401307790113</v>
      </c>
      <c r="AD123" s="64">
        <f t="shared" ca="1" si="128"/>
        <v>0.75786063247291224</v>
      </c>
      <c r="AE123" s="64">
        <f t="shared" ca="1" si="128"/>
        <v>0.74563410587802859</v>
      </c>
      <c r="AF123" s="64">
        <f t="shared" ca="1" si="128"/>
        <v>0.7394038587034204</v>
      </c>
      <c r="AG123" s="64">
        <f t="shared" ca="1" si="128"/>
        <v>0.73326657115172189</v>
      </c>
      <c r="AH123" s="64">
        <f t="shared" ca="1" si="128"/>
        <v>0.7232625871038274</v>
      </c>
      <c r="AI123" s="64">
        <f t="shared" ca="1" si="128"/>
        <v>0.72029237520870215</v>
      </c>
      <c r="AJ123" s="64">
        <f t="shared" ca="1" si="128"/>
        <v>0.72223884308402331</v>
      </c>
      <c r="AK123" s="64">
        <f t="shared" ca="1" si="128"/>
        <v>0.71981445242928088</v>
      </c>
      <c r="AL123" s="64">
        <f t="shared" ca="1" si="128"/>
        <v>0.72164486209263123</v>
      </c>
      <c r="AM123" s="64">
        <f t="shared" ca="1" si="128"/>
        <v>0.72872452998465276</v>
      </c>
      <c r="AN123" s="64">
        <f t="shared" ca="1" si="128"/>
        <v>0.73950292167710452</v>
      </c>
      <c r="AO123" s="64">
        <f t="shared" ca="1" si="128"/>
        <v>0.74913269502078539</v>
      </c>
      <c r="AP123" s="64">
        <f t="shared" ca="1" si="128"/>
        <v>0.76168515749745724</v>
      </c>
      <c r="AQ123" s="64">
        <f t="shared" ca="1" si="128"/>
        <v>0.77358280629808351</v>
      </c>
      <c r="AR123" s="64">
        <f t="shared" ca="1" si="128"/>
        <v>0.78267460273791067</v>
      </c>
      <c r="AS123" s="64">
        <f t="shared" ca="1" si="128"/>
        <v>0.78800996507372456</v>
      </c>
      <c r="AT123" s="64">
        <f t="shared" ca="1" si="128"/>
        <v>0.79673697416584488</v>
      </c>
      <c r="AV123" s="40">
        <f t="shared" ca="1" si="103"/>
        <v>0.99340885848118066</v>
      </c>
      <c r="AW123" s="41">
        <f t="shared" ca="1" si="104"/>
        <v>1</v>
      </c>
      <c r="AX123" t="str">
        <f t="shared" ca="1" si="107"/>
        <v>+10s</v>
      </c>
      <c r="AY123">
        <f t="shared" ca="1" si="108"/>
        <v>0</v>
      </c>
      <c r="AZ123" s="5">
        <f t="shared" ca="1" si="109"/>
        <v>1</v>
      </c>
      <c r="BB123">
        <f t="shared" si="66"/>
        <v>0.61325675373859068</v>
      </c>
      <c r="BC123">
        <f t="shared" si="67"/>
        <v>0.38674324626140932</v>
      </c>
      <c r="BE123" s="33">
        <f t="shared" si="68"/>
        <v>4.2219018415983225</v>
      </c>
      <c r="BF123" s="32">
        <f t="shared" si="69"/>
        <v>0.98214113421297633</v>
      </c>
      <c r="BG123" s="33"/>
      <c r="BH123" s="34">
        <f t="shared" si="70"/>
        <v>1.785886578702367E-2</v>
      </c>
      <c r="BI123" s="34"/>
      <c r="BJ123" s="34">
        <f t="shared" si="75"/>
        <v>1.785886578702367E-2</v>
      </c>
      <c r="BK123" s="34"/>
      <c r="BL123" s="5">
        <f t="shared" ca="1" si="105"/>
        <v>0.67042257475606803</v>
      </c>
    </row>
    <row r="124" spans="1:64" x14ac:dyDescent="0.2">
      <c r="A124" s="45">
        <v>116</v>
      </c>
      <c r="B124" s="35">
        <f t="shared" si="71"/>
        <v>1.3310185185185201E-2</v>
      </c>
      <c r="C124" s="36">
        <v>104.61023989369222</v>
      </c>
      <c r="D124" s="29">
        <v>90</v>
      </c>
      <c r="E124" s="29">
        <v>3</v>
      </c>
      <c r="F124" s="37">
        <f t="shared" si="58"/>
        <v>0.5</v>
      </c>
      <c r="G124" s="38">
        <f t="shared" si="72"/>
        <v>106</v>
      </c>
      <c r="H124" s="31">
        <v>5</v>
      </c>
      <c r="I124" s="31">
        <v>20</v>
      </c>
      <c r="J124" s="36">
        <v>-16.373630384975264</v>
      </c>
      <c r="K124" s="37">
        <f t="shared" si="60"/>
        <v>-4.0934075962438161</v>
      </c>
      <c r="L124" s="30">
        <f t="shared" si="61"/>
        <v>-4.0934075962438161</v>
      </c>
      <c r="M124" s="37">
        <f t="shared" si="62"/>
        <v>85.906592403756179</v>
      </c>
      <c r="N124" s="37">
        <f t="shared" si="63"/>
        <v>101.90659240375618</v>
      </c>
      <c r="O124" s="37">
        <f t="shared" si="64"/>
        <v>-1.3897601063077758</v>
      </c>
      <c r="Q124" s="64">
        <f t="shared" ref="Q124:AT124" ca="1" si="129">IF(AND(ABS(SLOPE($L94:$L124,$A94:$A124)) &gt; $Q$3,
      ABS(SLOPE(OFFSET($O94:$O124, Q$7, 0),$A94:$A124)) &gt; $Q$3),
(MAX(0,(CORREL( $L94:$L124, OFFSET($O94:$O124, Q$7, 0) )))),
(1-ABS(SLOPE($L94:$L124, $A94:$A124)-SLOPE(OFFSET($O94:$O124, Q$7, 0),$A94:$A124)))
)</f>
        <v>0.98329056011832849</v>
      </c>
      <c r="R124" s="64">
        <f t="shared" ca="1" si="129"/>
        <v>0.99080036499754154</v>
      </c>
      <c r="S124" s="64">
        <f t="shared" ca="1" si="129"/>
        <v>0.96871098406828604</v>
      </c>
      <c r="T124" s="64">
        <f t="shared" ca="1" si="129"/>
        <v>0.9440822990736083</v>
      </c>
      <c r="U124" s="64">
        <f t="shared" ca="1" si="129"/>
        <v>0.92178054424489086</v>
      </c>
      <c r="V124" s="64">
        <f t="shared" ca="1" si="129"/>
        <v>0.89883816497208158</v>
      </c>
      <c r="W124" s="64">
        <f t="shared" ca="1" si="129"/>
        <v>0.87788570666199495</v>
      </c>
      <c r="X124" s="64">
        <f t="shared" ca="1" si="129"/>
        <v>0.8557919344613838</v>
      </c>
      <c r="Y124" s="64">
        <f t="shared" ca="1" si="129"/>
        <v>0.83246507409129</v>
      </c>
      <c r="Z124" s="64">
        <f t="shared" ca="1" si="129"/>
        <v>0.80998238376329357</v>
      </c>
      <c r="AA124" s="64">
        <f t="shared" ca="1" si="129"/>
        <v>0.79477407405287603</v>
      </c>
      <c r="AB124" s="64">
        <f t="shared" ca="1" si="129"/>
        <v>0.7821923114407533</v>
      </c>
      <c r="AC124" s="64">
        <f t="shared" ca="1" si="129"/>
        <v>0.76797893083576441</v>
      </c>
      <c r="AD124" s="64">
        <f t="shared" ca="1" si="129"/>
        <v>0.75575240424088075</v>
      </c>
      <c r="AE124" s="64">
        <f t="shared" ca="1" si="129"/>
        <v>0.74952215706627268</v>
      </c>
      <c r="AF124" s="64">
        <f t="shared" ca="1" si="129"/>
        <v>0.74338486951457405</v>
      </c>
      <c r="AG124" s="64">
        <f t="shared" ca="1" si="129"/>
        <v>0.73338088546667968</v>
      </c>
      <c r="AH124" s="64">
        <f t="shared" ca="1" si="129"/>
        <v>0.73041067357155431</v>
      </c>
      <c r="AI124" s="64">
        <f t="shared" ca="1" si="129"/>
        <v>0.73235714144687547</v>
      </c>
      <c r="AJ124" s="64">
        <f t="shared" ca="1" si="129"/>
        <v>0.72993275079213316</v>
      </c>
      <c r="AK124" s="64">
        <f t="shared" ca="1" si="129"/>
        <v>0.73176316045548329</v>
      </c>
      <c r="AL124" s="64">
        <f t="shared" ca="1" si="129"/>
        <v>0.73884282834750503</v>
      </c>
      <c r="AM124" s="64">
        <f t="shared" ca="1" si="129"/>
        <v>0.74962122003995657</v>
      </c>
      <c r="AN124" s="64">
        <f t="shared" ca="1" si="129"/>
        <v>0.75925099338363755</v>
      </c>
      <c r="AO124" s="64">
        <f t="shared" ca="1" si="129"/>
        <v>0.77180345586030941</v>
      </c>
      <c r="AP124" s="64">
        <f t="shared" ca="1" si="129"/>
        <v>0.78370110466093568</v>
      </c>
      <c r="AQ124" s="64">
        <f t="shared" ca="1" si="129"/>
        <v>0.79279290110076284</v>
      </c>
      <c r="AR124" s="64">
        <f t="shared" ca="1" si="129"/>
        <v>0.79812826343657672</v>
      </c>
      <c r="AS124" s="64">
        <f t="shared" ca="1" si="129"/>
        <v>0.80685527252869704</v>
      </c>
      <c r="AT124" s="64">
        <f t="shared" ca="1" si="129"/>
        <v>0.80832420332186927</v>
      </c>
      <c r="AV124" s="40">
        <f t="shared" ca="1" si="103"/>
        <v>0.99080036499754154</v>
      </c>
      <c r="AW124" s="41">
        <f t="shared" ca="1" si="104"/>
        <v>1</v>
      </c>
      <c r="AX124" t="str">
        <f t="shared" ca="1" si="107"/>
        <v>+10s</v>
      </c>
      <c r="AY124">
        <f t="shared" ca="1" si="108"/>
        <v>0</v>
      </c>
      <c r="AZ124" s="5">
        <f t="shared" ca="1" si="109"/>
        <v>1</v>
      </c>
      <c r="BB124">
        <f t="shared" si="66"/>
        <v>0.54072949798720804</v>
      </c>
      <c r="BC124">
        <f t="shared" si="67"/>
        <v>0.45927050201279196</v>
      </c>
      <c r="BE124" s="33">
        <f t="shared" si="68"/>
        <v>4.0934075962438161</v>
      </c>
      <c r="BF124" s="32">
        <f t="shared" si="69"/>
        <v>0.86598749906625094</v>
      </c>
      <c r="BG124" s="33"/>
      <c r="BH124" s="34">
        <f t="shared" si="70"/>
        <v>0.13401250093374906</v>
      </c>
      <c r="BI124" s="34"/>
      <c r="BJ124" s="34">
        <f t="shared" si="75"/>
        <v>0.13401250093374906</v>
      </c>
      <c r="BK124" s="34"/>
      <c r="BL124" s="5">
        <f t="shared" ca="1" si="105"/>
        <v>0.70827095531043016</v>
      </c>
    </row>
    <row r="125" spans="1:64" x14ac:dyDescent="0.2">
      <c r="A125" s="45">
        <v>117</v>
      </c>
      <c r="B125" s="35">
        <f t="shared" si="71"/>
        <v>1.3425925925925942E-2</v>
      </c>
      <c r="C125" s="36">
        <v>104.54386758387388</v>
      </c>
      <c r="D125" s="29">
        <v>90</v>
      </c>
      <c r="E125" s="29">
        <v>3</v>
      </c>
      <c r="F125" s="37">
        <f t="shared" si="58"/>
        <v>0.5</v>
      </c>
      <c r="G125" s="38">
        <f t="shared" si="72"/>
        <v>105.5</v>
      </c>
      <c r="H125" s="31">
        <v>5</v>
      </c>
      <c r="I125" s="31">
        <v>20</v>
      </c>
      <c r="J125" s="36">
        <v>-15.824565298998616</v>
      </c>
      <c r="K125" s="37">
        <f t="shared" si="60"/>
        <v>-3.956141324749654</v>
      </c>
      <c r="L125" s="30">
        <f t="shared" si="61"/>
        <v>-3.956141324749654</v>
      </c>
      <c r="M125" s="37">
        <f t="shared" si="62"/>
        <v>86.043858675250348</v>
      </c>
      <c r="N125" s="37">
        <f t="shared" si="63"/>
        <v>101.54385867525035</v>
      </c>
      <c r="O125" s="37">
        <f t="shared" si="64"/>
        <v>-0.95613241612612399</v>
      </c>
      <c r="Q125" s="64">
        <f t="shared" ref="Q125:AT125" ca="1" si="130">IF(AND(ABS(SLOPE($L95:$L125,$A95:$A125)) &gt; $Q$3,
      ABS(SLOPE(OFFSET($O95:$O125, Q$7, 0),$A95:$A125)) &gt; $Q$3),
(MAX(0,(CORREL( $L95:$L125, OFFSET($O95:$O125, Q$7, 0) )))),
(1-ABS(SLOPE($L95:$L125, $A95:$A125)-SLOPE(OFFSET($O95:$O125, Q$7, 0),$A95:$A125)))
)</f>
        <v>0.99904239839868714</v>
      </c>
      <c r="R125" s="64">
        <f t="shared" ca="1" si="130"/>
        <v>0.97886822067205748</v>
      </c>
      <c r="S125" s="64">
        <f t="shared" ca="1" si="130"/>
        <v>0.95423953567737974</v>
      </c>
      <c r="T125" s="64">
        <f t="shared" ca="1" si="130"/>
        <v>0.9319377808486623</v>
      </c>
      <c r="U125" s="64">
        <f t="shared" ca="1" si="130"/>
        <v>0.90899540157585301</v>
      </c>
      <c r="V125" s="64">
        <f t="shared" ca="1" si="130"/>
        <v>0.88804294326576638</v>
      </c>
      <c r="W125" s="64">
        <f t="shared" ca="1" si="130"/>
        <v>0.86594917106515523</v>
      </c>
      <c r="X125" s="64">
        <f t="shared" ca="1" si="130"/>
        <v>0.84262231069506144</v>
      </c>
      <c r="Y125" s="64">
        <f t="shared" ca="1" si="130"/>
        <v>0.820139620367065</v>
      </c>
      <c r="Z125" s="64">
        <f t="shared" ca="1" si="130"/>
        <v>0.80493131065664747</v>
      </c>
      <c r="AA125" s="64">
        <f t="shared" ca="1" si="130"/>
        <v>0.79234954804452473</v>
      </c>
      <c r="AB125" s="64">
        <f t="shared" ca="1" si="130"/>
        <v>0.77813616743953584</v>
      </c>
      <c r="AC125" s="64">
        <f t="shared" ca="1" si="130"/>
        <v>0.76590964084465218</v>
      </c>
      <c r="AD125" s="64">
        <f t="shared" ca="1" si="130"/>
        <v>0.75967939367004411</v>
      </c>
      <c r="AE125" s="64">
        <f t="shared" ca="1" si="130"/>
        <v>0.75354210611834549</v>
      </c>
      <c r="AF125" s="64">
        <f t="shared" ca="1" si="130"/>
        <v>0.743538122070451</v>
      </c>
      <c r="AG125" s="64">
        <f t="shared" ca="1" si="130"/>
        <v>0.74056791017532575</v>
      </c>
      <c r="AH125" s="64">
        <f t="shared" ca="1" si="130"/>
        <v>0.74251437805064691</v>
      </c>
      <c r="AI125" s="64">
        <f t="shared" ca="1" si="130"/>
        <v>0.74008998739590459</v>
      </c>
      <c r="AJ125" s="64">
        <f t="shared" ca="1" si="130"/>
        <v>0.74192039705925472</v>
      </c>
      <c r="AK125" s="64">
        <f t="shared" ca="1" si="130"/>
        <v>0.74900006495127636</v>
      </c>
      <c r="AL125" s="64">
        <f t="shared" ca="1" si="130"/>
        <v>0.75977845664372801</v>
      </c>
      <c r="AM125" s="64">
        <f t="shared" ca="1" si="130"/>
        <v>0.76940822998740899</v>
      </c>
      <c r="AN125" s="64">
        <f t="shared" ca="1" si="130"/>
        <v>0.78196069246408084</v>
      </c>
      <c r="AO125" s="64">
        <f t="shared" ca="1" si="130"/>
        <v>0.79385834126470711</v>
      </c>
      <c r="AP125" s="64">
        <f t="shared" ca="1" si="130"/>
        <v>0.80295013770453427</v>
      </c>
      <c r="AQ125" s="64">
        <f t="shared" ca="1" si="130"/>
        <v>0.80828550004034816</v>
      </c>
      <c r="AR125" s="64">
        <f t="shared" ca="1" si="130"/>
        <v>0.81701250913246848</v>
      </c>
      <c r="AS125" s="64">
        <f t="shared" ca="1" si="130"/>
        <v>0.81848143992564071</v>
      </c>
      <c r="AT125" s="64">
        <f t="shared" ca="1" si="130"/>
        <v>0.81998163996820672</v>
      </c>
      <c r="AV125" s="40">
        <f t="shared" ca="1" si="103"/>
        <v>0.99904239839868714</v>
      </c>
      <c r="AW125" s="41">
        <f t="shared" ca="1" si="104"/>
        <v>0</v>
      </c>
      <c r="AX125" t="str">
        <f t="shared" ca="1" si="107"/>
        <v>No Time Shift</v>
      </c>
      <c r="AY125">
        <f t="shared" ca="1" si="108"/>
        <v>0</v>
      </c>
      <c r="AZ125" s="5">
        <f t="shared" ca="1" si="109"/>
        <v>1</v>
      </c>
      <c r="BB125">
        <f t="shared" si="66"/>
        <v>0.60000178172470597</v>
      </c>
      <c r="BC125">
        <f t="shared" si="67"/>
        <v>0.39999821827529403</v>
      </c>
      <c r="BE125" s="33">
        <f t="shared" si="68"/>
        <v>3.956141324749654</v>
      </c>
      <c r="BF125" s="32">
        <f t="shared" si="69"/>
        <v>0.96091307081487287</v>
      </c>
      <c r="BG125" s="33"/>
      <c r="BH125" s="34">
        <f t="shared" si="70"/>
        <v>3.9086929185127128E-2</v>
      </c>
      <c r="BI125" s="34"/>
      <c r="BJ125" s="34">
        <f t="shared" si="75"/>
        <v>3.9086929185127128E-2</v>
      </c>
      <c r="BK125" s="34"/>
      <c r="BL125" s="5">
        <f t="shared" ca="1" si="105"/>
        <v>0.67937644252793816</v>
      </c>
    </row>
    <row r="126" spans="1:64" x14ac:dyDescent="0.2">
      <c r="A126" s="45">
        <v>118</v>
      </c>
      <c r="B126" s="35">
        <f t="shared" si="71"/>
        <v>1.3541666666666683E-2</v>
      </c>
      <c r="C126" s="36">
        <v>103.85770125507464</v>
      </c>
      <c r="D126" s="29">
        <v>90</v>
      </c>
      <c r="E126" s="29">
        <v>3</v>
      </c>
      <c r="F126" s="37">
        <f t="shared" si="58"/>
        <v>0.5</v>
      </c>
      <c r="G126" s="38">
        <f t="shared" si="72"/>
        <v>105</v>
      </c>
      <c r="H126" s="31">
        <v>5</v>
      </c>
      <c r="I126" s="31">
        <v>20</v>
      </c>
      <c r="J126" s="36">
        <v>-15.241588735313522</v>
      </c>
      <c r="K126" s="37">
        <f t="shared" si="60"/>
        <v>-3.8103971838283806</v>
      </c>
      <c r="L126" s="30">
        <f t="shared" si="61"/>
        <v>-3.8103971838283806</v>
      </c>
      <c r="M126" s="37">
        <f t="shared" si="62"/>
        <v>86.189602816171615</v>
      </c>
      <c r="N126" s="37">
        <f t="shared" si="63"/>
        <v>101.18960281617161</v>
      </c>
      <c r="O126" s="37">
        <f t="shared" si="64"/>
        <v>-1.1422987449253554</v>
      </c>
      <c r="Q126" s="64">
        <f t="shared" ref="Q126:AT126" ca="1" si="131">IF(AND(ABS(SLOPE($L96:$L126,$A96:$A126)) &gt; $Q$3,
      ABS(SLOPE(OFFSET($O96:$O126, Q$7, 0),$A96:$A126)) &gt; $Q$3),
(MAX(0,(CORREL( $L96:$L126, OFFSET($O96:$O126, Q$7, 0) )))),
(1-ABS(SLOPE($L96:$L126, $A96:$A126)-SLOPE(OFFSET($O96:$O126, Q$7, 0),$A96:$A126)))
)</f>
        <v>0.98904262892182693</v>
      </c>
      <c r="R126" s="64">
        <f t="shared" ca="1" si="131"/>
        <v>0.96441394392714919</v>
      </c>
      <c r="S126" s="64">
        <f t="shared" ca="1" si="131"/>
        <v>0.94211218909843175</v>
      </c>
      <c r="T126" s="64">
        <f t="shared" ca="1" si="131"/>
        <v>0.91916980982562246</v>
      </c>
      <c r="U126" s="64">
        <f t="shared" ca="1" si="131"/>
        <v>0.89821735151553583</v>
      </c>
      <c r="V126" s="64">
        <f t="shared" ca="1" si="131"/>
        <v>0.87612357931492468</v>
      </c>
      <c r="W126" s="64">
        <f t="shared" ca="1" si="131"/>
        <v>0.85279671894483089</v>
      </c>
      <c r="X126" s="64">
        <f t="shared" ca="1" si="131"/>
        <v>0.83031402861683445</v>
      </c>
      <c r="Y126" s="64">
        <f t="shared" ca="1" si="131"/>
        <v>0.81510571890641681</v>
      </c>
      <c r="Z126" s="64">
        <f t="shared" ca="1" si="131"/>
        <v>0.80252395629429418</v>
      </c>
      <c r="AA126" s="64">
        <f t="shared" ca="1" si="131"/>
        <v>0.78831057568930518</v>
      </c>
      <c r="AB126" s="64">
        <f t="shared" ca="1" si="131"/>
        <v>0.77608404909442164</v>
      </c>
      <c r="AC126" s="64">
        <f t="shared" ca="1" si="131"/>
        <v>0.76985380191981356</v>
      </c>
      <c r="AD126" s="64">
        <f t="shared" ca="1" si="131"/>
        <v>0.76371651436811494</v>
      </c>
      <c r="AE126" s="64">
        <f t="shared" ca="1" si="131"/>
        <v>0.75371253032022045</v>
      </c>
      <c r="AF126" s="64">
        <f t="shared" ca="1" si="131"/>
        <v>0.7507423184250952</v>
      </c>
      <c r="AG126" s="64">
        <f t="shared" ca="1" si="131"/>
        <v>0.75268878630041636</v>
      </c>
      <c r="AH126" s="64">
        <f t="shared" ca="1" si="131"/>
        <v>0.75026439564567404</v>
      </c>
      <c r="AI126" s="64">
        <f t="shared" ca="1" si="131"/>
        <v>0.75209480530902417</v>
      </c>
      <c r="AJ126" s="64">
        <f t="shared" ca="1" si="131"/>
        <v>0.75917447320104581</v>
      </c>
      <c r="AK126" s="64">
        <f t="shared" ca="1" si="131"/>
        <v>0.76995286489349746</v>
      </c>
      <c r="AL126" s="64">
        <f t="shared" ca="1" si="131"/>
        <v>0.77958263823717844</v>
      </c>
      <c r="AM126" s="64">
        <f t="shared" ca="1" si="131"/>
        <v>0.79213510071385029</v>
      </c>
      <c r="AN126" s="64">
        <f t="shared" ca="1" si="131"/>
        <v>0.80403274951447656</v>
      </c>
      <c r="AO126" s="64">
        <f t="shared" ca="1" si="131"/>
        <v>0.81312454595430372</v>
      </c>
      <c r="AP126" s="64">
        <f t="shared" ca="1" si="131"/>
        <v>0.81845990829011761</v>
      </c>
      <c r="AQ126" s="64">
        <f t="shared" ca="1" si="131"/>
        <v>0.82718691738223793</v>
      </c>
      <c r="AR126" s="64">
        <f t="shared" ca="1" si="131"/>
        <v>0.82865584817541005</v>
      </c>
      <c r="AS126" s="64">
        <f t="shared" ca="1" si="131"/>
        <v>0.83015604821797617</v>
      </c>
      <c r="AT126" s="64">
        <f t="shared" ca="1" si="131"/>
        <v>0.83409449194649654</v>
      </c>
      <c r="AV126" s="40">
        <f t="shared" ca="1" si="103"/>
        <v>0.98904262892182693</v>
      </c>
      <c r="AW126" s="41">
        <f t="shared" ca="1" si="104"/>
        <v>0</v>
      </c>
      <c r="AX126" t="str">
        <f t="shared" ca="1" si="107"/>
        <v>No Time Shift</v>
      </c>
      <c r="AY126">
        <f t="shared" ca="1" si="108"/>
        <v>0</v>
      </c>
      <c r="AZ126" s="5">
        <f t="shared" ca="1" si="109"/>
        <v>1</v>
      </c>
      <c r="BB126">
        <f t="shared" si="66"/>
        <v>0.53361968778060498</v>
      </c>
      <c r="BC126">
        <f t="shared" si="67"/>
        <v>0.46638031221939502</v>
      </c>
      <c r="BE126" s="33">
        <f t="shared" si="68"/>
        <v>3.8103971838283806</v>
      </c>
      <c r="BF126" s="32">
        <f t="shared" si="69"/>
        <v>0.85460101694798207</v>
      </c>
      <c r="BG126" s="33"/>
      <c r="BH126" s="34">
        <f t="shared" si="70"/>
        <v>0.14539898305201793</v>
      </c>
      <c r="BI126" s="34"/>
      <c r="BJ126" s="34">
        <f t="shared" si="75"/>
        <v>0.14539898305201793</v>
      </c>
      <c r="BK126" s="34"/>
      <c r="BL126" s="5">
        <f t="shared" ca="1" si="105"/>
        <v>0.71148053732461491</v>
      </c>
    </row>
    <row r="127" spans="1:64" x14ac:dyDescent="0.2">
      <c r="A127" s="45">
        <v>119</v>
      </c>
      <c r="B127" s="35">
        <f t="shared" si="71"/>
        <v>1.3657407407407424E-2</v>
      </c>
      <c r="C127" s="36">
        <v>103.4677818312682</v>
      </c>
      <c r="D127" s="29">
        <v>90</v>
      </c>
      <c r="E127" s="29">
        <v>3</v>
      </c>
      <c r="F127" s="37">
        <f t="shared" si="58"/>
        <v>0.5</v>
      </c>
      <c r="G127" s="38">
        <f t="shared" si="72"/>
        <v>104.5</v>
      </c>
      <c r="H127" s="31">
        <v>5</v>
      </c>
      <c r="I127" s="31">
        <v>20</v>
      </c>
      <c r="J127" s="36">
        <v>-14.625949991854604</v>
      </c>
      <c r="K127" s="37">
        <f t="shared" si="60"/>
        <v>-3.6564874979636515</v>
      </c>
      <c r="L127" s="30">
        <f t="shared" si="61"/>
        <v>-3.6564874979636515</v>
      </c>
      <c r="M127" s="37">
        <f t="shared" si="62"/>
        <v>86.343512502036347</v>
      </c>
      <c r="N127" s="37">
        <f t="shared" si="63"/>
        <v>100.84351250203635</v>
      </c>
      <c r="O127" s="37">
        <f t="shared" si="64"/>
        <v>-1.0322181687318022</v>
      </c>
      <c r="Q127" s="64">
        <f t="shared" ref="Q127:AT127" ca="1" si="132">IF(AND(ABS(SLOPE($L97:$L127,$A97:$A127)) &gt; $Q$3,
      ABS(SLOPE(OFFSET($O97:$O127, Q$7, 0),$A97:$A127)) &gt; $Q$3),
(MAX(0,(CORREL( $L97:$L127, OFFSET($O97:$O127, Q$7, 0) )))),
(1-ABS(SLOPE($L97:$L127, $A97:$A127)-SLOPE(OFFSET($O97:$O127, Q$7, 0),$A97:$A127)))
)</f>
        <v>0.97458372042977193</v>
      </c>
      <c r="R127" s="64">
        <f t="shared" ca="1" si="132"/>
        <v>0.95228196560105449</v>
      </c>
      <c r="S127" s="64">
        <f t="shared" ca="1" si="132"/>
        <v>0.9293395863282452</v>
      </c>
      <c r="T127" s="64">
        <f t="shared" ca="1" si="132"/>
        <v>0.90838712801815846</v>
      </c>
      <c r="U127" s="64">
        <f t="shared" ca="1" si="132"/>
        <v>0.88629335581754742</v>
      </c>
      <c r="V127" s="64">
        <f t="shared" ca="1" si="132"/>
        <v>0.86296649544745363</v>
      </c>
      <c r="W127" s="64">
        <f t="shared" ca="1" si="132"/>
        <v>0.84048380511945708</v>
      </c>
      <c r="X127" s="64">
        <f t="shared" ca="1" si="132"/>
        <v>0.82527549540903955</v>
      </c>
      <c r="Y127" s="64">
        <f t="shared" ca="1" si="132"/>
        <v>0.81269373279691681</v>
      </c>
      <c r="Z127" s="64">
        <f t="shared" ca="1" si="132"/>
        <v>0.79848035219192792</v>
      </c>
      <c r="AA127" s="64">
        <f t="shared" ca="1" si="132"/>
        <v>0.78625382559704438</v>
      </c>
      <c r="AB127" s="64">
        <f t="shared" ca="1" si="132"/>
        <v>0.78002357842243619</v>
      </c>
      <c r="AC127" s="64">
        <f t="shared" ca="1" si="132"/>
        <v>0.77388629087073757</v>
      </c>
      <c r="AD127" s="64">
        <f t="shared" ca="1" si="132"/>
        <v>0.76388230682284319</v>
      </c>
      <c r="AE127" s="64">
        <f t="shared" ca="1" si="132"/>
        <v>0.76091209492771794</v>
      </c>
      <c r="AF127" s="64">
        <f t="shared" ca="1" si="132"/>
        <v>0.7628585628030391</v>
      </c>
      <c r="AG127" s="64">
        <f t="shared" ca="1" si="132"/>
        <v>0.76043417214829667</v>
      </c>
      <c r="AH127" s="64">
        <f t="shared" ca="1" si="132"/>
        <v>0.76226458181164691</v>
      </c>
      <c r="AI127" s="64">
        <f t="shared" ca="1" si="132"/>
        <v>0.76934424970366855</v>
      </c>
      <c r="AJ127" s="64">
        <f t="shared" ca="1" si="132"/>
        <v>0.7801226413961202</v>
      </c>
      <c r="AK127" s="64">
        <f t="shared" ca="1" si="132"/>
        <v>0.78975241473980118</v>
      </c>
      <c r="AL127" s="64">
        <f t="shared" ca="1" si="132"/>
        <v>0.80230487721647292</v>
      </c>
      <c r="AM127" s="64">
        <f t="shared" ca="1" si="132"/>
        <v>0.8142025260170993</v>
      </c>
      <c r="AN127" s="64">
        <f t="shared" ca="1" si="132"/>
        <v>0.82329432245692635</v>
      </c>
      <c r="AO127" s="64">
        <f t="shared" ca="1" si="132"/>
        <v>0.82862968479274024</v>
      </c>
      <c r="AP127" s="64">
        <f t="shared" ca="1" si="132"/>
        <v>0.83735669388486056</v>
      </c>
      <c r="AQ127" s="64">
        <f t="shared" ca="1" si="132"/>
        <v>0.83882562467803279</v>
      </c>
      <c r="AR127" s="64">
        <f t="shared" ca="1" si="132"/>
        <v>0.84032582472059891</v>
      </c>
      <c r="AS127" s="64">
        <f t="shared" ca="1" si="132"/>
        <v>0.84426426844911928</v>
      </c>
      <c r="AT127" s="64">
        <f t="shared" ca="1" si="132"/>
        <v>0.84136520431722439</v>
      </c>
      <c r="AV127" s="40">
        <f t="shared" ca="1" si="103"/>
        <v>0.97458372042977193</v>
      </c>
      <c r="AW127" s="41">
        <f t="shared" ca="1" si="104"/>
        <v>0</v>
      </c>
      <c r="AX127" t="str">
        <f t="shared" ca="1" si="107"/>
        <v>No Time Shift</v>
      </c>
      <c r="AY127">
        <f t="shared" ca="1" si="108"/>
        <v>0</v>
      </c>
      <c r="AZ127" s="5">
        <f t="shared" ca="1" si="109"/>
        <v>1</v>
      </c>
      <c r="BB127">
        <f t="shared" si="66"/>
        <v>0.52485386584636984</v>
      </c>
      <c r="BC127">
        <f t="shared" si="67"/>
        <v>0.47514613415363016</v>
      </c>
      <c r="BE127" s="33">
        <f t="shared" si="68"/>
        <v>3.6564874979636515</v>
      </c>
      <c r="BF127" s="32">
        <f t="shared" si="69"/>
        <v>0.84056240384781788</v>
      </c>
      <c r="BG127" s="33"/>
      <c r="BH127" s="34">
        <f t="shared" si="70"/>
        <v>0.15943759615218212</v>
      </c>
      <c r="BI127" s="34"/>
      <c r="BJ127" s="34">
        <f t="shared" si="75"/>
        <v>0.15943759615218212</v>
      </c>
      <c r="BK127" s="34"/>
      <c r="BL127" s="5">
        <f t="shared" ca="1" si="105"/>
        <v>0.71134043886065135</v>
      </c>
    </row>
    <row r="128" spans="1:64" x14ac:dyDescent="0.2">
      <c r="A128" s="45">
        <v>120</v>
      </c>
      <c r="B128" s="35">
        <f t="shared" si="71"/>
        <v>1.3773148148148165E-2</v>
      </c>
      <c r="C128" s="36">
        <v>103.38896045914505</v>
      </c>
      <c r="D128" s="29">
        <v>90</v>
      </c>
      <c r="E128" s="29">
        <v>3</v>
      </c>
      <c r="F128" s="37">
        <f t="shared" si="58"/>
        <v>0.5</v>
      </c>
      <c r="G128" s="38">
        <f t="shared" si="72"/>
        <v>104</v>
      </c>
      <c r="H128" s="31">
        <v>5</v>
      </c>
      <c r="I128" s="31">
        <v>20</v>
      </c>
      <c r="J128" s="36">
        <v>-13.978968360440017</v>
      </c>
      <c r="K128" s="37">
        <f t="shared" si="60"/>
        <v>-3.4947420901100044</v>
      </c>
      <c r="L128" s="30">
        <f t="shared" si="61"/>
        <v>-3.4947420901100044</v>
      </c>
      <c r="M128" s="37">
        <f t="shared" si="62"/>
        <v>86.505257909889991</v>
      </c>
      <c r="N128" s="37">
        <f t="shared" si="63"/>
        <v>100.50525790988999</v>
      </c>
      <c r="O128" s="37">
        <f t="shared" si="64"/>
        <v>-0.61103954085494649</v>
      </c>
      <c r="Q128" s="64">
        <f t="shared" ref="Q128:AT128" ca="1" si="133">IF(AND(ABS(SLOPE($L98:$L128,$A98:$A128)) &gt; $Q$3,
      ABS(SLOPE(OFFSET($O98:$O128, Q$7, 0),$A98:$A128)) &gt; $Q$3),
(MAX(0,(CORREL( $L98:$L128, OFFSET($O98:$O128, Q$7, 0) )))),
(1-ABS(SLOPE($L98:$L128, $A98:$A128)-SLOPE(OFFSET($O98:$O128, Q$7, 0),$A98:$A128)))
)</f>
        <v>0.96242531688905419</v>
      </c>
      <c r="R128" s="64">
        <f t="shared" ca="1" si="133"/>
        <v>0.93948293761624502</v>
      </c>
      <c r="S128" s="64">
        <f t="shared" ca="1" si="133"/>
        <v>0.91853047930615828</v>
      </c>
      <c r="T128" s="64">
        <f t="shared" ca="1" si="133"/>
        <v>0.89643670710554724</v>
      </c>
      <c r="U128" s="64">
        <f t="shared" ca="1" si="133"/>
        <v>0.87310984673545344</v>
      </c>
      <c r="V128" s="64">
        <f t="shared" ca="1" si="133"/>
        <v>0.8506271564074569</v>
      </c>
      <c r="W128" s="64">
        <f t="shared" ca="1" si="133"/>
        <v>0.83541884669703936</v>
      </c>
      <c r="X128" s="64">
        <f t="shared" ca="1" si="133"/>
        <v>0.82283708408491663</v>
      </c>
      <c r="Y128" s="64">
        <f t="shared" ca="1" si="133"/>
        <v>0.80862370347992774</v>
      </c>
      <c r="Z128" s="64">
        <f t="shared" ca="1" si="133"/>
        <v>0.79639717688504419</v>
      </c>
      <c r="AA128" s="64">
        <f t="shared" ca="1" si="133"/>
        <v>0.79016692971043601</v>
      </c>
      <c r="AB128" s="64">
        <f t="shared" ca="1" si="133"/>
        <v>0.78402964215873738</v>
      </c>
      <c r="AC128" s="64">
        <f t="shared" ca="1" si="133"/>
        <v>0.7740256581108429</v>
      </c>
      <c r="AD128" s="64">
        <f t="shared" ca="1" si="133"/>
        <v>0.77105544621571764</v>
      </c>
      <c r="AE128" s="64">
        <f t="shared" ca="1" si="133"/>
        <v>0.7730019140910388</v>
      </c>
      <c r="AF128" s="64">
        <f t="shared" ca="1" si="133"/>
        <v>0.77057752343629649</v>
      </c>
      <c r="AG128" s="64">
        <f t="shared" ca="1" si="133"/>
        <v>0.77240793309964673</v>
      </c>
      <c r="AH128" s="64">
        <f t="shared" ca="1" si="133"/>
        <v>0.77948760099166825</v>
      </c>
      <c r="AI128" s="64">
        <f t="shared" ca="1" si="133"/>
        <v>0.79026599268412001</v>
      </c>
      <c r="AJ128" s="64">
        <f t="shared" ca="1" si="133"/>
        <v>0.79989576602780088</v>
      </c>
      <c r="AK128" s="64">
        <f t="shared" ca="1" si="133"/>
        <v>0.81244822850447274</v>
      </c>
      <c r="AL128" s="64">
        <f t="shared" ca="1" si="133"/>
        <v>0.82434587730509901</v>
      </c>
      <c r="AM128" s="64">
        <f t="shared" ca="1" si="133"/>
        <v>0.83343767374492617</v>
      </c>
      <c r="AN128" s="64">
        <f t="shared" ca="1" si="133"/>
        <v>0.83877303608074005</v>
      </c>
      <c r="AO128" s="64">
        <f t="shared" ca="1" si="133"/>
        <v>0.84750004517286037</v>
      </c>
      <c r="AP128" s="64">
        <f t="shared" ca="1" si="133"/>
        <v>0.8489689759660326</v>
      </c>
      <c r="AQ128" s="64">
        <f t="shared" ca="1" si="133"/>
        <v>0.85046917600859873</v>
      </c>
      <c r="AR128" s="64">
        <f t="shared" ca="1" si="133"/>
        <v>0.8544076197371191</v>
      </c>
      <c r="AS128" s="64">
        <f t="shared" ca="1" si="133"/>
        <v>0.85150855560522409</v>
      </c>
      <c r="AT128" s="64">
        <f t="shared" ca="1" si="133"/>
        <v>0.85394855893847343</v>
      </c>
      <c r="AV128" s="40">
        <f t="shared" ca="1" si="103"/>
        <v>0.96242531688905419</v>
      </c>
      <c r="AW128" s="41">
        <f t="shared" ca="1" si="104"/>
        <v>0</v>
      </c>
      <c r="AX128" t="str">
        <f t="shared" ca="1" si="107"/>
        <v>No Time Shift</v>
      </c>
      <c r="AY128">
        <f t="shared" ca="1" si="108"/>
        <v>0</v>
      </c>
      <c r="AZ128" s="5">
        <f t="shared" ca="1" si="109"/>
        <v>1</v>
      </c>
      <c r="BB128">
        <f t="shared" si="66"/>
        <v>0.57674050985101155</v>
      </c>
      <c r="BC128">
        <f t="shared" si="67"/>
        <v>0.42325949014898845</v>
      </c>
      <c r="BE128" s="33">
        <f t="shared" si="68"/>
        <v>3.4947420901100044</v>
      </c>
      <c r="BF128" s="32">
        <f t="shared" si="69"/>
        <v>0.92365974779479731</v>
      </c>
      <c r="BG128" s="33"/>
      <c r="BH128" s="34">
        <f t="shared" si="70"/>
        <v>7.6340252205202686E-2</v>
      </c>
      <c r="BI128" s="34"/>
      <c r="BJ128" s="34">
        <f t="shared" si="75"/>
        <v>7.6340252205202686E-2</v>
      </c>
      <c r="BK128" s="34"/>
      <c r="BL128" s="5">
        <f t="shared" ca="1" si="105"/>
        <v>0.67958852303141892</v>
      </c>
    </row>
    <row r="129" spans="1:64" x14ac:dyDescent="0.2">
      <c r="A129" s="45">
        <v>121</v>
      </c>
      <c r="B129" s="35">
        <f t="shared" si="71"/>
        <v>1.3888888888888905E-2</v>
      </c>
      <c r="C129" s="36">
        <v>103.43985568211355</v>
      </c>
      <c r="D129" s="29">
        <v>90</v>
      </c>
      <c r="E129" s="29">
        <v>3</v>
      </c>
      <c r="F129" s="37">
        <f t="shared" si="58"/>
        <v>0.5</v>
      </c>
      <c r="G129" s="38">
        <f t="shared" si="72"/>
        <v>103.5</v>
      </c>
      <c r="H129" s="31">
        <v>5</v>
      </c>
      <c r="I129" s="31">
        <v>20</v>
      </c>
      <c r="J129" s="36">
        <v>-13.302030299576341</v>
      </c>
      <c r="K129" s="37">
        <f t="shared" si="60"/>
        <v>-3.3255075748940852</v>
      </c>
      <c r="L129" s="30">
        <f t="shared" si="61"/>
        <v>-3.3255075748940852</v>
      </c>
      <c r="M129" s="37">
        <f t="shared" si="62"/>
        <v>86.67449242510591</v>
      </c>
      <c r="N129" s="37">
        <f t="shared" si="63"/>
        <v>100.17449242510591</v>
      </c>
      <c r="O129" s="37">
        <f t="shared" si="64"/>
        <v>-6.0144317886454246E-2</v>
      </c>
      <c r="Q129" s="64">
        <f t="shared" ref="Q129:AT129" ca="1" si="134">IF(AND(ABS(SLOPE($L99:$L129,$A99:$A129)) &gt; $Q$3,
      ABS(SLOPE(OFFSET($O99:$O129, Q$7, 0),$A99:$A129)) &gt; $Q$3),
(MAX(0,(CORREL( $L99:$L129, OFFSET($O99:$O129, Q$7, 0) )))),
(1-ABS(SLOPE($L99:$L129, $A99:$A129)-SLOPE(OFFSET($O99:$O129, Q$7, 0),$A99:$A129)))
)</f>
        <v>0.94957812685043597</v>
      </c>
      <c r="R129" s="64">
        <f t="shared" ca="1" si="134"/>
        <v>0.92862566854034923</v>
      </c>
      <c r="S129" s="64">
        <f t="shared" ca="1" si="134"/>
        <v>0.90653189633973819</v>
      </c>
      <c r="T129" s="64">
        <f t="shared" ca="1" si="134"/>
        <v>0.88320503596964439</v>
      </c>
      <c r="U129" s="64">
        <f t="shared" ca="1" si="134"/>
        <v>0.86072234564164785</v>
      </c>
      <c r="V129" s="64">
        <f t="shared" ca="1" si="134"/>
        <v>0.84551403593123031</v>
      </c>
      <c r="W129" s="64">
        <f t="shared" ca="1" si="134"/>
        <v>0.83293227331910757</v>
      </c>
      <c r="X129" s="64">
        <f t="shared" ca="1" si="134"/>
        <v>0.81871889271411868</v>
      </c>
      <c r="Y129" s="64">
        <f t="shared" ca="1" si="134"/>
        <v>0.80649236611923514</v>
      </c>
      <c r="Z129" s="64">
        <f t="shared" ca="1" si="134"/>
        <v>0.80026211894462695</v>
      </c>
      <c r="AA129" s="64">
        <f t="shared" ca="1" si="134"/>
        <v>0.79412483139292833</v>
      </c>
      <c r="AB129" s="64">
        <f t="shared" ca="1" si="134"/>
        <v>0.78412084734503384</v>
      </c>
      <c r="AC129" s="64">
        <f t="shared" ca="1" si="134"/>
        <v>0.7811506354499087</v>
      </c>
      <c r="AD129" s="64">
        <f t="shared" ca="1" si="134"/>
        <v>0.78309710332522986</v>
      </c>
      <c r="AE129" s="64">
        <f t="shared" ca="1" si="134"/>
        <v>0.78067271267048743</v>
      </c>
      <c r="AF129" s="64">
        <f t="shared" ca="1" si="134"/>
        <v>0.78250312233383768</v>
      </c>
      <c r="AG129" s="64">
        <f t="shared" ca="1" si="134"/>
        <v>0.7895827902258592</v>
      </c>
      <c r="AH129" s="64">
        <f t="shared" ca="1" si="134"/>
        <v>0.80036118191831096</v>
      </c>
      <c r="AI129" s="64">
        <f t="shared" ca="1" si="134"/>
        <v>0.80999095526199194</v>
      </c>
      <c r="AJ129" s="64">
        <f t="shared" ca="1" si="134"/>
        <v>0.82254341773866368</v>
      </c>
      <c r="AK129" s="64">
        <f t="shared" ca="1" si="134"/>
        <v>0.83444106653929007</v>
      </c>
      <c r="AL129" s="64">
        <f t="shared" ca="1" si="134"/>
        <v>0.84353286297911712</v>
      </c>
      <c r="AM129" s="64">
        <f t="shared" ca="1" si="134"/>
        <v>0.848868225314931</v>
      </c>
      <c r="AN129" s="64">
        <f t="shared" ca="1" si="134"/>
        <v>0.85759523440705132</v>
      </c>
      <c r="AO129" s="64">
        <f t="shared" ca="1" si="134"/>
        <v>0.85906416520022355</v>
      </c>
      <c r="AP129" s="64">
        <f t="shared" ca="1" si="134"/>
        <v>0.86056436524278968</v>
      </c>
      <c r="AQ129" s="64">
        <f t="shared" ca="1" si="134"/>
        <v>0.86450280897131004</v>
      </c>
      <c r="AR129" s="64">
        <f t="shared" ca="1" si="134"/>
        <v>0.86160374483941515</v>
      </c>
      <c r="AS129" s="64">
        <f t="shared" ca="1" si="134"/>
        <v>0.86404374817266438</v>
      </c>
      <c r="AT129" s="64">
        <f t="shared" ca="1" si="134"/>
        <v>0.8742299647300682</v>
      </c>
      <c r="AV129" s="40">
        <f t="shared" ca="1" si="103"/>
        <v>0.94957812685043597</v>
      </c>
      <c r="AW129" s="41">
        <f t="shared" ca="1" si="104"/>
        <v>0</v>
      </c>
      <c r="AX129" t="str">
        <f t="shared" ca="1" si="107"/>
        <v>No Time Shift</v>
      </c>
      <c r="AY129">
        <f t="shared" ca="1" si="108"/>
        <v>0</v>
      </c>
      <c r="AZ129" s="5">
        <f t="shared" ca="1" si="109"/>
        <v>1</v>
      </c>
      <c r="BB129">
        <f t="shared" si="66"/>
        <v>0.65307265140152615</v>
      </c>
      <c r="BC129">
        <f t="shared" si="67"/>
        <v>0.34692734859847385</v>
      </c>
      <c r="BE129" s="33">
        <f t="shared" si="68"/>
        <v>3.3255075748940852</v>
      </c>
      <c r="BF129" s="32">
        <f t="shared" si="69"/>
        <v>1.0459069723419312</v>
      </c>
      <c r="BG129" s="33"/>
      <c r="BH129" s="34">
        <f t="shared" si="70"/>
        <v>0</v>
      </c>
      <c r="BI129" s="34"/>
      <c r="BJ129" s="34">
        <f t="shared" si="75"/>
        <v>0</v>
      </c>
      <c r="BK129" s="34"/>
      <c r="BL129" s="5">
        <f t="shared" ca="1" si="105"/>
        <v>0.64985937561681195</v>
      </c>
    </row>
    <row r="130" spans="1:64" x14ac:dyDescent="0.2">
      <c r="A130" s="45">
        <v>122</v>
      </c>
      <c r="B130" s="35">
        <f t="shared" si="71"/>
        <v>1.4004629629629646E-2</v>
      </c>
      <c r="C130" s="36">
        <v>102.86779287943149</v>
      </c>
      <c r="D130" s="29">
        <v>90</v>
      </c>
      <c r="E130" s="29">
        <v>3</v>
      </c>
      <c r="F130" s="37">
        <f t="shared" si="58"/>
        <v>0.5</v>
      </c>
      <c r="G130" s="38">
        <f t="shared" si="72"/>
        <v>103</v>
      </c>
      <c r="H130" s="31">
        <v>5</v>
      </c>
      <c r="I130" s="31">
        <v>20</v>
      </c>
      <c r="J130" s="36">
        <v>-12.596586463327524</v>
      </c>
      <c r="K130" s="37">
        <f t="shared" si="60"/>
        <v>-3.149146615831881</v>
      </c>
      <c r="L130" s="30">
        <f t="shared" si="61"/>
        <v>-3.149146615831881</v>
      </c>
      <c r="M130" s="37">
        <f t="shared" si="62"/>
        <v>86.850853384168119</v>
      </c>
      <c r="N130" s="37">
        <f t="shared" si="63"/>
        <v>99.850853384168119</v>
      </c>
      <c r="O130" s="37">
        <f t="shared" si="64"/>
        <v>-0.13220712056850914</v>
      </c>
      <c r="Q130" s="64">
        <f t="shared" ref="Q130:AT130" ca="1" si="135">IF(AND(ABS(SLOPE($L100:$L130,$A100:$A130)) &gt; $Q$3,
      ABS(SLOPE(OFFSET($O100:$O130, Q$7, 0),$A100:$A130)) &gt; $Q$3),
(MAX(0,(CORREL( $L100:$L130, OFFSET($O100:$O130, Q$7, 0) )))),
(1-ABS(SLOPE($L100:$L130, $A100:$A130)-SLOPE(OFFSET($O100:$O130, Q$7, 0),$A100:$A130)))
)</f>
        <v>0.93865106209110494</v>
      </c>
      <c r="R130" s="64">
        <f t="shared" ca="1" si="135"/>
        <v>0.91655728989049379</v>
      </c>
      <c r="S130" s="64">
        <f t="shared" ca="1" si="135"/>
        <v>0.8932304295204001</v>
      </c>
      <c r="T130" s="64">
        <f t="shared" ca="1" si="135"/>
        <v>0.87074773919240345</v>
      </c>
      <c r="U130" s="64">
        <f t="shared" ca="1" si="135"/>
        <v>0.85553942948198602</v>
      </c>
      <c r="V130" s="64">
        <f t="shared" ca="1" si="135"/>
        <v>0.84295766686986329</v>
      </c>
      <c r="W130" s="64">
        <f t="shared" ca="1" si="135"/>
        <v>0.8287442862648744</v>
      </c>
      <c r="X130" s="64">
        <f t="shared" ca="1" si="135"/>
        <v>0.81651775966999074</v>
      </c>
      <c r="Y130" s="64">
        <f t="shared" ca="1" si="135"/>
        <v>0.81028751249538256</v>
      </c>
      <c r="Z130" s="64">
        <f t="shared" ca="1" si="135"/>
        <v>0.80415022494368404</v>
      </c>
      <c r="AA130" s="64">
        <f t="shared" ca="1" si="135"/>
        <v>0.79414624089578956</v>
      </c>
      <c r="AB130" s="64">
        <f t="shared" ca="1" si="135"/>
        <v>0.7911760290006643</v>
      </c>
      <c r="AC130" s="64">
        <f t="shared" ca="1" si="135"/>
        <v>0.79312249687598546</v>
      </c>
      <c r="AD130" s="64">
        <f t="shared" ca="1" si="135"/>
        <v>0.79069810622124304</v>
      </c>
      <c r="AE130" s="64">
        <f t="shared" ca="1" si="135"/>
        <v>0.79252851588459339</v>
      </c>
      <c r="AF130" s="64">
        <f t="shared" ca="1" si="135"/>
        <v>0.79960818377661491</v>
      </c>
      <c r="AG130" s="64">
        <f t="shared" ca="1" si="135"/>
        <v>0.81038657546906667</v>
      </c>
      <c r="AH130" s="64">
        <f t="shared" ca="1" si="135"/>
        <v>0.82001634881274754</v>
      </c>
      <c r="AI130" s="64">
        <f t="shared" ca="1" si="135"/>
        <v>0.8325688112894194</v>
      </c>
      <c r="AJ130" s="64">
        <f t="shared" ca="1" si="135"/>
        <v>0.84446646009004567</v>
      </c>
      <c r="AK130" s="64">
        <f t="shared" ca="1" si="135"/>
        <v>0.85355825652987283</v>
      </c>
      <c r="AL130" s="64">
        <f t="shared" ca="1" si="135"/>
        <v>0.85889361886568671</v>
      </c>
      <c r="AM130" s="64">
        <f t="shared" ca="1" si="135"/>
        <v>0.86762062795780703</v>
      </c>
      <c r="AN130" s="64">
        <f t="shared" ca="1" si="135"/>
        <v>0.86908955875097926</v>
      </c>
      <c r="AO130" s="64">
        <f t="shared" ca="1" si="135"/>
        <v>0.87058975879354528</v>
      </c>
      <c r="AP130" s="64">
        <f t="shared" ca="1" si="135"/>
        <v>0.87452820252206565</v>
      </c>
      <c r="AQ130" s="64">
        <f t="shared" ca="1" si="135"/>
        <v>0.87162913839017075</v>
      </c>
      <c r="AR130" s="64">
        <f t="shared" ca="1" si="135"/>
        <v>0.8740691417234201</v>
      </c>
      <c r="AS130" s="64">
        <f t="shared" ca="1" si="135"/>
        <v>0.8842553582808238</v>
      </c>
      <c r="AT130" s="64">
        <f t="shared" ca="1" si="135"/>
        <v>0.89579721580054539</v>
      </c>
      <c r="AV130" s="40">
        <f t="shared" ca="1" si="103"/>
        <v>0.93865106209110494</v>
      </c>
      <c r="AW130" s="41">
        <f t="shared" ca="1" si="104"/>
        <v>0</v>
      </c>
      <c r="AX130" t="str">
        <f t="shared" ca="1" si="107"/>
        <v>No Time Shift</v>
      </c>
      <c r="AY130">
        <f t="shared" ca="1" si="108"/>
        <v>0</v>
      </c>
      <c r="AZ130" s="5">
        <f t="shared" ca="1" si="109"/>
        <v>1</v>
      </c>
      <c r="BB130">
        <f t="shared" si="66"/>
        <v>0.60338789905267443</v>
      </c>
      <c r="BC130">
        <f t="shared" si="67"/>
        <v>0.39661210094732557</v>
      </c>
      <c r="BE130" s="33">
        <f t="shared" si="68"/>
        <v>3.149146615831881</v>
      </c>
      <c r="BF130" s="32">
        <f t="shared" si="69"/>
        <v>0.96633599537753767</v>
      </c>
      <c r="BG130" s="33"/>
      <c r="BH130" s="34">
        <f t="shared" si="70"/>
        <v>3.3664004622462329E-2</v>
      </c>
      <c r="BI130" s="34"/>
      <c r="BJ130" s="34">
        <f t="shared" si="75"/>
        <v>3.3664004622462329E-2</v>
      </c>
      <c r="BK130" s="34"/>
      <c r="BL130" s="5">
        <f t="shared" ca="1" si="105"/>
        <v>0.65743835557118901</v>
      </c>
    </row>
    <row r="131" spans="1:64" x14ac:dyDescent="0.2">
      <c r="A131" s="45">
        <v>123</v>
      </c>
      <c r="B131" s="35">
        <f t="shared" si="71"/>
        <v>1.4120370370370387E-2</v>
      </c>
      <c r="C131" s="36">
        <v>102.66024378785262</v>
      </c>
      <c r="D131" s="29">
        <v>90</v>
      </c>
      <c r="E131" s="29">
        <v>3</v>
      </c>
      <c r="F131" s="37">
        <f t="shared" si="58"/>
        <v>0.5</v>
      </c>
      <c r="G131" s="38">
        <f t="shared" si="72"/>
        <v>102.5</v>
      </c>
      <c r="H131" s="31">
        <v>5</v>
      </c>
      <c r="I131" s="31">
        <v>20</v>
      </c>
      <c r="J131" s="36">
        <v>-11.86414859261504</v>
      </c>
      <c r="K131" s="37">
        <f t="shared" si="60"/>
        <v>-2.96603714815376</v>
      </c>
      <c r="L131" s="30">
        <f t="shared" si="61"/>
        <v>-2.96603714815376</v>
      </c>
      <c r="M131" s="37">
        <f t="shared" si="62"/>
        <v>87.03396285184624</v>
      </c>
      <c r="N131" s="37">
        <f t="shared" si="63"/>
        <v>99.53396285184624</v>
      </c>
      <c r="O131" s="37">
        <f t="shared" si="64"/>
        <v>0.16024378785262172</v>
      </c>
      <c r="Q131" s="64">
        <f t="shared" ref="Q131:AT131" ca="1" si="136">IF(AND(ABS(SLOPE($L101:$L131,$A101:$A131)) &gt; $Q$3,
      ABS(SLOPE(OFFSET($O101:$O131, Q$7, 0),$A101:$A131)) &gt; $Q$3),
(MAX(0,(CORREL( $L101:$L131, OFFSET($O101:$O131, Q$7, 0) )))),
(1-ABS(SLOPE($L101:$L131, $A101:$A131)-SLOPE(OFFSET($O101:$O131, Q$7, 0),$A101:$A131)))
)</f>
        <v>0.92909193930430545</v>
      </c>
      <c r="R131" s="64">
        <f t="shared" ca="1" si="136"/>
        <v>0.93559253567267298</v>
      </c>
      <c r="S131" s="64">
        <f t="shared" ca="1" si="136"/>
        <v>0.93121618867743272</v>
      </c>
      <c r="T131" s="64">
        <f t="shared" ca="1" si="136"/>
        <v>0.90441077265767</v>
      </c>
      <c r="U131" s="64">
        <f t="shared" ca="1" si="136"/>
        <v>0.87165713017268642</v>
      </c>
      <c r="V131" s="64">
        <f t="shared" ca="1" si="136"/>
        <v>0.84752473625715607</v>
      </c>
      <c r="W131" s="64">
        <f t="shared" ca="1" si="136"/>
        <v>0.82734511332182037</v>
      </c>
      <c r="X131" s="64">
        <f t="shared" ca="1" si="136"/>
        <v>0.79101586001612079</v>
      </c>
      <c r="Y131" s="64">
        <f t="shared" ca="1" si="136"/>
        <v>0.75484029966912469</v>
      </c>
      <c r="Z131" s="64">
        <f t="shared" ca="1" si="136"/>
        <v>0.72235102106322091</v>
      </c>
      <c r="AA131" s="64">
        <f t="shared" ca="1" si="136"/>
        <v>0.69932357439874471</v>
      </c>
      <c r="AB131" s="64">
        <f t="shared" ca="1" si="136"/>
        <v>0.67708510323930149</v>
      </c>
      <c r="AC131" s="64">
        <f t="shared" ca="1" si="136"/>
        <v>0.65270071103262739</v>
      </c>
      <c r="AD131" s="64">
        <f t="shared" ca="1" si="136"/>
        <v>0.62801403436951753</v>
      </c>
      <c r="AE131" s="64">
        <f t="shared" ca="1" si="136"/>
        <v>0.6183805237882527</v>
      </c>
      <c r="AF131" s="64">
        <f t="shared" ca="1" si="136"/>
        <v>0.63234054349747748</v>
      </c>
      <c r="AG131" s="64">
        <f t="shared" ca="1" si="136"/>
        <v>0.65526463400676971</v>
      </c>
      <c r="AH131" s="64">
        <f t="shared" ca="1" si="136"/>
        <v>0.66751895160636798</v>
      </c>
      <c r="AI131" s="64">
        <f t="shared" ca="1" si="136"/>
        <v>0.70369928635504708</v>
      </c>
      <c r="AJ131" s="64">
        <f t="shared" ca="1" si="136"/>
        <v>0.74890544466308129</v>
      </c>
      <c r="AK131" s="64">
        <f t="shared" ca="1" si="136"/>
        <v>0.77062053527528329</v>
      </c>
      <c r="AL131" s="64">
        <f t="shared" ca="1" si="136"/>
        <v>0.78868698712061536</v>
      </c>
      <c r="AM131" s="64">
        <f t="shared" ca="1" si="136"/>
        <v>0.79134136592104554</v>
      </c>
      <c r="AN131" s="64">
        <f t="shared" ca="1" si="136"/>
        <v>0.76848392392579734</v>
      </c>
      <c r="AO131" s="64">
        <f t="shared" ca="1" si="136"/>
        <v>0.75778435566092917</v>
      </c>
      <c r="AP131" s="64">
        <f t="shared" ca="1" si="136"/>
        <v>0.76441823148835808</v>
      </c>
      <c r="AQ131" s="64">
        <f t="shared" ca="1" si="136"/>
        <v>0.7676976907403481</v>
      </c>
      <c r="AR131" s="64">
        <f t="shared" ca="1" si="136"/>
        <v>0.73387323538885385</v>
      </c>
      <c r="AS131" s="64">
        <f t="shared" ca="1" si="136"/>
        <v>0.67283314790821336</v>
      </c>
      <c r="AT131" s="64">
        <f t="shared" ca="1" si="136"/>
        <v>0.57533187058434876</v>
      </c>
      <c r="AV131" s="40">
        <f t="shared" ca="1" si="103"/>
        <v>0.93559253567267298</v>
      </c>
      <c r="AW131" s="41">
        <f t="shared" ca="1" si="104"/>
        <v>1</v>
      </c>
      <c r="AX131" t="str">
        <f t="shared" ca="1" si="107"/>
        <v>+10s</v>
      </c>
      <c r="AY131">
        <f t="shared" ca="1" si="108"/>
        <v>0</v>
      </c>
      <c r="AZ131" s="5">
        <f t="shared" ca="1" si="109"/>
        <v>1</v>
      </c>
      <c r="BB131">
        <f t="shared" si="66"/>
        <v>0.62525618720127629</v>
      </c>
      <c r="BC131">
        <f t="shared" si="67"/>
        <v>0.37474381279872371</v>
      </c>
      <c r="BE131" s="33">
        <f t="shared" si="68"/>
        <v>2.96603714815376</v>
      </c>
      <c r="BF131" s="32">
        <f t="shared" si="69"/>
        <v>1.0013584312408683</v>
      </c>
      <c r="BG131" s="33"/>
      <c r="BH131" s="34">
        <f t="shared" si="70"/>
        <v>0</v>
      </c>
      <c r="BI131" s="34"/>
      <c r="BJ131" s="34">
        <f t="shared" si="75"/>
        <v>0</v>
      </c>
      <c r="BK131" s="34"/>
      <c r="BL131" s="5">
        <f t="shared" ca="1" si="105"/>
        <v>0.64519751189089103</v>
      </c>
    </row>
    <row r="132" spans="1:64" x14ac:dyDescent="0.2">
      <c r="A132" s="45">
        <v>124</v>
      </c>
      <c r="B132" s="35">
        <f t="shared" si="71"/>
        <v>1.4236111111111128E-2</v>
      </c>
      <c r="C132" s="36">
        <v>102.22720313260679</v>
      </c>
      <c r="D132" s="29">
        <v>90</v>
      </c>
      <c r="E132" s="29">
        <v>3</v>
      </c>
      <c r="F132" s="37">
        <f t="shared" si="58"/>
        <v>0.5</v>
      </c>
      <c r="G132" s="38">
        <f t="shared" si="72"/>
        <v>102</v>
      </c>
      <c r="H132" s="31">
        <v>5</v>
      </c>
      <c r="I132" s="31">
        <v>20</v>
      </c>
      <c r="J132" s="36">
        <v>-11.106286275611241</v>
      </c>
      <c r="K132" s="37">
        <f t="shared" si="60"/>
        <v>-2.7765715689028103</v>
      </c>
      <c r="L132" s="30">
        <f t="shared" si="61"/>
        <v>-2.7765715689028103</v>
      </c>
      <c r="M132" s="37">
        <f t="shared" si="62"/>
        <v>87.22342843109719</v>
      </c>
      <c r="N132" s="37">
        <f t="shared" si="63"/>
        <v>99.22342843109719</v>
      </c>
      <c r="O132" s="37">
        <f t="shared" si="64"/>
        <v>0.22720313260678893</v>
      </c>
      <c r="Q132" s="64">
        <f t="shared" ref="Q132:AT132" ca="1" si="137">IF(AND(ABS(SLOPE($L102:$L132,$A102:$A132)) &gt; $Q$3,
      ABS(SLOPE(OFFSET($O102:$O132, Q$7, 0),$A102:$A132)) &gt; $Q$3),
(MAX(0,(CORREL( $L102:$L132, OFFSET($O102:$O132, Q$7, 0) )))),
(1-ABS(SLOPE($L102:$L132, $A102:$A132)-SLOPE(OFFSET($O102:$O132, Q$7, 0),$A102:$A132)))
)</f>
        <v>0.93284479859151992</v>
      </c>
      <c r="R132" s="64">
        <f t="shared" ca="1" si="137"/>
        <v>0.93808032201229508</v>
      </c>
      <c r="S132" s="64">
        <f t="shared" ca="1" si="137"/>
        <v>0.92049633816551846</v>
      </c>
      <c r="T132" s="64">
        <f t="shared" ca="1" si="137"/>
        <v>0.89600773876547235</v>
      </c>
      <c r="U132" s="64">
        <f t="shared" ca="1" si="137"/>
        <v>0.8783746256764261</v>
      </c>
      <c r="V132" s="64">
        <f t="shared" ca="1" si="137"/>
        <v>0.86290251386084738</v>
      </c>
      <c r="W132" s="64">
        <f t="shared" ca="1" si="137"/>
        <v>0.8322322279458233</v>
      </c>
      <c r="X132" s="64">
        <f t="shared" ca="1" si="137"/>
        <v>0.8015061228256094</v>
      </c>
      <c r="Y132" s="64">
        <f t="shared" ca="1" si="137"/>
        <v>0.77457097231709537</v>
      </c>
      <c r="Z132" s="64">
        <f t="shared" ca="1" si="137"/>
        <v>0.75443687715386276</v>
      </c>
      <c r="AA132" s="64">
        <f t="shared" ca="1" si="137"/>
        <v>0.73445665299535368</v>
      </c>
      <c r="AB132" s="64">
        <f t="shared" ca="1" si="137"/>
        <v>0.71298312867486924</v>
      </c>
      <c r="AC132" s="64">
        <f t="shared" ca="1" si="137"/>
        <v>0.69074251211472337</v>
      </c>
      <c r="AD132" s="64">
        <f t="shared" ca="1" si="137"/>
        <v>0.68167944005056169</v>
      </c>
      <c r="AE132" s="64">
        <f t="shared" ca="1" si="137"/>
        <v>0.69417231227200948</v>
      </c>
      <c r="AF132" s="64">
        <f t="shared" ca="1" si="137"/>
        <v>0.71485589200791955</v>
      </c>
      <c r="AG132" s="64">
        <f t="shared" ca="1" si="137"/>
        <v>0.72597065578503328</v>
      </c>
      <c r="AH132" s="64">
        <f t="shared" ca="1" si="137"/>
        <v>0.7592649266032051</v>
      </c>
      <c r="AI132" s="64">
        <f t="shared" ca="1" si="137"/>
        <v>0.8006907604417407</v>
      </c>
      <c r="AJ132" s="64">
        <f t="shared" ca="1" si="137"/>
        <v>0.82034614308665432</v>
      </c>
      <c r="AK132" s="64">
        <f t="shared" ca="1" si="137"/>
        <v>0.83699440074257525</v>
      </c>
      <c r="AL132" s="64">
        <f t="shared" ca="1" si="137"/>
        <v>0.83938066098865005</v>
      </c>
      <c r="AM132" s="64">
        <f t="shared" ca="1" si="137"/>
        <v>0.81901344658835207</v>
      </c>
      <c r="AN132" s="64">
        <f t="shared" ca="1" si="137"/>
        <v>0.8093512284601343</v>
      </c>
      <c r="AO132" s="64">
        <f t="shared" ca="1" si="137"/>
        <v>0.8150388977030395</v>
      </c>
      <c r="AP132" s="64">
        <f t="shared" ca="1" si="137"/>
        <v>0.81795642344617547</v>
      </c>
      <c r="AQ132" s="64">
        <f t="shared" ca="1" si="137"/>
        <v>0.78660315104343281</v>
      </c>
      <c r="AR132" s="64">
        <f t="shared" ca="1" si="137"/>
        <v>0.72950820167706365</v>
      </c>
      <c r="AS132" s="64">
        <f t="shared" ca="1" si="137"/>
        <v>0.63780541517618883</v>
      </c>
      <c r="AT132" s="64">
        <f t="shared" ca="1" si="137"/>
        <v>0.54324648419635302</v>
      </c>
      <c r="AV132" s="40">
        <f t="shared" ca="1" si="103"/>
        <v>0.93808032201229508</v>
      </c>
      <c r="AW132" s="41">
        <f t="shared" ca="1" si="104"/>
        <v>1</v>
      </c>
      <c r="AX132" t="str">
        <f t="shared" ca="1" si="107"/>
        <v>+10s</v>
      </c>
      <c r="AY132">
        <f t="shared" ca="1" si="108"/>
        <v>0</v>
      </c>
      <c r="AZ132" s="5">
        <f t="shared" ca="1" si="109"/>
        <v>1</v>
      </c>
      <c r="BB132">
        <f t="shared" si="66"/>
        <v>0.60075494030191989</v>
      </c>
      <c r="BC132">
        <f t="shared" si="67"/>
        <v>0.39924505969808011</v>
      </c>
      <c r="BE132" s="33">
        <f t="shared" si="68"/>
        <v>2.7765715689028103</v>
      </c>
      <c r="BF132" s="32">
        <f t="shared" si="69"/>
        <v>0.96211926710175855</v>
      </c>
      <c r="BG132" s="33"/>
      <c r="BH132" s="34">
        <f t="shared" si="70"/>
        <v>3.7880732898241454E-2</v>
      </c>
      <c r="BI132" s="34"/>
      <c r="BJ132" s="34">
        <f t="shared" si="75"/>
        <v>3.7880732898241454E-2</v>
      </c>
      <c r="BK132" s="34"/>
      <c r="BL132" s="5">
        <f t="shared" ca="1" si="105"/>
        <v>0.65865368497017884</v>
      </c>
    </row>
    <row r="133" spans="1:64" x14ac:dyDescent="0.2">
      <c r="A133" s="45">
        <v>125</v>
      </c>
      <c r="B133" s="35">
        <f t="shared" si="71"/>
        <v>1.4351851851851869E-2</v>
      </c>
      <c r="C133" s="36">
        <v>102.14153607235556</v>
      </c>
      <c r="D133" s="29">
        <v>90</v>
      </c>
      <c r="E133" s="29">
        <v>3</v>
      </c>
      <c r="F133" s="37">
        <f t="shared" si="58"/>
        <v>0.5</v>
      </c>
      <c r="G133" s="38">
        <f t="shared" si="72"/>
        <v>101.5</v>
      </c>
      <c r="H133" s="31">
        <v>5</v>
      </c>
      <c r="I133" s="31">
        <v>20</v>
      </c>
      <c r="J133" s="36">
        <v>-10.324623584167902</v>
      </c>
      <c r="K133" s="37">
        <f t="shared" si="60"/>
        <v>-2.5811558960419756</v>
      </c>
      <c r="L133" s="30">
        <f t="shared" si="61"/>
        <v>-2.5811558960419756</v>
      </c>
      <c r="M133" s="37">
        <f t="shared" si="62"/>
        <v>87.418844103958023</v>
      </c>
      <c r="N133" s="37">
        <f t="shared" si="63"/>
        <v>98.918844103958023</v>
      </c>
      <c r="O133" s="37">
        <f t="shared" si="64"/>
        <v>0.64153607235556365</v>
      </c>
      <c r="Q133" s="64">
        <f t="shared" ref="Q133:AT133" ca="1" si="138">IF(AND(ABS(SLOPE($L103:$L133,$A103:$A133)) &gt; $Q$3,
      ABS(SLOPE(OFFSET($O103:$O133, Q$7, 0),$A103:$A133)) &gt; $Q$3),
(MAX(0,(CORREL( $L103:$L133, OFFSET($O103:$O133, Q$7, 0) )))),
(1-ABS(SLOPE($L103:$L133, $A103:$A133)-SLOPE(OFFSET($O103:$O133, Q$7, 0),$A103:$A133)))
)</f>
        <v>0.93855112742640068</v>
      </c>
      <c r="R133" s="64">
        <f t="shared" ca="1" si="138"/>
        <v>0.92849934087152086</v>
      </c>
      <c r="S133" s="64">
        <f t="shared" ca="1" si="138"/>
        <v>0.91080887577791236</v>
      </c>
      <c r="T133" s="64">
        <f t="shared" ca="1" si="138"/>
        <v>0.89851276117082557</v>
      </c>
      <c r="U133" s="64">
        <f t="shared" ca="1" si="138"/>
        <v>0.88692088479482067</v>
      </c>
      <c r="V133" s="64">
        <f t="shared" ca="1" si="138"/>
        <v>0.86098026472703804</v>
      </c>
      <c r="W133" s="64">
        <f t="shared" ca="1" si="138"/>
        <v>0.83481515152092178</v>
      </c>
      <c r="X133" s="64">
        <f t="shared" ca="1" si="138"/>
        <v>0.81250494391104255</v>
      </c>
      <c r="Y133" s="64">
        <f t="shared" ca="1" si="138"/>
        <v>0.79481310454374177</v>
      </c>
      <c r="Z133" s="64">
        <f t="shared" ca="1" si="138"/>
        <v>0.77676208212420816</v>
      </c>
      <c r="AA133" s="64">
        <f t="shared" ca="1" si="138"/>
        <v>0.75775217323733124</v>
      </c>
      <c r="AB133" s="64">
        <f t="shared" ca="1" si="138"/>
        <v>0.73760443823991173</v>
      </c>
      <c r="AC133" s="64">
        <f t="shared" ca="1" si="138"/>
        <v>0.72905037191545263</v>
      </c>
      <c r="AD133" s="64">
        <f t="shared" ca="1" si="138"/>
        <v>0.7402925069748405</v>
      </c>
      <c r="AE133" s="64">
        <f t="shared" ca="1" si="138"/>
        <v>0.75905739173251996</v>
      </c>
      <c r="AF133" s="64">
        <f t="shared" ca="1" si="138"/>
        <v>0.76919306974837565</v>
      </c>
      <c r="AG133" s="64">
        <f t="shared" ca="1" si="138"/>
        <v>0.7999799028783523</v>
      </c>
      <c r="AH133" s="64">
        <f t="shared" ca="1" si="138"/>
        <v>0.83813315475584149</v>
      </c>
      <c r="AI133" s="64">
        <f t="shared" ca="1" si="138"/>
        <v>0.85602121497656591</v>
      </c>
      <c r="AJ133" s="64">
        <f t="shared" ca="1" si="138"/>
        <v>0.8714357798422746</v>
      </c>
      <c r="AK133" s="64">
        <f t="shared" ca="1" si="138"/>
        <v>0.87359291283721985</v>
      </c>
      <c r="AL133" s="64">
        <f t="shared" ca="1" si="138"/>
        <v>0.8553440862885715</v>
      </c>
      <c r="AM133" s="64">
        <f t="shared" ca="1" si="138"/>
        <v>0.84657068166875238</v>
      </c>
      <c r="AN133" s="64">
        <f t="shared" ca="1" si="138"/>
        <v>0.85146450722270028</v>
      </c>
      <c r="AO133" s="64">
        <f t="shared" ca="1" si="138"/>
        <v>0.85407437365259686</v>
      </c>
      <c r="AP133" s="64">
        <f t="shared" ca="1" si="138"/>
        <v>0.82488344937383284</v>
      </c>
      <c r="AQ133" s="64">
        <f t="shared" ca="1" si="138"/>
        <v>0.77127861381755658</v>
      </c>
      <c r="AR133" s="64">
        <f t="shared" ca="1" si="138"/>
        <v>0.68474757132451991</v>
      </c>
      <c r="AS133" s="64">
        <f t="shared" ca="1" si="138"/>
        <v>0.59449606059096882</v>
      </c>
      <c r="AT133" s="64">
        <f t="shared" ca="1" si="138"/>
        <v>0.50379324839520312</v>
      </c>
      <c r="AV133" s="40">
        <f t="shared" ca="1" si="103"/>
        <v>0.93855112742640068</v>
      </c>
      <c r="AW133" s="41">
        <f t="shared" ca="1" si="104"/>
        <v>0</v>
      </c>
      <c r="AX133" t="str">
        <f t="shared" ca="1" si="107"/>
        <v>No Time Shift</v>
      </c>
      <c r="AY133">
        <f t="shared" ca="1" si="108"/>
        <v>0</v>
      </c>
      <c r="AZ133" s="5">
        <f t="shared" ca="1" si="109"/>
        <v>1</v>
      </c>
      <c r="BB133">
        <f t="shared" si="66"/>
        <v>0.64453839367950783</v>
      </c>
      <c r="BC133">
        <f t="shared" si="67"/>
        <v>0.35546160632049217</v>
      </c>
      <c r="BE133" s="33">
        <f t="shared" si="68"/>
        <v>2.5811558960419756</v>
      </c>
      <c r="BF133" s="32">
        <f t="shared" si="69"/>
        <v>1.0322392132709211</v>
      </c>
      <c r="BG133" s="33"/>
      <c r="BH133" s="34">
        <f t="shared" si="70"/>
        <v>0</v>
      </c>
      <c r="BI133" s="34"/>
      <c r="BJ133" s="34">
        <f t="shared" si="75"/>
        <v>0</v>
      </c>
      <c r="BK133" s="34"/>
      <c r="BL133" s="5">
        <f t="shared" ca="1" si="105"/>
        <v>0.64618370914213352</v>
      </c>
    </row>
    <row r="134" spans="1:64" x14ac:dyDescent="0.2">
      <c r="A134" s="45">
        <v>126</v>
      </c>
      <c r="B134" s="35">
        <f t="shared" si="71"/>
        <v>1.446759259259261E-2</v>
      </c>
      <c r="C134" s="36">
        <v>101.08815826782632</v>
      </c>
      <c r="D134" s="29">
        <v>90</v>
      </c>
      <c r="E134" s="29">
        <v>3</v>
      </c>
      <c r="F134" s="37">
        <f t="shared" si="58"/>
        <v>0.5</v>
      </c>
      <c r="G134" s="38">
        <f t="shared" si="72"/>
        <v>101</v>
      </c>
      <c r="H134" s="31">
        <v>5</v>
      </c>
      <c r="I134" s="31">
        <v>20</v>
      </c>
      <c r="J134" s="36">
        <v>-9.520835593488405</v>
      </c>
      <c r="K134" s="37">
        <f t="shared" si="60"/>
        <v>-2.3802088983721013</v>
      </c>
      <c r="L134" s="30">
        <f t="shared" si="61"/>
        <v>-2.3802088983721013</v>
      </c>
      <c r="M134" s="37">
        <f t="shared" si="62"/>
        <v>87.619791101627897</v>
      </c>
      <c r="N134" s="37">
        <f t="shared" si="63"/>
        <v>98.619791101627897</v>
      </c>
      <c r="O134" s="37">
        <f t="shared" si="64"/>
        <v>8.815826782631575E-2</v>
      </c>
      <c r="Q134" s="64">
        <f t="shared" ref="Q134:AT134" ca="1" si="139">IF(AND(ABS(SLOPE($L104:$L134,$A104:$A134)) &gt; $Q$3,
      ABS(SLOPE(OFFSET($O104:$O134, Q$7, 0),$A104:$A134)) &gt; $Q$3),
(MAX(0,(CORREL( $L104:$L134, OFFSET($O104:$O134, Q$7, 0) )))),
(1-ABS(SLOPE($L104:$L134, $A104:$A134)-SLOPE(OFFSET($O104:$O134, Q$7, 0),$A104:$A134)))
)</f>
        <v>0.93172184927449941</v>
      </c>
      <c r="R134" s="64">
        <f t="shared" ca="1" si="139"/>
        <v>0.91966502085063473</v>
      </c>
      <c r="S134" s="64">
        <f t="shared" ca="1" si="139"/>
        <v>0.91178597653804716</v>
      </c>
      <c r="T134" s="64">
        <f t="shared" ca="1" si="139"/>
        <v>0.90341503200994777</v>
      </c>
      <c r="U134" s="64">
        <f t="shared" ca="1" si="139"/>
        <v>0.88144286570488428</v>
      </c>
      <c r="V134" s="64">
        <f t="shared" ca="1" si="139"/>
        <v>0.85910880837401216</v>
      </c>
      <c r="W134" s="64">
        <f t="shared" ca="1" si="139"/>
        <v>0.84066821000932401</v>
      </c>
      <c r="X134" s="64">
        <f t="shared" ca="1" si="139"/>
        <v>0.8250409923977754</v>
      </c>
      <c r="Y134" s="64">
        <f t="shared" ca="1" si="139"/>
        <v>0.80863550731137968</v>
      </c>
      <c r="Z134" s="64">
        <f t="shared" ca="1" si="139"/>
        <v>0.79171245534335211</v>
      </c>
      <c r="AA134" s="64">
        <f t="shared" ca="1" si="139"/>
        <v>0.77335190047567592</v>
      </c>
      <c r="AB134" s="64">
        <f t="shared" ca="1" si="139"/>
        <v>0.76524561448090322</v>
      </c>
      <c r="AC134" s="64">
        <f t="shared" ca="1" si="139"/>
        <v>0.77542257182908625</v>
      </c>
      <c r="AD134" s="64">
        <f t="shared" ca="1" si="139"/>
        <v>0.79254796412649775</v>
      </c>
      <c r="AE134" s="64">
        <f t="shared" ca="1" si="139"/>
        <v>0.80184501789001339</v>
      </c>
      <c r="AF134" s="64">
        <f t="shared" ca="1" si="139"/>
        <v>0.83046678989649902</v>
      </c>
      <c r="AG134" s="64">
        <f t="shared" ca="1" si="139"/>
        <v>0.86580159697109094</v>
      </c>
      <c r="AH134" s="64">
        <f t="shared" ca="1" si="139"/>
        <v>0.88217734211641763</v>
      </c>
      <c r="AI134" s="64">
        <f t="shared" ca="1" si="139"/>
        <v>0.89652570895272898</v>
      </c>
      <c r="AJ134" s="64">
        <f t="shared" ca="1" si="139"/>
        <v>0.89848735733215634</v>
      </c>
      <c r="AK134" s="64">
        <f t="shared" ca="1" si="139"/>
        <v>0.88203978953093121</v>
      </c>
      <c r="AL134" s="64">
        <f t="shared" ca="1" si="139"/>
        <v>0.87402615119882199</v>
      </c>
      <c r="AM134" s="64">
        <f t="shared" ca="1" si="139"/>
        <v>0.87825195859678895</v>
      </c>
      <c r="AN134" s="64">
        <f t="shared" ca="1" si="139"/>
        <v>0.88060036856854285</v>
      </c>
      <c r="AO134" s="64">
        <f t="shared" ca="1" si="139"/>
        <v>0.85328602195557435</v>
      </c>
      <c r="AP134" s="64">
        <f t="shared" ca="1" si="139"/>
        <v>0.80273336353825242</v>
      </c>
      <c r="AQ134" s="64">
        <f t="shared" ca="1" si="139"/>
        <v>0.7207506119011009</v>
      </c>
      <c r="AR134" s="64">
        <f t="shared" ca="1" si="139"/>
        <v>0.63435256471401713</v>
      </c>
      <c r="AS134" s="64">
        <f t="shared" ca="1" si="139"/>
        <v>0.54725574323033865</v>
      </c>
      <c r="AT134" s="64">
        <f t="shared" ca="1" si="139"/>
        <v>0.40095026676609852</v>
      </c>
      <c r="AV134" s="40">
        <f t="shared" ca="1" si="103"/>
        <v>0.93172184927449941</v>
      </c>
      <c r="AW134" s="41">
        <f t="shared" ca="1" si="104"/>
        <v>0</v>
      </c>
      <c r="AX134" t="str">
        <f t="shared" ca="1" si="107"/>
        <v>No Time Shift</v>
      </c>
      <c r="AY134">
        <f t="shared" ca="1" si="108"/>
        <v>0</v>
      </c>
      <c r="AZ134" s="5">
        <f t="shared" ca="1" si="109"/>
        <v>1</v>
      </c>
      <c r="BB134">
        <f t="shared" si="66"/>
        <v>0.49367343323968338</v>
      </c>
      <c r="BC134">
        <f t="shared" si="67"/>
        <v>0.50632656676031662</v>
      </c>
      <c r="BE134" s="33">
        <f t="shared" si="68"/>
        <v>2.3802088983721013</v>
      </c>
      <c r="BF134" s="32">
        <f t="shared" si="69"/>
        <v>0.79062641005909551</v>
      </c>
      <c r="BG134" s="33"/>
      <c r="BH134" s="34">
        <f t="shared" si="70"/>
        <v>0.20937358994090449</v>
      </c>
      <c r="BI134" s="34"/>
      <c r="BJ134" s="34">
        <f t="shared" si="75"/>
        <v>0.20937358994090449</v>
      </c>
      <c r="BK134" s="34"/>
      <c r="BL134" s="5">
        <f t="shared" ca="1" si="105"/>
        <v>0.71369847973846801</v>
      </c>
    </row>
    <row r="135" spans="1:64" x14ac:dyDescent="0.2">
      <c r="A135" s="45">
        <v>127</v>
      </c>
      <c r="B135" s="35">
        <f t="shared" si="71"/>
        <v>1.4583333333333351E-2</v>
      </c>
      <c r="C135" s="36">
        <v>100.67904897672389</v>
      </c>
      <c r="D135" s="29">
        <v>90</v>
      </c>
      <c r="E135" s="29">
        <v>3</v>
      </c>
      <c r="F135" s="37">
        <f t="shared" si="58"/>
        <v>0.5</v>
      </c>
      <c r="G135" s="38">
        <f t="shared" si="72"/>
        <v>100.5</v>
      </c>
      <c r="H135" s="31">
        <v>5</v>
      </c>
      <c r="I135" s="31">
        <v>20</v>
      </c>
      <c r="J135" s="36">
        <v>-8.6966447925014165</v>
      </c>
      <c r="K135" s="37">
        <f t="shared" si="60"/>
        <v>-2.1741611981253541</v>
      </c>
      <c r="L135" s="30">
        <f t="shared" si="61"/>
        <v>-2.1741611981253541</v>
      </c>
      <c r="M135" s="37">
        <f t="shared" si="62"/>
        <v>87.825838801874653</v>
      </c>
      <c r="N135" s="37">
        <f t="shared" si="63"/>
        <v>98.325838801874653</v>
      </c>
      <c r="O135" s="37">
        <f t="shared" si="64"/>
        <v>0.17904897672389097</v>
      </c>
      <c r="Q135" s="64">
        <f t="shared" ref="Q135:AT135" ca="1" si="140">IF(AND(ABS(SLOPE($L105:$L135,$A105:$A135)) &gt; $Q$3,
      ABS(SLOPE(OFFSET($O105:$O135, Q$7, 0),$A105:$A135)) &gt; $Q$3),
(MAX(0,(CORREL( $L105:$L135, OFFSET($O105:$O135, Q$7, 0) )))),
(1-ABS(SLOPE($L105:$L135, $A105:$A135)-SLOPE(OFFSET($O105:$O135, Q$7, 0),$A105:$A135)))
)</f>
        <v>0.92476925466398985</v>
      </c>
      <c r="R135" s="64">
        <f t="shared" ca="1" si="140"/>
        <v>0.92058694558878973</v>
      </c>
      <c r="S135" s="64">
        <f t="shared" ca="1" si="140"/>
        <v>0.91491814073064059</v>
      </c>
      <c r="T135" s="64">
        <f t="shared" ca="1" si="140"/>
        <v>0.89630399321799259</v>
      </c>
      <c r="U135" s="64">
        <f t="shared" ca="1" si="140"/>
        <v>0.87721446094283295</v>
      </c>
      <c r="V135" s="64">
        <f t="shared" ca="1" si="140"/>
        <v>0.86204087947033736</v>
      </c>
      <c r="W135" s="64">
        <f t="shared" ca="1" si="140"/>
        <v>0.84817105060371367</v>
      </c>
      <c r="X135" s="64">
        <f t="shared" ca="1" si="140"/>
        <v>0.8331759780314868</v>
      </c>
      <c r="Y135" s="64">
        <f t="shared" ca="1" si="140"/>
        <v>0.81803202266245578</v>
      </c>
      <c r="Z135" s="64">
        <f t="shared" ca="1" si="140"/>
        <v>0.8012046236297492</v>
      </c>
      <c r="AA135" s="64">
        <f t="shared" ca="1" si="140"/>
        <v>0.79349112070872907</v>
      </c>
      <c r="AB135" s="64">
        <f t="shared" ca="1" si="140"/>
        <v>0.80275619134799903</v>
      </c>
      <c r="AC135" s="64">
        <f t="shared" ca="1" si="140"/>
        <v>0.81847442769922596</v>
      </c>
      <c r="AD135" s="64">
        <f t="shared" ca="1" si="140"/>
        <v>0.82705037560535488</v>
      </c>
      <c r="AE135" s="64">
        <f t="shared" ca="1" si="140"/>
        <v>0.85379908537988969</v>
      </c>
      <c r="AF135" s="64">
        <f t="shared" ca="1" si="140"/>
        <v>0.88670031522826798</v>
      </c>
      <c r="AG135" s="64">
        <f t="shared" ca="1" si="140"/>
        <v>0.90177663139935649</v>
      </c>
      <c r="AH135" s="64">
        <f t="shared" ca="1" si="140"/>
        <v>0.91520197181739382</v>
      </c>
      <c r="AI135" s="64">
        <f t="shared" ca="1" si="140"/>
        <v>0.91699603626386483</v>
      </c>
      <c r="AJ135" s="64">
        <f t="shared" ca="1" si="140"/>
        <v>0.9020886259593246</v>
      </c>
      <c r="AK135" s="64">
        <f t="shared" ca="1" si="140"/>
        <v>0.89472727665929641</v>
      </c>
      <c r="AL135" s="64">
        <f t="shared" ca="1" si="140"/>
        <v>0.89838652120764939</v>
      </c>
      <c r="AM135" s="64">
        <f t="shared" ca="1" si="140"/>
        <v>0.90051147029121614</v>
      </c>
      <c r="AN135" s="64">
        <f t="shared" ca="1" si="140"/>
        <v>0.87482679246902195</v>
      </c>
      <c r="AO135" s="64">
        <f t="shared" ca="1" si="140"/>
        <v>0.8269398383661285</v>
      </c>
      <c r="AP135" s="64">
        <f t="shared" ca="1" si="140"/>
        <v>0.74894586900148963</v>
      </c>
      <c r="AQ135" s="64">
        <f t="shared" ca="1" si="140"/>
        <v>0.6659690384571173</v>
      </c>
      <c r="AR135" s="64">
        <f t="shared" ca="1" si="140"/>
        <v>0.58208913134289908</v>
      </c>
      <c r="AS135" s="64">
        <f t="shared" ca="1" si="140"/>
        <v>0.43947042303711048</v>
      </c>
      <c r="AT135" s="64">
        <f t="shared" ca="1" si="140"/>
        <v>0.3398983598649733</v>
      </c>
      <c r="AV135" s="40">
        <f t="shared" ca="1" si="103"/>
        <v>0.92476925466398985</v>
      </c>
      <c r="AW135" s="41">
        <f t="shared" ca="1" si="104"/>
        <v>0</v>
      </c>
      <c r="AX135" t="str">
        <f t="shared" ca="1" si="107"/>
        <v>No Time Shift</v>
      </c>
      <c r="AY135">
        <f t="shared" ca="1" si="108"/>
        <v>0</v>
      </c>
      <c r="AZ135" s="5">
        <f t="shared" ca="1" si="109"/>
        <v>1</v>
      </c>
      <c r="BB135">
        <f t="shared" si="66"/>
        <v>0.47064203496984902</v>
      </c>
      <c r="BC135">
        <f t="shared" si="67"/>
        <v>0.52935796503015098</v>
      </c>
      <c r="BE135" s="33">
        <f t="shared" si="68"/>
        <v>2.1741611981253541</v>
      </c>
      <c r="BF135" s="32">
        <f t="shared" si="69"/>
        <v>0.75374123353010114</v>
      </c>
      <c r="BG135" s="33"/>
      <c r="BH135" s="34">
        <f t="shared" si="70"/>
        <v>0.24625876646989886</v>
      </c>
      <c r="BI135" s="34"/>
      <c r="BJ135" s="34">
        <f t="shared" si="75"/>
        <v>0.24625876646989886</v>
      </c>
      <c r="BK135" s="34"/>
      <c r="BL135" s="5">
        <f t="shared" ca="1" si="105"/>
        <v>0.72367600704462953</v>
      </c>
    </row>
    <row r="136" spans="1:64" x14ac:dyDescent="0.2">
      <c r="A136" s="45">
        <v>128</v>
      </c>
      <c r="B136" s="35">
        <f t="shared" si="71"/>
        <v>1.4699074074074092E-2</v>
      </c>
      <c r="C136" s="36">
        <v>100.91465918113346</v>
      </c>
      <c r="D136" s="29">
        <v>90</v>
      </c>
      <c r="E136" s="29">
        <v>3</v>
      </c>
      <c r="F136" s="37">
        <f t="shared" si="58"/>
        <v>0.5</v>
      </c>
      <c r="G136" s="38">
        <f t="shared" si="72"/>
        <v>100</v>
      </c>
      <c r="H136" s="31">
        <v>5</v>
      </c>
      <c r="I136" s="31">
        <v>20</v>
      </c>
      <c r="J136" s="36">
        <v>-7.8538173926286419</v>
      </c>
      <c r="K136" s="37">
        <f t="shared" si="60"/>
        <v>-1.9634543481571605</v>
      </c>
      <c r="L136" s="30">
        <f t="shared" si="61"/>
        <v>-1.9634543481571605</v>
      </c>
      <c r="M136" s="37">
        <f t="shared" si="62"/>
        <v>88.036545651842843</v>
      </c>
      <c r="N136" s="37">
        <f t="shared" si="63"/>
        <v>98.036545651842843</v>
      </c>
      <c r="O136" s="37">
        <f t="shared" si="64"/>
        <v>0.91465918113345879</v>
      </c>
      <c r="Q136" s="64">
        <f t="shared" ref="Q136:AT136" ca="1" si="141">IF(AND(ABS(SLOPE($L106:$L136,$A106:$A136)) &gt; $Q$3,
      ABS(SLOPE(OFFSET($O106:$O136, Q$7, 0),$A106:$A136)) &gt; $Q$3),
(MAX(0,(CORREL( $L106:$L136, OFFSET($O106:$O136, Q$7, 0) )))),
(1-ABS(SLOPE($L106:$L136, $A106:$A136)-SLOPE(OFFSET($O106:$O136, Q$7, 0),$A106:$A136)))
)</f>
        <v>0.92641701272890198</v>
      </c>
      <c r="R136" s="64">
        <f t="shared" ca="1" si="141"/>
        <v>0.9230420336803874</v>
      </c>
      <c r="S136" s="64">
        <f t="shared" ca="1" si="141"/>
        <v>0.90729870048176797</v>
      </c>
      <c r="T136" s="64">
        <f t="shared" ca="1" si="141"/>
        <v>0.89098488537550902</v>
      </c>
      <c r="U136" s="64">
        <f t="shared" ca="1" si="141"/>
        <v>0.87859918856468711</v>
      </c>
      <c r="V136" s="64">
        <f t="shared" ca="1" si="141"/>
        <v>0.86623898864191307</v>
      </c>
      <c r="W136" s="64">
        <f t="shared" ca="1" si="141"/>
        <v>0.85246223796903731</v>
      </c>
      <c r="X136" s="64">
        <f t="shared" ca="1" si="141"/>
        <v>0.83884848615293828</v>
      </c>
      <c r="Y136" s="64">
        <f t="shared" ca="1" si="141"/>
        <v>0.82334635692555469</v>
      </c>
      <c r="Z136" s="64">
        <f t="shared" ca="1" si="141"/>
        <v>0.81597832407451742</v>
      </c>
      <c r="AA136" s="64">
        <f t="shared" ca="1" si="141"/>
        <v>0.82445645321444261</v>
      </c>
      <c r="AB136" s="64">
        <f t="shared" ca="1" si="141"/>
        <v>0.83895785646070253</v>
      </c>
      <c r="AC136" s="64">
        <f t="shared" ca="1" si="141"/>
        <v>0.8469093201122897</v>
      </c>
      <c r="AD136" s="64">
        <f t="shared" ca="1" si="141"/>
        <v>0.87202812458222756</v>
      </c>
      <c r="AE136" s="64">
        <f t="shared" ca="1" si="141"/>
        <v>0.90281493547579506</v>
      </c>
      <c r="AF136" s="64">
        <f t="shared" ca="1" si="141"/>
        <v>0.91676659397755911</v>
      </c>
      <c r="AG136" s="64">
        <f t="shared" ca="1" si="141"/>
        <v>0.92938830717053345</v>
      </c>
      <c r="AH136" s="64">
        <f t="shared" ca="1" si="141"/>
        <v>0.93103759011075793</v>
      </c>
      <c r="AI136" s="64">
        <f t="shared" ca="1" si="141"/>
        <v>0.91745801238320135</v>
      </c>
      <c r="AJ136" s="64">
        <f t="shared" ca="1" si="141"/>
        <v>0.91066085901418303</v>
      </c>
      <c r="AK136" s="64">
        <f t="shared" ca="1" si="141"/>
        <v>0.91383483515245456</v>
      </c>
      <c r="AL136" s="64">
        <f t="shared" ca="1" si="141"/>
        <v>0.91576719583148503</v>
      </c>
      <c r="AM136" s="64">
        <f t="shared" ca="1" si="141"/>
        <v>0.89150484136458219</v>
      </c>
      <c r="AN136" s="64">
        <f t="shared" ca="1" si="141"/>
        <v>0.8459546939703827</v>
      </c>
      <c r="AO136" s="64">
        <f t="shared" ca="1" si="141"/>
        <v>0.77146844415909921</v>
      </c>
      <c r="AP136" s="64">
        <f t="shared" ca="1" si="141"/>
        <v>0.6915283194260321</v>
      </c>
      <c r="AQ136" s="64">
        <f t="shared" ca="1" si="141"/>
        <v>0.61051401461589028</v>
      </c>
      <c r="AR136" s="64">
        <f t="shared" ca="1" si="141"/>
        <v>0.47126068855783582</v>
      </c>
      <c r="AS136" s="64">
        <f t="shared" ca="1" si="141"/>
        <v>0.37406618739016856</v>
      </c>
      <c r="AT136" s="64">
        <f t="shared" ca="1" si="141"/>
        <v>0.27663064672348087</v>
      </c>
      <c r="AV136" s="40">
        <f t="shared" ca="1" si="103"/>
        <v>0.93103759011075793</v>
      </c>
      <c r="AW136" s="41">
        <f t="shared" ca="1" si="104"/>
        <v>17</v>
      </c>
      <c r="AX136" t="str">
        <f t="shared" ca="1" si="107"/>
        <v>+170s</v>
      </c>
      <c r="AY136">
        <f t="shared" ca="1" si="108"/>
        <v>160</v>
      </c>
      <c r="AZ136" s="5">
        <f t="shared" ca="1" si="109"/>
        <v>0.46666666666666667</v>
      </c>
      <c r="BB136">
        <f t="shared" si="66"/>
        <v>0.57562270585812381</v>
      </c>
      <c r="BC136">
        <f t="shared" si="67"/>
        <v>0.42437729414187619</v>
      </c>
      <c r="BE136" s="33">
        <f t="shared" si="68"/>
        <v>1.9634543481571605</v>
      </c>
      <c r="BF136" s="32">
        <f t="shared" si="69"/>
        <v>0.92186956566519207</v>
      </c>
      <c r="BG136" s="33"/>
      <c r="BH136" s="34">
        <f t="shared" si="70"/>
        <v>7.813043433480793E-2</v>
      </c>
      <c r="BI136" s="34"/>
      <c r="BJ136" s="34">
        <f t="shared" si="75"/>
        <v>7.813043433480793E-2</v>
      </c>
      <c r="BK136" s="34"/>
      <c r="BL136" s="5">
        <f t="shared" ca="1" si="105"/>
        <v>0.4919448970374109</v>
      </c>
    </row>
    <row r="137" spans="1:64" x14ac:dyDescent="0.2">
      <c r="A137" s="45">
        <v>129</v>
      </c>
      <c r="B137" s="35">
        <f t="shared" si="71"/>
        <v>1.4814814814814833E-2</v>
      </c>
      <c r="C137" s="36">
        <v>100.824062784859</v>
      </c>
      <c r="D137" s="29">
        <v>90</v>
      </c>
      <c r="E137" s="29">
        <v>3</v>
      </c>
      <c r="F137" s="37">
        <f t="shared" ref="F137:F200" si="142">E137/6</f>
        <v>0.5</v>
      </c>
      <c r="G137" s="38">
        <f t="shared" si="72"/>
        <v>99.5</v>
      </c>
      <c r="H137" s="31">
        <v>5</v>
      </c>
      <c r="I137" s="31">
        <v>20</v>
      </c>
      <c r="J137" s="36">
        <v>-6.9941595428570116</v>
      </c>
      <c r="K137" s="37">
        <f t="shared" si="60"/>
        <v>-1.7485398857142527</v>
      </c>
      <c r="L137" s="30">
        <f t="shared" si="61"/>
        <v>-1.7485398857142527</v>
      </c>
      <c r="M137" s="37">
        <f t="shared" si="62"/>
        <v>88.251460114285749</v>
      </c>
      <c r="N137" s="37">
        <f t="shared" si="63"/>
        <v>97.751460114285749</v>
      </c>
      <c r="O137" s="37">
        <f t="shared" si="64"/>
        <v>1.3240627848589952</v>
      </c>
      <c r="Q137" s="64">
        <f t="shared" ref="Q137:AT137" ca="1" si="143">IF(AND(ABS(SLOPE($L107:$L137,$A107:$A137)) &gt; $Q$3,
      ABS(SLOPE(OFFSET($O107:$O137, Q$7, 0),$A107:$A137)) &gt; $Q$3),
(MAX(0,(CORREL( $L107:$L137, OFFSET($O107:$O137, Q$7, 0) )))),
(1-ABS(SLOPE($L107:$L137, $A107:$A137)-SLOPE(OFFSET($O107:$O137, Q$7, 0),$A107:$A137)))
)</f>
        <v>0.92882944916192611</v>
      </c>
      <c r="R137" s="64">
        <f t="shared" ca="1" si="143"/>
        <v>0.91556690768273885</v>
      </c>
      <c r="S137" s="64">
        <f t="shared" ca="1" si="143"/>
        <v>0.90165309811318173</v>
      </c>
      <c r="T137" s="64">
        <f t="shared" ca="1" si="143"/>
        <v>0.89167283156369825</v>
      </c>
      <c r="U137" s="64">
        <f t="shared" ca="1" si="143"/>
        <v>0.88062236581021702</v>
      </c>
      <c r="V137" s="64">
        <f t="shared" ca="1" si="143"/>
        <v>0.86790745873002706</v>
      </c>
      <c r="W137" s="64">
        <f t="shared" ca="1" si="143"/>
        <v>0.8556226738329743</v>
      </c>
      <c r="X137" s="64">
        <f t="shared" ca="1" si="143"/>
        <v>0.84127625741460987</v>
      </c>
      <c r="Y137" s="64">
        <f t="shared" ca="1" si="143"/>
        <v>0.83421373345463656</v>
      </c>
      <c r="Z137" s="64">
        <f t="shared" ca="1" si="143"/>
        <v>0.84200652980474255</v>
      </c>
      <c r="AA137" s="64">
        <f t="shared" ca="1" si="143"/>
        <v>0.85544644232665468</v>
      </c>
      <c r="AB137" s="64">
        <f t="shared" ca="1" si="143"/>
        <v>0.86285249527947783</v>
      </c>
      <c r="AC137" s="64">
        <f t="shared" ca="1" si="143"/>
        <v>0.88654221468381456</v>
      </c>
      <c r="AD137" s="64">
        <f t="shared" ca="1" si="143"/>
        <v>0.91547741564125784</v>
      </c>
      <c r="AE137" s="64">
        <f t="shared" ca="1" si="143"/>
        <v>0.92844729249223434</v>
      </c>
      <c r="AF137" s="64">
        <f t="shared" ca="1" si="143"/>
        <v>0.94036409141324062</v>
      </c>
      <c r="AG137" s="64">
        <f t="shared" ca="1" si="143"/>
        <v>0.94188717281909573</v>
      </c>
      <c r="AH137" s="64">
        <f t="shared" ca="1" si="143"/>
        <v>0.92946305512461758</v>
      </c>
      <c r="AI137" s="64">
        <f t="shared" ca="1" si="143"/>
        <v>0.92315816532649275</v>
      </c>
      <c r="AJ137" s="64">
        <f t="shared" ca="1" si="143"/>
        <v>0.9259121472221441</v>
      </c>
      <c r="AK137" s="64">
        <f t="shared" ca="1" si="143"/>
        <v>0.92767696777122233</v>
      </c>
      <c r="AL137" s="64">
        <f t="shared" ca="1" si="143"/>
        <v>0.90466467723198629</v>
      </c>
      <c r="AM137" s="64">
        <f t="shared" ca="1" si="143"/>
        <v>0.86117557016051194</v>
      </c>
      <c r="AN137" s="64">
        <f t="shared" ca="1" si="143"/>
        <v>0.7897908814506498</v>
      </c>
      <c r="AO137" s="64">
        <f t="shared" ca="1" si="143"/>
        <v>0.71255553454393672</v>
      </c>
      <c r="AP137" s="64">
        <f t="shared" ca="1" si="143"/>
        <v>0.63410071387240863</v>
      </c>
      <c r="AQ137" s="64">
        <f t="shared" ca="1" si="143"/>
        <v>0.4979094616680268</v>
      </c>
      <c r="AR137" s="64">
        <f t="shared" ca="1" si="143"/>
        <v>0.40287673306699318</v>
      </c>
      <c r="AS137" s="64">
        <f t="shared" ca="1" si="143"/>
        <v>0.30623779430067105</v>
      </c>
      <c r="AT137" s="64">
        <f t="shared" ca="1" si="143"/>
        <v>0.93804434164789441</v>
      </c>
      <c r="AV137" s="40">
        <f t="shared" ca="1" si="103"/>
        <v>0.94188717281909573</v>
      </c>
      <c r="AW137" s="41">
        <f t="shared" ca="1" si="104"/>
        <v>16</v>
      </c>
      <c r="AX137" t="str">
        <f t="shared" ca="1" si="107"/>
        <v>+160s</v>
      </c>
      <c r="AY137">
        <f t="shared" ca="1" si="108"/>
        <v>150</v>
      </c>
      <c r="AZ137" s="5">
        <f t="shared" ca="1" si="109"/>
        <v>0.5</v>
      </c>
      <c r="BB137">
        <f t="shared" si="66"/>
        <v>0.61452053411464957</v>
      </c>
      <c r="BC137">
        <f t="shared" si="67"/>
        <v>0.38547946588535043</v>
      </c>
      <c r="BE137" s="33">
        <f t="shared" si="68"/>
        <v>1.7485398857142527</v>
      </c>
      <c r="BF137" s="32">
        <f t="shared" si="69"/>
        <v>0.98416510000605051</v>
      </c>
      <c r="BG137" s="33"/>
      <c r="BH137" s="34">
        <f t="shared" si="70"/>
        <v>1.5834899993949492E-2</v>
      </c>
      <c r="BI137" s="34"/>
      <c r="BJ137" s="34">
        <f t="shared" si="75"/>
        <v>1.5834899993949492E-2</v>
      </c>
      <c r="BK137" s="34"/>
      <c r="BL137" s="5">
        <f t="shared" ca="1" si="105"/>
        <v>0.48590735760434844</v>
      </c>
    </row>
    <row r="138" spans="1:64" x14ac:dyDescent="0.2">
      <c r="A138" s="45">
        <v>130</v>
      </c>
      <c r="B138" s="35">
        <f t="shared" si="71"/>
        <v>1.4930555555555574E-2</v>
      </c>
      <c r="C138" s="36">
        <v>99.783511275007939</v>
      </c>
      <c r="D138" s="29">
        <v>90</v>
      </c>
      <c r="E138" s="29">
        <v>3</v>
      </c>
      <c r="F138" s="37">
        <f t="shared" si="142"/>
        <v>0.5</v>
      </c>
      <c r="G138" s="38">
        <f t="shared" si="72"/>
        <v>99</v>
      </c>
      <c r="H138" s="31">
        <v>5</v>
      </c>
      <c r="I138" s="31">
        <v>20</v>
      </c>
      <c r="J138" s="36">
        <v>-6.1195134592258329</v>
      </c>
      <c r="K138" s="37">
        <f t="shared" ref="K138:K201" si="144">H138 * J138 / I138</f>
        <v>-1.5298783648064582</v>
      </c>
      <c r="L138" s="30">
        <f t="shared" ref="L138:L201" si="145">K138</f>
        <v>-1.5298783648064582</v>
      </c>
      <c r="M138" s="37">
        <f t="shared" ref="M138:M201" si="146">D138 + K138</f>
        <v>88.470121635193536</v>
      </c>
      <c r="N138" s="37">
        <f t="shared" ref="N138:N201" si="147">G138 + L138</f>
        <v>97.470121635193536</v>
      </c>
      <c r="O138" s="37">
        <f t="shared" ref="O138:O201" si="148">C138 - G138</f>
        <v>0.78351127500793893</v>
      </c>
      <c r="Q138" s="64">
        <f t="shared" ref="Q138:AT138" ca="1" si="149">IF(AND(ABS(SLOPE($L108:$L138,$A108:$A138)) &gt; $Q$3,
      ABS(SLOPE(OFFSET($O108:$O138, Q$7, 0),$A108:$A138)) &gt; $Q$3),
(MAX(0,(CORREL( $L108:$L138, OFFSET($O108:$O138, Q$7, 0) )))),
(1-ABS(SLOPE($L108:$L138, $A108:$A138)-SLOPE(OFFSET($O108:$O138, Q$7, 0),$A108:$A138)))
)</f>
        <v>0.9218722753485773</v>
      </c>
      <c r="R138" s="64">
        <f t="shared" ca="1" si="149"/>
        <v>0.91005544885421452</v>
      </c>
      <c r="S138" s="64">
        <f t="shared" ca="1" si="149"/>
        <v>0.90217312371952241</v>
      </c>
      <c r="T138" s="64">
        <f t="shared" ca="1" si="149"/>
        <v>0.89227032369037529</v>
      </c>
      <c r="U138" s="64">
        <f t="shared" ca="1" si="149"/>
        <v>0.88048944819256503</v>
      </c>
      <c r="V138" s="64">
        <f t="shared" ca="1" si="149"/>
        <v>0.86937020430756862</v>
      </c>
      <c r="W138" s="64">
        <f t="shared" ca="1" si="149"/>
        <v>0.85604087383095351</v>
      </c>
      <c r="X138" s="64">
        <f t="shared" ca="1" si="149"/>
        <v>0.84925033193686583</v>
      </c>
      <c r="Y138" s="64">
        <f t="shared" ca="1" si="149"/>
        <v>0.85644068213340219</v>
      </c>
      <c r="Z138" s="64">
        <f t="shared" ca="1" si="149"/>
        <v>0.86894617799037221</v>
      </c>
      <c r="AA138" s="64">
        <f t="shared" ca="1" si="149"/>
        <v>0.87587163565215009</v>
      </c>
      <c r="AB138" s="64">
        <f t="shared" ca="1" si="149"/>
        <v>0.8982980132479973</v>
      </c>
      <c r="AC138" s="64">
        <f t="shared" ca="1" si="149"/>
        <v>0.92559802860548024</v>
      </c>
      <c r="AD138" s="64">
        <f t="shared" ca="1" si="149"/>
        <v>0.9377031414344259</v>
      </c>
      <c r="AE138" s="64">
        <f t="shared" ca="1" si="149"/>
        <v>0.94899656021217005</v>
      </c>
      <c r="AF138" s="64">
        <f t="shared" ca="1" si="149"/>
        <v>0.95040861936546217</v>
      </c>
      <c r="AG138" s="64">
        <f t="shared" ca="1" si="149"/>
        <v>0.93899953482856946</v>
      </c>
      <c r="AH138" s="64">
        <f t="shared" ca="1" si="149"/>
        <v>0.93312804716069964</v>
      </c>
      <c r="AI138" s="64">
        <f t="shared" ca="1" si="149"/>
        <v>0.93551475856142974</v>
      </c>
      <c r="AJ138" s="64">
        <f t="shared" ca="1" si="149"/>
        <v>0.93713243564882365</v>
      </c>
      <c r="AK138" s="64">
        <f t="shared" ca="1" si="149"/>
        <v>0.91522741256845841</v>
      </c>
      <c r="AL138" s="64">
        <f t="shared" ca="1" si="149"/>
        <v>0.87356920129258819</v>
      </c>
      <c r="AM138" s="64">
        <f t="shared" ca="1" si="149"/>
        <v>0.80494540524566482</v>
      </c>
      <c r="AN138" s="64">
        <f t="shared" ca="1" si="149"/>
        <v>0.73013203890078027</v>
      </c>
      <c r="AO138" s="64">
        <f t="shared" ca="1" si="149"/>
        <v>0.65397421611458062</v>
      </c>
      <c r="AP138" s="64">
        <f t="shared" ca="1" si="149"/>
        <v>0.52057138013157545</v>
      </c>
      <c r="AQ138" s="64">
        <f t="shared" ca="1" si="149"/>
        <v>0.42750616207282133</v>
      </c>
      <c r="AR138" s="64">
        <f t="shared" ca="1" si="149"/>
        <v>0.33165100833483135</v>
      </c>
      <c r="AS138" s="64">
        <f t="shared" ca="1" si="149"/>
        <v>0.92932863358466056</v>
      </c>
      <c r="AT138" s="64">
        <f t="shared" ca="1" si="149"/>
        <v>0.92099190840670753</v>
      </c>
      <c r="AV138" s="40">
        <f t="shared" ca="1" si="103"/>
        <v>0.95040861936546217</v>
      </c>
      <c r="AW138" s="41">
        <f t="shared" ca="1" si="104"/>
        <v>15</v>
      </c>
      <c r="AX138" t="str">
        <f t="shared" ca="1" si="107"/>
        <v>+150s</v>
      </c>
      <c r="AY138">
        <f t="shared" ca="1" si="108"/>
        <v>140</v>
      </c>
      <c r="AZ138" s="5">
        <f t="shared" ca="1" si="109"/>
        <v>0.53333333333333333</v>
      </c>
      <c r="BB138">
        <f t="shared" ref="BB138:BB201" si="150">ABS(O138 - L138) / H138</f>
        <v>0.46267792796287938</v>
      </c>
      <c r="BC138">
        <f t="shared" ref="BC138:BC201" si="151" xml:space="preserve"> MIN( MAX(1 - BB138, 0), 1 )</f>
        <v>0.53732207203712057</v>
      </c>
      <c r="BE138" s="33">
        <f t="shared" ref="BE138:BE201" si="152">ABS(L138)</f>
        <v>1.5298783648064582</v>
      </c>
      <c r="BF138" s="32">
        <f t="shared" ref="BF138:BF201" si="153" xml:space="preserve"> ABS(O138 - L138 ) / $BF$7</f>
        <v>0.74098658053829269</v>
      </c>
      <c r="BG138" s="33"/>
      <c r="BH138" s="34">
        <f t="shared" ref="BH138:BH201" si="154">MIN( MAX(1 - BF138,  0), 1 )</f>
        <v>0.25901341946170731</v>
      </c>
      <c r="BI138" s="34"/>
      <c r="BJ138" s="34">
        <f t="shared" si="75"/>
        <v>0.25901341946170731</v>
      </c>
      <c r="BK138" s="34"/>
      <c r="BL138" s="5">
        <f t="shared" ca="1" si="105"/>
        <v>0.58091845738683434</v>
      </c>
    </row>
    <row r="139" spans="1:64" x14ac:dyDescent="0.2">
      <c r="A139" s="45">
        <v>131</v>
      </c>
      <c r="B139" s="35">
        <f t="shared" ref="B139:B202" si="155">B138 + TIME(0,0,10)</f>
        <v>1.5046296296296315E-2</v>
      </c>
      <c r="C139" s="36">
        <v>99.528440621223439</v>
      </c>
      <c r="D139" s="29">
        <v>90</v>
      </c>
      <c r="E139" s="29">
        <v>3</v>
      </c>
      <c r="F139" s="37">
        <f t="shared" si="142"/>
        <v>0.5</v>
      </c>
      <c r="G139" s="38">
        <f t="shared" ref="G139:G202" si="156">IF( ABS(D139 - G138) &lt; F139, D139, G138 + SIGN( D139 - G138 ) * F139 )</f>
        <v>98.5</v>
      </c>
      <c r="H139" s="31">
        <v>5</v>
      </c>
      <c r="I139" s="31">
        <v>20</v>
      </c>
      <c r="J139" s="36">
        <v>-5.231753477023795</v>
      </c>
      <c r="K139" s="37">
        <f t="shared" si="144"/>
        <v>-1.3079383692559488</v>
      </c>
      <c r="L139" s="30">
        <f t="shared" si="145"/>
        <v>-1.3079383692559488</v>
      </c>
      <c r="M139" s="37">
        <f t="shared" si="146"/>
        <v>88.69206163074405</v>
      </c>
      <c r="N139" s="37">
        <f t="shared" si="147"/>
        <v>97.19206163074405</v>
      </c>
      <c r="O139" s="37">
        <f t="shared" si="148"/>
        <v>1.0284406212234387</v>
      </c>
      <c r="Q139" s="64">
        <f t="shared" ref="Q139:AT139" ca="1" si="157">IF(AND(ABS(SLOPE($L109:$L139,$A109:$A139)) &gt; $Q$3,
      ABS(SLOPE(OFFSET($O109:$O139, Q$7, 0),$A109:$A139)) &gt; $Q$3),
(MAX(0,(CORREL( $L109:$L139, OFFSET($O109:$O139, Q$7, 0) )))),
(1-ABS(SLOPE($L109:$L139, $A109:$A139)-SLOPE(OFFSET($O109:$O139, Q$7, 0),$A109:$A139)))
)</f>
        <v>0.91677064945163578</v>
      </c>
      <c r="R139" s="64">
        <f t="shared" ca="1" si="157"/>
        <v>0.91073693767086961</v>
      </c>
      <c r="S139" s="64">
        <f t="shared" ca="1" si="157"/>
        <v>0.90184949840088946</v>
      </c>
      <c r="T139" s="64">
        <f t="shared" ca="1" si="157"/>
        <v>0.89089769902419902</v>
      </c>
      <c r="U139" s="64">
        <f t="shared" ca="1" si="157"/>
        <v>0.88081040724693127</v>
      </c>
      <c r="V139" s="64">
        <f t="shared" ca="1" si="157"/>
        <v>0.86838424087005317</v>
      </c>
      <c r="W139" s="64">
        <f t="shared" ca="1" si="157"/>
        <v>0.86183757600063837</v>
      </c>
      <c r="X139" s="64">
        <f t="shared" ca="1" si="157"/>
        <v>0.86849347439070523</v>
      </c>
      <c r="Y139" s="64">
        <f t="shared" ca="1" si="157"/>
        <v>0.88016902597509949</v>
      </c>
      <c r="Z139" s="64">
        <f t="shared" ca="1" si="157"/>
        <v>0.88666726035323207</v>
      </c>
      <c r="AA139" s="64">
        <f t="shared" ca="1" si="157"/>
        <v>0.90796750825929373</v>
      </c>
      <c r="AB139" s="64">
        <f t="shared" ca="1" si="157"/>
        <v>0.93381119929923451</v>
      </c>
      <c r="AC139" s="64">
        <f t="shared" ca="1" si="157"/>
        <v>0.94514784410621322</v>
      </c>
      <c r="AD139" s="64">
        <f t="shared" ca="1" si="157"/>
        <v>0.95588542204313864</v>
      </c>
      <c r="AE139" s="64">
        <f t="shared" ca="1" si="157"/>
        <v>0.95719892572874599</v>
      </c>
      <c r="AF139" s="64">
        <f t="shared" ca="1" si="157"/>
        <v>0.9466897978943335</v>
      </c>
      <c r="AG139" s="64">
        <f t="shared" ca="1" si="157"/>
        <v>0.94120330790891793</v>
      </c>
      <c r="AH139" s="64">
        <f t="shared" ca="1" si="157"/>
        <v>0.94326566051356475</v>
      </c>
      <c r="AI139" s="64">
        <f t="shared" ca="1" si="157"/>
        <v>0.94475290259966016</v>
      </c>
      <c r="AJ139" s="64">
        <f t="shared" ca="1" si="157"/>
        <v>0.92383653094689411</v>
      </c>
      <c r="AK139" s="64">
        <f t="shared" ca="1" si="157"/>
        <v>0.88381705714896763</v>
      </c>
      <c r="AL139" s="64">
        <f t="shared" ca="1" si="157"/>
        <v>0.8176686346664368</v>
      </c>
      <c r="AM139" s="64">
        <f t="shared" ca="1" si="157"/>
        <v>0.74503746490062794</v>
      </c>
      <c r="AN139" s="64">
        <f t="shared" ca="1" si="157"/>
        <v>0.6709530360246122</v>
      </c>
      <c r="AO139" s="64">
        <f t="shared" ca="1" si="157"/>
        <v>0.54009712137176313</v>
      </c>
      <c r="AP139" s="64">
        <f t="shared" ca="1" si="157"/>
        <v>0.44882823662703158</v>
      </c>
      <c r="AQ139" s="64">
        <f t="shared" ca="1" si="157"/>
        <v>0.35373166201559647</v>
      </c>
      <c r="AR139" s="64">
        <f t="shared" ca="1" si="157"/>
        <v>0.92086528089578679</v>
      </c>
      <c r="AS139" s="64">
        <f t="shared" ca="1" si="157"/>
        <v>0.91252855571783376</v>
      </c>
      <c r="AT139" s="64">
        <f t="shared" ca="1" si="157"/>
        <v>0.90448138799281397</v>
      </c>
      <c r="AV139" s="40">
        <f t="shared" ca="1" si="103"/>
        <v>0.95719892572874599</v>
      </c>
      <c r="AW139" s="41">
        <f t="shared" ca="1" si="104"/>
        <v>14</v>
      </c>
      <c r="AX139" t="str">
        <f t="shared" ca="1" si="107"/>
        <v>+140s</v>
      </c>
      <c r="AY139">
        <f t="shared" ca="1" si="108"/>
        <v>130</v>
      </c>
      <c r="AZ139" s="5">
        <f t="shared" ca="1" si="109"/>
        <v>0.56666666666666665</v>
      </c>
      <c r="BB139">
        <f t="shared" si="150"/>
        <v>0.46727579809587744</v>
      </c>
      <c r="BC139">
        <f t="shared" si="151"/>
        <v>0.53272420190412251</v>
      </c>
      <c r="BE139" s="33">
        <f t="shared" si="152"/>
        <v>1.3079383692559488</v>
      </c>
      <c r="BF139" s="32">
        <f t="shared" si="153"/>
        <v>0.74835014785305498</v>
      </c>
      <c r="BG139" s="33"/>
      <c r="BH139" s="34">
        <f t="shared" si="154"/>
        <v>0.25164985214694502</v>
      </c>
      <c r="BI139" s="34"/>
      <c r="BJ139" s="34">
        <f t="shared" si="75"/>
        <v>0.25164985214694502</v>
      </c>
      <c r="BK139" s="34"/>
      <c r="BL139" s="5">
        <f t="shared" ca="1" si="105"/>
        <v>0.59183848151411922</v>
      </c>
    </row>
    <row r="140" spans="1:64" x14ac:dyDescent="0.2">
      <c r="A140" s="45">
        <v>132</v>
      </c>
      <c r="B140" s="35">
        <f t="shared" si="155"/>
        <v>1.5162037037037055E-2</v>
      </c>
      <c r="C140" s="36">
        <v>99.597432600062135</v>
      </c>
      <c r="D140" s="29">
        <v>90</v>
      </c>
      <c r="E140" s="29">
        <v>3</v>
      </c>
      <c r="F140" s="37">
        <f t="shared" si="142"/>
        <v>0.5</v>
      </c>
      <c r="G140" s="38">
        <f t="shared" si="156"/>
        <v>98</v>
      </c>
      <c r="H140" s="31">
        <v>5</v>
      </c>
      <c r="I140" s="31">
        <v>20</v>
      </c>
      <c r="J140" s="36">
        <v>-4.3327820341554046</v>
      </c>
      <c r="K140" s="37">
        <f t="shared" si="144"/>
        <v>-1.0831955085388512</v>
      </c>
      <c r="L140" s="30">
        <f t="shared" si="145"/>
        <v>-1.0831955085388512</v>
      </c>
      <c r="M140" s="37">
        <f t="shared" si="146"/>
        <v>88.91680449146115</v>
      </c>
      <c r="N140" s="37">
        <f t="shared" si="147"/>
        <v>96.91680449146115</v>
      </c>
      <c r="O140" s="37">
        <f t="shared" si="148"/>
        <v>1.5974326000621346</v>
      </c>
      <c r="Q140" s="64">
        <f t="shared" ref="Q140:AT140" ca="1" si="158">IF(AND(ABS(SLOPE($L110:$L140,$A110:$A140)) &gt; $Q$3,
      ABS(SLOPE(OFFSET($O110:$O140, Q$7, 0),$A110:$A140)) &gt; $Q$3),
(MAX(0,(CORREL( $L110:$L140, OFFSET($O110:$O140, Q$7, 0) )))),
(1-ABS(SLOPE($L110:$L140, $A110:$A140)-SLOPE(OFFSET($O110:$O140, Q$7, 0),$A110:$A140)))
)</f>
        <v>0.91781797446132962</v>
      </c>
      <c r="R140" s="64">
        <f t="shared" ca="1" si="158"/>
        <v>0.90983707013400317</v>
      </c>
      <c r="S140" s="64">
        <f t="shared" ca="1" si="158"/>
        <v>0.89962760453695267</v>
      </c>
      <c r="T140" s="64">
        <f t="shared" ca="1" si="158"/>
        <v>0.89046226521742056</v>
      </c>
      <c r="U140" s="64">
        <f t="shared" ca="1" si="158"/>
        <v>0.87884505320713813</v>
      </c>
      <c r="V140" s="64">
        <f t="shared" ca="1" si="158"/>
        <v>0.8725186553236105</v>
      </c>
      <c r="W140" s="64">
        <f t="shared" ca="1" si="158"/>
        <v>0.87869625063747892</v>
      </c>
      <c r="X140" s="64">
        <f t="shared" ca="1" si="158"/>
        <v>0.88962828290413376</v>
      </c>
      <c r="Y140" s="64">
        <f t="shared" ca="1" si="158"/>
        <v>0.89574350248888646</v>
      </c>
      <c r="Z140" s="64">
        <f t="shared" ca="1" si="158"/>
        <v>0.91603176043433909</v>
      </c>
      <c r="AA140" s="64">
        <f t="shared" ca="1" si="158"/>
        <v>0.94056770947092749</v>
      </c>
      <c r="AB140" s="64">
        <f t="shared" ca="1" si="158"/>
        <v>0.95121560805941552</v>
      </c>
      <c r="AC140" s="64">
        <f t="shared" ca="1" si="158"/>
        <v>0.96145355439583413</v>
      </c>
      <c r="AD140" s="64">
        <f t="shared" ca="1" si="158"/>
        <v>0.96267880734934896</v>
      </c>
      <c r="AE140" s="64">
        <f t="shared" ca="1" si="158"/>
        <v>0.95297468766699245</v>
      </c>
      <c r="AF140" s="64">
        <f t="shared" ca="1" si="158"/>
        <v>0.94783314457151258</v>
      </c>
      <c r="AG140" s="64">
        <f t="shared" ca="1" si="158"/>
        <v>0.94960634814671396</v>
      </c>
      <c r="AH140" s="64">
        <f t="shared" ca="1" si="158"/>
        <v>0.95097693714831322</v>
      </c>
      <c r="AI140" s="64">
        <f t="shared" ca="1" si="158"/>
        <v>0.93095028168569627</v>
      </c>
      <c r="AJ140" s="64">
        <f t="shared" ca="1" si="158"/>
        <v>0.89240862132939935</v>
      </c>
      <c r="AK140" s="64">
        <f t="shared" ca="1" si="158"/>
        <v>0.82849575601324876</v>
      </c>
      <c r="AL140" s="64">
        <f t="shared" ca="1" si="158"/>
        <v>0.75784357500694544</v>
      </c>
      <c r="AM140" s="64">
        <f t="shared" ca="1" si="158"/>
        <v>0.68564237231048397</v>
      </c>
      <c r="AN140" s="64">
        <f t="shared" ca="1" si="158"/>
        <v>0.55712261973894195</v>
      </c>
      <c r="AO140" s="64">
        <f t="shared" ca="1" si="158"/>
        <v>0.46750083422025124</v>
      </c>
      <c r="AP140" s="64">
        <f t="shared" ca="1" si="158"/>
        <v>0.37313223008264035</v>
      </c>
      <c r="AQ140" s="64">
        <f t="shared" ca="1" si="158"/>
        <v>0.91267242024352113</v>
      </c>
      <c r="AR140" s="64">
        <f t="shared" ca="1" si="158"/>
        <v>0.9043356950655681</v>
      </c>
      <c r="AS140" s="64">
        <f t="shared" ca="1" si="158"/>
        <v>0.89628852734054831</v>
      </c>
      <c r="AT140" s="64">
        <f t="shared" ca="1" si="158"/>
        <v>0.88306899445298981</v>
      </c>
      <c r="AV140" s="40">
        <f t="shared" ca="1" si="103"/>
        <v>0.96267880734934896</v>
      </c>
      <c r="AW140" s="41">
        <f t="shared" ca="1" si="104"/>
        <v>13</v>
      </c>
      <c r="AX140" t="str">
        <f t="shared" ca="1" si="107"/>
        <v>+130s</v>
      </c>
      <c r="AY140">
        <f t="shared" ca="1" si="108"/>
        <v>120</v>
      </c>
      <c r="AZ140" s="5">
        <f t="shared" ca="1" si="109"/>
        <v>0.6</v>
      </c>
      <c r="BB140">
        <f t="shared" si="150"/>
        <v>0.53612562172019707</v>
      </c>
      <c r="BC140">
        <f t="shared" si="151"/>
        <v>0.46387437827980293</v>
      </c>
      <c r="BE140" s="33">
        <f t="shared" si="152"/>
        <v>1.0831955085388512</v>
      </c>
      <c r="BF140" s="32">
        <f t="shared" si="153"/>
        <v>0.85861431282558909</v>
      </c>
      <c r="BG140" s="33"/>
      <c r="BH140" s="34">
        <f t="shared" si="154"/>
        <v>0.14138568717441091</v>
      </c>
      <c r="BI140" s="34"/>
      <c r="BJ140" s="34">
        <f t="shared" ref="BJ140:BJ203" si="159">BH140</f>
        <v>0.14138568717441091</v>
      </c>
      <c r="BK140" s="34"/>
      <c r="BL140" s="5">
        <f t="shared" ca="1" si="105"/>
        <v>0.56802149817458669</v>
      </c>
    </row>
    <row r="141" spans="1:64" x14ac:dyDescent="0.2">
      <c r="A141" s="45">
        <v>133</v>
      </c>
      <c r="B141" s="35">
        <f t="shared" si="155"/>
        <v>1.5277777777777796E-2</v>
      </c>
      <c r="C141" s="36">
        <v>99.29157871634456</v>
      </c>
      <c r="D141" s="29">
        <v>90</v>
      </c>
      <c r="E141" s="29">
        <v>3</v>
      </c>
      <c r="F141" s="37">
        <f t="shared" si="142"/>
        <v>0.5</v>
      </c>
      <c r="G141" s="38">
        <f t="shared" si="156"/>
        <v>97.5</v>
      </c>
      <c r="H141" s="31">
        <v>5</v>
      </c>
      <c r="I141" s="31">
        <v>20</v>
      </c>
      <c r="J141" s="36">
        <v>-3.4245255942845172</v>
      </c>
      <c r="K141" s="37">
        <f t="shared" si="144"/>
        <v>-0.85613139857112919</v>
      </c>
      <c r="L141" s="30">
        <f t="shared" si="145"/>
        <v>-0.85613139857112919</v>
      </c>
      <c r="M141" s="37">
        <f t="shared" si="146"/>
        <v>89.143868601428878</v>
      </c>
      <c r="N141" s="37">
        <f t="shared" si="147"/>
        <v>96.643868601428878</v>
      </c>
      <c r="O141" s="37">
        <f t="shared" si="148"/>
        <v>1.79157871634456</v>
      </c>
      <c r="Q141" s="64">
        <f t="shared" ref="Q141:AT141" ca="1" si="160">IF(AND(ABS(SLOPE($L111:$L141,$A111:$A141)) &gt; $Q$3,
      ABS(SLOPE(OFFSET($O111:$O141, Q$7, 0),$A111:$A141)) &gt; $Q$3),
(MAX(0,(CORREL( $L111:$L141, OFFSET($O111:$O141, Q$7, 0) )))),
(1-ABS(SLOPE($L111:$L141, $A111:$A141)-SLOPE(OFFSET($O111:$O141, Q$7, 0),$A111:$A141)))
)</f>
        <v>0.91658083399298906</v>
      </c>
      <c r="R141" s="64">
        <f t="shared" ca="1" si="160"/>
        <v>0.9070415309201566</v>
      </c>
      <c r="S141" s="64">
        <f t="shared" ca="1" si="160"/>
        <v>0.89870689951458338</v>
      </c>
      <c r="T141" s="64">
        <f t="shared" ca="1" si="160"/>
        <v>0.88782021883484807</v>
      </c>
      <c r="U141" s="64">
        <f t="shared" ca="1" si="160"/>
        <v>0.88169418386524256</v>
      </c>
      <c r="V141" s="64">
        <f t="shared" ca="1" si="160"/>
        <v>0.88744016129936809</v>
      </c>
      <c r="W141" s="64">
        <f t="shared" ca="1" si="160"/>
        <v>0.8977006371436359</v>
      </c>
      <c r="X141" s="64">
        <f t="shared" ca="1" si="160"/>
        <v>0.90346969108421971</v>
      </c>
      <c r="Y141" s="64">
        <f t="shared" ca="1" si="160"/>
        <v>0.92284142795784119</v>
      </c>
      <c r="Z141" s="64">
        <f t="shared" ca="1" si="160"/>
        <v>0.94619377496769552</v>
      </c>
      <c r="AA141" s="64">
        <f t="shared" ca="1" si="160"/>
        <v>0.95621935009472214</v>
      </c>
      <c r="AB141" s="64">
        <f t="shared" ca="1" si="160"/>
        <v>0.96600469752354634</v>
      </c>
      <c r="AC141" s="64">
        <f t="shared" ca="1" si="160"/>
        <v>0.96715027438725509</v>
      </c>
      <c r="AD141" s="64">
        <f t="shared" ca="1" si="160"/>
        <v>0.95817227173906117</v>
      </c>
      <c r="AE141" s="64">
        <f t="shared" ca="1" si="160"/>
        <v>0.95334232117342155</v>
      </c>
      <c r="AF141" s="64">
        <f t="shared" ca="1" si="160"/>
        <v>0.95485549708668371</v>
      </c>
      <c r="AG141" s="64">
        <f t="shared" ca="1" si="160"/>
        <v>0.95612088137724671</v>
      </c>
      <c r="AH141" s="64">
        <f t="shared" ca="1" si="160"/>
        <v>0.93690101162124573</v>
      </c>
      <c r="AI141" s="64">
        <f t="shared" ca="1" si="160"/>
        <v>0.89970183589033903</v>
      </c>
      <c r="AJ141" s="64">
        <f t="shared" ca="1" si="160"/>
        <v>0.83782237972401985</v>
      </c>
      <c r="AK141" s="64">
        <f t="shared" ca="1" si="160"/>
        <v>0.76897668852469547</v>
      </c>
      <c r="AL141" s="64">
        <f t="shared" ca="1" si="160"/>
        <v>0.69849683657211425</v>
      </c>
      <c r="AM141" s="64">
        <f t="shared" ca="1" si="160"/>
        <v>0.57213028696141022</v>
      </c>
      <c r="AN141" s="64">
        <f t="shared" ca="1" si="160"/>
        <v>0.48402615244503167</v>
      </c>
      <c r="AO141" s="64">
        <f t="shared" ca="1" si="160"/>
        <v>0.39035339755639809</v>
      </c>
      <c r="AP141" s="64">
        <f t="shared" ca="1" si="160"/>
        <v>0.90476760863534689</v>
      </c>
      <c r="AQ141" s="64">
        <f t="shared" ca="1" si="160"/>
        <v>0.89643088345739386</v>
      </c>
      <c r="AR141" s="64">
        <f t="shared" ca="1" si="160"/>
        <v>0.88838371573237407</v>
      </c>
      <c r="AS141" s="64">
        <f t="shared" ca="1" si="160"/>
        <v>0.87516418284481556</v>
      </c>
      <c r="AT141" s="64">
        <f t="shared" ca="1" si="160"/>
        <v>0.86333147749406824</v>
      </c>
      <c r="AV141" s="40">
        <f t="shared" ca="1" si="103"/>
        <v>0.96715027438725509</v>
      </c>
      <c r="AW141" s="41">
        <f t="shared" ca="1" si="104"/>
        <v>12</v>
      </c>
      <c r="AX141" t="str">
        <f t="shared" ca="1" si="107"/>
        <v>+120s</v>
      </c>
      <c r="AY141">
        <f t="shared" ca="1" si="108"/>
        <v>110</v>
      </c>
      <c r="AZ141" s="5">
        <f t="shared" ca="1" si="109"/>
        <v>0.6333333333333333</v>
      </c>
      <c r="BB141">
        <f t="shared" si="150"/>
        <v>0.52954202298313791</v>
      </c>
      <c r="BC141">
        <f t="shared" si="151"/>
        <v>0.47045797701686209</v>
      </c>
      <c r="BE141" s="33">
        <f t="shared" si="152"/>
        <v>0.85613139857112919</v>
      </c>
      <c r="BF141" s="32">
        <f t="shared" si="153"/>
        <v>0.84807056733660802</v>
      </c>
      <c r="BG141" s="33"/>
      <c r="BH141" s="34">
        <f t="shared" si="154"/>
        <v>0.15192943266339198</v>
      </c>
      <c r="BI141" s="34"/>
      <c r="BJ141" s="34">
        <f t="shared" si="159"/>
        <v>0.15192943266339198</v>
      </c>
      <c r="BK141" s="34"/>
      <c r="BL141" s="5">
        <f t="shared" ca="1" si="105"/>
        <v>0.5841376801279935</v>
      </c>
    </row>
    <row r="142" spans="1:64" x14ac:dyDescent="0.2">
      <c r="A142" s="45">
        <v>134</v>
      </c>
      <c r="B142" s="35">
        <f t="shared" si="155"/>
        <v>1.5393518518518537E-2</v>
      </c>
      <c r="C142" s="36">
        <v>98.74291113366121</v>
      </c>
      <c r="D142" s="29">
        <v>90</v>
      </c>
      <c r="E142" s="29">
        <v>3</v>
      </c>
      <c r="F142" s="37">
        <f t="shared" si="142"/>
        <v>0.5</v>
      </c>
      <c r="G142" s="38">
        <f t="shared" si="156"/>
        <v>97</v>
      </c>
      <c r="H142" s="31">
        <v>5</v>
      </c>
      <c r="I142" s="31">
        <v>20</v>
      </c>
      <c r="J142" s="36">
        <v>-2.5089305184916921</v>
      </c>
      <c r="K142" s="37">
        <f t="shared" si="144"/>
        <v>-0.62723262962292303</v>
      </c>
      <c r="L142" s="30">
        <f t="shared" si="145"/>
        <v>-0.62723262962292303</v>
      </c>
      <c r="M142" s="37">
        <f t="shared" si="146"/>
        <v>89.372767370377076</v>
      </c>
      <c r="N142" s="37">
        <f t="shared" si="147"/>
        <v>96.372767370377076</v>
      </c>
      <c r="O142" s="37">
        <f t="shared" si="148"/>
        <v>1.7429111336612095</v>
      </c>
      <c r="Q142" s="64">
        <f t="shared" ref="Q142:AT142" ca="1" si="161">IF(AND(ABS(SLOPE($L112:$L142,$A112:$A142)) &gt; $Q$3,
      ABS(SLOPE(OFFSET($O112:$O142, Q$7, 0),$A112:$A142)) &gt; $Q$3),
(MAX(0,(CORREL( $L112:$L142, OFFSET($O112:$O142, Q$7, 0) )))),
(1-ABS(SLOPE($L112:$L142, $A112:$A142)-SLOPE(OFFSET($O112:$O142, Q$7, 0),$A112:$A142)))
)</f>
        <v>0.91340902205608121</v>
      </c>
      <c r="R142" s="64">
        <f t="shared" ca="1" si="161"/>
        <v>0.90582887868872308</v>
      </c>
      <c r="S142" s="64">
        <f t="shared" ca="1" si="161"/>
        <v>0.89560702818218685</v>
      </c>
      <c r="T142" s="64">
        <f t="shared" ca="1" si="161"/>
        <v>0.88966450789979101</v>
      </c>
      <c r="U142" s="64">
        <f t="shared" ca="1" si="161"/>
        <v>0.89501794151524905</v>
      </c>
      <c r="V142" s="64">
        <f t="shared" ca="1" si="161"/>
        <v>0.90466716384691293</v>
      </c>
      <c r="W142" s="64">
        <f t="shared" ca="1" si="161"/>
        <v>0.9101209572088329</v>
      </c>
      <c r="X142" s="64">
        <f t="shared" ca="1" si="161"/>
        <v>0.92865646961945914</v>
      </c>
      <c r="Y142" s="64">
        <f t="shared" ca="1" si="161"/>
        <v>0.95092953126638757</v>
      </c>
      <c r="Z142" s="64">
        <f t="shared" ca="1" si="161"/>
        <v>0.96038847191380072</v>
      </c>
      <c r="AA142" s="64">
        <f t="shared" ca="1" si="161"/>
        <v>0.96976079095683843</v>
      </c>
      <c r="AB142" s="64">
        <f t="shared" ca="1" si="161"/>
        <v>0.9708338730817766</v>
      </c>
      <c r="AC142" s="64">
        <f t="shared" ca="1" si="161"/>
        <v>0.96251599570200352</v>
      </c>
      <c r="AD142" s="64">
        <f t="shared" ca="1" si="161"/>
        <v>0.95796968381611047</v>
      </c>
      <c r="AE142" s="64">
        <f t="shared" ca="1" si="161"/>
        <v>0.9592470991967843</v>
      </c>
      <c r="AF142" s="64">
        <f t="shared" ca="1" si="161"/>
        <v>0.96041685331806215</v>
      </c>
      <c r="AG142" s="64">
        <f t="shared" ca="1" si="161"/>
        <v>0.94193389533390848</v>
      </c>
      <c r="AH142" s="64">
        <f t="shared" ca="1" si="161"/>
        <v>0.90596288131140812</v>
      </c>
      <c r="AI142" s="64">
        <f t="shared" ca="1" si="161"/>
        <v>0.84594573914086379</v>
      </c>
      <c r="AJ142" s="64">
        <f t="shared" ca="1" si="161"/>
        <v>0.77875971179947334</v>
      </c>
      <c r="AK142" s="64">
        <f t="shared" ca="1" si="161"/>
        <v>0.70986312485151548</v>
      </c>
      <c r="AL142" s="64">
        <f t="shared" ca="1" si="161"/>
        <v>0.58549130432074981</v>
      </c>
      <c r="AM142" s="64">
        <f t="shared" ca="1" si="161"/>
        <v>0.49879276356942603</v>
      </c>
      <c r="AN142" s="64">
        <f t="shared" ca="1" si="161"/>
        <v>0.40578435758521592</v>
      </c>
      <c r="AO142" s="64">
        <f t="shared" ca="1" si="161"/>
        <v>0.89716778579994394</v>
      </c>
      <c r="AP142" s="64">
        <f t="shared" ca="1" si="161"/>
        <v>0.88883106062199091</v>
      </c>
      <c r="AQ142" s="64">
        <f t="shared" ca="1" si="161"/>
        <v>0.88078389289697112</v>
      </c>
      <c r="AR142" s="64">
        <f t="shared" ca="1" si="161"/>
        <v>0.86756436000941262</v>
      </c>
      <c r="AS142" s="64">
        <f t="shared" ca="1" si="161"/>
        <v>0.8557316546586653</v>
      </c>
      <c r="AT142" s="64">
        <f t="shared" ca="1" si="161"/>
        <v>0.85309914260641384</v>
      </c>
      <c r="AV142" s="40">
        <f t="shared" ca="1" si="103"/>
        <v>0.9708338730817766</v>
      </c>
      <c r="AW142" s="41">
        <f t="shared" ca="1" si="104"/>
        <v>11</v>
      </c>
      <c r="AX142" t="str">
        <f t="shared" ca="1" si="107"/>
        <v>+110s</v>
      </c>
      <c r="AY142">
        <f t="shared" ca="1" si="108"/>
        <v>100</v>
      </c>
      <c r="AZ142" s="5">
        <f t="shared" ca="1" si="109"/>
        <v>0.66666666666666663</v>
      </c>
      <c r="BB142">
        <f t="shared" si="150"/>
        <v>0.47402875265682648</v>
      </c>
      <c r="BC142">
        <f t="shared" si="151"/>
        <v>0.52597124734317346</v>
      </c>
      <c r="BE142" s="33">
        <f t="shared" si="152"/>
        <v>0.62723262962292303</v>
      </c>
      <c r="BF142" s="32">
        <f t="shared" si="153"/>
        <v>0.75916511957794253</v>
      </c>
      <c r="BG142" s="33"/>
      <c r="BH142" s="34">
        <f t="shared" si="154"/>
        <v>0.24083488042205747</v>
      </c>
      <c r="BI142" s="34"/>
      <c r="BJ142" s="34">
        <f t="shared" si="159"/>
        <v>0.24083488042205747</v>
      </c>
      <c r="BK142" s="34"/>
      <c r="BL142" s="5">
        <f t="shared" ca="1" si="105"/>
        <v>0.6261118067235002</v>
      </c>
    </row>
    <row r="143" spans="1:64" x14ac:dyDescent="0.2">
      <c r="A143" s="45">
        <v>135</v>
      </c>
      <c r="B143" s="35">
        <f t="shared" si="155"/>
        <v>1.5509259259259278E-2</v>
      </c>
      <c r="C143" s="36">
        <v>98.650499737829563</v>
      </c>
      <c r="D143" s="29">
        <v>90</v>
      </c>
      <c r="E143" s="29">
        <v>3</v>
      </c>
      <c r="F143" s="37">
        <f t="shared" si="142"/>
        <v>0.5</v>
      </c>
      <c r="G143" s="38">
        <f t="shared" si="156"/>
        <v>96.5</v>
      </c>
      <c r="H143" s="31">
        <v>5</v>
      </c>
      <c r="I143" s="31">
        <v>20</v>
      </c>
      <c r="J143" s="36">
        <v>-1.5879588942918477</v>
      </c>
      <c r="K143" s="37">
        <f t="shared" si="144"/>
        <v>-0.39698972357296192</v>
      </c>
      <c r="L143" s="30">
        <f t="shared" si="145"/>
        <v>-0.39698972357296192</v>
      </c>
      <c r="M143" s="37">
        <f t="shared" si="146"/>
        <v>89.603010276427042</v>
      </c>
      <c r="N143" s="37">
        <f t="shared" si="147"/>
        <v>96.103010276427042</v>
      </c>
      <c r="O143" s="37">
        <f t="shared" si="148"/>
        <v>2.1504997378295627</v>
      </c>
      <c r="Q143" s="64">
        <f t="shared" ref="Q143:AT143" ca="1" si="162">IF(AND(ABS(SLOPE($L113:$L143,$A113:$A143)) &gt; $Q$3,
      ABS(SLOPE(OFFSET($O113:$O143, Q$7, 0),$A113:$A143)) &gt; $Q$3),
(MAX(0,(CORREL( $L113:$L143, OFFSET($O113:$O143, Q$7, 0) )))),
(1-ABS(SLOPE($L113:$L143, $A113:$A143)-SLOPE(OFFSET($O113:$O143, Q$7, 0),$A113:$A143)))
)</f>
        <v>0.91204398184395552</v>
      </c>
      <c r="R143" s="64">
        <f t="shared" ca="1" si="162"/>
        <v>0.90243159002104512</v>
      </c>
      <c r="S143" s="64">
        <f t="shared" ca="1" si="162"/>
        <v>0.89665826439237217</v>
      </c>
      <c r="T143" s="64">
        <f t="shared" ca="1" si="162"/>
        <v>0.90165205856899799</v>
      </c>
      <c r="U143" s="64">
        <f t="shared" ca="1" si="162"/>
        <v>0.9107408590667091</v>
      </c>
      <c r="V143" s="64">
        <f t="shared" ca="1" si="162"/>
        <v>0.91590546142318885</v>
      </c>
      <c r="W143" s="64">
        <f t="shared" ca="1" si="162"/>
        <v>0.93367264122847571</v>
      </c>
      <c r="X143" s="64">
        <f t="shared" ca="1" si="162"/>
        <v>0.95495455296152265</v>
      </c>
      <c r="Y143" s="64">
        <f t="shared" ca="1" si="162"/>
        <v>0.96389382146635794</v>
      </c>
      <c r="Z143" s="64">
        <f t="shared" ca="1" si="162"/>
        <v>0.97288657817788038</v>
      </c>
      <c r="AA143" s="64">
        <f t="shared" ca="1" si="162"/>
        <v>0.97389321624213232</v>
      </c>
      <c r="AB143" s="64">
        <f t="shared" ca="1" si="162"/>
        <v>0.96617991857054442</v>
      </c>
      <c r="AC143" s="64">
        <f t="shared" ca="1" si="162"/>
        <v>0.9618936793061168</v>
      </c>
      <c r="AD143" s="64">
        <f t="shared" ca="1" si="162"/>
        <v>0.9629556951579703</v>
      </c>
      <c r="AE143" s="64">
        <f t="shared" ca="1" si="162"/>
        <v>0.96403787669690599</v>
      </c>
      <c r="AF143" s="64">
        <f t="shared" ca="1" si="162"/>
        <v>0.94623266559777619</v>
      </c>
      <c r="AG143" s="64">
        <f t="shared" ca="1" si="162"/>
        <v>0.91139280348567331</v>
      </c>
      <c r="AH143" s="64">
        <f t="shared" ca="1" si="162"/>
        <v>0.85309256615277285</v>
      </c>
      <c r="AI143" s="64">
        <f t="shared" ca="1" si="162"/>
        <v>0.78744084925214108</v>
      </c>
      <c r="AJ143" s="64">
        <f t="shared" ca="1" si="162"/>
        <v>0.72000942834837811</v>
      </c>
      <c r="AK143" s="64">
        <f t="shared" ca="1" si="162"/>
        <v>0.59749515417786569</v>
      </c>
      <c r="AL143" s="64">
        <f t="shared" ca="1" si="162"/>
        <v>0.51210525023661579</v>
      </c>
      <c r="AM143" s="64">
        <f t="shared" ca="1" si="162"/>
        <v>0.41973144288621839</v>
      </c>
      <c r="AN143" s="64">
        <f t="shared" ca="1" si="162"/>
        <v>0.8898892378859552</v>
      </c>
      <c r="AO143" s="64">
        <f t="shared" ca="1" si="162"/>
        <v>0.88155251270800217</v>
      </c>
      <c r="AP143" s="64">
        <f t="shared" ca="1" si="162"/>
        <v>0.87350534498298238</v>
      </c>
      <c r="AQ143" s="64">
        <f t="shared" ca="1" si="162"/>
        <v>0.86028581209542387</v>
      </c>
      <c r="AR143" s="64">
        <f t="shared" ca="1" si="162"/>
        <v>0.84845310674467656</v>
      </c>
      <c r="AS143" s="64">
        <f t="shared" ca="1" si="162"/>
        <v>0.84582059469242521</v>
      </c>
      <c r="AT143" s="64">
        <f t="shared" ca="1" si="162"/>
        <v>0.84424461630972347</v>
      </c>
      <c r="AV143" s="40">
        <f t="shared" ca="1" si="103"/>
        <v>0.97389321624213232</v>
      </c>
      <c r="AW143" s="41">
        <f t="shared" ca="1" si="104"/>
        <v>10</v>
      </c>
      <c r="AX143" t="str">
        <f t="shared" ca="1" si="107"/>
        <v>+100s</v>
      </c>
      <c r="AY143">
        <f t="shared" ca="1" si="108"/>
        <v>90</v>
      </c>
      <c r="AZ143" s="5">
        <f t="shared" ca="1" si="109"/>
        <v>0.7</v>
      </c>
      <c r="BB143">
        <f t="shared" si="150"/>
        <v>0.5094978922805049</v>
      </c>
      <c r="BC143">
        <f t="shared" si="151"/>
        <v>0.4905021077194951</v>
      </c>
      <c r="BE143" s="33">
        <f t="shared" si="152"/>
        <v>0.39698972357296192</v>
      </c>
      <c r="BF143" s="32">
        <f t="shared" si="153"/>
        <v>0.81596955068642929</v>
      </c>
      <c r="BG143" s="33"/>
      <c r="BH143" s="34">
        <f t="shared" si="154"/>
        <v>0.18403044931357071</v>
      </c>
      <c r="BI143" s="34"/>
      <c r="BJ143" s="34">
        <f t="shared" si="159"/>
        <v>0.18403044931357071</v>
      </c>
      <c r="BK143" s="34"/>
      <c r="BL143" s="5">
        <f t="shared" ca="1" si="105"/>
        <v>0.61930788851856766</v>
      </c>
    </row>
    <row r="144" spans="1:64" x14ac:dyDescent="0.2">
      <c r="A144" s="45">
        <v>136</v>
      </c>
      <c r="B144" s="35">
        <f t="shared" si="155"/>
        <v>1.5625000000000017E-2</v>
      </c>
      <c r="C144" s="36">
        <v>98.123652698342497</v>
      </c>
      <c r="D144" s="29">
        <v>90</v>
      </c>
      <c r="E144" s="29">
        <v>3</v>
      </c>
      <c r="F144" s="37">
        <f t="shared" si="142"/>
        <v>0.5</v>
      </c>
      <c r="G144" s="38">
        <f t="shared" si="156"/>
        <v>96</v>
      </c>
      <c r="H144" s="31">
        <v>5</v>
      </c>
      <c r="I144" s="31">
        <v>20</v>
      </c>
      <c r="J144" s="36">
        <v>-0.66358433095099434</v>
      </c>
      <c r="K144" s="37">
        <f t="shared" si="144"/>
        <v>-0.16589608273774858</v>
      </c>
      <c r="L144" s="30">
        <f t="shared" si="145"/>
        <v>-0.16589608273774858</v>
      </c>
      <c r="M144" s="37">
        <f t="shared" si="146"/>
        <v>89.834103917262254</v>
      </c>
      <c r="N144" s="37">
        <f t="shared" si="147"/>
        <v>95.834103917262254</v>
      </c>
      <c r="O144" s="37">
        <f t="shared" si="148"/>
        <v>2.1236526983424966</v>
      </c>
      <c r="Q144" s="64">
        <f t="shared" ref="Q144:AT144" ca="1" si="163">IF(AND(ABS(SLOPE($L114:$L144,$A114:$A144)) &gt; $Q$3,
      ABS(SLOPE(OFFSET($O114:$O144, Q$7, 0),$A114:$A144)) &gt; $Q$3),
(MAX(0,(CORREL( $L114:$L144, OFFSET($O114:$O144, Q$7, 0) )))),
(1-ABS(SLOPE($L114:$L144, $A114:$A144)-SLOPE(OFFSET($O114:$O144, Q$7, 0),$A114:$A144)))
)</f>
        <v>0.90846832672094446</v>
      </c>
      <c r="R144" s="64">
        <f t="shared" ca="1" si="163"/>
        <v>0.90285197827836516</v>
      </c>
      <c r="S144" s="64">
        <f t="shared" ca="1" si="163"/>
        <v>0.90751399371053698</v>
      </c>
      <c r="T144" s="64">
        <f t="shared" ca="1" si="163"/>
        <v>0.91608544770772959</v>
      </c>
      <c r="U144" s="64">
        <f t="shared" ca="1" si="163"/>
        <v>0.9209829636326643</v>
      </c>
      <c r="V144" s="64">
        <f t="shared" ca="1" si="163"/>
        <v>0.93803948768692946</v>
      </c>
      <c r="W144" s="64">
        <f t="shared" ca="1" si="163"/>
        <v>0.95840507831337107</v>
      </c>
      <c r="X144" s="64">
        <f t="shared" ca="1" si="163"/>
        <v>0.96686448501300803</v>
      </c>
      <c r="Y144" s="64">
        <f t="shared" ca="1" si="163"/>
        <v>0.97550611617617622</v>
      </c>
      <c r="Z144" s="64">
        <f t="shared" ca="1" si="163"/>
        <v>0.97645143565994708</v>
      </c>
      <c r="AA144" s="64">
        <f t="shared" ca="1" si="163"/>
        <v>0.96929570473739346</v>
      </c>
      <c r="AB144" s="64">
        <f t="shared" ca="1" si="163"/>
        <v>0.96524956608883972</v>
      </c>
      <c r="AC144" s="64">
        <f t="shared" ca="1" si="163"/>
        <v>0.96611337033322131</v>
      </c>
      <c r="AD144" s="64">
        <f t="shared" ca="1" si="163"/>
        <v>0.96711479817163948</v>
      </c>
      <c r="AE144" s="64">
        <f t="shared" ca="1" si="163"/>
        <v>0.94993701138614794</v>
      </c>
      <c r="AF144" s="64">
        <f t="shared" ca="1" si="163"/>
        <v>0.91614564471807247</v>
      </c>
      <c r="AG144" s="64">
        <f t="shared" ca="1" si="163"/>
        <v>0.85943826134676582</v>
      </c>
      <c r="AH144" s="64">
        <f t="shared" ca="1" si="163"/>
        <v>0.79521351858096279</v>
      </c>
      <c r="AI144" s="64">
        <f t="shared" ca="1" si="163"/>
        <v>0.72914599590658902</v>
      </c>
      <c r="AJ144" s="64">
        <f t="shared" ca="1" si="163"/>
        <v>0.60837050151904626</v>
      </c>
      <c r="AK144" s="64">
        <f t="shared" ca="1" si="163"/>
        <v>0.52420532426582311</v>
      </c>
      <c r="AL144" s="64">
        <f t="shared" ca="1" si="163"/>
        <v>0.43243866916324869</v>
      </c>
      <c r="AM144" s="64">
        <f t="shared" ca="1" si="163"/>
        <v>0.88294756256135276</v>
      </c>
      <c r="AN144" s="64">
        <f t="shared" ca="1" si="163"/>
        <v>0.87461083738339973</v>
      </c>
      <c r="AO144" s="64">
        <f t="shared" ca="1" si="163"/>
        <v>0.86656366965837994</v>
      </c>
      <c r="AP144" s="64">
        <f t="shared" ca="1" si="163"/>
        <v>0.85334413677082144</v>
      </c>
      <c r="AQ144" s="64">
        <f t="shared" ca="1" si="163"/>
        <v>0.84151143142007412</v>
      </c>
      <c r="AR144" s="64">
        <f t="shared" ca="1" si="163"/>
        <v>0.83887891936782277</v>
      </c>
      <c r="AS144" s="64">
        <f t="shared" ca="1" si="163"/>
        <v>0.83730294098512104</v>
      </c>
      <c r="AT144" s="64">
        <f t="shared" ca="1" si="163"/>
        <v>0.83321422671768353</v>
      </c>
      <c r="AV144" s="40">
        <f t="shared" ca="1" si="103"/>
        <v>0.97645143565994708</v>
      </c>
      <c r="AW144" s="41">
        <f t="shared" ca="1" si="104"/>
        <v>9</v>
      </c>
      <c r="AX144" t="str">
        <f t="shared" ca="1" si="107"/>
        <v>+90s</v>
      </c>
      <c r="AY144">
        <f t="shared" ca="1" si="108"/>
        <v>80</v>
      </c>
      <c r="AZ144" s="5">
        <f t="shared" ca="1" si="109"/>
        <v>0.73333333333333328</v>
      </c>
      <c r="BB144">
        <f t="shared" si="150"/>
        <v>0.45790975621604907</v>
      </c>
      <c r="BC144">
        <f t="shared" si="151"/>
        <v>0.54209024378395099</v>
      </c>
      <c r="BE144" s="33">
        <f t="shared" si="152"/>
        <v>0.16589608273774858</v>
      </c>
      <c r="BF144" s="32">
        <f t="shared" si="153"/>
        <v>0.73335027228892546</v>
      </c>
      <c r="BG144" s="33"/>
      <c r="BH144" s="34">
        <f t="shared" si="154"/>
        <v>0.26664972771107454</v>
      </c>
      <c r="BI144" s="34"/>
      <c r="BJ144" s="34">
        <f t="shared" si="159"/>
        <v>0.26664972771107454</v>
      </c>
      <c r="BK144" s="34"/>
      <c r="BL144" s="5">
        <f t="shared" ca="1" si="105"/>
        <v>0.65881149890145163</v>
      </c>
    </row>
    <row r="145" spans="1:64" x14ac:dyDescent="0.2">
      <c r="A145" s="45">
        <v>137</v>
      </c>
      <c r="B145" s="35">
        <f t="shared" si="155"/>
        <v>1.5740740740740757E-2</v>
      </c>
      <c r="C145" s="36">
        <v>97.860413811132588</v>
      </c>
      <c r="D145" s="29">
        <v>90</v>
      </c>
      <c r="E145" s="29">
        <v>3</v>
      </c>
      <c r="F145" s="37">
        <f t="shared" si="142"/>
        <v>0.5</v>
      </c>
      <c r="G145" s="38">
        <f t="shared" si="156"/>
        <v>95.5</v>
      </c>
      <c r="H145" s="31">
        <v>5</v>
      </c>
      <c r="I145" s="31">
        <v>20</v>
      </c>
      <c r="J145" s="36">
        <v>0.26221226988798441</v>
      </c>
      <c r="K145" s="37">
        <f t="shared" si="144"/>
        <v>6.5553067471996102E-2</v>
      </c>
      <c r="L145" s="30">
        <f t="shared" si="145"/>
        <v>6.5553067471996102E-2</v>
      </c>
      <c r="M145" s="37">
        <f t="shared" si="146"/>
        <v>90.065553067471996</v>
      </c>
      <c r="N145" s="37">
        <f t="shared" si="147"/>
        <v>95.565553067471996</v>
      </c>
      <c r="O145" s="37">
        <f t="shared" si="148"/>
        <v>2.3604138111325881</v>
      </c>
      <c r="Q145" s="64">
        <f t="shared" ref="Q145:AT145" ca="1" si="164">IF(AND(ABS(SLOPE($L115:$L145,$A115:$A145)) &gt; $Q$3,
      ABS(SLOPE(OFFSET($O115:$O145, Q$7, 0),$A115:$A145)) &gt; $Q$3),
(MAX(0,(CORREL( $L115:$L145, OFFSET($O115:$O145, Q$7, 0) )))),
(1-ABS(SLOPE($L115:$L145, $A115:$A145)-SLOPE(OFFSET($O115:$O145, Q$7, 0),$A115:$A145)))
)</f>
        <v>0.90838373003366868</v>
      </c>
      <c r="R145" s="64">
        <f t="shared" ca="1" si="164"/>
        <v>0.91273766810546653</v>
      </c>
      <c r="S145" s="64">
        <f t="shared" ca="1" si="164"/>
        <v>0.92082844475782188</v>
      </c>
      <c r="T145" s="64">
        <f t="shared" ca="1" si="164"/>
        <v>0.92547770039833444</v>
      </c>
      <c r="U145" s="64">
        <f t="shared" ca="1" si="164"/>
        <v>0.94187276816706045</v>
      </c>
      <c r="V145" s="64">
        <f t="shared" ca="1" si="164"/>
        <v>0.96138583639187414</v>
      </c>
      <c r="W145" s="64">
        <f t="shared" ca="1" si="164"/>
        <v>0.96939928068522208</v>
      </c>
      <c r="X145" s="64">
        <f t="shared" ca="1" si="164"/>
        <v>0.9777140475971865</v>
      </c>
      <c r="Y145" s="64">
        <f t="shared" ca="1" si="164"/>
        <v>0.97860241037634865</v>
      </c>
      <c r="Z145" s="64">
        <f t="shared" ca="1" si="164"/>
        <v>0.97196426457371654</v>
      </c>
      <c r="AA145" s="64">
        <f t="shared" ca="1" si="164"/>
        <v>0.9681412234847161</v>
      </c>
      <c r="AB145" s="64">
        <f t="shared" ca="1" si="164"/>
        <v>0.96882140188067301</v>
      </c>
      <c r="AC145" s="64">
        <f t="shared" ca="1" si="164"/>
        <v>0.96974787440241783</v>
      </c>
      <c r="AD145" s="64">
        <f t="shared" ca="1" si="164"/>
        <v>0.95315454452091741</v>
      </c>
      <c r="AE145" s="64">
        <f t="shared" ca="1" si="164"/>
        <v>0.92034099765046151</v>
      </c>
      <c r="AF145" s="64">
        <f t="shared" ca="1" si="164"/>
        <v>0.86512029041511485</v>
      </c>
      <c r="AG145" s="64">
        <f t="shared" ca="1" si="164"/>
        <v>0.80223037774627104</v>
      </c>
      <c r="AH145" s="64">
        <f t="shared" ca="1" si="164"/>
        <v>0.73743972039519634</v>
      </c>
      <c r="AI145" s="64">
        <f t="shared" ca="1" si="164"/>
        <v>0.61830015539489325</v>
      </c>
      <c r="AJ145" s="64">
        <f t="shared" ca="1" si="164"/>
        <v>0.53528706063166209</v>
      </c>
      <c r="AK145" s="64">
        <f t="shared" ca="1" si="164"/>
        <v>0.4441026412800797</v>
      </c>
      <c r="AL145" s="64">
        <f t="shared" ca="1" si="164"/>
        <v>0.8763576355881928</v>
      </c>
      <c r="AM145" s="64">
        <f t="shared" ca="1" si="164"/>
        <v>0.86802091041023977</v>
      </c>
      <c r="AN145" s="64">
        <f t="shared" ca="1" si="164"/>
        <v>0.85997374268521987</v>
      </c>
      <c r="AO145" s="64">
        <f t="shared" ca="1" si="164"/>
        <v>0.84675420979766147</v>
      </c>
      <c r="AP145" s="64">
        <f t="shared" ca="1" si="164"/>
        <v>0.83492150444691415</v>
      </c>
      <c r="AQ145" s="64">
        <f t="shared" ca="1" si="164"/>
        <v>0.83228899239466281</v>
      </c>
      <c r="AR145" s="64">
        <f t="shared" ca="1" si="164"/>
        <v>0.83071301401196107</v>
      </c>
      <c r="AS145" s="64">
        <f t="shared" ca="1" si="164"/>
        <v>0.82662429974452345</v>
      </c>
      <c r="AT145" s="64">
        <f t="shared" ca="1" si="164"/>
        <v>0.82834803585635008</v>
      </c>
      <c r="AV145" s="40">
        <f t="shared" ca="1" si="103"/>
        <v>0.97860241037634865</v>
      </c>
      <c r="AW145" s="41">
        <f t="shared" ca="1" si="104"/>
        <v>8</v>
      </c>
      <c r="AX145" t="str">
        <f t="shared" ca="1" si="107"/>
        <v>+80s</v>
      </c>
      <c r="AY145">
        <f t="shared" ca="1" si="108"/>
        <v>70</v>
      </c>
      <c r="AZ145" s="5">
        <f t="shared" ca="1" si="109"/>
        <v>0.76666666666666672</v>
      </c>
      <c r="BB145">
        <f t="shared" si="150"/>
        <v>0.45897214873211845</v>
      </c>
      <c r="BC145">
        <f t="shared" si="151"/>
        <v>0.54102785126788155</v>
      </c>
      <c r="BE145" s="33">
        <f t="shared" si="152"/>
        <v>6.5553067471996102E-2</v>
      </c>
      <c r="BF145" s="32">
        <f t="shared" si="153"/>
        <v>0.73505171199480845</v>
      </c>
      <c r="BG145" s="33"/>
      <c r="BH145" s="34">
        <f t="shared" si="154"/>
        <v>0.26494828800519155</v>
      </c>
      <c r="BI145" s="34"/>
      <c r="BJ145" s="34">
        <f t="shared" si="159"/>
        <v>0.26494828800519155</v>
      </c>
      <c r="BK145" s="34"/>
      <c r="BL145" s="5">
        <f t="shared" ca="1" si="105"/>
        <v>0.67007245501606905</v>
      </c>
    </row>
    <row r="146" spans="1:64" x14ac:dyDescent="0.2">
      <c r="A146" s="45">
        <v>138</v>
      </c>
      <c r="B146" s="35">
        <f t="shared" si="155"/>
        <v>1.5856481481481496E-2</v>
      </c>
      <c r="C146" s="36">
        <v>97.75623436148112</v>
      </c>
      <c r="D146" s="29">
        <v>90</v>
      </c>
      <c r="E146" s="29">
        <v>3</v>
      </c>
      <c r="F146" s="37">
        <f t="shared" si="142"/>
        <v>0.5</v>
      </c>
      <c r="G146" s="38">
        <f t="shared" si="156"/>
        <v>95</v>
      </c>
      <c r="H146" s="31">
        <v>5</v>
      </c>
      <c r="I146" s="31">
        <v>20</v>
      </c>
      <c r="J146" s="36">
        <v>1.1874469592066492</v>
      </c>
      <c r="K146" s="37">
        <f t="shared" si="144"/>
        <v>0.29686173980166231</v>
      </c>
      <c r="L146" s="30">
        <f t="shared" si="145"/>
        <v>0.29686173980166231</v>
      </c>
      <c r="M146" s="37">
        <f t="shared" si="146"/>
        <v>90.296861739801656</v>
      </c>
      <c r="N146" s="37">
        <f t="shared" si="147"/>
        <v>95.296861739801656</v>
      </c>
      <c r="O146" s="37">
        <f t="shared" si="148"/>
        <v>2.7562343614811198</v>
      </c>
      <c r="Q146" s="64">
        <f t="shared" ref="Q146:AT146" ca="1" si="165">IF(AND(ABS(SLOPE($L116:$L146,$A116:$A146)) &gt; $Q$3,
      ABS(SLOPE(OFFSET($O116:$O146, Q$7, 0),$A116:$A146)) &gt; $Q$3),
(MAX(0,(CORREL( $L116:$L146, OFFSET($O116:$O146, Q$7, 0) )))),
(1-ABS(SLOPE($L116:$L146, $A116:$A146)-SLOPE(OFFSET($O116:$O146, Q$7, 0),$A116:$A146)))
)</f>
        <v>0.91742893891476229</v>
      </c>
      <c r="R146" s="64">
        <f t="shared" ca="1" si="165"/>
        <v>0.9250703702837435</v>
      </c>
      <c r="S146" s="64">
        <f t="shared" ca="1" si="165"/>
        <v>0.9294874577873693</v>
      </c>
      <c r="T146" s="64">
        <f t="shared" ca="1" si="165"/>
        <v>0.94526317603303234</v>
      </c>
      <c r="U146" s="64">
        <f t="shared" ca="1" si="165"/>
        <v>0.96397830170960552</v>
      </c>
      <c r="V146" s="64">
        <f t="shared" ca="1" si="165"/>
        <v>0.9715747555980816</v>
      </c>
      <c r="W146" s="64">
        <f t="shared" ca="1" si="165"/>
        <v>0.97958342482352334</v>
      </c>
      <c r="X146" s="64">
        <f t="shared" ca="1" si="165"/>
        <v>0.98041855700404279</v>
      </c>
      <c r="Y146" s="64">
        <f t="shared" ca="1" si="165"/>
        <v>0.97426386076741389</v>
      </c>
      <c r="Z146" s="64">
        <f t="shared" ca="1" si="165"/>
        <v>0.97064938805064649</v>
      </c>
      <c r="AA146" s="64">
        <f t="shared" ca="1" si="165"/>
        <v>0.97115837221923207</v>
      </c>
      <c r="AB146" s="64">
        <f t="shared" ca="1" si="165"/>
        <v>0.97201483952835932</v>
      </c>
      <c r="AC146" s="64">
        <f t="shared" ca="1" si="165"/>
        <v>0.95596916543206456</v>
      </c>
      <c r="AD146" s="64">
        <f t="shared" ca="1" si="165"/>
        <v>0.9240728375380155</v>
      </c>
      <c r="AE146" s="64">
        <f t="shared" ca="1" si="165"/>
        <v>0.87024769140671421</v>
      </c>
      <c r="AF146" s="64">
        <f t="shared" ca="1" si="165"/>
        <v>0.80861335258160871</v>
      </c>
      <c r="AG146" s="64">
        <f t="shared" ca="1" si="165"/>
        <v>0.74502463426749965</v>
      </c>
      <c r="AH146" s="64">
        <f t="shared" ca="1" si="165"/>
        <v>0.62743193144690057</v>
      </c>
      <c r="AI146" s="64">
        <f t="shared" ca="1" si="165"/>
        <v>0.54550802414833333</v>
      </c>
      <c r="AJ146" s="64">
        <f t="shared" ca="1" si="165"/>
        <v>0.45488349653130022</v>
      </c>
      <c r="AK146" s="64">
        <f t="shared" ca="1" si="165"/>
        <v>0.87013357894438914</v>
      </c>
      <c r="AL146" s="64">
        <f t="shared" ca="1" si="165"/>
        <v>0.86179685376643622</v>
      </c>
      <c r="AM146" s="64">
        <f t="shared" ca="1" si="165"/>
        <v>0.85374968604141632</v>
      </c>
      <c r="AN146" s="64">
        <f t="shared" ca="1" si="165"/>
        <v>0.84053015315385782</v>
      </c>
      <c r="AO146" s="64">
        <f t="shared" ca="1" si="165"/>
        <v>0.82869744780311061</v>
      </c>
      <c r="AP146" s="64">
        <f t="shared" ca="1" si="165"/>
        <v>0.82606493575085915</v>
      </c>
      <c r="AQ146" s="64">
        <f t="shared" ca="1" si="165"/>
        <v>0.82448895736815753</v>
      </c>
      <c r="AR146" s="64">
        <f t="shared" ca="1" si="165"/>
        <v>0.82040024310071991</v>
      </c>
      <c r="AS146" s="64">
        <f t="shared" ca="1" si="165"/>
        <v>0.82212397921254654</v>
      </c>
      <c r="AT146" s="64">
        <f t="shared" ca="1" si="165"/>
        <v>0.8242410780563898</v>
      </c>
      <c r="AV146" s="40">
        <f t="shared" ca="1" si="103"/>
        <v>0.98041855700404279</v>
      </c>
      <c r="AW146" s="41">
        <f t="shared" ca="1" si="104"/>
        <v>7</v>
      </c>
      <c r="AX146" t="str">
        <f t="shared" ca="1" si="107"/>
        <v>+70s</v>
      </c>
      <c r="AY146">
        <f t="shared" ca="1" si="108"/>
        <v>60</v>
      </c>
      <c r="AZ146" s="5">
        <f t="shared" ca="1" si="109"/>
        <v>0.8</v>
      </c>
      <c r="BB146">
        <f t="shared" si="150"/>
        <v>0.49187452433589146</v>
      </c>
      <c r="BC146">
        <f t="shared" si="151"/>
        <v>0.50812547566410848</v>
      </c>
      <c r="BE146" s="33">
        <f t="shared" si="152"/>
        <v>0.29686173980166231</v>
      </c>
      <c r="BF146" s="32">
        <f t="shared" si="153"/>
        <v>0.78774542681619575</v>
      </c>
      <c r="BG146" s="33"/>
      <c r="BH146" s="34">
        <f t="shared" si="154"/>
        <v>0.21225457318380425</v>
      </c>
      <c r="BI146" s="34"/>
      <c r="BJ146" s="34">
        <f t="shared" si="159"/>
        <v>0.21225457318380425</v>
      </c>
      <c r="BK146" s="34"/>
      <c r="BL146" s="5">
        <f t="shared" ca="1" si="105"/>
        <v>0.66422437672928236</v>
      </c>
    </row>
    <row r="147" spans="1:64" x14ac:dyDescent="0.2">
      <c r="A147" s="45">
        <v>139</v>
      </c>
      <c r="B147" s="35">
        <f t="shared" si="155"/>
        <v>1.5972222222222235E-2</v>
      </c>
      <c r="C147" s="36">
        <v>97.594210061756485</v>
      </c>
      <c r="D147" s="29">
        <v>90</v>
      </c>
      <c r="E147" s="29">
        <v>3</v>
      </c>
      <c r="F147" s="37">
        <f t="shared" si="142"/>
        <v>0.5</v>
      </c>
      <c r="G147" s="38">
        <f t="shared" si="156"/>
        <v>94.5</v>
      </c>
      <c r="H147" s="31">
        <v>5</v>
      </c>
      <c r="I147" s="31">
        <v>20</v>
      </c>
      <c r="J147" s="36">
        <v>2.1101369921429143</v>
      </c>
      <c r="K147" s="37">
        <f t="shared" si="144"/>
        <v>0.52753424803572857</v>
      </c>
      <c r="L147" s="30">
        <f t="shared" si="145"/>
        <v>0.52753424803572857</v>
      </c>
      <c r="M147" s="37">
        <f t="shared" si="146"/>
        <v>90.527534248035735</v>
      </c>
      <c r="N147" s="37">
        <f t="shared" si="147"/>
        <v>95.027534248035735</v>
      </c>
      <c r="O147" s="37">
        <f t="shared" si="148"/>
        <v>3.0942100617564847</v>
      </c>
      <c r="Q147" s="64">
        <f t="shared" ref="Q147:AT147" ca="1" si="166">IF(AND(ABS(SLOPE($L117:$L147,$A117:$A147)) &gt; $Q$3,
      ABS(SLOPE(OFFSET($O117:$O147, Q$7, 0),$A117:$A147)) &gt; $Q$3),
(MAX(0,(CORREL( $L117:$L147, OFFSET($O117:$O147, Q$7, 0) )))),
(1-ABS(SLOPE($L117:$L147, $A117:$A147)-SLOPE(OFFSET($O117:$O147, Q$7, 0),$A117:$A147)))
)</f>
        <v>0.92889134879047286</v>
      </c>
      <c r="R147" s="64">
        <f t="shared" ca="1" si="166"/>
        <v>0.93309006045850218</v>
      </c>
      <c r="S147" s="64">
        <f t="shared" ca="1" si="166"/>
        <v>0.94828255194953648</v>
      </c>
      <c r="T147" s="64">
        <f t="shared" ca="1" si="166"/>
        <v>0.96624654443699554</v>
      </c>
      <c r="U147" s="64">
        <f t="shared" ca="1" si="166"/>
        <v>0.97345083646998443</v>
      </c>
      <c r="V147" s="64">
        <f t="shared" ca="1" si="166"/>
        <v>0.98117122516613731</v>
      </c>
      <c r="W147" s="64">
        <f t="shared" ca="1" si="166"/>
        <v>0.9819563188258017</v>
      </c>
      <c r="X147" s="64">
        <f t="shared" ca="1" si="166"/>
        <v>0.97625584091884232</v>
      </c>
      <c r="Y147" s="64">
        <f t="shared" ca="1" si="166"/>
        <v>0.97283748685216687</v>
      </c>
      <c r="Z147" s="64">
        <f t="shared" ca="1" si="166"/>
        <v>0.97318590846167241</v>
      </c>
      <c r="AA147" s="64">
        <f t="shared" ca="1" si="166"/>
        <v>0.97397660918296025</v>
      </c>
      <c r="AB147" s="64">
        <f t="shared" ca="1" si="166"/>
        <v>0.95844700164931973</v>
      </c>
      <c r="AC147" s="64">
        <f t="shared" ca="1" si="166"/>
        <v>0.9274158305483966</v>
      </c>
      <c r="AD147" s="64">
        <f t="shared" ca="1" si="166"/>
        <v>0.8749079215600557</v>
      </c>
      <c r="AE147" s="64">
        <f t="shared" ca="1" si="166"/>
        <v>0.81446090793407788</v>
      </c>
      <c r="AF147" s="64">
        <f t="shared" ca="1" si="166"/>
        <v>0.75200956597379187</v>
      </c>
      <c r="AG147" s="64">
        <f t="shared" ca="1" si="166"/>
        <v>0.63588664117187144</v>
      </c>
      <c r="AH147" s="64">
        <f t="shared" ca="1" si="166"/>
        <v>0.55499749709824986</v>
      </c>
      <c r="AI147" s="64">
        <f t="shared" ca="1" si="166"/>
        <v>0.46491303367231468</v>
      </c>
      <c r="AJ147" s="64">
        <f t="shared" ca="1" si="166"/>
        <v>0.8642887305608199</v>
      </c>
      <c r="AK147" s="64">
        <f t="shared" ca="1" si="166"/>
        <v>0.85595200538286687</v>
      </c>
      <c r="AL147" s="64">
        <f t="shared" ca="1" si="166"/>
        <v>0.84790483765784708</v>
      </c>
      <c r="AM147" s="64">
        <f t="shared" ca="1" si="166"/>
        <v>0.83468530477028857</v>
      </c>
      <c r="AN147" s="64">
        <f t="shared" ca="1" si="166"/>
        <v>0.82285259941954125</v>
      </c>
      <c r="AO147" s="64">
        <f t="shared" ca="1" si="166"/>
        <v>0.82022008736728991</v>
      </c>
      <c r="AP147" s="64">
        <f t="shared" ca="1" si="166"/>
        <v>0.81864410898458817</v>
      </c>
      <c r="AQ147" s="64">
        <f t="shared" ca="1" si="166"/>
        <v>0.81455539471715066</v>
      </c>
      <c r="AR147" s="64">
        <f t="shared" ca="1" si="166"/>
        <v>0.81627913082897718</v>
      </c>
      <c r="AS147" s="64">
        <f t="shared" ca="1" si="166"/>
        <v>0.81839622967282044</v>
      </c>
      <c r="AT147" s="64">
        <f t="shared" ca="1" si="166"/>
        <v>0.82142540139633424</v>
      </c>
      <c r="AV147" s="40">
        <f t="shared" ca="1" si="103"/>
        <v>0.9819563188258017</v>
      </c>
      <c r="AW147" s="41">
        <f t="shared" ca="1" si="104"/>
        <v>6</v>
      </c>
      <c r="AX147" t="str">
        <f t="shared" ca="1" si="107"/>
        <v>+60s</v>
      </c>
      <c r="AY147">
        <f t="shared" ca="1" si="108"/>
        <v>50</v>
      </c>
      <c r="AZ147" s="5">
        <f t="shared" ca="1" si="109"/>
        <v>0.83333333333333337</v>
      </c>
      <c r="BB147">
        <f t="shared" si="150"/>
        <v>0.51333516274415125</v>
      </c>
      <c r="BC147">
        <f t="shared" si="151"/>
        <v>0.48666483725584875</v>
      </c>
      <c r="BE147" s="33">
        <f t="shared" si="152"/>
        <v>0.52753424803572857</v>
      </c>
      <c r="BF147" s="32">
        <f t="shared" si="153"/>
        <v>0.82211500467853316</v>
      </c>
      <c r="BG147" s="33"/>
      <c r="BH147" s="34">
        <f t="shared" si="154"/>
        <v>0.17788499532146684</v>
      </c>
      <c r="BI147" s="34"/>
      <c r="BJ147" s="34">
        <f t="shared" si="159"/>
        <v>0.17788499532146684</v>
      </c>
      <c r="BK147" s="34"/>
      <c r="BL147" s="5">
        <f t="shared" ca="1" si="105"/>
        <v>0.6643915491602006</v>
      </c>
    </row>
    <row r="148" spans="1:64" x14ac:dyDescent="0.2">
      <c r="A148" s="45">
        <v>140</v>
      </c>
      <c r="B148" s="35">
        <f t="shared" si="155"/>
        <v>1.6087962962962974E-2</v>
      </c>
      <c r="C148" s="36">
        <v>96.69667226415946</v>
      </c>
      <c r="D148" s="29">
        <v>90</v>
      </c>
      <c r="E148" s="29">
        <v>3</v>
      </c>
      <c r="F148" s="37">
        <f t="shared" si="142"/>
        <v>0.5</v>
      </c>
      <c r="G148" s="38">
        <f t="shared" si="156"/>
        <v>94</v>
      </c>
      <c r="H148" s="31">
        <v>5</v>
      </c>
      <c r="I148" s="31">
        <v>20</v>
      </c>
      <c r="J148" s="36">
        <v>3.0283050769422957</v>
      </c>
      <c r="K148" s="37">
        <f t="shared" si="144"/>
        <v>0.75707626923557392</v>
      </c>
      <c r="L148" s="30">
        <f t="shared" si="145"/>
        <v>0.75707626923557392</v>
      </c>
      <c r="M148" s="37">
        <f t="shared" si="146"/>
        <v>90.757076269235569</v>
      </c>
      <c r="N148" s="37">
        <f t="shared" si="147"/>
        <v>94.757076269235569</v>
      </c>
      <c r="O148" s="37">
        <f t="shared" si="148"/>
        <v>2.69667226415946</v>
      </c>
      <c r="Q148" s="64">
        <f t="shared" ref="Q148:AT148" ca="1" si="167">IF(AND(ABS(SLOPE($L118:$L148,$A118:$A148)) &gt; $Q$3,
      ABS(SLOPE(OFFSET($O118:$O148, Q$7, 0),$A118:$A148)) &gt; $Q$3),
(MAX(0,(CORREL( $L118:$L148, OFFSET($O118:$O148, Q$7, 0) )))),
(1-ABS(SLOPE($L118:$L148, $A118:$A148)-SLOPE(OFFSET($O118:$O148, Q$7, 0),$A118:$A148)))
)</f>
        <v>0.93634807857368973</v>
      </c>
      <c r="R148" s="64">
        <f t="shared" ca="1" si="167"/>
        <v>0.95098837405295467</v>
      </c>
      <c r="S148" s="64">
        <f t="shared" ca="1" si="167"/>
        <v>0.96824143617994607</v>
      </c>
      <c r="T148" s="64">
        <f t="shared" ca="1" si="167"/>
        <v>0.97507487978804708</v>
      </c>
      <c r="U148" s="64">
        <f t="shared" ca="1" si="167"/>
        <v>0.98252229458993379</v>
      </c>
      <c r="V148" s="64">
        <f t="shared" ca="1" si="167"/>
        <v>0.98326008922451413</v>
      </c>
      <c r="W148" s="64">
        <f t="shared" ca="1" si="167"/>
        <v>0.97798874987862272</v>
      </c>
      <c r="X148" s="64">
        <f t="shared" ca="1" si="167"/>
        <v>0.97475582822739837</v>
      </c>
      <c r="Y148" s="64">
        <f t="shared" ca="1" si="167"/>
        <v>0.97495280093497994</v>
      </c>
      <c r="Z148" s="64">
        <f t="shared" ca="1" si="167"/>
        <v>0.97568137154862111</v>
      </c>
      <c r="AA148" s="64">
        <f t="shared" ca="1" si="167"/>
        <v>0.96064068379543932</v>
      </c>
      <c r="AB148" s="64">
        <f t="shared" ca="1" si="167"/>
        <v>0.93042990340669729</v>
      </c>
      <c r="AC148" s="64">
        <f t="shared" ca="1" si="167"/>
        <v>0.87917185678800636</v>
      </c>
      <c r="AD148" s="64">
        <f t="shared" ca="1" si="167"/>
        <v>0.81985339157332671</v>
      </c>
      <c r="AE148" s="64">
        <f t="shared" ca="1" si="167"/>
        <v>0.75848379889132467</v>
      </c>
      <c r="AF148" s="64">
        <f t="shared" ca="1" si="167"/>
        <v>0.64376404176951818</v>
      </c>
      <c r="AG148" s="64">
        <f t="shared" ca="1" si="167"/>
        <v>0.56386263672887582</v>
      </c>
      <c r="AH148" s="64">
        <f t="shared" ca="1" si="167"/>
        <v>0.47430082180095007</v>
      </c>
      <c r="AI148" s="64">
        <f t="shared" ca="1" si="167"/>
        <v>0.858835615738618</v>
      </c>
      <c r="AJ148" s="64">
        <f t="shared" ca="1" si="167"/>
        <v>0.85049889056066497</v>
      </c>
      <c r="AK148" s="64">
        <f t="shared" ca="1" si="167"/>
        <v>0.84245172283564518</v>
      </c>
      <c r="AL148" s="64">
        <f t="shared" ca="1" si="167"/>
        <v>0.82923218994808667</v>
      </c>
      <c r="AM148" s="64">
        <f t="shared" ca="1" si="167"/>
        <v>0.81739948459733935</v>
      </c>
      <c r="AN148" s="64">
        <f t="shared" ca="1" si="167"/>
        <v>0.81476697254508801</v>
      </c>
      <c r="AO148" s="64">
        <f t="shared" ca="1" si="167"/>
        <v>0.81319099416238627</v>
      </c>
      <c r="AP148" s="64">
        <f t="shared" ca="1" si="167"/>
        <v>0.80910227989494876</v>
      </c>
      <c r="AQ148" s="64">
        <f t="shared" ca="1" si="167"/>
        <v>0.81082601600677529</v>
      </c>
      <c r="AR148" s="64">
        <f t="shared" ca="1" si="167"/>
        <v>0.81294311485061854</v>
      </c>
      <c r="AS148" s="64">
        <f t="shared" ca="1" si="167"/>
        <v>0.81597228657413234</v>
      </c>
      <c r="AT148" s="64">
        <f t="shared" ca="1" si="167"/>
        <v>0.82101589649315598</v>
      </c>
      <c r="AV148" s="40">
        <f t="shared" ca="1" si="103"/>
        <v>0.98326008922451413</v>
      </c>
      <c r="AW148" s="41">
        <f t="shared" ca="1" si="104"/>
        <v>5</v>
      </c>
      <c r="AX148" t="str">
        <f t="shared" ca="1" si="107"/>
        <v>+50s</v>
      </c>
      <c r="AY148">
        <f t="shared" ca="1" si="108"/>
        <v>40</v>
      </c>
      <c r="AZ148" s="5">
        <f t="shared" ca="1" si="109"/>
        <v>0.8666666666666667</v>
      </c>
      <c r="BB148">
        <f t="shared" si="150"/>
        <v>0.38791919898477722</v>
      </c>
      <c r="BC148">
        <f t="shared" si="151"/>
        <v>0.61208080101522278</v>
      </c>
      <c r="BE148" s="33">
        <f t="shared" si="152"/>
        <v>0.75707626923557392</v>
      </c>
      <c r="BF148" s="32">
        <f t="shared" si="153"/>
        <v>0.6212592030193953</v>
      </c>
      <c r="BG148" s="33"/>
      <c r="BH148" s="34">
        <f t="shared" si="154"/>
        <v>0.3787407969806047</v>
      </c>
      <c r="BI148" s="34"/>
      <c r="BJ148" s="34">
        <f t="shared" si="159"/>
        <v>0.3787407969806047</v>
      </c>
      <c r="BK148" s="34"/>
      <c r="BL148" s="5">
        <f t="shared" ca="1" si="105"/>
        <v>0.74288918429059514</v>
      </c>
    </row>
    <row r="149" spans="1:64" x14ac:dyDescent="0.2">
      <c r="A149" s="45">
        <v>141</v>
      </c>
      <c r="B149" s="35">
        <f t="shared" si="155"/>
        <v>1.6203703703703713E-2</v>
      </c>
      <c r="C149" s="36">
        <v>96.666679627254638</v>
      </c>
      <c r="D149" s="29">
        <v>90</v>
      </c>
      <c r="E149" s="29">
        <v>3</v>
      </c>
      <c r="F149" s="37">
        <f t="shared" si="142"/>
        <v>0.5</v>
      </c>
      <c r="G149" s="38">
        <f t="shared" si="156"/>
        <v>93.5</v>
      </c>
      <c r="H149" s="31">
        <v>5</v>
      </c>
      <c r="I149" s="31">
        <v>20</v>
      </c>
      <c r="J149" s="36">
        <v>3.9399836122235268</v>
      </c>
      <c r="K149" s="37">
        <f t="shared" si="144"/>
        <v>0.98499590305588181</v>
      </c>
      <c r="L149" s="30">
        <f t="shared" si="145"/>
        <v>0.98499590305588181</v>
      </c>
      <c r="M149" s="37">
        <f t="shared" si="146"/>
        <v>90.984995903055875</v>
      </c>
      <c r="N149" s="37">
        <f t="shared" si="147"/>
        <v>94.484995903055875</v>
      </c>
      <c r="O149" s="37">
        <f t="shared" si="148"/>
        <v>3.1666796272546378</v>
      </c>
      <c r="Q149" s="64">
        <f t="shared" ref="Q149:AT149" ca="1" si="168">IF(AND(ABS(SLOPE($L119:$L149,$A119:$A149)) &gt; $Q$3,
      ABS(SLOPE(OFFSET($O119:$O149, Q$7, 0),$A119:$A149)) &gt; $Q$3),
(MAX(0,(CORREL( $L119:$L149, OFFSET($O119:$O149, Q$7, 0) )))),
(1-ABS(SLOPE($L119:$L149, $A119:$A149)-SLOPE(OFFSET($O119:$O149, Q$7, 0),$A119:$A149)))
)</f>
        <v>0.9534270459852433</v>
      </c>
      <c r="R149" s="64">
        <f t="shared" ca="1" si="168"/>
        <v>0.97000371372601091</v>
      </c>
      <c r="S149" s="64">
        <f t="shared" ca="1" si="168"/>
        <v>0.97648461336975867</v>
      </c>
      <c r="T149" s="64">
        <f t="shared" ca="1" si="168"/>
        <v>0.98367220512653586</v>
      </c>
      <c r="U149" s="64">
        <f t="shared" ca="1" si="168"/>
        <v>0.98436505319190692</v>
      </c>
      <c r="V149" s="64">
        <f t="shared" ca="1" si="168"/>
        <v>0.97950131895829129</v>
      </c>
      <c r="W149" s="64">
        <f t="shared" ca="1" si="168"/>
        <v>0.97644465253313784</v>
      </c>
      <c r="X149" s="64">
        <f t="shared" ca="1" si="168"/>
        <v>0.97649799781747093</v>
      </c>
      <c r="Y149" s="64">
        <f t="shared" ca="1" si="168"/>
        <v>0.97716756052681841</v>
      </c>
      <c r="Z149" s="64">
        <f t="shared" ca="1" si="168"/>
        <v>0.96259246539949339</v>
      </c>
      <c r="AA149" s="64">
        <f t="shared" ca="1" si="168"/>
        <v>0.93316359736292553</v>
      </c>
      <c r="AB149" s="64">
        <f t="shared" ca="1" si="168"/>
        <v>0.88309748985025827</v>
      </c>
      <c r="AC149" s="64">
        <f t="shared" ca="1" si="168"/>
        <v>0.82485701194586725</v>
      </c>
      <c r="AD149" s="64">
        <f t="shared" ca="1" si="168"/>
        <v>0.76452130626511072</v>
      </c>
      <c r="AE149" s="64">
        <f t="shared" ca="1" si="168"/>
        <v>0.65114732060268898</v>
      </c>
      <c r="AF149" s="64">
        <f t="shared" ca="1" si="168"/>
        <v>0.57219313740302546</v>
      </c>
      <c r="AG149" s="64">
        <f t="shared" ca="1" si="168"/>
        <v>0.4831388433101938</v>
      </c>
      <c r="AH149" s="64">
        <f t="shared" ca="1" si="168"/>
        <v>0.8537859203078989</v>
      </c>
      <c r="AI149" s="64">
        <f t="shared" ca="1" si="168"/>
        <v>0.84544919512994587</v>
      </c>
      <c r="AJ149" s="64">
        <f t="shared" ca="1" si="168"/>
        <v>0.83740202740492609</v>
      </c>
      <c r="AK149" s="64">
        <f t="shared" ca="1" si="168"/>
        <v>0.82418249451736758</v>
      </c>
      <c r="AL149" s="64">
        <f t="shared" ca="1" si="168"/>
        <v>0.81234978916662026</v>
      </c>
      <c r="AM149" s="64">
        <f t="shared" ca="1" si="168"/>
        <v>0.80971727711436892</v>
      </c>
      <c r="AN149" s="64">
        <f t="shared" ca="1" si="168"/>
        <v>0.80814129873166718</v>
      </c>
      <c r="AO149" s="64">
        <f t="shared" ca="1" si="168"/>
        <v>0.80405258446422967</v>
      </c>
      <c r="AP149" s="64">
        <f t="shared" ca="1" si="168"/>
        <v>0.80577632057605619</v>
      </c>
      <c r="AQ149" s="64">
        <f t="shared" ca="1" si="168"/>
        <v>0.80789341941989945</v>
      </c>
      <c r="AR149" s="64">
        <f t="shared" ca="1" si="168"/>
        <v>0.81092259114341325</v>
      </c>
      <c r="AS149" s="64">
        <f t="shared" ca="1" si="168"/>
        <v>0.81596620106243678</v>
      </c>
      <c r="AT149" s="64">
        <f t="shared" ca="1" si="168"/>
        <v>0.82261637273472965</v>
      </c>
      <c r="AV149" s="40">
        <f t="shared" ca="1" si="103"/>
        <v>0.98436505319190692</v>
      </c>
      <c r="AW149" s="41">
        <f t="shared" ca="1" si="104"/>
        <v>4</v>
      </c>
      <c r="AX149" t="str">
        <f t="shared" ca="1" si="107"/>
        <v>+40s</v>
      </c>
      <c r="AY149">
        <f t="shared" ca="1" si="108"/>
        <v>30</v>
      </c>
      <c r="AZ149" s="5">
        <f t="shared" ca="1" si="109"/>
        <v>0.9</v>
      </c>
      <c r="BB149">
        <f t="shared" si="150"/>
        <v>0.43633674483975121</v>
      </c>
      <c r="BC149">
        <f t="shared" si="151"/>
        <v>0.56366325516024873</v>
      </c>
      <c r="BE149" s="33">
        <f t="shared" si="152"/>
        <v>0.98499590305588181</v>
      </c>
      <c r="BF149" s="32">
        <f t="shared" si="153"/>
        <v>0.69880072720468467</v>
      </c>
      <c r="BG149" s="33"/>
      <c r="BH149" s="34">
        <f t="shared" si="154"/>
        <v>0.30119927279531533</v>
      </c>
      <c r="BI149" s="34"/>
      <c r="BJ149" s="34">
        <f t="shared" si="159"/>
        <v>0.30119927279531533</v>
      </c>
      <c r="BK149" s="34"/>
      <c r="BL149" s="5">
        <f t="shared" ca="1" si="105"/>
        <v>0.72852144199574076</v>
      </c>
    </row>
    <row r="150" spans="1:64" x14ac:dyDescent="0.2">
      <c r="A150" s="45">
        <v>142</v>
      </c>
      <c r="B150" s="35">
        <f t="shared" si="155"/>
        <v>1.6319444444444452E-2</v>
      </c>
      <c r="C150" s="36">
        <v>96.545811876680901</v>
      </c>
      <c r="D150" s="29">
        <v>90</v>
      </c>
      <c r="E150" s="29">
        <v>3</v>
      </c>
      <c r="F150" s="37">
        <f t="shared" si="142"/>
        <v>0.5</v>
      </c>
      <c r="G150" s="38">
        <f t="shared" si="156"/>
        <v>93</v>
      </c>
      <c r="H150" s="31">
        <v>5</v>
      </c>
      <c r="I150" s="31">
        <v>20</v>
      </c>
      <c r="J150" s="36">
        <v>4.8432189034779558</v>
      </c>
      <c r="K150" s="37">
        <f t="shared" si="144"/>
        <v>1.210804725869489</v>
      </c>
      <c r="L150" s="30">
        <f t="shared" si="145"/>
        <v>1.210804725869489</v>
      </c>
      <c r="M150" s="37">
        <f t="shared" si="146"/>
        <v>91.210804725869494</v>
      </c>
      <c r="N150" s="37">
        <f t="shared" si="147"/>
        <v>94.210804725869494</v>
      </c>
      <c r="O150" s="37">
        <f t="shared" si="148"/>
        <v>3.5458118766809008</v>
      </c>
      <c r="Q150" s="64">
        <f t="shared" ref="Q150:AT150" ca="1" si="169">IF(AND(ABS(SLOPE($L120:$L150,$A120:$A150)) &gt; $Q$3,
      ABS(SLOPE(OFFSET($O120:$O150, Q$7, 0),$A120:$A150)) &gt; $Q$3),
(MAX(0,(CORREL( $L120:$L150, OFFSET($O120:$O150, Q$7, 0) )))),
(1-ABS(SLOPE($L120:$L150, $A120:$A150)-SLOPE(OFFSET($O120:$O150, Q$7, 0),$A120:$A150)))
)</f>
        <v>0.97156623801537456</v>
      </c>
      <c r="R150" s="64">
        <f t="shared" ca="1" si="169"/>
        <v>0.97771029862981762</v>
      </c>
      <c r="S150" s="64">
        <f t="shared" ca="1" si="169"/>
        <v>0.98464935014169608</v>
      </c>
      <c r="T150" s="64">
        <f t="shared" ca="1" si="169"/>
        <v>0.98529927003061479</v>
      </c>
      <c r="U150" s="64">
        <f t="shared" ca="1" si="169"/>
        <v>0.98082466509744626</v>
      </c>
      <c r="V150" s="64">
        <f t="shared" ca="1" si="169"/>
        <v>0.97793637998447203</v>
      </c>
      <c r="W150" s="64">
        <f t="shared" ca="1" si="169"/>
        <v>0.97785280899847926</v>
      </c>
      <c r="X150" s="64">
        <f t="shared" ca="1" si="169"/>
        <v>0.97846604267625181</v>
      </c>
      <c r="Y150" s="64">
        <f t="shared" ca="1" si="169"/>
        <v>0.96433652689257598</v>
      </c>
      <c r="Z150" s="64">
        <f t="shared" ca="1" si="169"/>
        <v>0.93565656000238417</v>
      </c>
      <c r="AA150" s="64">
        <f t="shared" ca="1" si="169"/>
        <v>0.88673269924664178</v>
      </c>
      <c r="AB150" s="64">
        <f t="shared" ca="1" si="169"/>
        <v>0.82952683470391408</v>
      </c>
      <c r="AC150" s="64">
        <f t="shared" ca="1" si="169"/>
        <v>0.77018395812806617</v>
      </c>
      <c r="AD150" s="64">
        <f t="shared" ca="1" si="169"/>
        <v>0.65810651426789368</v>
      </c>
      <c r="AE150" s="64">
        <f t="shared" ca="1" si="169"/>
        <v>0.58006480048678943</v>
      </c>
      <c r="AF150" s="64">
        <f t="shared" ca="1" si="169"/>
        <v>0.49150506177351977</v>
      </c>
      <c r="AG150" s="64">
        <f t="shared" ca="1" si="169"/>
        <v>0.84915046558544427</v>
      </c>
      <c r="AH150" s="64">
        <f t="shared" ca="1" si="169"/>
        <v>0.84081374040749124</v>
      </c>
      <c r="AI150" s="64">
        <f t="shared" ca="1" si="169"/>
        <v>0.83276657268247134</v>
      </c>
      <c r="AJ150" s="64">
        <f t="shared" ca="1" si="169"/>
        <v>0.81954703979491295</v>
      </c>
      <c r="AK150" s="64">
        <f t="shared" ca="1" si="169"/>
        <v>0.80771433444416563</v>
      </c>
      <c r="AL150" s="64">
        <f t="shared" ca="1" si="169"/>
        <v>0.80508182239191428</v>
      </c>
      <c r="AM150" s="64">
        <f t="shared" ca="1" si="169"/>
        <v>0.80350584400921254</v>
      </c>
      <c r="AN150" s="64">
        <f t="shared" ca="1" si="169"/>
        <v>0.79941712974177492</v>
      </c>
      <c r="AO150" s="64">
        <f t="shared" ca="1" si="169"/>
        <v>0.80114086585360156</v>
      </c>
      <c r="AP150" s="64">
        <f t="shared" ca="1" si="169"/>
        <v>0.80325796469744482</v>
      </c>
      <c r="AQ150" s="64">
        <f t="shared" ca="1" si="169"/>
        <v>0.80628713642095862</v>
      </c>
      <c r="AR150" s="64">
        <f t="shared" ca="1" si="169"/>
        <v>0.81133074633998215</v>
      </c>
      <c r="AS150" s="64">
        <f t="shared" ca="1" si="169"/>
        <v>0.81798091801227502</v>
      </c>
      <c r="AT150" s="64">
        <f t="shared" ca="1" si="169"/>
        <v>0.82461092263874991</v>
      </c>
      <c r="AV150" s="40">
        <f t="shared" ca="1" si="103"/>
        <v>0.98529927003061479</v>
      </c>
      <c r="AW150" s="41">
        <f t="shared" ca="1" si="104"/>
        <v>3</v>
      </c>
      <c r="AX150" t="str">
        <f t="shared" ca="1" si="107"/>
        <v>+30s</v>
      </c>
      <c r="AY150">
        <f t="shared" ca="1" si="108"/>
        <v>20</v>
      </c>
      <c r="AZ150" s="5">
        <f t="shared" ca="1" si="109"/>
        <v>0.93333333333333335</v>
      </c>
      <c r="BB150">
        <f t="shared" si="150"/>
        <v>0.46700143016228235</v>
      </c>
      <c r="BC150">
        <f t="shared" si="151"/>
        <v>0.53299856983771765</v>
      </c>
      <c r="BE150" s="33">
        <f t="shared" si="152"/>
        <v>1.210804725869489</v>
      </c>
      <c r="BF150" s="32">
        <f t="shared" si="153"/>
        <v>0.74791074293521265</v>
      </c>
      <c r="BG150" s="33"/>
      <c r="BH150" s="34">
        <f t="shared" si="154"/>
        <v>0.25208925706478735</v>
      </c>
      <c r="BI150" s="34"/>
      <c r="BJ150" s="34">
        <f t="shared" si="159"/>
        <v>0.25208925706478735</v>
      </c>
      <c r="BK150" s="34"/>
      <c r="BL150" s="5">
        <f t="shared" ca="1" si="105"/>
        <v>0.7235739534762452</v>
      </c>
    </row>
    <row r="151" spans="1:64" x14ac:dyDescent="0.2">
      <c r="A151" s="45">
        <v>143</v>
      </c>
      <c r="B151" s="35">
        <f t="shared" si="155"/>
        <v>1.6435185185185192E-2</v>
      </c>
      <c r="C151" s="36">
        <v>96.038760334701038</v>
      </c>
      <c r="D151" s="29">
        <v>90</v>
      </c>
      <c r="E151" s="29">
        <v>3</v>
      </c>
      <c r="F151" s="37">
        <f t="shared" si="142"/>
        <v>0.5</v>
      </c>
      <c r="G151" s="38">
        <f t="shared" si="156"/>
        <v>92.5</v>
      </c>
      <c r="H151" s="31">
        <v>5</v>
      </c>
      <c r="I151" s="31">
        <v>20</v>
      </c>
      <c r="J151" s="36">
        <v>5.7360753497670185</v>
      </c>
      <c r="K151" s="37">
        <f t="shared" si="144"/>
        <v>1.4340188374417546</v>
      </c>
      <c r="L151" s="30">
        <f t="shared" si="145"/>
        <v>1.4340188374417546</v>
      </c>
      <c r="M151" s="37">
        <f t="shared" si="146"/>
        <v>91.434018837441755</v>
      </c>
      <c r="N151" s="37">
        <f t="shared" si="147"/>
        <v>93.934018837441755</v>
      </c>
      <c r="O151" s="37">
        <f t="shared" si="148"/>
        <v>3.5387603347010383</v>
      </c>
      <c r="Q151" s="64">
        <f t="shared" ref="Q151:AT151" ca="1" si="170">IF(AND(ABS(SLOPE($L121:$L151,$A121:$A151)) &gt; $Q$3,
      ABS(SLOPE(OFFSET($O121:$O151, Q$7, 0),$A121:$A151)) &gt; $Q$3),
(MAX(0,(CORREL( $L121:$L151, OFFSET($O121:$O151, Q$7, 0) )))),
(1-ABS(SLOPE($L121:$L151, $A121:$A151)-SLOPE(OFFSET($O121:$O151, Q$7, 0),$A121:$A151)))
)</f>
        <v>0.9787763372747097</v>
      </c>
      <c r="R151" s="64">
        <f t="shared" ca="1" si="170"/>
        <v>0.98547649725159847</v>
      </c>
      <c r="S151" s="64">
        <f t="shared" ca="1" si="170"/>
        <v>0.9860852162545759</v>
      </c>
      <c r="T151" s="64">
        <f t="shared" ca="1" si="170"/>
        <v>0.98198392643305321</v>
      </c>
      <c r="U151" s="64">
        <f t="shared" ca="1" si="170"/>
        <v>0.97925728506100573</v>
      </c>
      <c r="V151" s="64">
        <f t="shared" ca="1" si="170"/>
        <v>0.97904254568082694</v>
      </c>
      <c r="W151" s="64">
        <f t="shared" ca="1" si="170"/>
        <v>0.97960174335515737</v>
      </c>
      <c r="X151" s="64">
        <f t="shared" ca="1" si="170"/>
        <v>0.96590069592358807</v>
      </c>
      <c r="Y151" s="64">
        <f t="shared" ca="1" si="170"/>
        <v>0.9379414173039885</v>
      </c>
      <c r="Z151" s="64">
        <f t="shared" ca="1" si="170"/>
        <v>0.89011734585038971</v>
      </c>
      <c r="AA151" s="64">
        <f t="shared" ca="1" si="170"/>
        <v>0.83390906566137946</v>
      </c>
      <c r="AB151" s="64">
        <f t="shared" ca="1" si="170"/>
        <v>0.77552397715912613</v>
      </c>
      <c r="AC151" s="64">
        <f t="shared" ca="1" si="170"/>
        <v>0.66470114440414796</v>
      </c>
      <c r="AD151" s="64">
        <f t="shared" ca="1" si="170"/>
        <v>0.58754229790982571</v>
      </c>
      <c r="AE151" s="64">
        <f t="shared" ca="1" si="170"/>
        <v>0.49946619341874549</v>
      </c>
      <c r="AF151" s="64">
        <f t="shared" ca="1" si="170"/>
        <v>0.8449391851850071</v>
      </c>
      <c r="AG151" s="64">
        <f t="shared" ca="1" si="170"/>
        <v>0.83660246000705407</v>
      </c>
      <c r="AH151" s="64">
        <f t="shared" ca="1" si="170"/>
        <v>0.82855529228203428</v>
      </c>
      <c r="AI151" s="64">
        <f t="shared" ca="1" si="170"/>
        <v>0.81533575939447578</v>
      </c>
      <c r="AJ151" s="64">
        <f t="shared" ca="1" si="170"/>
        <v>0.80350305404372846</v>
      </c>
      <c r="AK151" s="64">
        <f t="shared" ca="1" si="170"/>
        <v>0.80087054199147711</v>
      </c>
      <c r="AL151" s="64">
        <f t="shared" ca="1" si="170"/>
        <v>0.79929456360877538</v>
      </c>
      <c r="AM151" s="64">
        <f t="shared" ca="1" si="170"/>
        <v>0.79520584934133787</v>
      </c>
      <c r="AN151" s="64">
        <f t="shared" ca="1" si="170"/>
        <v>0.79692958545316439</v>
      </c>
      <c r="AO151" s="64">
        <f t="shared" ca="1" si="170"/>
        <v>0.79904668429700765</v>
      </c>
      <c r="AP151" s="64">
        <f t="shared" ca="1" si="170"/>
        <v>0.80207585602052145</v>
      </c>
      <c r="AQ151" s="64">
        <f t="shared" ca="1" si="170"/>
        <v>0.80711946593954509</v>
      </c>
      <c r="AR151" s="64">
        <f t="shared" ca="1" si="170"/>
        <v>0.81376963761183796</v>
      </c>
      <c r="AS151" s="64">
        <f t="shared" ca="1" si="170"/>
        <v>0.82039964223831285</v>
      </c>
      <c r="AT151" s="64">
        <f t="shared" ca="1" si="170"/>
        <v>0.82631740490630068</v>
      </c>
      <c r="AV151" s="40">
        <f t="shared" ca="1" si="103"/>
        <v>0.9860852162545759</v>
      </c>
      <c r="AW151" s="41">
        <f t="shared" ca="1" si="104"/>
        <v>2</v>
      </c>
      <c r="AX151" t="str">
        <f t="shared" ca="1" si="107"/>
        <v>+20s</v>
      </c>
      <c r="AY151">
        <f t="shared" ca="1" si="108"/>
        <v>10</v>
      </c>
      <c r="AZ151" s="5">
        <f t="shared" ca="1" si="109"/>
        <v>0.96666666666666667</v>
      </c>
      <c r="BB151">
        <f t="shared" si="150"/>
        <v>0.42094829945185674</v>
      </c>
      <c r="BC151">
        <f t="shared" si="151"/>
        <v>0.57905170054814326</v>
      </c>
      <c r="BE151" s="33">
        <f t="shared" si="152"/>
        <v>1.4340188374417546</v>
      </c>
      <c r="BF151" s="32">
        <f t="shared" si="153"/>
        <v>0.67415586986735554</v>
      </c>
      <c r="BG151" s="33"/>
      <c r="BH151" s="34">
        <f t="shared" si="154"/>
        <v>0.32584413013264446</v>
      </c>
      <c r="BI151" s="34"/>
      <c r="BJ151" s="34">
        <f t="shared" si="159"/>
        <v>0.32584413013264446</v>
      </c>
      <c r="BK151" s="34"/>
      <c r="BL151" s="5">
        <f t="shared" ca="1" si="105"/>
        <v>0.75953200435129575</v>
      </c>
    </row>
    <row r="152" spans="1:64" x14ac:dyDescent="0.2">
      <c r="A152" s="45">
        <v>144</v>
      </c>
      <c r="B152" s="35">
        <f t="shared" si="155"/>
        <v>1.6550925925925931E-2</v>
      </c>
      <c r="C152" s="36">
        <v>95.250131903320096</v>
      </c>
      <c r="D152" s="29">
        <v>90</v>
      </c>
      <c r="E152" s="29">
        <v>3</v>
      </c>
      <c r="F152" s="37">
        <f t="shared" si="142"/>
        <v>0.5</v>
      </c>
      <c r="G152" s="38">
        <f t="shared" si="156"/>
        <v>92</v>
      </c>
      <c r="H152" s="31">
        <v>5</v>
      </c>
      <c r="I152" s="31">
        <v>20</v>
      </c>
      <c r="J152" s="36">
        <v>6.6166395916459191</v>
      </c>
      <c r="K152" s="37">
        <f t="shared" si="144"/>
        <v>1.6541598979114798</v>
      </c>
      <c r="L152" s="30">
        <f t="shared" si="145"/>
        <v>1.6541598979114798</v>
      </c>
      <c r="M152" s="37">
        <f t="shared" si="146"/>
        <v>91.654159897911484</v>
      </c>
      <c r="N152" s="37">
        <f t="shared" si="147"/>
        <v>93.654159897911484</v>
      </c>
      <c r="O152" s="37">
        <f t="shared" si="148"/>
        <v>3.2501319033200957</v>
      </c>
      <c r="Q152" s="64">
        <f t="shared" ref="Q152:AT152" ca="1" si="171">IF(AND(ABS(SLOPE($L122:$L152,$A122:$A152)) &gt; $Q$3,
      ABS(SLOPE(OFFSET($O122:$O152, Q$7, 0),$A122:$A152)) &gt; $Q$3),
(MAX(0,(CORREL( $L122:$L152, OFFSET($O122:$O152, Q$7, 0) )))),
(1-ABS(SLOPE($L122:$L152, $A122:$A152)-SLOPE(OFFSET($O122:$O152, Q$7, 0),$A122:$A152)))
)</f>
        <v>0.98617194996213109</v>
      </c>
      <c r="R152" s="64">
        <f t="shared" ca="1" si="171"/>
        <v>0.98674093916776484</v>
      </c>
      <c r="S152" s="64">
        <f t="shared" ca="1" si="171"/>
        <v>0.98299949033073208</v>
      </c>
      <c r="T152" s="64">
        <f t="shared" ca="1" si="171"/>
        <v>0.9804287558229432</v>
      </c>
      <c r="U152" s="64">
        <f t="shared" ca="1" si="171"/>
        <v>0.98008775187789232</v>
      </c>
      <c r="V152" s="64">
        <f t="shared" ca="1" si="171"/>
        <v>0.98059486740710999</v>
      </c>
      <c r="W152" s="64">
        <f t="shared" ca="1" si="171"/>
        <v>0.96730774448420387</v>
      </c>
      <c r="X152" s="64">
        <f t="shared" ca="1" si="171"/>
        <v>0.94004519441230217</v>
      </c>
      <c r="Y152" s="64">
        <f t="shared" ca="1" si="171"/>
        <v>0.89328487720043492</v>
      </c>
      <c r="Z152" s="64">
        <f t="shared" ca="1" si="171"/>
        <v>0.83804280869581649</v>
      </c>
      <c r="AA152" s="64">
        <f t="shared" ca="1" si="171"/>
        <v>0.78058583963845019</v>
      </c>
      <c r="AB152" s="64">
        <f t="shared" ca="1" si="171"/>
        <v>0.67098227161744028</v>
      </c>
      <c r="AC152" s="64">
        <f t="shared" ca="1" si="171"/>
        <v>0.59468133456270189</v>
      </c>
      <c r="AD152" s="64">
        <f t="shared" ca="1" si="171"/>
        <v>0.50707988304091989</v>
      </c>
      <c r="AE152" s="64">
        <f t="shared" ca="1" si="171"/>
        <v>0.84116110372993247</v>
      </c>
      <c r="AF152" s="64">
        <f t="shared" ca="1" si="171"/>
        <v>0.83282437855197944</v>
      </c>
      <c r="AG152" s="64">
        <f t="shared" ca="1" si="171"/>
        <v>0.82477721082695965</v>
      </c>
      <c r="AH152" s="64">
        <f t="shared" ca="1" si="171"/>
        <v>0.81155767793940115</v>
      </c>
      <c r="AI152" s="64">
        <f t="shared" ca="1" si="171"/>
        <v>0.79972497258865383</v>
      </c>
      <c r="AJ152" s="64">
        <f t="shared" ca="1" si="171"/>
        <v>0.79709246053640248</v>
      </c>
      <c r="AK152" s="64">
        <f t="shared" ca="1" si="171"/>
        <v>0.79551648215370074</v>
      </c>
      <c r="AL152" s="64">
        <f t="shared" ca="1" si="171"/>
        <v>0.79142776788626323</v>
      </c>
      <c r="AM152" s="64">
        <f t="shared" ca="1" si="171"/>
        <v>0.79315150399808976</v>
      </c>
      <c r="AN152" s="64">
        <f t="shared" ca="1" si="171"/>
        <v>0.79526860284193313</v>
      </c>
      <c r="AO152" s="64">
        <f t="shared" ca="1" si="171"/>
        <v>0.79829777456544682</v>
      </c>
      <c r="AP152" s="64">
        <f t="shared" ca="1" si="171"/>
        <v>0.80334138448447034</v>
      </c>
      <c r="AQ152" s="64">
        <f t="shared" ca="1" si="171"/>
        <v>0.80999155615676321</v>
      </c>
      <c r="AR152" s="64">
        <f t="shared" ca="1" si="171"/>
        <v>0.81662156078323811</v>
      </c>
      <c r="AS152" s="64">
        <f t="shared" ca="1" si="171"/>
        <v>0.82253932345122593</v>
      </c>
      <c r="AT152" s="64">
        <f t="shared" ca="1" si="171"/>
        <v>0.83439353354546264</v>
      </c>
      <c r="AV152" s="40">
        <f t="shared" ca="1" si="103"/>
        <v>0.98674093916776484</v>
      </c>
      <c r="AW152" s="41">
        <f t="shared" ca="1" si="104"/>
        <v>1</v>
      </c>
      <c r="AX152" t="str">
        <f t="shared" ca="1" si="107"/>
        <v>+10s</v>
      </c>
      <c r="AY152">
        <f t="shared" ca="1" si="108"/>
        <v>0</v>
      </c>
      <c r="AZ152" s="5">
        <f t="shared" ca="1" si="109"/>
        <v>1</v>
      </c>
      <c r="BB152">
        <f t="shared" si="150"/>
        <v>0.3191944010817232</v>
      </c>
      <c r="BC152">
        <f t="shared" si="151"/>
        <v>0.68080559891827686</v>
      </c>
      <c r="BE152" s="33">
        <f t="shared" si="152"/>
        <v>1.6541598979114798</v>
      </c>
      <c r="BF152" s="32">
        <f t="shared" si="153"/>
        <v>0.51119526886852118</v>
      </c>
      <c r="BG152" s="33"/>
      <c r="BH152" s="34">
        <f t="shared" si="154"/>
        <v>0.48880473113147882</v>
      </c>
      <c r="BI152" s="34"/>
      <c r="BJ152" s="34">
        <f t="shared" si="159"/>
        <v>0.48880473113147882</v>
      </c>
      <c r="BK152" s="34"/>
      <c r="BL152" s="5">
        <f t="shared" ca="1" si="105"/>
        <v>0.82518189009974785</v>
      </c>
    </row>
    <row r="153" spans="1:64" x14ac:dyDescent="0.2">
      <c r="A153" s="45">
        <v>145</v>
      </c>
      <c r="B153" s="35">
        <f t="shared" si="155"/>
        <v>1.666666666666667E-2</v>
      </c>
      <c r="C153" s="36">
        <v>95.213137679969421</v>
      </c>
      <c r="D153" s="29">
        <v>90</v>
      </c>
      <c r="E153" s="29">
        <v>3</v>
      </c>
      <c r="F153" s="37">
        <f t="shared" si="142"/>
        <v>0.5</v>
      </c>
      <c r="G153" s="38">
        <f t="shared" si="156"/>
        <v>91.5</v>
      </c>
      <c r="H153" s="31">
        <v>5</v>
      </c>
      <c r="I153" s="31">
        <v>20</v>
      </c>
      <c r="J153" s="36">
        <v>7.4830246114244146</v>
      </c>
      <c r="K153" s="37">
        <f t="shared" si="144"/>
        <v>1.8707561528561036</v>
      </c>
      <c r="L153" s="30">
        <f t="shared" si="145"/>
        <v>1.8707561528561036</v>
      </c>
      <c r="M153" s="37">
        <f t="shared" si="146"/>
        <v>91.870756152856103</v>
      </c>
      <c r="N153" s="37">
        <f t="shared" si="147"/>
        <v>93.370756152856103</v>
      </c>
      <c r="O153" s="37">
        <f t="shared" si="148"/>
        <v>3.7131376799694209</v>
      </c>
      <c r="Q153" s="64">
        <f t="shared" ref="Q153:AT153" ca="1" si="172">IF(AND(ABS(SLOPE($L123:$L153,$A123:$A153)) &gt; $Q$3,
      ABS(SLOPE(OFFSET($O123:$O153, Q$7, 0),$A123:$A153)) &gt; $Q$3),
(MAX(0,(CORREL( $L123:$L153, OFFSET($O123:$O153, Q$7, 0) )))),
(1-ABS(SLOPE($L123:$L153, $A123:$A153)-SLOPE(OFFSET($O123:$O153, Q$7, 0),$A123:$A153)))
)</f>
        <v>0.98728092581864924</v>
      </c>
      <c r="R153" s="64">
        <f t="shared" ca="1" si="172"/>
        <v>0.98388792278739579</v>
      </c>
      <c r="S153" s="64">
        <f t="shared" ca="1" si="172"/>
        <v>0.98146824877856564</v>
      </c>
      <c r="T153" s="64">
        <f t="shared" ca="1" si="172"/>
        <v>0.98100513680735646</v>
      </c>
      <c r="U153" s="64">
        <f t="shared" ca="1" si="172"/>
        <v>0.98146182277943617</v>
      </c>
      <c r="V153" s="64">
        <f t="shared" ca="1" si="172"/>
        <v>0.96857637519996065</v>
      </c>
      <c r="W153" s="64">
        <f t="shared" ca="1" si="172"/>
        <v>0.94199040368072784</v>
      </c>
      <c r="X153" s="64">
        <f t="shared" ca="1" si="172"/>
        <v>0.89626356697542486</v>
      </c>
      <c r="Y153" s="64">
        <f t="shared" ca="1" si="172"/>
        <v>0.84196143301523274</v>
      </c>
      <c r="Z153" s="64">
        <f t="shared" ca="1" si="172"/>
        <v>0.78540776211402619</v>
      </c>
      <c r="AA153" s="64">
        <f t="shared" ca="1" si="172"/>
        <v>0.67699411294184941</v>
      </c>
      <c r="AB153" s="64">
        <f t="shared" ca="1" si="172"/>
        <v>0.60153035841444757</v>
      </c>
      <c r="AC153" s="64">
        <f t="shared" ca="1" si="172"/>
        <v>0.51439643072085162</v>
      </c>
      <c r="AD153" s="64">
        <f t="shared" ca="1" si="172"/>
        <v>0.83782431751371245</v>
      </c>
      <c r="AE153" s="64">
        <f t="shared" ca="1" si="172"/>
        <v>0.82948759233575942</v>
      </c>
      <c r="AF153" s="64">
        <f t="shared" ca="1" si="172"/>
        <v>0.82144042461073963</v>
      </c>
      <c r="AG153" s="64">
        <f t="shared" ca="1" si="172"/>
        <v>0.80822089172318112</v>
      </c>
      <c r="AH153" s="64">
        <f t="shared" ca="1" si="172"/>
        <v>0.7963881863724338</v>
      </c>
      <c r="AI153" s="64">
        <f t="shared" ca="1" si="172"/>
        <v>0.79375567432018246</v>
      </c>
      <c r="AJ153" s="64">
        <f t="shared" ca="1" si="172"/>
        <v>0.79217969593748072</v>
      </c>
      <c r="AK153" s="64">
        <f t="shared" ca="1" si="172"/>
        <v>0.78809098167004321</v>
      </c>
      <c r="AL153" s="64">
        <f t="shared" ca="1" si="172"/>
        <v>0.78981471778186974</v>
      </c>
      <c r="AM153" s="64">
        <f t="shared" ca="1" si="172"/>
        <v>0.79193181662571299</v>
      </c>
      <c r="AN153" s="64">
        <f t="shared" ca="1" si="172"/>
        <v>0.79496098834922679</v>
      </c>
      <c r="AO153" s="64">
        <f t="shared" ca="1" si="172"/>
        <v>0.80000459826825043</v>
      </c>
      <c r="AP153" s="64">
        <f t="shared" ca="1" si="172"/>
        <v>0.8066547699405433</v>
      </c>
      <c r="AQ153" s="64">
        <f t="shared" ca="1" si="172"/>
        <v>0.8132847745670182</v>
      </c>
      <c r="AR153" s="64">
        <f t="shared" ca="1" si="172"/>
        <v>0.81920253723500602</v>
      </c>
      <c r="AS153" s="64">
        <f t="shared" ca="1" si="172"/>
        <v>0.83105674732924262</v>
      </c>
      <c r="AT153" s="64">
        <f t="shared" ca="1" si="172"/>
        <v>0.53321012594031336</v>
      </c>
      <c r="AV153" s="40">
        <f t="shared" ca="1" si="103"/>
        <v>0.98728092581864924</v>
      </c>
      <c r="AW153" s="41">
        <f t="shared" ca="1" si="104"/>
        <v>0</v>
      </c>
      <c r="AX153" t="str">
        <f t="shared" ca="1" si="107"/>
        <v>No Time Shift</v>
      </c>
      <c r="AY153">
        <f t="shared" ca="1" si="108"/>
        <v>0</v>
      </c>
      <c r="AZ153" s="5">
        <f t="shared" ca="1" si="109"/>
        <v>1</v>
      </c>
      <c r="BB153">
        <f t="shared" si="150"/>
        <v>0.36847630542266346</v>
      </c>
      <c r="BC153">
        <f t="shared" si="151"/>
        <v>0.63152369457733659</v>
      </c>
      <c r="BE153" s="33">
        <f t="shared" si="152"/>
        <v>1.8707561528561036</v>
      </c>
      <c r="BF153" s="32">
        <f t="shared" si="153"/>
        <v>0.59012107788817758</v>
      </c>
      <c r="BG153" s="33"/>
      <c r="BH153" s="34">
        <f t="shared" si="154"/>
        <v>0.40987892211182242</v>
      </c>
      <c r="BI153" s="34"/>
      <c r="BJ153" s="34">
        <f t="shared" si="159"/>
        <v>0.40987892211182242</v>
      </c>
      <c r="BK153" s="34"/>
      <c r="BL153" s="5">
        <f t="shared" ca="1" si="105"/>
        <v>0.79905328264349063</v>
      </c>
    </row>
    <row r="154" spans="1:64" x14ac:dyDescent="0.2">
      <c r="A154" s="45">
        <v>146</v>
      </c>
      <c r="B154" s="35">
        <f t="shared" si="155"/>
        <v>1.6782407407407409E-2</v>
      </c>
      <c r="C154" s="36">
        <v>94.410997698593363</v>
      </c>
      <c r="D154" s="29">
        <v>90</v>
      </c>
      <c r="E154" s="29">
        <v>3</v>
      </c>
      <c r="F154" s="37">
        <f t="shared" si="142"/>
        <v>0.5</v>
      </c>
      <c r="G154" s="38">
        <f t="shared" si="156"/>
        <v>91</v>
      </c>
      <c r="H154" s="31">
        <v>5</v>
      </c>
      <c r="I154" s="31">
        <v>20</v>
      </c>
      <c r="J154" s="36">
        <v>8.3333737769783394</v>
      </c>
      <c r="K154" s="37">
        <f t="shared" si="144"/>
        <v>2.0833434442445848</v>
      </c>
      <c r="L154" s="30">
        <f t="shared" si="145"/>
        <v>2.0833434442445848</v>
      </c>
      <c r="M154" s="37">
        <f t="shared" si="146"/>
        <v>92.083343444244591</v>
      </c>
      <c r="N154" s="37">
        <f t="shared" si="147"/>
        <v>93.083343444244591</v>
      </c>
      <c r="O154" s="37">
        <f t="shared" si="148"/>
        <v>3.4109976985933628</v>
      </c>
      <c r="Q154" s="64">
        <f t="shared" ref="Q154:AT154" ca="1" si="173">IF(AND(ABS(SLOPE($L124:$L154,$A124:$A154)) &gt; $Q$3,
      ABS(SLOPE(OFFSET($O124:$O154, Q$7, 0),$A124:$A154)) &gt; $Q$3),
(MAX(0,(CORREL( $L124:$L154, OFFSET($O124:$O154, Q$7, 0) )))),
(1-ABS(SLOPE($L124:$L154, $A124:$A154)-SLOPE(OFFSET($O124:$O154, Q$7, 0),$A124:$A154)))
)</f>
        <v>0.98466267607071489</v>
      </c>
      <c r="R154" s="64">
        <f t="shared" ca="1" si="173"/>
        <v>0.98239001749263211</v>
      </c>
      <c r="S154" s="64">
        <f t="shared" ca="1" si="173"/>
        <v>0.98180828513346907</v>
      </c>
      <c r="T154" s="64">
        <f t="shared" ca="1" si="173"/>
        <v>0.98221592355973975</v>
      </c>
      <c r="U154" s="64">
        <f t="shared" ca="1" si="173"/>
        <v>0.96972197634715229</v>
      </c>
      <c r="V154" s="64">
        <f t="shared" ca="1" si="173"/>
        <v>0.94379588438578865</v>
      </c>
      <c r="W154" s="64">
        <f t="shared" ca="1" si="173"/>
        <v>0.89907748108882424</v>
      </c>
      <c r="X154" s="64">
        <f t="shared" ca="1" si="173"/>
        <v>0.84569364675144976</v>
      </c>
      <c r="Y154" s="64">
        <f t="shared" ca="1" si="173"/>
        <v>0.79002287574610564</v>
      </c>
      <c r="Z154" s="64">
        <f t="shared" ca="1" si="173"/>
        <v>0.68277532904931548</v>
      </c>
      <c r="AA154" s="64">
        <f t="shared" ca="1" si="173"/>
        <v>0.6081319276055509</v>
      </c>
      <c r="AB154" s="64">
        <f t="shared" ca="1" si="173"/>
        <v>0.52146017719020699</v>
      </c>
      <c r="AC154" s="64">
        <f t="shared" ca="1" si="173"/>
        <v>0.83493597714991841</v>
      </c>
      <c r="AD154" s="64">
        <f t="shared" ca="1" si="173"/>
        <v>0.82659925197196538</v>
      </c>
      <c r="AE154" s="64">
        <f t="shared" ca="1" si="173"/>
        <v>0.81855208424694559</v>
      </c>
      <c r="AF154" s="64">
        <f t="shared" ca="1" si="173"/>
        <v>0.80533255135938708</v>
      </c>
      <c r="AG154" s="64">
        <f t="shared" ca="1" si="173"/>
        <v>0.79349984600863976</v>
      </c>
      <c r="AH154" s="64">
        <f t="shared" ca="1" si="173"/>
        <v>0.79086733395638842</v>
      </c>
      <c r="AI154" s="64">
        <f t="shared" ca="1" si="173"/>
        <v>0.78929135557368668</v>
      </c>
      <c r="AJ154" s="64">
        <f t="shared" ca="1" si="173"/>
        <v>0.78520264130624917</v>
      </c>
      <c r="AK154" s="64">
        <f t="shared" ca="1" si="173"/>
        <v>0.7869263774180757</v>
      </c>
      <c r="AL154" s="64">
        <f t="shared" ca="1" si="173"/>
        <v>0.78904347626191895</v>
      </c>
      <c r="AM154" s="64">
        <f t="shared" ca="1" si="173"/>
        <v>0.79207264798543275</v>
      </c>
      <c r="AN154" s="64">
        <f t="shared" ca="1" si="173"/>
        <v>0.79711625790445639</v>
      </c>
      <c r="AO154" s="64">
        <f t="shared" ca="1" si="173"/>
        <v>0.80376642957674926</v>
      </c>
      <c r="AP154" s="64">
        <f t="shared" ca="1" si="173"/>
        <v>0.81039643420322416</v>
      </c>
      <c r="AQ154" s="64">
        <f t="shared" ca="1" si="173"/>
        <v>0.81631419687121198</v>
      </c>
      <c r="AR154" s="64">
        <f t="shared" ca="1" si="173"/>
        <v>0.82816840696544858</v>
      </c>
      <c r="AS154" s="64">
        <f t="shared" ca="1" si="173"/>
        <v>0.52688770254370376</v>
      </c>
      <c r="AT154" s="64">
        <f t="shared" ca="1" si="173"/>
        <v>0.58526089559397632</v>
      </c>
      <c r="AV154" s="40">
        <f t="shared" ca="1" si="103"/>
        <v>0.98466267607071489</v>
      </c>
      <c r="AW154" s="41">
        <f t="shared" ca="1" si="104"/>
        <v>0</v>
      </c>
      <c r="AX154" t="str">
        <f t="shared" ca="1" si="107"/>
        <v>No Time Shift</v>
      </c>
      <c r="AY154">
        <f t="shared" ca="1" si="108"/>
        <v>0</v>
      </c>
      <c r="AZ154" s="5">
        <f t="shared" ca="1" si="109"/>
        <v>1</v>
      </c>
      <c r="BB154">
        <f t="shared" si="150"/>
        <v>0.26553085086975559</v>
      </c>
      <c r="BC154">
        <f t="shared" si="151"/>
        <v>0.73446914913024441</v>
      </c>
      <c r="BE154" s="33">
        <f t="shared" si="152"/>
        <v>2.0833434442445848</v>
      </c>
      <c r="BF154" s="32">
        <f t="shared" si="153"/>
        <v>0.42525217937171439</v>
      </c>
      <c r="BG154" s="33"/>
      <c r="BH154" s="34">
        <f t="shared" si="154"/>
        <v>0.57474782062828567</v>
      </c>
      <c r="BI154" s="34"/>
      <c r="BJ154" s="34">
        <f t="shared" si="159"/>
        <v>0.57474782062828567</v>
      </c>
      <c r="BK154" s="34"/>
      <c r="BL154" s="5">
        <f t="shared" ca="1" si="105"/>
        <v>0.8531368322330003</v>
      </c>
    </row>
    <row r="155" spans="1:64" x14ac:dyDescent="0.2">
      <c r="A155" s="45">
        <v>147</v>
      </c>
      <c r="B155" s="35">
        <f t="shared" si="155"/>
        <v>1.6898148148148148E-2</v>
      </c>
      <c r="C155" s="36">
        <v>94.062067296244734</v>
      </c>
      <c r="D155" s="29">
        <v>90</v>
      </c>
      <c r="E155" s="29">
        <v>3</v>
      </c>
      <c r="F155" s="37">
        <f t="shared" si="142"/>
        <v>0.5</v>
      </c>
      <c r="G155" s="38">
        <f t="shared" si="156"/>
        <v>90.5</v>
      </c>
      <c r="H155" s="31">
        <v>5</v>
      </c>
      <c r="I155" s="31">
        <v>20</v>
      </c>
      <c r="J155" s="36">
        <v>9.1658648204458437</v>
      </c>
      <c r="K155" s="37">
        <f t="shared" si="144"/>
        <v>2.2914662051114609</v>
      </c>
      <c r="L155" s="30">
        <f t="shared" si="145"/>
        <v>2.2914662051114609</v>
      </c>
      <c r="M155" s="37">
        <f t="shared" si="146"/>
        <v>92.291466205111462</v>
      </c>
      <c r="N155" s="37">
        <f t="shared" si="147"/>
        <v>92.791466205111462</v>
      </c>
      <c r="O155" s="37">
        <f t="shared" si="148"/>
        <v>3.5620672962447344</v>
      </c>
      <c r="Q155" s="64">
        <f t="shared" ref="Q155:AT155" ca="1" si="174">IF(AND(ABS(SLOPE($L125:$L155,$A125:$A155)) &gt; $Q$3,
      ABS(SLOPE(OFFSET($O125:$O155, Q$7, 0),$A125:$A155)) &gt; $Q$3),
(MAX(0,(CORREL( $L125:$L155, OFFSET($O125:$O155, Q$7, 0) )))),
(1-ABS(SLOPE($L125:$L155, $A125:$A155)-SLOPE(OFFSET($O125:$O155, Q$7, 0),$A125:$A155)))
)</f>
        <v>0.98320567073320198</v>
      </c>
      <c r="R155" s="64">
        <f t="shared" ca="1" si="174"/>
        <v>0.98250819991126204</v>
      </c>
      <c r="S155" s="64">
        <f t="shared" ca="1" si="174"/>
        <v>0.98286792692575142</v>
      </c>
      <c r="T155" s="64">
        <f t="shared" ca="1" si="174"/>
        <v>0.97075720249227182</v>
      </c>
      <c r="U155" s="64">
        <f t="shared" ca="1" si="174"/>
        <v>0.94547745481584966</v>
      </c>
      <c r="V155" s="64">
        <f t="shared" ca="1" si="174"/>
        <v>0.90174723667311152</v>
      </c>
      <c r="W155" s="64">
        <f t="shared" ca="1" si="174"/>
        <v>0.84926434758777891</v>
      </c>
      <c r="X155" s="64">
        <f t="shared" ca="1" si="174"/>
        <v>0.79446016309053047</v>
      </c>
      <c r="Y155" s="64">
        <f t="shared" ca="1" si="174"/>
        <v>0.6883600596514714</v>
      </c>
      <c r="Z155" s="64">
        <f t="shared" ca="1" si="174"/>
        <v>0.61452381559024372</v>
      </c>
      <c r="AA155" s="64">
        <f t="shared" ca="1" si="174"/>
        <v>0.52831062818777941</v>
      </c>
      <c r="AB155" s="64">
        <f t="shared" ca="1" si="174"/>
        <v>0.83250227224869211</v>
      </c>
      <c r="AC155" s="64">
        <f t="shared" ca="1" si="174"/>
        <v>0.82416554707073908</v>
      </c>
      <c r="AD155" s="64">
        <f t="shared" ca="1" si="174"/>
        <v>0.81611837934571918</v>
      </c>
      <c r="AE155" s="64">
        <f t="shared" ca="1" si="174"/>
        <v>0.80289884645816079</v>
      </c>
      <c r="AF155" s="64">
        <f t="shared" ca="1" si="174"/>
        <v>0.79106614110741347</v>
      </c>
      <c r="AG155" s="64">
        <f t="shared" ca="1" si="174"/>
        <v>0.78843362905516212</v>
      </c>
      <c r="AH155" s="64">
        <f t="shared" ca="1" si="174"/>
        <v>0.78685765067246038</v>
      </c>
      <c r="AI155" s="64">
        <f t="shared" ca="1" si="174"/>
        <v>0.78276893640502276</v>
      </c>
      <c r="AJ155" s="64">
        <f t="shared" ca="1" si="174"/>
        <v>0.7844926725168494</v>
      </c>
      <c r="AK155" s="64">
        <f t="shared" ca="1" si="174"/>
        <v>0.78660977136069266</v>
      </c>
      <c r="AL155" s="64">
        <f t="shared" ca="1" si="174"/>
        <v>0.78963894308420646</v>
      </c>
      <c r="AM155" s="64">
        <f t="shared" ca="1" si="174"/>
        <v>0.79468255300322999</v>
      </c>
      <c r="AN155" s="64">
        <f t="shared" ca="1" si="174"/>
        <v>0.80133272467552286</v>
      </c>
      <c r="AO155" s="64">
        <f t="shared" ca="1" si="174"/>
        <v>0.80796272930199775</v>
      </c>
      <c r="AP155" s="64">
        <f t="shared" ca="1" si="174"/>
        <v>0.81388049196998558</v>
      </c>
      <c r="AQ155" s="64">
        <f t="shared" ca="1" si="174"/>
        <v>0.82573470206422228</v>
      </c>
      <c r="AR155" s="64">
        <f t="shared" ca="1" si="174"/>
        <v>0.52067112035938035</v>
      </c>
      <c r="AS155" s="64">
        <f t="shared" ca="1" si="174"/>
        <v>0.57932922535404718</v>
      </c>
      <c r="AT155" s="64">
        <f t="shared" ca="1" si="174"/>
        <v>0.65571143505581853</v>
      </c>
      <c r="AV155" s="40">
        <f t="shared" ca="1" si="103"/>
        <v>0.98320567073320198</v>
      </c>
      <c r="AW155" s="41">
        <f t="shared" ca="1" si="104"/>
        <v>0</v>
      </c>
      <c r="AX155" t="str">
        <f t="shared" ca="1" si="107"/>
        <v>No Time Shift</v>
      </c>
      <c r="AY155">
        <f t="shared" ca="1" si="108"/>
        <v>0</v>
      </c>
      <c r="AZ155" s="5">
        <f t="shared" ca="1" si="109"/>
        <v>1</v>
      </c>
      <c r="BB155">
        <f t="shared" si="150"/>
        <v>0.2541202182266547</v>
      </c>
      <c r="BC155">
        <f t="shared" si="151"/>
        <v>0.74587978177334535</v>
      </c>
      <c r="BE155" s="33">
        <f t="shared" si="152"/>
        <v>2.2914662051114609</v>
      </c>
      <c r="BF155" s="32">
        <f t="shared" si="153"/>
        <v>0.40697785688303001</v>
      </c>
      <c r="BG155" s="33"/>
      <c r="BH155" s="34">
        <f t="shared" si="154"/>
        <v>0.59302214311696999</v>
      </c>
      <c r="BI155" s="34"/>
      <c r="BJ155" s="34">
        <f t="shared" si="159"/>
        <v>0.59302214311696999</v>
      </c>
      <c r="BK155" s="34"/>
      <c r="BL155" s="5">
        <f t="shared" ca="1" si="105"/>
        <v>0.85874260461672403</v>
      </c>
    </row>
    <row r="156" spans="1:64" x14ac:dyDescent="0.2">
      <c r="A156" s="45">
        <v>148</v>
      </c>
      <c r="B156" s="35">
        <f t="shared" si="155"/>
        <v>1.7013888888888887E-2</v>
      </c>
      <c r="C156" s="36">
        <v>94.560120886476469</v>
      </c>
      <c r="D156" s="29">
        <v>90</v>
      </c>
      <c r="E156" s="29">
        <v>3</v>
      </c>
      <c r="F156" s="37">
        <f t="shared" si="142"/>
        <v>0.5</v>
      </c>
      <c r="G156" s="38">
        <f t="shared" si="156"/>
        <v>90</v>
      </c>
      <c r="H156" s="31">
        <v>5</v>
      </c>
      <c r="I156" s="31">
        <v>20</v>
      </c>
      <c r="J156" s="36">
        <v>9.9787137432822863</v>
      </c>
      <c r="K156" s="37">
        <f t="shared" si="144"/>
        <v>2.4946784358205716</v>
      </c>
      <c r="L156" s="30">
        <f t="shared" si="145"/>
        <v>2.4946784358205716</v>
      </c>
      <c r="M156" s="37">
        <f t="shared" si="146"/>
        <v>92.494678435820575</v>
      </c>
      <c r="N156" s="37">
        <f t="shared" si="147"/>
        <v>92.494678435820575</v>
      </c>
      <c r="O156" s="37">
        <f t="shared" si="148"/>
        <v>4.5601208864764686</v>
      </c>
      <c r="Q156" s="64">
        <f t="shared" ref="Q156:AT156" ca="1" si="175">IF(AND(ABS(SLOPE($L126:$L156,$A126:$A156)) &gt; $Q$3,
      ABS(SLOPE(OFFSET($O126:$O156, Q$7, 0),$A126:$A156)) &gt; $Q$3),
(MAX(0,(CORREL( $L126:$L156, OFFSET($O126:$O156, Q$7, 0) )))),
(1-ABS(SLOPE($L126:$L156, $A126:$A156)-SLOPE(OFFSET($O126:$O156, Q$7, 0),$A126:$A156)))
)</f>
        <v>0.9831137176278022</v>
      </c>
      <c r="R156" s="64">
        <f t="shared" ca="1" si="175"/>
        <v>0.98342644312510941</v>
      </c>
      <c r="S156" s="64">
        <f t="shared" ca="1" si="175"/>
        <v>0.97169242176778148</v>
      </c>
      <c r="T156" s="64">
        <f t="shared" ca="1" si="175"/>
        <v>0.9470484207742409</v>
      </c>
      <c r="U156" s="64">
        <f t="shared" ca="1" si="175"/>
        <v>0.90429060243798154</v>
      </c>
      <c r="V156" s="64">
        <f t="shared" ca="1" si="175"/>
        <v>0.85269530250736769</v>
      </c>
      <c r="W156" s="64">
        <f t="shared" ca="1" si="175"/>
        <v>0.79874521271679466</v>
      </c>
      <c r="X156" s="64">
        <f t="shared" ca="1" si="175"/>
        <v>0.69377876567213981</v>
      </c>
      <c r="Y156" s="64">
        <f t="shared" ca="1" si="175"/>
        <v>0.6207399151741323</v>
      </c>
      <c r="Z156" s="64">
        <f t="shared" ca="1" si="175"/>
        <v>0.53498337835803511</v>
      </c>
      <c r="AA156" s="64">
        <f t="shared" ca="1" si="175"/>
        <v>0.83052841815263168</v>
      </c>
      <c r="AB156" s="64">
        <f t="shared" ca="1" si="175"/>
        <v>0.82219169297467865</v>
      </c>
      <c r="AC156" s="64">
        <f t="shared" ca="1" si="175"/>
        <v>0.81414452524965886</v>
      </c>
      <c r="AD156" s="64">
        <f t="shared" ca="1" si="175"/>
        <v>0.80092499236210035</v>
      </c>
      <c r="AE156" s="64">
        <f t="shared" ca="1" si="175"/>
        <v>0.78909228701135303</v>
      </c>
      <c r="AF156" s="64">
        <f t="shared" ca="1" si="175"/>
        <v>0.78645977495910169</v>
      </c>
      <c r="AG156" s="64">
        <f t="shared" ca="1" si="175"/>
        <v>0.78488379657639995</v>
      </c>
      <c r="AH156" s="64">
        <f t="shared" ca="1" si="175"/>
        <v>0.78079508230896244</v>
      </c>
      <c r="AI156" s="64">
        <f t="shared" ca="1" si="175"/>
        <v>0.78251881842078896</v>
      </c>
      <c r="AJ156" s="64">
        <f t="shared" ca="1" si="175"/>
        <v>0.78463591726463222</v>
      </c>
      <c r="AK156" s="64">
        <f t="shared" ca="1" si="175"/>
        <v>0.78766508898814602</v>
      </c>
      <c r="AL156" s="64">
        <f t="shared" ca="1" si="175"/>
        <v>0.79270869890716966</v>
      </c>
      <c r="AM156" s="64">
        <f t="shared" ca="1" si="175"/>
        <v>0.79935887057946253</v>
      </c>
      <c r="AN156" s="64">
        <f t="shared" ca="1" si="175"/>
        <v>0.80598887520593743</v>
      </c>
      <c r="AO156" s="64">
        <f t="shared" ca="1" si="175"/>
        <v>0.81190663787392525</v>
      </c>
      <c r="AP156" s="64">
        <f t="shared" ca="1" si="175"/>
        <v>0.82376084796816185</v>
      </c>
      <c r="AQ156" s="64">
        <f t="shared" ca="1" si="175"/>
        <v>0.51453367883272916</v>
      </c>
      <c r="AR156" s="64">
        <f t="shared" ca="1" si="175"/>
        <v>0.57346629291590745</v>
      </c>
      <c r="AS156" s="64">
        <f t="shared" ca="1" si="175"/>
        <v>0.65052416163892346</v>
      </c>
      <c r="AT156" s="64">
        <f t="shared" ca="1" si="175"/>
        <v>0.70590010439130835</v>
      </c>
      <c r="AV156" s="40">
        <f t="shared" ca="1" si="103"/>
        <v>0.98342644312510941</v>
      </c>
      <c r="AW156" s="41">
        <f t="shared" ca="1" si="104"/>
        <v>1</v>
      </c>
      <c r="AX156" t="str">
        <f t="shared" ca="1" si="107"/>
        <v>+10s</v>
      </c>
      <c r="AY156">
        <f t="shared" ca="1" si="108"/>
        <v>0</v>
      </c>
      <c r="AZ156" s="5">
        <f t="shared" ca="1" si="109"/>
        <v>1</v>
      </c>
      <c r="BB156">
        <f t="shared" si="150"/>
        <v>0.41308849013117943</v>
      </c>
      <c r="BC156">
        <f t="shared" si="151"/>
        <v>0.58691150986882057</v>
      </c>
      <c r="BE156" s="33">
        <f t="shared" si="152"/>
        <v>2.4946784358205716</v>
      </c>
      <c r="BF156" s="32">
        <f t="shared" si="153"/>
        <v>0.66156825139622122</v>
      </c>
      <c r="BG156" s="33"/>
      <c r="BH156" s="34">
        <f t="shared" si="154"/>
        <v>0.33843174860377878</v>
      </c>
      <c r="BI156" s="34"/>
      <c r="BJ156" s="34">
        <f t="shared" si="159"/>
        <v>0.33843174860377878</v>
      </c>
      <c r="BK156" s="34"/>
      <c r="BL156" s="5">
        <f t="shared" ca="1" si="105"/>
        <v>0.77395273057629599</v>
      </c>
    </row>
    <row r="157" spans="1:64" x14ac:dyDescent="0.2">
      <c r="A157" s="45">
        <v>149</v>
      </c>
      <c r="B157" s="35">
        <f t="shared" si="155"/>
        <v>1.7129629629629627E-2</v>
      </c>
      <c r="C157" s="36">
        <v>94.243722703131965</v>
      </c>
      <c r="D157" s="29">
        <v>90</v>
      </c>
      <c r="E157" s="29">
        <v>3</v>
      </c>
      <c r="F157" s="37">
        <f t="shared" si="142"/>
        <v>0.5</v>
      </c>
      <c r="G157" s="38">
        <f t="shared" si="156"/>
        <v>90</v>
      </c>
      <c r="H157" s="31">
        <v>5</v>
      </c>
      <c r="I157" s="31">
        <v>20</v>
      </c>
      <c r="J157" s="36">
        <v>10.770178639305314</v>
      </c>
      <c r="K157" s="37">
        <f t="shared" si="144"/>
        <v>2.6925446598263285</v>
      </c>
      <c r="L157" s="30">
        <f t="shared" si="145"/>
        <v>2.6925446598263285</v>
      </c>
      <c r="M157" s="37">
        <f t="shared" si="146"/>
        <v>92.692544659826325</v>
      </c>
      <c r="N157" s="37">
        <f t="shared" si="147"/>
        <v>92.692544659826325</v>
      </c>
      <c r="O157" s="37">
        <f t="shared" si="148"/>
        <v>4.2437227031319651</v>
      </c>
      <c r="Q157" s="64">
        <f t="shared" ref="Q157:AT157" ca="1" si="176">IF(AND(ABS(SLOPE($L127:$L157,$A127:$A157)) &gt; $Q$3,
      ABS(SLOPE(OFFSET($O127:$O157, Q$7, 0),$A127:$A157)) &gt; $Q$3),
(MAX(0,(CORREL( $L127:$L157, OFFSET($O127:$O157, Q$7, 0) )))),
(1-ABS(SLOPE($L127:$L157, $A127:$A157)-SLOPE(OFFSET($O127:$O157, Q$7, 0),$A127:$A157)))
)</f>
        <v>0.98389824667955317</v>
      </c>
      <c r="R157" s="64">
        <f t="shared" ca="1" si="176"/>
        <v>0.97253605949974009</v>
      </c>
      <c r="S157" s="64">
        <f t="shared" ca="1" si="176"/>
        <v>0.94851997265385268</v>
      </c>
      <c r="T157" s="64">
        <f t="shared" ca="1" si="176"/>
        <v>0.90672297616285169</v>
      </c>
      <c r="U157" s="64">
        <f t="shared" ca="1" si="176"/>
        <v>0.85600569538573956</v>
      </c>
      <c r="V157" s="64">
        <f t="shared" ca="1" si="176"/>
        <v>0.80290083312428551</v>
      </c>
      <c r="W157" s="64">
        <f t="shared" ca="1" si="176"/>
        <v>0.69905892242612433</v>
      </c>
      <c r="X157" s="64">
        <f t="shared" ca="1" si="176"/>
        <v>0.62681098765324361</v>
      </c>
      <c r="Y157" s="64">
        <f t="shared" ca="1" si="176"/>
        <v>0.54151088088789467</v>
      </c>
      <c r="Z157" s="64">
        <f t="shared" ca="1" si="176"/>
        <v>0.82901864476050036</v>
      </c>
      <c r="AA157" s="64">
        <f t="shared" ca="1" si="176"/>
        <v>0.82068191958254721</v>
      </c>
      <c r="AB157" s="64">
        <f t="shared" ca="1" si="176"/>
        <v>0.81263475185752743</v>
      </c>
      <c r="AC157" s="64">
        <f t="shared" ca="1" si="176"/>
        <v>0.79941521896996903</v>
      </c>
      <c r="AD157" s="64">
        <f t="shared" ca="1" si="176"/>
        <v>0.78758251361922171</v>
      </c>
      <c r="AE157" s="64">
        <f t="shared" ca="1" si="176"/>
        <v>0.78495000156697026</v>
      </c>
      <c r="AF157" s="64">
        <f t="shared" ca="1" si="176"/>
        <v>0.78337402318426863</v>
      </c>
      <c r="AG157" s="64">
        <f t="shared" ca="1" si="176"/>
        <v>0.77928530891683101</v>
      </c>
      <c r="AH157" s="64">
        <f t="shared" ca="1" si="176"/>
        <v>0.78100904502865764</v>
      </c>
      <c r="AI157" s="64">
        <f t="shared" ca="1" si="176"/>
        <v>0.7831261438725009</v>
      </c>
      <c r="AJ157" s="64">
        <f t="shared" ca="1" si="176"/>
        <v>0.78615531559601459</v>
      </c>
      <c r="AK157" s="64">
        <f t="shared" ca="1" si="176"/>
        <v>0.79119892551503823</v>
      </c>
      <c r="AL157" s="64">
        <f t="shared" ca="1" si="176"/>
        <v>0.7978490971873311</v>
      </c>
      <c r="AM157" s="64">
        <f t="shared" ca="1" si="176"/>
        <v>0.804479101813806</v>
      </c>
      <c r="AN157" s="64">
        <f t="shared" ca="1" si="176"/>
        <v>0.81039686448179382</v>
      </c>
      <c r="AO157" s="64">
        <f t="shared" ca="1" si="176"/>
        <v>0.82225107457603053</v>
      </c>
      <c r="AP157" s="64">
        <f t="shared" ca="1" si="176"/>
        <v>0.50844988020863491</v>
      </c>
      <c r="AQ157" s="64">
        <f t="shared" ca="1" si="176"/>
        <v>0.56764809524793658</v>
      </c>
      <c r="AR157" s="64">
        <f t="shared" ca="1" si="176"/>
        <v>0.64536509782629969</v>
      </c>
      <c r="AS157" s="64">
        <f t="shared" ca="1" si="176"/>
        <v>0.70129995133413359</v>
      </c>
      <c r="AT157" s="64">
        <f t="shared" ca="1" si="176"/>
        <v>0.75918973668887602</v>
      </c>
      <c r="AV157" s="40">
        <f t="shared" ca="1" si="103"/>
        <v>0.98389824667955317</v>
      </c>
      <c r="AW157" s="41">
        <f t="shared" ca="1" si="104"/>
        <v>0</v>
      </c>
      <c r="AX157" t="str">
        <f t="shared" ca="1" si="107"/>
        <v>No Time Shift</v>
      </c>
      <c r="AY157">
        <f t="shared" ca="1" si="108"/>
        <v>0</v>
      </c>
      <c r="AZ157" s="5">
        <f t="shared" ca="1" si="109"/>
        <v>1</v>
      </c>
      <c r="BB157">
        <f t="shared" si="150"/>
        <v>0.31023560866112732</v>
      </c>
      <c r="BC157">
        <f t="shared" si="151"/>
        <v>0.68976439133887268</v>
      </c>
      <c r="BE157" s="33">
        <f t="shared" si="152"/>
        <v>2.6925446598263285</v>
      </c>
      <c r="BF157" s="32">
        <f t="shared" si="153"/>
        <v>0.49684761024837121</v>
      </c>
      <c r="BG157" s="33"/>
      <c r="BH157" s="34">
        <f t="shared" si="154"/>
        <v>0.50315238975162879</v>
      </c>
      <c r="BI157" s="34"/>
      <c r="BJ157" s="34">
        <f t="shared" si="159"/>
        <v>0.50315238975162879</v>
      </c>
      <c r="BK157" s="34"/>
      <c r="BL157" s="5">
        <f t="shared" ca="1" si="105"/>
        <v>0.82901687881039399</v>
      </c>
    </row>
    <row r="158" spans="1:64" x14ac:dyDescent="0.2">
      <c r="A158" s="45">
        <v>150</v>
      </c>
      <c r="B158" s="35">
        <f t="shared" si="155"/>
        <v>1.7245370370370366E-2</v>
      </c>
      <c r="C158" s="36">
        <v>93.204664265335808</v>
      </c>
      <c r="D158" s="29">
        <v>90</v>
      </c>
      <c r="E158" s="29">
        <v>3</v>
      </c>
      <c r="F158" s="37">
        <f t="shared" si="142"/>
        <v>0.5</v>
      </c>
      <c r="G158" s="38">
        <f t="shared" si="156"/>
        <v>90</v>
      </c>
      <c r="H158" s="31">
        <v>5</v>
      </c>
      <c r="I158" s="31">
        <v>20</v>
      </c>
      <c r="J158" s="36">
        <v>11.538563427537609</v>
      </c>
      <c r="K158" s="37">
        <f t="shared" si="144"/>
        <v>2.8846408568844022</v>
      </c>
      <c r="L158" s="30">
        <f t="shared" si="145"/>
        <v>2.8846408568844022</v>
      </c>
      <c r="M158" s="37">
        <f t="shared" si="146"/>
        <v>92.884640856884403</v>
      </c>
      <c r="N158" s="37">
        <f t="shared" si="147"/>
        <v>92.884640856884403</v>
      </c>
      <c r="O158" s="37">
        <f t="shared" si="148"/>
        <v>3.2046642653358077</v>
      </c>
      <c r="Q158" s="64">
        <f t="shared" ref="Q158:AT158" ca="1" si="177">IF(AND(ABS(SLOPE($L128:$L158,$A128:$A158)) &gt; $Q$3,
      ABS(SLOPE(OFFSET($O128:$O158, Q$7, 0),$A128:$A158)) &gt; $Q$3),
(MAX(0,(CORREL( $L128:$L158, OFFSET($O128:$O158, Q$7, 0) )))),
(1-ABS(SLOPE($L128:$L158, $A128:$A158)-SLOPE(OFFSET($O128:$O158, Q$7, 0),$A128:$A158)))
)</f>
        <v>0.97329485973074448</v>
      </c>
      <c r="R158" s="64">
        <f t="shared" ca="1" si="177"/>
        <v>0.94990149463590678</v>
      </c>
      <c r="S158" s="64">
        <f t="shared" ca="1" si="177"/>
        <v>0.9090577658561706</v>
      </c>
      <c r="T158" s="64">
        <f t="shared" ca="1" si="177"/>
        <v>0.8592125714482336</v>
      </c>
      <c r="U158" s="64">
        <f t="shared" ca="1" si="177"/>
        <v>0.80694755729237588</v>
      </c>
      <c r="V158" s="64">
        <f t="shared" ca="1" si="177"/>
        <v>0.70422559759750281</v>
      </c>
      <c r="W158" s="64">
        <f t="shared" ca="1" si="177"/>
        <v>0.63276529259091341</v>
      </c>
      <c r="X158" s="64">
        <f t="shared" ca="1" si="177"/>
        <v>0.54792309860638599</v>
      </c>
      <c r="Y158" s="64">
        <f t="shared" ca="1" si="177"/>
        <v>0.82797618746270274</v>
      </c>
      <c r="Z158" s="64">
        <f t="shared" ca="1" si="177"/>
        <v>0.81963946228474971</v>
      </c>
      <c r="AA158" s="64">
        <f t="shared" ca="1" si="177"/>
        <v>0.81159229455972981</v>
      </c>
      <c r="AB158" s="64">
        <f t="shared" ca="1" si="177"/>
        <v>0.79837276167217142</v>
      </c>
      <c r="AC158" s="64">
        <f t="shared" ca="1" si="177"/>
        <v>0.7865400563214241</v>
      </c>
      <c r="AD158" s="64">
        <f t="shared" ca="1" si="177"/>
        <v>0.78390754426917275</v>
      </c>
      <c r="AE158" s="64">
        <f t="shared" ca="1" si="177"/>
        <v>0.78233156588647101</v>
      </c>
      <c r="AF158" s="64">
        <f t="shared" ca="1" si="177"/>
        <v>0.77824285161903339</v>
      </c>
      <c r="AG158" s="64">
        <f t="shared" ca="1" si="177"/>
        <v>0.77996658773086003</v>
      </c>
      <c r="AH158" s="64">
        <f t="shared" ca="1" si="177"/>
        <v>0.78208368657470329</v>
      </c>
      <c r="AI158" s="64">
        <f t="shared" ca="1" si="177"/>
        <v>0.78511285829821709</v>
      </c>
      <c r="AJ158" s="64">
        <f t="shared" ca="1" si="177"/>
        <v>0.79015646821724062</v>
      </c>
      <c r="AK158" s="64">
        <f t="shared" ca="1" si="177"/>
        <v>0.79680663988953349</v>
      </c>
      <c r="AL158" s="64">
        <f t="shared" ca="1" si="177"/>
        <v>0.80343664451600838</v>
      </c>
      <c r="AM158" s="64">
        <f t="shared" ca="1" si="177"/>
        <v>0.80935440718399621</v>
      </c>
      <c r="AN158" s="64">
        <f t="shared" ca="1" si="177"/>
        <v>0.82120861727823291</v>
      </c>
      <c r="AO158" s="64">
        <f t="shared" ca="1" si="177"/>
        <v>0.50239502179856188</v>
      </c>
      <c r="AP158" s="64">
        <f t="shared" ca="1" si="177"/>
        <v>0.56185126707656774</v>
      </c>
      <c r="AQ158" s="64">
        <f t="shared" ca="1" si="177"/>
        <v>0.64021397722171491</v>
      </c>
      <c r="AR158" s="64">
        <f t="shared" ca="1" si="177"/>
        <v>0.69669712888373914</v>
      </c>
      <c r="AS158" s="64">
        <f t="shared" ca="1" si="177"/>
        <v>0.7552693735251772</v>
      </c>
      <c r="AT158" s="64">
        <f t="shared" ca="1" si="177"/>
        <v>0.85859012895970721</v>
      </c>
      <c r="AV158" s="40">
        <f t="shared" ca="1" si="103"/>
        <v>0.97329485973074448</v>
      </c>
      <c r="AW158" s="41">
        <f t="shared" ca="1" si="104"/>
        <v>0</v>
      </c>
      <c r="AX158" t="str">
        <f t="shared" ca="1" si="107"/>
        <v>No Time Shift</v>
      </c>
      <c r="AY158">
        <f t="shared" ca="1" si="108"/>
        <v>0</v>
      </c>
      <c r="AZ158" s="5">
        <f t="shared" ca="1" si="109"/>
        <v>1</v>
      </c>
      <c r="BB158">
        <f t="shared" si="150"/>
        <v>6.4004681690281104E-2</v>
      </c>
      <c r="BC158">
        <f t="shared" si="151"/>
        <v>0.93599531830971894</v>
      </c>
      <c r="BE158" s="33">
        <f t="shared" si="152"/>
        <v>2.8846408568844022</v>
      </c>
      <c r="BF158" s="32">
        <f t="shared" si="153"/>
        <v>0.10250458765763364</v>
      </c>
      <c r="BG158" s="33"/>
      <c r="BH158" s="34">
        <f t="shared" si="154"/>
        <v>0.89749541234236641</v>
      </c>
      <c r="BI158" s="34"/>
      <c r="BJ158" s="34">
        <f t="shared" si="159"/>
        <v>0.89749541234236641</v>
      </c>
      <c r="BK158" s="34"/>
      <c r="BL158" s="5">
        <f t="shared" ca="1" si="105"/>
        <v>0.95693009069103707</v>
      </c>
    </row>
    <row r="159" spans="1:64" x14ac:dyDescent="0.2">
      <c r="A159" s="45">
        <v>151</v>
      </c>
      <c r="B159" s="35">
        <f t="shared" si="155"/>
        <v>1.7361111111111105E-2</v>
      </c>
      <c r="C159" s="36">
        <v>92.813733252101798</v>
      </c>
      <c r="D159" s="29">
        <v>90</v>
      </c>
      <c r="E159" s="29">
        <v>3</v>
      </c>
      <c r="F159" s="37">
        <f t="shared" si="142"/>
        <v>0.5</v>
      </c>
      <c r="G159" s="38">
        <f t="shared" si="156"/>
        <v>90</v>
      </c>
      <c r="H159" s="31">
        <v>5</v>
      </c>
      <c r="I159" s="31">
        <v>20</v>
      </c>
      <c r="J159" s="36">
        <v>12.282221486847684</v>
      </c>
      <c r="K159" s="37">
        <f t="shared" si="144"/>
        <v>3.0705553717119209</v>
      </c>
      <c r="L159" s="30">
        <f t="shared" si="145"/>
        <v>3.0705553717119209</v>
      </c>
      <c r="M159" s="37">
        <f t="shared" si="146"/>
        <v>93.070555371711919</v>
      </c>
      <c r="N159" s="37">
        <f t="shared" si="147"/>
        <v>93.070555371711919</v>
      </c>
      <c r="O159" s="37">
        <f t="shared" si="148"/>
        <v>2.8137332521017981</v>
      </c>
      <c r="Q159" s="64">
        <f t="shared" ref="Q159:AT159" ca="1" si="178">IF(AND(ABS(SLOPE($L129:$L159,$A129:$A159)) &gt; $Q$3,
      ABS(SLOPE(OFFSET($O129:$O159, Q$7, 0),$A129:$A159)) &gt; $Q$3),
(MAX(0,(CORREL( $L129:$L159, OFFSET($O129:$O159, Q$7, 0) )))),
(1-ABS(SLOPE($L129:$L159, $A129:$A159)-SLOPE(OFFSET($O129:$O159, Q$7, 0),$A129:$A159)))
)</f>
        <v>0.95120080322217737</v>
      </c>
      <c r="R159" s="64">
        <f t="shared" ca="1" si="178"/>
        <v>0.91130669432132394</v>
      </c>
      <c r="S159" s="64">
        <f t="shared" ca="1" si="178"/>
        <v>0.86233120047962886</v>
      </c>
      <c r="T159" s="64">
        <f t="shared" ca="1" si="178"/>
        <v>0.81090406176256158</v>
      </c>
      <c r="U159" s="64">
        <f t="shared" ca="1" si="178"/>
        <v>0.70930194015402193</v>
      </c>
      <c r="V159" s="64">
        <f t="shared" ca="1" si="178"/>
        <v>0.6386291259537884</v>
      </c>
      <c r="W159" s="64">
        <f t="shared" ca="1" si="178"/>
        <v>0.55424806460870102</v>
      </c>
      <c r="X159" s="64">
        <f t="shared" ca="1" si="178"/>
        <v>0.82740328020796028</v>
      </c>
      <c r="Y159" s="64">
        <f t="shared" ca="1" si="178"/>
        <v>0.81906655503000725</v>
      </c>
      <c r="Z159" s="64">
        <f t="shared" ca="1" si="178"/>
        <v>0.81101938730498746</v>
      </c>
      <c r="AA159" s="64">
        <f t="shared" ca="1" si="178"/>
        <v>0.79779985441742896</v>
      </c>
      <c r="AB159" s="64">
        <f t="shared" ca="1" si="178"/>
        <v>0.78596714906668164</v>
      </c>
      <c r="AC159" s="64">
        <f t="shared" ca="1" si="178"/>
        <v>0.78333463701443029</v>
      </c>
      <c r="AD159" s="64">
        <f t="shared" ca="1" si="178"/>
        <v>0.78175865863172855</v>
      </c>
      <c r="AE159" s="64">
        <f t="shared" ca="1" si="178"/>
        <v>0.77766994436429104</v>
      </c>
      <c r="AF159" s="64">
        <f t="shared" ca="1" si="178"/>
        <v>0.77939368047611757</v>
      </c>
      <c r="AG159" s="64">
        <f t="shared" ca="1" si="178"/>
        <v>0.78151077931996094</v>
      </c>
      <c r="AH159" s="64">
        <f t="shared" ca="1" si="178"/>
        <v>0.78453995104347463</v>
      </c>
      <c r="AI159" s="64">
        <f t="shared" ca="1" si="178"/>
        <v>0.78958356096249815</v>
      </c>
      <c r="AJ159" s="64">
        <f t="shared" ca="1" si="178"/>
        <v>0.79623373263479102</v>
      </c>
      <c r="AK159" s="64">
        <f t="shared" ca="1" si="178"/>
        <v>0.80286373726126592</v>
      </c>
      <c r="AL159" s="64">
        <f t="shared" ca="1" si="178"/>
        <v>0.80878149992925374</v>
      </c>
      <c r="AM159" s="64">
        <f t="shared" ca="1" si="178"/>
        <v>0.82063571002349045</v>
      </c>
      <c r="AN159" s="64">
        <f t="shared" ca="1" si="178"/>
        <v>0.49634481094642247</v>
      </c>
      <c r="AO159" s="64">
        <f t="shared" ca="1" si="178"/>
        <v>0.55605272370678005</v>
      </c>
      <c r="AP159" s="64">
        <f t="shared" ca="1" si="178"/>
        <v>0.6350505875755077</v>
      </c>
      <c r="AQ159" s="64">
        <f t="shared" ca="1" si="178"/>
        <v>0.69207384242510506</v>
      </c>
      <c r="AR159" s="64">
        <f t="shared" ca="1" si="178"/>
        <v>0.75131924052781263</v>
      </c>
      <c r="AS159" s="64">
        <f t="shared" ca="1" si="178"/>
        <v>0.85600282891940005</v>
      </c>
      <c r="AT159" s="64">
        <f t="shared" ca="1" si="178"/>
        <v>0.93411855812472688</v>
      </c>
      <c r="AV159" s="40">
        <f t="shared" ca="1" si="103"/>
        <v>0.95120080322217737</v>
      </c>
      <c r="AW159" s="41">
        <f t="shared" ca="1" si="104"/>
        <v>0</v>
      </c>
      <c r="AX159" t="str">
        <f t="shared" ca="1" si="107"/>
        <v>No Time Shift</v>
      </c>
      <c r="AY159">
        <f t="shared" ca="1" si="108"/>
        <v>0</v>
      </c>
      <c r="AZ159" s="5">
        <f t="shared" ca="1" si="109"/>
        <v>1</v>
      </c>
      <c r="BB159">
        <f t="shared" si="150"/>
        <v>5.136442392202456E-2</v>
      </c>
      <c r="BC159">
        <f t="shared" si="151"/>
        <v>0.94863557607797544</v>
      </c>
      <c r="BE159" s="33">
        <f t="shared" si="152"/>
        <v>3.0705553717119209</v>
      </c>
      <c r="BF159" s="32">
        <f t="shared" si="153"/>
        <v>8.2260999591823716E-2</v>
      </c>
      <c r="BG159" s="33"/>
      <c r="BH159" s="34">
        <f t="shared" si="154"/>
        <v>0.91773900040817624</v>
      </c>
      <c r="BI159" s="34"/>
      <c r="BJ159" s="34">
        <f t="shared" si="159"/>
        <v>0.91773900040817624</v>
      </c>
      <c r="BK159" s="34"/>
      <c r="BL159" s="5">
        <f t="shared" ca="1" si="105"/>
        <v>0.9563132678767845</v>
      </c>
    </row>
    <row r="160" spans="1:64" x14ac:dyDescent="0.2">
      <c r="A160" s="45">
        <v>152</v>
      </c>
      <c r="B160" s="35">
        <f t="shared" si="155"/>
        <v>1.7476851851851844E-2</v>
      </c>
      <c r="C160" s="36">
        <v>92.394350376923484</v>
      </c>
      <c r="D160" s="29">
        <v>90</v>
      </c>
      <c r="E160" s="29">
        <v>3</v>
      </c>
      <c r="F160" s="37">
        <f t="shared" si="142"/>
        <v>0.5</v>
      </c>
      <c r="G160" s="38">
        <f t="shared" si="156"/>
        <v>90</v>
      </c>
      <c r="H160" s="31">
        <v>5</v>
      </c>
      <c r="I160" s="31">
        <v>20</v>
      </c>
      <c r="J160" s="36">
        <v>12.999559184600173</v>
      </c>
      <c r="K160" s="37">
        <f t="shared" si="144"/>
        <v>3.2498897961500433</v>
      </c>
      <c r="L160" s="30">
        <f t="shared" si="145"/>
        <v>3.2498897961500433</v>
      </c>
      <c r="M160" s="37">
        <f t="shared" si="146"/>
        <v>93.249889796150043</v>
      </c>
      <c r="N160" s="37">
        <f t="shared" si="147"/>
        <v>93.249889796150043</v>
      </c>
      <c r="O160" s="37">
        <f t="shared" si="148"/>
        <v>2.3943503769234837</v>
      </c>
      <c r="Q160" s="64">
        <f t="shared" ref="Q160:AT160" ca="1" si="179">IF(AND(ABS(SLOPE($L130:$L160,$A130:$A160)) &gt; $Q$3,
      ABS(SLOPE(OFFSET($O130:$O160, Q$7, 0),$A130:$A160)) &gt; $Q$3),
(MAX(0,(CORREL( $L130:$L160, OFFSET($O130:$O160, Q$7, 0) )))),
(1-ABS(SLOPE($L130:$L160, $A130:$A160)-SLOPE(OFFSET($O130:$O160, Q$7, 0),$A130:$A160)))
)</f>
        <v>0.91348004177732722</v>
      </c>
      <c r="R160" s="64">
        <f t="shared" ca="1" si="179"/>
        <v>0.86537537535431375</v>
      </c>
      <c r="S160" s="64">
        <f t="shared" ca="1" si="179"/>
        <v>0.81478751863133181</v>
      </c>
      <c r="T160" s="64">
        <f t="shared" ca="1" si="179"/>
        <v>0.71430960068916016</v>
      </c>
      <c r="U160" s="64">
        <f t="shared" ca="1" si="179"/>
        <v>0.6444272885915765</v>
      </c>
      <c r="V160" s="64">
        <f t="shared" ca="1" si="179"/>
        <v>0.56051237486246719</v>
      </c>
      <c r="W160" s="64">
        <f t="shared" ca="1" si="179"/>
        <v>0.8273011507160386</v>
      </c>
      <c r="X160" s="64">
        <f t="shared" ca="1" si="179"/>
        <v>0.81896442553808568</v>
      </c>
      <c r="Y160" s="64">
        <f t="shared" ca="1" si="179"/>
        <v>0.81091725781306578</v>
      </c>
      <c r="Z160" s="64">
        <f t="shared" ca="1" si="179"/>
        <v>0.79769772492550728</v>
      </c>
      <c r="AA160" s="64">
        <f t="shared" ca="1" si="179"/>
        <v>0.78586501957476007</v>
      </c>
      <c r="AB160" s="64">
        <f t="shared" ca="1" si="179"/>
        <v>0.78323250752250861</v>
      </c>
      <c r="AC160" s="64">
        <f t="shared" ca="1" si="179"/>
        <v>0.78165652913980699</v>
      </c>
      <c r="AD160" s="64">
        <f t="shared" ca="1" si="179"/>
        <v>0.77756781487236937</v>
      </c>
      <c r="AE160" s="64">
        <f t="shared" ca="1" si="179"/>
        <v>0.779291550984196</v>
      </c>
      <c r="AF160" s="64">
        <f t="shared" ca="1" si="179"/>
        <v>0.78140864982803926</v>
      </c>
      <c r="AG160" s="64">
        <f t="shared" ca="1" si="179"/>
        <v>0.78443782155155295</v>
      </c>
      <c r="AH160" s="64">
        <f t="shared" ca="1" si="179"/>
        <v>0.78948143147057648</v>
      </c>
      <c r="AI160" s="64">
        <f t="shared" ca="1" si="179"/>
        <v>0.79613160314286935</v>
      </c>
      <c r="AJ160" s="64">
        <f t="shared" ca="1" si="179"/>
        <v>0.80276160776934435</v>
      </c>
      <c r="AK160" s="64">
        <f t="shared" ca="1" si="179"/>
        <v>0.80867937043733218</v>
      </c>
      <c r="AL160" s="64">
        <f t="shared" ca="1" si="179"/>
        <v>0.82053358053156877</v>
      </c>
      <c r="AM160" s="64">
        <f t="shared" ca="1" si="179"/>
        <v>0.4902749907872247</v>
      </c>
      <c r="AN160" s="64">
        <f t="shared" ca="1" si="179"/>
        <v>0.55022930993823349</v>
      </c>
      <c r="AO160" s="64">
        <f t="shared" ca="1" si="179"/>
        <v>0.62985447137304551</v>
      </c>
      <c r="AP160" s="64">
        <f t="shared" ca="1" si="179"/>
        <v>0.68741191671357582</v>
      </c>
      <c r="AQ160" s="64">
        <f t="shared" ca="1" si="179"/>
        <v>0.7473239933050787</v>
      </c>
      <c r="AR160" s="64">
        <f t="shared" ca="1" si="179"/>
        <v>0.85335845991073334</v>
      </c>
      <c r="AS160" s="64">
        <f t="shared" ca="1" si="179"/>
        <v>0.93277861191857769</v>
      </c>
      <c r="AT160" s="64">
        <f t="shared" ca="1" si="179"/>
        <v>0.94924864138440646</v>
      </c>
      <c r="AV160" s="40">
        <f t="shared" ca="1" si="103"/>
        <v>0.94924864138440646</v>
      </c>
      <c r="AW160" s="41">
        <f t="shared" ca="1" si="104"/>
        <v>29</v>
      </c>
      <c r="AX160" t="str">
        <f t="shared" ca="1" si="107"/>
        <v>+290s</v>
      </c>
      <c r="AY160">
        <f t="shared" ca="1" si="108"/>
        <v>280</v>
      </c>
      <c r="AZ160" s="5">
        <f t="shared" ca="1" si="109"/>
        <v>6.6666666666666666E-2</v>
      </c>
      <c r="BB160">
        <f t="shared" si="150"/>
        <v>0.17110788384531189</v>
      </c>
      <c r="BC160">
        <f t="shared" si="151"/>
        <v>0.82889211615468805</v>
      </c>
      <c r="BE160" s="33">
        <f t="shared" si="152"/>
        <v>3.2498897961500433</v>
      </c>
      <c r="BF160" s="32">
        <f t="shared" si="153"/>
        <v>0.27403218976085086</v>
      </c>
      <c r="BG160" s="33"/>
      <c r="BH160" s="34">
        <f t="shared" si="154"/>
        <v>0.72596781023914914</v>
      </c>
      <c r="BI160" s="34"/>
      <c r="BJ160" s="34">
        <f t="shared" si="159"/>
        <v>0.72596781023914914</v>
      </c>
      <c r="BK160" s="34"/>
      <c r="BL160" s="5">
        <f t="shared" ca="1" si="105"/>
        <v>0.58062770609674075</v>
      </c>
    </row>
    <row r="161" spans="1:64" x14ac:dyDescent="0.2">
      <c r="A161" s="45">
        <v>153</v>
      </c>
      <c r="B161" s="35">
        <f t="shared" si="155"/>
        <v>1.7592592592592583E-2</v>
      </c>
      <c r="C161" s="36">
        <v>92.319121034602318</v>
      </c>
      <c r="D161" s="29">
        <v>90</v>
      </c>
      <c r="E161" s="29">
        <v>3</v>
      </c>
      <c r="F161" s="37">
        <f t="shared" si="142"/>
        <v>0.5</v>
      </c>
      <c r="G161" s="38">
        <f t="shared" si="156"/>
        <v>90</v>
      </c>
      <c r="H161" s="31">
        <v>5</v>
      </c>
      <c r="I161" s="31">
        <v>20</v>
      </c>
      <c r="J161" s="36">
        <v>13.689039291753577</v>
      </c>
      <c r="K161" s="37">
        <f t="shared" si="144"/>
        <v>3.4222598229383943</v>
      </c>
      <c r="L161" s="30">
        <f t="shared" si="145"/>
        <v>3.4222598229383943</v>
      </c>
      <c r="M161" s="37">
        <f t="shared" si="146"/>
        <v>93.4222598229384</v>
      </c>
      <c r="N161" s="37">
        <f t="shared" si="147"/>
        <v>93.4222598229384</v>
      </c>
      <c r="O161" s="37">
        <f t="shared" si="148"/>
        <v>2.3191210346023183</v>
      </c>
      <c r="Q161" s="64">
        <f t="shared" ref="Q161:AT161" ca="1" si="180">IF(AND(ABS(SLOPE($L131:$L161,$A131:$A161)) &gt; $Q$3,
      ABS(SLOPE(OFFSET($O131:$O161, Q$7, 0),$A131:$A161)) &gt; $Q$3),
(MAX(0,(CORREL( $L131:$L161, OFFSET($O131:$O161, Q$7, 0) )))),
(1-ABS(SLOPE($L131:$L161, $A131:$A161)-SLOPE(OFFSET($O131:$O161, Q$7, 0),$A131:$A161)))
)</f>
        <v>0.86835765841934121</v>
      </c>
      <c r="R161" s="64">
        <f t="shared" ca="1" si="180"/>
        <v>0.81861389468784307</v>
      </c>
      <c r="S161" s="64">
        <f t="shared" ca="1" si="180"/>
        <v>0.71926909950701112</v>
      </c>
      <c r="T161" s="64">
        <f t="shared" ca="1" si="180"/>
        <v>0.65018350284370563</v>
      </c>
      <c r="U161" s="64">
        <f t="shared" ca="1" si="180"/>
        <v>0.5667416311861142</v>
      </c>
      <c r="V161" s="64">
        <f t="shared" ca="1" si="180"/>
        <v>0.82767001784678773</v>
      </c>
      <c r="W161" s="64">
        <f t="shared" ca="1" si="180"/>
        <v>0.8193332926688347</v>
      </c>
      <c r="X161" s="64">
        <f t="shared" ca="1" si="180"/>
        <v>0.81128612494381491</v>
      </c>
      <c r="Y161" s="64">
        <f t="shared" ca="1" si="180"/>
        <v>0.79806659205625641</v>
      </c>
      <c r="Z161" s="64">
        <f t="shared" ca="1" si="180"/>
        <v>0.78623388670550909</v>
      </c>
      <c r="AA161" s="64">
        <f t="shared" ca="1" si="180"/>
        <v>0.78360137465325774</v>
      </c>
      <c r="AB161" s="64">
        <f t="shared" ca="1" si="180"/>
        <v>0.78202539627055601</v>
      </c>
      <c r="AC161" s="64">
        <f t="shared" ca="1" si="180"/>
        <v>0.7779366820031185</v>
      </c>
      <c r="AD161" s="64">
        <f t="shared" ca="1" si="180"/>
        <v>0.77966041811494502</v>
      </c>
      <c r="AE161" s="64">
        <f t="shared" ca="1" si="180"/>
        <v>0.78177751695878839</v>
      </c>
      <c r="AF161" s="64">
        <f t="shared" ca="1" si="180"/>
        <v>0.78480668868230208</v>
      </c>
      <c r="AG161" s="64">
        <f t="shared" ca="1" si="180"/>
        <v>0.78985029860132561</v>
      </c>
      <c r="AH161" s="64">
        <f t="shared" ca="1" si="180"/>
        <v>0.79650047027361848</v>
      </c>
      <c r="AI161" s="64">
        <f t="shared" ca="1" si="180"/>
        <v>0.80313047490009337</v>
      </c>
      <c r="AJ161" s="64">
        <f t="shared" ca="1" si="180"/>
        <v>0.8090482375680812</v>
      </c>
      <c r="AK161" s="64">
        <f t="shared" ca="1" si="180"/>
        <v>0.8209024476623179</v>
      </c>
      <c r="AL161" s="64">
        <f t="shared" ca="1" si="180"/>
        <v>0.48416096524563068</v>
      </c>
      <c r="AM161" s="64">
        <f t="shared" ca="1" si="180"/>
        <v>0.54435744447739398</v>
      </c>
      <c r="AN161" s="64">
        <f t="shared" ca="1" si="180"/>
        <v>0.62460461583886107</v>
      </c>
      <c r="AO161" s="64">
        <f t="shared" ca="1" si="180"/>
        <v>0.68269252416618431</v>
      </c>
      <c r="AP161" s="64">
        <f t="shared" ca="1" si="180"/>
        <v>0.74326752899752846</v>
      </c>
      <c r="AQ161" s="64">
        <f t="shared" ca="1" si="180"/>
        <v>0.85064643699555154</v>
      </c>
      <c r="AR161" s="64">
        <f t="shared" ca="1" si="180"/>
        <v>0.93136653375926592</v>
      </c>
      <c r="AS161" s="64">
        <f t="shared" ca="1" si="180"/>
        <v>0.94902754925386879</v>
      </c>
      <c r="AT161" s="64">
        <f t="shared" ca="1" si="180"/>
        <v>0.9444034772238572</v>
      </c>
      <c r="AV161" s="40">
        <f t="shared" ca="1" si="103"/>
        <v>0.94902754925386879</v>
      </c>
      <c r="AW161" s="41">
        <f t="shared" ca="1" si="104"/>
        <v>28</v>
      </c>
      <c r="AX161" t="str">
        <f t="shared" ca="1" si="107"/>
        <v>+280s</v>
      </c>
      <c r="AY161">
        <f t="shared" ca="1" si="108"/>
        <v>270</v>
      </c>
      <c r="AZ161" s="5">
        <f t="shared" ca="1" si="109"/>
        <v>0.1</v>
      </c>
      <c r="BB161">
        <f t="shared" si="150"/>
        <v>0.22062775766721518</v>
      </c>
      <c r="BC161">
        <f t="shared" si="151"/>
        <v>0.77937224233278479</v>
      </c>
      <c r="BE161" s="33">
        <f t="shared" si="152"/>
        <v>3.4222598229383943</v>
      </c>
      <c r="BF161" s="32">
        <f t="shared" si="153"/>
        <v>0.35333911095663295</v>
      </c>
      <c r="BG161" s="33"/>
      <c r="BH161" s="34">
        <f t="shared" si="154"/>
        <v>0.64666088904336705</v>
      </c>
      <c r="BI161" s="34"/>
      <c r="BJ161" s="34">
        <f t="shared" si="159"/>
        <v>0.64666088904336705</v>
      </c>
      <c r="BK161" s="34"/>
      <c r="BL161" s="5">
        <f t="shared" ca="1" si="105"/>
        <v>0.56522947943241197</v>
      </c>
    </row>
    <row r="162" spans="1:64" x14ac:dyDescent="0.2">
      <c r="A162" s="45">
        <v>154</v>
      </c>
      <c r="B162" s="35">
        <f t="shared" si="155"/>
        <v>1.7708333333333322E-2</v>
      </c>
      <c r="C162" s="36">
        <v>92.399225288441187</v>
      </c>
      <c r="D162" s="29">
        <v>90</v>
      </c>
      <c r="E162" s="29">
        <v>3</v>
      </c>
      <c r="F162" s="37">
        <f t="shared" si="142"/>
        <v>0.5</v>
      </c>
      <c r="G162" s="38">
        <f t="shared" si="156"/>
        <v>90</v>
      </c>
      <c r="H162" s="31">
        <v>5</v>
      </c>
      <c r="I162" s="31">
        <v>20</v>
      </c>
      <c r="J162" s="36">
        <v>14.349184277087126</v>
      </c>
      <c r="K162" s="37">
        <f t="shared" si="144"/>
        <v>3.587296069271781</v>
      </c>
      <c r="L162" s="30">
        <f t="shared" si="145"/>
        <v>3.587296069271781</v>
      </c>
      <c r="M162" s="37">
        <f t="shared" si="146"/>
        <v>93.587296069271787</v>
      </c>
      <c r="N162" s="37">
        <f t="shared" si="147"/>
        <v>93.587296069271787</v>
      </c>
      <c r="O162" s="37">
        <f t="shared" si="148"/>
        <v>2.3992252884411869</v>
      </c>
      <c r="Q162" s="64">
        <f t="shared" ref="Q162:AT162" ca="1" si="181">IF(AND(ABS(SLOPE($L132:$L162,$A132:$A162)) &gt; $Q$3,
      ABS(SLOPE(OFFSET($O132:$O162, Q$7, 0),$A132:$A162)) &gt; $Q$3),
(MAX(0,(CORREL( $L132:$L162, OFFSET($O132:$O162, Q$7, 0) )))),
(1-ABS(SLOPE($L132:$L162, $A132:$A162)-SLOPE(OFFSET($O132:$O162, Q$7, 0),$A132:$A162)))
)</f>
        <v>0.82239820877216996</v>
      </c>
      <c r="R162" s="64">
        <f t="shared" ca="1" si="181"/>
        <v>0.72420015567259666</v>
      </c>
      <c r="S162" s="64">
        <f t="shared" ca="1" si="181"/>
        <v>0.65592079200750786</v>
      </c>
      <c r="T162" s="64">
        <f t="shared" ca="1" si="181"/>
        <v>0.57296085009104014</v>
      </c>
      <c r="U162" s="64">
        <f t="shared" ca="1" si="181"/>
        <v>0.82850909113113347</v>
      </c>
      <c r="V162" s="64">
        <f t="shared" ca="1" si="181"/>
        <v>0.82017236595318044</v>
      </c>
      <c r="W162" s="64">
        <f t="shared" ca="1" si="181"/>
        <v>0.81212519822816054</v>
      </c>
      <c r="X162" s="64">
        <f t="shared" ca="1" si="181"/>
        <v>0.79890566534060214</v>
      </c>
      <c r="Y162" s="64">
        <f t="shared" ca="1" si="181"/>
        <v>0.78707295998985483</v>
      </c>
      <c r="Z162" s="64">
        <f t="shared" ca="1" si="181"/>
        <v>0.78444044793760348</v>
      </c>
      <c r="AA162" s="64">
        <f t="shared" ca="1" si="181"/>
        <v>0.78286446955490174</v>
      </c>
      <c r="AB162" s="64">
        <f t="shared" ca="1" si="181"/>
        <v>0.77877575528746412</v>
      </c>
      <c r="AC162" s="64">
        <f t="shared" ca="1" si="181"/>
        <v>0.78049949139929076</v>
      </c>
      <c r="AD162" s="64">
        <f t="shared" ca="1" si="181"/>
        <v>0.78261659024313401</v>
      </c>
      <c r="AE162" s="64">
        <f t="shared" ca="1" si="181"/>
        <v>0.78564576196664782</v>
      </c>
      <c r="AF162" s="64">
        <f t="shared" ca="1" si="181"/>
        <v>0.79068937188567134</v>
      </c>
      <c r="AG162" s="64">
        <f t="shared" ca="1" si="181"/>
        <v>0.79733954355796421</v>
      </c>
      <c r="AH162" s="64">
        <f t="shared" ca="1" si="181"/>
        <v>0.80396954818443911</v>
      </c>
      <c r="AI162" s="64">
        <f t="shared" ca="1" si="181"/>
        <v>0.80988731085242693</v>
      </c>
      <c r="AJ162" s="64">
        <f t="shared" ca="1" si="181"/>
        <v>0.82174152094666364</v>
      </c>
      <c r="AK162" s="64">
        <f t="shared" ca="1" si="181"/>
        <v>0.47797741151868794</v>
      </c>
      <c r="AL162" s="64">
        <f t="shared" ca="1" si="181"/>
        <v>0.53841274881867141</v>
      </c>
      <c r="AM162" s="64">
        <f t="shared" ca="1" si="181"/>
        <v>0.61927912295481891</v>
      </c>
      <c r="AN162" s="64">
        <f t="shared" ca="1" si="181"/>
        <v>0.67789588982544513</v>
      </c>
      <c r="AO162" s="64">
        <f t="shared" ca="1" si="181"/>
        <v>0.73913273475491326</v>
      </c>
      <c r="AP162" s="64">
        <f t="shared" ca="1" si="181"/>
        <v>0.84785505760369606</v>
      </c>
      <c r="AQ162" s="64">
        <f t="shared" ca="1" si="181"/>
        <v>0.92987586937270805</v>
      </c>
      <c r="AR162" s="64">
        <f t="shared" ca="1" si="181"/>
        <v>0.94873287154462127</v>
      </c>
      <c r="AS162" s="64">
        <f t="shared" ca="1" si="181"/>
        <v>0.94525556188969506</v>
      </c>
      <c r="AT162" s="64">
        <f t="shared" ca="1" si="181"/>
        <v>0.93034450359954357</v>
      </c>
      <c r="AV162" s="40">
        <f t="shared" ca="1" si="103"/>
        <v>0.94873287154462127</v>
      </c>
      <c r="AW162" s="41">
        <f t="shared" ca="1" si="104"/>
        <v>27</v>
      </c>
      <c r="AX162" t="str">
        <f t="shared" ca="1" si="107"/>
        <v>+270s</v>
      </c>
      <c r="AY162">
        <f t="shared" ca="1" si="108"/>
        <v>260</v>
      </c>
      <c r="AZ162" s="5">
        <f t="shared" ca="1" si="109"/>
        <v>0.13333333333333333</v>
      </c>
      <c r="BB162">
        <f t="shared" si="150"/>
        <v>0.23761415616611883</v>
      </c>
      <c r="BC162">
        <f t="shared" si="151"/>
        <v>0.76238584383388119</v>
      </c>
      <c r="BE162" s="33">
        <f t="shared" si="152"/>
        <v>3.587296069271781</v>
      </c>
      <c r="BF162" s="32">
        <f t="shared" si="153"/>
        <v>0.38054311741266006</v>
      </c>
      <c r="BG162" s="33"/>
      <c r="BH162" s="34">
        <f t="shared" si="154"/>
        <v>0.61945688258733989</v>
      </c>
      <c r="BI162" s="34"/>
      <c r="BJ162" s="34">
        <f t="shared" si="159"/>
        <v>0.61945688258733989</v>
      </c>
      <c r="BK162" s="34"/>
      <c r="BL162" s="5">
        <f t="shared" ca="1" si="105"/>
        <v>0.56717436248843145</v>
      </c>
    </row>
    <row r="163" spans="1:64" x14ac:dyDescent="0.2">
      <c r="A163" s="45">
        <v>155</v>
      </c>
      <c r="B163" s="35">
        <f t="shared" si="155"/>
        <v>1.7824074074074062E-2</v>
      </c>
      <c r="C163" s="36">
        <v>91.584183137660673</v>
      </c>
      <c r="D163" s="29">
        <v>90</v>
      </c>
      <c r="E163" s="29">
        <v>3</v>
      </c>
      <c r="F163" s="37">
        <f t="shared" si="142"/>
        <v>0.5</v>
      </c>
      <c r="G163" s="38">
        <f t="shared" si="156"/>
        <v>90</v>
      </c>
      <c r="H163" s="31">
        <v>5</v>
      </c>
      <c r="I163" s="31">
        <v>20</v>
      </c>
      <c r="J163" s="36">
        <v>14.978579473497422</v>
      </c>
      <c r="K163" s="37">
        <f t="shared" si="144"/>
        <v>3.7446448683743556</v>
      </c>
      <c r="L163" s="30">
        <f t="shared" si="145"/>
        <v>3.7446448683743556</v>
      </c>
      <c r="M163" s="37">
        <f t="shared" si="146"/>
        <v>93.744644868374351</v>
      </c>
      <c r="N163" s="37">
        <f t="shared" si="147"/>
        <v>93.744644868374351</v>
      </c>
      <c r="O163" s="37">
        <f t="shared" si="148"/>
        <v>1.5841831376606734</v>
      </c>
      <c r="Q163" s="64">
        <f t="shared" ref="Q163:AT163" ca="1" si="182">IF(AND(ABS(SLOPE($L133:$L163,$A133:$A163)) &gt; $Q$3,
      ABS(SLOPE(OFFSET($O133:$O163, Q$7, 0),$A133:$A163)) &gt; $Q$3),
(MAX(0,(CORREL( $L133:$L163, OFFSET($O133:$O163, Q$7, 0) )))),
(1-ABS(SLOPE($L133:$L163, $A133:$A163)-SLOPE(OFFSET($O133:$O163, Q$7, 0),$A133:$A163)))
)</f>
        <v>0.72912198796552685</v>
      </c>
      <c r="R163" s="64">
        <f t="shared" ca="1" si="182"/>
        <v>0.66166183523730848</v>
      </c>
      <c r="S163" s="64">
        <f t="shared" ca="1" si="182"/>
        <v>0.57919485099673429</v>
      </c>
      <c r="T163" s="64">
        <f t="shared" ca="1" si="182"/>
        <v>0.82981657246502427</v>
      </c>
      <c r="U163" s="64">
        <f t="shared" ca="1" si="182"/>
        <v>0.82147984728707124</v>
      </c>
      <c r="V163" s="64">
        <f t="shared" ca="1" si="182"/>
        <v>0.81343267956205145</v>
      </c>
      <c r="W163" s="64">
        <f t="shared" ca="1" si="182"/>
        <v>0.80021314667449295</v>
      </c>
      <c r="X163" s="64">
        <f t="shared" ca="1" si="182"/>
        <v>0.78838044132374563</v>
      </c>
      <c r="Y163" s="64">
        <f t="shared" ca="1" si="182"/>
        <v>0.78574792927149428</v>
      </c>
      <c r="Z163" s="64">
        <f t="shared" ca="1" si="182"/>
        <v>0.78417195088879255</v>
      </c>
      <c r="AA163" s="64">
        <f t="shared" ca="1" si="182"/>
        <v>0.78008323662135504</v>
      </c>
      <c r="AB163" s="64">
        <f t="shared" ca="1" si="182"/>
        <v>0.78180697273318156</v>
      </c>
      <c r="AC163" s="64">
        <f t="shared" ca="1" si="182"/>
        <v>0.78392407157702482</v>
      </c>
      <c r="AD163" s="64">
        <f t="shared" ca="1" si="182"/>
        <v>0.78695324330053862</v>
      </c>
      <c r="AE163" s="64">
        <f t="shared" ca="1" si="182"/>
        <v>0.79199685321956226</v>
      </c>
      <c r="AF163" s="64">
        <f t="shared" ca="1" si="182"/>
        <v>0.79864702489185513</v>
      </c>
      <c r="AG163" s="64">
        <f t="shared" ca="1" si="182"/>
        <v>0.80527702951833002</v>
      </c>
      <c r="AH163" s="64">
        <f t="shared" ca="1" si="182"/>
        <v>0.81119479218631785</v>
      </c>
      <c r="AI163" s="64">
        <f t="shared" ca="1" si="182"/>
        <v>0.82304900228055444</v>
      </c>
      <c r="AJ163" s="64">
        <f t="shared" ca="1" si="182"/>
        <v>0.47169786749160664</v>
      </c>
      <c r="AK163" s="64">
        <f t="shared" ca="1" si="182"/>
        <v>0.53236964859458846</v>
      </c>
      <c r="AL163" s="64">
        <f t="shared" ca="1" si="182"/>
        <v>0.61385484885735608</v>
      </c>
      <c r="AM163" s="64">
        <f t="shared" ca="1" si="182"/>
        <v>0.67300096351774785</v>
      </c>
      <c r="AN163" s="64">
        <f t="shared" ca="1" si="182"/>
        <v>0.73490120120117508</v>
      </c>
      <c r="AO163" s="64">
        <f t="shared" ca="1" si="182"/>
        <v>0.84497129923831471</v>
      </c>
      <c r="AP163" s="64">
        <f t="shared" ca="1" si="182"/>
        <v>0.92829885152871994</v>
      </c>
      <c r="AQ163" s="64">
        <f t="shared" ca="1" si="182"/>
        <v>0.94836176952884743</v>
      </c>
      <c r="AR163" s="64">
        <f t="shared" ca="1" si="182"/>
        <v>0.94604241555491586</v>
      </c>
      <c r="AS163" s="64">
        <f t="shared" ca="1" si="182"/>
        <v>0.93203684935871212</v>
      </c>
      <c r="AT163" s="64">
        <f t="shared" ca="1" si="182"/>
        <v>0.91624568383284077</v>
      </c>
      <c r="AV163" s="40">
        <f t="shared" ca="1" si="103"/>
        <v>0.94836176952884743</v>
      </c>
      <c r="AW163" s="41">
        <f t="shared" ca="1" si="104"/>
        <v>26</v>
      </c>
      <c r="AX163" t="str">
        <f t="shared" ca="1" si="107"/>
        <v>+260s</v>
      </c>
      <c r="AY163">
        <f t="shared" ca="1" si="108"/>
        <v>250</v>
      </c>
      <c r="AZ163" s="5">
        <f t="shared" ca="1" si="109"/>
        <v>0.16666666666666666</v>
      </c>
      <c r="BB163">
        <f t="shared" si="150"/>
        <v>0.43209234614273645</v>
      </c>
      <c r="BC163">
        <f t="shared" si="151"/>
        <v>0.56790765385726361</v>
      </c>
      <c r="BE163" s="33">
        <f t="shared" si="152"/>
        <v>3.7446448683743556</v>
      </c>
      <c r="BF163" s="32">
        <f t="shared" si="153"/>
        <v>0.69200325041388666</v>
      </c>
      <c r="BG163" s="33"/>
      <c r="BH163" s="34">
        <f t="shared" si="154"/>
        <v>0.30799674958611334</v>
      </c>
      <c r="BI163" s="34"/>
      <c r="BJ163" s="34">
        <f t="shared" si="159"/>
        <v>0.30799674958611334</v>
      </c>
      <c r="BK163" s="34"/>
      <c r="BL163" s="5">
        <f t="shared" ca="1" si="105"/>
        <v>0.4743417285938758</v>
      </c>
    </row>
    <row r="164" spans="1:64" x14ac:dyDescent="0.2">
      <c r="A164" s="45">
        <v>156</v>
      </c>
      <c r="B164" s="35">
        <f t="shared" si="155"/>
        <v>1.7939814814814801E-2</v>
      </c>
      <c r="C164" s="36">
        <v>92.225436773304025</v>
      </c>
      <c r="D164" s="29">
        <v>90</v>
      </c>
      <c r="E164" s="29">
        <v>3</v>
      </c>
      <c r="F164" s="37">
        <f t="shared" si="142"/>
        <v>0.5</v>
      </c>
      <c r="G164" s="38">
        <f t="shared" si="156"/>
        <v>90</v>
      </c>
      <c r="H164" s="31">
        <v>5</v>
      </c>
      <c r="I164" s="31">
        <v>20</v>
      </c>
      <c r="J164" s="36">
        <v>15.575876109579387</v>
      </c>
      <c r="K164" s="37">
        <f t="shared" si="144"/>
        <v>3.8939690273948466</v>
      </c>
      <c r="L164" s="30">
        <f t="shared" si="145"/>
        <v>3.8939690273948466</v>
      </c>
      <c r="M164" s="37">
        <f t="shared" si="146"/>
        <v>93.893969027394846</v>
      </c>
      <c r="N164" s="37">
        <f t="shared" si="147"/>
        <v>93.893969027394846</v>
      </c>
      <c r="O164" s="37">
        <f t="shared" si="148"/>
        <v>2.2254367733040255</v>
      </c>
      <c r="Q164" s="64">
        <f t="shared" ref="Q164:AT164" ca="1" si="183">IF(AND(ABS(SLOPE($L134:$L164,$A134:$A164)) &gt; $Q$3,
      ABS(SLOPE(OFFSET($O134:$O164, Q$7, 0),$A134:$A164)) &gt; $Q$3),
(MAX(0,(CORREL( $L134:$L164, OFFSET($O134:$O164, Q$7, 0) )))),
(1-ABS(SLOPE($L134:$L164, $A134:$A164)-SLOPE(OFFSET($O134:$O164, Q$7, 0),$A134:$A164)))
)</f>
        <v>0.66742930897172315</v>
      </c>
      <c r="R164" s="64">
        <f t="shared" ca="1" si="183"/>
        <v>0.58546863608788724</v>
      </c>
      <c r="S164" s="64">
        <f t="shared" ca="1" si="183"/>
        <v>0.83158965996270395</v>
      </c>
      <c r="T164" s="64">
        <f t="shared" ca="1" si="183"/>
        <v>0.82325293478475092</v>
      </c>
      <c r="U164" s="64">
        <f t="shared" ca="1" si="183"/>
        <v>0.81520576705973113</v>
      </c>
      <c r="V164" s="64">
        <f t="shared" ca="1" si="183"/>
        <v>0.80198623417217263</v>
      </c>
      <c r="W164" s="64">
        <f t="shared" ca="1" si="183"/>
        <v>0.79015352882142531</v>
      </c>
      <c r="X164" s="64">
        <f t="shared" ca="1" si="183"/>
        <v>0.78752101676917396</v>
      </c>
      <c r="Y164" s="64">
        <f t="shared" ca="1" si="183"/>
        <v>0.78594503838647223</v>
      </c>
      <c r="Z164" s="64">
        <f t="shared" ca="1" si="183"/>
        <v>0.78185632411903472</v>
      </c>
      <c r="AA164" s="64">
        <f t="shared" ca="1" si="183"/>
        <v>0.78358006023086124</v>
      </c>
      <c r="AB164" s="64">
        <f t="shared" ca="1" si="183"/>
        <v>0.78569715907470461</v>
      </c>
      <c r="AC164" s="64">
        <f t="shared" ca="1" si="183"/>
        <v>0.7887263307982183</v>
      </c>
      <c r="AD164" s="64">
        <f t="shared" ca="1" si="183"/>
        <v>0.79376994071724183</v>
      </c>
      <c r="AE164" s="64">
        <f t="shared" ca="1" si="183"/>
        <v>0.8004201123895347</v>
      </c>
      <c r="AF164" s="64">
        <f t="shared" ca="1" si="183"/>
        <v>0.80705011701600959</v>
      </c>
      <c r="AG164" s="64">
        <f t="shared" ca="1" si="183"/>
        <v>0.81296787968399742</v>
      </c>
      <c r="AH164" s="64">
        <f t="shared" ca="1" si="183"/>
        <v>0.82482208977823412</v>
      </c>
      <c r="AI164" s="64">
        <f t="shared" ca="1" si="183"/>
        <v>0.46529428007012064</v>
      </c>
      <c r="AJ164" s="64">
        <f t="shared" ca="1" si="183"/>
        <v>0.52620093378304389</v>
      </c>
      <c r="AK164" s="64">
        <f t="shared" ca="1" si="183"/>
        <v>0.6083070001820714</v>
      </c>
      <c r="AL164" s="64">
        <f t="shared" ca="1" si="183"/>
        <v>0.6679850478007624</v>
      </c>
      <c r="AM164" s="64">
        <f t="shared" ca="1" si="183"/>
        <v>0.7305528907870954</v>
      </c>
      <c r="AN164" s="64">
        <f t="shared" ca="1" si="183"/>
        <v>0.8419805709439232</v>
      </c>
      <c r="AO164" s="64">
        <f t="shared" ca="1" si="183"/>
        <v>0.92662623362440855</v>
      </c>
      <c r="AP164" s="64">
        <f t="shared" ca="1" si="183"/>
        <v>0.94791008310122926</v>
      </c>
      <c r="AQ164" s="64">
        <f t="shared" ca="1" si="183"/>
        <v>0.94676482099307757</v>
      </c>
      <c r="AR164" s="64">
        <f t="shared" ca="1" si="183"/>
        <v>0.93367833523099608</v>
      </c>
      <c r="AS164" s="64">
        <f t="shared" ca="1" si="183"/>
        <v>0.9186567693266563</v>
      </c>
      <c r="AT164" s="64">
        <f t="shared" ca="1" si="183"/>
        <v>0.90405649781788378</v>
      </c>
      <c r="AV164" s="40">
        <f t="shared" ca="1" si="103"/>
        <v>0.94791008310122926</v>
      </c>
      <c r="AW164" s="41">
        <f t="shared" ca="1" si="104"/>
        <v>25</v>
      </c>
      <c r="AX164" t="str">
        <f t="shared" ca="1" si="107"/>
        <v>+250s</v>
      </c>
      <c r="AY164">
        <f t="shared" ca="1" si="108"/>
        <v>240</v>
      </c>
      <c r="AZ164" s="5">
        <f t="shared" ca="1" si="109"/>
        <v>0.2</v>
      </c>
      <c r="BB164">
        <f t="shared" si="150"/>
        <v>0.33370645081816425</v>
      </c>
      <c r="BC164">
        <f t="shared" si="151"/>
        <v>0.66629354918183581</v>
      </c>
      <c r="BE164" s="33">
        <f t="shared" si="152"/>
        <v>3.8939690273948466</v>
      </c>
      <c r="BF164" s="32">
        <f t="shared" si="153"/>
        <v>0.53443656364597558</v>
      </c>
      <c r="BG164" s="33"/>
      <c r="BH164" s="34">
        <f t="shared" si="154"/>
        <v>0.46556343635402442</v>
      </c>
      <c r="BI164" s="34"/>
      <c r="BJ164" s="34">
        <f t="shared" si="159"/>
        <v>0.46556343635402442</v>
      </c>
      <c r="BK164" s="34"/>
      <c r="BL164" s="5">
        <f t="shared" ca="1" si="105"/>
        <v>0.53782450648508451</v>
      </c>
    </row>
    <row r="165" spans="1:64" x14ac:dyDescent="0.2">
      <c r="A165" s="45">
        <v>157</v>
      </c>
      <c r="B165" s="35">
        <f t="shared" si="155"/>
        <v>1.805555555555554E-2</v>
      </c>
      <c r="C165" s="36">
        <v>92.322043277586914</v>
      </c>
      <c r="D165" s="29">
        <v>90</v>
      </c>
      <c r="E165" s="29">
        <v>3</v>
      </c>
      <c r="F165" s="37">
        <f t="shared" si="142"/>
        <v>0.5</v>
      </c>
      <c r="G165" s="38">
        <f t="shared" si="156"/>
        <v>90</v>
      </c>
      <c r="H165" s="31">
        <v>5</v>
      </c>
      <c r="I165" s="31">
        <v>20</v>
      </c>
      <c r="J165" s="36">
        <v>16.139794199995222</v>
      </c>
      <c r="K165" s="37">
        <f t="shared" si="144"/>
        <v>4.0349485499988056</v>
      </c>
      <c r="L165" s="30">
        <f t="shared" si="145"/>
        <v>4.0349485499988056</v>
      </c>
      <c r="M165" s="37">
        <f t="shared" si="146"/>
        <v>94.034948549998802</v>
      </c>
      <c r="N165" s="37">
        <f t="shared" si="147"/>
        <v>94.034948549998802</v>
      </c>
      <c r="O165" s="37">
        <f t="shared" si="148"/>
        <v>2.3220432775869142</v>
      </c>
      <c r="Q165" s="64">
        <f t="shared" ref="Q165:AT165" ca="1" si="184">IF(AND(ABS(SLOPE($L135:$L165,$A135:$A165)) &gt; $Q$3,
      ABS(SLOPE(OFFSET($O135:$O165, Q$7, 0),$A135:$A165)) &gt; $Q$3),
(MAX(0,(CORREL( $L135:$L165, OFFSET($O135:$O165, Q$7, 0) )))),
(1-ABS(SLOPE($L135:$L165, $A135:$A165)-SLOPE(OFFSET($O135:$O165, Q$7, 0),$A135:$A165)))
)</f>
        <v>0.59180777347148017</v>
      </c>
      <c r="R165" s="64">
        <f t="shared" ca="1" si="184"/>
        <v>0.83382455396105271</v>
      </c>
      <c r="S165" s="64">
        <f t="shared" ca="1" si="184"/>
        <v>0.82548782878309968</v>
      </c>
      <c r="T165" s="64">
        <f t="shared" ca="1" si="184"/>
        <v>0.81744066105807989</v>
      </c>
      <c r="U165" s="64">
        <f t="shared" ca="1" si="184"/>
        <v>0.80422112817052138</v>
      </c>
      <c r="V165" s="64">
        <f t="shared" ca="1" si="184"/>
        <v>0.79238842281977406</v>
      </c>
      <c r="W165" s="64">
        <f t="shared" ca="1" si="184"/>
        <v>0.78975591076752272</v>
      </c>
      <c r="X165" s="64">
        <f t="shared" ca="1" si="184"/>
        <v>0.78817993238482098</v>
      </c>
      <c r="Y165" s="64">
        <f t="shared" ca="1" si="184"/>
        <v>0.78409121811738347</v>
      </c>
      <c r="Z165" s="64">
        <f t="shared" ca="1" si="184"/>
        <v>0.78581495422920999</v>
      </c>
      <c r="AA165" s="64">
        <f t="shared" ca="1" si="184"/>
        <v>0.78793205307305336</v>
      </c>
      <c r="AB165" s="64">
        <f t="shared" ca="1" si="184"/>
        <v>0.79096122479656705</v>
      </c>
      <c r="AC165" s="64">
        <f t="shared" ca="1" si="184"/>
        <v>0.79600483471559058</v>
      </c>
      <c r="AD165" s="64">
        <f t="shared" ca="1" si="184"/>
        <v>0.80265500638788345</v>
      </c>
      <c r="AE165" s="64">
        <f t="shared" ca="1" si="184"/>
        <v>0.80928501101435835</v>
      </c>
      <c r="AF165" s="64">
        <f t="shared" ca="1" si="184"/>
        <v>0.81520277368234617</v>
      </c>
      <c r="AG165" s="64">
        <f t="shared" ca="1" si="184"/>
        <v>0.82705698377658288</v>
      </c>
      <c r="AH165" s="64">
        <f t="shared" ca="1" si="184"/>
        <v>0.4587364981484478</v>
      </c>
      <c r="AI165" s="64">
        <f t="shared" ca="1" si="184"/>
        <v>0.51987726176639659</v>
      </c>
      <c r="AJ165" s="64">
        <f t="shared" ca="1" si="184"/>
        <v>0.60260867240445448</v>
      </c>
      <c r="AK165" s="64">
        <f t="shared" ca="1" si="184"/>
        <v>0.66282336769571126</v>
      </c>
      <c r="AL165" s="64">
        <f t="shared" ca="1" si="184"/>
        <v>0.7260657482659113</v>
      </c>
      <c r="AM165" s="64">
        <f t="shared" ca="1" si="184"/>
        <v>0.83886640835811588</v>
      </c>
      <c r="AN165" s="64">
        <f t="shared" ca="1" si="184"/>
        <v>0.92484706942111838</v>
      </c>
      <c r="AO165" s="64">
        <f t="shared" ca="1" si="184"/>
        <v>0.94737219518890681</v>
      </c>
      <c r="AP165" s="64">
        <f t="shared" ca="1" si="184"/>
        <v>0.94742236828423831</v>
      </c>
      <c r="AQ165" s="64">
        <f t="shared" ca="1" si="184"/>
        <v>0.93527267395640756</v>
      </c>
      <c r="AR165" s="64">
        <f t="shared" ca="1" si="184"/>
        <v>0.92103587261035746</v>
      </c>
      <c r="AS165" s="64">
        <f t="shared" ca="1" si="184"/>
        <v>0.9071300487744266</v>
      </c>
      <c r="AT165" s="64">
        <f t="shared" ca="1" si="184"/>
        <v>0.88204668831693545</v>
      </c>
      <c r="AV165" s="40">
        <f t="shared" ca="1" si="103"/>
        <v>0.94742236828423831</v>
      </c>
      <c r="AW165" s="41">
        <f t="shared" ca="1" si="104"/>
        <v>25</v>
      </c>
      <c r="AX165" t="str">
        <f t="shared" ca="1" si="107"/>
        <v>+250s</v>
      </c>
      <c r="AY165">
        <f t="shared" ca="1" si="108"/>
        <v>240</v>
      </c>
      <c r="AZ165" s="5">
        <f t="shared" ca="1" si="109"/>
        <v>0.2</v>
      </c>
      <c r="BB165">
        <f t="shared" si="150"/>
        <v>0.3425810544823783</v>
      </c>
      <c r="BC165">
        <f t="shared" si="151"/>
        <v>0.6574189455176217</v>
      </c>
      <c r="BE165" s="33">
        <f t="shared" si="152"/>
        <v>4.0349485499988056</v>
      </c>
      <c r="BF165" s="32">
        <f t="shared" si="153"/>
        <v>0.54864939253913625</v>
      </c>
      <c r="BG165" s="33"/>
      <c r="BH165" s="34">
        <f t="shared" si="154"/>
        <v>0.45135060746086375</v>
      </c>
      <c r="BI165" s="34"/>
      <c r="BJ165" s="34">
        <f t="shared" si="159"/>
        <v>0.45135060746086375</v>
      </c>
      <c r="BK165" s="34"/>
      <c r="BL165" s="5">
        <f t="shared" ca="1" si="105"/>
        <v>0.53292432524836741</v>
      </c>
    </row>
    <row r="166" spans="1:64" x14ac:dyDescent="0.2">
      <c r="A166" s="45">
        <v>158</v>
      </c>
      <c r="B166" s="35">
        <f t="shared" si="155"/>
        <v>1.8171296296296279E-2</v>
      </c>
      <c r="C166" s="36">
        <v>92.21012981828116</v>
      </c>
      <c r="D166" s="29">
        <v>90</v>
      </c>
      <c r="E166" s="29">
        <v>3</v>
      </c>
      <c r="F166" s="37">
        <f t="shared" si="142"/>
        <v>0.5</v>
      </c>
      <c r="G166" s="38">
        <f t="shared" si="156"/>
        <v>90</v>
      </c>
      <c r="H166" s="31">
        <v>5</v>
      </c>
      <c r="I166" s="31">
        <v>20</v>
      </c>
      <c r="J166" s="36">
        <v>16.669125288437201</v>
      </c>
      <c r="K166" s="37">
        <f t="shared" si="144"/>
        <v>4.1672813221093001</v>
      </c>
      <c r="L166" s="30">
        <f t="shared" si="145"/>
        <v>4.1672813221093001</v>
      </c>
      <c r="M166" s="37">
        <f t="shared" si="146"/>
        <v>94.167281322109304</v>
      </c>
      <c r="N166" s="37">
        <f t="shared" si="147"/>
        <v>94.167281322109304</v>
      </c>
      <c r="O166" s="37">
        <f t="shared" si="148"/>
        <v>2.2101298182811604</v>
      </c>
      <c r="Q166" s="64">
        <f t="shared" ref="Q166:AT166" ca="1" si="185">IF(AND(ABS(SLOPE($L136:$L166,$A136:$A166)) &gt; $Q$3,
      ABS(SLOPE(OFFSET($O136:$O166, Q$7, 0),$A136:$A166)) &gt; $Q$3),
(MAX(0,(CORREL( $L136:$L166, OFFSET($O136:$O166, Q$7, 0) )))),
(1-ABS(SLOPE($L136:$L166, $A136:$A166)-SLOPE(OFFSET($O136:$O166, Q$7, 0),$A136:$A166)))
)</f>
        <v>0.83651646516212952</v>
      </c>
      <c r="R166" s="64">
        <f t="shared" ca="1" si="185"/>
        <v>0.8281797399841766</v>
      </c>
      <c r="S166" s="64">
        <f t="shared" ca="1" si="185"/>
        <v>0.8201325722591567</v>
      </c>
      <c r="T166" s="64">
        <f t="shared" ca="1" si="185"/>
        <v>0.8069130393715982</v>
      </c>
      <c r="U166" s="64">
        <f t="shared" ca="1" si="185"/>
        <v>0.79508033402085099</v>
      </c>
      <c r="V166" s="64">
        <f t="shared" ca="1" si="185"/>
        <v>0.79244782196859953</v>
      </c>
      <c r="W166" s="64">
        <f t="shared" ca="1" si="185"/>
        <v>0.7908718435858979</v>
      </c>
      <c r="X166" s="64">
        <f t="shared" ca="1" si="185"/>
        <v>0.78678312931846028</v>
      </c>
      <c r="Y166" s="64">
        <f t="shared" ca="1" si="185"/>
        <v>0.78850686543028692</v>
      </c>
      <c r="Z166" s="64">
        <f t="shared" ca="1" si="185"/>
        <v>0.79062396427413018</v>
      </c>
      <c r="AA166" s="64">
        <f t="shared" ca="1" si="185"/>
        <v>0.79365313599764387</v>
      </c>
      <c r="AB166" s="64">
        <f t="shared" ca="1" si="185"/>
        <v>0.79869674591666739</v>
      </c>
      <c r="AC166" s="64">
        <f t="shared" ca="1" si="185"/>
        <v>0.80534691758896026</v>
      </c>
      <c r="AD166" s="64">
        <f t="shared" ca="1" si="185"/>
        <v>0.81197692221543527</v>
      </c>
      <c r="AE166" s="64">
        <f t="shared" ca="1" si="185"/>
        <v>0.8178946848834231</v>
      </c>
      <c r="AF166" s="64">
        <f t="shared" ca="1" si="185"/>
        <v>0.82974889497765969</v>
      </c>
      <c r="AG166" s="64">
        <f t="shared" ca="1" si="185"/>
        <v>0.45199169067131456</v>
      </c>
      <c r="AH166" s="64">
        <f t="shared" ca="1" si="185"/>
        <v>0.51336658385319878</v>
      </c>
      <c r="AI166" s="64">
        <f t="shared" ca="1" si="185"/>
        <v>0.59673031176141211</v>
      </c>
      <c r="AJ166" s="64">
        <f t="shared" ca="1" si="185"/>
        <v>0.65748856470071426</v>
      </c>
      <c r="AK166" s="64">
        <f t="shared" ca="1" si="185"/>
        <v>0.72141523702138821</v>
      </c>
      <c r="AL166" s="64">
        <f t="shared" ca="1" si="185"/>
        <v>0.83561009869875347</v>
      </c>
      <c r="AM166" s="64">
        <f t="shared" ca="1" si="185"/>
        <v>0.92294842800324761</v>
      </c>
      <c r="AN166" s="64">
        <f t="shared" ca="1" si="185"/>
        <v>0.94674083948779386</v>
      </c>
      <c r="AO166" s="64">
        <f t="shared" ca="1" si="185"/>
        <v>0.94801335534087938</v>
      </c>
      <c r="AP166" s="64">
        <f t="shared" ca="1" si="185"/>
        <v>0.93682258506859439</v>
      </c>
      <c r="AQ166" s="64">
        <f t="shared" ca="1" si="185"/>
        <v>0.92338943768168269</v>
      </c>
      <c r="AR166" s="64">
        <f t="shared" ca="1" si="185"/>
        <v>0.91019488926486003</v>
      </c>
      <c r="AS166" s="64">
        <f t="shared" ca="1" si="185"/>
        <v>0.88554790951993978</v>
      </c>
      <c r="AT166" s="64">
        <f t="shared" ca="1" si="185"/>
        <v>0.85138561011593061</v>
      </c>
      <c r="AV166" s="40">
        <f t="shared" ca="1" si="103"/>
        <v>0.94801335534087938</v>
      </c>
      <c r="AW166" s="41">
        <f t="shared" ca="1" si="104"/>
        <v>24</v>
      </c>
      <c r="AX166" t="str">
        <f t="shared" ca="1" si="107"/>
        <v>+240s</v>
      </c>
      <c r="AY166">
        <f t="shared" ca="1" si="108"/>
        <v>230</v>
      </c>
      <c r="AZ166" s="5">
        <f t="shared" ca="1" si="109"/>
        <v>0.23333333333333334</v>
      </c>
      <c r="BB166">
        <f t="shared" si="150"/>
        <v>0.39143030076562796</v>
      </c>
      <c r="BC166">
        <f t="shared" si="151"/>
        <v>0.6085696992343721</v>
      </c>
      <c r="BE166" s="33">
        <f t="shared" si="152"/>
        <v>4.1672813221093001</v>
      </c>
      <c r="BF166" s="32">
        <f t="shared" si="153"/>
        <v>0.62688229231170145</v>
      </c>
      <c r="BG166" s="33"/>
      <c r="BH166" s="34">
        <f t="shared" si="154"/>
        <v>0.37311770768829855</v>
      </c>
      <c r="BI166" s="34"/>
      <c r="BJ166" s="34">
        <f t="shared" si="159"/>
        <v>0.37311770768829855</v>
      </c>
      <c r="BK166" s="34"/>
      <c r="BL166" s="5">
        <f t="shared" ca="1" si="105"/>
        <v>0.51815479878750381</v>
      </c>
    </row>
    <row r="167" spans="1:64" x14ac:dyDescent="0.2">
      <c r="A167" s="45">
        <v>159</v>
      </c>
      <c r="B167" s="35">
        <f t="shared" si="155"/>
        <v>1.8287037037037018E-2</v>
      </c>
      <c r="C167" s="36">
        <v>92.901264742542978</v>
      </c>
      <c r="D167" s="29">
        <v>90</v>
      </c>
      <c r="E167" s="29">
        <v>3</v>
      </c>
      <c r="F167" s="37">
        <f t="shared" si="142"/>
        <v>0.5</v>
      </c>
      <c r="G167" s="38">
        <f t="shared" si="156"/>
        <v>90</v>
      </c>
      <c r="H167" s="31">
        <v>5</v>
      </c>
      <c r="I167" s="31">
        <v>20</v>
      </c>
      <c r="J167" s="36">
        <v>17.162735037306355</v>
      </c>
      <c r="K167" s="37">
        <f t="shared" si="144"/>
        <v>4.2906837593265887</v>
      </c>
      <c r="L167" s="30">
        <f t="shared" si="145"/>
        <v>4.2906837593265887</v>
      </c>
      <c r="M167" s="37">
        <f t="shared" si="146"/>
        <v>94.290683759326583</v>
      </c>
      <c r="N167" s="37">
        <f t="shared" si="147"/>
        <v>94.290683759326583</v>
      </c>
      <c r="O167" s="37">
        <f t="shared" si="148"/>
        <v>2.9012647425429776</v>
      </c>
      <c r="Q167" s="64">
        <f t="shared" ref="Q167:AT167" ca="1" si="186">IF(AND(ABS(SLOPE($L137:$L167,$A137:$A167)) &gt; $Q$3,
      ABS(SLOPE(OFFSET($O137:$O167, Q$7, 0),$A137:$A167)) &gt; $Q$3),
(MAX(0,(CORREL( $L137:$L167, OFFSET($O137:$O167, Q$7, 0) )))),
(1-ABS(SLOPE($L137:$L167, $A137:$A167)-SLOPE(OFFSET($O137:$O167, Q$7, 0),$A137:$A167)))
)</f>
        <v>0.83132289971851314</v>
      </c>
      <c r="R167" s="64">
        <f t="shared" ca="1" si="186"/>
        <v>0.82327573199349324</v>
      </c>
      <c r="S167" s="64">
        <f t="shared" ca="1" si="186"/>
        <v>0.81005619910593474</v>
      </c>
      <c r="T167" s="64">
        <f t="shared" ca="1" si="186"/>
        <v>0.79822349375518753</v>
      </c>
      <c r="U167" s="64">
        <f t="shared" ca="1" si="186"/>
        <v>0.79559098170293607</v>
      </c>
      <c r="V167" s="64">
        <f t="shared" ca="1" si="186"/>
        <v>0.79401500332023445</v>
      </c>
      <c r="W167" s="64">
        <f t="shared" ca="1" si="186"/>
        <v>0.78992628905279683</v>
      </c>
      <c r="X167" s="64">
        <f t="shared" ca="1" si="186"/>
        <v>0.79165002516462346</v>
      </c>
      <c r="Y167" s="64">
        <f t="shared" ca="1" si="186"/>
        <v>0.79376712400846672</v>
      </c>
      <c r="Z167" s="64">
        <f t="shared" ca="1" si="186"/>
        <v>0.79679629573198041</v>
      </c>
      <c r="AA167" s="64">
        <f t="shared" ca="1" si="186"/>
        <v>0.80183990565100394</v>
      </c>
      <c r="AB167" s="64">
        <f t="shared" ca="1" si="186"/>
        <v>0.80849007732329681</v>
      </c>
      <c r="AC167" s="64">
        <f t="shared" ca="1" si="186"/>
        <v>0.81512008194977181</v>
      </c>
      <c r="AD167" s="64">
        <f t="shared" ca="1" si="186"/>
        <v>0.82103784461775964</v>
      </c>
      <c r="AE167" s="64">
        <f t="shared" ca="1" si="186"/>
        <v>0.83289205471199623</v>
      </c>
      <c r="AF167" s="64">
        <f t="shared" ca="1" si="186"/>
        <v>0.44502366570365443</v>
      </c>
      <c r="AG167" s="64">
        <f t="shared" ca="1" si="186"/>
        <v>0.50663347119760915</v>
      </c>
      <c r="AH167" s="64">
        <f t="shared" ca="1" si="186"/>
        <v>0.59063907761747048</v>
      </c>
      <c r="AI167" s="64">
        <f t="shared" ca="1" si="186"/>
        <v>0.65195009286280625</v>
      </c>
      <c r="AJ167" s="64">
        <f t="shared" ca="1" si="186"/>
        <v>0.71657378030907859</v>
      </c>
      <c r="AK167" s="64">
        <f t="shared" ca="1" si="186"/>
        <v>0.83219021753128564</v>
      </c>
      <c r="AL167" s="64">
        <f t="shared" ca="1" si="186"/>
        <v>0.92091502876687414</v>
      </c>
      <c r="AM167" s="64">
        <f t="shared" ca="1" si="186"/>
        <v>0.94600683970950117</v>
      </c>
      <c r="AN167" s="64">
        <f t="shared" ca="1" si="186"/>
        <v>0.9485346324374645</v>
      </c>
      <c r="AO167" s="64">
        <f t="shared" ca="1" si="186"/>
        <v>0.93832972467345732</v>
      </c>
      <c r="AP167" s="64">
        <f t="shared" ca="1" si="186"/>
        <v>0.92572317426093131</v>
      </c>
      <c r="AQ167" s="64">
        <f t="shared" ca="1" si="186"/>
        <v>0.91326032502389032</v>
      </c>
      <c r="AR167" s="64">
        <f t="shared" ca="1" si="186"/>
        <v>0.88906375243604474</v>
      </c>
      <c r="AS167" s="64">
        <f t="shared" ca="1" si="186"/>
        <v>0.85558432479705526</v>
      </c>
      <c r="AT167" s="64">
        <f t="shared" ca="1" si="186"/>
        <v>0.80348892870435962</v>
      </c>
      <c r="AV167" s="40">
        <f t="shared" ref="AV167:AV230" ca="1" si="187">MAX(Q167:AT167)</f>
        <v>0.9485346324374645</v>
      </c>
      <c r="AW167" s="41">
        <f t="shared" ref="AW167:AW230" ca="1" si="188">MATCH(AV167, Q167:AT167, 0)-1</f>
        <v>23</v>
      </c>
      <c r="AX167" t="str">
        <f t="shared" ca="1" si="107"/>
        <v>+230s</v>
      </c>
      <c r="AY167">
        <f t="shared" ca="1" si="108"/>
        <v>220</v>
      </c>
      <c r="AZ167" s="5">
        <f t="shared" ca="1" si="109"/>
        <v>0.26666666666666666</v>
      </c>
      <c r="BB167">
        <f t="shared" si="150"/>
        <v>0.27788380335672225</v>
      </c>
      <c r="BC167">
        <f t="shared" si="151"/>
        <v>0.72211619664327775</v>
      </c>
      <c r="BE167" s="33">
        <f t="shared" si="152"/>
        <v>4.2906837593265887</v>
      </c>
      <c r="BF167" s="32">
        <f t="shared" si="153"/>
        <v>0.44503564313703969</v>
      </c>
      <c r="BG167" s="33"/>
      <c r="BH167" s="34">
        <f t="shared" si="154"/>
        <v>0.55496435686296031</v>
      </c>
      <c r="BI167" s="34"/>
      <c r="BJ167" s="34">
        <f t="shared" si="159"/>
        <v>0.55496435686296031</v>
      </c>
      <c r="BK167" s="34"/>
      <c r="BL167" s="5">
        <f t="shared" ref="BL167:BL230" ca="1" si="189">($BL$2*AV167+$BL$3*AZ167+BJ167*$BL$4)/SUM($BL$2:$BL$4)</f>
        <v>0.59005521865569721</v>
      </c>
    </row>
    <row r="168" spans="1:64" x14ac:dyDescent="0.2">
      <c r="A168" s="45">
        <v>160</v>
      </c>
      <c r="B168" s="35">
        <f t="shared" si="155"/>
        <v>1.8402777777777758E-2</v>
      </c>
      <c r="C168" s="36">
        <v>92.644881434881327</v>
      </c>
      <c r="D168" s="29">
        <v>90</v>
      </c>
      <c r="E168" s="29">
        <v>3</v>
      </c>
      <c r="F168" s="37">
        <f t="shared" si="142"/>
        <v>0.5</v>
      </c>
      <c r="G168" s="38">
        <f t="shared" si="156"/>
        <v>90</v>
      </c>
      <c r="H168" s="31">
        <v>5</v>
      </c>
      <c r="I168" s="31">
        <v>20</v>
      </c>
      <c r="J168" s="36">
        <v>17.619565658557363</v>
      </c>
      <c r="K168" s="37">
        <f t="shared" si="144"/>
        <v>4.4048914146393408</v>
      </c>
      <c r="L168" s="30">
        <f t="shared" si="145"/>
        <v>4.4048914146393408</v>
      </c>
      <c r="M168" s="37">
        <f t="shared" si="146"/>
        <v>94.404891414639337</v>
      </c>
      <c r="N168" s="37">
        <f t="shared" si="147"/>
        <v>94.404891414639337</v>
      </c>
      <c r="O168" s="37">
        <f t="shared" si="148"/>
        <v>2.6448814348813272</v>
      </c>
      <c r="Q168" s="64">
        <f t="shared" ref="Q168:AT168" ca="1" si="190">IF(AND(ABS(SLOPE($L138:$L168,$A138:$A168)) &gt; $Q$3,
      ABS(SLOPE(OFFSET($O138:$O168, Q$7, 0),$A138:$A168)) &gt; $Q$3),
(MAX(0,(CORREL( $L138:$L168, OFFSET($O138:$O168, Q$7, 0) )))),
(1-ABS(SLOPE($L138:$L168, $A138:$A168)-SLOPE(OFFSET($O138:$O168, Q$7, 0),$A138:$A168)))
)</f>
        <v>0.8268634045821468</v>
      </c>
      <c r="R168" s="64">
        <f t="shared" ca="1" si="190"/>
        <v>0.81364387169458829</v>
      </c>
      <c r="S168" s="64">
        <f t="shared" ca="1" si="190"/>
        <v>0.80181116634384098</v>
      </c>
      <c r="T168" s="64">
        <f t="shared" ca="1" si="190"/>
        <v>0.79917865429158963</v>
      </c>
      <c r="U168" s="64">
        <f t="shared" ca="1" si="190"/>
        <v>0.79760267590888789</v>
      </c>
      <c r="V168" s="64">
        <f t="shared" ca="1" si="190"/>
        <v>0.79351396164145038</v>
      </c>
      <c r="W168" s="64">
        <f t="shared" ca="1" si="190"/>
        <v>0.79523769775327691</v>
      </c>
      <c r="X168" s="64">
        <f t="shared" ca="1" si="190"/>
        <v>0.79735479659712016</v>
      </c>
      <c r="Y168" s="64">
        <f t="shared" ca="1" si="190"/>
        <v>0.80038396832063397</v>
      </c>
      <c r="Z168" s="64">
        <f t="shared" ca="1" si="190"/>
        <v>0.80542757823965749</v>
      </c>
      <c r="AA168" s="64">
        <f t="shared" ca="1" si="190"/>
        <v>0.81207774991195036</v>
      </c>
      <c r="AB168" s="64">
        <f t="shared" ca="1" si="190"/>
        <v>0.81870775453842537</v>
      </c>
      <c r="AC168" s="64">
        <f t="shared" ca="1" si="190"/>
        <v>0.82462551720641319</v>
      </c>
      <c r="AD168" s="64">
        <f t="shared" ca="1" si="190"/>
        <v>0.83647972730064979</v>
      </c>
      <c r="AE168" s="64">
        <f t="shared" ca="1" si="190"/>
        <v>0.43779206017748257</v>
      </c>
      <c r="AF168" s="64">
        <f t="shared" ca="1" si="190"/>
        <v>0.49963830965304995</v>
      </c>
      <c r="AG168" s="64">
        <f t="shared" ca="1" si="190"/>
        <v>0.58429807572095804</v>
      </c>
      <c r="AH168" s="64">
        <f t="shared" ca="1" si="190"/>
        <v>0.64617348830289079</v>
      </c>
      <c r="AI168" s="64">
        <f t="shared" ca="1" si="190"/>
        <v>0.71151008019296536</v>
      </c>
      <c r="AJ168" s="64">
        <f t="shared" ca="1" si="190"/>
        <v>0.8285820531732625</v>
      </c>
      <c r="AK168" s="64">
        <f t="shared" ca="1" si="190"/>
        <v>0.91872877565669586</v>
      </c>
      <c r="AL168" s="64">
        <f t="shared" ca="1" si="190"/>
        <v>0.94515876358337214</v>
      </c>
      <c r="AM168" s="64">
        <f t="shared" ca="1" si="190"/>
        <v>0.94898137820487249</v>
      </c>
      <c r="AN168" s="64">
        <f t="shared" ca="1" si="190"/>
        <v>0.93979456078709211</v>
      </c>
      <c r="AO168" s="64">
        <f t="shared" ca="1" si="190"/>
        <v>0.92804201759765914</v>
      </c>
      <c r="AP168" s="64">
        <f t="shared" ca="1" si="190"/>
        <v>0.91633525608263244</v>
      </c>
      <c r="AQ168" s="64">
        <f t="shared" ca="1" si="190"/>
        <v>0.89260568963916198</v>
      </c>
      <c r="AR168" s="64">
        <f t="shared" ca="1" si="190"/>
        <v>0.85983399212884026</v>
      </c>
      <c r="AS168" s="64">
        <f t="shared" ca="1" si="190"/>
        <v>0.80859689325160589</v>
      </c>
      <c r="AT168" s="64">
        <f t="shared" ca="1" si="190"/>
        <v>0.72655310099899628</v>
      </c>
      <c r="AV168" s="40">
        <f t="shared" ca="1" si="187"/>
        <v>0.94898137820487249</v>
      </c>
      <c r="AW168" s="41">
        <f t="shared" ca="1" si="188"/>
        <v>22</v>
      </c>
      <c r="AX168" t="str">
        <f t="shared" ref="AX168:AX231" ca="1" si="191">OFFSET($Q$6, 0, AW168)</f>
        <v>+220s</v>
      </c>
      <c r="AY168">
        <f t="shared" ref="AY168:AY231" ca="1" si="192">MAX(AW168-1,0) * 10</f>
        <v>210</v>
      </c>
      <c r="AZ168" s="5">
        <f t="shared" ref="AZ168:AZ231" ca="1" si="193">ABS( 5*60 - AY168 ) / (5*60)</f>
        <v>0.3</v>
      </c>
      <c r="BB168">
        <f t="shared" si="150"/>
        <v>0.3520019959516027</v>
      </c>
      <c r="BC168">
        <f t="shared" si="151"/>
        <v>0.64799800404839725</v>
      </c>
      <c r="BE168" s="33">
        <f t="shared" si="152"/>
        <v>4.4048914146393408</v>
      </c>
      <c r="BF168" s="32">
        <f t="shared" si="153"/>
        <v>0.56373719073056439</v>
      </c>
      <c r="BG168" s="33"/>
      <c r="BH168" s="34">
        <f t="shared" si="154"/>
        <v>0.43626280926943561</v>
      </c>
      <c r="BI168" s="34"/>
      <c r="BJ168" s="34">
        <f t="shared" si="159"/>
        <v>0.43626280926943561</v>
      </c>
      <c r="BK168" s="34"/>
      <c r="BL168" s="5">
        <f t="shared" ca="1" si="189"/>
        <v>0.56174806249143605</v>
      </c>
    </row>
    <row r="169" spans="1:64" x14ac:dyDescent="0.2">
      <c r="A169" s="45">
        <v>161</v>
      </c>
      <c r="B169" s="35">
        <f t="shared" si="155"/>
        <v>1.8518518518518497E-2</v>
      </c>
      <c r="C169" s="36">
        <v>92.454359915184213</v>
      </c>
      <c r="D169" s="29">
        <v>90</v>
      </c>
      <c r="E169" s="29">
        <v>3</v>
      </c>
      <c r="F169" s="37">
        <f t="shared" si="142"/>
        <v>0.5</v>
      </c>
      <c r="G169" s="38">
        <f t="shared" si="156"/>
        <v>90</v>
      </c>
      <c r="H169" s="31">
        <v>5</v>
      </c>
      <c r="I169" s="31">
        <v>20</v>
      </c>
      <c r="J169" s="36">
        <v>18.03863818050058</v>
      </c>
      <c r="K169" s="37">
        <f t="shared" si="144"/>
        <v>4.5096595451251451</v>
      </c>
      <c r="L169" s="30">
        <f t="shared" si="145"/>
        <v>4.5096595451251451</v>
      </c>
      <c r="M169" s="37">
        <f t="shared" si="146"/>
        <v>94.509659545125146</v>
      </c>
      <c r="N169" s="37">
        <f t="shared" si="147"/>
        <v>94.509659545125146</v>
      </c>
      <c r="O169" s="37">
        <f t="shared" si="148"/>
        <v>2.454359915184213</v>
      </c>
      <c r="Q169" s="64">
        <f t="shared" ref="Q169:AT169" ca="1" si="194">IF(AND(ABS(SLOPE($L139:$L169,$A139:$A169)) &gt; $Q$3,
      ABS(SLOPE(OFFSET($O139:$O169, Q$7, 0),$A139:$A169)) &gt; $Q$3),
(MAX(0,(CORREL( $L139:$L169, OFFSET($O139:$O169, Q$7, 0) )))),
(1-ABS(SLOPE($L139:$L169, $A139:$A169)-SLOPE(OFFSET($O139:$O169, Q$7, 0),$A139:$A169)))
)</f>
        <v>0.81766836888346028</v>
      </c>
      <c r="R169" s="64">
        <f t="shared" ca="1" si="194"/>
        <v>0.80583566353271308</v>
      </c>
      <c r="S169" s="64">
        <f t="shared" ca="1" si="194"/>
        <v>0.80320315148046162</v>
      </c>
      <c r="T169" s="64">
        <f t="shared" ca="1" si="194"/>
        <v>0.80162717309775999</v>
      </c>
      <c r="U169" s="64">
        <f t="shared" ca="1" si="194"/>
        <v>0.79753845883032237</v>
      </c>
      <c r="V169" s="64">
        <f t="shared" ca="1" si="194"/>
        <v>0.79926219494214901</v>
      </c>
      <c r="W169" s="64">
        <f t="shared" ca="1" si="194"/>
        <v>0.80137929378599226</v>
      </c>
      <c r="X169" s="64">
        <f t="shared" ca="1" si="194"/>
        <v>0.80440846550950595</v>
      </c>
      <c r="Y169" s="64">
        <f t="shared" ca="1" si="194"/>
        <v>0.80945207542852948</v>
      </c>
      <c r="Z169" s="64">
        <f t="shared" ca="1" si="194"/>
        <v>0.81610224710082235</v>
      </c>
      <c r="AA169" s="64">
        <f t="shared" ca="1" si="194"/>
        <v>0.82273225172729736</v>
      </c>
      <c r="AB169" s="64">
        <f t="shared" ca="1" si="194"/>
        <v>0.82865001439528518</v>
      </c>
      <c r="AC169" s="64">
        <f t="shared" ca="1" si="194"/>
        <v>0.84050422448952178</v>
      </c>
      <c r="AD169" s="64">
        <f t="shared" ca="1" si="194"/>
        <v>0.43025136144807491</v>
      </c>
      <c r="AE169" s="64">
        <f t="shared" ca="1" si="194"/>
        <v>0.49233632436035984</v>
      </c>
      <c r="AF169" s="64">
        <f t="shared" ca="1" si="194"/>
        <v>0.57766542405141708</v>
      </c>
      <c r="AG169" s="64">
        <f t="shared" ca="1" si="194"/>
        <v>0.64011947490724419</v>
      </c>
      <c r="AH169" s="64">
        <f t="shared" ca="1" si="194"/>
        <v>0.70618827843963106</v>
      </c>
      <c r="AI169" s="64">
        <f t="shared" ca="1" si="194"/>
        <v>0.82475688650334134</v>
      </c>
      <c r="AJ169" s="64">
        <f t="shared" ca="1" si="194"/>
        <v>0.91636816235250429</v>
      </c>
      <c r="AK169" s="64">
        <f t="shared" ca="1" si="194"/>
        <v>0.94418246824620111</v>
      </c>
      <c r="AL169" s="64">
        <f t="shared" ca="1" si="194"/>
        <v>0.94934678895158831</v>
      </c>
      <c r="AM169" s="64">
        <f t="shared" ca="1" si="194"/>
        <v>0.94121618046323441</v>
      </c>
      <c r="AN169" s="64">
        <f t="shared" ca="1" si="194"/>
        <v>0.93035003595640164</v>
      </c>
      <c r="AO169" s="64">
        <f t="shared" ca="1" si="194"/>
        <v>0.91942817360062523</v>
      </c>
      <c r="AP169" s="64">
        <f t="shared" ca="1" si="194"/>
        <v>0.89618510667733209</v>
      </c>
      <c r="AQ169" s="64">
        <f t="shared" ca="1" si="194"/>
        <v>0.86415035257356398</v>
      </c>
      <c r="AR169" s="64">
        <f t="shared" ca="1" si="194"/>
        <v>0.81380816183670168</v>
      </c>
      <c r="AS169" s="64">
        <f t="shared" ca="1" si="194"/>
        <v>0.73276439726489739</v>
      </c>
      <c r="AT169" s="64">
        <f t="shared" ca="1" si="194"/>
        <v>0.61718680309663254</v>
      </c>
      <c r="AV169" s="40">
        <f t="shared" ca="1" si="187"/>
        <v>0.94934678895158831</v>
      </c>
      <c r="AW169" s="41">
        <f t="shared" ca="1" si="188"/>
        <v>21</v>
      </c>
      <c r="AX169" t="str">
        <f t="shared" ca="1" si="191"/>
        <v>+210s</v>
      </c>
      <c r="AY169">
        <f t="shared" ca="1" si="192"/>
        <v>200</v>
      </c>
      <c r="AZ169" s="5">
        <f t="shared" ca="1" si="193"/>
        <v>0.33333333333333331</v>
      </c>
      <c r="BB169">
        <f t="shared" si="150"/>
        <v>0.41105992598818641</v>
      </c>
      <c r="BC169">
        <f t="shared" si="151"/>
        <v>0.58894007401181359</v>
      </c>
      <c r="BE169" s="33">
        <f t="shared" si="152"/>
        <v>4.5096595451251451</v>
      </c>
      <c r="BF169" s="32">
        <f t="shared" si="153"/>
        <v>0.65831947137696001</v>
      </c>
      <c r="BG169" s="33"/>
      <c r="BH169" s="34">
        <f t="shared" si="154"/>
        <v>0.34168052862303999</v>
      </c>
      <c r="BI169" s="34"/>
      <c r="BJ169" s="34">
        <f t="shared" si="159"/>
        <v>0.34168052862303999</v>
      </c>
      <c r="BK169" s="34"/>
      <c r="BL169" s="5">
        <f t="shared" ca="1" si="189"/>
        <v>0.54145355030265385</v>
      </c>
    </row>
    <row r="170" spans="1:64" x14ac:dyDescent="0.2">
      <c r="A170" s="45">
        <v>162</v>
      </c>
      <c r="B170" s="35">
        <f t="shared" si="155"/>
        <v>1.8634259259259236E-2</v>
      </c>
      <c r="C170" s="36">
        <v>92.53378067465222</v>
      </c>
      <c r="D170" s="29">
        <v>90</v>
      </c>
      <c r="E170" s="29">
        <v>3</v>
      </c>
      <c r="F170" s="37">
        <f t="shared" si="142"/>
        <v>0.5</v>
      </c>
      <c r="G170" s="38">
        <f t="shared" si="156"/>
        <v>90</v>
      </c>
      <c r="H170" s="31">
        <v>5</v>
      </c>
      <c r="I170" s="31">
        <v>20</v>
      </c>
      <c r="J170" s="36">
        <v>18.419054545703283</v>
      </c>
      <c r="K170" s="37">
        <f t="shared" si="144"/>
        <v>4.6047636364258206</v>
      </c>
      <c r="L170" s="30">
        <f t="shared" si="145"/>
        <v>4.6047636364258206</v>
      </c>
      <c r="M170" s="37">
        <f t="shared" si="146"/>
        <v>94.604763636425815</v>
      </c>
      <c r="N170" s="37">
        <f t="shared" si="147"/>
        <v>94.604763636425815</v>
      </c>
      <c r="O170" s="37">
        <f t="shared" si="148"/>
        <v>2.5337806746522205</v>
      </c>
      <c r="Q170" s="64">
        <f t="shared" ref="Q170:AT170" ca="1" si="195">IF(AND(ABS(SLOPE($L140:$L170,$A140:$A170)) &gt; $Q$3,
      ABS(SLOPE(OFFSET($O140:$O170, Q$7, 0),$A140:$A170)) &gt; $Q$3),
(MAX(0,(CORREL( $L140:$L170, OFFSET($O140:$O170, Q$7, 0) )))),
(1-ABS(SLOPE($L140:$L170, $A140:$A170)-SLOPE(OFFSET($O140:$O170, Q$7, 0),$A140:$A170)))
)</f>
        <v>0.81028836096820334</v>
      </c>
      <c r="R170" s="64">
        <f t="shared" ca="1" si="195"/>
        <v>0.80765584891595188</v>
      </c>
      <c r="S170" s="64">
        <f t="shared" ca="1" si="195"/>
        <v>0.80607987053325025</v>
      </c>
      <c r="T170" s="64">
        <f t="shared" ca="1" si="195"/>
        <v>0.80199115626581263</v>
      </c>
      <c r="U170" s="64">
        <f t="shared" ca="1" si="195"/>
        <v>0.80371489237763927</v>
      </c>
      <c r="V170" s="64">
        <f t="shared" ca="1" si="195"/>
        <v>0.80583199122148252</v>
      </c>
      <c r="W170" s="64">
        <f t="shared" ca="1" si="195"/>
        <v>0.80886116294499621</v>
      </c>
      <c r="X170" s="64">
        <f t="shared" ca="1" si="195"/>
        <v>0.81390477286401985</v>
      </c>
      <c r="Y170" s="64">
        <f t="shared" ca="1" si="195"/>
        <v>0.82055494453631272</v>
      </c>
      <c r="Z170" s="64">
        <f t="shared" ca="1" si="195"/>
        <v>0.82718494916278762</v>
      </c>
      <c r="AA170" s="64">
        <f t="shared" ca="1" si="195"/>
        <v>0.83310271183077544</v>
      </c>
      <c r="AB170" s="64">
        <f t="shared" ca="1" si="195"/>
        <v>0.84495692192501215</v>
      </c>
      <c r="AC170" s="64">
        <f t="shared" ca="1" si="195"/>
        <v>0.42234971010966682</v>
      </c>
      <c r="AD170" s="64">
        <f t="shared" ca="1" si="195"/>
        <v>0.48467638291476289</v>
      </c>
      <c r="AE170" s="64">
        <f t="shared" ca="1" si="195"/>
        <v>0.5706931009900047</v>
      </c>
      <c r="AF170" s="64">
        <f t="shared" ca="1" si="195"/>
        <v>0.63374285701419786</v>
      </c>
      <c r="AG170" s="64">
        <f t="shared" ca="1" si="195"/>
        <v>0.70056691196425569</v>
      </c>
      <c r="AH170" s="64">
        <f t="shared" ca="1" si="195"/>
        <v>0.82068108285823138</v>
      </c>
      <c r="AI170" s="64">
        <f t="shared" ca="1" si="195"/>
        <v>0.91380750980159853</v>
      </c>
      <c r="AJ170" s="64">
        <f t="shared" ca="1" si="195"/>
        <v>0.94306050458369084</v>
      </c>
      <c r="AK170" s="64">
        <f t="shared" ca="1" si="195"/>
        <v>0.94962165548860034</v>
      </c>
      <c r="AL170" s="64">
        <f t="shared" ca="1" si="195"/>
        <v>0.94259200844829449</v>
      </c>
      <c r="AM170" s="64">
        <f t="shared" ca="1" si="195"/>
        <v>0.93265027030441106</v>
      </c>
      <c r="AN170" s="64">
        <f t="shared" ca="1" si="195"/>
        <v>0.92254710737184231</v>
      </c>
      <c r="AO170" s="64">
        <f t="shared" ca="1" si="195"/>
        <v>0.89981332457745022</v>
      </c>
      <c r="AP170" s="64">
        <f t="shared" ca="1" si="195"/>
        <v>0.86854967433282682</v>
      </c>
      <c r="AQ170" s="64">
        <f t="shared" ca="1" si="195"/>
        <v>0.81914514849972142</v>
      </c>
      <c r="AR170" s="64">
        <f t="shared" ca="1" si="195"/>
        <v>0.73915195102273268</v>
      </c>
      <c r="AS170" s="64">
        <f t="shared" ca="1" si="195"/>
        <v>0.62493709366062322</v>
      </c>
      <c r="AT170" s="64">
        <f t="shared" ca="1" si="195"/>
        <v>0.83676212830040986</v>
      </c>
      <c r="AV170" s="40">
        <f t="shared" ca="1" si="187"/>
        <v>0.94962165548860034</v>
      </c>
      <c r="AW170" s="41">
        <f t="shared" ca="1" si="188"/>
        <v>20</v>
      </c>
      <c r="AX170" t="str">
        <f t="shared" ca="1" si="191"/>
        <v>+200s</v>
      </c>
      <c r="AY170">
        <f t="shared" ca="1" si="192"/>
        <v>190</v>
      </c>
      <c r="AZ170" s="5">
        <f t="shared" ca="1" si="193"/>
        <v>0.36666666666666664</v>
      </c>
      <c r="BB170">
        <f t="shared" si="150"/>
        <v>0.41419659235472006</v>
      </c>
      <c r="BC170">
        <f t="shared" si="151"/>
        <v>0.58580340764527994</v>
      </c>
      <c r="BE170" s="33">
        <f t="shared" si="152"/>
        <v>4.6047636364258206</v>
      </c>
      <c r="BF170" s="32">
        <f t="shared" si="153"/>
        <v>0.66334289597700635</v>
      </c>
      <c r="BG170" s="33"/>
      <c r="BH170" s="34">
        <f t="shared" si="154"/>
        <v>0.33665710402299365</v>
      </c>
      <c r="BI170" s="34"/>
      <c r="BJ170" s="34">
        <f t="shared" si="159"/>
        <v>0.33665710402299365</v>
      </c>
      <c r="BK170" s="34"/>
      <c r="BL170" s="5">
        <f t="shared" ca="1" si="189"/>
        <v>0.55098180872608682</v>
      </c>
    </row>
    <row r="171" spans="1:64" x14ac:dyDescent="0.2">
      <c r="A171" s="45">
        <v>163</v>
      </c>
      <c r="B171" s="35">
        <f t="shared" si="155"/>
        <v>1.8749999999999975E-2</v>
      </c>
      <c r="C171" s="36">
        <v>93.548310526137513</v>
      </c>
      <c r="D171" s="29">
        <v>90</v>
      </c>
      <c r="E171" s="29">
        <v>3</v>
      </c>
      <c r="F171" s="37">
        <f t="shared" si="142"/>
        <v>0.5</v>
      </c>
      <c r="G171" s="38">
        <f t="shared" si="156"/>
        <v>90</v>
      </c>
      <c r="H171" s="31">
        <v>5</v>
      </c>
      <c r="I171" s="31">
        <v>20</v>
      </c>
      <c r="J171" s="36">
        <v>18.75999953549471</v>
      </c>
      <c r="K171" s="37">
        <f t="shared" si="144"/>
        <v>4.6899998838736776</v>
      </c>
      <c r="L171" s="30">
        <f t="shared" si="145"/>
        <v>4.6899998838736776</v>
      </c>
      <c r="M171" s="37">
        <f t="shared" si="146"/>
        <v>94.689999883873682</v>
      </c>
      <c r="N171" s="37">
        <f t="shared" si="147"/>
        <v>94.689999883873682</v>
      </c>
      <c r="O171" s="37">
        <f t="shared" si="148"/>
        <v>3.548310526137513</v>
      </c>
      <c r="Q171" s="64">
        <f t="shared" ref="Q171:AT171" ca="1" si="196">IF(AND(ABS(SLOPE($L141:$L171,$A141:$A171)) &gt; $Q$3,
      ABS(SLOPE(OFFSET($O141:$O171, Q$7, 0),$A141:$A171)) &gt; $Q$3),
(MAX(0,(CORREL( $L141:$L171, OFFSET($O141:$O171, Q$7, 0) )))),
(1-ABS(SLOPE($L141:$L171, $A141:$A171)-SLOPE(OFFSET($O141:$O171, Q$7, 0),$A141:$A171)))
)</f>
        <v>0.81252720462663985</v>
      </c>
      <c r="R171" s="64">
        <f t="shared" ca="1" si="196"/>
        <v>0.81095122624393823</v>
      </c>
      <c r="S171" s="64">
        <f t="shared" ca="1" si="196"/>
        <v>0.80686251197650061</v>
      </c>
      <c r="T171" s="64">
        <f t="shared" ca="1" si="196"/>
        <v>0.80858624808832724</v>
      </c>
      <c r="U171" s="64">
        <f t="shared" ca="1" si="196"/>
        <v>0.8107033469321705</v>
      </c>
      <c r="V171" s="64">
        <f t="shared" ca="1" si="196"/>
        <v>0.81373251865568419</v>
      </c>
      <c r="W171" s="64">
        <f t="shared" ca="1" si="196"/>
        <v>0.81877612857470772</v>
      </c>
      <c r="X171" s="64">
        <f t="shared" ca="1" si="196"/>
        <v>0.82542630024700059</v>
      </c>
      <c r="Y171" s="64">
        <f t="shared" ca="1" si="196"/>
        <v>0.83205630487347559</v>
      </c>
      <c r="Z171" s="64">
        <f t="shared" ca="1" si="196"/>
        <v>0.83797406754146342</v>
      </c>
      <c r="AA171" s="64">
        <f t="shared" ca="1" si="196"/>
        <v>0.84982827763570001</v>
      </c>
      <c r="AB171" s="64">
        <f t="shared" ca="1" si="196"/>
        <v>0.41402741746902133</v>
      </c>
      <c r="AC171" s="64">
        <f t="shared" ca="1" si="196"/>
        <v>0.47659950950901764</v>
      </c>
      <c r="AD171" s="64">
        <f t="shared" ca="1" si="196"/>
        <v>0.56332550904881584</v>
      </c>
      <c r="AE171" s="64">
        <f t="shared" ca="1" si="196"/>
        <v>0.62699113352150204</v>
      </c>
      <c r="AF171" s="64">
        <f t="shared" ca="1" si="196"/>
        <v>0.69459759929156983</v>
      </c>
      <c r="AG171" s="64">
        <f t="shared" ca="1" si="196"/>
        <v>0.81631493732227645</v>
      </c>
      <c r="AH171" s="64">
        <f t="shared" ca="1" si="196"/>
        <v>0.91101598314244692</v>
      </c>
      <c r="AI171" s="64">
        <f t="shared" ca="1" si="196"/>
        <v>0.94177133540917546</v>
      </c>
      <c r="AJ171" s="64">
        <f t="shared" ca="1" si="196"/>
        <v>0.94979379083753424</v>
      </c>
      <c r="AK171" s="64">
        <f t="shared" ca="1" si="196"/>
        <v>0.94391740793102574</v>
      </c>
      <c r="AL171" s="64">
        <f t="shared" ca="1" si="196"/>
        <v>0.93494448296644506</v>
      </c>
      <c r="AM171" s="64">
        <f t="shared" ca="1" si="196"/>
        <v>0.92569950631138787</v>
      </c>
      <c r="AN171" s="64">
        <f t="shared" ca="1" si="196"/>
        <v>0.90350157298161937</v>
      </c>
      <c r="AO171" s="64">
        <f t="shared" ca="1" si="196"/>
        <v>0.87304886472146515</v>
      </c>
      <c r="AP171" s="64">
        <f t="shared" ca="1" si="196"/>
        <v>0.82463183306376031</v>
      </c>
      <c r="AQ171" s="64">
        <f t="shared" ca="1" si="196"/>
        <v>0.74574803064286554</v>
      </c>
      <c r="AR171" s="64">
        <f t="shared" ca="1" si="196"/>
        <v>0.63297349052410734</v>
      </c>
      <c r="AS171" s="64">
        <f t="shared" ca="1" si="196"/>
        <v>0.84163348401109783</v>
      </c>
      <c r="AT171" s="64">
        <f t="shared" ca="1" si="196"/>
        <v>0.82243050012620178</v>
      </c>
      <c r="AV171" s="40">
        <f t="shared" ca="1" si="187"/>
        <v>0.94979379083753424</v>
      </c>
      <c r="AW171" s="41">
        <f t="shared" ca="1" si="188"/>
        <v>19</v>
      </c>
      <c r="AX171" t="str">
        <f t="shared" ca="1" si="191"/>
        <v>+190s</v>
      </c>
      <c r="AY171">
        <f t="shared" ca="1" si="192"/>
        <v>180</v>
      </c>
      <c r="AZ171" s="5">
        <f t="shared" ca="1" si="193"/>
        <v>0.4</v>
      </c>
      <c r="BB171">
        <f t="shared" si="150"/>
        <v>0.22833787154723292</v>
      </c>
      <c r="BC171">
        <f t="shared" si="151"/>
        <v>0.77166212845276705</v>
      </c>
      <c r="BE171" s="33">
        <f t="shared" si="152"/>
        <v>4.6899998838736776</v>
      </c>
      <c r="BF171" s="32">
        <f t="shared" si="153"/>
        <v>0.3656869896303992</v>
      </c>
      <c r="BG171" s="33"/>
      <c r="BH171" s="34">
        <f t="shared" si="154"/>
        <v>0.63431301036960086</v>
      </c>
      <c r="BI171" s="34"/>
      <c r="BJ171" s="34">
        <f t="shared" si="159"/>
        <v>0.63431301036960086</v>
      </c>
      <c r="BK171" s="34"/>
      <c r="BL171" s="5">
        <f t="shared" ca="1" si="189"/>
        <v>0.66136893373571171</v>
      </c>
    </row>
    <row r="172" spans="1:64" x14ac:dyDescent="0.2">
      <c r="A172" s="45">
        <v>164</v>
      </c>
      <c r="B172" s="35">
        <f t="shared" si="155"/>
        <v>1.8865740740740714E-2</v>
      </c>
      <c r="C172" s="36">
        <v>93.645960097206839</v>
      </c>
      <c r="D172" s="29">
        <v>90</v>
      </c>
      <c r="E172" s="29">
        <v>3</v>
      </c>
      <c r="F172" s="37">
        <f t="shared" si="142"/>
        <v>0.5</v>
      </c>
      <c r="G172" s="38">
        <f t="shared" si="156"/>
        <v>90</v>
      </c>
      <c r="H172" s="31">
        <v>5</v>
      </c>
      <c r="I172" s="31">
        <v>20</v>
      </c>
      <c r="J172" s="36">
        <v>19.060742516950501</v>
      </c>
      <c r="K172" s="37">
        <f t="shared" si="144"/>
        <v>4.7651856292376253</v>
      </c>
      <c r="L172" s="30">
        <f t="shared" si="145"/>
        <v>4.7651856292376253</v>
      </c>
      <c r="M172" s="37">
        <f t="shared" si="146"/>
        <v>94.765185629237621</v>
      </c>
      <c r="N172" s="37">
        <f t="shared" si="147"/>
        <v>94.765185629237621</v>
      </c>
      <c r="O172" s="37">
        <f t="shared" si="148"/>
        <v>3.6459600972068387</v>
      </c>
      <c r="Q172" s="64">
        <f t="shared" ref="Q172:AT172" ca="1" si="197">IF(AND(ABS(SLOPE($L142:$L172,$A142:$A172)) &gt; $Q$3,
      ABS(SLOPE(OFFSET($O142:$O172, Q$7, 0),$A142:$A172)) &gt; $Q$3),
(MAX(0,(CORREL( $L142:$L172, OFFSET($O142:$O172, Q$7, 0) )))),
(1-ABS(SLOPE($L142:$L172, $A142:$A172)-SLOPE(OFFSET($O142:$O172, Q$7, 0),$A142:$A172)))
)</f>
        <v>0.81623080108868651</v>
      </c>
      <c r="R172" s="64">
        <f t="shared" ca="1" si="197"/>
        <v>0.812142086821249</v>
      </c>
      <c r="S172" s="64">
        <f t="shared" ca="1" si="197"/>
        <v>0.81386582293307552</v>
      </c>
      <c r="T172" s="64">
        <f t="shared" ca="1" si="197"/>
        <v>0.81598292177691878</v>
      </c>
      <c r="U172" s="64">
        <f t="shared" ca="1" si="197"/>
        <v>0.81901209350043258</v>
      </c>
      <c r="V172" s="64">
        <f t="shared" ca="1" si="197"/>
        <v>0.82405570341945611</v>
      </c>
      <c r="W172" s="64">
        <f t="shared" ca="1" si="197"/>
        <v>0.83070587509174898</v>
      </c>
      <c r="X172" s="64">
        <f t="shared" ca="1" si="197"/>
        <v>0.83733587971822399</v>
      </c>
      <c r="Y172" s="64">
        <f t="shared" ca="1" si="197"/>
        <v>0.84325364238621181</v>
      </c>
      <c r="Z172" s="64">
        <f t="shared" ca="1" si="197"/>
        <v>0.8551078524804484</v>
      </c>
      <c r="AA172" s="64">
        <f t="shared" ca="1" si="197"/>
        <v>0.40521510887747775</v>
      </c>
      <c r="AB172" s="64">
        <f t="shared" ca="1" si="197"/>
        <v>0.46803701966482442</v>
      </c>
      <c r="AC172" s="64">
        <f t="shared" ca="1" si="197"/>
        <v>0.5554976644749301</v>
      </c>
      <c r="AD172" s="64">
        <f t="shared" ca="1" si="197"/>
        <v>0.61980274499600629</v>
      </c>
      <c r="AE172" s="64">
        <f t="shared" ca="1" si="197"/>
        <v>0.68822337196840189</v>
      </c>
      <c r="AF172" s="64">
        <f t="shared" ca="1" si="197"/>
        <v>0.81161119311739693</v>
      </c>
      <c r="AG172" s="64">
        <f t="shared" ca="1" si="197"/>
        <v>0.90795631479360717</v>
      </c>
      <c r="AH172" s="64">
        <f t="shared" ca="1" si="197"/>
        <v>0.94028830434869992</v>
      </c>
      <c r="AI172" s="64">
        <f t="shared" ca="1" si="197"/>
        <v>0.94984725674198311</v>
      </c>
      <c r="AJ172" s="64">
        <f t="shared" ca="1" si="197"/>
        <v>0.94518512071496841</v>
      </c>
      <c r="AK172" s="64">
        <f t="shared" ca="1" si="197"/>
        <v>0.93723278070526095</v>
      </c>
      <c r="AL172" s="64">
        <f t="shared" ca="1" si="197"/>
        <v>0.92889202465661946</v>
      </c>
      <c r="AM172" s="64">
        <f t="shared" ca="1" si="197"/>
        <v>0.90726089211549954</v>
      </c>
      <c r="AN172" s="64">
        <f t="shared" ca="1" si="197"/>
        <v>0.8776655446742323</v>
      </c>
      <c r="AO172" s="64">
        <f t="shared" ca="1" si="197"/>
        <v>0.83029405534584322</v>
      </c>
      <c r="AP172" s="64">
        <f t="shared" ca="1" si="197"/>
        <v>0.75258815335735962</v>
      </c>
      <c r="AQ172" s="64">
        <f t="shared" ca="1" si="197"/>
        <v>0.64134426283152357</v>
      </c>
      <c r="AR172" s="64">
        <f t="shared" ca="1" si="197"/>
        <v>0.84691305885584622</v>
      </c>
      <c r="AS172" s="64">
        <f t="shared" ca="1" si="197"/>
        <v>0.82771007497095017</v>
      </c>
      <c r="AT172" s="64">
        <f t="shared" ca="1" si="197"/>
        <v>0.80650680930282026</v>
      </c>
      <c r="AV172" s="40">
        <f t="shared" ca="1" si="187"/>
        <v>0.94984725674198311</v>
      </c>
      <c r="AW172" s="41">
        <f t="shared" ca="1" si="188"/>
        <v>18</v>
      </c>
      <c r="AX172" t="str">
        <f t="shared" ca="1" si="191"/>
        <v>+180s</v>
      </c>
      <c r="AY172">
        <f t="shared" ca="1" si="192"/>
        <v>170</v>
      </c>
      <c r="AZ172" s="5">
        <f t="shared" ca="1" si="193"/>
        <v>0.43333333333333335</v>
      </c>
      <c r="BB172">
        <f t="shared" si="150"/>
        <v>0.22384510640615735</v>
      </c>
      <c r="BC172">
        <f t="shared" si="151"/>
        <v>0.77615489359384271</v>
      </c>
      <c r="BE172" s="33">
        <f t="shared" si="152"/>
        <v>4.7651856292376253</v>
      </c>
      <c r="BF172" s="32">
        <f t="shared" si="153"/>
        <v>0.35849174975002535</v>
      </c>
      <c r="BG172" s="33"/>
      <c r="BH172" s="34">
        <f t="shared" si="154"/>
        <v>0.64150825024997471</v>
      </c>
      <c r="BI172" s="34"/>
      <c r="BJ172" s="34">
        <f t="shared" si="159"/>
        <v>0.64150825024997471</v>
      </c>
      <c r="BK172" s="34"/>
      <c r="BL172" s="5">
        <f t="shared" ca="1" si="189"/>
        <v>0.6748962801084305</v>
      </c>
    </row>
    <row r="173" spans="1:64" x14ac:dyDescent="0.2">
      <c r="A173" s="45">
        <v>165</v>
      </c>
      <c r="B173" s="35">
        <f t="shared" si="155"/>
        <v>1.8981481481481453E-2</v>
      </c>
      <c r="C173" s="36">
        <v>93.406058611183568</v>
      </c>
      <c r="D173" s="29">
        <v>90</v>
      </c>
      <c r="E173" s="29">
        <v>3</v>
      </c>
      <c r="F173" s="37">
        <f t="shared" si="142"/>
        <v>0.5</v>
      </c>
      <c r="G173" s="38">
        <f t="shared" si="156"/>
        <v>90</v>
      </c>
      <c r="H173" s="31">
        <v>5</v>
      </c>
      <c r="I173" s="31">
        <v>20</v>
      </c>
      <c r="J173" s="36">
        <v>19.32063900861294</v>
      </c>
      <c r="K173" s="37">
        <f t="shared" si="144"/>
        <v>4.8301597521532349</v>
      </c>
      <c r="L173" s="30">
        <f t="shared" si="145"/>
        <v>4.8301597521532349</v>
      </c>
      <c r="M173" s="37">
        <f t="shared" si="146"/>
        <v>94.830159752153236</v>
      </c>
      <c r="N173" s="37">
        <f t="shared" si="147"/>
        <v>94.830159752153236</v>
      </c>
      <c r="O173" s="37">
        <f t="shared" si="148"/>
        <v>3.4060586111835676</v>
      </c>
      <c r="Q173" s="64">
        <f t="shared" ref="Q173:AT173" ca="1" si="198">IF(AND(ABS(SLOPE($L143:$L173,$A143:$A173)) &gt; $Q$3,
      ABS(SLOPE(OFFSET($O143:$O173, Q$7, 0),$A143:$A173)) &gt; $Q$3),
(MAX(0,(CORREL( $L143:$L173, OFFSET($O143:$O173, Q$7, 0) )))),
(1-ABS(SLOPE($L143:$L173, $A143:$A173)-SLOPE(OFFSET($O143:$O173, Q$7, 0),$A143:$A173)))
)</f>
        <v>0.81781856685991006</v>
      </c>
      <c r="R173" s="64">
        <f t="shared" ca="1" si="198"/>
        <v>0.81954230297173658</v>
      </c>
      <c r="S173" s="64">
        <f t="shared" ca="1" si="198"/>
        <v>0.82165940181557984</v>
      </c>
      <c r="T173" s="64">
        <f t="shared" ca="1" si="198"/>
        <v>0.82468857353909364</v>
      </c>
      <c r="U173" s="64">
        <f t="shared" ca="1" si="198"/>
        <v>0.82973218345811717</v>
      </c>
      <c r="V173" s="64">
        <f t="shared" ca="1" si="198"/>
        <v>0.83638235513041004</v>
      </c>
      <c r="W173" s="64">
        <f t="shared" ca="1" si="198"/>
        <v>0.84301235975688504</v>
      </c>
      <c r="X173" s="64">
        <f t="shared" ca="1" si="198"/>
        <v>0.84893012242487276</v>
      </c>
      <c r="Y173" s="64">
        <f t="shared" ca="1" si="198"/>
        <v>0.86078433251910935</v>
      </c>
      <c r="Z173" s="64">
        <f t="shared" ca="1" si="198"/>
        <v>0.39583137318484785</v>
      </c>
      <c r="AA173" s="64">
        <f t="shared" ca="1" si="198"/>
        <v>0.45890815333388268</v>
      </c>
      <c r="AB173" s="64">
        <f t="shared" ca="1" si="198"/>
        <v>0.54713289090472506</v>
      </c>
      <c r="AC173" s="64">
        <f t="shared" ca="1" si="198"/>
        <v>0.61210483323924625</v>
      </c>
      <c r="AD173" s="64">
        <f t="shared" ca="1" si="198"/>
        <v>0.68137653307250912</v>
      </c>
      <c r="AE173" s="64">
        <f t="shared" ca="1" si="198"/>
        <v>0.80651312210373682</v>
      </c>
      <c r="AF173" s="64">
        <f t="shared" ca="1" si="198"/>
        <v>0.90458313145966407</v>
      </c>
      <c r="AG173" s="64">
        <f t="shared" ca="1" si="198"/>
        <v>0.93857826631667407</v>
      </c>
      <c r="AH173" s="64">
        <f t="shared" ca="1" si="198"/>
        <v>0.94976131440019185</v>
      </c>
      <c r="AI173" s="64">
        <f t="shared" ca="1" si="198"/>
        <v>0.94638448468359182</v>
      </c>
      <c r="AJ173" s="64">
        <f t="shared" ca="1" si="198"/>
        <v>0.93951306088258735</v>
      </c>
      <c r="AK173" s="64">
        <f t="shared" ca="1" si="198"/>
        <v>0.93213017219504013</v>
      </c>
      <c r="AL173" s="64">
        <f t="shared" ca="1" si="198"/>
        <v>0.91110192925187039</v>
      </c>
      <c r="AM173" s="64">
        <f t="shared" ca="1" si="198"/>
        <v>0.88241806292055436</v>
      </c>
      <c r="AN173" s="64">
        <f t="shared" ca="1" si="198"/>
        <v>0.83615980742588414</v>
      </c>
      <c r="AO173" s="64">
        <f t="shared" ca="1" si="198"/>
        <v>0.75971171800783355</v>
      </c>
      <c r="AP173" s="64">
        <f t="shared" ca="1" si="198"/>
        <v>0.65010386111976182</v>
      </c>
      <c r="AQ173" s="64">
        <f t="shared" ca="1" si="198"/>
        <v>0.85258953889450728</v>
      </c>
      <c r="AR173" s="64">
        <f t="shared" ca="1" si="198"/>
        <v>0.83338655500961123</v>
      </c>
      <c r="AS173" s="64">
        <f t="shared" ca="1" si="198"/>
        <v>0.81218328934148132</v>
      </c>
      <c r="AT173" s="64">
        <f t="shared" ca="1" si="198"/>
        <v>0.79823134924109584</v>
      </c>
      <c r="AV173" s="40">
        <f t="shared" ca="1" si="187"/>
        <v>0.94976131440019185</v>
      </c>
      <c r="AW173" s="41">
        <f t="shared" ca="1" si="188"/>
        <v>17</v>
      </c>
      <c r="AX173" t="str">
        <f t="shared" ca="1" si="191"/>
        <v>+170s</v>
      </c>
      <c r="AY173">
        <f t="shared" ca="1" si="192"/>
        <v>160</v>
      </c>
      <c r="AZ173" s="5">
        <f t="shared" ca="1" si="193"/>
        <v>0.46666666666666667</v>
      </c>
      <c r="BB173">
        <f t="shared" si="150"/>
        <v>0.28482022819393349</v>
      </c>
      <c r="BC173">
        <f t="shared" si="151"/>
        <v>0.71517977180606651</v>
      </c>
      <c r="BE173" s="33">
        <f t="shared" si="152"/>
        <v>4.8301597521532349</v>
      </c>
      <c r="BF173" s="32">
        <f t="shared" si="153"/>
        <v>0.45614444563366197</v>
      </c>
      <c r="BG173" s="33"/>
      <c r="BH173" s="34">
        <f t="shared" si="154"/>
        <v>0.54385555436633803</v>
      </c>
      <c r="BI173" s="34"/>
      <c r="BJ173" s="34">
        <f t="shared" si="159"/>
        <v>0.54385555436633803</v>
      </c>
      <c r="BK173" s="34"/>
      <c r="BL173" s="5">
        <f t="shared" ca="1" si="189"/>
        <v>0.65342784514439878</v>
      </c>
    </row>
    <row r="174" spans="1:64" x14ac:dyDescent="0.2">
      <c r="A174" s="45">
        <v>166</v>
      </c>
      <c r="B174" s="35">
        <f t="shared" si="155"/>
        <v>1.9097222222222193E-2</v>
      </c>
      <c r="C174" s="36">
        <v>94.043165727943816</v>
      </c>
      <c r="D174" s="29">
        <v>90</v>
      </c>
      <c r="E174" s="29">
        <v>3</v>
      </c>
      <c r="F174" s="37">
        <f t="shared" si="142"/>
        <v>0.5</v>
      </c>
      <c r="G174" s="38">
        <f t="shared" si="156"/>
        <v>90</v>
      </c>
      <c r="H174" s="31">
        <v>5</v>
      </c>
      <c r="I174" s="31">
        <v>20</v>
      </c>
      <c r="J174" s="36">
        <v>19.539132061591683</v>
      </c>
      <c r="K174" s="37">
        <f t="shared" si="144"/>
        <v>4.8847830153979208</v>
      </c>
      <c r="L174" s="30">
        <f t="shared" si="145"/>
        <v>4.8847830153979208</v>
      </c>
      <c r="M174" s="37">
        <f t="shared" si="146"/>
        <v>94.884783015397915</v>
      </c>
      <c r="N174" s="37">
        <f t="shared" si="147"/>
        <v>94.884783015397915</v>
      </c>
      <c r="O174" s="37">
        <f t="shared" si="148"/>
        <v>4.0431657279438156</v>
      </c>
      <c r="Q174" s="64">
        <f t="shared" ref="Q174:AT174" ca="1" si="199">IF(AND(ABS(SLOPE($L144:$L174,$A144:$A174)) &gt; $Q$3,
      ABS(SLOPE(OFFSET($O144:$O174, Q$7, 0),$A144:$A174)) &gt; $Q$3),
(MAX(0,(CORREL( $L144:$L174, OFFSET($O144:$O174, Q$7, 0) )))),
(1-ABS(SLOPE($L144:$L174, $A144:$A174)-SLOPE(OFFSET($O144:$O174, Q$7, 0),$A144:$A174)))
)</f>
        <v>0.82560352371052115</v>
      </c>
      <c r="R174" s="64">
        <f t="shared" ca="1" si="199"/>
        <v>0.8277206225543644</v>
      </c>
      <c r="S174" s="64">
        <f t="shared" ca="1" si="199"/>
        <v>0.83074979427787821</v>
      </c>
      <c r="T174" s="64">
        <f t="shared" ca="1" si="199"/>
        <v>0.83579340419690173</v>
      </c>
      <c r="U174" s="64">
        <f t="shared" ca="1" si="199"/>
        <v>0.84244357586919461</v>
      </c>
      <c r="V174" s="64">
        <f t="shared" ca="1" si="199"/>
        <v>0.8490735804956695</v>
      </c>
      <c r="W174" s="64">
        <f t="shared" ca="1" si="199"/>
        <v>0.85499134316365732</v>
      </c>
      <c r="X174" s="64">
        <f t="shared" ca="1" si="199"/>
        <v>0.86684555325789403</v>
      </c>
      <c r="Y174" s="64">
        <f t="shared" ca="1" si="199"/>
        <v>0.38577975508302353</v>
      </c>
      <c r="Z174" s="64">
        <f t="shared" ca="1" si="199"/>
        <v>0.44911703927175478</v>
      </c>
      <c r="AA174" s="64">
        <f t="shared" ca="1" si="199"/>
        <v>0.53813984972396833</v>
      </c>
      <c r="AB174" s="64">
        <f t="shared" ca="1" si="199"/>
        <v>0.60381034710004888</v>
      </c>
      <c r="AC174" s="64">
        <f t="shared" ca="1" si="199"/>
        <v>0.6739758795921118</v>
      </c>
      <c r="AD174" s="64">
        <f t="shared" ca="1" si="199"/>
        <v>0.80095201222889745</v>
      </c>
      <c r="AE174" s="64">
        <f t="shared" ca="1" si="199"/>
        <v>0.90084074069562325</v>
      </c>
      <c r="AF174" s="64">
        <f t="shared" ca="1" si="199"/>
        <v>0.93659975244781035</v>
      </c>
      <c r="AG174" s="64">
        <f t="shared" ca="1" si="199"/>
        <v>0.94950899157897561</v>
      </c>
      <c r="AH174" s="64">
        <f t="shared" ca="1" si="199"/>
        <v>0.94750033736173467</v>
      </c>
      <c r="AI174" s="64">
        <f t="shared" ca="1" si="199"/>
        <v>0.94178020395430628</v>
      </c>
      <c r="AJ174" s="64">
        <f t="shared" ca="1" si="199"/>
        <v>0.93541776472329952</v>
      </c>
      <c r="AK174" s="64">
        <f t="shared" ca="1" si="199"/>
        <v>0.91503457586622983</v>
      </c>
      <c r="AL174" s="64">
        <f t="shared" ca="1" si="199"/>
        <v>0.88732541078202032</v>
      </c>
      <c r="AM174" s="64">
        <f t="shared" ca="1" si="199"/>
        <v>0.84225950421451157</v>
      </c>
      <c r="AN174" s="64">
        <f t="shared" ca="1" si="199"/>
        <v>0.7671627135073702</v>
      </c>
      <c r="AO174" s="64">
        <f t="shared" ca="1" si="199"/>
        <v>0.65931421045676819</v>
      </c>
      <c r="AP174" s="64">
        <f t="shared" ca="1" si="199"/>
        <v>0.85865075963329174</v>
      </c>
      <c r="AQ174" s="64">
        <f t="shared" ca="1" si="199"/>
        <v>0.8394477757483958</v>
      </c>
      <c r="AR174" s="64">
        <f t="shared" ca="1" si="199"/>
        <v>0.81824451008026589</v>
      </c>
      <c r="AS174" s="64">
        <f t="shared" ca="1" si="199"/>
        <v>0.80429256997988041</v>
      </c>
      <c r="AT174" s="64">
        <f t="shared" ca="1" si="199"/>
        <v>0.79078262176152525</v>
      </c>
      <c r="AV174" s="40">
        <f t="shared" ca="1" si="187"/>
        <v>0.94950899157897561</v>
      </c>
      <c r="AW174" s="41">
        <f t="shared" ca="1" si="188"/>
        <v>16</v>
      </c>
      <c r="AX174" t="str">
        <f t="shared" ca="1" si="191"/>
        <v>+160s</v>
      </c>
      <c r="AY174">
        <f t="shared" ca="1" si="192"/>
        <v>150</v>
      </c>
      <c r="AZ174" s="5">
        <f t="shared" ca="1" si="193"/>
        <v>0.5</v>
      </c>
      <c r="BB174">
        <f t="shared" si="150"/>
        <v>0.16832345749082106</v>
      </c>
      <c r="BC174">
        <f t="shared" si="151"/>
        <v>0.831676542509179</v>
      </c>
      <c r="BE174" s="33">
        <f t="shared" si="152"/>
        <v>4.8847830153979208</v>
      </c>
      <c r="BF174" s="32">
        <f t="shared" si="153"/>
        <v>0.26957288353835818</v>
      </c>
      <c r="BG174" s="33"/>
      <c r="BH174" s="34">
        <f t="shared" si="154"/>
        <v>0.73042711646164182</v>
      </c>
      <c r="BI174" s="34"/>
      <c r="BJ174" s="34">
        <f t="shared" si="159"/>
        <v>0.73042711646164182</v>
      </c>
      <c r="BK174" s="34"/>
      <c r="BL174" s="5">
        <f t="shared" ca="1" si="189"/>
        <v>0.72664536934687252</v>
      </c>
    </row>
    <row r="175" spans="1:64" x14ac:dyDescent="0.2">
      <c r="A175" s="45">
        <v>167</v>
      </c>
      <c r="B175" s="35">
        <f t="shared" si="155"/>
        <v>1.9212962962962932E-2</v>
      </c>
      <c r="C175" s="36">
        <v>94.263016274431067</v>
      </c>
      <c r="D175" s="29">
        <v>90</v>
      </c>
      <c r="E175" s="29">
        <v>3</v>
      </c>
      <c r="F175" s="37">
        <f t="shared" si="142"/>
        <v>0.5</v>
      </c>
      <c r="G175" s="38">
        <f t="shared" si="156"/>
        <v>90</v>
      </c>
      <c r="H175" s="31">
        <v>5</v>
      </c>
      <c r="I175" s="31">
        <v>20</v>
      </c>
      <c r="J175" s="36">
        <v>19.715753453085313</v>
      </c>
      <c r="K175" s="37">
        <f t="shared" si="144"/>
        <v>4.9289383632713282</v>
      </c>
      <c r="L175" s="30">
        <f t="shared" si="145"/>
        <v>4.9289383632713282</v>
      </c>
      <c r="M175" s="37">
        <f t="shared" si="146"/>
        <v>94.928938363271328</v>
      </c>
      <c r="N175" s="37">
        <f t="shared" si="147"/>
        <v>94.928938363271328</v>
      </c>
      <c r="O175" s="37">
        <f t="shared" si="148"/>
        <v>4.2630162744310667</v>
      </c>
      <c r="Q175" s="64">
        <f t="shared" ref="Q175:AT175" ca="1" si="200">IF(AND(ABS(SLOPE($L145:$L175,$A145:$A175)) &gt; $Q$3,
      ABS(SLOPE(OFFSET($O145:$O175, Q$7, 0),$A145:$A175)) &gt; $Q$3),
(MAX(0,(CORREL( $L145:$L175, OFFSET($O145:$O175, Q$7, 0) )))),
(1-ABS(SLOPE($L145:$L175, $A145:$A175)-SLOPE(OFFSET($O145:$O175, Q$7, 0),$A145:$A175)))
)</f>
        <v>0.83415359501391773</v>
      </c>
      <c r="R175" s="64">
        <f t="shared" ca="1" si="200"/>
        <v>0.83718276673743153</v>
      </c>
      <c r="S175" s="64">
        <f t="shared" ca="1" si="200"/>
        <v>0.84222637665645506</v>
      </c>
      <c r="T175" s="64">
        <f t="shared" ca="1" si="200"/>
        <v>0.84887654832874793</v>
      </c>
      <c r="U175" s="64">
        <f t="shared" ca="1" si="200"/>
        <v>0.85550655295522282</v>
      </c>
      <c r="V175" s="64">
        <f t="shared" ca="1" si="200"/>
        <v>0.86142431562321065</v>
      </c>
      <c r="W175" s="64">
        <f t="shared" ca="1" si="200"/>
        <v>0.87327852571744735</v>
      </c>
      <c r="X175" s="64">
        <f t="shared" ca="1" si="200"/>
        <v>0.37494486538585431</v>
      </c>
      <c r="Y175" s="64">
        <f t="shared" ca="1" si="200"/>
        <v>0.43854875969303131</v>
      </c>
      <c r="Z175" s="64">
        <f t="shared" ca="1" si="200"/>
        <v>0.52840867463911823</v>
      </c>
      <c r="AA175" s="64">
        <f t="shared" ca="1" si="200"/>
        <v>0.59481426270663929</v>
      </c>
      <c r="AB175" s="64">
        <f t="shared" ca="1" si="200"/>
        <v>0.66592305994559153</v>
      </c>
      <c r="AC175" s="64">
        <f t="shared" ca="1" si="200"/>
        <v>0.79484384238927719</v>
      </c>
      <c r="AD175" s="64">
        <f t="shared" ca="1" si="200"/>
        <v>0.89666017073425763</v>
      </c>
      <c r="AE175" s="64">
        <f t="shared" ca="1" si="200"/>
        <v>0.93430048592241022</v>
      </c>
      <c r="AF175" s="64">
        <f t="shared" ca="1" si="200"/>
        <v>0.94905510836705154</v>
      </c>
      <c r="AG175" s="64">
        <f t="shared" ca="1" si="200"/>
        <v>0.94851147027817495</v>
      </c>
      <c r="AH175" s="64">
        <f t="shared" ca="1" si="200"/>
        <v>0.94402489654525146</v>
      </c>
      <c r="AI175" s="64">
        <f t="shared" ca="1" si="200"/>
        <v>0.9387560765116838</v>
      </c>
      <c r="AJ175" s="64">
        <f t="shared" ca="1" si="200"/>
        <v>0.91906736098715169</v>
      </c>
      <c r="AK175" s="64">
        <f t="shared" ca="1" si="200"/>
        <v>0.89240697333925501</v>
      </c>
      <c r="AL175" s="64">
        <f t="shared" ca="1" si="200"/>
        <v>0.8486261946382847</v>
      </c>
      <c r="AM175" s="64">
        <f t="shared" ca="1" si="200"/>
        <v>0.77499049933686304</v>
      </c>
      <c r="AN175" s="64">
        <f t="shared" ca="1" si="200"/>
        <v>0.66904625228180659</v>
      </c>
      <c r="AO175" s="64">
        <f t="shared" ca="1" si="200"/>
        <v>0.86508373209284506</v>
      </c>
      <c r="AP175" s="64">
        <f t="shared" ca="1" si="200"/>
        <v>0.84588074820794912</v>
      </c>
      <c r="AQ175" s="64">
        <f t="shared" ca="1" si="200"/>
        <v>0.82467748253981921</v>
      </c>
      <c r="AR175" s="64">
        <f t="shared" ca="1" si="200"/>
        <v>0.81072554243943373</v>
      </c>
      <c r="AS175" s="64">
        <f t="shared" ca="1" si="200"/>
        <v>0.79721559422107857</v>
      </c>
      <c r="AT175" s="64">
        <f t="shared" ca="1" si="200"/>
        <v>0</v>
      </c>
      <c r="AV175" s="40">
        <f t="shared" ca="1" si="187"/>
        <v>0.94905510836705154</v>
      </c>
      <c r="AW175" s="41">
        <f t="shared" ca="1" si="188"/>
        <v>15</v>
      </c>
      <c r="AX175" t="str">
        <f t="shared" ca="1" si="191"/>
        <v>+150s</v>
      </c>
      <c r="AY175">
        <f t="shared" ca="1" si="192"/>
        <v>140</v>
      </c>
      <c r="AZ175" s="5">
        <f t="shared" ca="1" si="193"/>
        <v>0.53333333333333333</v>
      </c>
      <c r="BB175">
        <f t="shared" si="150"/>
        <v>0.13318441776805229</v>
      </c>
      <c r="BC175">
        <f t="shared" si="151"/>
        <v>0.86681558223194766</v>
      </c>
      <c r="BE175" s="33">
        <f t="shared" si="152"/>
        <v>4.9289383632713282</v>
      </c>
      <c r="BF175" s="32">
        <f t="shared" si="153"/>
        <v>0.21329711304242338</v>
      </c>
      <c r="BG175" s="33"/>
      <c r="BH175" s="34">
        <f t="shared" si="154"/>
        <v>0.78670288695757662</v>
      </c>
      <c r="BI175" s="34"/>
      <c r="BJ175" s="34">
        <f t="shared" si="159"/>
        <v>0.78670288695757662</v>
      </c>
      <c r="BK175" s="34"/>
      <c r="BL175" s="5">
        <f t="shared" ca="1" si="189"/>
        <v>0.7563637762193206</v>
      </c>
    </row>
    <row r="176" spans="1:64" x14ac:dyDescent="0.2">
      <c r="A176" s="45">
        <v>168</v>
      </c>
      <c r="B176" s="35">
        <f t="shared" si="155"/>
        <v>1.9328703703703671E-2</v>
      </c>
      <c r="C176" s="36">
        <v>94.303891375299727</v>
      </c>
      <c r="D176" s="29">
        <v>90</v>
      </c>
      <c r="E176" s="29">
        <v>3</v>
      </c>
      <c r="F176" s="37">
        <f t="shared" si="142"/>
        <v>0.5</v>
      </c>
      <c r="G176" s="38">
        <f t="shared" si="156"/>
        <v>90</v>
      </c>
      <c r="H176" s="31">
        <v>5</v>
      </c>
      <c r="I176" s="31">
        <v>20</v>
      </c>
      <c r="J176" s="36">
        <v>19.850124689766055</v>
      </c>
      <c r="K176" s="37">
        <f t="shared" si="144"/>
        <v>4.9625311724415138</v>
      </c>
      <c r="L176" s="30">
        <f t="shared" si="145"/>
        <v>4.9625311724415138</v>
      </c>
      <c r="M176" s="37">
        <f t="shared" si="146"/>
        <v>94.962531172441516</v>
      </c>
      <c r="N176" s="37">
        <f t="shared" si="147"/>
        <v>94.962531172441516</v>
      </c>
      <c r="O176" s="37">
        <f t="shared" si="148"/>
        <v>4.3038913752997274</v>
      </c>
      <c r="Q176" s="64">
        <f t="shared" ref="Q176:AT176" ca="1" si="201">IF(AND(ABS(SLOPE($L146:$L176,$A146:$A176)) &gt; $Q$3,
      ABS(SLOPE(OFFSET($O146:$O176, Q$7, 0),$A146:$A176)) &gt; $Q$3),
(MAX(0,(CORREL( $L146:$L176, OFFSET($O146:$O176, Q$7, 0) )))),
(1-ABS(SLOPE($L146:$L176, $A146:$A176)-SLOPE(OFFSET($O146:$O176, Q$7, 0),$A146:$A176)))
)</f>
        <v>0.84397370528775106</v>
      </c>
      <c r="R176" s="64">
        <f t="shared" ca="1" si="201"/>
        <v>0.84901731520677459</v>
      </c>
      <c r="S176" s="64">
        <f t="shared" ca="1" si="201"/>
        <v>0.85566748687906746</v>
      </c>
      <c r="T176" s="64">
        <f t="shared" ca="1" si="201"/>
        <v>0.86229749150554236</v>
      </c>
      <c r="U176" s="64">
        <f t="shared" ca="1" si="201"/>
        <v>0.86821525417353018</v>
      </c>
      <c r="V176" s="64">
        <f t="shared" ca="1" si="201"/>
        <v>0.88006946426776689</v>
      </c>
      <c r="W176" s="64">
        <f t="shared" ca="1" si="201"/>
        <v>0.36318729587418641</v>
      </c>
      <c r="X176" s="64">
        <f t="shared" ca="1" si="201"/>
        <v>0.42706419233127019</v>
      </c>
      <c r="Y176" s="64">
        <f t="shared" ca="1" si="201"/>
        <v>0.51780588370437342</v>
      </c>
      <c r="Z176" s="64">
        <f t="shared" ca="1" si="201"/>
        <v>0.58498859091228683</v>
      </c>
      <c r="AA176" s="64">
        <f t="shared" ca="1" si="201"/>
        <v>0.65709774219104788</v>
      </c>
      <c r="AB176" s="64">
        <f t="shared" ca="1" si="201"/>
        <v>0.78808483011328589</v>
      </c>
      <c r="AC176" s="64">
        <f t="shared" ca="1" si="201"/>
        <v>0.89195516489989823</v>
      </c>
      <c r="AD176" s="64">
        <f t="shared" ca="1" si="201"/>
        <v>0.93161398013260766</v>
      </c>
      <c r="AE176" s="64">
        <f t="shared" ca="1" si="201"/>
        <v>0.94835352780443638</v>
      </c>
      <c r="AF176" s="64">
        <f t="shared" ca="1" si="201"/>
        <v>0.94938843088185687</v>
      </c>
      <c r="AG176" s="64">
        <f t="shared" ca="1" si="201"/>
        <v>0.94623190850322536</v>
      </c>
      <c r="AH176" s="64">
        <f t="shared" ca="1" si="201"/>
        <v>0.9421425421030456</v>
      </c>
      <c r="AI176" s="64">
        <f t="shared" ca="1" si="201"/>
        <v>0.92320646712937693</v>
      </c>
      <c r="AJ176" s="64">
        <f t="shared" ca="1" si="201"/>
        <v>0.89768201141215198</v>
      </c>
      <c r="AK176" s="64">
        <f t="shared" ca="1" si="201"/>
        <v>0.85529564489180865</v>
      </c>
      <c r="AL176" s="64">
        <f t="shared" ca="1" si="201"/>
        <v>0.78325063723824051</v>
      </c>
      <c r="AM176" s="64">
        <f t="shared" ca="1" si="201"/>
        <v>0.6793817786522327</v>
      </c>
      <c r="AN176" s="64">
        <f t="shared" ca="1" si="201"/>
        <v>0.87187467064316471</v>
      </c>
      <c r="AO176" s="64">
        <f t="shared" ca="1" si="201"/>
        <v>0.85267168675826865</v>
      </c>
      <c r="AP176" s="64">
        <f t="shared" ca="1" si="201"/>
        <v>0.83146842109013885</v>
      </c>
      <c r="AQ176" s="64">
        <f t="shared" ca="1" si="201"/>
        <v>0.81751648098975327</v>
      </c>
      <c r="AR176" s="64">
        <f t="shared" ca="1" si="201"/>
        <v>0.80400653277139811</v>
      </c>
      <c r="AS176" s="64">
        <f t="shared" ca="1" si="201"/>
        <v>0</v>
      </c>
      <c r="AT176" s="64">
        <f t="shared" ca="1" si="201"/>
        <v>0</v>
      </c>
      <c r="AV176" s="40">
        <f t="shared" ca="1" si="187"/>
        <v>0.94938843088185687</v>
      </c>
      <c r="AW176" s="41">
        <f t="shared" ca="1" si="188"/>
        <v>15</v>
      </c>
      <c r="AX176" t="str">
        <f t="shared" ca="1" si="191"/>
        <v>+150s</v>
      </c>
      <c r="AY176">
        <f t="shared" ca="1" si="192"/>
        <v>140</v>
      </c>
      <c r="AZ176" s="5">
        <f t="shared" ca="1" si="193"/>
        <v>0.53333333333333333</v>
      </c>
      <c r="BB176">
        <f t="shared" si="150"/>
        <v>0.13172795942835727</v>
      </c>
      <c r="BC176">
        <f t="shared" si="151"/>
        <v>0.86827204057164276</v>
      </c>
      <c r="BE176" s="33">
        <f t="shared" si="152"/>
        <v>4.9625311724415138</v>
      </c>
      <c r="BF176" s="32">
        <f t="shared" si="153"/>
        <v>0.21096457020948822</v>
      </c>
      <c r="BG176" s="33"/>
      <c r="BH176" s="34">
        <f t="shared" si="154"/>
        <v>0.78903542979051178</v>
      </c>
      <c r="BI176" s="34"/>
      <c r="BJ176" s="34">
        <f t="shared" si="159"/>
        <v>0.78903542979051178</v>
      </c>
      <c r="BK176" s="34"/>
      <c r="BL176" s="5">
        <f t="shared" ca="1" si="189"/>
        <v>0.7572523980019007</v>
      </c>
    </row>
    <row r="177" spans="1:64" x14ac:dyDescent="0.2">
      <c r="A177" s="45">
        <v>169</v>
      </c>
      <c r="B177" s="35">
        <f t="shared" si="155"/>
        <v>1.944444444444441E-2</v>
      </c>
      <c r="C177" s="36">
        <v>94.344301740863386</v>
      </c>
      <c r="D177" s="29">
        <v>90</v>
      </c>
      <c r="E177" s="29">
        <v>3</v>
      </c>
      <c r="F177" s="37">
        <f t="shared" si="142"/>
        <v>0.5</v>
      </c>
      <c r="G177" s="38">
        <f t="shared" si="156"/>
        <v>90</v>
      </c>
      <c r="H177" s="31">
        <v>5</v>
      </c>
      <c r="I177" s="31">
        <v>20</v>
      </c>
      <c r="J177" s="36">
        <v>19.941957818877476</v>
      </c>
      <c r="K177" s="37">
        <f t="shared" si="144"/>
        <v>4.9854894547193691</v>
      </c>
      <c r="L177" s="30">
        <f t="shared" si="145"/>
        <v>4.9854894547193691</v>
      </c>
      <c r="M177" s="37">
        <f t="shared" si="146"/>
        <v>94.985489454719371</v>
      </c>
      <c r="N177" s="37">
        <f t="shared" si="147"/>
        <v>94.985489454719371</v>
      </c>
      <c r="O177" s="37">
        <f t="shared" si="148"/>
        <v>4.3443017408633864</v>
      </c>
      <c r="Q177" s="64">
        <f t="shared" ref="Q177:AT177" ca="1" si="202">IF(AND(ABS(SLOPE($L147:$L177,$A147:$A177)) &gt; $Q$3,
      ABS(SLOPE(OFFSET($O147:$O177, Q$7, 0),$A147:$A177)) &gt; $Q$3),
(MAX(0,(CORREL( $L147:$L177, OFFSET($O147:$O177, Q$7, 0) )))),
(1-ABS(SLOPE($L147:$L177, $A147:$A177)-SLOPE(OFFSET($O147:$O177, Q$7, 0),$A147:$A177)))
)</f>
        <v>0.85615166710932278</v>
      </c>
      <c r="R177" s="64">
        <f t="shared" ca="1" si="202"/>
        <v>0.86280183878161565</v>
      </c>
      <c r="S177" s="64">
        <f t="shared" ca="1" si="202"/>
        <v>0.86943184340809054</v>
      </c>
      <c r="T177" s="64">
        <f t="shared" ca="1" si="202"/>
        <v>0.87534960607607837</v>
      </c>
      <c r="U177" s="64">
        <f t="shared" ca="1" si="202"/>
        <v>0.88720381617031507</v>
      </c>
      <c r="V177" s="64">
        <f t="shared" ca="1" si="202"/>
        <v>0.35033689749446306</v>
      </c>
      <c r="W177" s="64">
        <f t="shared" ca="1" si="202"/>
        <v>0.41449317357098558</v>
      </c>
      <c r="X177" s="64">
        <f t="shared" ca="1" si="202"/>
        <v>0.50616760417477558</v>
      </c>
      <c r="Y177" s="64">
        <f t="shared" ca="1" si="202"/>
        <v>0.57417570449885702</v>
      </c>
      <c r="Z177" s="64">
        <f t="shared" ca="1" si="202"/>
        <v>0.64735112687408147</v>
      </c>
      <c r="AA177" s="64">
        <f t="shared" ca="1" si="202"/>
        <v>0.78054539521502686</v>
      </c>
      <c r="AB177" s="64">
        <f t="shared" ca="1" si="202"/>
        <v>0.8866166921415547</v>
      </c>
      <c r="AC177" s="64">
        <f t="shared" ca="1" si="202"/>
        <v>0.92845482068399932</v>
      </c>
      <c r="AD177" s="64">
        <f t="shared" ca="1" si="202"/>
        <v>0.94734327998768175</v>
      </c>
      <c r="AE177" s="64">
        <f t="shared" ca="1" si="202"/>
        <v>0.95009036237960209</v>
      </c>
      <c r="AF177" s="64">
        <f t="shared" ca="1" si="202"/>
        <v>0.94837755090627063</v>
      </c>
      <c r="AG177" s="64">
        <f t="shared" ca="1" si="202"/>
        <v>0.94556876733422512</v>
      </c>
      <c r="AH177" s="64">
        <f t="shared" ca="1" si="202"/>
        <v>0.92745415542820575</v>
      </c>
      <c r="AI177" s="64">
        <f t="shared" ca="1" si="202"/>
        <v>0.90316870024374274</v>
      </c>
      <c r="AJ177" s="64">
        <f t="shared" ca="1" si="202"/>
        <v>0.86230617173255319</v>
      </c>
      <c r="AK177" s="64">
        <f t="shared" ca="1" si="202"/>
        <v>0.79200571980847323</v>
      </c>
      <c r="AL177" s="64">
        <f t="shared" ca="1" si="202"/>
        <v>0.69041559642898043</v>
      </c>
      <c r="AM177" s="64">
        <f t="shared" ca="1" si="202"/>
        <v>0.87900902254571278</v>
      </c>
      <c r="AN177" s="64">
        <f t="shared" ca="1" si="202"/>
        <v>0.85980603866081684</v>
      </c>
      <c r="AO177" s="64">
        <f t="shared" ca="1" si="202"/>
        <v>0.83860277299268693</v>
      </c>
      <c r="AP177" s="64">
        <f t="shared" ca="1" si="202"/>
        <v>0.82465083289230146</v>
      </c>
      <c r="AQ177" s="64">
        <f t="shared" ca="1" si="202"/>
        <v>0.81114088467394629</v>
      </c>
      <c r="AR177" s="64">
        <f t="shared" ca="1" si="202"/>
        <v>0</v>
      </c>
      <c r="AS177" s="64">
        <f t="shared" ca="1" si="202"/>
        <v>0</v>
      </c>
      <c r="AT177" s="64">
        <f t="shared" ca="1" si="202"/>
        <v>0</v>
      </c>
      <c r="AV177" s="40">
        <f t="shared" ca="1" si="187"/>
        <v>0.95009036237960209</v>
      </c>
      <c r="AW177" s="41">
        <f t="shared" ca="1" si="188"/>
        <v>14</v>
      </c>
      <c r="AX177" t="str">
        <f t="shared" ca="1" si="191"/>
        <v>+140s</v>
      </c>
      <c r="AY177">
        <f t="shared" ca="1" si="192"/>
        <v>130</v>
      </c>
      <c r="AZ177" s="5">
        <f t="shared" ca="1" si="193"/>
        <v>0.56666666666666665</v>
      </c>
      <c r="BB177">
        <f t="shared" si="150"/>
        <v>0.12823754277119653</v>
      </c>
      <c r="BC177">
        <f t="shared" si="151"/>
        <v>0.87176245722880341</v>
      </c>
      <c r="BE177" s="33">
        <f t="shared" si="152"/>
        <v>4.9854894547193691</v>
      </c>
      <c r="BF177" s="32">
        <f t="shared" si="153"/>
        <v>0.2053746084950169</v>
      </c>
      <c r="BG177" s="33"/>
      <c r="BH177" s="34">
        <f t="shared" si="154"/>
        <v>0.79462539150498313</v>
      </c>
      <c r="BI177" s="34"/>
      <c r="BJ177" s="34">
        <f t="shared" si="159"/>
        <v>0.79462539150498313</v>
      </c>
      <c r="BK177" s="34"/>
      <c r="BL177" s="5">
        <f t="shared" ca="1" si="189"/>
        <v>0.77046080685041718</v>
      </c>
    </row>
    <row r="178" spans="1:64" x14ac:dyDescent="0.2">
      <c r="A178" s="45">
        <v>170</v>
      </c>
      <c r="B178" s="35">
        <f t="shared" si="155"/>
        <v>1.9560185185185149E-2</v>
      </c>
      <c r="C178" s="36">
        <v>94.355283695735679</v>
      </c>
      <c r="D178" s="29">
        <v>90</v>
      </c>
      <c r="E178" s="29">
        <v>3</v>
      </c>
      <c r="F178" s="37">
        <f t="shared" si="142"/>
        <v>0.5</v>
      </c>
      <c r="G178" s="38">
        <f t="shared" si="156"/>
        <v>90</v>
      </c>
      <c r="H178" s="31">
        <v>5</v>
      </c>
      <c r="I178" s="31">
        <v>20</v>
      </c>
      <c r="J178" s="36">
        <v>19.991056045306912</v>
      </c>
      <c r="K178" s="37">
        <f t="shared" si="144"/>
        <v>4.9977640113267281</v>
      </c>
      <c r="L178" s="30">
        <f t="shared" si="145"/>
        <v>4.9977640113267281</v>
      </c>
      <c r="M178" s="37">
        <f t="shared" si="146"/>
        <v>94.997764011326723</v>
      </c>
      <c r="N178" s="37">
        <f t="shared" si="147"/>
        <v>94.997764011326723</v>
      </c>
      <c r="O178" s="37">
        <f t="shared" si="148"/>
        <v>4.3552836957356789</v>
      </c>
      <c r="Q178" s="64">
        <f t="shared" ref="Q178:AT178" ca="1" si="203">IF(AND(ABS(SLOPE($L148:$L178,$A148:$A178)) &gt; $Q$3,
      ABS(SLOPE(OFFSET($O148:$O178, Q$7, 0),$A148:$A178)) &gt; $Q$3),
(MAX(0,(CORREL( $L148:$L178, OFFSET($O148:$O178, Q$7, 0) )))),
(1-ABS(SLOPE($L148:$L178, $A148:$A178)-SLOPE(OFFSET($O148:$O178, Q$7, 0),$A148:$A178)))
)</f>
        <v>0.87026431537531801</v>
      </c>
      <c r="R178" s="64">
        <f t="shared" ca="1" si="203"/>
        <v>0.8768943200017929</v>
      </c>
      <c r="S178" s="64">
        <f t="shared" ca="1" si="203"/>
        <v>0.88281208266978073</v>
      </c>
      <c r="T178" s="64">
        <f t="shared" ca="1" si="203"/>
        <v>0.89466629276401732</v>
      </c>
      <c r="U178" s="64">
        <f t="shared" ca="1" si="203"/>
        <v>0.33618379427941342</v>
      </c>
      <c r="V178" s="64">
        <f t="shared" ca="1" si="203"/>
        <v>0.40062533066038075</v>
      </c>
      <c r="W178" s="64">
        <f t="shared" ca="1" si="203"/>
        <v>0.49329044174187103</v>
      </c>
      <c r="X178" s="64">
        <f t="shared" ca="1" si="203"/>
        <v>0.56217930908106373</v>
      </c>
      <c r="Y178" s="64">
        <f t="shared" ca="1" si="203"/>
        <v>0.63649712639418299</v>
      </c>
      <c r="Z178" s="64">
        <f t="shared" ca="1" si="203"/>
        <v>0.77206186670857924</v>
      </c>
      <c r="AA178" s="64">
        <f t="shared" ca="1" si="203"/>
        <v>0.88050532053344577</v>
      </c>
      <c r="AB178" s="64">
        <f t="shared" ca="1" si="203"/>
        <v>0.92471203090654053</v>
      </c>
      <c r="AC178" s="64">
        <f t="shared" ca="1" si="203"/>
        <v>0.94594302325692503</v>
      </c>
      <c r="AD178" s="64">
        <f t="shared" ca="1" si="203"/>
        <v>0.95056040255465279</v>
      </c>
      <c r="AE178" s="64">
        <f t="shared" ca="1" si="203"/>
        <v>0.95042588666077399</v>
      </c>
      <c r="AF178" s="64">
        <f t="shared" ca="1" si="203"/>
        <v>0.94901746676364496</v>
      </c>
      <c r="AG178" s="64">
        <f t="shared" ca="1" si="203"/>
        <v>0.93180625501357006</v>
      </c>
      <c r="AH178" s="64">
        <f t="shared" ca="1" si="203"/>
        <v>0.90888243541383062</v>
      </c>
      <c r="AI178" s="64">
        <f t="shared" ca="1" si="203"/>
        <v>0.86969801041004335</v>
      </c>
      <c r="AJ178" s="64">
        <f t="shared" ca="1" si="203"/>
        <v>0.80132607783337739</v>
      </c>
      <c r="AK178" s="64">
        <f t="shared" ca="1" si="203"/>
        <v>0.70225803543418031</v>
      </c>
      <c r="AL178" s="64">
        <f t="shared" ca="1" si="203"/>
        <v>0.88647149913941514</v>
      </c>
      <c r="AM178" s="64">
        <f t="shared" ca="1" si="203"/>
        <v>0.8672685152545192</v>
      </c>
      <c r="AN178" s="64">
        <f t="shared" ca="1" si="203"/>
        <v>0.84606524958638929</v>
      </c>
      <c r="AO178" s="64">
        <f t="shared" ca="1" si="203"/>
        <v>0.83211330948600382</v>
      </c>
      <c r="AP178" s="64">
        <f t="shared" ca="1" si="203"/>
        <v>0.81860336126764865</v>
      </c>
      <c r="AQ178" s="64">
        <f t="shared" ca="1" si="203"/>
        <v>0</v>
      </c>
      <c r="AR178" s="64">
        <f t="shared" ca="1" si="203"/>
        <v>0</v>
      </c>
      <c r="AS178" s="64">
        <f t="shared" ca="1" si="203"/>
        <v>0</v>
      </c>
      <c r="AT178" s="64">
        <f t="shared" ca="1" si="203"/>
        <v>0</v>
      </c>
      <c r="AV178" s="40">
        <f t="shared" ca="1" si="187"/>
        <v>0.95056040255465279</v>
      </c>
      <c r="AW178" s="41">
        <f t="shared" ca="1" si="188"/>
        <v>13</v>
      </c>
      <c r="AX178" t="str">
        <f t="shared" ca="1" si="191"/>
        <v>+130s</v>
      </c>
      <c r="AY178">
        <f t="shared" ca="1" si="192"/>
        <v>120</v>
      </c>
      <c r="AZ178" s="5">
        <f t="shared" ca="1" si="193"/>
        <v>0.6</v>
      </c>
      <c r="BB178">
        <f t="shared" si="150"/>
        <v>0.12849606311820985</v>
      </c>
      <c r="BC178">
        <f t="shared" si="151"/>
        <v>0.87150393688179018</v>
      </c>
      <c r="BE178" s="33">
        <f t="shared" si="152"/>
        <v>4.9977640113267281</v>
      </c>
      <c r="BF178" s="32">
        <f t="shared" si="153"/>
        <v>0.20578863323308119</v>
      </c>
      <c r="BG178" s="33"/>
      <c r="BH178" s="34">
        <f t="shared" si="154"/>
        <v>0.79421136676691884</v>
      </c>
      <c r="BI178" s="34"/>
      <c r="BJ178" s="34">
        <f t="shared" si="159"/>
        <v>0.79421136676691884</v>
      </c>
      <c r="BK178" s="34"/>
      <c r="BL178" s="5">
        <f t="shared" ca="1" si="189"/>
        <v>0.7815905897738572</v>
      </c>
    </row>
    <row r="179" spans="1:64" x14ac:dyDescent="0.2">
      <c r="A179" s="45">
        <v>171</v>
      </c>
      <c r="B179" s="35">
        <f t="shared" si="155"/>
        <v>1.9675925925925888E-2</v>
      </c>
      <c r="C179" s="36">
        <v>94.860061303862551</v>
      </c>
      <c r="D179" s="29">
        <v>90</v>
      </c>
      <c r="E179" s="29">
        <v>3</v>
      </c>
      <c r="F179" s="37">
        <f t="shared" si="142"/>
        <v>0.5</v>
      </c>
      <c r="G179" s="38">
        <f t="shared" si="156"/>
        <v>90</v>
      </c>
      <c r="H179" s="31">
        <v>5</v>
      </c>
      <c r="I179" s="31">
        <v>20</v>
      </c>
      <c r="J179" s="36">
        <v>19.997314153310391</v>
      </c>
      <c r="K179" s="37">
        <f t="shared" si="144"/>
        <v>4.9993285383275978</v>
      </c>
      <c r="L179" s="30">
        <f t="shared" si="145"/>
        <v>4.9993285383275978</v>
      </c>
      <c r="M179" s="37">
        <f t="shared" si="146"/>
        <v>94.999328538327603</v>
      </c>
      <c r="N179" s="37">
        <f t="shared" si="147"/>
        <v>94.999328538327603</v>
      </c>
      <c r="O179" s="37">
        <f t="shared" si="148"/>
        <v>4.8600613038625511</v>
      </c>
      <c r="Q179" s="64">
        <f t="shared" ref="Q179:AT179" ca="1" si="204">IF(AND(ABS(SLOPE($L149:$L179,$A149:$A179)) &gt; $Q$3,
      ABS(SLOPE(OFFSET($O149:$O179, Q$7, 0),$A149:$A179)) &gt; $Q$3),
(MAX(0,(CORREL( $L149:$L179, OFFSET($O149:$O179, Q$7, 0) )))),
(1-ABS(SLOPE($L149:$L179, $A149:$A179)-SLOPE(OFFSET($O149:$O179, Q$7, 0),$A149:$A179)))
)</f>
        <v>0.88466892946609221</v>
      </c>
      <c r="R179" s="64">
        <f t="shared" ca="1" si="204"/>
        <v>0.89058669213408004</v>
      </c>
      <c r="S179" s="64">
        <f t="shared" ca="1" si="204"/>
        <v>0.90244090222831663</v>
      </c>
      <c r="T179" s="64">
        <f t="shared" ca="1" si="204"/>
        <v>0.32046623164252014</v>
      </c>
      <c r="U179" s="64">
        <f t="shared" ca="1" si="204"/>
        <v>0.38519764184612387</v>
      </c>
      <c r="V179" s="64">
        <f t="shared" ca="1" si="204"/>
        <v>0.47891902149041699</v>
      </c>
      <c r="W179" s="64">
        <f t="shared" ca="1" si="204"/>
        <v>0.54875206802864207</v>
      </c>
      <c r="X179" s="64">
        <f t="shared" ca="1" si="204"/>
        <v>0.62430021136874314</v>
      </c>
      <c r="Y179" s="64">
        <f t="shared" ca="1" si="204"/>
        <v>0.76242492822622421</v>
      </c>
      <c r="Z179" s="64">
        <f t="shared" ca="1" si="204"/>
        <v>0.87344046590448898</v>
      </c>
      <c r="AA179" s="64">
        <f t="shared" ca="1" si="204"/>
        <v>0.92023960209035971</v>
      </c>
      <c r="AB179" s="64">
        <f t="shared" ca="1" si="204"/>
        <v>0.9440430102835885</v>
      </c>
      <c r="AC179" s="64">
        <f t="shared" ca="1" si="204"/>
        <v>0.95071888857020459</v>
      </c>
      <c r="AD179" s="64">
        <f t="shared" ca="1" si="204"/>
        <v>0.95232301079865034</v>
      </c>
      <c r="AE179" s="64">
        <f t="shared" ca="1" si="204"/>
        <v>0.95245770786350137</v>
      </c>
      <c r="AF179" s="64">
        <f t="shared" ca="1" si="204"/>
        <v>0.93624815105784287</v>
      </c>
      <c r="AG179" s="64">
        <f t="shared" ca="1" si="204"/>
        <v>0.91483291946457179</v>
      </c>
      <c r="AH179" s="64">
        <f t="shared" ca="1" si="204"/>
        <v>0.8775118370320979</v>
      </c>
      <c r="AI179" s="64">
        <f t="shared" ca="1" si="204"/>
        <v>0.81129012735112005</v>
      </c>
      <c r="AJ179" s="64">
        <f t="shared" ca="1" si="204"/>
        <v>0.71503775407079595</v>
      </c>
      <c r="AK179" s="64">
        <f t="shared" ca="1" si="204"/>
        <v>0.89424610860371445</v>
      </c>
      <c r="AL179" s="64">
        <f t="shared" ca="1" si="204"/>
        <v>0.87504312471881851</v>
      </c>
      <c r="AM179" s="64">
        <f t="shared" ca="1" si="204"/>
        <v>0.8538398590506886</v>
      </c>
      <c r="AN179" s="64">
        <f t="shared" ca="1" si="204"/>
        <v>0.83988791895030313</v>
      </c>
      <c r="AO179" s="64">
        <f t="shared" ca="1" si="204"/>
        <v>0.82637797073194796</v>
      </c>
      <c r="AP179" s="64">
        <f t="shared" ca="1" si="204"/>
        <v>0</v>
      </c>
      <c r="AQ179" s="64">
        <f t="shared" ca="1" si="204"/>
        <v>0</v>
      </c>
      <c r="AR179" s="64">
        <f t="shared" ca="1" si="204"/>
        <v>0</v>
      </c>
      <c r="AS179" s="64">
        <f t="shared" ca="1" si="204"/>
        <v>0</v>
      </c>
      <c r="AT179" s="64">
        <f t="shared" ca="1" si="204"/>
        <v>0</v>
      </c>
      <c r="AV179" s="40">
        <f t="shared" ca="1" si="187"/>
        <v>0.95245770786350137</v>
      </c>
      <c r="AW179" s="41">
        <f t="shared" ca="1" si="188"/>
        <v>14</v>
      </c>
      <c r="AX179" t="str">
        <f t="shared" ca="1" si="191"/>
        <v>+140s</v>
      </c>
      <c r="AY179">
        <f t="shared" ca="1" si="192"/>
        <v>130</v>
      </c>
      <c r="AZ179" s="5">
        <f t="shared" ca="1" si="193"/>
        <v>0.56666666666666665</v>
      </c>
      <c r="BB179">
        <f t="shared" si="150"/>
        <v>2.7853446893009347E-2</v>
      </c>
      <c r="BC179">
        <f t="shared" si="151"/>
        <v>0.97214655310699061</v>
      </c>
      <c r="BE179" s="33">
        <f t="shared" si="152"/>
        <v>4.9993285383275978</v>
      </c>
      <c r="BF179" s="32">
        <f t="shared" si="153"/>
        <v>4.4607769513292622E-2</v>
      </c>
      <c r="BG179" s="33"/>
      <c r="BH179" s="34">
        <f t="shared" si="154"/>
        <v>0.95539223048670741</v>
      </c>
      <c r="BI179" s="34"/>
      <c r="BJ179" s="34">
        <f t="shared" si="159"/>
        <v>0.95539223048670741</v>
      </c>
      <c r="BK179" s="34"/>
      <c r="BL179" s="5">
        <f t="shared" ca="1" si="189"/>
        <v>0.82483886833895836</v>
      </c>
    </row>
    <row r="180" spans="1:64" x14ac:dyDescent="0.2">
      <c r="A180" s="45">
        <v>172</v>
      </c>
      <c r="B180" s="35">
        <f t="shared" si="155"/>
        <v>1.9791666666666628E-2</v>
      </c>
      <c r="C180" s="36">
        <v>94.385188715404695</v>
      </c>
      <c r="D180" s="29">
        <v>90</v>
      </c>
      <c r="E180" s="29">
        <v>3</v>
      </c>
      <c r="F180" s="37">
        <f t="shared" si="142"/>
        <v>0.5</v>
      </c>
      <c r="G180" s="38">
        <f t="shared" si="156"/>
        <v>90</v>
      </c>
      <c r="H180" s="31">
        <v>5</v>
      </c>
      <c r="I180" s="31">
        <v>20</v>
      </c>
      <c r="J180" s="36">
        <v>19.96071873198618</v>
      </c>
      <c r="K180" s="37">
        <f t="shared" si="144"/>
        <v>4.990179682996545</v>
      </c>
      <c r="L180" s="30">
        <f t="shared" si="145"/>
        <v>4.990179682996545</v>
      </c>
      <c r="M180" s="37">
        <f t="shared" si="146"/>
        <v>94.990179682996541</v>
      </c>
      <c r="N180" s="37">
        <f t="shared" si="147"/>
        <v>94.990179682996541</v>
      </c>
      <c r="O180" s="37">
        <f t="shared" si="148"/>
        <v>4.3851887154046949</v>
      </c>
      <c r="Q180" s="64">
        <f t="shared" ref="Q180:AT180" ca="1" si="205">IF(AND(ABS(SLOPE($L150:$L180,$A150:$A180)) &gt; $Q$3,
      ABS(SLOPE(OFFSET($O150:$O180, Q$7, 0),$A150:$A180)) &gt; $Q$3),
(MAX(0,(CORREL( $L150:$L180, OFFSET($O150:$O180, Q$7, 0) )))),
(1-ABS(SLOPE($L150:$L180, $A150:$A180)-SLOPE(OFFSET($O150:$O180, Q$7, 0),$A150:$A180)))
)</f>
        <v>0.89865677375883612</v>
      </c>
      <c r="R180" s="64">
        <f t="shared" ca="1" si="205"/>
        <v>0.91051098385307272</v>
      </c>
      <c r="S180" s="64">
        <f t="shared" ca="1" si="205"/>
        <v>0.30285395428393669</v>
      </c>
      <c r="T180" s="64">
        <f t="shared" ca="1" si="205"/>
        <v>0.3678773535717153</v>
      </c>
      <c r="U180" s="64">
        <f t="shared" ca="1" si="205"/>
        <v>0.46272877029921761</v>
      </c>
      <c r="V180" s="64">
        <f t="shared" ca="1" si="205"/>
        <v>0.53357841581149923</v>
      </c>
      <c r="W180" s="64">
        <f t="shared" ca="1" si="205"/>
        <v>0.61045843209527817</v>
      </c>
      <c r="X180" s="64">
        <f t="shared" ca="1" si="205"/>
        <v>0.75136327964835437</v>
      </c>
      <c r="Y180" s="64">
        <f t="shared" ca="1" si="205"/>
        <v>0.86518499820087125</v>
      </c>
      <c r="Z180" s="64">
        <f t="shared" ca="1" si="205"/>
        <v>0.91484275906520618</v>
      </c>
      <c r="AA180" s="64">
        <f t="shared" ca="1" si="205"/>
        <v>0.94149324590093375</v>
      </c>
      <c r="AB180" s="64">
        <f t="shared" ca="1" si="205"/>
        <v>0.95045316339492514</v>
      </c>
      <c r="AC180" s="64">
        <f t="shared" ca="1" si="205"/>
        <v>0.95398829314932088</v>
      </c>
      <c r="AD180" s="64">
        <f t="shared" ca="1" si="205"/>
        <v>0.95583744242357049</v>
      </c>
      <c r="AE180" s="64">
        <f t="shared" ca="1" si="205"/>
        <v>0.94074832971747668</v>
      </c>
      <c r="AF180" s="64">
        <f t="shared" ca="1" si="205"/>
        <v>0.92101920076556443</v>
      </c>
      <c r="AG180" s="64">
        <f t="shared" ca="1" si="205"/>
        <v>0.88578577072135922</v>
      </c>
      <c r="AH180" s="64">
        <f t="shared" ca="1" si="205"/>
        <v>0.82198388885946583</v>
      </c>
      <c r="AI180" s="64">
        <f t="shared" ca="1" si="205"/>
        <v>0.72890465813125482</v>
      </c>
      <c r="AJ180" s="64">
        <f t="shared" ca="1" si="205"/>
        <v>0.90231619022847054</v>
      </c>
      <c r="AK180" s="64">
        <f t="shared" ca="1" si="205"/>
        <v>0.88311320634357449</v>
      </c>
      <c r="AL180" s="64">
        <f t="shared" ca="1" si="205"/>
        <v>0.86190994067544469</v>
      </c>
      <c r="AM180" s="64">
        <f t="shared" ca="1" si="205"/>
        <v>0.84795800057505921</v>
      </c>
      <c r="AN180" s="64">
        <f t="shared" ca="1" si="205"/>
        <v>0.83444805235670405</v>
      </c>
      <c r="AO180" s="64">
        <f t="shared" ca="1" si="205"/>
        <v>0</v>
      </c>
      <c r="AP180" s="64">
        <f t="shared" ca="1" si="205"/>
        <v>0</v>
      </c>
      <c r="AQ180" s="64">
        <f t="shared" ca="1" si="205"/>
        <v>0</v>
      </c>
      <c r="AR180" s="64">
        <f t="shared" ca="1" si="205"/>
        <v>0</v>
      </c>
      <c r="AS180" s="64">
        <f t="shared" ca="1" si="205"/>
        <v>0</v>
      </c>
      <c r="AT180" s="64">
        <f t="shared" ca="1" si="205"/>
        <v>0</v>
      </c>
      <c r="AV180" s="40">
        <f t="shared" ca="1" si="187"/>
        <v>0.95583744242357049</v>
      </c>
      <c r="AW180" s="41">
        <f t="shared" ca="1" si="188"/>
        <v>13</v>
      </c>
      <c r="AX180" t="str">
        <f t="shared" ca="1" si="191"/>
        <v>+130s</v>
      </c>
      <c r="AY180">
        <f t="shared" ca="1" si="192"/>
        <v>120</v>
      </c>
      <c r="AZ180" s="5">
        <f t="shared" ca="1" si="193"/>
        <v>0.6</v>
      </c>
      <c r="BB180">
        <f t="shared" si="150"/>
        <v>0.12099819351837002</v>
      </c>
      <c r="BC180">
        <f t="shared" si="151"/>
        <v>0.87900180648162995</v>
      </c>
      <c r="BE180" s="33">
        <f t="shared" si="152"/>
        <v>4.990179682996545</v>
      </c>
      <c r="BF180" s="32">
        <f t="shared" si="153"/>
        <v>0.19378066738831093</v>
      </c>
      <c r="BG180" s="33"/>
      <c r="BH180" s="34">
        <f t="shared" si="154"/>
        <v>0.8062193326116891</v>
      </c>
      <c r="BI180" s="34"/>
      <c r="BJ180" s="34">
        <f t="shared" si="159"/>
        <v>0.8062193326116891</v>
      </c>
      <c r="BK180" s="34"/>
      <c r="BL180" s="5">
        <f t="shared" ca="1" si="189"/>
        <v>0.7873522583450866</v>
      </c>
    </row>
    <row r="181" spans="1:64" x14ac:dyDescent="0.2">
      <c r="A181" s="45">
        <v>173</v>
      </c>
      <c r="B181" s="35">
        <f t="shared" si="155"/>
        <v>1.9907407407407367E-2</v>
      </c>
      <c r="C181" s="36">
        <v>95.04350756303316</v>
      </c>
      <c r="D181" s="29">
        <v>90</v>
      </c>
      <c r="E181" s="29">
        <v>3</v>
      </c>
      <c r="F181" s="37">
        <f t="shared" si="142"/>
        <v>0.5</v>
      </c>
      <c r="G181" s="38">
        <f t="shared" si="156"/>
        <v>90</v>
      </c>
      <c r="H181" s="31">
        <v>5</v>
      </c>
      <c r="I181" s="31">
        <v>20</v>
      </c>
      <c r="J181" s="36">
        <v>19.881348204013896</v>
      </c>
      <c r="K181" s="37">
        <f t="shared" si="144"/>
        <v>4.9703370510034741</v>
      </c>
      <c r="L181" s="30">
        <f t="shared" si="145"/>
        <v>4.9703370510034741</v>
      </c>
      <c r="M181" s="37">
        <f t="shared" si="146"/>
        <v>94.970337051003469</v>
      </c>
      <c r="N181" s="37">
        <f t="shared" si="147"/>
        <v>94.970337051003469</v>
      </c>
      <c r="O181" s="37">
        <f t="shared" si="148"/>
        <v>5.0435075630331596</v>
      </c>
      <c r="Q181" s="64">
        <f t="shared" ref="Q181:AT181" ca="1" si="206">IF(AND(ABS(SLOPE($L151:$L181,$A151:$A181)) &gt; $Q$3,
      ABS(SLOPE(OFFSET($O151:$O181, Q$7, 0),$A151:$A181)) &gt; $Q$3),
(MAX(0,(CORREL( $L151:$L181, OFFSET($O151:$O181, Q$7, 0) )))),
(1-ABS(SLOPE($L151:$L181, $A151:$A181)-SLOPE(OFFSET($O151:$O181, Q$7, 0),$A151:$A181)))
)</f>
        <v>0.91885924374186867</v>
      </c>
      <c r="R181" s="64">
        <f t="shared" ca="1" si="206"/>
        <v>0.28292521554520089</v>
      </c>
      <c r="S181" s="64">
        <f t="shared" ca="1" si="206"/>
        <v>0.34823824496616662</v>
      </c>
      <c r="T181" s="64">
        <f t="shared" ca="1" si="206"/>
        <v>0.4443018192561104</v>
      </c>
      <c r="U181" s="64">
        <f t="shared" ca="1" si="206"/>
        <v>0.51625036746844977</v>
      </c>
      <c r="V181" s="64">
        <f t="shared" ca="1" si="206"/>
        <v>0.59457936252927146</v>
      </c>
      <c r="W181" s="64">
        <f t="shared" ca="1" si="206"/>
        <v>0.73852017651067714</v>
      </c>
      <c r="X181" s="64">
        <f t="shared" ca="1" si="206"/>
        <v>0.85542283851084011</v>
      </c>
      <c r="Y181" s="64">
        <f t="shared" ca="1" si="206"/>
        <v>0.90825770029410469</v>
      </c>
      <c r="Z181" s="64">
        <f t="shared" ca="1" si="206"/>
        <v>0.93808572824767533</v>
      </c>
      <c r="AA181" s="64">
        <f t="shared" ca="1" si="206"/>
        <v>0.94960202305236141</v>
      </c>
      <c r="AB181" s="64">
        <f t="shared" ca="1" si="206"/>
        <v>0.95530075565380457</v>
      </c>
      <c r="AC181" s="64">
        <f t="shared" ca="1" si="206"/>
        <v>0.95907161821065934</v>
      </c>
      <c r="AD181" s="64">
        <f t="shared" ca="1" si="206"/>
        <v>0.9452478852347046</v>
      </c>
      <c r="AE181" s="64">
        <f t="shared" ca="1" si="206"/>
        <v>0.92742123267984078</v>
      </c>
      <c r="AF181" s="64">
        <f t="shared" ca="1" si="206"/>
        <v>0.89454964726168851</v>
      </c>
      <c r="AG181" s="64">
        <f t="shared" ca="1" si="206"/>
        <v>0.83349877649377091</v>
      </c>
      <c r="AH181" s="64">
        <f t="shared" ca="1" si="206"/>
        <v>0.74403245128227691</v>
      </c>
      <c r="AI181" s="64">
        <f t="shared" ca="1" si="206"/>
        <v>0.91066445011726649</v>
      </c>
      <c r="AJ181" s="64">
        <f t="shared" ca="1" si="206"/>
        <v>0.89146146623237055</v>
      </c>
      <c r="AK181" s="64">
        <f t="shared" ca="1" si="206"/>
        <v>0.87025820056424064</v>
      </c>
      <c r="AL181" s="64">
        <f t="shared" ca="1" si="206"/>
        <v>0.85630626046385516</v>
      </c>
      <c r="AM181" s="64">
        <f t="shared" ca="1" si="206"/>
        <v>0.8427963122455</v>
      </c>
      <c r="AN181" s="64">
        <f t="shared" ca="1" si="206"/>
        <v>0</v>
      </c>
      <c r="AO181" s="64">
        <f t="shared" ca="1" si="206"/>
        <v>0</v>
      </c>
      <c r="AP181" s="64">
        <f t="shared" ca="1" si="206"/>
        <v>0</v>
      </c>
      <c r="AQ181" s="64">
        <f t="shared" ca="1" si="206"/>
        <v>0</v>
      </c>
      <c r="AR181" s="64">
        <f t="shared" ca="1" si="206"/>
        <v>0</v>
      </c>
      <c r="AS181" s="64">
        <f t="shared" ca="1" si="206"/>
        <v>0</v>
      </c>
      <c r="AT181" s="64">
        <f t="shared" ca="1" si="206"/>
        <v>0</v>
      </c>
      <c r="AV181" s="40">
        <f t="shared" ca="1" si="187"/>
        <v>0.95907161821065934</v>
      </c>
      <c r="AW181" s="41">
        <f t="shared" ca="1" si="188"/>
        <v>12</v>
      </c>
      <c r="AX181" t="str">
        <f t="shared" ca="1" si="191"/>
        <v>+120s</v>
      </c>
      <c r="AY181">
        <f t="shared" ca="1" si="192"/>
        <v>110</v>
      </c>
      <c r="AZ181" s="5">
        <f t="shared" ca="1" si="193"/>
        <v>0.6333333333333333</v>
      </c>
      <c r="BB181">
        <f t="shared" si="150"/>
        <v>1.4634102405937099E-2</v>
      </c>
      <c r="BC181">
        <f t="shared" si="151"/>
        <v>0.9853658975940629</v>
      </c>
      <c r="BE181" s="33">
        <f t="shared" si="152"/>
        <v>4.9703370510034741</v>
      </c>
      <c r="BF181" s="32">
        <f t="shared" si="153"/>
        <v>2.3436764206077539E-2</v>
      </c>
      <c r="BG181" s="33"/>
      <c r="BH181" s="34">
        <f t="shared" si="154"/>
        <v>0.97656323579392246</v>
      </c>
      <c r="BI181" s="34"/>
      <c r="BJ181" s="34">
        <f t="shared" si="159"/>
        <v>0.97656323579392246</v>
      </c>
      <c r="BK181" s="34"/>
      <c r="BL181" s="5">
        <f t="shared" ca="1" si="189"/>
        <v>0.85632272911263829</v>
      </c>
    </row>
    <row r="182" spans="1:64" x14ac:dyDescent="0.2">
      <c r="A182" s="45">
        <v>174</v>
      </c>
      <c r="B182" s="35">
        <f t="shared" si="155"/>
        <v>2.0023148148148106E-2</v>
      </c>
      <c r="C182" s="36">
        <v>95.169830484162816</v>
      </c>
      <c r="D182" s="29">
        <v>90</v>
      </c>
      <c r="E182" s="29">
        <v>3</v>
      </c>
      <c r="F182" s="37">
        <f t="shared" si="142"/>
        <v>0.5</v>
      </c>
      <c r="G182" s="38">
        <f t="shared" si="156"/>
        <v>90</v>
      </c>
      <c r="H182" s="31">
        <v>5</v>
      </c>
      <c r="I182" s="31">
        <v>20</v>
      </c>
      <c r="J182" s="36">
        <v>19.759372657597499</v>
      </c>
      <c r="K182" s="37">
        <f t="shared" si="144"/>
        <v>4.9398431643993748</v>
      </c>
      <c r="L182" s="30">
        <f t="shared" si="145"/>
        <v>4.9398431643993748</v>
      </c>
      <c r="M182" s="37">
        <f t="shared" si="146"/>
        <v>94.939843164399377</v>
      </c>
      <c r="N182" s="37">
        <f t="shared" si="147"/>
        <v>94.939843164399377</v>
      </c>
      <c r="O182" s="37">
        <f t="shared" si="148"/>
        <v>5.1698304841628158</v>
      </c>
      <c r="Q182" s="64">
        <f t="shared" ref="Q182:AT182" ca="1" si="207">IF(AND(ABS(SLOPE($L152:$L182,$A152:$A182)) &gt; $Q$3,
      ABS(SLOPE(OFFSET($O152:$O182, Q$7, 0),$A152:$A182)) &gt; $Q$3),
(MAX(0,(CORREL( $L152:$L182, OFFSET($O152:$O182, Q$7, 0) )))),
(1-ABS(SLOPE($L152:$L182, $A152:$A182)-SLOPE(OFFSET($O152:$O182, Q$7, 0),$A152:$A182)))
)</f>
        <v>0.26013465836120664</v>
      </c>
      <c r="R182" s="64">
        <f t="shared" ca="1" si="207"/>
        <v>0.32572728795213063</v>
      </c>
      <c r="S182" s="64">
        <f t="shared" ca="1" si="207"/>
        <v>0.42309286387176898</v>
      </c>
      <c r="T182" s="64">
        <f t="shared" ca="1" si="207"/>
        <v>0.49623302168846639</v>
      </c>
      <c r="U182" s="64">
        <f t="shared" ca="1" si="207"/>
        <v>0.57614553453289785</v>
      </c>
      <c r="V182" s="64">
        <f t="shared" ca="1" si="207"/>
        <v>0.72341921052802294</v>
      </c>
      <c r="W182" s="64">
        <f t="shared" ca="1" si="207"/>
        <v>0.84372580009749432</v>
      </c>
      <c r="X182" s="64">
        <f t="shared" ca="1" si="207"/>
        <v>0.90012117862198948</v>
      </c>
      <c r="Y182" s="64">
        <f t="shared" ca="1" si="207"/>
        <v>0.93352732905990621</v>
      </c>
      <c r="Z182" s="64">
        <f t="shared" ca="1" si="207"/>
        <v>0.94793155483622293</v>
      </c>
      <c r="AA182" s="64">
        <f t="shared" ca="1" si="207"/>
        <v>0.95607751243907513</v>
      </c>
      <c r="AB182" s="64">
        <f t="shared" ca="1" si="207"/>
        <v>0.96202296139245869</v>
      </c>
      <c r="AC182" s="64">
        <f t="shared" ca="1" si="207"/>
        <v>0.94964324111265852</v>
      </c>
      <c r="AD182" s="64">
        <f t="shared" ca="1" si="207"/>
        <v>0.93398543773427489</v>
      </c>
      <c r="AE182" s="64">
        <f t="shared" ca="1" si="207"/>
        <v>0.90381437381833352</v>
      </c>
      <c r="AF182" s="64">
        <f t="shared" ca="1" si="207"/>
        <v>0.84592592121594967</v>
      </c>
      <c r="AG182" s="64">
        <f t="shared" ca="1" si="207"/>
        <v>0.76061970913323118</v>
      </c>
      <c r="AH182" s="64">
        <f t="shared" ca="1" si="207"/>
        <v>0.91927299824761066</v>
      </c>
      <c r="AI182" s="64">
        <f t="shared" ca="1" si="207"/>
        <v>0.90007001436271461</v>
      </c>
      <c r="AJ182" s="64">
        <f t="shared" ca="1" si="207"/>
        <v>0.8788667486945847</v>
      </c>
      <c r="AK182" s="64">
        <f t="shared" ca="1" si="207"/>
        <v>0.86491480859419934</v>
      </c>
      <c r="AL182" s="64">
        <f t="shared" ca="1" si="207"/>
        <v>0.85140486037584417</v>
      </c>
      <c r="AM182" s="64">
        <f t="shared" ca="1" si="207"/>
        <v>0</v>
      </c>
      <c r="AN182" s="64">
        <f t="shared" ca="1" si="207"/>
        <v>0</v>
      </c>
      <c r="AO182" s="64">
        <f t="shared" ca="1" si="207"/>
        <v>0</v>
      </c>
      <c r="AP182" s="64">
        <f t="shared" ca="1" si="207"/>
        <v>0</v>
      </c>
      <c r="AQ182" s="64">
        <f t="shared" ca="1" si="207"/>
        <v>0</v>
      </c>
      <c r="AR182" s="64">
        <f t="shared" ca="1" si="207"/>
        <v>0</v>
      </c>
      <c r="AS182" s="64">
        <f t="shared" ca="1" si="207"/>
        <v>0</v>
      </c>
      <c r="AT182" s="64">
        <f t="shared" ca="1" si="207"/>
        <v>0</v>
      </c>
      <c r="AV182" s="40">
        <f t="shared" ca="1" si="187"/>
        <v>0.96202296139245869</v>
      </c>
      <c r="AW182" s="41">
        <f t="shared" ca="1" si="188"/>
        <v>11</v>
      </c>
      <c r="AX182" t="str">
        <f t="shared" ca="1" si="191"/>
        <v>+110s</v>
      </c>
      <c r="AY182">
        <f t="shared" ca="1" si="192"/>
        <v>100</v>
      </c>
      <c r="AZ182" s="5">
        <f t="shared" ca="1" si="193"/>
        <v>0.66666666666666663</v>
      </c>
      <c r="BB182">
        <f t="shared" si="150"/>
        <v>4.5997463952688201E-2</v>
      </c>
      <c r="BC182">
        <f t="shared" si="151"/>
        <v>0.95400253604731178</v>
      </c>
      <c r="BE182" s="33">
        <f t="shared" si="152"/>
        <v>4.9398431643993748</v>
      </c>
      <c r="BF182" s="32">
        <f t="shared" si="153"/>
        <v>7.3665721807395848E-2</v>
      </c>
      <c r="BG182" s="33"/>
      <c r="BH182" s="34">
        <f t="shared" si="154"/>
        <v>0.92633427819260417</v>
      </c>
      <c r="BI182" s="34"/>
      <c r="BJ182" s="34">
        <f t="shared" si="159"/>
        <v>0.92633427819260417</v>
      </c>
      <c r="BK182" s="34"/>
      <c r="BL182" s="5">
        <f t="shared" ca="1" si="189"/>
        <v>0.8516746354172432</v>
      </c>
    </row>
    <row r="183" spans="1:64" x14ac:dyDescent="0.2">
      <c r="A183" s="45">
        <v>175</v>
      </c>
      <c r="B183" s="35">
        <f t="shared" si="155"/>
        <v>2.0138888888888845E-2</v>
      </c>
      <c r="C183" s="36">
        <v>95.009208925838635</v>
      </c>
      <c r="D183" s="29">
        <v>90</v>
      </c>
      <c r="E183" s="29">
        <v>3</v>
      </c>
      <c r="F183" s="37">
        <f t="shared" si="142"/>
        <v>0.5</v>
      </c>
      <c r="G183" s="38">
        <f t="shared" si="156"/>
        <v>90</v>
      </c>
      <c r="H183" s="31">
        <v>5</v>
      </c>
      <c r="I183" s="31">
        <v>20</v>
      </c>
      <c r="J183" s="36">
        <v>19.595053481972329</v>
      </c>
      <c r="K183" s="37">
        <f t="shared" si="144"/>
        <v>4.8987633704930822</v>
      </c>
      <c r="L183" s="30">
        <f t="shared" si="145"/>
        <v>4.8987633704930822</v>
      </c>
      <c r="M183" s="37">
        <f t="shared" si="146"/>
        <v>94.898763370493086</v>
      </c>
      <c r="N183" s="37">
        <f t="shared" si="147"/>
        <v>94.898763370493086</v>
      </c>
      <c r="O183" s="37">
        <f t="shared" si="148"/>
        <v>5.0092089258386352</v>
      </c>
      <c r="Q183" s="64">
        <f t="shared" ref="Q183:AT183" ca="1" si="208">IF(AND(ABS(SLOPE($L153:$L183,$A153:$A183)) &gt; $Q$3,
      ABS(SLOPE(OFFSET($O153:$O183, Q$7, 0),$A153:$A183)) &gt; $Q$3),
(MAX(0,(CORREL( $L153:$L183, OFFSET($O153:$O183, Q$7, 0) )))),
(1-ABS(SLOPE($L153:$L183, $A153:$A183)-SLOPE(OFFSET($O153:$O183, Q$7, 0),$A153:$A183)))
)</f>
        <v>0.29961739966223039</v>
      </c>
      <c r="R183" s="64">
        <f t="shared" ca="1" si="208"/>
        <v>0.39838027859435665</v>
      </c>
      <c r="S183" s="64">
        <f t="shared" ca="1" si="208"/>
        <v>0.47281477695415874</v>
      </c>
      <c r="T183" s="64">
        <f t="shared" ca="1" si="208"/>
        <v>0.55446411020779629</v>
      </c>
      <c r="U183" s="64">
        <f t="shared" ca="1" si="208"/>
        <v>0.70541362418020426</v>
      </c>
      <c r="V183" s="64">
        <f t="shared" ca="1" si="208"/>
        <v>0.82950366998814706</v>
      </c>
      <c r="W183" s="64">
        <f t="shared" ca="1" si="208"/>
        <v>0.88992399709650749</v>
      </c>
      <c r="X183" s="64">
        <f t="shared" ca="1" si="208"/>
        <v>0.92739759575009084</v>
      </c>
      <c r="Y183" s="64">
        <f t="shared" ca="1" si="208"/>
        <v>0.94509688733322073</v>
      </c>
      <c r="Z183" s="64">
        <f t="shared" ca="1" si="208"/>
        <v>0.9560390180255518</v>
      </c>
      <c r="AA183" s="64">
        <f t="shared" ca="1" si="208"/>
        <v>0.96447038183766531</v>
      </c>
      <c r="AB183" s="64">
        <f t="shared" ca="1" si="208"/>
        <v>0.95375726596013333</v>
      </c>
      <c r="AC183" s="64">
        <f t="shared" ca="1" si="208"/>
        <v>0.94059978416529433</v>
      </c>
      <c r="AD183" s="64">
        <f t="shared" ca="1" si="208"/>
        <v>0.91355233860953355</v>
      </c>
      <c r="AE183" s="64">
        <f t="shared" ca="1" si="208"/>
        <v>0.85934367418575275</v>
      </c>
      <c r="AF183" s="64">
        <f t="shared" ca="1" si="208"/>
        <v>0.77888705858734075</v>
      </c>
      <c r="AG183" s="64">
        <f t="shared" ca="1" si="208"/>
        <v>0.92812338680861461</v>
      </c>
      <c r="AH183" s="64">
        <f t="shared" ca="1" si="208"/>
        <v>0.90892040292371856</v>
      </c>
      <c r="AI183" s="64">
        <f t="shared" ca="1" si="208"/>
        <v>0.88771713725558876</v>
      </c>
      <c r="AJ183" s="64">
        <f t="shared" ca="1" si="208"/>
        <v>0.87376519715520318</v>
      </c>
      <c r="AK183" s="64">
        <f t="shared" ca="1" si="208"/>
        <v>0.86025524893684802</v>
      </c>
      <c r="AL183" s="64">
        <f t="shared" ca="1" si="208"/>
        <v>0</v>
      </c>
      <c r="AM183" s="64">
        <f t="shared" ca="1" si="208"/>
        <v>0</v>
      </c>
      <c r="AN183" s="64">
        <f t="shared" ca="1" si="208"/>
        <v>0</v>
      </c>
      <c r="AO183" s="64">
        <f t="shared" ca="1" si="208"/>
        <v>0</v>
      </c>
      <c r="AP183" s="64">
        <f t="shared" ca="1" si="208"/>
        <v>0</v>
      </c>
      <c r="AQ183" s="64">
        <f t="shared" ca="1" si="208"/>
        <v>0</v>
      </c>
      <c r="AR183" s="64">
        <f t="shared" ca="1" si="208"/>
        <v>0</v>
      </c>
      <c r="AS183" s="64">
        <f t="shared" ca="1" si="208"/>
        <v>0</v>
      </c>
      <c r="AT183" s="64">
        <f t="shared" ca="1" si="208"/>
        <v>0</v>
      </c>
      <c r="AV183" s="40">
        <f t="shared" ca="1" si="187"/>
        <v>0.96447038183766531</v>
      </c>
      <c r="AW183" s="41">
        <f t="shared" ca="1" si="188"/>
        <v>10</v>
      </c>
      <c r="AX183" t="str">
        <f t="shared" ca="1" si="191"/>
        <v>+100s</v>
      </c>
      <c r="AY183">
        <f t="shared" ca="1" si="192"/>
        <v>90</v>
      </c>
      <c r="AZ183" s="5">
        <f t="shared" ca="1" si="193"/>
        <v>0.7</v>
      </c>
      <c r="BB183">
        <f t="shared" si="150"/>
        <v>2.2089111069110601E-2</v>
      </c>
      <c r="BC183">
        <f t="shared" si="151"/>
        <v>0.9779108889308894</v>
      </c>
      <c r="BE183" s="33">
        <f t="shared" si="152"/>
        <v>4.8987633704930822</v>
      </c>
      <c r="BF183" s="32">
        <f t="shared" si="153"/>
        <v>3.5376087530901185E-2</v>
      </c>
      <c r="BG183" s="33"/>
      <c r="BH183" s="34">
        <f t="shared" si="154"/>
        <v>0.96462391246909884</v>
      </c>
      <c r="BI183" s="34"/>
      <c r="BJ183" s="34">
        <f t="shared" si="159"/>
        <v>0.96462391246909884</v>
      </c>
      <c r="BK183" s="34"/>
      <c r="BL183" s="5">
        <f t="shared" ca="1" si="189"/>
        <v>0.87636476476892133</v>
      </c>
    </row>
    <row r="184" spans="1:64" x14ac:dyDescent="0.2">
      <c r="A184" s="45">
        <v>176</v>
      </c>
      <c r="B184" s="35">
        <f t="shared" si="155"/>
        <v>2.0254629629629584E-2</v>
      </c>
      <c r="C184" s="36">
        <v>95.148684305486682</v>
      </c>
      <c r="D184" s="29">
        <v>90</v>
      </c>
      <c r="E184" s="29">
        <v>3</v>
      </c>
      <c r="F184" s="37">
        <f t="shared" si="142"/>
        <v>0.5</v>
      </c>
      <c r="G184" s="38">
        <f t="shared" si="156"/>
        <v>90</v>
      </c>
      <c r="H184" s="31">
        <v>5</v>
      </c>
      <c r="I184" s="31">
        <v>20</v>
      </c>
      <c r="J184" s="36">
        <v>19.388742807257355</v>
      </c>
      <c r="K184" s="37">
        <f t="shared" si="144"/>
        <v>4.8471857018143387</v>
      </c>
      <c r="L184" s="30">
        <f t="shared" si="145"/>
        <v>4.8471857018143387</v>
      </c>
      <c r="M184" s="37">
        <f t="shared" si="146"/>
        <v>94.84718570181434</v>
      </c>
      <c r="N184" s="37">
        <f t="shared" si="147"/>
        <v>94.84718570181434</v>
      </c>
      <c r="O184" s="37">
        <f t="shared" si="148"/>
        <v>5.1486843054866824</v>
      </c>
      <c r="Q184" s="64">
        <f t="shared" ref="Q184:AT184" ca="1" si="209">IF(AND(ABS(SLOPE($L154:$L184,$A154:$A184)) &gt; $Q$3,
      ABS(SLOPE(OFFSET($O154:$O184, Q$7, 0),$A154:$A184)) &gt; $Q$3),
(MAX(0,(CORREL( $L154:$L184, OFFSET($O154:$O184, Q$7, 0) )))),
(1-ABS(SLOPE($L154:$L184, $A154:$A184)-SLOPE(OFFSET($O154:$O184, Q$7, 0),$A154:$A184)))
)</f>
        <v>0.36919560302971693</v>
      </c>
      <c r="R184" s="64">
        <f t="shared" ca="1" si="209"/>
        <v>0.44503482901178026</v>
      </c>
      <c r="S184" s="64">
        <f t="shared" ca="1" si="209"/>
        <v>0.52859279772125534</v>
      </c>
      <c r="T184" s="64">
        <f t="shared" ca="1" si="209"/>
        <v>0.68361018213134095</v>
      </c>
      <c r="U184" s="64">
        <f t="shared" ca="1" si="209"/>
        <v>0.81192784103596927</v>
      </c>
      <c r="V184" s="64">
        <f t="shared" ca="1" si="209"/>
        <v>0.87693865473641519</v>
      </c>
      <c r="W184" s="64">
        <f t="shared" ca="1" si="209"/>
        <v>0.91908185942786269</v>
      </c>
      <c r="X184" s="64">
        <f t="shared" ca="1" si="209"/>
        <v>0.94058047816171086</v>
      </c>
      <c r="Y184" s="64">
        <f t="shared" ca="1" si="209"/>
        <v>0.95475199364442909</v>
      </c>
      <c r="Z184" s="64">
        <f t="shared" ca="1" si="209"/>
        <v>0.96605610063242386</v>
      </c>
      <c r="AA184" s="64">
        <f t="shared" ca="1" si="209"/>
        <v>0.95729019332300547</v>
      </c>
      <c r="AB184" s="64">
        <f t="shared" ca="1" si="209"/>
        <v>0.94705022137761874</v>
      </c>
      <c r="AC184" s="64">
        <f t="shared" ca="1" si="209"/>
        <v>0.92366136955170974</v>
      </c>
      <c r="AD184" s="64">
        <f t="shared" ca="1" si="209"/>
        <v>0.87379176038986706</v>
      </c>
      <c r="AE184" s="64">
        <f t="shared" ca="1" si="209"/>
        <v>0.79906530493922223</v>
      </c>
      <c r="AF184" s="64">
        <f t="shared" ca="1" si="209"/>
        <v>0.93719664973399297</v>
      </c>
      <c r="AG184" s="64">
        <f t="shared" ca="1" si="209"/>
        <v>0.91799366584909703</v>
      </c>
      <c r="AH184" s="64">
        <f t="shared" ca="1" si="209"/>
        <v>0.89679040018096712</v>
      </c>
      <c r="AI184" s="64">
        <f t="shared" ca="1" si="209"/>
        <v>0.88283846008058164</v>
      </c>
      <c r="AJ184" s="64">
        <f t="shared" ca="1" si="209"/>
        <v>0.86932851186222648</v>
      </c>
      <c r="AK184" s="64">
        <f t="shared" ca="1" si="209"/>
        <v>0</v>
      </c>
      <c r="AL184" s="64">
        <f t="shared" ca="1" si="209"/>
        <v>0</v>
      </c>
      <c r="AM184" s="64">
        <f t="shared" ca="1" si="209"/>
        <v>0</v>
      </c>
      <c r="AN184" s="64">
        <f t="shared" ca="1" si="209"/>
        <v>0</v>
      </c>
      <c r="AO184" s="64">
        <f t="shared" ca="1" si="209"/>
        <v>0</v>
      </c>
      <c r="AP184" s="64">
        <f t="shared" ca="1" si="209"/>
        <v>0</v>
      </c>
      <c r="AQ184" s="64">
        <f t="shared" ca="1" si="209"/>
        <v>0</v>
      </c>
      <c r="AR184" s="64">
        <f t="shared" ca="1" si="209"/>
        <v>0</v>
      </c>
      <c r="AS184" s="64">
        <f t="shared" ca="1" si="209"/>
        <v>0</v>
      </c>
      <c r="AT184" s="64">
        <f t="shared" ca="1" si="209"/>
        <v>0</v>
      </c>
      <c r="AV184" s="40">
        <f t="shared" ca="1" si="187"/>
        <v>0.96605610063242386</v>
      </c>
      <c r="AW184" s="41">
        <f t="shared" ca="1" si="188"/>
        <v>9</v>
      </c>
      <c r="AX184" t="str">
        <f t="shared" ca="1" si="191"/>
        <v>+90s</v>
      </c>
      <c r="AY184">
        <f t="shared" ca="1" si="192"/>
        <v>80</v>
      </c>
      <c r="AZ184" s="5">
        <f t="shared" ca="1" si="193"/>
        <v>0.73333333333333328</v>
      </c>
      <c r="BB184">
        <f t="shared" si="150"/>
        <v>6.0299720734468744E-2</v>
      </c>
      <c r="BC184">
        <f t="shared" si="151"/>
        <v>0.93970027926553124</v>
      </c>
      <c r="BE184" s="33">
        <f t="shared" si="152"/>
        <v>4.8471857018143387</v>
      </c>
      <c r="BF184" s="32">
        <f t="shared" si="153"/>
        <v>9.6571029595413846E-2</v>
      </c>
      <c r="BG184" s="33"/>
      <c r="BH184" s="34">
        <f t="shared" si="154"/>
        <v>0.90342897040458614</v>
      </c>
      <c r="BI184" s="34"/>
      <c r="BJ184" s="34">
        <f t="shared" si="159"/>
        <v>0.90342897040458614</v>
      </c>
      <c r="BK184" s="34"/>
      <c r="BL184" s="5">
        <f t="shared" ca="1" si="189"/>
        <v>0.8676061347901145</v>
      </c>
    </row>
    <row r="185" spans="1:64" x14ac:dyDescent="0.2">
      <c r="A185" s="45">
        <v>177</v>
      </c>
      <c r="B185" s="35">
        <f t="shared" si="155"/>
        <v>2.0370370370370323E-2</v>
      </c>
      <c r="C185" s="36">
        <v>95.284424702231803</v>
      </c>
      <c r="D185" s="29">
        <v>90</v>
      </c>
      <c r="E185" s="29">
        <v>3</v>
      </c>
      <c r="F185" s="37">
        <f t="shared" si="142"/>
        <v>0.5</v>
      </c>
      <c r="G185" s="38">
        <f t="shared" si="156"/>
        <v>90</v>
      </c>
      <c r="H185" s="31">
        <v>5</v>
      </c>
      <c r="I185" s="31">
        <v>20</v>
      </c>
      <c r="J185" s="36">
        <v>19.140882749852896</v>
      </c>
      <c r="K185" s="37">
        <f t="shared" si="144"/>
        <v>4.7852206874632239</v>
      </c>
      <c r="L185" s="30">
        <f t="shared" si="145"/>
        <v>4.7852206874632239</v>
      </c>
      <c r="M185" s="37">
        <f t="shared" si="146"/>
        <v>94.785220687463223</v>
      </c>
      <c r="N185" s="37">
        <f t="shared" si="147"/>
        <v>94.785220687463223</v>
      </c>
      <c r="O185" s="37">
        <f t="shared" si="148"/>
        <v>5.2844247022318029</v>
      </c>
      <c r="Q185" s="64">
        <f t="shared" ref="Q185:AT185" ca="1" si="210">IF(AND(ABS(SLOPE($L155:$L185,$A155:$A185)) &gt; $Q$3,
      ABS(SLOPE(OFFSET($O155:$O185, Q$7, 0),$A155:$A185)) &gt; $Q$3),
(MAX(0,(CORREL( $L155:$L185, OFFSET($O155:$O185, Q$7, 0) )))),
(1-ABS(SLOPE($L155:$L185, $A155:$A185)-SLOPE(OFFSET($O155:$O185, Q$7, 0),$A155:$A185)))
)</f>
        <v>0.41157724889261832</v>
      </c>
      <c r="R185" s="64">
        <f t="shared" ca="1" si="210"/>
        <v>0.49723014626881423</v>
      </c>
      <c r="S185" s="64">
        <f t="shared" ca="1" si="210"/>
        <v>0.65675363898014061</v>
      </c>
      <c r="T185" s="64">
        <f t="shared" ca="1" si="210"/>
        <v>0.78981290095187695</v>
      </c>
      <c r="U185" s="64">
        <f t="shared" ca="1" si="210"/>
        <v>0.86010501201079814</v>
      </c>
      <c r="V185" s="64">
        <f t="shared" ca="1" si="210"/>
        <v>0.90766337171588363</v>
      </c>
      <c r="W185" s="64">
        <f t="shared" ca="1" si="210"/>
        <v>0.93359075553399473</v>
      </c>
      <c r="X185" s="64">
        <f t="shared" ca="1" si="210"/>
        <v>0.95153399528165894</v>
      </c>
      <c r="Y185" s="64">
        <f t="shared" ca="1" si="210"/>
        <v>0.96619561631504969</v>
      </c>
      <c r="Z185" s="64">
        <f t="shared" ca="1" si="210"/>
        <v>0.95973483893724498</v>
      </c>
      <c r="AA185" s="64">
        <f t="shared" ca="1" si="210"/>
        <v>0.95294348436505039</v>
      </c>
      <c r="AB185" s="64">
        <f t="shared" ca="1" si="210"/>
        <v>0.93389807524516122</v>
      </c>
      <c r="AC185" s="64">
        <f t="shared" ca="1" si="210"/>
        <v>0.88921926051709244</v>
      </c>
      <c r="AD185" s="64">
        <f t="shared" ca="1" si="210"/>
        <v>0.821363607956759</v>
      </c>
      <c r="AE185" s="64">
        <f t="shared" ca="1" si="210"/>
        <v>0.94647334334566557</v>
      </c>
      <c r="AF185" s="64">
        <f t="shared" ca="1" si="210"/>
        <v>0.92727035946076952</v>
      </c>
      <c r="AG185" s="64">
        <f t="shared" ca="1" si="210"/>
        <v>0.90606709379263961</v>
      </c>
      <c r="AH185" s="64">
        <f t="shared" ca="1" si="210"/>
        <v>0.89211515369225414</v>
      </c>
      <c r="AI185" s="64">
        <f t="shared" ca="1" si="210"/>
        <v>0.87860520547389898</v>
      </c>
      <c r="AJ185" s="64">
        <f t="shared" ca="1" si="210"/>
        <v>0</v>
      </c>
      <c r="AK185" s="64">
        <f t="shared" ca="1" si="210"/>
        <v>0</v>
      </c>
      <c r="AL185" s="64">
        <f t="shared" ca="1" si="210"/>
        <v>0</v>
      </c>
      <c r="AM185" s="64">
        <f t="shared" ca="1" si="210"/>
        <v>0</v>
      </c>
      <c r="AN185" s="64">
        <f t="shared" ca="1" si="210"/>
        <v>0</v>
      </c>
      <c r="AO185" s="64">
        <f t="shared" ca="1" si="210"/>
        <v>0</v>
      </c>
      <c r="AP185" s="64">
        <f t="shared" ca="1" si="210"/>
        <v>0</v>
      </c>
      <c r="AQ185" s="64">
        <f t="shared" ca="1" si="210"/>
        <v>0</v>
      </c>
      <c r="AR185" s="64">
        <f t="shared" ca="1" si="210"/>
        <v>0</v>
      </c>
      <c r="AS185" s="64">
        <f t="shared" ca="1" si="210"/>
        <v>0</v>
      </c>
      <c r="AT185" s="64">
        <f t="shared" ca="1" si="210"/>
        <v>0</v>
      </c>
      <c r="AV185" s="40">
        <f t="shared" ca="1" si="187"/>
        <v>0.96619561631504969</v>
      </c>
      <c r="AW185" s="41">
        <f t="shared" ca="1" si="188"/>
        <v>8</v>
      </c>
      <c r="AX185" t="str">
        <f t="shared" ca="1" si="191"/>
        <v>+80s</v>
      </c>
      <c r="AY185">
        <f t="shared" ca="1" si="192"/>
        <v>70</v>
      </c>
      <c r="AZ185" s="5">
        <f t="shared" ca="1" si="193"/>
        <v>0.76666666666666672</v>
      </c>
      <c r="BB185">
        <f t="shared" si="150"/>
        <v>9.9840802953715807E-2</v>
      </c>
      <c r="BC185">
        <f t="shared" si="151"/>
        <v>0.90015919704628422</v>
      </c>
      <c r="BE185" s="33">
        <f t="shared" si="152"/>
        <v>4.7852206874632239</v>
      </c>
      <c r="BF185" s="32">
        <f t="shared" si="153"/>
        <v>0.15989674611149121</v>
      </c>
      <c r="BG185" s="33"/>
      <c r="BH185" s="34">
        <f t="shared" si="154"/>
        <v>0.84010325388850882</v>
      </c>
      <c r="BI185" s="34"/>
      <c r="BJ185" s="34">
        <f t="shared" si="159"/>
        <v>0.84010325388850882</v>
      </c>
      <c r="BK185" s="34"/>
      <c r="BL185" s="5">
        <f t="shared" ca="1" si="189"/>
        <v>0.8576551789567417</v>
      </c>
    </row>
    <row r="186" spans="1:64" x14ac:dyDescent="0.2">
      <c r="A186" s="45">
        <v>178</v>
      </c>
      <c r="B186" s="35">
        <f t="shared" si="155"/>
        <v>2.0486111111111063E-2</v>
      </c>
      <c r="C186" s="36">
        <v>95.489285925624699</v>
      </c>
      <c r="D186" s="29">
        <v>90</v>
      </c>
      <c r="E186" s="29">
        <v>3</v>
      </c>
      <c r="F186" s="37">
        <f t="shared" si="142"/>
        <v>0.5</v>
      </c>
      <c r="G186" s="38">
        <f t="shared" si="156"/>
        <v>90</v>
      </c>
      <c r="H186" s="31">
        <v>5</v>
      </c>
      <c r="I186" s="31">
        <v>20</v>
      </c>
      <c r="J186" s="36">
        <v>18.852004465000984</v>
      </c>
      <c r="K186" s="37">
        <f t="shared" si="144"/>
        <v>4.7130011162502461</v>
      </c>
      <c r="L186" s="30">
        <f t="shared" si="145"/>
        <v>4.7130011162502461</v>
      </c>
      <c r="M186" s="37">
        <f t="shared" si="146"/>
        <v>94.71300111625024</v>
      </c>
      <c r="N186" s="37">
        <f t="shared" si="147"/>
        <v>94.71300111625024</v>
      </c>
      <c r="O186" s="37">
        <f t="shared" si="148"/>
        <v>5.4892859256246993</v>
      </c>
      <c r="Q186" s="64">
        <f t="shared" ref="Q186:AT186" ca="1" si="211">IF(AND(ABS(SLOPE($L156:$L186,$A156:$A186)) &gt; $Q$3,
      ABS(SLOPE(OFFSET($O156:$O186, Q$7, 0),$A156:$A186)) &gt; $Q$3),
(MAX(0,(CORREL( $L156:$L186, OFFSET($O156:$O186, Q$7, 0) )))),
(1-ABS(SLOPE($L156:$L186, $A156:$A186)-SLOPE(OFFSET($O156:$O186, Q$7, 0),$A156:$A186)))
)</f>
        <v>0.45855384393662185</v>
      </c>
      <c r="R186" s="64">
        <f t="shared" ca="1" si="211"/>
        <v>0.62305098465289954</v>
      </c>
      <c r="S186" s="64">
        <f t="shared" ca="1" si="211"/>
        <v>0.76143170890511214</v>
      </c>
      <c r="T186" s="64">
        <f t="shared" ca="1" si="211"/>
        <v>0.83784773268803392</v>
      </c>
      <c r="U186" s="64">
        <f t="shared" ca="1" si="211"/>
        <v>0.89174712940040479</v>
      </c>
      <c r="V186" s="64">
        <f t="shared" ca="1" si="211"/>
        <v>0.92289325653924337</v>
      </c>
      <c r="W186" s="64">
        <f t="shared" ca="1" si="211"/>
        <v>0.94529144851213009</v>
      </c>
      <c r="X186" s="64">
        <f t="shared" ca="1" si="211"/>
        <v>0.96392209053813094</v>
      </c>
      <c r="Y186" s="64">
        <f t="shared" ca="1" si="211"/>
        <v>0.96022801459576068</v>
      </c>
      <c r="Z186" s="64">
        <f t="shared" ca="1" si="211"/>
        <v>0.9575685581873784</v>
      </c>
      <c r="AA186" s="64">
        <f t="shared" ca="1" si="211"/>
        <v>0.94375366167259944</v>
      </c>
      <c r="AB186" s="64">
        <f t="shared" ca="1" si="211"/>
        <v>0.9053811181048429</v>
      </c>
      <c r="AC186" s="64">
        <f t="shared" ca="1" si="211"/>
        <v>0.84589478310310462</v>
      </c>
      <c r="AD186" s="64">
        <f t="shared" ca="1" si="211"/>
        <v>0.95593358802086359</v>
      </c>
      <c r="AE186" s="64">
        <f t="shared" ca="1" si="211"/>
        <v>0.93673060413596754</v>
      </c>
      <c r="AF186" s="64">
        <f t="shared" ca="1" si="211"/>
        <v>0.91552733846783763</v>
      </c>
      <c r="AG186" s="64">
        <f t="shared" ca="1" si="211"/>
        <v>0.90157539836745215</v>
      </c>
      <c r="AH186" s="64">
        <f t="shared" ca="1" si="211"/>
        <v>0.88806545014909699</v>
      </c>
      <c r="AI186" s="64">
        <f t="shared" ca="1" si="211"/>
        <v>0</v>
      </c>
      <c r="AJ186" s="64">
        <f t="shared" ca="1" si="211"/>
        <v>0</v>
      </c>
      <c r="AK186" s="64">
        <f t="shared" ca="1" si="211"/>
        <v>0</v>
      </c>
      <c r="AL186" s="64">
        <f t="shared" ca="1" si="211"/>
        <v>0</v>
      </c>
      <c r="AM186" s="64">
        <f t="shared" ca="1" si="211"/>
        <v>0</v>
      </c>
      <c r="AN186" s="64">
        <f t="shared" ca="1" si="211"/>
        <v>0</v>
      </c>
      <c r="AO186" s="64">
        <f t="shared" ca="1" si="211"/>
        <v>0</v>
      </c>
      <c r="AP186" s="64">
        <f t="shared" ca="1" si="211"/>
        <v>0</v>
      </c>
      <c r="AQ186" s="64">
        <f t="shared" ca="1" si="211"/>
        <v>0</v>
      </c>
      <c r="AR186" s="64">
        <f t="shared" ca="1" si="211"/>
        <v>0</v>
      </c>
      <c r="AS186" s="64">
        <f t="shared" ca="1" si="211"/>
        <v>0</v>
      </c>
      <c r="AT186" s="64">
        <f t="shared" ca="1" si="211"/>
        <v>0</v>
      </c>
      <c r="AV186" s="40">
        <f t="shared" ca="1" si="187"/>
        <v>0.96392209053813094</v>
      </c>
      <c r="AW186" s="41">
        <f t="shared" ca="1" si="188"/>
        <v>7</v>
      </c>
      <c r="AX186" t="str">
        <f t="shared" ca="1" si="191"/>
        <v>+70s</v>
      </c>
      <c r="AY186">
        <f t="shared" ca="1" si="192"/>
        <v>60</v>
      </c>
      <c r="AZ186" s="5">
        <f t="shared" ca="1" si="193"/>
        <v>0.8</v>
      </c>
      <c r="BB186">
        <f t="shared" si="150"/>
        <v>0.15525696187489063</v>
      </c>
      <c r="BC186">
        <f t="shared" si="151"/>
        <v>0.84474303812510931</v>
      </c>
      <c r="BE186" s="33">
        <f t="shared" si="152"/>
        <v>4.7130011162502461</v>
      </c>
      <c r="BF186" s="32">
        <f t="shared" si="153"/>
        <v>0.24864666830112805</v>
      </c>
      <c r="BG186" s="33"/>
      <c r="BH186" s="34">
        <f t="shared" si="154"/>
        <v>0.75135333169887197</v>
      </c>
      <c r="BI186" s="34"/>
      <c r="BJ186" s="34">
        <f t="shared" si="159"/>
        <v>0.75135333169887197</v>
      </c>
      <c r="BK186" s="34"/>
      <c r="BL186" s="5">
        <f t="shared" ca="1" si="189"/>
        <v>0.83842514074566765</v>
      </c>
    </row>
    <row r="187" spans="1:64" x14ac:dyDescent="0.2">
      <c r="A187" s="45">
        <v>179</v>
      </c>
      <c r="B187" s="35">
        <f t="shared" si="155"/>
        <v>2.0601851851851802E-2</v>
      </c>
      <c r="C187" s="36">
        <v>95.421719245344562</v>
      </c>
      <c r="D187" s="29">
        <v>90</v>
      </c>
      <c r="E187" s="29">
        <v>3</v>
      </c>
      <c r="F187" s="37">
        <f t="shared" si="142"/>
        <v>0.5</v>
      </c>
      <c r="G187" s="38">
        <f t="shared" si="156"/>
        <v>90</v>
      </c>
      <c r="H187" s="31">
        <v>5</v>
      </c>
      <c r="I187" s="31">
        <v>20</v>
      </c>
      <c r="J187" s="36">
        <v>18.522727008538673</v>
      </c>
      <c r="K187" s="37">
        <f t="shared" si="144"/>
        <v>4.6306817521346684</v>
      </c>
      <c r="L187" s="30">
        <f t="shared" si="145"/>
        <v>4.6306817521346684</v>
      </c>
      <c r="M187" s="37">
        <f t="shared" si="146"/>
        <v>94.630681752134663</v>
      </c>
      <c r="N187" s="37">
        <f t="shared" si="147"/>
        <v>94.630681752134663</v>
      </c>
      <c r="O187" s="37">
        <f t="shared" si="148"/>
        <v>5.421719245344562</v>
      </c>
      <c r="Q187" s="64">
        <f t="shared" ref="Q187:AT187" ca="1" si="212">IF(AND(ABS(SLOPE($L157:$L187,$A157:$A187)) &gt; $Q$3,
      ABS(SLOPE(OFFSET($O157:$O187, Q$7, 0),$A157:$A187)) &gt; $Q$3),
(MAX(0,(CORREL( $L157:$L187, OFFSET($O157:$O187, Q$7, 0) )))),
(1-ABS(SLOPE($L157:$L187, $A157:$A187)-SLOPE(OFFSET($O157:$O187, Q$7, 0),$A157:$A187)))
)</f>
        <v>0.57990798914291197</v>
      </c>
      <c r="R187" s="64">
        <f t="shared" ca="1" si="212"/>
        <v>0.72422847094272713</v>
      </c>
      <c r="S187" s="64">
        <f t="shared" ca="1" si="212"/>
        <v>0.80778511537994691</v>
      </c>
      <c r="T187" s="64">
        <f t="shared" ca="1" si="212"/>
        <v>0.86917124443403604</v>
      </c>
      <c r="U187" s="64">
        <f t="shared" ca="1" si="212"/>
        <v>0.90652771781148278</v>
      </c>
      <c r="V187" s="64">
        <f t="shared" ca="1" si="212"/>
        <v>0.9342427739833592</v>
      </c>
      <c r="W187" s="64">
        <f t="shared" ca="1" si="212"/>
        <v>0.95761521410095496</v>
      </c>
      <c r="X187" s="64">
        <f t="shared" ca="1" si="212"/>
        <v>0.95728798017660333</v>
      </c>
      <c r="Y187" s="64">
        <f t="shared" ca="1" si="212"/>
        <v>0.95964616735594266</v>
      </c>
      <c r="Z187" s="64">
        <f t="shared" ca="1" si="212"/>
        <v>0.95222153100087992</v>
      </c>
      <c r="AA187" s="64">
        <f t="shared" ca="1" si="212"/>
        <v>0.92163354057432056</v>
      </c>
      <c r="AB187" s="64">
        <f t="shared" ca="1" si="212"/>
        <v>0.87250995275452892</v>
      </c>
      <c r="AC187" s="64">
        <f t="shared" ca="1" si="212"/>
        <v>0.9655571107934513</v>
      </c>
      <c r="AD187" s="64">
        <f t="shared" ca="1" si="212"/>
        <v>0.94635412690855536</v>
      </c>
      <c r="AE187" s="64">
        <f t="shared" ca="1" si="212"/>
        <v>0.92515086124042545</v>
      </c>
      <c r="AF187" s="64">
        <f t="shared" ca="1" si="212"/>
        <v>0.91119892114003997</v>
      </c>
      <c r="AG187" s="64">
        <f t="shared" ca="1" si="212"/>
        <v>0.89768897292168481</v>
      </c>
      <c r="AH187" s="64">
        <f t="shared" ca="1" si="212"/>
        <v>0</v>
      </c>
      <c r="AI187" s="64">
        <f t="shared" ca="1" si="212"/>
        <v>0</v>
      </c>
      <c r="AJ187" s="64">
        <f t="shared" ca="1" si="212"/>
        <v>0</v>
      </c>
      <c r="AK187" s="64">
        <f t="shared" ca="1" si="212"/>
        <v>0</v>
      </c>
      <c r="AL187" s="64">
        <f t="shared" ca="1" si="212"/>
        <v>0</v>
      </c>
      <c r="AM187" s="64">
        <f t="shared" ca="1" si="212"/>
        <v>0</v>
      </c>
      <c r="AN187" s="64">
        <f t="shared" ca="1" si="212"/>
        <v>0</v>
      </c>
      <c r="AO187" s="64">
        <f t="shared" ca="1" si="212"/>
        <v>0</v>
      </c>
      <c r="AP187" s="64">
        <f t="shared" ca="1" si="212"/>
        <v>0</v>
      </c>
      <c r="AQ187" s="64">
        <f t="shared" ca="1" si="212"/>
        <v>0</v>
      </c>
      <c r="AR187" s="64">
        <f t="shared" ca="1" si="212"/>
        <v>0</v>
      </c>
      <c r="AS187" s="64">
        <f t="shared" ca="1" si="212"/>
        <v>0</v>
      </c>
      <c r="AT187" s="64">
        <f t="shared" ca="1" si="212"/>
        <v>0</v>
      </c>
      <c r="AV187" s="40">
        <f t="shared" ca="1" si="187"/>
        <v>0.9655571107934513</v>
      </c>
      <c r="AW187" s="41">
        <f t="shared" ca="1" si="188"/>
        <v>12</v>
      </c>
      <c r="AX187" t="str">
        <f t="shared" ca="1" si="191"/>
        <v>+120s</v>
      </c>
      <c r="AY187">
        <f t="shared" ca="1" si="192"/>
        <v>110</v>
      </c>
      <c r="AZ187" s="5">
        <f t="shared" ca="1" si="193"/>
        <v>0.6333333333333333</v>
      </c>
      <c r="BB187">
        <f t="shared" si="150"/>
        <v>0.15820749864197872</v>
      </c>
      <c r="BC187">
        <f t="shared" si="151"/>
        <v>0.84179250135802131</v>
      </c>
      <c r="BE187" s="33">
        <f t="shared" si="152"/>
        <v>4.6306817521346684</v>
      </c>
      <c r="BF187" s="32">
        <f t="shared" si="153"/>
        <v>0.25337200317807623</v>
      </c>
      <c r="BG187" s="33"/>
      <c r="BH187" s="34">
        <f t="shared" si="154"/>
        <v>0.74662799682192382</v>
      </c>
      <c r="BI187" s="34"/>
      <c r="BJ187" s="34">
        <f t="shared" si="159"/>
        <v>0.74662799682192382</v>
      </c>
      <c r="BK187" s="34"/>
      <c r="BL187" s="5">
        <f t="shared" ca="1" si="189"/>
        <v>0.78183948031623618</v>
      </c>
    </row>
    <row r="188" spans="1:64" x14ac:dyDescent="0.2">
      <c r="A188" s="45">
        <v>180</v>
      </c>
      <c r="B188" s="35">
        <f t="shared" si="155"/>
        <v>2.0717592592592541E-2</v>
      </c>
      <c r="C188" s="36">
        <v>95.5631843385694</v>
      </c>
      <c r="D188" s="29">
        <v>90</v>
      </c>
      <c r="E188" s="29">
        <v>3</v>
      </c>
      <c r="F188" s="37">
        <f t="shared" si="142"/>
        <v>0.5</v>
      </c>
      <c r="G188" s="38">
        <f t="shared" si="156"/>
        <v>90</v>
      </c>
      <c r="H188" s="31">
        <v>5</v>
      </c>
      <c r="I188" s="31">
        <v>20</v>
      </c>
      <c r="J188" s="36">
        <v>18.153756010283523</v>
      </c>
      <c r="K188" s="37">
        <f t="shared" si="144"/>
        <v>4.5384390025708807</v>
      </c>
      <c r="L188" s="30">
        <f t="shared" si="145"/>
        <v>4.5384390025708807</v>
      </c>
      <c r="M188" s="37">
        <f t="shared" si="146"/>
        <v>94.538439002570883</v>
      </c>
      <c r="N188" s="37">
        <f t="shared" si="147"/>
        <v>94.538439002570883</v>
      </c>
      <c r="O188" s="37">
        <f t="shared" si="148"/>
        <v>5.5631843385693998</v>
      </c>
      <c r="Q188" s="64">
        <f t="shared" ref="Q188:AT188" ca="1" si="213">IF(AND(ABS(SLOPE($L158:$L188,$A158:$A188)) &gt; $Q$3,
      ABS(SLOPE(OFFSET($O158:$O188, Q$7, 0),$A158:$A188)) &gt; $Q$3),
(MAX(0,(CORREL( $L158:$L188, OFFSET($O158:$O188, Q$7, 0) )))),
(1-ABS(SLOPE($L158:$L188, $A158:$A188)-SLOPE(OFFSET($O158:$O188, Q$7, 0),$A158:$A188)))
)</f>
        <v>0.6743898764111298</v>
      </c>
      <c r="R188" s="64">
        <f t="shared" ca="1" si="213"/>
        <v>0.76627697827964014</v>
      </c>
      <c r="S188" s="64">
        <f t="shared" ca="1" si="213"/>
        <v>0.83654288694141221</v>
      </c>
      <c r="T188" s="64">
        <f t="shared" ca="1" si="213"/>
        <v>0.88134054647525595</v>
      </c>
      <c r="U188" s="64">
        <f t="shared" ca="1" si="213"/>
        <v>0.91544990972915263</v>
      </c>
      <c r="V188" s="64">
        <f t="shared" ca="1" si="213"/>
        <v>0.94453252119003162</v>
      </c>
      <c r="W188" s="64">
        <f t="shared" ca="1" si="213"/>
        <v>0.94835363683959317</v>
      </c>
      <c r="X188" s="64">
        <f t="shared" ca="1" si="213"/>
        <v>0.95687836127367598</v>
      </c>
      <c r="Y188" s="64">
        <f t="shared" ca="1" si="213"/>
        <v>0.95736504833369929</v>
      </c>
      <c r="Z188" s="64">
        <f t="shared" ca="1" si="213"/>
        <v>0.93653413276421549</v>
      </c>
      <c r="AA188" s="64">
        <f t="shared" ca="1" si="213"/>
        <v>0.90044575288103246</v>
      </c>
      <c r="AB188" s="64">
        <f t="shared" ca="1" si="213"/>
        <v>0.97532328879816765</v>
      </c>
      <c r="AC188" s="64">
        <f t="shared" ca="1" si="213"/>
        <v>0.95612030491327171</v>
      </c>
      <c r="AD188" s="64">
        <f t="shared" ca="1" si="213"/>
        <v>0.9349170392451418</v>
      </c>
      <c r="AE188" s="64">
        <f t="shared" ca="1" si="213"/>
        <v>0.92096509914475633</v>
      </c>
      <c r="AF188" s="64">
        <f t="shared" ca="1" si="213"/>
        <v>0.90745515092640117</v>
      </c>
      <c r="AG188" s="64">
        <f t="shared" ca="1" si="213"/>
        <v>0</v>
      </c>
      <c r="AH188" s="64">
        <f t="shared" ca="1" si="213"/>
        <v>0</v>
      </c>
      <c r="AI188" s="64">
        <f t="shared" ca="1" si="213"/>
        <v>0</v>
      </c>
      <c r="AJ188" s="64">
        <f t="shared" ca="1" si="213"/>
        <v>0</v>
      </c>
      <c r="AK188" s="64">
        <f t="shared" ca="1" si="213"/>
        <v>0</v>
      </c>
      <c r="AL188" s="64">
        <f t="shared" ca="1" si="213"/>
        <v>0</v>
      </c>
      <c r="AM188" s="64">
        <f t="shared" ca="1" si="213"/>
        <v>0</v>
      </c>
      <c r="AN188" s="64">
        <f t="shared" ca="1" si="213"/>
        <v>0</v>
      </c>
      <c r="AO188" s="64">
        <f t="shared" ca="1" si="213"/>
        <v>0</v>
      </c>
      <c r="AP188" s="64">
        <f t="shared" ca="1" si="213"/>
        <v>0</v>
      </c>
      <c r="AQ188" s="64">
        <f t="shared" ca="1" si="213"/>
        <v>0</v>
      </c>
      <c r="AR188" s="64">
        <f t="shared" ca="1" si="213"/>
        <v>0</v>
      </c>
      <c r="AS188" s="64">
        <f t="shared" ca="1" si="213"/>
        <v>0</v>
      </c>
      <c r="AT188" s="64">
        <f t="shared" ca="1" si="213"/>
        <v>0</v>
      </c>
      <c r="AV188" s="40">
        <f t="shared" ca="1" si="187"/>
        <v>0.97532328879816765</v>
      </c>
      <c r="AW188" s="41">
        <f t="shared" ca="1" si="188"/>
        <v>11</v>
      </c>
      <c r="AX188" t="str">
        <f t="shared" ca="1" si="191"/>
        <v>+110s</v>
      </c>
      <c r="AY188">
        <f t="shared" ca="1" si="192"/>
        <v>100</v>
      </c>
      <c r="AZ188" s="5">
        <f t="shared" ca="1" si="193"/>
        <v>0.66666666666666663</v>
      </c>
      <c r="BB188">
        <f t="shared" si="150"/>
        <v>0.20494906719970379</v>
      </c>
      <c r="BC188">
        <f t="shared" si="151"/>
        <v>0.79505093280029615</v>
      </c>
      <c r="BE188" s="33">
        <f t="shared" si="152"/>
        <v>4.5384390025708807</v>
      </c>
      <c r="BF188" s="32">
        <f t="shared" si="153"/>
        <v>0.32822942118173698</v>
      </c>
      <c r="BG188" s="33"/>
      <c r="BH188" s="34">
        <f t="shared" si="154"/>
        <v>0.67177057881826308</v>
      </c>
      <c r="BI188" s="34"/>
      <c r="BJ188" s="34">
        <f t="shared" si="159"/>
        <v>0.67177057881826308</v>
      </c>
      <c r="BK188" s="34"/>
      <c r="BL188" s="5">
        <f t="shared" ca="1" si="189"/>
        <v>0.77125351142769905</v>
      </c>
    </row>
    <row r="189" spans="1:64" x14ac:dyDescent="0.2">
      <c r="A189" s="45">
        <v>181</v>
      </c>
      <c r="B189" s="35">
        <f t="shared" si="155"/>
        <v>2.083333333333328E-2</v>
      </c>
      <c r="C189" s="36">
        <v>94.844748084507145</v>
      </c>
      <c r="D189" s="29">
        <v>90</v>
      </c>
      <c r="E189" s="29">
        <v>3</v>
      </c>
      <c r="F189" s="37">
        <f t="shared" si="142"/>
        <v>0.5</v>
      </c>
      <c r="G189" s="38">
        <f t="shared" si="156"/>
        <v>90</v>
      </c>
      <c r="H189" s="31">
        <v>5</v>
      </c>
      <c r="I189" s="31">
        <v>20</v>
      </c>
      <c r="J189" s="36">
        <v>17.745882161894087</v>
      </c>
      <c r="K189" s="37">
        <f t="shared" si="144"/>
        <v>4.4364705404735219</v>
      </c>
      <c r="L189" s="30">
        <f t="shared" si="145"/>
        <v>4.4364705404735219</v>
      </c>
      <c r="M189" s="37">
        <f t="shared" si="146"/>
        <v>94.436470540473522</v>
      </c>
      <c r="N189" s="37">
        <f t="shared" si="147"/>
        <v>94.436470540473522</v>
      </c>
      <c r="O189" s="37">
        <f t="shared" si="148"/>
        <v>4.8447480845071453</v>
      </c>
      <c r="Q189" s="64">
        <f t="shared" ref="Q189:AT189" ca="1" si="214">IF(AND(ABS(SLOPE($L159:$L189,$A159:$A189)) &gt; $Q$3,
      ABS(SLOPE(OFFSET($O159:$O189, Q$7, 0),$A159:$A189)) &gt; $Q$3),
(MAX(0,(CORREL( $L159:$L189, OFFSET($O159:$O189, Q$7, 0) )))),
(1-ABS(SLOPE($L159:$L189, $A159:$A189)-SLOPE(OFFSET($O159:$O189, Q$7, 0),$A159:$A189)))
)</f>
        <v>0.91814346416241965</v>
      </c>
      <c r="R189" s="64">
        <f t="shared" ca="1" si="214"/>
        <v>0.91949806632415132</v>
      </c>
      <c r="S189" s="64">
        <f t="shared" ca="1" si="214"/>
        <v>0.92397652671625941</v>
      </c>
      <c r="T189" s="64">
        <f t="shared" ca="1" si="214"/>
        <v>0.92901939302217273</v>
      </c>
      <c r="U189" s="64">
        <f t="shared" ca="1" si="214"/>
        <v>0.93366359560247436</v>
      </c>
      <c r="V189" s="64">
        <f t="shared" ca="1" si="214"/>
        <v>0.94567047874501287</v>
      </c>
      <c r="W189" s="64">
        <f t="shared" ca="1" si="214"/>
        <v>0.955469504934636</v>
      </c>
      <c r="X189" s="64">
        <f t="shared" ca="1" si="214"/>
        <v>0.96724521236628513</v>
      </c>
      <c r="Y189" s="64">
        <f t="shared" ca="1" si="214"/>
        <v>0.98255158338909754</v>
      </c>
      <c r="Z189" s="64">
        <f t="shared" ca="1" si="214"/>
        <v>0.99636775343970974</v>
      </c>
      <c r="AA189" s="64">
        <f t="shared" ca="1" si="214"/>
        <v>0.98521119346468877</v>
      </c>
      <c r="AB189" s="64">
        <f t="shared" ca="1" si="214"/>
        <v>0.96600820957979283</v>
      </c>
      <c r="AC189" s="64">
        <f t="shared" ca="1" si="214"/>
        <v>0.94480494391166292</v>
      </c>
      <c r="AD189" s="64">
        <f t="shared" ca="1" si="214"/>
        <v>0.93085300381127745</v>
      </c>
      <c r="AE189" s="64">
        <f t="shared" ca="1" si="214"/>
        <v>0.91734305559292229</v>
      </c>
      <c r="AF189" s="64">
        <f t="shared" ca="1" si="214"/>
        <v>0.9013150453715707</v>
      </c>
      <c r="AG189" s="64">
        <f t="shared" ca="1" si="214"/>
        <v>0.8900140544040358</v>
      </c>
      <c r="AH189" s="64">
        <f t="shared" ca="1" si="214"/>
        <v>0.87650456984057423</v>
      </c>
      <c r="AI189" s="64">
        <f t="shared" ca="1" si="214"/>
        <v>0.86471761763024957</v>
      </c>
      <c r="AJ189" s="64">
        <f t="shared" ca="1" si="214"/>
        <v>0.85365360710194083</v>
      </c>
      <c r="AK189" s="64">
        <f t="shared" ca="1" si="214"/>
        <v>0.84240144159085639</v>
      </c>
      <c r="AL189" s="64">
        <f t="shared" ca="1" si="214"/>
        <v>0.83361887205755436</v>
      </c>
      <c r="AM189" s="64">
        <f t="shared" ca="1" si="214"/>
        <v>0.8195799303673762</v>
      </c>
      <c r="AN189" s="64">
        <f t="shared" ca="1" si="214"/>
        <v>0.80908991479677117</v>
      </c>
      <c r="AO189" s="64">
        <f t="shared" ca="1" si="214"/>
        <v>0.80516320820060439</v>
      </c>
      <c r="AP189" s="64">
        <f t="shared" ca="1" si="214"/>
        <v>0.80034119543621274</v>
      </c>
      <c r="AQ189" s="64">
        <f t="shared" ca="1" si="214"/>
        <v>0.79618720586153069</v>
      </c>
      <c r="AR189" s="64">
        <f t="shared" ca="1" si="214"/>
        <v>0.79100001189011948</v>
      </c>
      <c r="AS189" s="64">
        <f t="shared" ca="1" si="214"/>
        <v>0.78858716529457307</v>
      </c>
      <c r="AT189" s="64">
        <f t="shared" ca="1" si="214"/>
        <v>0.78777040858152536</v>
      </c>
      <c r="AV189" s="40">
        <f t="shared" ca="1" si="187"/>
        <v>0.99636775343970974</v>
      </c>
      <c r="AW189" s="41">
        <f t="shared" ca="1" si="188"/>
        <v>9</v>
      </c>
      <c r="AX189" t="str">
        <f t="shared" ca="1" si="191"/>
        <v>+90s</v>
      </c>
      <c r="AY189">
        <f t="shared" ca="1" si="192"/>
        <v>80</v>
      </c>
      <c r="AZ189" s="5">
        <f t="shared" ca="1" si="193"/>
        <v>0.73333333333333328</v>
      </c>
      <c r="BB189">
        <f t="shared" si="150"/>
        <v>8.1655508806724703E-2</v>
      </c>
      <c r="BC189">
        <f t="shared" si="151"/>
        <v>0.91834449119327533</v>
      </c>
      <c r="BE189" s="33">
        <f t="shared" si="152"/>
        <v>4.4364705404735219</v>
      </c>
      <c r="BF189" s="32">
        <f t="shared" si="153"/>
        <v>0.13077268785915316</v>
      </c>
      <c r="BG189" s="33"/>
      <c r="BH189" s="34">
        <f t="shared" si="154"/>
        <v>0.86922731214084681</v>
      </c>
      <c r="BI189" s="34"/>
      <c r="BJ189" s="34">
        <f t="shared" si="159"/>
        <v>0.86922731214084681</v>
      </c>
      <c r="BK189" s="34"/>
      <c r="BL189" s="5">
        <f t="shared" ca="1" si="189"/>
        <v>0.8663094663046299</v>
      </c>
    </row>
    <row r="190" spans="1:64" x14ac:dyDescent="0.2">
      <c r="A190" s="45">
        <v>182</v>
      </c>
      <c r="B190" s="35">
        <f t="shared" si="155"/>
        <v>2.0949074074074019E-2</v>
      </c>
      <c r="C190" s="36">
        <v>94.570213064953776</v>
      </c>
      <c r="D190" s="29">
        <v>90</v>
      </c>
      <c r="E190" s="29">
        <v>3</v>
      </c>
      <c r="F190" s="37">
        <f t="shared" si="142"/>
        <v>0.5</v>
      </c>
      <c r="G190" s="38">
        <f t="shared" si="156"/>
        <v>90</v>
      </c>
      <c r="H190" s="31">
        <v>5</v>
      </c>
      <c r="I190" s="31">
        <v>20</v>
      </c>
      <c r="J190" s="36">
        <v>17.299979522446002</v>
      </c>
      <c r="K190" s="37">
        <f t="shared" si="144"/>
        <v>4.3249948806115004</v>
      </c>
      <c r="L190" s="30">
        <f t="shared" si="145"/>
        <v>4.3249948806115004</v>
      </c>
      <c r="M190" s="37">
        <f t="shared" si="146"/>
        <v>94.324994880611499</v>
      </c>
      <c r="N190" s="37">
        <f t="shared" si="147"/>
        <v>94.324994880611499</v>
      </c>
      <c r="O190" s="37">
        <f t="shared" si="148"/>
        <v>4.5702130649537764</v>
      </c>
      <c r="Q190" s="64">
        <f t="shared" ref="Q190:AT190" ca="1" si="215">IF(AND(ABS(SLOPE($L160:$L190,$A160:$A190)) &gt; $Q$3,
      ABS(SLOPE(OFFSET($O160:$O190, Q$7, 0),$A160:$A190)) &gt; $Q$3),
(MAX(0,(CORREL( $L160:$L190, OFFSET($O160:$O190, Q$7, 0) )))),
(1-ABS(SLOPE($L160:$L190, $A160:$A190)-SLOPE(OFFSET($O160:$O190, Q$7, 0),$A160:$A190)))
)</f>
        <v>0.90950962442203376</v>
      </c>
      <c r="R190" s="64">
        <f t="shared" ca="1" si="215"/>
        <v>0.91398808481414195</v>
      </c>
      <c r="S190" s="64">
        <f t="shared" ca="1" si="215"/>
        <v>0.91903095112005517</v>
      </c>
      <c r="T190" s="64">
        <f t="shared" ca="1" si="215"/>
        <v>0.92367515370035691</v>
      </c>
      <c r="U190" s="64">
        <f t="shared" ca="1" si="215"/>
        <v>0.93568203684289541</v>
      </c>
      <c r="V190" s="64">
        <f t="shared" ca="1" si="215"/>
        <v>0.94548106303251855</v>
      </c>
      <c r="W190" s="64">
        <f t="shared" ca="1" si="215"/>
        <v>0.95725677046416768</v>
      </c>
      <c r="X190" s="64">
        <f t="shared" ca="1" si="215"/>
        <v>0.97256314148697998</v>
      </c>
      <c r="Y190" s="64">
        <f t="shared" ca="1" si="215"/>
        <v>0.98637931153759228</v>
      </c>
      <c r="Z190" s="64">
        <f t="shared" ca="1" si="215"/>
        <v>0.99519963536680633</v>
      </c>
      <c r="AA190" s="64">
        <f t="shared" ca="1" si="215"/>
        <v>0.97599665148191028</v>
      </c>
      <c r="AB190" s="64">
        <f t="shared" ca="1" si="215"/>
        <v>0.95479338581378048</v>
      </c>
      <c r="AC190" s="64">
        <f t="shared" ca="1" si="215"/>
        <v>0.94084144571339501</v>
      </c>
      <c r="AD190" s="64">
        <f t="shared" ca="1" si="215"/>
        <v>0.92733149749503985</v>
      </c>
      <c r="AE190" s="64">
        <f t="shared" ca="1" si="215"/>
        <v>0.91130348727368826</v>
      </c>
      <c r="AF190" s="64">
        <f t="shared" ca="1" si="215"/>
        <v>0.90000249630615325</v>
      </c>
      <c r="AG190" s="64">
        <f t="shared" ca="1" si="215"/>
        <v>0.88649301174269179</v>
      </c>
      <c r="AH190" s="64">
        <f t="shared" ca="1" si="215"/>
        <v>0.87470605953236713</v>
      </c>
      <c r="AI190" s="64">
        <f t="shared" ca="1" si="215"/>
        <v>0.86364204900405839</v>
      </c>
      <c r="AJ190" s="64">
        <f t="shared" ca="1" si="215"/>
        <v>0.85238988349297395</v>
      </c>
      <c r="AK190" s="64">
        <f t="shared" ca="1" si="215"/>
        <v>0.84360731395967181</v>
      </c>
      <c r="AL190" s="64">
        <f t="shared" ca="1" si="215"/>
        <v>0.82956837226949376</v>
      </c>
      <c r="AM190" s="64">
        <f t="shared" ca="1" si="215"/>
        <v>0.81907835669888873</v>
      </c>
      <c r="AN190" s="64">
        <f t="shared" ca="1" si="215"/>
        <v>0.81515165010272184</v>
      </c>
      <c r="AO190" s="64">
        <f t="shared" ca="1" si="215"/>
        <v>0.81032963733833019</v>
      </c>
      <c r="AP190" s="64">
        <f t="shared" ca="1" si="215"/>
        <v>0.80617564776364814</v>
      </c>
      <c r="AQ190" s="64">
        <f t="shared" ca="1" si="215"/>
        <v>0.80098845379223704</v>
      </c>
      <c r="AR190" s="64">
        <f t="shared" ca="1" si="215"/>
        <v>0.79857560719669052</v>
      </c>
      <c r="AS190" s="64">
        <f t="shared" ca="1" si="215"/>
        <v>0.79775885048364281</v>
      </c>
      <c r="AT190" s="64">
        <f t="shared" ca="1" si="215"/>
        <v>0.79762440644175014</v>
      </c>
      <c r="AV190" s="40">
        <f t="shared" ca="1" si="187"/>
        <v>0.99519963536680633</v>
      </c>
      <c r="AW190" s="41">
        <f t="shared" ca="1" si="188"/>
        <v>9</v>
      </c>
      <c r="AX190" t="str">
        <f t="shared" ca="1" si="191"/>
        <v>+90s</v>
      </c>
      <c r="AY190">
        <f t="shared" ca="1" si="192"/>
        <v>80</v>
      </c>
      <c r="AZ190" s="5">
        <f t="shared" ca="1" si="193"/>
        <v>0.73333333333333328</v>
      </c>
      <c r="BB190">
        <f t="shared" si="150"/>
        <v>4.9043636868455212E-2</v>
      </c>
      <c r="BC190">
        <f t="shared" si="151"/>
        <v>0.95095636313154475</v>
      </c>
      <c r="BE190" s="33">
        <f t="shared" si="152"/>
        <v>4.3249948806115004</v>
      </c>
      <c r="BF190" s="32">
        <f t="shared" si="153"/>
        <v>7.8544219605033716E-2</v>
      </c>
      <c r="BG190" s="33"/>
      <c r="BH190" s="34">
        <f t="shared" si="154"/>
        <v>0.92145578039496634</v>
      </c>
      <c r="BI190" s="34"/>
      <c r="BJ190" s="34">
        <f t="shared" si="159"/>
        <v>0.92145578039496634</v>
      </c>
      <c r="BK190" s="34"/>
      <c r="BL190" s="5">
        <f t="shared" ca="1" si="189"/>
        <v>0.88332958303170195</v>
      </c>
    </row>
    <row r="191" spans="1:64" x14ac:dyDescent="0.2">
      <c r="A191" s="45">
        <v>183</v>
      </c>
      <c r="B191" s="35">
        <f t="shared" si="155"/>
        <v>2.1064814814814758E-2</v>
      </c>
      <c r="C191" s="36">
        <v>94.618175558578542</v>
      </c>
      <c r="D191" s="29">
        <v>90</v>
      </c>
      <c r="E191" s="29">
        <v>3</v>
      </c>
      <c r="F191" s="37">
        <f t="shared" si="142"/>
        <v>0.5</v>
      </c>
      <c r="G191" s="38">
        <f t="shared" si="156"/>
        <v>90</v>
      </c>
      <c r="H191" s="31">
        <v>5</v>
      </c>
      <c r="I191" s="31">
        <v>20</v>
      </c>
      <c r="J191" s="36">
        <v>16.817003645354632</v>
      </c>
      <c r="K191" s="37">
        <f t="shared" si="144"/>
        <v>4.2042509113386579</v>
      </c>
      <c r="L191" s="30">
        <f t="shared" si="145"/>
        <v>4.2042509113386579</v>
      </c>
      <c r="M191" s="37">
        <f t="shared" si="146"/>
        <v>94.204250911338661</v>
      </c>
      <c r="N191" s="37">
        <f t="shared" si="147"/>
        <v>94.204250911338661</v>
      </c>
      <c r="O191" s="37">
        <f t="shared" si="148"/>
        <v>4.6181755585785425</v>
      </c>
      <c r="Q191" s="64">
        <f t="shared" ref="Q191:AT191" ca="1" si="216">IF(AND(ABS(SLOPE($L161:$L191,$A161:$A191)) &gt; $Q$3,
      ABS(SLOPE(OFFSET($O161:$O191, Q$7, 0),$A161:$A191)) &gt; $Q$3),
(MAX(0,(CORREL( $L161:$L191, OFFSET($O161:$O191, Q$7, 0) )))),
(1-ABS(SLOPE($L161:$L191, $A161:$A191)-SLOPE(OFFSET($O161:$O191, Q$7, 0),$A161:$A191)))
)</f>
        <v>0.90392051055033806</v>
      </c>
      <c r="R191" s="64">
        <f t="shared" ca="1" si="216"/>
        <v>0.90896337685625128</v>
      </c>
      <c r="S191" s="64">
        <f t="shared" ca="1" si="216"/>
        <v>0.91360757943655302</v>
      </c>
      <c r="T191" s="64">
        <f t="shared" ca="1" si="216"/>
        <v>0.92561446257909141</v>
      </c>
      <c r="U191" s="64">
        <f t="shared" ca="1" si="216"/>
        <v>0.93541348876871466</v>
      </c>
      <c r="V191" s="64">
        <f t="shared" ca="1" si="216"/>
        <v>0.94718919620036368</v>
      </c>
      <c r="W191" s="64">
        <f t="shared" ca="1" si="216"/>
        <v>0.96249556722317609</v>
      </c>
      <c r="X191" s="64">
        <f t="shared" ca="1" si="216"/>
        <v>0.97631173727378839</v>
      </c>
      <c r="Y191" s="64">
        <f t="shared" ca="1" si="216"/>
        <v>0.99473279036938977</v>
      </c>
      <c r="Z191" s="64">
        <f t="shared" ca="1" si="216"/>
        <v>0.98606422574571417</v>
      </c>
      <c r="AA191" s="64">
        <f t="shared" ca="1" si="216"/>
        <v>0.96486096007758437</v>
      </c>
      <c r="AB191" s="64">
        <f t="shared" ca="1" si="216"/>
        <v>0.9509090199771989</v>
      </c>
      <c r="AC191" s="64">
        <f t="shared" ca="1" si="216"/>
        <v>0.93739907175884374</v>
      </c>
      <c r="AD191" s="64">
        <f t="shared" ca="1" si="216"/>
        <v>0.92137106153749215</v>
      </c>
      <c r="AE191" s="64">
        <f t="shared" ca="1" si="216"/>
        <v>0.91007007056995715</v>
      </c>
      <c r="AF191" s="64">
        <f t="shared" ca="1" si="216"/>
        <v>0.89656058600649569</v>
      </c>
      <c r="AG191" s="64">
        <f t="shared" ca="1" si="216"/>
        <v>0.88477363379617102</v>
      </c>
      <c r="AH191" s="64">
        <f t="shared" ca="1" si="216"/>
        <v>0.87370962326786228</v>
      </c>
      <c r="AI191" s="64">
        <f t="shared" ca="1" si="216"/>
        <v>0.86245745775677785</v>
      </c>
      <c r="AJ191" s="64">
        <f t="shared" ca="1" si="216"/>
        <v>0.8536748882234757</v>
      </c>
      <c r="AK191" s="64">
        <f t="shared" ca="1" si="216"/>
        <v>0.83963594653329765</v>
      </c>
      <c r="AL191" s="64">
        <f t="shared" ca="1" si="216"/>
        <v>0.82914593096269262</v>
      </c>
      <c r="AM191" s="64">
        <f t="shared" ca="1" si="216"/>
        <v>0.82521922436652573</v>
      </c>
      <c r="AN191" s="64">
        <f t="shared" ca="1" si="216"/>
        <v>0.82039721160213408</v>
      </c>
      <c r="AO191" s="64">
        <f t="shared" ca="1" si="216"/>
        <v>0.81624322202745203</v>
      </c>
      <c r="AP191" s="64">
        <f t="shared" ca="1" si="216"/>
        <v>0.81105602805604093</v>
      </c>
      <c r="AQ191" s="64">
        <f t="shared" ca="1" si="216"/>
        <v>0.80864318146049441</v>
      </c>
      <c r="AR191" s="64">
        <f t="shared" ca="1" si="216"/>
        <v>0.8078264247474467</v>
      </c>
      <c r="AS191" s="64">
        <f t="shared" ca="1" si="216"/>
        <v>0.80769198070555404</v>
      </c>
      <c r="AT191" s="64">
        <f t="shared" ca="1" si="216"/>
        <v>0.80263143183113317</v>
      </c>
      <c r="AV191" s="40">
        <f t="shared" ca="1" si="187"/>
        <v>0.99473279036938977</v>
      </c>
      <c r="AW191" s="41">
        <f t="shared" ca="1" si="188"/>
        <v>8</v>
      </c>
      <c r="AX191" t="str">
        <f t="shared" ca="1" si="191"/>
        <v>+80s</v>
      </c>
      <c r="AY191">
        <f t="shared" ca="1" si="192"/>
        <v>70</v>
      </c>
      <c r="AZ191" s="5">
        <f t="shared" ca="1" si="193"/>
        <v>0.76666666666666672</v>
      </c>
      <c r="BB191">
        <f t="shared" si="150"/>
        <v>8.2784929447976913E-2</v>
      </c>
      <c r="BC191">
        <f t="shared" si="151"/>
        <v>0.91721507055202312</v>
      </c>
      <c r="BE191" s="33">
        <f t="shared" si="152"/>
        <v>4.2042509113386579</v>
      </c>
      <c r="BF191" s="32">
        <f t="shared" si="153"/>
        <v>0.1325814742489331</v>
      </c>
      <c r="BG191" s="33"/>
      <c r="BH191" s="34">
        <f t="shared" si="154"/>
        <v>0.86741852575106693</v>
      </c>
      <c r="BI191" s="34"/>
      <c r="BJ191" s="34">
        <f t="shared" si="159"/>
        <v>0.86741852575106693</v>
      </c>
      <c r="BK191" s="34"/>
      <c r="BL191" s="5">
        <f t="shared" ca="1" si="189"/>
        <v>0.8762726609290411</v>
      </c>
    </row>
    <row r="192" spans="1:64" x14ac:dyDescent="0.2">
      <c r="A192" s="45">
        <v>184</v>
      </c>
      <c r="B192" s="35">
        <f t="shared" si="155"/>
        <v>2.1180555555555498E-2</v>
      </c>
      <c r="C192" s="36">
        <v>94.753360091415672</v>
      </c>
      <c r="D192" s="29">
        <v>90</v>
      </c>
      <c r="E192" s="29">
        <v>3</v>
      </c>
      <c r="F192" s="37">
        <f t="shared" si="142"/>
        <v>0.5</v>
      </c>
      <c r="G192" s="38">
        <f t="shared" si="156"/>
        <v>90</v>
      </c>
      <c r="H192" s="31">
        <v>5</v>
      </c>
      <c r="I192" s="31">
        <v>20</v>
      </c>
      <c r="J192" s="36">
        <v>16.297989530658189</v>
      </c>
      <c r="K192" s="37">
        <f t="shared" si="144"/>
        <v>4.0744973826645472</v>
      </c>
      <c r="L192" s="30">
        <f t="shared" si="145"/>
        <v>4.0744973826645472</v>
      </c>
      <c r="M192" s="37">
        <f t="shared" si="146"/>
        <v>94.074497382664546</v>
      </c>
      <c r="N192" s="37">
        <f t="shared" si="147"/>
        <v>94.074497382664546</v>
      </c>
      <c r="O192" s="37">
        <f t="shared" si="148"/>
        <v>4.7533600914156722</v>
      </c>
      <c r="Q192" s="64">
        <f t="shared" ref="Q192:AT192" ca="1" si="217">IF(AND(ABS(SLOPE($L162:$L192,$A162:$A192)) &gt; $Q$3,
      ABS(SLOPE(OFFSET($O162:$O192, Q$7, 0),$A162:$A192)) &gt; $Q$3),
(MAX(0,(CORREL( $L162:$L192, OFFSET($O162:$O192, Q$7, 0) )))),
(1-ABS(SLOPE($L162:$L192, $A162:$A192)-SLOPE(OFFSET($O162:$O192, Q$7, 0),$A162:$A192)))
)</f>
        <v>0.89883824468249307</v>
      </c>
      <c r="R192" s="64">
        <f t="shared" ca="1" si="217"/>
        <v>0.90348244726279481</v>
      </c>
      <c r="S192" s="64">
        <f t="shared" ca="1" si="217"/>
        <v>0.91548933040533331</v>
      </c>
      <c r="T192" s="64">
        <f t="shared" ca="1" si="217"/>
        <v>0.92528835659495634</v>
      </c>
      <c r="U192" s="64">
        <f t="shared" ca="1" si="217"/>
        <v>0.93706406402660547</v>
      </c>
      <c r="V192" s="64">
        <f t="shared" ca="1" si="217"/>
        <v>0.95237043504941787</v>
      </c>
      <c r="W192" s="64">
        <f t="shared" ca="1" si="217"/>
        <v>0.96618660510003018</v>
      </c>
      <c r="X192" s="64">
        <f t="shared" ca="1" si="217"/>
        <v>0.98460765819563156</v>
      </c>
      <c r="Y192" s="64">
        <f t="shared" ca="1" si="217"/>
        <v>0.99618935791947238</v>
      </c>
      <c r="Z192" s="64">
        <f t="shared" ca="1" si="217"/>
        <v>0.97498609225134258</v>
      </c>
      <c r="AA192" s="64">
        <f t="shared" ca="1" si="217"/>
        <v>0.96103415215095711</v>
      </c>
      <c r="AB192" s="64">
        <f t="shared" ca="1" si="217"/>
        <v>0.94752420393260195</v>
      </c>
      <c r="AC192" s="64">
        <f t="shared" ca="1" si="217"/>
        <v>0.93149619371125036</v>
      </c>
      <c r="AD192" s="64">
        <f t="shared" ca="1" si="217"/>
        <v>0.92019520274371547</v>
      </c>
      <c r="AE192" s="64">
        <f t="shared" ca="1" si="217"/>
        <v>0.9066857181802539</v>
      </c>
      <c r="AF192" s="64">
        <f t="shared" ca="1" si="217"/>
        <v>0.89489876596992923</v>
      </c>
      <c r="AG192" s="64">
        <f t="shared" ca="1" si="217"/>
        <v>0.88383475544162049</v>
      </c>
      <c r="AH192" s="64">
        <f t="shared" ca="1" si="217"/>
        <v>0.87258258993053606</v>
      </c>
      <c r="AI192" s="64">
        <f t="shared" ca="1" si="217"/>
        <v>0.86380002039723403</v>
      </c>
      <c r="AJ192" s="64">
        <f t="shared" ca="1" si="217"/>
        <v>0.84976107870705586</v>
      </c>
      <c r="AK192" s="64">
        <f t="shared" ca="1" si="217"/>
        <v>0.83927106313645083</v>
      </c>
      <c r="AL192" s="64">
        <f t="shared" ca="1" si="217"/>
        <v>0.83534435654028394</v>
      </c>
      <c r="AM192" s="64">
        <f t="shared" ca="1" si="217"/>
        <v>0.83052234377589229</v>
      </c>
      <c r="AN192" s="64">
        <f t="shared" ca="1" si="217"/>
        <v>0.82636835420121024</v>
      </c>
      <c r="AO192" s="64">
        <f t="shared" ca="1" si="217"/>
        <v>0.82118116022979915</v>
      </c>
      <c r="AP192" s="64">
        <f t="shared" ca="1" si="217"/>
        <v>0.81876831363425273</v>
      </c>
      <c r="AQ192" s="64">
        <f t="shared" ca="1" si="217"/>
        <v>0.81795155692120503</v>
      </c>
      <c r="AR192" s="64">
        <f t="shared" ca="1" si="217"/>
        <v>0.81781711287931225</v>
      </c>
      <c r="AS192" s="64">
        <f t="shared" ca="1" si="217"/>
        <v>0.81275656400489127</v>
      </c>
      <c r="AT192" s="64">
        <f t="shared" ca="1" si="217"/>
        <v>0.80684973201422183</v>
      </c>
      <c r="AV192" s="40">
        <f t="shared" ca="1" si="187"/>
        <v>0.99618935791947238</v>
      </c>
      <c r="AW192" s="41">
        <f t="shared" ca="1" si="188"/>
        <v>8</v>
      </c>
      <c r="AX192" t="str">
        <f t="shared" ca="1" si="191"/>
        <v>+80s</v>
      </c>
      <c r="AY192">
        <f t="shared" ca="1" si="192"/>
        <v>70</v>
      </c>
      <c r="AZ192" s="5">
        <f t="shared" ca="1" si="193"/>
        <v>0.76666666666666672</v>
      </c>
      <c r="BB192">
        <f t="shared" si="150"/>
        <v>0.13577254175022499</v>
      </c>
      <c r="BC192">
        <f t="shared" si="151"/>
        <v>0.86422745824977498</v>
      </c>
      <c r="BE192" s="33">
        <f t="shared" si="152"/>
        <v>4.0744973826645472</v>
      </c>
      <c r="BF192" s="32">
        <f t="shared" si="153"/>
        <v>0.21744203767283099</v>
      </c>
      <c r="BG192" s="33"/>
      <c r="BH192" s="34">
        <f t="shared" si="154"/>
        <v>0.78255796232716901</v>
      </c>
      <c r="BI192" s="34"/>
      <c r="BJ192" s="34">
        <f t="shared" si="159"/>
        <v>0.78255796232716901</v>
      </c>
      <c r="BK192" s="34"/>
      <c r="BL192" s="5">
        <f t="shared" ca="1" si="189"/>
        <v>0.84847132897110278</v>
      </c>
    </row>
    <row r="193" spans="1:64" x14ac:dyDescent="0.2">
      <c r="A193" s="45">
        <v>185</v>
      </c>
      <c r="B193" s="35">
        <f t="shared" si="155"/>
        <v>2.1296296296296237E-2</v>
      </c>
      <c r="C193" s="36">
        <v>94.896110560409554</v>
      </c>
      <c r="D193" s="29">
        <v>90</v>
      </c>
      <c r="E193" s="29">
        <v>3</v>
      </c>
      <c r="F193" s="37">
        <f t="shared" si="142"/>
        <v>0.5</v>
      </c>
      <c r="G193" s="38">
        <f t="shared" si="156"/>
        <v>90</v>
      </c>
      <c r="H193" s="31">
        <v>5</v>
      </c>
      <c r="I193" s="31">
        <v>20</v>
      </c>
      <c r="J193" s="36">
        <v>15.744049407049754</v>
      </c>
      <c r="K193" s="37">
        <f t="shared" si="144"/>
        <v>3.9360123517624386</v>
      </c>
      <c r="L193" s="30">
        <f t="shared" si="145"/>
        <v>3.9360123517624386</v>
      </c>
      <c r="M193" s="37">
        <f t="shared" si="146"/>
        <v>93.936012351762443</v>
      </c>
      <c r="N193" s="37">
        <f t="shared" si="147"/>
        <v>93.936012351762443</v>
      </c>
      <c r="O193" s="37">
        <f t="shared" si="148"/>
        <v>4.8961105604095536</v>
      </c>
      <c r="Q193" s="64">
        <f t="shared" ref="Q193:AT193" ca="1" si="218">IF(AND(ABS(SLOPE($L163:$L193,$A163:$A193)) &gt; $Q$3,
      ABS(SLOPE(OFFSET($O163:$O193, Q$7, 0),$A163:$A193)) &gt; $Q$3),
(MAX(0,(CORREL( $L163:$L193, OFFSET($O163:$O193, Q$7, 0) )))),
(1-ABS(SLOPE($L163:$L193, $A163:$A193)-SLOPE(OFFSET($O163:$O193, Q$7, 0),$A163:$A193)))
)</f>
        <v>0.89332145497535764</v>
      </c>
      <c r="R193" s="64">
        <f t="shared" ca="1" si="218"/>
        <v>0.90532833811789615</v>
      </c>
      <c r="S193" s="64">
        <f t="shared" ca="1" si="218"/>
        <v>0.91512736430751929</v>
      </c>
      <c r="T193" s="64">
        <f t="shared" ca="1" si="218"/>
        <v>0.92690307173916842</v>
      </c>
      <c r="U193" s="64">
        <f t="shared" ca="1" si="218"/>
        <v>0.94220944276198082</v>
      </c>
      <c r="V193" s="64">
        <f t="shared" ca="1" si="218"/>
        <v>0.95602561281259302</v>
      </c>
      <c r="W193" s="64">
        <f t="shared" ca="1" si="218"/>
        <v>0.97444666590819451</v>
      </c>
      <c r="X193" s="64">
        <f t="shared" ca="1" si="218"/>
        <v>0.99364964979309045</v>
      </c>
      <c r="Y193" s="64">
        <f t="shared" ca="1" si="218"/>
        <v>0.98514708453877964</v>
      </c>
      <c r="Z193" s="64">
        <f t="shared" ca="1" si="218"/>
        <v>0.97119514443839416</v>
      </c>
      <c r="AA193" s="64">
        <f t="shared" ca="1" si="218"/>
        <v>0.957685196220039</v>
      </c>
      <c r="AB193" s="64">
        <f t="shared" ca="1" si="218"/>
        <v>0.94165718599868742</v>
      </c>
      <c r="AC193" s="64">
        <f t="shared" ca="1" si="218"/>
        <v>0.93035619503115252</v>
      </c>
      <c r="AD193" s="64">
        <f t="shared" ca="1" si="218"/>
        <v>0.91684671046769106</v>
      </c>
      <c r="AE193" s="64">
        <f t="shared" ca="1" si="218"/>
        <v>0.90505975825736629</v>
      </c>
      <c r="AF193" s="64">
        <f t="shared" ca="1" si="218"/>
        <v>0.89399574772905754</v>
      </c>
      <c r="AG193" s="64">
        <f t="shared" ca="1" si="218"/>
        <v>0.88274358221797311</v>
      </c>
      <c r="AH193" s="64">
        <f t="shared" ca="1" si="218"/>
        <v>0.87396101268467108</v>
      </c>
      <c r="AI193" s="64">
        <f t="shared" ca="1" si="218"/>
        <v>0.85992207099449292</v>
      </c>
      <c r="AJ193" s="64">
        <f t="shared" ca="1" si="218"/>
        <v>0.84943205542388789</v>
      </c>
      <c r="AK193" s="64">
        <f t="shared" ca="1" si="218"/>
        <v>0.8455053488277211</v>
      </c>
      <c r="AL193" s="64">
        <f t="shared" ca="1" si="218"/>
        <v>0.84068333606332946</v>
      </c>
      <c r="AM193" s="64">
        <f t="shared" ca="1" si="218"/>
        <v>0.83652934648864741</v>
      </c>
      <c r="AN193" s="64">
        <f t="shared" ca="1" si="218"/>
        <v>0.8313421525172362</v>
      </c>
      <c r="AO193" s="64">
        <f t="shared" ca="1" si="218"/>
        <v>0.82892930592168979</v>
      </c>
      <c r="AP193" s="64">
        <f t="shared" ca="1" si="218"/>
        <v>0.82811254920864208</v>
      </c>
      <c r="AQ193" s="64">
        <f t="shared" ca="1" si="218"/>
        <v>0.82797810516674941</v>
      </c>
      <c r="AR193" s="64">
        <f t="shared" ca="1" si="218"/>
        <v>0.82291755629232843</v>
      </c>
      <c r="AS193" s="64">
        <f t="shared" ca="1" si="218"/>
        <v>0.81701072430165889</v>
      </c>
      <c r="AT193" s="64">
        <f t="shared" ca="1" si="218"/>
        <v>0.81749656836198092</v>
      </c>
      <c r="AV193" s="40">
        <f t="shared" ca="1" si="187"/>
        <v>0.99364964979309045</v>
      </c>
      <c r="AW193" s="41">
        <f t="shared" ca="1" si="188"/>
        <v>7</v>
      </c>
      <c r="AX193" t="str">
        <f t="shared" ca="1" si="191"/>
        <v>+70s</v>
      </c>
      <c r="AY193">
        <f t="shared" ca="1" si="192"/>
        <v>60</v>
      </c>
      <c r="AZ193" s="5">
        <f t="shared" ca="1" si="193"/>
        <v>0.8</v>
      </c>
      <c r="BB193">
        <f t="shared" si="150"/>
        <v>0.19201964172942301</v>
      </c>
      <c r="BC193">
        <f t="shared" si="151"/>
        <v>0.80798035827057701</v>
      </c>
      <c r="BE193" s="33">
        <f t="shared" si="152"/>
        <v>3.9360123517624386</v>
      </c>
      <c r="BF193" s="32">
        <f t="shared" si="153"/>
        <v>0.30752272611692133</v>
      </c>
      <c r="BG193" s="33"/>
      <c r="BH193" s="34">
        <f t="shared" si="154"/>
        <v>0.69247727388307867</v>
      </c>
      <c r="BI193" s="34"/>
      <c r="BJ193" s="34">
        <f t="shared" si="159"/>
        <v>0.69247727388307867</v>
      </c>
      <c r="BK193" s="34"/>
      <c r="BL193" s="5">
        <f t="shared" ca="1" si="189"/>
        <v>0.82870897455872294</v>
      </c>
    </row>
    <row r="194" spans="1:64" x14ac:dyDescent="0.2">
      <c r="A194" s="45">
        <v>186</v>
      </c>
      <c r="B194" s="35">
        <f t="shared" si="155"/>
        <v>2.1412037037036976E-2</v>
      </c>
      <c r="C194" s="36">
        <v>94.714651353083511</v>
      </c>
      <c r="D194" s="29">
        <v>90</v>
      </c>
      <c r="E194" s="29">
        <v>3</v>
      </c>
      <c r="F194" s="37">
        <f t="shared" si="142"/>
        <v>0.5</v>
      </c>
      <c r="G194" s="38">
        <f t="shared" si="156"/>
        <v>90</v>
      </c>
      <c r="H194" s="31">
        <v>5</v>
      </c>
      <c r="I194" s="31">
        <v>20</v>
      </c>
      <c r="J194" s="36">
        <v>15.156370348410892</v>
      </c>
      <c r="K194" s="37">
        <f t="shared" si="144"/>
        <v>3.789092587102723</v>
      </c>
      <c r="L194" s="30">
        <f t="shared" si="145"/>
        <v>3.789092587102723</v>
      </c>
      <c r="M194" s="37">
        <f t="shared" si="146"/>
        <v>93.789092587102729</v>
      </c>
      <c r="N194" s="37">
        <f t="shared" si="147"/>
        <v>93.789092587102729</v>
      </c>
      <c r="O194" s="37">
        <f t="shared" si="148"/>
        <v>4.7146513530835108</v>
      </c>
      <c r="Q194" s="64">
        <f t="shared" ref="Q194:AT194" ca="1" si="219">IF(AND(ABS(SLOPE($L164:$L194,$A164:$A194)) &gt; $Q$3,
      ABS(SLOPE(OFFSET($O164:$O194, Q$7, 0),$A164:$A194)) &gt; $Q$3),
(MAX(0,(CORREL( $L164:$L194, OFFSET($O164:$O194, Q$7, 0) )))),
(1-ABS(SLOPE($L164:$L194, $A164:$A194)-SLOPE(OFFSET($O164:$O194, Q$7, 0),$A164:$A194)))
)</f>
        <v>0.89515326035999732</v>
      </c>
      <c r="R194" s="64">
        <f t="shared" ca="1" si="219"/>
        <v>0.90495228654962045</v>
      </c>
      <c r="S194" s="64">
        <f t="shared" ca="1" si="219"/>
        <v>0.91672799398126958</v>
      </c>
      <c r="T194" s="64">
        <f t="shared" ca="1" si="219"/>
        <v>0.93203436500408188</v>
      </c>
      <c r="U194" s="64">
        <f t="shared" ca="1" si="219"/>
        <v>0.94585053505469419</v>
      </c>
      <c r="V194" s="64">
        <f t="shared" ca="1" si="219"/>
        <v>0.96427158815029568</v>
      </c>
      <c r="W194" s="64">
        <f t="shared" ca="1" si="219"/>
        <v>0.98347457203519162</v>
      </c>
      <c r="X194" s="64">
        <f t="shared" ca="1" si="219"/>
        <v>0.99532216229667847</v>
      </c>
      <c r="Y194" s="64">
        <f t="shared" ca="1" si="219"/>
        <v>0.981370222196293</v>
      </c>
      <c r="Z194" s="64">
        <f t="shared" ca="1" si="219"/>
        <v>0.96786027397793783</v>
      </c>
      <c r="AA194" s="64">
        <f t="shared" ca="1" si="219"/>
        <v>0.95183226375658625</v>
      </c>
      <c r="AB194" s="64">
        <f t="shared" ca="1" si="219"/>
        <v>0.94053127278905135</v>
      </c>
      <c r="AC194" s="64">
        <f t="shared" ca="1" si="219"/>
        <v>0.92702178822558989</v>
      </c>
      <c r="AD194" s="64">
        <f t="shared" ca="1" si="219"/>
        <v>0.91523483601526512</v>
      </c>
      <c r="AE194" s="64">
        <f t="shared" ca="1" si="219"/>
        <v>0.90417082548695649</v>
      </c>
      <c r="AF194" s="64">
        <f t="shared" ca="1" si="219"/>
        <v>0.89291865997587194</v>
      </c>
      <c r="AG194" s="64">
        <f t="shared" ca="1" si="219"/>
        <v>0.88413609044256991</v>
      </c>
      <c r="AH194" s="64">
        <f t="shared" ca="1" si="219"/>
        <v>0.87009714875239186</v>
      </c>
      <c r="AI194" s="64">
        <f t="shared" ca="1" si="219"/>
        <v>0.85960713318178672</v>
      </c>
      <c r="AJ194" s="64">
        <f t="shared" ca="1" si="219"/>
        <v>0.85568042658561994</v>
      </c>
      <c r="AK194" s="64">
        <f t="shared" ca="1" si="219"/>
        <v>0.85085841382122829</v>
      </c>
      <c r="AL194" s="64">
        <f t="shared" ca="1" si="219"/>
        <v>0.84670442424654624</v>
      </c>
      <c r="AM194" s="64">
        <f t="shared" ca="1" si="219"/>
        <v>0.84151723027513514</v>
      </c>
      <c r="AN194" s="64">
        <f t="shared" ca="1" si="219"/>
        <v>0.83910438367958862</v>
      </c>
      <c r="AO194" s="64">
        <f t="shared" ca="1" si="219"/>
        <v>0.83828762696654091</v>
      </c>
      <c r="AP194" s="64">
        <f t="shared" ca="1" si="219"/>
        <v>0.83815318292464824</v>
      </c>
      <c r="AQ194" s="64">
        <f t="shared" ca="1" si="219"/>
        <v>0.83309263405022727</v>
      </c>
      <c r="AR194" s="64">
        <f t="shared" ca="1" si="219"/>
        <v>0.82718580205955783</v>
      </c>
      <c r="AS194" s="64">
        <f t="shared" ca="1" si="219"/>
        <v>0.82767164611987976</v>
      </c>
      <c r="AT194" s="64">
        <f t="shared" ca="1" si="219"/>
        <v>0.82788318523929594</v>
      </c>
      <c r="AV194" s="40">
        <f t="shared" ca="1" si="187"/>
        <v>0.99532216229667847</v>
      </c>
      <c r="AW194" s="41">
        <f t="shared" ca="1" si="188"/>
        <v>7</v>
      </c>
      <c r="AX194" t="str">
        <f t="shared" ca="1" si="191"/>
        <v>+70s</v>
      </c>
      <c r="AY194">
        <f t="shared" ca="1" si="192"/>
        <v>60</v>
      </c>
      <c r="AZ194" s="5">
        <f t="shared" ca="1" si="193"/>
        <v>0.8</v>
      </c>
      <c r="BB194">
        <f t="shared" si="150"/>
        <v>0.18511175319615755</v>
      </c>
      <c r="BC194">
        <f t="shared" si="151"/>
        <v>0.81488824680384242</v>
      </c>
      <c r="BE194" s="33">
        <f t="shared" si="152"/>
        <v>3.789092587102723</v>
      </c>
      <c r="BF194" s="32">
        <f t="shared" si="153"/>
        <v>0.29645962499701073</v>
      </c>
      <c r="BG194" s="33"/>
      <c r="BH194" s="34">
        <f t="shared" si="154"/>
        <v>0.70354037500298927</v>
      </c>
      <c r="BI194" s="34"/>
      <c r="BJ194" s="34">
        <f t="shared" si="159"/>
        <v>0.70354037500298927</v>
      </c>
      <c r="BK194" s="34"/>
      <c r="BL194" s="5">
        <f t="shared" ca="1" si="189"/>
        <v>0.83295417909988922</v>
      </c>
    </row>
    <row r="195" spans="1:64" x14ac:dyDescent="0.2">
      <c r="A195" s="45">
        <v>187</v>
      </c>
      <c r="B195" s="35">
        <f t="shared" si="155"/>
        <v>2.1527777777777715E-2</v>
      </c>
      <c r="C195" s="36">
        <v>94.604377705640786</v>
      </c>
      <c r="D195" s="29">
        <v>90</v>
      </c>
      <c r="E195" s="29">
        <v>3</v>
      </c>
      <c r="F195" s="37">
        <f t="shared" si="142"/>
        <v>0.5</v>
      </c>
      <c r="G195" s="38">
        <f t="shared" si="156"/>
        <v>90</v>
      </c>
      <c r="H195" s="31">
        <v>5</v>
      </c>
      <c r="I195" s="31">
        <v>20</v>
      </c>
      <c r="J195" s="36">
        <v>14.536211729954776</v>
      </c>
      <c r="K195" s="37">
        <f t="shared" si="144"/>
        <v>3.6340529324886939</v>
      </c>
      <c r="L195" s="30">
        <f t="shared" si="145"/>
        <v>3.6340529324886939</v>
      </c>
      <c r="M195" s="37">
        <f t="shared" si="146"/>
        <v>93.6340529324887</v>
      </c>
      <c r="N195" s="37">
        <f t="shared" si="147"/>
        <v>93.6340529324887</v>
      </c>
      <c r="O195" s="37">
        <f t="shared" si="148"/>
        <v>4.6043777056407862</v>
      </c>
      <c r="Q195" s="64">
        <f t="shared" ref="Q195:AT195" ca="1" si="220">IF(AND(ABS(SLOPE($L165:$L195,$A165:$A195)) &gt; $Q$3,
      ABS(SLOPE(OFFSET($O165:$O195, Q$7, 0),$A165:$A195)) &gt; $Q$3),
(MAX(0,(CORREL( $L165:$L195, OFFSET($O165:$O195, Q$7, 0) )))),
(1-ABS(SLOPE($L165:$L195, $A165:$A195)-SLOPE(OFFSET($O165:$O195, Q$7, 0),$A165:$A195)))
)</f>
        <v>0.89478492814913657</v>
      </c>
      <c r="R195" s="64">
        <f t="shared" ca="1" si="220"/>
        <v>0.9065606355807857</v>
      </c>
      <c r="S195" s="64">
        <f t="shared" ca="1" si="220"/>
        <v>0.92186700660359799</v>
      </c>
      <c r="T195" s="64">
        <f t="shared" ca="1" si="220"/>
        <v>0.9356831766542103</v>
      </c>
      <c r="U195" s="64">
        <f t="shared" ca="1" si="220"/>
        <v>0.95410422974981168</v>
      </c>
      <c r="V195" s="64">
        <f t="shared" ca="1" si="220"/>
        <v>0.97330721363470774</v>
      </c>
      <c r="W195" s="64">
        <f t="shared" ca="1" si="220"/>
        <v>0.99451047930283765</v>
      </c>
      <c r="X195" s="64">
        <f t="shared" ca="1" si="220"/>
        <v>0.99153758059677699</v>
      </c>
      <c r="Y195" s="64">
        <f t="shared" ca="1" si="220"/>
        <v>0.97802763237842183</v>
      </c>
      <c r="Z195" s="64">
        <f t="shared" ca="1" si="220"/>
        <v>0.96199962215707013</v>
      </c>
      <c r="AA195" s="64">
        <f t="shared" ca="1" si="220"/>
        <v>0.95069863118953524</v>
      </c>
      <c r="AB195" s="64">
        <f t="shared" ca="1" si="220"/>
        <v>0.93718914662607378</v>
      </c>
      <c r="AC195" s="64">
        <f t="shared" ca="1" si="220"/>
        <v>0.92540219441574911</v>
      </c>
      <c r="AD195" s="64">
        <f t="shared" ca="1" si="220"/>
        <v>0.91433818388744037</v>
      </c>
      <c r="AE195" s="64">
        <f t="shared" ca="1" si="220"/>
        <v>0.90308601837635583</v>
      </c>
      <c r="AF195" s="64">
        <f t="shared" ca="1" si="220"/>
        <v>0.89430344884305379</v>
      </c>
      <c r="AG195" s="64">
        <f t="shared" ca="1" si="220"/>
        <v>0.88026450715287574</v>
      </c>
      <c r="AH195" s="64">
        <f t="shared" ca="1" si="220"/>
        <v>0.86977449158227071</v>
      </c>
      <c r="AI195" s="64">
        <f t="shared" ca="1" si="220"/>
        <v>0.86584778498610382</v>
      </c>
      <c r="AJ195" s="64">
        <f t="shared" ca="1" si="220"/>
        <v>0.86102577222171217</v>
      </c>
      <c r="AK195" s="64">
        <f t="shared" ca="1" si="220"/>
        <v>0.85687178264703012</v>
      </c>
      <c r="AL195" s="64">
        <f t="shared" ca="1" si="220"/>
        <v>0.85168458867561903</v>
      </c>
      <c r="AM195" s="64">
        <f t="shared" ca="1" si="220"/>
        <v>0.8492717420800725</v>
      </c>
      <c r="AN195" s="64">
        <f t="shared" ca="1" si="220"/>
        <v>0.84845498536702479</v>
      </c>
      <c r="AO195" s="64">
        <f t="shared" ca="1" si="220"/>
        <v>0.84832054132513213</v>
      </c>
      <c r="AP195" s="64">
        <f t="shared" ca="1" si="220"/>
        <v>0.84325999245071115</v>
      </c>
      <c r="AQ195" s="64">
        <f t="shared" ca="1" si="220"/>
        <v>0.83735316046004171</v>
      </c>
      <c r="AR195" s="64">
        <f t="shared" ca="1" si="220"/>
        <v>0.83783900452036364</v>
      </c>
      <c r="AS195" s="64">
        <f t="shared" ca="1" si="220"/>
        <v>0.83805054363977982</v>
      </c>
      <c r="AT195" s="64">
        <f t="shared" ca="1" si="220"/>
        <v>0.84042850751566789</v>
      </c>
      <c r="AV195" s="40">
        <f t="shared" ca="1" si="187"/>
        <v>0.99451047930283765</v>
      </c>
      <c r="AW195" s="41">
        <f t="shared" ca="1" si="188"/>
        <v>6</v>
      </c>
      <c r="AX195" t="str">
        <f t="shared" ca="1" si="191"/>
        <v>+60s</v>
      </c>
      <c r="AY195">
        <f t="shared" ca="1" si="192"/>
        <v>50</v>
      </c>
      <c r="AZ195" s="5">
        <f t="shared" ca="1" si="193"/>
        <v>0.83333333333333337</v>
      </c>
      <c r="BB195">
        <f t="shared" si="150"/>
        <v>0.19406495463041845</v>
      </c>
      <c r="BC195">
        <f t="shared" si="151"/>
        <v>0.80593504536958149</v>
      </c>
      <c r="BE195" s="33">
        <f t="shared" si="152"/>
        <v>3.6340529324886939</v>
      </c>
      <c r="BF195" s="32">
        <f t="shared" si="153"/>
        <v>0.31079832955733672</v>
      </c>
      <c r="BG195" s="33"/>
      <c r="BH195" s="34">
        <f t="shared" si="154"/>
        <v>0.68920167044266334</v>
      </c>
      <c r="BI195" s="34"/>
      <c r="BJ195" s="34">
        <f t="shared" si="159"/>
        <v>0.68920167044266334</v>
      </c>
      <c r="BK195" s="34"/>
      <c r="BL195" s="5">
        <f t="shared" ca="1" si="189"/>
        <v>0.83901516102627804</v>
      </c>
    </row>
    <row r="196" spans="1:64" x14ac:dyDescent="0.2">
      <c r="A196" s="45">
        <v>188</v>
      </c>
      <c r="B196" s="35">
        <f t="shared" si="155"/>
        <v>2.1643518518518454E-2</v>
      </c>
      <c r="C196" s="36">
        <v>94.333115531213195</v>
      </c>
      <c r="D196" s="29">
        <v>90</v>
      </c>
      <c r="E196" s="29">
        <v>3</v>
      </c>
      <c r="F196" s="37">
        <f t="shared" si="142"/>
        <v>0.5</v>
      </c>
      <c r="G196" s="38">
        <f t="shared" si="156"/>
        <v>90</v>
      </c>
      <c r="H196" s="31">
        <v>5</v>
      </c>
      <c r="I196" s="31">
        <v>20</v>
      </c>
      <c r="J196" s="36">
        <v>13.884902529430118</v>
      </c>
      <c r="K196" s="37">
        <f t="shared" si="144"/>
        <v>3.4712256323575295</v>
      </c>
      <c r="L196" s="30">
        <f t="shared" si="145"/>
        <v>3.4712256323575295</v>
      </c>
      <c r="M196" s="37">
        <f t="shared" si="146"/>
        <v>93.47122563235753</v>
      </c>
      <c r="N196" s="37">
        <f t="shared" si="147"/>
        <v>93.47122563235753</v>
      </c>
      <c r="O196" s="37">
        <f t="shared" si="148"/>
        <v>4.3331155312131955</v>
      </c>
      <c r="Q196" s="64">
        <f t="shared" ref="Q196:AT196" ca="1" si="221">IF(AND(ABS(SLOPE($L166:$L196,$A166:$A196)) &gt; $Q$3,
      ABS(SLOPE(OFFSET($O166:$O196, Q$7, 0),$A166:$A196)) &gt; $Q$3),
(MAX(0,(CORREL( $L166:$L196, OFFSET($O166:$O196, Q$7, 0) )))),
(1-ABS(SLOPE($L166:$L196, $A166:$A196)-SLOPE(OFFSET($O166:$O196, Q$7, 0),$A166:$A196)))
)</f>
        <v>0.89642278482328641</v>
      </c>
      <c r="R196" s="64">
        <f t="shared" ca="1" si="221"/>
        <v>0.91172915584609882</v>
      </c>
      <c r="S196" s="64">
        <f t="shared" ca="1" si="221"/>
        <v>0.92554532589671101</v>
      </c>
      <c r="T196" s="64">
        <f t="shared" ca="1" si="221"/>
        <v>0.9439663789923125</v>
      </c>
      <c r="U196" s="64">
        <f t="shared" ca="1" si="221"/>
        <v>0.96316936287720845</v>
      </c>
      <c r="V196" s="64">
        <f t="shared" ca="1" si="221"/>
        <v>0.98437262854533836</v>
      </c>
      <c r="W196" s="64">
        <f t="shared" ca="1" si="221"/>
        <v>0.99832456864572383</v>
      </c>
      <c r="X196" s="64">
        <f t="shared" ca="1" si="221"/>
        <v>0.98816548313592101</v>
      </c>
      <c r="Y196" s="64">
        <f t="shared" ca="1" si="221"/>
        <v>0.97213747291456942</v>
      </c>
      <c r="Z196" s="64">
        <f t="shared" ca="1" si="221"/>
        <v>0.96083648194703453</v>
      </c>
      <c r="AA196" s="64">
        <f t="shared" ca="1" si="221"/>
        <v>0.94732699738357307</v>
      </c>
      <c r="AB196" s="64">
        <f t="shared" ca="1" si="221"/>
        <v>0.93554004517324829</v>
      </c>
      <c r="AC196" s="64">
        <f t="shared" ca="1" si="221"/>
        <v>0.92447603464493955</v>
      </c>
      <c r="AD196" s="64">
        <f t="shared" ca="1" si="221"/>
        <v>0.91322386913385512</v>
      </c>
      <c r="AE196" s="64">
        <f t="shared" ca="1" si="221"/>
        <v>0.90444129960055308</v>
      </c>
      <c r="AF196" s="64">
        <f t="shared" ca="1" si="221"/>
        <v>0.89040235791037492</v>
      </c>
      <c r="AG196" s="64">
        <f t="shared" ca="1" si="221"/>
        <v>0.87991234233976989</v>
      </c>
      <c r="AH196" s="64">
        <f t="shared" ca="1" si="221"/>
        <v>0.87598563574360311</v>
      </c>
      <c r="AI196" s="64">
        <f t="shared" ca="1" si="221"/>
        <v>0.87116362297921146</v>
      </c>
      <c r="AJ196" s="64">
        <f t="shared" ca="1" si="221"/>
        <v>0.86700963340452941</v>
      </c>
      <c r="AK196" s="64">
        <f t="shared" ca="1" si="221"/>
        <v>0.8618224394331182</v>
      </c>
      <c r="AL196" s="64">
        <f t="shared" ca="1" si="221"/>
        <v>0.85940959283757179</v>
      </c>
      <c r="AM196" s="64">
        <f t="shared" ca="1" si="221"/>
        <v>0.85859283612452408</v>
      </c>
      <c r="AN196" s="64">
        <f t="shared" ca="1" si="221"/>
        <v>0.85845839208263142</v>
      </c>
      <c r="AO196" s="64">
        <f t="shared" ca="1" si="221"/>
        <v>0.85339784320821044</v>
      </c>
      <c r="AP196" s="64">
        <f t="shared" ca="1" si="221"/>
        <v>0.84749101121754089</v>
      </c>
      <c r="AQ196" s="64">
        <f t="shared" ca="1" si="221"/>
        <v>0.84797685527786293</v>
      </c>
      <c r="AR196" s="64">
        <f t="shared" ca="1" si="221"/>
        <v>0.848188394397279</v>
      </c>
      <c r="AS196" s="64">
        <f t="shared" ca="1" si="221"/>
        <v>0.85056635827316707</v>
      </c>
      <c r="AT196" s="64">
        <f t="shared" ca="1" si="221"/>
        <v>0.85417830013815366</v>
      </c>
      <c r="AV196" s="40">
        <f t="shared" ca="1" si="187"/>
        <v>0.99832456864572383</v>
      </c>
      <c r="AW196" s="41">
        <f t="shared" ca="1" si="188"/>
        <v>6</v>
      </c>
      <c r="AX196" t="str">
        <f t="shared" ca="1" si="191"/>
        <v>+60s</v>
      </c>
      <c r="AY196">
        <f t="shared" ca="1" si="192"/>
        <v>50</v>
      </c>
      <c r="AZ196" s="5">
        <f t="shared" ca="1" si="193"/>
        <v>0.83333333333333337</v>
      </c>
      <c r="BB196">
        <f t="shared" si="150"/>
        <v>0.1723779797711332</v>
      </c>
      <c r="BC196">
        <f t="shared" si="151"/>
        <v>0.82762202022886677</v>
      </c>
      <c r="BE196" s="33">
        <f t="shared" si="152"/>
        <v>3.4712256323575295</v>
      </c>
      <c r="BF196" s="32">
        <f t="shared" si="153"/>
        <v>0.27606627001441647</v>
      </c>
      <c r="BG196" s="33"/>
      <c r="BH196" s="34">
        <f t="shared" si="154"/>
        <v>0.72393372998558347</v>
      </c>
      <c r="BI196" s="34"/>
      <c r="BJ196" s="34">
        <f t="shared" si="159"/>
        <v>0.72393372998558347</v>
      </c>
      <c r="BK196" s="34"/>
      <c r="BL196" s="5">
        <f t="shared" ca="1" si="189"/>
        <v>0.85186387732154678</v>
      </c>
    </row>
    <row r="197" spans="1:64" x14ac:dyDescent="0.2">
      <c r="A197" s="45">
        <v>189</v>
      </c>
      <c r="B197" s="35">
        <f t="shared" si="155"/>
        <v>2.1759259259259194E-2</v>
      </c>
      <c r="C197" s="36">
        <v>94.002824990975427</v>
      </c>
      <c r="D197" s="29">
        <v>90</v>
      </c>
      <c r="E197" s="29">
        <v>3</v>
      </c>
      <c r="F197" s="37">
        <f t="shared" si="142"/>
        <v>0.5</v>
      </c>
      <c r="G197" s="38">
        <f t="shared" si="156"/>
        <v>90</v>
      </c>
      <c r="H197" s="31">
        <v>5</v>
      </c>
      <c r="I197" s="31">
        <v>20</v>
      </c>
      <c r="J197" s="36">
        <v>13.203838479169379</v>
      </c>
      <c r="K197" s="37">
        <f t="shared" si="144"/>
        <v>3.3009596197923452</v>
      </c>
      <c r="L197" s="30">
        <f t="shared" si="145"/>
        <v>3.3009596197923452</v>
      </c>
      <c r="M197" s="37">
        <f t="shared" si="146"/>
        <v>93.300959619792351</v>
      </c>
      <c r="N197" s="37">
        <f t="shared" si="147"/>
        <v>93.300959619792351</v>
      </c>
      <c r="O197" s="37">
        <f t="shared" si="148"/>
        <v>4.0028249909754265</v>
      </c>
      <c r="Q197" s="64">
        <f t="shared" ref="Q197:AT197" ca="1" si="222">IF(AND(ABS(SLOPE($L167:$L197,$A167:$A197)) &gt; $Q$3,
      ABS(SLOPE(OFFSET($O167:$O197, Q$7, 0),$A167:$A197)) &gt; $Q$3),
(MAX(0,(CORREL( $L167:$L197, OFFSET($O167:$O197, Q$7, 0) )))),
(1-ABS(SLOPE($L167:$L197, $A167:$A197)-SLOPE(OFFSET($O167:$O197, Q$7, 0),$A167:$A197)))
)</f>
        <v>0.90164253778332992</v>
      </c>
      <c r="R197" s="64">
        <f t="shared" ca="1" si="222"/>
        <v>0.91545870783394223</v>
      </c>
      <c r="S197" s="64">
        <f t="shared" ca="1" si="222"/>
        <v>0.93387976092954372</v>
      </c>
      <c r="T197" s="64">
        <f t="shared" ca="1" si="222"/>
        <v>0.95308274481443966</v>
      </c>
      <c r="U197" s="64">
        <f t="shared" ca="1" si="222"/>
        <v>0.97428601048256958</v>
      </c>
      <c r="V197" s="64">
        <f t="shared" ca="1" si="222"/>
        <v>0.98823795058295505</v>
      </c>
      <c r="W197" s="64">
        <f t="shared" ca="1" si="222"/>
        <v>0.99825210119868979</v>
      </c>
      <c r="X197" s="64">
        <f t="shared" ca="1" si="222"/>
        <v>0.9822240909773382</v>
      </c>
      <c r="Y197" s="64">
        <f t="shared" ca="1" si="222"/>
        <v>0.97092310000980331</v>
      </c>
      <c r="Z197" s="64">
        <f t="shared" ca="1" si="222"/>
        <v>0.95741361544634185</v>
      </c>
      <c r="AA197" s="64">
        <f t="shared" ca="1" si="222"/>
        <v>0.94562666323601707</v>
      </c>
      <c r="AB197" s="64">
        <f t="shared" ca="1" si="222"/>
        <v>0.93456265270770844</v>
      </c>
      <c r="AC197" s="64">
        <f t="shared" ca="1" si="222"/>
        <v>0.9233104871966239</v>
      </c>
      <c r="AD197" s="64">
        <f t="shared" ca="1" si="222"/>
        <v>0.91452791766332187</v>
      </c>
      <c r="AE197" s="64">
        <f t="shared" ca="1" si="222"/>
        <v>0.90048897597314381</v>
      </c>
      <c r="AF197" s="64">
        <f t="shared" ca="1" si="222"/>
        <v>0.88999896040253867</v>
      </c>
      <c r="AG197" s="64">
        <f t="shared" ca="1" si="222"/>
        <v>0.88607225380637189</v>
      </c>
      <c r="AH197" s="64">
        <f t="shared" ca="1" si="222"/>
        <v>0.88125024104198024</v>
      </c>
      <c r="AI197" s="64">
        <f t="shared" ca="1" si="222"/>
        <v>0.87709625146729819</v>
      </c>
      <c r="AJ197" s="64">
        <f t="shared" ca="1" si="222"/>
        <v>0.8719090574958871</v>
      </c>
      <c r="AK197" s="64">
        <f t="shared" ca="1" si="222"/>
        <v>0.86949621090034057</v>
      </c>
      <c r="AL197" s="64">
        <f t="shared" ca="1" si="222"/>
        <v>0.86867945418729287</v>
      </c>
      <c r="AM197" s="64">
        <f t="shared" ca="1" si="222"/>
        <v>0.8685450101454002</v>
      </c>
      <c r="AN197" s="64">
        <f t="shared" ca="1" si="222"/>
        <v>0.86348446127097922</v>
      </c>
      <c r="AO197" s="64">
        <f t="shared" ca="1" si="222"/>
        <v>0.85757762928030978</v>
      </c>
      <c r="AP197" s="64">
        <f t="shared" ca="1" si="222"/>
        <v>0.85806347334063171</v>
      </c>
      <c r="AQ197" s="64">
        <f t="shared" ca="1" si="222"/>
        <v>0.85827501246004789</v>
      </c>
      <c r="AR197" s="64">
        <f t="shared" ca="1" si="222"/>
        <v>0.86065297633593585</v>
      </c>
      <c r="AS197" s="64">
        <f t="shared" ca="1" si="222"/>
        <v>0.86426491820092244</v>
      </c>
      <c r="AT197" s="64">
        <f t="shared" ca="1" si="222"/>
        <v>0.86914140313928168</v>
      </c>
      <c r="AV197" s="40">
        <f t="shared" ca="1" si="187"/>
        <v>0.99825210119868979</v>
      </c>
      <c r="AW197" s="41">
        <f t="shared" ca="1" si="188"/>
        <v>6</v>
      </c>
      <c r="AX197" t="str">
        <f t="shared" ca="1" si="191"/>
        <v>+60s</v>
      </c>
      <c r="AY197">
        <f t="shared" ca="1" si="192"/>
        <v>50</v>
      </c>
      <c r="AZ197" s="5">
        <f t="shared" ca="1" si="193"/>
        <v>0.83333333333333337</v>
      </c>
      <c r="BB197">
        <f t="shared" si="150"/>
        <v>0.14037307423661627</v>
      </c>
      <c r="BC197">
        <f t="shared" si="151"/>
        <v>0.85962692576338373</v>
      </c>
      <c r="BE197" s="33">
        <f t="shared" si="152"/>
        <v>3.3009596197923452</v>
      </c>
      <c r="BF197" s="32">
        <f t="shared" si="153"/>
        <v>0.22480986879188947</v>
      </c>
      <c r="BG197" s="33"/>
      <c r="BH197" s="34">
        <f t="shared" si="154"/>
        <v>0.77519013120811053</v>
      </c>
      <c r="BI197" s="34"/>
      <c r="BJ197" s="34">
        <f t="shared" si="159"/>
        <v>0.77519013120811053</v>
      </c>
      <c r="BK197" s="34"/>
      <c r="BL197" s="5">
        <f t="shared" ca="1" si="189"/>
        <v>0.86892518858004453</v>
      </c>
    </row>
    <row r="198" spans="1:64" x14ac:dyDescent="0.2">
      <c r="A198" s="45">
        <v>190</v>
      </c>
      <c r="B198" s="35">
        <f t="shared" si="155"/>
        <v>2.1874999999999933E-2</v>
      </c>
      <c r="C198" s="36">
        <v>93.631507310679524</v>
      </c>
      <c r="D198" s="29">
        <v>90</v>
      </c>
      <c r="E198" s="29">
        <v>3</v>
      </c>
      <c r="F198" s="37">
        <f t="shared" si="142"/>
        <v>0.5</v>
      </c>
      <c r="G198" s="38">
        <f t="shared" si="156"/>
        <v>90</v>
      </c>
      <c r="H198" s="31">
        <v>5</v>
      </c>
      <c r="I198" s="31">
        <v>20</v>
      </c>
      <c r="J198" s="36">
        <v>12.494479075084264</v>
      </c>
      <c r="K198" s="37">
        <f t="shared" si="144"/>
        <v>3.1236197687710661</v>
      </c>
      <c r="L198" s="30">
        <f t="shared" si="145"/>
        <v>3.1236197687710661</v>
      </c>
      <c r="M198" s="37">
        <f t="shared" si="146"/>
        <v>93.123619768771064</v>
      </c>
      <c r="N198" s="37">
        <f t="shared" si="147"/>
        <v>93.123619768771064</v>
      </c>
      <c r="O198" s="37">
        <f t="shared" si="148"/>
        <v>3.6315073106795239</v>
      </c>
      <c r="Q198" s="64">
        <f t="shared" ref="Q198:AT198" ca="1" si="223">IF(AND(ABS(SLOPE($L168:$L198,$A168:$A198)) &gt; $Q$3,
      ABS(SLOPE(OFFSET($O168:$O198, Q$7, 0),$A168:$A198)) &gt; $Q$3),
(MAX(0,(CORREL( $L168:$L198, OFFSET($O168:$O198, Q$7, 0) )))),
(1-ABS(SLOPE($L168:$L198, $A168:$A198)-SLOPE(OFFSET($O168:$O198, Q$7, 0),$A168:$A198)))
)</f>
        <v>0.90544493772781631</v>
      </c>
      <c r="R198" s="64">
        <f t="shared" ca="1" si="223"/>
        <v>0.92386599082341769</v>
      </c>
      <c r="S198" s="64">
        <f t="shared" ca="1" si="223"/>
        <v>0.94306897470831375</v>
      </c>
      <c r="T198" s="64">
        <f t="shared" ca="1" si="223"/>
        <v>0.96427224037644366</v>
      </c>
      <c r="U198" s="64">
        <f t="shared" ca="1" si="223"/>
        <v>0.97822418047682913</v>
      </c>
      <c r="V198" s="64">
        <f t="shared" ca="1" si="223"/>
        <v>0.99173412869518429</v>
      </c>
      <c r="W198" s="64">
        <f t="shared" ca="1" si="223"/>
        <v>0.99223786108346412</v>
      </c>
      <c r="X198" s="64">
        <f t="shared" ca="1" si="223"/>
        <v>0.98093687011592923</v>
      </c>
      <c r="Y198" s="64">
        <f t="shared" ca="1" si="223"/>
        <v>0.96742738555246777</v>
      </c>
      <c r="Z198" s="64">
        <f t="shared" ca="1" si="223"/>
        <v>0.9556404333421431</v>
      </c>
      <c r="AA198" s="64">
        <f t="shared" ca="1" si="223"/>
        <v>0.94457642281383425</v>
      </c>
      <c r="AB198" s="64">
        <f t="shared" ca="1" si="223"/>
        <v>0.93332425730274982</v>
      </c>
      <c r="AC198" s="64">
        <f t="shared" ca="1" si="223"/>
        <v>0.92454168776944778</v>
      </c>
      <c r="AD198" s="64">
        <f t="shared" ca="1" si="223"/>
        <v>0.91050274607926962</v>
      </c>
      <c r="AE198" s="64">
        <f t="shared" ca="1" si="223"/>
        <v>0.9000127305086647</v>
      </c>
      <c r="AF198" s="64">
        <f t="shared" ca="1" si="223"/>
        <v>0.89608602391249781</v>
      </c>
      <c r="AG198" s="64">
        <f t="shared" ca="1" si="223"/>
        <v>0.89126401114810616</v>
      </c>
      <c r="AH198" s="64">
        <f t="shared" ca="1" si="223"/>
        <v>0.88711002157342411</v>
      </c>
      <c r="AI198" s="64">
        <f t="shared" ca="1" si="223"/>
        <v>0.88192282760201302</v>
      </c>
      <c r="AJ198" s="64">
        <f t="shared" ca="1" si="223"/>
        <v>0.87950998100646649</v>
      </c>
      <c r="AK198" s="64">
        <f t="shared" ca="1" si="223"/>
        <v>0.87869322429341878</v>
      </c>
      <c r="AL198" s="64">
        <f t="shared" ca="1" si="223"/>
        <v>0.87855878025152612</v>
      </c>
      <c r="AM198" s="64">
        <f t="shared" ca="1" si="223"/>
        <v>0.87349823137710514</v>
      </c>
      <c r="AN198" s="64">
        <f t="shared" ca="1" si="223"/>
        <v>0.8675913993864357</v>
      </c>
      <c r="AO198" s="64">
        <f t="shared" ca="1" si="223"/>
        <v>0.86807724344675763</v>
      </c>
      <c r="AP198" s="64">
        <f t="shared" ca="1" si="223"/>
        <v>0.86828878256617381</v>
      </c>
      <c r="AQ198" s="64">
        <f t="shared" ca="1" si="223"/>
        <v>0.87066674644206188</v>
      </c>
      <c r="AR198" s="64">
        <f t="shared" ca="1" si="223"/>
        <v>0.87427868830704836</v>
      </c>
      <c r="AS198" s="64">
        <f t="shared" ca="1" si="223"/>
        <v>0.87915517324540748</v>
      </c>
      <c r="AT198" s="64">
        <f t="shared" ca="1" si="223"/>
        <v>0.88291117882189607</v>
      </c>
      <c r="AV198" s="40">
        <f t="shared" ca="1" si="187"/>
        <v>0.99223786108346412</v>
      </c>
      <c r="AW198" s="41">
        <f t="shared" ca="1" si="188"/>
        <v>6</v>
      </c>
      <c r="AX198" t="str">
        <f t="shared" ca="1" si="191"/>
        <v>+60s</v>
      </c>
      <c r="AY198">
        <f t="shared" ca="1" si="192"/>
        <v>50</v>
      </c>
      <c r="AZ198" s="5">
        <f t="shared" ca="1" si="193"/>
        <v>0.83333333333333337</v>
      </c>
      <c r="BB198">
        <f t="shared" si="150"/>
        <v>0.10157750838169158</v>
      </c>
      <c r="BC198">
        <f t="shared" si="151"/>
        <v>0.89842249161830845</v>
      </c>
      <c r="BE198" s="33">
        <f t="shared" si="152"/>
        <v>3.1236197687710661</v>
      </c>
      <c r="BF198" s="32">
        <f t="shared" si="153"/>
        <v>0.16267810942861341</v>
      </c>
      <c r="BG198" s="33"/>
      <c r="BH198" s="34">
        <f t="shared" si="154"/>
        <v>0.83732189057138662</v>
      </c>
      <c r="BI198" s="34"/>
      <c r="BJ198" s="34">
        <f t="shared" si="159"/>
        <v>0.83732189057138662</v>
      </c>
      <c r="BK198" s="34"/>
      <c r="BL198" s="5">
        <f t="shared" ca="1" si="189"/>
        <v>0.88763102832939467</v>
      </c>
    </row>
    <row r="199" spans="1:64" x14ac:dyDescent="0.2">
      <c r="A199" s="45">
        <v>191</v>
      </c>
      <c r="B199" s="35">
        <f t="shared" si="155"/>
        <v>2.1990740740740672E-2</v>
      </c>
      <c r="C199" s="36">
        <v>93.192325013289519</v>
      </c>
      <c r="D199" s="29">
        <v>90</v>
      </c>
      <c r="E199" s="29">
        <v>3</v>
      </c>
      <c r="F199" s="37">
        <f t="shared" si="142"/>
        <v>0.5</v>
      </c>
      <c r="G199" s="38">
        <f t="shared" si="156"/>
        <v>90</v>
      </c>
      <c r="H199" s="31">
        <v>5</v>
      </c>
      <c r="I199" s="31">
        <v>20</v>
      </c>
      <c r="J199" s="36">
        <v>11.758344449018169</v>
      </c>
      <c r="K199" s="37">
        <f t="shared" si="144"/>
        <v>2.9395861122545424</v>
      </c>
      <c r="L199" s="30">
        <f t="shared" si="145"/>
        <v>2.9395861122545424</v>
      </c>
      <c r="M199" s="37">
        <f t="shared" si="146"/>
        <v>92.939586112254545</v>
      </c>
      <c r="N199" s="37">
        <f t="shared" si="147"/>
        <v>92.939586112254545</v>
      </c>
      <c r="O199" s="37">
        <f t="shared" si="148"/>
        <v>3.1923250132895191</v>
      </c>
      <c r="Q199" s="64">
        <f t="shared" ref="Q199:AT199" ca="1" si="224">IF(AND(ABS(SLOPE($L169:$L199,$A169:$A199)) &gt; $Q$3,
      ABS(SLOPE(OFFSET($O169:$O199, Q$7, 0),$A169:$A199)) &gt; $Q$3),
(MAX(0,(CORREL( $L169:$L199, OFFSET($O169:$O199, Q$7, 0) )))),
(1-ABS(SLOPE($L169:$L199, $A169:$A199)-SLOPE(OFFSET($O169:$O199, Q$7, 0),$A169:$A199)))
)</f>
        <v>0.91394652782528041</v>
      </c>
      <c r="R199" s="64">
        <f t="shared" ca="1" si="224"/>
        <v>0.93314951171017646</v>
      </c>
      <c r="S199" s="64">
        <f t="shared" ca="1" si="224"/>
        <v>0.95435277737830626</v>
      </c>
      <c r="T199" s="64">
        <f t="shared" ca="1" si="224"/>
        <v>0.96830471747869173</v>
      </c>
      <c r="U199" s="64">
        <f t="shared" ca="1" si="224"/>
        <v>0.9818146656970469</v>
      </c>
      <c r="V199" s="64">
        <f t="shared" ca="1" si="224"/>
        <v>0.91734648408184172</v>
      </c>
      <c r="W199" s="64">
        <f t="shared" ca="1" si="224"/>
        <v>0.93800066935287774</v>
      </c>
      <c r="X199" s="64">
        <f t="shared" ca="1" si="224"/>
        <v>0.9542904559005605</v>
      </c>
      <c r="Y199" s="64">
        <f t="shared" ca="1" si="224"/>
        <v>0.95355657963010132</v>
      </c>
      <c r="Z199" s="64">
        <f t="shared" ca="1" si="224"/>
        <v>0.94158131407417778</v>
      </c>
      <c r="AA199" s="64">
        <f t="shared" ca="1" si="224"/>
        <v>0.92332390257606167</v>
      </c>
      <c r="AB199" s="64">
        <f t="shared" ca="1" si="224"/>
        <v>0.90972326734504849</v>
      </c>
      <c r="AC199" s="64">
        <f t="shared" ca="1" si="224"/>
        <v>0.89372436191810145</v>
      </c>
      <c r="AD199" s="64">
        <f t="shared" ca="1" si="224"/>
        <v>0.88624273795367847</v>
      </c>
      <c r="AE199" s="64">
        <f t="shared" ca="1" si="224"/>
        <v>0.8606229658508201</v>
      </c>
      <c r="AF199" s="64">
        <f t="shared" ca="1" si="224"/>
        <v>0.83409132556057908</v>
      </c>
      <c r="AG199" s="64">
        <f t="shared" ca="1" si="224"/>
        <v>0.81476568897714474</v>
      </c>
      <c r="AH199" s="64">
        <f t="shared" ca="1" si="224"/>
        <v>0.81047080106517799</v>
      </c>
      <c r="AI199" s="64">
        <f t="shared" ca="1" si="224"/>
        <v>0.81068541567174024</v>
      </c>
      <c r="AJ199" s="64">
        <f t="shared" ca="1" si="224"/>
        <v>0.80796327199758444</v>
      </c>
      <c r="AK199" s="64">
        <f t="shared" ca="1" si="224"/>
        <v>0.81930924316733267</v>
      </c>
      <c r="AL199" s="64">
        <f t="shared" ca="1" si="224"/>
        <v>0.81899241081014396</v>
      </c>
      <c r="AM199" s="64">
        <f t="shared" ca="1" si="224"/>
        <v>0.81318502325892006</v>
      </c>
      <c r="AN199" s="64">
        <f t="shared" ca="1" si="224"/>
        <v>0.78826597634309725</v>
      </c>
      <c r="AO199" s="64">
        <f t="shared" ca="1" si="224"/>
        <v>0.78034759664852338</v>
      </c>
      <c r="AP199" s="64">
        <f t="shared" ca="1" si="224"/>
        <v>0.78095058653972216</v>
      </c>
      <c r="AQ199" s="64">
        <f t="shared" ca="1" si="224"/>
        <v>0.77770240327069495</v>
      </c>
      <c r="AR199" s="64">
        <f t="shared" ca="1" si="224"/>
        <v>0.77535795467949997</v>
      </c>
      <c r="AS199" s="64">
        <f t="shared" ca="1" si="224"/>
        <v>0.77615945269298903</v>
      </c>
      <c r="AT199" s="64">
        <f t="shared" ca="1" si="224"/>
        <v>0.77350165626368361</v>
      </c>
      <c r="AV199" s="40">
        <f t="shared" ca="1" si="187"/>
        <v>0.9818146656970469</v>
      </c>
      <c r="AW199" s="41">
        <f t="shared" ca="1" si="188"/>
        <v>4</v>
      </c>
      <c r="AX199" t="str">
        <f t="shared" ca="1" si="191"/>
        <v>+40s</v>
      </c>
      <c r="AY199">
        <f t="shared" ca="1" si="192"/>
        <v>30</v>
      </c>
      <c r="AZ199" s="5">
        <f t="shared" ca="1" si="193"/>
        <v>0.9</v>
      </c>
      <c r="BB199">
        <f t="shared" si="150"/>
        <v>5.0547780206995352E-2</v>
      </c>
      <c r="BC199">
        <f t="shared" si="151"/>
        <v>0.94945221979300465</v>
      </c>
      <c r="BE199" s="33">
        <f t="shared" si="152"/>
        <v>2.9395861122545424</v>
      </c>
      <c r="BF199" s="32">
        <f t="shared" si="153"/>
        <v>8.0953130775643381E-2</v>
      </c>
      <c r="BG199" s="33"/>
      <c r="BH199" s="34">
        <f t="shared" si="154"/>
        <v>0.91904686922435663</v>
      </c>
      <c r="BI199" s="34"/>
      <c r="BJ199" s="34">
        <f t="shared" si="159"/>
        <v>0.91904686922435663</v>
      </c>
      <c r="BK199" s="34"/>
      <c r="BL199" s="5">
        <f t="shared" ca="1" si="189"/>
        <v>0.93362051164046778</v>
      </c>
    </row>
    <row r="200" spans="1:64" x14ac:dyDescent="0.2">
      <c r="A200" s="45">
        <v>192</v>
      </c>
      <c r="B200" s="35">
        <f t="shared" si="155"/>
        <v>2.2106481481481411E-2</v>
      </c>
      <c r="C200" s="36">
        <v>93.302764982363612</v>
      </c>
      <c r="D200" s="29">
        <v>90</v>
      </c>
      <c r="E200" s="29">
        <v>3</v>
      </c>
      <c r="F200" s="37">
        <f t="shared" si="142"/>
        <v>0.5</v>
      </c>
      <c r="G200" s="38">
        <f t="shared" si="156"/>
        <v>90</v>
      </c>
      <c r="H200" s="31">
        <v>5</v>
      </c>
      <c r="I200" s="31">
        <v>20</v>
      </c>
      <c r="J200" s="36">
        <v>10.997012111157982</v>
      </c>
      <c r="K200" s="37">
        <f t="shared" si="144"/>
        <v>2.7492530277894955</v>
      </c>
      <c r="L200" s="30">
        <f t="shared" si="145"/>
        <v>2.7492530277894955</v>
      </c>
      <c r="M200" s="37">
        <f t="shared" si="146"/>
        <v>92.749253027789493</v>
      </c>
      <c r="N200" s="37">
        <f t="shared" si="147"/>
        <v>92.749253027789493</v>
      </c>
      <c r="O200" s="37">
        <f t="shared" si="148"/>
        <v>3.3027649823636125</v>
      </c>
      <c r="Q200" s="64">
        <f t="shared" ref="Q200:AT200" ca="1" si="225">IF(AND(ABS(SLOPE($L170:$L200,$A170:$A200)) &gt; $Q$3,
      ABS(SLOPE(OFFSET($O170:$O200, Q$7, 0),$A170:$A200)) &gt; $Q$3),
(MAX(0,(CORREL( $L170:$L200, OFFSET($O170:$O200, Q$7, 0) )))),
(1-ABS(SLOPE($L170:$L200, $A170:$A200)-SLOPE(OFFSET($O170:$O200, Q$7, 0),$A170:$A200)))
)</f>
        <v>0.92334561287461248</v>
      </c>
      <c r="R200" s="64">
        <f t="shared" ca="1" si="225"/>
        <v>0.94454887854274239</v>
      </c>
      <c r="S200" s="64">
        <f t="shared" ca="1" si="225"/>
        <v>0.95850081864312786</v>
      </c>
      <c r="T200" s="64">
        <f t="shared" ca="1" si="225"/>
        <v>0.97201076686148302</v>
      </c>
      <c r="U200" s="64">
        <f t="shared" ca="1" si="225"/>
        <v>0.89388224333003707</v>
      </c>
      <c r="V200" s="64">
        <f t="shared" ca="1" si="225"/>
        <v>0.92529127196296113</v>
      </c>
      <c r="W200" s="64">
        <f t="shared" ca="1" si="225"/>
        <v>0.94965258817767795</v>
      </c>
      <c r="X200" s="64">
        <f t="shared" ca="1" si="225"/>
        <v>0.9572713161987586</v>
      </c>
      <c r="Y200" s="64">
        <f t="shared" ca="1" si="225"/>
        <v>0.95359977523441619</v>
      </c>
      <c r="Z200" s="64">
        <f t="shared" ca="1" si="225"/>
        <v>0.94342898704800726</v>
      </c>
      <c r="AA200" s="64">
        <f t="shared" ca="1" si="225"/>
        <v>0.93415136893628525</v>
      </c>
      <c r="AB200" s="64">
        <f t="shared" ca="1" si="225"/>
        <v>0.92398532168602199</v>
      </c>
      <c r="AC200" s="64">
        <f t="shared" ca="1" si="225"/>
        <v>0.91841568947077779</v>
      </c>
      <c r="AD200" s="64">
        <f t="shared" ca="1" si="225"/>
        <v>0.89677343122934638</v>
      </c>
      <c r="AE200" s="64">
        <f t="shared" ca="1" si="225"/>
        <v>0.87441874118548213</v>
      </c>
      <c r="AF200" s="64">
        <f t="shared" ca="1" si="225"/>
        <v>0.85795902599347107</v>
      </c>
      <c r="AG200" s="64">
        <f t="shared" ca="1" si="225"/>
        <v>0.85432971452114359</v>
      </c>
      <c r="AH200" s="64">
        <f t="shared" ca="1" si="225"/>
        <v>0.85454531197875838</v>
      </c>
      <c r="AI200" s="64">
        <f t="shared" ca="1" si="225"/>
        <v>0.8521856228323782</v>
      </c>
      <c r="AJ200" s="64">
        <f t="shared" ca="1" si="225"/>
        <v>0.86225284223278642</v>
      </c>
      <c r="AK200" s="64">
        <f t="shared" ca="1" si="225"/>
        <v>0.86199294133866655</v>
      </c>
      <c r="AL200" s="64">
        <f t="shared" ca="1" si="225"/>
        <v>0.85706802747520272</v>
      </c>
      <c r="AM200" s="64">
        <f t="shared" ca="1" si="225"/>
        <v>0.83499425784136017</v>
      </c>
      <c r="AN200" s="64">
        <f t="shared" ca="1" si="225"/>
        <v>0.82796983915470612</v>
      </c>
      <c r="AO200" s="64">
        <f t="shared" ca="1" si="225"/>
        <v>0.82850413129018019</v>
      </c>
      <c r="AP200" s="64">
        <f t="shared" ca="1" si="225"/>
        <v>0.82557711775382914</v>
      </c>
      <c r="AQ200" s="64">
        <f t="shared" ca="1" si="225"/>
        <v>0.82345769269728308</v>
      </c>
      <c r="AR200" s="64">
        <f t="shared" ca="1" si="225"/>
        <v>0.82417888624456204</v>
      </c>
      <c r="AS200" s="64">
        <f t="shared" ca="1" si="225"/>
        <v>0.82177660475314362</v>
      </c>
      <c r="AT200" s="64">
        <f t="shared" ca="1" si="225"/>
        <v>0.81925054447933832</v>
      </c>
      <c r="AV200" s="40">
        <f t="shared" ca="1" si="187"/>
        <v>0.97201076686148302</v>
      </c>
      <c r="AW200" s="41">
        <f t="shared" ca="1" si="188"/>
        <v>3</v>
      </c>
      <c r="AX200" t="str">
        <f t="shared" ca="1" si="191"/>
        <v>+30s</v>
      </c>
      <c r="AY200">
        <f t="shared" ca="1" si="192"/>
        <v>20</v>
      </c>
      <c r="AZ200" s="5">
        <f t="shared" ca="1" si="193"/>
        <v>0.93333333333333335</v>
      </c>
      <c r="BB200">
        <f t="shared" si="150"/>
        <v>0.1107023909148234</v>
      </c>
      <c r="BC200">
        <f t="shared" si="151"/>
        <v>0.88929760908517663</v>
      </c>
      <c r="BE200" s="33">
        <f t="shared" si="152"/>
        <v>2.7492530277894955</v>
      </c>
      <c r="BF200" s="32">
        <f t="shared" si="153"/>
        <v>0.17729176419232501</v>
      </c>
      <c r="BG200" s="33"/>
      <c r="BH200" s="34">
        <f t="shared" si="154"/>
        <v>0.82270823580767494</v>
      </c>
      <c r="BI200" s="34"/>
      <c r="BJ200" s="34">
        <f t="shared" si="159"/>
        <v>0.82270823580767494</v>
      </c>
      <c r="BK200" s="34"/>
      <c r="BL200" s="5">
        <f t="shared" ca="1" si="189"/>
        <v>0.90935077866749714</v>
      </c>
    </row>
    <row r="201" spans="1:64" x14ac:dyDescent="0.2">
      <c r="A201" s="45">
        <v>193</v>
      </c>
      <c r="B201" s="35">
        <f t="shared" si="155"/>
        <v>2.222222222222215E-2</v>
      </c>
      <c r="C201" s="36">
        <v>92.943896588581694</v>
      </c>
      <c r="D201" s="29">
        <v>90</v>
      </c>
      <c r="E201" s="29">
        <v>3</v>
      </c>
      <c r="F201" s="37">
        <f t="shared" ref="F201:F264" si="226">E201/6</f>
        <v>0.5</v>
      </c>
      <c r="G201" s="38">
        <f t="shared" si="156"/>
        <v>90</v>
      </c>
      <c r="H201" s="31">
        <v>5</v>
      </c>
      <c r="I201" s="31">
        <v>20</v>
      </c>
      <c r="J201" s="36">
        <v>10.212113569486148</v>
      </c>
      <c r="K201" s="37">
        <f t="shared" si="144"/>
        <v>2.5530283923715369</v>
      </c>
      <c r="L201" s="30">
        <f t="shared" si="145"/>
        <v>2.5530283923715369</v>
      </c>
      <c r="M201" s="37">
        <f t="shared" si="146"/>
        <v>92.55302839237153</v>
      </c>
      <c r="N201" s="37">
        <f t="shared" si="147"/>
        <v>92.55302839237153</v>
      </c>
      <c r="O201" s="37">
        <f t="shared" si="148"/>
        <v>2.9438965885816941</v>
      </c>
      <c r="Q201" s="64">
        <f t="shared" ref="Q201:AT201" ca="1" si="227">IF(AND(ABS(SLOPE($L171:$L201,$A171:$A201)) &gt; $Q$3,
      ABS(SLOPE(OFFSET($O171:$O201, Q$7, 0),$A171:$A201)) &gt; $Q$3),
(MAX(0,(CORREL( $L171:$L201, OFFSET($O171:$O201, Q$7, 0) )))),
(1-ABS(SLOPE($L171:$L201, $A171:$A201)-SLOPE(OFFSET($O171:$O201, Q$7, 0),$A171:$A201)))
)</f>
        <v>0.93488155327446754</v>
      </c>
      <c r="R201" s="64">
        <f t="shared" ca="1" si="227"/>
        <v>0.94883349337485301</v>
      </c>
      <c r="S201" s="64">
        <f t="shared" ca="1" si="227"/>
        <v>0.96234344159320817</v>
      </c>
      <c r="T201" s="64">
        <f t="shared" ca="1" si="227"/>
        <v>0.87036987858675596</v>
      </c>
      <c r="U201" s="64">
        <f t="shared" ca="1" si="227"/>
        <v>0.91031191649111642</v>
      </c>
      <c r="V201" s="64">
        <f t="shared" ca="1" si="227"/>
        <v>0.94107325943184716</v>
      </c>
      <c r="W201" s="64">
        <f t="shared" ca="1" si="227"/>
        <v>0.95540436365188597</v>
      </c>
      <c r="X201" s="64">
        <f t="shared" ca="1" si="227"/>
        <v>0.95846312242509379</v>
      </c>
      <c r="Y201" s="64">
        <f t="shared" ca="1" si="227"/>
        <v>0.95488021864725914</v>
      </c>
      <c r="Z201" s="64">
        <f t="shared" ca="1" si="227"/>
        <v>0.94914394434226268</v>
      </c>
      <c r="AA201" s="64">
        <f t="shared" ca="1" si="227"/>
        <v>0.94374411427679128</v>
      </c>
      <c r="AB201" s="64">
        <f t="shared" ca="1" si="227"/>
        <v>0.93974821277167242</v>
      </c>
      <c r="AC201" s="64">
        <f t="shared" ca="1" si="227"/>
        <v>0.9214309360714571</v>
      </c>
      <c r="AD201" s="64">
        <f t="shared" ca="1" si="227"/>
        <v>0.90256604933961782</v>
      </c>
      <c r="AE201" s="64">
        <f t="shared" ca="1" si="227"/>
        <v>0.88850649003760884</v>
      </c>
      <c r="AF201" s="64">
        <f t="shared" ca="1" si="227"/>
        <v>0.88543360336899724</v>
      </c>
      <c r="AG201" s="64">
        <f t="shared" ca="1" si="227"/>
        <v>0.88564889853062423</v>
      </c>
      <c r="AH201" s="64">
        <f t="shared" ca="1" si="227"/>
        <v>0.88359417254958406</v>
      </c>
      <c r="AI201" s="64">
        <f t="shared" ca="1" si="227"/>
        <v>0.8925766096347465</v>
      </c>
      <c r="AJ201" s="64">
        <f t="shared" ca="1" si="227"/>
        <v>0.89236404660584545</v>
      </c>
      <c r="AK201" s="64">
        <f t="shared" ca="1" si="227"/>
        <v>0.88817745882318921</v>
      </c>
      <c r="AL201" s="64">
        <f t="shared" ca="1" si="227"/>
        <v>0.86851571672090433</v>
      </c>
      <c r="AM201" s="64">
        <f t="shared" ca="1" si="227"/>
        <v>0.8622495886986874</v>
      </c>
      <c r="AN201" s="64">
        <f t="shared" ca="1" si="227"/>
        <v>0.86272563689341319</v>
      </c>
      <c r="AO201" s="64">
        <f t="shared" ca="1" si="227"/>
        <v>0.86007310326808406</v>
      </c>
      <c r="AP201" s="64">
        <f t="shared" ca="1" si="227"/>
        <v>0.85814633831786091</v>
      </c>
      <c r="AQ201" s="64">
        <f t="shared" ca="1" si="227"/>
        <v>0.8587989558772825</v>
      </c>
      <c r="AR201" s="64">
        <f t="shared" ca="1" si="227"/>
        <v>0.85661541851015288</v>
      </c>
      <c r="AS201" s="64">
        <f t="shared" ca="1" si="227"/>
        <v>0.85432793304975074</v>
      </c>
      <c r="AT201" s="64">
        <f t="shared" ca="1" si="227"/>
        <v>0.85824788180749811</v>
      </c>
      <c r="AV201" s="40">
        <f t="shared" ca="1" si="187"/>
        <v>0.96234344159320817</v>
      </c>
      <c r="AW201" s="41">
        <f t="shared" ca="1" si="188"/>
        <v>2</v>
      </c>
      <c r="AX201" t="str">
        <f t="shared" ca="1" si="191"/>
        <v>+20s</v>
      </c>
      <c r="AY201">
        <f t="shared" ca="1" si="192"/>
        <v>10</v>
      </c>
      <c r="AZ201" s="5">
        <f t="shared" ca="1" si="193"/>
        <v>0.96666666666666667</v>
      </c>
      <c r="BB201">
        <f t="shared" si="150"/>
        <v>7.817363924203144E-2</v>
      </c>
      <c r="BC201">
        <f t="shared" si="151"/>
        <v>0.92182636075796853</v>
      </c>
      <c r="BE201" s="33">
        <f t="shared" si="152"/>
        <v>2.5530283923715369</v>
      </c>
      <c r="BF201" s="32">
        <f t="shared" si="153"/>
        <v>0.12519641445881624</v>
      </c>
      <c r="BG201" s="33"/>
      <c r="BH201" s="34">
        <f t="shared" si="154"/>
        <v>0.87480358554118376</v>
      </c>
      <c r="BI201" s="34"/>
      <c r="BJ201" s="34">
        <f t="shared" si="159"/>
        <v>0.87480358554118376</v>
      </c>
      <c r="BK201" s="34"/>
      <c r="BL201" s="5">
        <f t="shared" ca="1" si="189"/>
        <v>0.93460456460035279</v>
      </c>
    </row>
    <row r="202" spans="1:64" x14ac:dyDescent="0.2">
      <c r="A202" s="45">
        <v>194</v>
      </c>
      <c r="B202" s="35">
        <f t="shared" si="155"/>
        <v>2.2337962962962889E-2</v>
      </c>
      <c r="C202" s="36">
        <v>93.087958301793094</v>
      </c>
      <c r="D202" s="29">
        <v>90</v>
      </c>
      <c r="E202" s="29">
        <v>3</v>
      </c>
      <c r="F202" s="37">
        <f t="shared" si="226"/>
        <v>0.5</v>
      </c>
      <c r="G202" s="38">
        <f t="shared" si="156"/>
        <v>90</v>
      </c>
      <c r="H202" s="31">
        <v>5</v>
      </c>
      <c r="I202" s="31">
        <v>20</v>
      </c>
      <c r="J202" s="36">
        <v>9.4053308335174233</v>
      </c>
      <c r="K202" s="37">
        <f t="shared" ref="K202:K265" si="228">H202 * J202 / I202</f>
        <v>2.3513327083793558</v>
      </c>
      <c r="L202" s="30">
        <f t="shared" ref="L202:L265" si="229">K202</f>
        <v>2.3513327083793558</v>
      </c>
      <c r="M202" s="37">
        <f t="shared" ref="M202:M265" si="230">D202 + K202</f>
        <v>92.35133270837936</v>
      </c>
      <c r="N202" s="37">
        <f t="shared" ref="N202:N265" si="231">G202 + L202</f>
        <v>92.35133270837936</v>
      </c>
      <c r="O202" s="37">
        <f t="shared" ref="O202:O265" si="232">C202 - G202</f>
        <v>3.0879583017930941</v>
      </c>
      <c r="Q202" s="64">
        <f t="shared" ref="Q202:AT202" ca="1" si="233">IF(AND(ABS(SLOPE($L172:$L202,$A172:$A202)) &gt; $Q$3,
      ABS(SLOPE(OFFSET($O172:$O202, Q$7, 0),$A172:$A202)) &gt; $Q$3),
(MAX(0,(CORREL( $L172:$L202, OFFSET($O172:$O202, Q$7, 0) )))),
(1-ABS(SLOPE($L172:$L202, $A172:$A202)-SLOPE(OFFSET($O172:$O202, Q$7, 0),$A172:$A202)))
)</f>
        <v>0.93932345840631104</v>
      </c>
      <c r="R202" s="64">
        <f t="shared" ca="1" si="233"/>
        <v>0.9528334066246662</v>
      </c>
      <c r="S202" s="64">
        <f t="shared" ca="1" si="233"/>
        <v>0.84810255470691243</v>
      </c>
      <c r="T202" s="64">
        <f t="shared" ca="1" si="233"/>
        <v>0.89491636298000798</v>
      </c>
      <c r="U202" s="64">
        <f t="shared" ca="1" si="233"/>
        <v>0.93082901971013943</v>
      </c>
      <c r="V202" s="64">
        <f t="shared" ca="1" si="233"/>
        <v>0.95062379302897304</v>
      </c>
      <c r="W202" s="64">
        <f t="shared" ca="1" si="233"/>
        <v>0.9591992544202218</v>
      </c>
      <c r="X202" s="64">
        <f t="shared" ca="1" si="233"/>
        <v>0.96103867278284527</v>
      </c>
      <c r="Y202" s="64">
        <f t="shared" ca="1" si="233"/>
        <v>0.95823014054181499</v>
      </c>
      <c r="Z202" s="64">
        <f t="shared" ca="1" si="233"/>
        <v>0.95676280722367424</v>
      </c>
      <c r="AA202" s="64">
        <f t="shared" ca="1" si="233"/>
        <v>0.95407287668586682</v>
      </c>
      <c r="AB202" s="64">
        <f t="shared" ca="1" si="233"/>
        <v>0.93854842197372634</v>
      </c>
      <c r="AC202" s="64">
        <f t="shared" ca="1" si="233"/>
        <v>0.92261357450841264</v>
      </c>
      <c r="AD202" s="64">
        <f t="shared" ca="1" si="233"/>
        <v>0.91057287423226529</v>
      </c>
      <c r="AE202" s="64">
        <f t="shared" ca="1" si="233"/>
        <v>0.90796738286673873</v>
      </c>
      <c r="AF202" s="64">
        <f t="shared" ca="1" si="233"/>
        <v>0.90818169799556236</v>
      </c>
      <c r="AG202" s="64">
        <f t="shared" ca="1" si="233"/>
        <v>0.90638439971819218</v>
      </c>
      <c r="AH202" s="64">
        <f t="shared" ca="1" si="233"/>
        <v>0.91444545409273359</v>
      </c>
      <c r="AI202" s="64">
        <f t="shared" ca="1" si="233"/>
        <v>0.91427248865714916</v>
      </c>
      <c r="AJ202" s="64">
        <f t="shared" ca="1" si="233"/>
        <v>0.91070646371620501</v>
      </c>
      <c r="AK202" s="64">
        <f t="shared" ca="1" si="233"/>
        <v>0.89309237153271259</v>
      </c>
      <c r="AL202" s="64">
        <f t="shared" ca="1" si="233"/>
        <v>0.8874702700651419</v>
      </c>
      <c r="AM202" s="64">
        <f t="shared" ca="1" si="233"/>
        <v>0.88789686873517271</v>
      </c>
      <c r="AN202" s="64">
        <f t="shared" ca="1" si="233"/>
        <v>0.88547876108663437</v>
      </c>
      <c r="AO202" s="64">
        <f t="shared" ca="1" si="233"/>
        <v>0.88371676267914212</v>
      </c>
      <c r="AP202" s="64">
        <f t="shared" ca="1" si="233"/>
        <v>0.88431084561295858</v>
      </c>
      <c r="AQ202" s="64">
        <f t="shared" ca="1" si="233"/>
        <v>0.88231436842923094</v>
      </c>
      <c r="AR202" s="64">
        <f t="shared" ca="1" si="233"/>
        <v>0.88023058195114656</v>
      </c>
      <c r="AS202" s="64">
        <f t="shared" ca="1" si="233"/>
        <v>0.8835345716891444</v>
      </c>
      <c r="AT202" s="64">
        <f t="shared" ca="1" si="233"/>
        <v>0.87718674251191053</v>
      </c>
      <c r="AV202" s="40">
        <f t="shared" ca="1" si="187"/>
        <v>0.96103867278284527</v>
      </c>
      <c r="AW202" s="41">
        <f t="shared" ca="1" si="188"/>
        <v>7</v>
      </c>
      <c r="AX202" t="str">
        <f t="shared" ca="1" si="191"/>
        <v>+70s</v>
      </c>
      <c r="AY202">
        <f t="shared" ca="1" si="192"/>
        <v>60</v>
      </c>
      <c r="AZ202" s="5">
        <f t="shared" ca="1" si="193"/>
        <v>0.8</v>
      </c>
      <c r="BB202">
        <f t="shared" ref="BB202:BB265" si="234">ABS(O202 - L202) / H202</f>
        <v>0.14732511868274764</v>
      </c>
      <c r="BC202">
        <f t="shared" ref="BC202:BC265" si="235" xml:space="preserve"> MIN( MAX(1 - BB202, 0), 1 )</f>
        <v>0.85267488131725233</v>
      </c>
      <c r="BE202" s="33">
        <f t="shared" ref="BE202:BE265" si="236">ABS(L202)</f>
        <v>2.3513327083793558</v>
      </c>
      <c r="BF202" s="32">
        <f t="shared" ref="BF202:BF265" si="237" xml:space="preserve"> ABS(O202 - L202 ) / $BF$7</f>
        <v>0.23594368635818239</v>
      </c>
      <c r="BG202" s="33"/>
      <c r="BH202" s="34">
        <f t="shared" ref="BH202:BH265" si="238">MIN( MAX(1 - BF202,  0), 1 )</f>
        <v>0.76405631364181759</v>
      </c>
      <c r="BI202" s="34"/>
      <c r="BJ202" s="34">
        <f t="shared" si="159"/>
        <v>0.76405631364181759</v>
      </c>
      <c r="BK202" s="34"/>
      <c r="BL202" s="5">
        <f t="shared" ca="1" si="189"/>
        <v>0.84169832880822104</v>
      </c>
    </row>
    <row r="203" spans="1:64" x14ac:dyDescent="0.2">
      <c r="A203" s="45">
        <v>195</v>
      </c>
      <c r="B203" s="35">
        <f t="shared" ref="B203:B266" si="239">B202 + TIME(0,0,10)</f>
        <v>2.2453703703703629E-2</v>
      </c>
      <c r="C203" s="36">
        <v>93.026184602191861</v>
      </c>
      <c r="D203" s="29">
        <v>90</v>
      </c>
      <c r="E203" s="29">
        <v>3</v>
      </c>
      <c r="F203" s="37">
        <f t="shared" si="226"/>
        <v>0.5</v>
      </c>
      <c r="G203" s="38">
        <f t="shared" ref="G203:G266" si="240">IF( ABS(D203 - G202) &lt; F203, D203, G202 + SIGN( D203 - G202 ) * F203 )</f>
        <v>90</v>
      </c>
      <c r="H203" s="31">
        <v>5</v>
      </c>
      <c r="I203" s="31">
        <v>20</v>
      </c>
      <c r="J203" s="36">
        <v>8.57839280981249</v>
      </c>
      <c r="K203" s="37">
        <f t="shared" si="228"/>
        <v>2.1445982024531225</v>
      </c>
      <c r="L203" s="30">
        <f t="shared" si="229"/>
        <v>2.1445982024531225</v>
      </c>
      <c r="M203" s="37">
        <f t="shared" si="230"/>
        <v>92.144598202453125</v>
      </c>
      <c r="N203" s="37">
        <f t="shared" si="231"/>
        <v>92.144598202453125</v>
      </c>
      <c r="O203" s="37">
        <f t="shared" si="232"/>
        <v>3.0261846021918615</v>
      </c>
      <c r="Q203" s="64">
        <f t="shared" ref="Q203:AT203" ca="1" si="241">IF(AND(ABS(SLOPE($L173:$L203,$A173:$A203)) &gt; $Q$3,
      ABS(SLOPE(OFFSET($O173:$O203, Q$7, 0),$A173:$A203)) &gt; $Q$3),
(MAX(0,(CORREL( $L173:$L203, OFFSET($O173:$O203, Q$7, 0) )))),
(1-ABS(SLOPE($L173:$L203, $A173:$A203)-SLOPE(OFFSET($O173:$O203, Q$7, 0),$A173:$A203)))
)</f>
        <v>0.94350104162081116</v>
      </c>
      <c r="R203" s="64">
        <f t="shared" ca="1" si="241"/>
        <v>0.82753482199800565</v>
      </c>
      <c r="S203" s="64">
        <f t="shared" ca="1" si="241"/>
        <v>0.87997236579420135</v>
      </c>
      <c r="T203" s="64">
        <f t="shared" ca="1" si="241"/>
        <v>0.9200988451903398</v>
      </c>
      <c r="U203" s="64">
        <f t="shared" ca="1" si="241"/>
        <v>0.94440585402595068</v>
      </c>
      <c r="V203" s="64">
        <f t="shared" ca="1" si="241"/>
        <v>0.95756410938497216</v>
      </c>
      <c r="W203" s="64">
        <f t="shared" ca="1" si="241"/>
        <v>0.96392337079498791</v>
      </c>
      <c r="X203" s="64">
        <f t="shared" ca="1" si="241"/>
        <v>0.96356420891386652</v>
      </c>
      <c r="Y203" s="64">
        <f t="shared" ca="1" si="241"/>
        <v>0.96538142567675445</v>
      </c>
      <c r="Z203" s="64">
        <f t="shared" ca="1" si="241"/>
        <v>0.96378745008575839</v>
      </c>
      <c r="AA203" s="64">
        <f t="shared" ca="1" si="241"/>
        <v>0.95062961322831474</v>
      </c>
      <c r="AB203" s="64">
        <f t="shared" ca="1" si="241"/>
        <v>0.93717683429760623</v>
      </c>
      <c r="AC203" s="64">
        <f t="shared" ca="1" si="241"/>
        <v>0.92684882039977823</v>
      </c>
      <c r="AD203" s="64">
        <f t="shared" ca="1" si="241"/>
        <v>0.92463941386171533</v>
      </c>
      <c r="AE203" s="64">
        <f t="shared" ca="1" si="241"/>
        <v>0.9248524087190747</v>
      </c>
      <c r="AF203" s="64">
        <f t="shared" ca="1" si="241"/>
        <v>0.92327411194468978</v>
      </c>
      <c r="AG203" s="64">
        <f t="shared" ca="1" si="241"/>
        <v>0.9305475001678325</v>
      </c>
      <c r="AH203" s="64">
        <f t="shared" ca="1" si="241"/>
        <v>0.93040797889886118</v>
      </c>
      <c r="AI203" s="64">
        <f t="shared" ca="1" si="241"/>
        <v>0.92736808778036883</v>
      </c>
      <c r="AJ203" s="64">
        <f t="shared" ca="1" si="241"/>
        <v>0.9115037736014755</v>
      </c>
      <c r="AK203" s="64">
        <f t="shared" ca="1" si="241"/>
        <v>0.90643220462997998</v>
      </c>
      <c r="AL203" s="64">
        <f t="shared" ca="1" si="241"/>
        <v>0.90681654432277881</v>
      </c>
      <c r="AM203" s="64">
        <f t="shared" ca="1" si="241"/>
        <v>0.90459970231911369</v>
      </c>
      <c r="AN203" s="64">
        <f t="shared" ca="1" si="241"/>
        <v>0.90297931007755028</v>
      </c>
      <c r="AO203" s="64">
        <f t="shared" ca="1" si="241"/>
        <v>0.90352316105561492</v>
      </c>
      <c r="AP203" s="64">
        <f t="shared" ca="1" si="241"/>
        <v>0.90168744076744678</v>
      </c>
      <c r="AQ203" s="64">
        <f t="shared" ca="1" si="241"/>
        <v>0.89977849863794945</v>
      </c>
      <c r="AR203" s="64">
        <f t="shared" ca="1" si="241"/>
        <v>0.90256081026612245</v>
      </c>
      <c r="AS203" s="64">
        <f t="shared" ca="1" si="241"/>
        <v>0.89678860133721383</v>
      </c>
      <c r="AT203" s="64">
        <f t="shared" ca="1" si="241"/>
        <v>0.89340168370345341</v>
      </c>
      <c r="AV203" s="40">
        <f t="shared" ca="1" si="187"/>
        <v>0.96538142567675445</v>
      </c>
      <c r="AW203" s="41">
        <f t="shared" ca="1" si="188"/>
        <v>8</v>
      </c>
      <c r="AX203" t="str">
        <f t="shared" ca="1" si="191"/>
        <v>+80s</v>
      </c>
      <c r="AY203">
        <f t="shared" ca="1" si="192"/>
        <v>70</v>
      </c>
      <c r="AZ203" s="5">
        <f t="shared" ca="1" si="193"/>
        <v>0.76666666666666672</v>
      </c>
      <c r="BB203">
        <f t="shared" si="234"/>
        <v>0.17631727994774779</v>
      </c>
      <c r="BC203">
        <f t="shared" si="235"/>
        <v>0.82368272005225218</v>
      </c>
      <c r="BE203" s="33">
        <f t="shared" si="236"/>
        <v>2.1445982024531225</v>
      </c>
      <c r="BF203" s="32">
        <f t="shared" si="237"/>
        <v>0.28237512632929501</v>
      </c>
      <c r="BG203" s="33"/>
      <c r="BH203" s="34">
        <f t="shared" si="238"/>
        <v>0.71762487367070493</v>
      </c>
      <c r="BI203" s="34"/>
      <c r="BJ203" s="34">
        <f t="shared" si="159"/>
        <v>0.71762487367070493</v>
      </c>
      <c r="BK203" s="34"/>
      <c r="BL203" s="5">
        <f t="shared" ca="1" si="189"/>
        <v>0.81655765533804203</v>
      </c>
    </row>
    <row r="204" spans="1:64" x14ac:dyDescent="0.2">
      <c r="A204" s="45">
        <v>196</v>
      </c>
      <c r="B204" s="35">
        <f t="shared" si="239"/>
        <v>2.2569444444444368E-2</v>
      </c>
      <c r="C204" s="36">
        <v>92.824441569786941</v>
      </c>
      <c r="D204" s="29">
        <v>90</v>
      </c>
      <c r="E204" s="29">
        <v>3</v>
      </c>
      <c r="F204" s="37">
        <f t="shared" si="226"/>
        <v>0.5</v>
      </c>
      <c r="G204" s="38">
        <f t="shared" si="240"/>
        <v>90</v>
      </c>
      <c r="H204" s="31">
        <v>5</v>
      </c>
      <c r="I204" s="31">
        <v>20</v>
      </c>
      <c r="J204" s="36">
        <v>7.7330715969931898</v>
      </c>
      <c r="K204" s="37">
        <f t="shared" si="228"/>
        <v>1.9332678992482975</v>
      </c>
      <c r="L204" s="30">
        <f t="shared" si="229"/>
        <v>1.9332678992482975</v>
      </c>
      <c r="M204" s="37">
        <f t="shared" si="230"/>
        <v>91.933267899248293</v>
      </c>
      <c r="N204" s="37">
        <f t="shared" si="231"/>
        <v>91.933267899248293</v>
      </c>
      <c r="O204" s="37">
        <f t="shared" si="232"/>
        <v>2.8244415697869414</v>
      </c>
      <c r="Q204" s="64">
        <f t="shared" ref="Q204:AT204" ca="1" si="242">IF(AND(ABS(SLOPE($L174:$L204,$A174:$A204)) &gt; $Q$3,
      ABS(SLOPE(OFFSET($O174:$O204, Q$7, 0),$A174:$A204)) &gt; $Q$3),
(MAX(0,(CORREL( $L174:$L204, OFFSET($O174:$O204, Q$7, 0) )))),
(1-ABS(SLOPE($L174:$L204, $A174:$A204)-SLOPE(OFFSET($O174:$O204, Q$7, 0),$A174:$A204)))
)</f>
        <v>0.80873412454338267</v>
      </c>
      <c r="R204" s="64">
        <f t="shared" ca="1" si="242"/>
        <v>0.86584730652754693</v>
      </c>
      <c r="S204" s="64">
        <f t="shared" ca="1" si="242"/>
        <v>0.90947581272342326</v>
      </c>
      <c r="T204" s="64">
        <f t="shared" ca="1" si="242"/>
        <v>0.93756398452713696</v>
      </c>
      <c r="U204" s="64">
        <f t="shared" ca="1" si="242"/>
        <v>0.95458176215136781</v>
      </c>
      <c r="V204" s="64">
        <f t="shared" ca="1" si="242"/>
        <v>0.96475857076610594</v>
      </c>
      <c r="W204" s="64">
        <f t="shared" ca="1" si="242"/>
        <v>0.96647454282400092</v>
      </c>
      <c r="X204" s="64">
        <f t="shared" ca="1" si="242"/>
        <v>0.97107063212397138</v>
      </c>
      <c r="Y204" s="64">
        <f t="shared" ca="1" si="242"/>
        <v>0.97040755283141056</v>
      </c>
      <c r="Z204" s="64">
        <f t="shared" ca="1" si="242"/>
        <v>0.95927611240087951</v>
      </c>
      <c r="AA204" s="64">
        <f t="shared" ca="1" si="242"/>
        <v>0.94794800479197228</v>
      </c>
      <c r="AB204" s="64">
        <f t="shared" ca="1" si="242"/>
        <v>0.93908780844492779</v>
      </c>
      <c r="AC204" s="64">
        <f t="shared" ca="1" si="242"/>
        <v>0.93721755829977427</v>
      </c>
      <c r="AD204" s="64">
        <f t="shared" ca="1" si="242"/>
        <v>0.93742907960763833</v>
      </c>
      <c r="AE204" s="64">
        <f t="shared" ca="1" si="242"/>
        <v>0.93603890273869017</v>
      </c>
      <c r="AF204" s="64">
        <f t="shared" ca="1" si="242"/>
        <v>0.94263303041421942</v>
      </c>
      <c r="AG204" s="64">
        <f t="shared" ca="1" si="242"/>
        <v>0.94252206798894345</v>
      </c>
      <c r="AH204" s="64">
        <f t="shared" ca="1" si="242"/>
        <v>0.93993286584922742</v>
      </c>
      <c r="AI204" s="64">
        <f t="shared" ca="1" si="242"/>
        <v>0.92557702039235135</v>
      </c>
      <c r="AJ204" s="64">
        <f t="shared" ca="1" si="242"/>
        <v>0.92098019455954838</v>
      </c>
      <c r="AK204" s="64">
        <f t="shared" ca="1" si="242"/>
        <v>0.92132810114622199</v>
      </c>
      <c r="AL204" s="64">
        <f t="shared" ca="1" si="242"/>
        <v>0.91928542260759027</v>
      </c>
      <c r="AM204" s="64">
        <f t="shared" ca="1" si="242"/>
        <v>0.91778766923425203</v>
      </c>
      <c r="AN204" s="64">
        <f t="shared" ca="1" si="242"/>
        <v>0.91828806815904718</v>
      </c>
      <c r="AO204" s="64">
        <f t="shared" ca="1" si="242"/>
        <v>0.91659156598261415</v>
      </c>
      <c r="AP204" s="64">
        <f t="shared" ca="1" si="242"/>
        <v>0.91483389571704654</v>
      </c>
      <c r="AQ204" s="64">
        <f t="shared" ca="1" si="242"/>
        <v>0.91716972190701784</v>
      </c>
      <c r="AR204" s="64">
        <f t="shared" ca="1" si="242"/>
        <v>0.9118946734302249</v>
      </c>
      <c r="AS204" s="64">
        <f t="shared" ca="1" si="242"/>
        <v>0.90884748606201493</v>
      </c>
      <c r="AT204" s="64">
        <f t="shared" ca="1" si="242"/>
        <v>0.91412064624044831</v>
      </c>
      <c r="AV204" s="40">
        <f t="shared" ca="1" si="187"/>
        <v>0.97107063212397138</v>
      </c>
      <c r="AW204" s="41">
        <f t="shared" ca="1" si="188"/>
        <v>7</v>
      </c>
      <c r="AX204" t="str">
        <f t="shared" ca="1" si="191"/>
        <v>+70s</v>
      </c>
      <c r="AY204">
        <f t="shared" ca="1" si="192"/>
        <v>60</v>
      </c>
      <c r="AZ204" s="5">
        <f t="shared" ca="1" si="193"/>
        <v>0.8</v>
      </c>
      <c r="BB204">
        <f t="shared" si="234"/>
        <v>0.17823473410772878</v>
      </c>
      <c r="BC204">
        <f t="shared" si="235"/>
        <v>0.82176526589227117</v>
      </c>
      <c r="BE204" s="33">
        <f t="shared" si="236"/>
        <v>1.9332678992482975</v>
      </c>
      <c r="BF204" s="32">
        <f t="shared" si="237"/>
        <v>0.28544596181867937</v>
      </c>
      <c r="BG204" s="33"/>
      <c r="BH204" s="34">
        <f t="shared" si="238"/>
        <v>0.71455403818132068</v>
      </c>
      <c r="BI204" s="34"/>
      <c r="BJ204" s="34">
        <f t="shared" ref="BJ204:BJ267" si="243">BH204</f>
        <v>0.71455403818132068</v>
      </c>
      <c r="BK204" s="34"/>
      <c r="BL204" s="5">
        <f t="shared" ca="1" si="189"/>
        <v>0.82854155676843055</v>
      </c>
    </row>
    <row r="205" spans="1:64" x14ac:dyDescent="0.2">
      <c r="A205" s="45">
        <v>197</v>
      </c>
      <c r="B205" s="35">
        <f t="shared" si="239"/>
        <v>2.2685185185185107E-2</v>
      </c>
      <c r="C205" s="36">
        <v>92.887620025780592</v>
      </c>
      <c r="D205" s="29">
        <v>90</v>
      </c>
      <c r="E205" s="29">
        <v>3</v>
      </c>
      <c r="F205" s="37">
        <f t="shared" si="226"/>
        <v>0.5</v>
      </c>
      <c r="G205" s="38">
        <f t="shared" si="240"/>
        <v>90</v>
      </c>
      <c r="H205" s="31">
        <v>5</v>
      </c>
      <c r="I205" s="31">
        <v>20</v>
      </c>
      <c r="J205" s="36">
        <v>6.871178688198408</v>
      </c>
      <c r="K205" s="37">
        <f t="shared" si="228"/>
        <v>1.717794672049602</v>
      </c>
      <c r="L205" s="30">
        <f t="shared" si="229"/>
        <v>1.717794672049602</v>
      </c>
      <c r="M205" s="37">
        <f t="shared" si="230"/>
        <v>91.717794672049607</v>
      </c>
      <c r="N205" s="37">
        <f t="shared" si="231"/>
        <v>91.717794672049607</v>
      </c>
      <c r="O205" s="37">
        <f t="shared" si="232"/>
        <v>2.887620025780592</v>
      </c>
      <c r="Q205" s="64">
        <f t="shared" ref="Q205:AT205" ca="1" si="244">IF(AND(ABS(SLOPE($L175:$L205,$A175:$A205)) &gt; $Q$3,
      ABS(SLOPE(OFFSET($O175:$O205, Q$7, 0),$A175:$A205)) &gt; $Q$3),
(MAX(0,(CORREL( $L175:$L205, OFFSET($O175:$O205, Q$7, 0) )))),
(1-ABS(SLOPE($L175:$L205, $A175:$A205)-SLOPE(OFFSET($O175:$O205, Q$7, 0),$A175:$A205)))
)</f>
        <v>0.85265987586024194</v>
      </c>
      <c r="R205" s="64">
        <f t="shared" ca="1" si="244"/>
        <v>0.89924256292416971</v>
      </c>
      <c r="S205" s="64">
        <f t="shared" ca="1" si="244"/>
        <v>0.9305436051921061</v>
      </c>
      <c r="T205" s="64">
        <f t="shared" ca="1" si="244"/>
        <v>0.95085506308796952</v>
      </c>
      <c r="U205" s="64">
        <f t="shared" ca="1" si="244"/>
        <v>0.96429785762913134</v>
      </c>
      <c r="V205" s="64">
        <f t="shared" ca="1" si="244"/>
        <v>0.9677938063537046</v>
      </c>
      <c r="W205" s="64">
        <f t="shared" ca="1" si="244"/>
        <v>0.97477070839852531</v>
      </c>
      <c r="X205" s="64">
        <f t="shared" ca="1" si="244"/>
        <v>0.97490786860731737</v>
      </c>
      <c r="Y205" s="64">
        <f t="shared" ca="1" si="244"/>
        <v>0.96553023689113726</v>
      </c>
      <c r="Z205" s="64">
        <f t="shared" ca="1" si="244"/>
        <v>0.95604057408693155</v>
      </c>
      <c r="AA205" s="64">
        <f t="shared" ca="1" si="244"/>
        <v>0.9484517200601621</v>
      </c>
      <c r="AB205" s="64">
        <f t="shared" ca="1" si="244"/>
        <v>0.94687501229307613</v>
      </c>
      <c r="AC205" s="64">
        <f t="shared" ca="1" si="244"/>
        <v>0.94708500988879241</v>
      </c>
      <c r="AD205" s="64">
        <f t="shared" ca="1" si="244"/>
        <v>0.94585808296755247</v>
      </c>
      <c r="AE205" s="64">
        <f t="shared" ca="1" si="244"/>
        <v>0.95186082772023006</v>
      </c>
      <c r="AF205" s="64">
        <f t="shared" ca="1" si="244"/>
        <v>0.95177452638223514</v>
      </c>
      <c r="AG205" s="64">
        <f t="shared" ca="1" si="244"/>
        <v>0.94957552578125537</v>
      </c>
      <c r="AH205" s="64">
        <f t="shared" ca="1" si="244"/>
        <v>0.93653264296660654</v>
      </c>
      <c r="AI205" s="64">
        <f t="shared" ca="1" si="244"/>
        <v>0.93234912705903783</v>
      </c>
      <c r="AJ205" s="64">
        <f t="shared" ca="1" si="244"/>
        <v>0.93266532103695465</v>
      </c>
      <c r="AK205" s="64">
        <f t="shared" ca="1" si="244"/>
        <v>0.93077470371126214</v>
      </c>
      <c r="AL205" s="64">
        <f t="shared" ca="1" si="244"/>
        <v>0.92938409819871615</v>
      </c>
      <c r="AM205" s="64">
        <f t="shared" ca="1" si="244"/>
        <v>0.92984657063103937</v>
      </c>
      <c r="AN205" s="64">
        <f t="shared" ca="1" si="244"/>
        <v>0.92827169681538113</v>
      </c>
      <c r="AO205" s="64">
        <f t="shared" ca="1" si="244"/>
        <v>0.92664608104978663</v>
      </c>
      <c r="AP205" s="64">
        <f t="shared" ca="1" si="244"/>
        <v>0.92859562496369208</v>
      </c>
      <c r="AQ205" s="64">
        <f t="shared" ca="1" si="244"/>
        <v>0.923753965930176</v>
      </c>
      <c r="AR205" s="64">
        <f t="shared" ca="1" si="244"/>
        <v>0.92100225079683418</v>
      </c>
      <c r="AS205" s="64">
        <f t="shared" ca="1" si="244"/>
        <v>0.92565031534456632</v>
      </c>
      <c r="AT205" s="64">
        <f t="shared" ca="1" si="244"/>
        <v>0.92234136522089938</v>
      </c>
      <c r="AV205" s="40">
        <f t="shared" ca="1" si="187"/>
        <v>0.97490786860731737</v>
      </c>
      <c r="AW205" s="41">
        <f t="shared" ca="1" si="188"/>
        <v>7</v>
      </c>
      <c r="AX205" t="str">
        <f t="shared" ca="1" si="191"/>
        <v>+70s</v>
      </c>
      <c r="AY205">
        <f t="shared" ca="1" si="192"/>
        <v>60</v>
      </c>
      <c r="AZ205" s="5">
        <f t="shared" ca="1" si="193"/>
        <v>0.8</v>
      </c>
      <c r="BB205">
        <f t="shared" si="234"/>
        <v>0.23396507074619799</v>
      </c>
      <c r="BC205">
        <f t="shared" si="235"/>
        <v>0.76603492925380201</v>
      </c>
      <c r="BE205" s="33">
        <f t="shared" si="236"/>
        <v>1.717794672049602</v>
      </c>
      <c r="BF205" s="32">
        <f t="shared" si="237"/>
        <v>0.37469904497267059</v>
      </c>
      <c r="BG205" s="33"/>
      <c r="BH205" s="34">
        <f t="shared" si="238"/>
        <v>0.62530095502732941</v>
      </c>
      <c r="BI205" s="34"/>
      <c r="BJ205" s="34">
        <f t="shared" si="243"/>
        <v>0.62530095502732941</v>
      </c>
      <c r="BK205" s="34"/>
      <c r="BL205" s="5">
        <f t="shared" ca="1" si="189"/>
        <v>0.80006960787821557</v>
      </c>
    </row>
    <row r="206" spans="1:64" x14ac:dyDescent="0.2">
      <c r="A206" s="45">
        <v>198</v>
      </c>
      <c r="B206" s="35">
        <f t="shared" si="239"/>
        <v>2.2800925925925846E-2</v>
      </c>
      <c r="C206" s="36">
        <v>92.21093878819012</v>
      </c>
      <c r="D206" s="29">
        <v>90</v>
      </c>
      <c r="E206" s="29">
        <v>3</v>
      </c>
      <c r="F206" s="37">
        <f t="shared" si="226"/>
        <v>0.5</v>
      </c>
      <c r="G206" s="38">
        <f t="shared" si="240"/>
        <v>90</v>
      </c>
      <c r="H206" s="31">
        <v>5</v>
      </c>
      <c r="I206" s="31">
        <v>20</v>
      </c>
      <c r="J206" s="36">
        <v>5.9945610891190704</v>
      </c>
      <c r="K206" s="37">
        <f t="shared" si="228"/>
        <v>1.4986402722797676</v>
      </c>
      <c r="L206" s="30">
        <f t="shared" si="229"/>
        <v>1.4986402722797676</v>
      </c>
      <c r="M206" s="37">
        <f t="shared" si="230"/>
        <v>91.498640272279772</v>
      </c>
      <c r="N206" s="37">
        <f t="shared" si="231"/>
        <v>91.498640272279772</v>
      </c>
      <c r="O206" s="37">
        <f t="shared" si="232"/>
        <v>2.2109387881901199</v>
      </c>
      <c r="Q206" s="64">
        <f t="shared" ref="Q206:AT206" ca="1" si="245">IF(AND(ABS(SLOPE($L176:$L206,$A176:$A206)) &gt; $Q$3,
      ABS(SLOPE(OFFSET($O176:$O206, Q$7, 0),$A176:$A206)) &gt; $Q$3),
(MAX(0,(CORREL( $L176:$L206, OFFSET($O176:$O206, Q$7, 0) )))),
(1-ABS(SLOPE($L176:$L206, $A176:$A206)-SLOPE(OFFSET($O176:$O206, Q$7, 0),$A176:$A206)))
)</f>
        <v>0.88951783090157954</v>
      </c>
      <c r="R206" s="64">
        <f t="shared" ca="1" si="245"/>
        <v>0.92358441881649134</v>
      </c>
      <c r="S206" s="64">
        <f t="shared" ca="1" si="245"/>
        <v>0.94674178308270163</v>
      </c>
      <c r="T206" s="64">
        <f t="shared" ca="1" si="245"/>
        <v>0.9630126981124435</v>
      </c>
      <c r="U206" s="64">
        <f t="shared" ca="1" si="245"/>
        <v>0.96805349827134179</v>
      </c>
      <c r="V206" s="64">
        <f t="shared" ca="1" si="245"/>
        <v>0.97709461023128674</v>
      </c>
      <c r="W206" s="64">
        <f t="shared" ca="1" si="245"/>
        <v>0.9779276184510266</v>
      </c>
      <c r="X206" s="64">
        <f t="shared" ca="1" si="245"/>
        <v>0.97008388763711428</v>
      </c>
      <c r="Y206" s="64">
        <f t="shared" ca="1" si="245"/>
        <v>0.9622018370843185</v>
      </c>
      <c r="Z206" s="64">
        <f t="shared" ca="1" si="245"/>
        <v>0.95572563890293039</v>
      </c>
      <c r="AA206" s="64">
        <f t="shared" ca="1" si="245"/>
        <v>0.95440567315719638</v>
      </c>
      <c r="AB206" s="64">
        <f t="shared" ca="1" si="245"/>
        <v>0.95461415295576413</v>
      </c>
      <c r="AC206" s="64">
        <f t="shared" ca="1" si="245"/>
        <v>0.953530331003691</v>
      </c>
      <c r="AD206" s="64">
        <f t="shared" ca="1" si="245"/>
        <v>0.9590132401041771</v>
      </c>
      <c r="AE206" s="64">
        <f t="shared" ca="1" si="245"/>
        <v>0.95894846584137683</v>
      </c>
      <c r="AF206" s="64">
        <f t="shared" ca="1" si="245"/>
        <v>0.95709084318084858</v>
      </c>
      <c r="AG206" s="64">
        <f t="shared" ca="1" si="245"/>
        <v>0.94520181624186428</v>
      </c>
      <c r="AH206" s="64">
        <f t="shared" ca="1" si="245"/>
        <v>0.94138159603682647</v>
      </c>
      <c r="AI206" s="64">
        <f t="shared" ca="1" si="245"/>
        <v>0.94166991932032751</v>
      </c>
      <c r="AJ206" s="64">
        <f t="shared" ca="1" si="245"/>
        <v>0.93991328479464553</v>
      </c>
      <c r="AK206" s="64">
        <f t="shared" ca="1" si="245"/>
        <v>0.9386171420085091</v>
      </c>
      <c r="AL206" s="64">
        <f t="shared" ca="1" si="245"/>
        <v>0.93904620531921346</v>
      </c>
      <c r="AM206" s="64">
        <f t="shared" ca="1" si="245"/>
        <v>0.93757855703547022</v>
      </c>
      <c r="AN206" s="64">
        <f t="shared" ca="1" si="245"/>
        <v>0.93606928102858278</v>
      </c>
      <c r="AO206" s="64">
        <f t="shared" ca="1" si="245"/>
        <v>0.93768108441870968</v>
      </c>
      <c r="AP206" s="64">
        <f t="shared" ca="1" si="245"/>
        <v>0.93322078804575581</v>
      </c>
      <c r="AQ206" s="64">
        <f t="shared" ca="1" si="245"/>
        <v>0.93072857108482532</v>
      </c>
      <c r="AR206" s="64">
        <f t="shared" ca="1" si="245"/>
        <v>0.93482872234664105</v>
      </c>
      <c r="AS206" s="64">
        <f t="shared" ca="1" si="245"/>
        <v>0.93174556426441879</v>
      </c>
      <c r="AT206" s="64">
        <f t="shared" ca="1" si="245"/>
        <v>0.92940007892842791</v>
      </c>
      <c r="AV206" s="40">
        <f t="shared" ca="1" si="187"/>
        <v>0.9779276184510266</v>
      </c>
      <c r="AW206" s="41">
        <f t="shared" ca="1" si="188"/>
        <v>6</v>
      </c>
      <c r="AX206" t="str">
        <f t="shared" ca="1" si="191"/>
        <v>+60s</v>
      </c>
      <c r="AY206">
        <f t="shared" ca="1" si="192"/>
        <v>50</v>
      </c>
      <c r="AZ206" s="5">
        <f t="shared" ca="1" si="193"/>
        <v>0.83333333333333337</v>
      </c>
      <c r="BB206">
        <f t="shared" si="234"/>
        <v>0.14245970318207046</v>
      </c>
      <c r="BC206">
        <f t="shared" si="235"/>
        <v>0.85754029681792954</v>
      </c>
      <c r="BE206" s="33">
        <f t="shared" si="236"/>
        <v>1.4986402722797676</v>
      </c>
      <c r="BF206" s="32">
        <f t="shared" si="237"/>
        <v>0.22815164058107318</v>
      </c>
      <c r="BG206" s="33"/>
      <c r="BH206" s="34">
        <f t="shared" si="238"/>
        <v>0.77184835941892682</v>
      </c>
      <c r="BI206" s="34"/>
      <c r="BJ206" s="34">
        <f t="shared" si="243"/>
        <v>0.77184835941892682</v>
      </c>
      <c r="BK206" s="34"/>
      <c r="BL206" s="5">
        <f t="shared" ca="1" si="189"/>
        <v>0.86103643706776234</v>
      </c>
    </row>
    <row r="207" spans="1:64" x14ac:dyDescent="0.2">
      <c r="A207" s="45">
        <v>199</v>
      </c>
      <c r="B207" s="35">
        <f t="shared" si="239"/>
        <v>2.2916666666666585E-2</v>
      </c>
      <c r="C207" s="36">
        <v>92.315325530566099</v>
      </c>
      <c r="D207" s="29">
        <v>90</v>
      </c>
      <c r="E207" s="29">
        <v>3</v>
      </c>
      <c r="F207" s="37">
        <f t="shared" si="226"/>
        <v>0.5</v>
      </c>
      <c r="G207" s="38">
        <f t="shared" si="240"/>
        <v>90</v>
      </c>
      <c r="H207" s="31">
        <v>5</v>
      </c>
      <c r="I207" s="31">
        <v>20</v>
      </c>
      <c r="J207" s="36">
        <v>5.105097359930971</v>
      </c>
      <c r="K207" s="37">
        <f t="shared" si="228"/>
        <v>1.2762743399827428</v>
      </c>
      <c r="L207" s="30">
        <f t="shared" si="229"/>
        <v>1.2762743399827428</v>
      </c>
      <c r="M207" s="37">
        <f t="shared" si="230"/>
        <v>91.276274339982749</v>
      </c>
      <c r="N207" s="37">
        <f t="shared" si="231"/>
        <v>91.276274339982749</v>
      </c>
      <c r="O207" s="37">
        <f t="shared" si="232"/>
        <v>2.3153255305660991</v>
      </c>
      <c r="Q207" s="64">
        <f t="shared" ref="Q207:AT207" ca="1" si="246">IF(AND(ABS(SLOPE($L177:$L207,$A177:$A207)) &gt; $Q$3,
      ABS(SLOPE(OFFSET($O177:$O207, Q$7, 0),$A177:$A207)) &gt; $Q$3),
(MAX(0,(CORREL( $L177:$L207, OFFSET($O177:$O207, Q$7, 0) )))),
(1-ABS(SLOPE($L177:$L207, $A177:$A207)-SLOPE(OFFSET($O177:$O207, Q$7, 0),$A177:$A207)))
)</f>
        <v>0.91681018317442498</v>
      </c>
      <c r="R207" s="64">
        <f t="shared" ca="1" si="246"/>
        <v>0.94245499648202635</v>
      </c>
      <c r="S207" s="64">
        <f t="shared" ca="1" si="246"/>
        <v>0.96120257157818245</v>
      </c>
      <c r="T207" s="64">
        <f t="shared" ca="1" si="246"/>
        <v>0.96759895345810198</v>
      </c>
      <c r="U207" s="64">
        <f t="shared" ca="1" si="246"/>
        <v>0.97844974888396685</v>
      </c>
      <c r="V207" s="64">
        <f t="shared" ca="1" si="246"/>
        <v>0.97989436654161099</v>
      </c>
      <c r="W207" s="64">
        <f t="shared" ca="1" si="246"/>
        <v>0.97340567411274714</v>
      </c>
      <c r="X207" s="64">
        <f t="shared" ca="1" si="246"/>
        <v>0.96694353917739739</v>
      </c>
      <c r="Y207" s="64">
        <f t="shared" ca="1" si="246"/>
        <v>0.96145080910318037</v>
      </c>
      <c r="Z207" s="64">
        <f t="shared" ca="1" si="246"/>
        <v>0.96035765264538209</v>
      </c>
      <c r="AA207" s="64">
        <f t="shared" ca="1" si="246"/>
        <v>0.96056465001299973</v>
      </c>
      <c r="AB207" s="64">
        <f t="shared" ca="1" si="246"/>
        <v>0.9596074944749462</v>
      </c>
      <c r="AC207" s="64">
        <f t="shared" ca="1" si="246"/>
        <v>0.96462919105784639</v>
      </c>
      <c r="AD207" s="64">
        <f t="shared" ca="1" si="246"/>
        <v>0.96458340171134582</v>
      </c>
      <c r="AE207" s="64">
        <f t="shared" ca="1" si="246"/>
        <v>0.96302742916370188</v>
      </c>
      <c r="AF207" s="64">
        <f t="shared" ca="1" si="246"/>
        <v>0.95216193659760517</v>
      </c>
      <c r="AG207" s="64">
        <f t="shared" ca="1" si="246"/>
        <v>0.94866403416725353</v>
      </c>
      <c r="AH207" s="64">
        <f t="shared" ca="1" si="246"/>
        <v>0.9489276337817345</v>
      </c>
      <c r="AI207" s="64">
        <f t="shared" ca="1" si="246"/>
        <v>0.94729011482393111</v>
      </c>
      <c r="AJ207" s="64">
        <f t="shared" ca="1" si="246"/>
        <v>0.94607799350382771</v>
      </c>
      <c r="AK207" s="64">
        <f t="shared" ca="1" si="246"/>
        <v>0.94647736121582782</v>
      </c>
      <c r="AL207" s="64">
        <f t="shared" ca="1" si="246"/>
        <v>0.94510508393981185</v>
      </c>
      <c r="AM207" s="64">
        <f t="shared" ca="1" si="246"/>
        <v>0.94369922687841079</v>
      </c>
      <c r="AN207" s="64">
        <f t="shared" ca="1" si="246"/>
        <v>0.94501275374285554</v>
      </c>
      <c r="AO207" s="64">
        <f t="shared" ca="1" si="246"/>
        <v>0.94089112180803192</v>
      </c>
      <c r="AP207" s="64">
        <f t="shared" ca="1" si="246"/>
        <v>0.93862896604893731</v>
      </c>
      <c r="AQ207" s="64">
        <f t="shared" ca="1" si="246"/>
        <v>0.9422441781068448</v>
      </c>
      <c r="AR207" s="64">
        <f t="shared" ca="1" si="246"/>
        <v>0.9393618439956305</v>
      </c>
      <c r="AS207" s="64">
        <f t="shared" ca="1" si="246"/>
        <v>0.93716214819993837</v>
      </c>
      <c r="AT207" s="64">
        <f t="shared" ca="1" si="246"/>
        <v>0.93901856395747063</v>
      </c>
      <c r="AV207" s="40">
        <f t="shared" ca="1" si="187"/>
        <v>0.97989436654161099</v>
      </c>
      <c r="AW207" s="41">
        <f t="shared" ca="1" si="188"/>
        <v>5</v>
      </c>
      <c r="AX207" t="str">
        <f t="shared" ca="1" si="191"/>
        <v>+50s</v>
      </c>
      <c r="AY207">
        <f t="shared" ca="1" si="192"/>
        <v>40</v>
      </c>
      <c r="AZ207" s="5">
        <f t="shared" ca="1" si="193"/>
        <v>0.8666666666666667</v>
      </c>
      <c r="BB207">
        <f t="shared" si="234"/>
        <v>0.20781023811667126</v>
      </c>
      <c r="BC207">
        <f t="shared" si="235"/>
        <v>0.79218976188332868</v>
      </c>
      <c r="BE207" s="33">
        <f t="shared" si="236"/>
        <v>1.2762743399827428</v>
      </c>
      <c r="BF207" s="32">
        <f t="shared" si="237"/>
        <v>0.33281163512791301</v>
      </c>
      <c r="BG207" s="33"/>
      <c r="BH207" s="34">
        <f t="shared" si="238"/>
        <v>0.66718836487208699</v>
      </c>
      <c r="BI207" s="34"/>
      <c r="BJ207" s="34">
        <f t="shared" si="243"/>
        <v>0.66718836487208699</v>
      </c>
      <c r="BK207" s="34"/>
      <c r="BL207" s="5">
        <f t="shared" ca="1" si="189"/>
        <v>0.83791646602678826</v>
      </c>
    </row>
    <row r="208" spans="1:64" x14ac:dyDescent="0.2">
      <c r="A208" s="45">
        <v>200</v>
      </c>
      <c r="B208" s="35">
        <f t="shared" si="239"/>
        <v>2.3032407407407324E-2</v>
      </c>
      <c r="C208" s="36">
        <v>92.259176442409256</v>
      </c>
      <c r="D208" s="29">
        <v>90</v>
      </c>
      <c r="E208" s="29">
        <v>3</v>
      </c>
      <c r="F208" s="37">
        <f t="shared" si="226"/>
        <v>0.5</v>
      </c>
      <c r="G208" s="38">
        <f t="shared" si="240"/>
        <v>90</v>
      </c>
      <c r="H208" s="31">
        <v>5</v>
      </c>
      <c r="I208" s="31">
        <v>20</v>
      </c>
      <c r="J208" s="36">
        <v>4.2046935896074853</v>
      </c>
      <c r="K208" s="37">
        <f t="shared" si="228"/>
        <v>1.0511733974018713</v>
      </c>
      <c r="L208" s="30">
        <f t="shared" si="229"/>
        <v>1.0511733974018713</v>
      </c>
      <c r="M208" s="37">
        <f t="shared" si="230"/>
        <v>91.051173397401868</v>
      </c>
      <c r="N208" s="37">
        <f t="shared" si="231"/>
        <v>91.051173397401868</v>
      </c>
      <c r="O208" s="37">
        <f t="shared" si="232"/>
        <v>2.259176442409256</v>
      </c>
      <c r="Q208" s="64">
        <f t="shared" ref="Q208:AT208" ca="1" si="247">IF(AND(ABS(SLOPE($L178:$L208,$A178:$A208)) &gt; $Q$3,
      ABS(SLOPE(OFFSET($O178:$O208, Q$7, 0),$A178:$A208)) &gt; $Q$3),
(MAX(0,(CORREL( $L178:$L208, OFFSET($O178:$O208, Q$7, 0) )))),
(1-ABS(SLOPE($L178:$L208, $A178:$A208)-SLOPE(OFFSET($O178:$O208, Q$7, 0),$A178:$A208)))
)</f>
        <v>0.93812105129630841</v>
      </c>
      <c r="R208" s="64">
        <f t="shared" ca="1" si="247"/>
        <v>0.95906016373331016</v>
      </c>
      <c r="S208" s="64">
        <f t="shared" ca="1" si="247"/>
        <v>0.96665821096413973</v>
      </c>
      <c r="T208" s="64">
        <f t="shared" ca="1" si="247"/>
        <v>0.97911193151405762</v>
      </c>
      <c r="U208" s="64">
        <f t="shared" ca="1" si="247"/>
        <v>0.98109951416330377</v>
      </c>
      <c r="V208" s="64">
        <f t="shared" ca="1" si="247"/>
        <v>0.97581914992254937</v>
      </c>
      <c r="W208" s="64">
        <f t="shared" ca="1" si="247"/>
        <v>0.97062300911896482</v>
      </c>
      <c r="X208" s="64">
        <f t="shared" ca="1" si="247"/>
        <v>0.96600770134477343</v>
      </c>
      <c r="Y208" s="64">
        <f t="shared" ca="1" si="247"/>
        <v>0.96511680141946188</v>
      </c>
      <c r="Z208" s="64">
        <f t="shared" ca="1" si="247"/>
        <v>0.96532236599781363</v>
      </c>
      <c r="AA208" s="64">
        <f t="shared" ca="1" si="247"/>
        <v>0.96447835712442931</v>
      </c>
      <c r="AB208" s="64">
        <f t="shared" ca="1" si="247"/>
        <v>0.96908721659607733</v>
      </c>
      <c r="AC208" s="64">
        <f t="shared" ca="1" si="247"/>
        <v>0.96905833164265065</v>
      </c>
      <c r="AD208" s="64">
        <f t="shared" ca="1" si="247"/>
        <v>0.96777141134456324</v>
      </c>
      <c r="AE208" s="64">
        <f t="shared" ca="1" si="247"/>
        <v>0.95782194262854659</v>
      </c>
      <c r="AF208" s="64">
        <f t="shared" ca="1" si="247"/>
        <v>0.95461254450253918</v>
      </c>
      <c r="AG208" s="64">
        <f t="shared" ca="1" si="247"/>
        <v>0.9548540167521975</v>
      </c>
      <c r="AH208" s="64">
        <f t="shared" ca="1" si="247"/>
        <v>0.9533233085178866</v>
      </c>
      <c r="AI208" s="64">
        <f t="shared" ca="1" si="247"/>
        <v>0.95218656074121866</v>
      </c>
      <c r="AJ208" s="64">
        <f t="shared" ca="1" si="247"/>
        <v>0.9525593053787843</v>
      </c>
      <c r="AK208" s="64">
        <f t="shared" ca="1" si="247"/>
        <v>0.95127258105118195</v>
      </c>
      <c r="AL208" s="64">
        <f t="shared" ca="1" si="247"/>
        <v>0.94995945077478183</v>
      </c>
      <c r="AM208" s="64">
        <f t="shared" ca="1" si="247"/>
        <v>0.95100705921632556</v>
      </c>
      <c r="AN208" s="64">
        <f t="shared" ca="1" si="247"/>
        <v>0.94718881089490892</v>
      </c>
      <c r="AO208" s="64">
        <f t="shared" ca="1" si="247"/>
        <v>0.94513245117356492</v>
      </c>
      <c r="AP208" s="64">
        <f t="shared" ca="1" si="247"/>
        <v>0.94831451135502209</v>
      </c>
      <c r="AQ208" s="64">
        <f t="shared" ca="1" si="247"/>
        <v>0.94561232315783028</v>
      </c>
      <c r="AR208" s="64">
        <f t="shared" ca="1" si="247"/>
        <v>0.94354346500209008</v>
      </c>
      <c r="AS208" s="64">
        <f t="shared" ca="1" si="247"/>
        <v>0.94526258171324362</v>
      </c>
      <c r="AT208" s="64">
        <f t="shared" ca="1" si="247"/>
        <v>0.94689249932931829</v>
      </c>
      <c r="AV208" s="40">
        <f t="shared" ca="1" si="187"/>
        <v>0.98109951416330377</v>
      </c>
      <c r="AW208" s="41">
        <f t="shared" ca="1" si="188"/>
        <v>4</v>
      </c>
      <c r="AX208" t="str">
        <f t="shared" ca="1" si="191"/>
        <v>+40s</v>
      </c>
      <c r="AY208">
        <f t="shared" ca="1" si="192"/>
        <v>30</v>
      </c>
      <c r="AZ208" s="5">
        <f t="shared" ca="1" si="193"/>
        <v>0.9</v>
      </c>
      <c r="BB208">
        <f t="shared" si="234"/>
        <v>0.24160060900147692</v>
      </c>
      <c r="BC208">
        <f t="shared" si="235"/>
        <v>0.75839939099852305</v>
      </c>
      <c r="BE208" s="33">
        <f t="shared" si="236"/>
        <v>1.0511733974018713</v>
      </c>
      <c r="BF208" s="32">
        <f t="shared" si="237"/>
        <v>0.38692748951347522</v>
      </c>
      <c r="BG208" s="33"/>
      <c r="BH208" s="34">
        <f t="shared" si="238"/>
        <v>0.61307251048652478</v>
      </c>
      <c r="BI208" s="34"/>
      <c r="BJ208" s="34">
        <f t="shared" si="243"/>
        <v>0.61307251048652478</v>
      </c>
      <c r="BK208" s="34"/>
      <c r="BL208" s="5">
        <f t="shared" ca="1" si="189"/>
        <v>0.83139067488327623</v>
      </c>
    </row>
    <row r="209" spans="1:64" x14ac:dyDescent="0.2">
      <c r="A209" s="45">
        <v>201</v>
      </c>
      <c r="B209" s="35">
        <f t="shared" si="239"/>
        <v>2.3148148148148064E-2</v>
      </c>
      <c r="C209" s="36">
        <v>92.077345713496285</v>
      </c>
      <c r="D209" s="29">
        <v>90</v>
      </c>
      <c r="E209" s="29">
        <v>3</v>
      </c>
      <c r="F209" s="37">
        <f t="shared" si="226"/>
        <v>0.5</v>
      </c>
      <c r="G209" s="38">
        <f t="shared" si="240"/>
        <v>90</v>
      </c>
      <c r="H209" s="31">
        <v>5</v>
      </c>
      <c r="I209" s="31">
        <v>20</v>
      </c>
      <c r="J209" s="36">
        <v>3.29527931123903</v>
      </c>
      <c r="K209" s="37">
        <f t="shared" si="228"/>
        <v>0.82381982780975738</v>
      </c>
      <c r="L209" s="30">
        <f t="shared" si="229"/>
        <v>0.82381982780975738</v>
      </c>
      <c r="M209" s="37">
        <f t="shared" si="230"/>
        <v>90.823819827809757</v>
      </c>
      <c r="N209" s="37">
        <f t="shared" si="231"/>
        <v>90.823819827809757</v>
      </c>
      <c r="O209" s="37">
        <f t="shared" si="232"/>
        <v>2.0773457134962854</v>
      </c>
      <c r="Q209" s="64">
        <f t="shared" ref="Q209:AT209" ca="1" si="248">IF(AND(ABS(SLOPE($L179:$L209,$A179:$A209)) &gt; $Q$3,
      ABS(SLOPE(OFFSET($O179:$O209, Q$7, 0),$A179:$A209)) &gt; $Q$3),
(MAX(0,(CORREL( $L179:$L209, OFFSET($O179:$O209, Q$7, 0) )))),
(1-ABS(SLOPE($L179:$L209, $A179:$A209)-SLOPE(OFFSET($O179:$O209, Q$7, 0),$A179:$A209)))
)</f>
        <v>0.9567106335021579</v>
      </c>
      <c r="R209" s="64">
        <f t="shared" ca="1" si="248"/>
        <v>0.96538397752972527</v>
      </c>
      <c r="S209" s="64">
        <f t="shared" ca="1" si="248"/>
        <v>0.97927102687551082</v>
      </c>
      <c r="T209" s="64">
        <f t="shared" ca="1" si="248"/>
        <v>0.98174511836358924</v>
      </c>
      <c r="U209" s="64">
        <f t="shared" ca="1" si="248"/>
        <v>0.97755175755312829</v>
      </c>
      <c r="V209" s="64">
        <f t="shared" ca="1" si="248"/>
        <v>0.97349434656767642</v>
      </c>
      <c r="W209" s="64">
        <f t="shared" ca="1" si="248"/>
        <v>0.96966870887384626</v>
      </c>
      <c r="X209" s="64">
        <f t="shared" ca="1" si="248"/>
        <v>0.96895976061606193</v>
      </c>
      <c r="Y209" s="64">
        <f t="shared" ca="1" si="248"/>
        <v>0.96916394765719971</v>
      </c>
      <c r="Z209" s="64">
        <f t="shared" ca="1" si="248"/>
        <v>0.96842188013193664</v>
      </c>
      <c r="AA209" s="64">
        <f t="shared" ca="1" si="248"/>
        <v>0.97265810727864777</v>
      </c>
      <c r="AB209" s="64">
        <f t="shared" ca="1" si="248"/>
        <v>0.97264440939568086</v>
      </c>
      <c r="AC209" s="64">
        <f t="shared" ca="1" si="248"/>
        <v>0.97159957601019586</v>
      </c>
      <c r="AD209" s="64">
        <f t="shared" ca="1" si="248"/>
        <v>0.96247679962176835</v>
      </c>
      <c r="AE209" s="64">
        <f t="shared" ca="1" si="248"/>
        <v>0.95952780427814399</v>
      </c>
      <c r="AF209" s="64">
        <f t="shared" ca="1" si="248"/>
        <v>0.95974930654057466</v>
      </c>
      <c r="AG209" s="64">
        <f t="shared" ca="1" si="248"/>
        <v>0.95831515750319995</v>
      </c>
      <c r="AH209" s="64">
        <f t="shared" ca="1" si="248"/>
        <v>0.95724657418450954</v>
      </c>
      <c r="AI209" s="64">
        <f t="shared" ca="1" si="248"/>
        <v>0.95759525489751096</v>
      </c>
      <c r="AJ209" s="64">
        <f t="shared" ca="1" si="248"/>
        <v>0.95638589925015693</v>
      </c>
      <c r="AK209" s="64">
        <f t="shared" ca="1" si="248"/>
        <v>0.95515658898839972</v>
      </c>
      <c r="AL209" s="64">
        <f t="shared" ca="1" si="248"/>
        <v>0.95596502999477495</v>
      </c>
      <c r="AM209" s="64">
        <f t="shared" ca="1" si="248"/>
        <v>0.95242081156193503</v>
      </c>
      <c r="AN209" s="64">
        <f t="shared" ca="1" si="248"/>
        <v>0.95055009890804321</v>
      </c>
      <c r="AO209" s="64">
        <f t="shared" ca="1" si="248"/>
        <v>0.95334192557038644</v>
      </c>
      <c r="AP209" s="64">
        <f t="shared" ca="1" si="248"/>
        <v>0.95080264674256876</v>
      </c>
      <c r="AQ209" s="64">
        <f t="shared" ca="1" si="248"/>
        <v>0.94885215480629603</v>
      </c>
      <c r="AR209" s="64">
        <f t="shared" ca="1" si="248"/>
        <v>0.95044726071152852</v>
      </c>
      <c r="AS209" s="64">
        <f t="shared" ca="1" si="248"/>
        <v>0.95186194227217724</v>
      </c>
      <c r="AT209" s="64">
        <f t="shared" ca="1" si="248"/>
        <v>0.95278628231073959</v>
      </c>
      <c r="AV209" s="40">
        <f t="shared" ca="1" si="187"/>
        <v>0.98174511836358924</v>
      </c>
      <c r="AW209" s="41">
        <f t="shared" ca="1" si="188"/>
        <v>3</v>
      </c>
      <c r="AX209" t="str">
        <f t="shared" ca="1" si="191"/>
        <v>+30s</v>
      </c>
      <c r="AY209">
        <f t="shared" ca="1" si="192"/>
        <v>20</v>
      </c>
      <c r="AZ209" s="5">
        <f t="shared" ca="1" si="193"/>
        <v>0.93333333333333335</v>
      </c>
      <c r="BB209">
        <f t="shared" si="234"/>
        <v>0.25070517713730556</v>
      </c>
      <c r="BC209">
        <f t="shared" si="235"/>
        <v>0.74929482286269444</v>
      </c>
      <c r="BE209" s="33">
        <f t="shared" si="236"/>
        <v>0.82381982780975738</v>
      </c>
      <c r="BF209" s="32">
        <f t="shared" si="237"/>
        <v>0.40150861042397351</v>
      </c>
      <c r="BG209" s="33"/>
      <c r="BH209" s="34">
        <f t="shared" si="238"/>
        <v>0.59849138957602643</v>
      </c>
      <c r="BI209" s="34"/>
      <c r="BJ209" s="34">
        <f t="shared" si="243"/>
        <v>0.59849138957602643</v>
      </c>
      <c r="BK209" s="34"/>
      <c r="BL209" s="5">
        <f t="shared" ca="1" si="189"/>
        <v>0.83785661375764964</v>
      </c>
    </row>
    <row r="210" spans="1:64" x14ac:dyDescent="0.2">
      <c r="A210" s="45">
        <v>202</v>
      </c>
      <c r="B210" s="35">
        <f t="shared" si="239"/>
        <v>2.3263888888888803E-2</v>
      </c>
      <c r="C210" s="36">
        <v>91.795360267671683</v>
      </c>
      <c r="D210" s="29">
        <v>90</v>
      </c>
      <c r="E210" s="29">
        <v>3</v>
      </c>
      <c r="F210" s="37">
        <f t="shared" si="226"/>
        <v>0.5</v>
      </c>
      <c r="G210" s="38">
        <f t="shared" si="240"/>
        <v>90</v>
      </c>
      <c r="H210" s="31">
        <v>5</v>
      </c>
      <c r="I210" s="31">
        <v>20</v>
      </c>
      <c r="J210" s="36">
        <v>2.3788033671126398</v>
      </c>
      <c r="K210" s="37">
        <f t="shared" si="228"/>
        <v>0.59470084177815996</v>
      </c>
      <c r="L210" s="30">
        <f t="shared" si="229"/>
        <v>0.59470084177815996</v>
      </c>
      <c r="M210" s="37">
        <f t="shared" si="230"/>
        <v>90.594700841778163</v>
      </c>
      <c r="N210" s="37">
        <f t="shared" si="231"/>
        <v>90.594700841778163</v>
      </c>
      <c r="O210" s="37">
        <f t="shared" si="232"/>
        <v>1.7953602676716827</v>
      </c>
      <c r="Q210" s="64">
        <f t="shared" ref="Q210:AT210" ca="1" si="249">IF(AND(ABS(SLOPE($L180:$L210,$A180:$A210)) &gt; $Q$3,
      ABS(SLOPE(OFFSET($O180:$O210, Q$7, 0),$A180:$A210)) &gt; $Q$3),
(MAX(0,(CORREL( $L180:$L210, OFFSET($O180:$O210, Q$7, 0) )))),
(1-ABS(SLOPE($L180:$L210, $A180:$A210)-SLOPE(OFFSET($O180:$O210, Q$7, 0),$A180:$A210)))
)</f>
        <v>0.96387968202497532</v>
      </c>
      <c r="R210" s="64">
        <f t="shared" ca="1" si="249"/>
        <v>0.97905970344679805</v>
      </c>
      <c r="S210" s="64">
        <f t="shared" ca="1" si="249"/>
        <v>0.98197347585083095</v>
      </c>
      <c r="T210" s="64">
        <f t="shared" ca="1" si="249"/>
        <v>0.97876601919712936</v>
      </c>
      <c r="U210" s="64">
        <f t="shared" ca="1" si="249"/>
        <v>0.97574130606478737</v>
      </c>
      <c r="V210" s="64">
        <f t="shared" ca="1" si="249"/>
        <v>0.97263217618294939</v>
      </c>
      <c r="W210" s="64">
        <f t="shared" ca="1" si="249"/>
        <v>0.97208825930698073</v>
      </c>
      <c r="X210" s="64">
        <f t="shared" ca="1" si="249"/>
        <v>0.97229112475659862</v>
      </c>
      <c r="Y210" s="64">
        <f t="shared" ca="1" si="249"/>
        <v>0.97164164387739282</v>
      </c>
      <c r="Z210" s="64">
        <f t="shared" ca="1" si="249"/>
        <v>0.97553888051734439</v>
      </c>
      <c r="AA210" s="64">
        <f t="shared" ca="1" si="249"/>
        <v>0.9755389409046995</v>
      </c>
      <c r="AB210" s="64">
        <f t="shared" ca="1" si="249"/>
        <v>0.97471371883580127</v>
      </c>
      <c r="AC210" s="64">
        <f t="shared" ca="1" si="249"/>
        <v>0.96634289978180599</v>
      </c>
      <c r="AD210" s="64">
        <f t="shared" ca="1" si="249"/>
        <v>0.96363079353372516</v>
      </c>
      <c r="AE210" s="64">
        <f t="shared" ca="1" si="249"/>
        <v>0.96383413073488122</v>
      </c>
      <c r="AF210" s="64">
        <f t="shared" ca="1" si="249"/>
        <v>0.96248794547874084</v>
      </c>
      <c r="AG210" s="64">
        <f t="shared" ca="1" si="249"/>
        <v>0.96148147920314297</v>
      </c>
      <c r="AH210" s="64">
        <f t="shared" ca="1" si="249"/>
        <v>0.96180824125953512</v>
      </c>
      <c r="AI210" s="64">
        <f t="shared" ca="1" si="249"/>
        <v>0.96066938902049281</v>
      </c>
      <c r="AJ210" s="64">
        <f t="shared" ca="1" si="249"/>
        <v>0.95951643168988932</v>
      </c>
      <c r="AK210" s="64">
        <f t="shared" ca="1" si="249"/>
        <v>0.96010799102892064</v>
      </c>
      <c r="AL210" s="64">
        <f t="shared" ca="1" si="249"/>
        <v>0.95681321831810673</v>
      </c>
      <c r="AM210" s="64">
        <f t="shared" ca="1" si="249"/>
        <v>0.95511130520283993</v>
      </c>
      <c r="AN210" s="64">
        <f t="shared" ca="1" si="249"/>
        <v>0.95754872605145702</v>
      </c>
      <c r="AO210" s="64">
        <f t="shared" ca="1" si="249"/>
        <v>0.95515789830787512</v>
      </c>
      <c r="AP210" s="64">
        <f t="shared" ca="1" si="249"/>
        <v>0.95331530582390034</v>
      </c>
      <c r="AQ210" s="64">
        <f t="shared" ca="1" si="249"/>
        <v>0.9547975295583665</v>
      </c>
      <c r="AR210" s="64">
        <f t="shared" ca="1" si="249"/>
        <v>0.95601678151471592</v>
      </c>
      <c r="AS210" s="64">
        <f t="shared" ca="1" si="249"/>
        <v>0.95685412548700488</v>
      </c>
      <c r="AT210" s="64">
        <f t="shared" ca="1" si="249"/>
        <v>0.96195037805664718</v>
      </c>
      <c r="AV210" s="40">
        <f t="shared" ca="1" si="187"/>
        <v>0.98197347585083095</v>
      </c>
      <c r="AW210" s="41">
        <f t="shared" ca="1" si="188"/>
        <v>2</v>
      </c>
      <c r="AX210" t="str">
        <f t="shared" ca="1" si="191"/>
        <v>+20s</v>
      </c>
      <c r="AY210">
        <f t="shared" ca="1" si="192"/>
        <v>10</v>
      </c>
      <c r="AZ210" s="5">
        <f t="shared" ca="1" si="193"/>
        <v>0.96666666666666667</v>
      </c>
      <c r="BB210">
        <f t="shared" si="234"/>
        <v>0.24013188517870451</v>
      </c>
      <c r="BC210">
        <f t="shared" si="235"/>
        <v>0.75986811482129546</v>
      </c>
      <c r="BE210" s="33">
        <f t="shared" si="236"/>
        <v>0.59470084177815996</v>
      </c>
      <c r="BF210" s="32">
        <f t="shared" si="237"/>
        <v>0.3845753033005237</v>
      </c>
      <c r="BG210" s="33"/>
      <c r="BH210" s="34">
        <f t="shared" si="238"/>
        <v>0.6154246966994763</v>
      </c>
      <c r="BI210" s="34"/>
      <c r="BJ210" s="34">
        <f t="shared" si="243"/>
        <v>0.6154246966994763</v>
      </c>
      <c r="BK210" s="34"/>
      <c r="BL210" s="5">
        <f t="shared" ca="1" si="189"/>
        <v>0.85468827973899131</v>
      </c>
    </row>
    <row r="211" spans="1:64" x14ac:dyDescent="0.2">
      <c r="A211" s="45">
        <v>203</v>
      </c>
      <c r="B211" s="35">
        <f t="shared" si="239"/>
        <v>2.3379629629629542E-2</v>
      </c>
      <c r="C211" s="36">
        <v>91.228524096343833</v>
      </c>
      <c r="D211" s="29">
        <v>90</v>
      </c>
      <c r="E211" s="29">
        <v>3</v>
      </c>
      <c r="F211" s="37">
        <f t="shared" si="226"/>
        <v>0.5</v>
      </c>
      <c r="G211" s="38">
        <f t="shared" si="240"/>
        <v>90</v>
      </c>
      <c r="H211" s="31">
        <v>5</v>
      </c>
      <c r="I211" s="31">
        <v>20</v>
      </c>
      <c r="J211" s="36">
        <v>1.457229732412614</v>
      </c>
      <c r="K211" s="37">
        <f t="shared" si="228"/>
        <v>0.3643074331031535</v>
      </c>
      <c r="L211" s="30">
        <f t="shared" si="229"/>
        <v>0.3643074331031535</v>
      </c>
      <c r="M211" s="37">
        <f t="shared" si="230"/>
        <v>90.36430743310315</v>
      </c>
      <c r="N211" s="37">
        <f t="shared" si="231"/>
        <v>90.36430743310315</v>
      </c>
      <c r="O211" s="37">
        <f t="shared" si="232"/>
        <v>1.2285240963438326</v>
      </c>
      <c r="Q211" s="64">
        <f t="shared" ref="Q211:AT211" ca="1" si="250">IF(AND(ABS(SLOPE($L181:$L211,$A181:$A211)) &gt; $Q$3,
      ABS(SLOPE(OFFSET($O181:$O211, Q$7, 0),$A181:$A211)) &gt; $Q$3),
(MAX(0,(CORREL( $L181:$L211, OFFSET($O181:$O211, Q$7, 0) )))),
(1-ABS(SLOPE($L181:$L211, $A181:$A211)-SLOPE(OFFSET($O181:$O211, Q$7, 0),$A181:$A211)))
)</f>
        <v>0.97857186116024242</v>
      </c>
      <c r="R211" s="64">
        <f t="shared" ca="1" si="250"/>
        <v>0.9818861745441898</v>
      </c>
      <c r="S211" s="64">
        <f t="shared" ca="1" si="250"/>
        <v>0.97957979205515577</v>
      </c>
      <c r="T211" s="64">
        <f t="shared" ca="1" si="250"/>
        <v>0.97749881962047258</v>
      </c>
      <c r="U211" s="64">
        <f t="shared" ca="1" si="250"/>
        <v>0.97504478156248109</v>
      </c>
      <c r="V211" s="64">
        <f t="shared" ca="1" si="250"/>
        <v>0.97465169841368748</v>
      </c>
      <c r="W211" s="64">
        <f t="shared" ca="1" si="250"/>
        <v>0.97485329617397276</v>
      </c>
      <c r="X211" s="64">
        <f t="shared" ca="1" si="250"/>
        <v>0.97428854042682556</v>
      </c>
      <c r="Y211" s="64">
        <f t="shared" ca="1" si="250"/>
        <v>0.9778751125482712</v>
      </c>
      <c r="Z211" s="64">
        <f t="shared" ca="1" si="250"/>
        <v>0.97788773390468742</v>
      </c>
      <c r="AA211" s="64">
        <f t="shared" ca="1" si="250"/>
        <v>0.97726326053325396</v>
      </c>
      <c r="AB211" s="64">
        <f t="shared" ca="1" si="250"/>
        <v>0.96958148281611778</v>
      </c>
      <c r="AC211" s="64">
        <f t="shared" ca="1" si="250"/>
        <v>0.96708646784433439</v>
      </c>
      <c r="AD211" s="64">
        <f t="shared" ca="1" si="250"/>
        <v>0.96727315951003656</v>
      </c>
      <c r="AE211" s="64">
        <f t="shared" ca="1" si="250"/>
        <v>0.96600768867449405</v>
      </c>
      <c r="AF211" s="64">
        <f t="shared" ca="1" si="250"/>
        <v>0.96505823700770321</v>
      </c>
      <c r="AG211" s="64">
        <f t="shared" ca="1" si="250"/>
        <v>0.9653648894040594</v>
      </c>
      <c r="AH211" s="64">
        <f t="shared" ca="1" si="250"/>
        <v>0.96429074821096261</v>
      </c>
      <c r="AI211" s="64">
        <f t="shared" ca="1" si="250"/>
        <v>0.96320784665603099</v>
      </c>
      <c r="AJ211" s="64">
        <f t="shared" ca="1" si="250"/>
        <v>0.96360121978818636</v>
      </c>
      <c r="AK211" s="64">
        <f t="shared" ca="1" si="250"/>
        <v>0.96053517777615871</v>
      </c>
      <c r="AL211" s="64">
        <f t="shared" ca="1" si="250"/>
        <v>0.95898788743678287</v>
      </c>
      <c r="AM211" s="64">
        <f t="shared" ca="1" si="250"/>
        <v>0.96110100966336631</v>
      </c>
      <c r="AN211" s="64">
        <f t="shared" ca="1" si="250"/>
        <v>0.95884643453292895</v>
      </c>
      <c r="AO211" s="64">
        <f t="shared" ca="1" si="250"/>
        <v>0.95710290680888033</v>
      </c>
      <c r="AP211" s="64">
        <f t="shared" ca="1" si="250"/>
        <v>0.95848162522398228</v>
      </c>
      <c r="AQ211" s="64">
        <f t="shared" ca="1" si="250"/>
        <v>0.95952208714682641</v>
      </c>
      <c r="AR211" s="64">
        <f t="shared" ca="1" si="250"/>
        <v>0.96027975347154904</v>
      </c>
      <c r="AS211" s="64">
        <f t="shared" ca="1" si="250"/>
        <v>0.96492832956132146</v>
      </c>
      <c r="AT211" s="64">
        <f t="shared" ca="1" si="250"/>
        <v>0.96667506962771965</v>
      </c>
      <c r="AV211" s="40">
        <f t="shared" ca="1" si="187"/>
        <v>0.9818861745441898</v>
      </c>
      <c r="AW211" s="41">
        <f t="shared" ca="1" si="188"/>
        <v>1</v>
      </c>
      <c r="AX211" t="str">
        <f t="shared" ca="1" si="191"/>
        <v>+10s</v>
      </c>
      <c r="AY211">
        <f t="shared" ca="1" si="192"/>
        <v>0</v>
      </c>
      <c r="AZ211" s="5">
        <f t="shared" ca="1" si="193"/>
        <v>1</v>
      </c>
      <c r="BB211">
        <f t="shared" si="234"/>
        <v>0.17284333264813584</v>
      </c>
      <c r="BC211">
        <f t="shared" si="235"/>
        <v>0.82715666735186422</v>
      </c>
      <c r="BE211" s="33">
        <f t="shared" si="236"/>
        <v>0.3643074331031535</v>
      </c>
      <c r="BF211" s="32">
        <f t="shared" si="237"/>
        <v>0.2768115405713934</v>
      </c>
      <c r="BG211" s="33"/>
      <c r="BH211" s="34">
        <f t="shared" si="238"/>
        <v>0.72318845942860666</v>
      </c>
      <c r="BI211" s="34"/>
      <c r="BJ211" s="34">
        <f t="shared" si="243"/>
        <v>0.72318845942860666</v>
      </c>
      <c r="BK211" s="34"/>
      <c r="BL211" s="5">
        <f t="shared" ca="1" si="189"/>
        <v>0.90169154465759893</v>
      </c>
    </row>
    <row r="212" spans="1:64" x14ac:dyDescent="0.2">
      <c r="A212" s="45">
        <v>204</v>
      </c>
      <c r="B212" s="35">
        <f t="shared" si="239"/>
        <v>2.3495370370370281E-2</v>
      </c>
      <c r="C212" s="36">
        <v>90.902628802705493</v>
      </c>
      <c r="D212" s="29">
        <v>90</v>
      </c>
      <c r="E212" s="29">
        <v>3</v>
      </c>
      <c r="F212" s="37">
        <f t="shared" si="226"/>
        <v>0.5</v>
      </c>
      <c r="G212" s="38">
        <f t="shared" si="240"/>
        <v>90</v>
      </c>
      <c r="H212" s="31">
        <v>5</v>
      </c>
      <c r="I212" s="31">
        <v>20</v>
      </c>
      <c r="J212" s="36">
        <v>0.53253330649190911</v>
      </c>
      <c r="K212" s="37">
        <f t="shared" si="228"/>
        <v>0.13313332662297728</v>
      </c>
      <c r="L212" s="30">
        <f t="shared" si="229"/>
        <v>0.13313332662297728</v>
      </c>
      <c r="M212" s="37">
        <f t="shared" si="230"/>
        <v>90.133133326622982</v>
      </c>
      <c r="N212" s="37">
        <f t="shared" si="231"/>
        <v>90.133133326622982</v>
      </c>
      <c r="O212" s="37">
        <f t="shared" si="232"/>
        <v>0.90262880270549317</v>
      </c>
      <c r="Q212" s="64">
        <f t="shared" ref="Q212:AT212" ca="1" si="251">IF(AND(ABS(SLOPE($L182:$L212,$A182:$A212)) &gt; $Q$3,
      ABS(SLOPE(OFFSET($O182:$O212, Q$7, 0),$A182:$A212)) &gt; $Q$3),
(MAX(0,(CORREL( $L182:$L212, OFFSET($O182:$O212, Q$7, 0) )))),
(1-ABS(SLOPE($L182:$L212, $A182:$A212)-SLOPE(OFFSET($O182:$O212, Q$7, 0),$A182:$A212)))
)</f>
        <v>0.9815565904367598</v>
      </c>
      <c r="R212" s="64">
        <f t="shared" ca="1" si="251"/>
        <v>0.9800796665034025</v>
      </c>
      <c r="S212" s="64">
        <f t="shared" ca="1" si="251"/>
        <v>0.97886734315296919</v>
      </c>
      <c r="T212" s="64">
        <f t="shared" ca="1" si="251"/>
        <v>0.97701652883508716</v>
      </c>
      <c r="U212" s="64">
        <f t="shared" ca="1" si="251"/>
        <v>0.97676229322413788</v>
      </c>
      <c r="V212" s="64">
        <f t="shared" ca="1" si="251"/>
        <v>0.97696267369134226</v>
      </c>
      <c r="W212" s="64">
        <f t="shared" ca="1" si="251"/>
        <v>0.97647599761095893</v>
      </c>
      <c r="X212" s="64">
        <f t="shared" ca="1" si="251"/>
        <v>0.9797758875501491</v>
      </c>
      <c r="Y212" s="64">
        <f t="shared" ca="1" si="251"/>
        <v>0.97980006018776866</v>
      </c>
      <c r="Z212" s="64">
        <f t="shared" ca="1" si="251"/>
        <v>0.97936040848923944</v>
      </c>
      <c r="AA212" s="64">
        <f t="shared" ca="1" si="251"/>
        <v>0.97231441092488702</v>
      </c>
      <c r="AB212" s="64">
        <f t="shared" ca="1" si="251"/>
        <v>0.97001972559596361</v>
      </c>
      <c r="AC212" s="64">
        <f t="shared" ca="1" si="251"/>
        <v>0.97019105810069872</v>
      </c>
      <c r="AD212" s="64">
        <f t="shared" ca="1" si="251"/>
        <v>0.96900015548545826</v>
      </c>
      <c r="AE212" s="64">
        <f t="shared" ca="1" si="251"/>
        <v>0.96810339101249654</v>
      </c>
      <c r="AF212" s="64">
        <f t="shared" ca="1" si="251"/>
        <v>0.96839146724095826</v>
      </c>
      <c r="AG212" s="64">
        <f t="shared" ca="1" si="251"/>
        <v>0.96737712463555048</v>
      </c>
      <c r="AH212" s="64">
        <f t="shared" ca="1" si="251"/>
        <v>0.96635894036032399</v>
      </c>
      <c r="AI212" s="64">
        <f t="shared" ca="1" si="251"/>
        <v>0.96656990765425077</v>
      </c>
      <c r="AJ212" s="64">
        <f t="shared" ca="1" si="251"/>
        <v>0.96371504703602595</v>
      </c>
      <c r="AK212" s="64">
        <f t="shared" ca="1" si="251"/>
        <v>0.96231038270120683</v>
      </c>
      <c r="AL212" s="64">
        <f t="shared" ca="1" si="251"/>
        <v>0.96412465518823331</v>
      </c>
      <c r="AM212" s="64">
        <f t="shared" ca="1" si="251"/>
        <v>0.96199598742462289</v>
      </c>
      <c r="AN212" s="64">
        <f t="shared" ca="1" si="251"/>
        <v>0.96034402925428364</v>
      </c>
      <c r="AO212" s="64">
        <f t="shared" ca="1" si="251"/>
        <v>0.96162718598537145</v>
      </c>
      <c r="AP212" s="64">
        <f t="shared" ca="1" si="251"/>
        <v>0.96250291978866565</v>
      </c>
      <c r="AQ212" s="64">
        <f t="shared" ca="1" si="251"/>
        <v>0.96318710051146894</v>
      </c>
      <c r="AR212" s="64">
        <f t="shared" ca="1" si="251"/>
        <v>0.96742269131497494</v>
      </c>
      <c r="AS212" s="64">
        <f t="shared" ca="1" si="251"/>
        <v>0.9690576793766541</v>
      </c>
      <c r="AT212" s="64">
        <f t="shared" ca="1" si="251"/>
        <v>0.9728019271419277</v>
      </c>
      <c r="AV212" s="40">
        <f t="shared" ca="1" si="187"/>
        <v>0.9815565904367598</v>
      </c>
      <c r="AW212" s="41">
        <f t="shared" ca="1" si="188"/>
        <v>0</v>
      </c>
      <c r="AX212" t="str">
        <f t="shared" ca="1" si="191"/>
        <v>No Time Shift</v>
      </c>
      <c r="AY212">
        <f t="shared" ca="1" si="192"/>
        <v>0</v>
      </c>
      <c r="AZ212" s="5">
        <f t="shared" ca="1" si="193"/>
        <v>1</v>
      </c>
      <c r="BB212">
        <f t="shared" si="234"/>
        <v>0.15389909521650319</v>
      </c>
      <c r="BC212">
        <f t="shared" si="235"/>
        <v>0.84610090478349687</v>
      </c>
      <c r="BE212" s="33">
        <f t="shared" si="236"/>
        <v>0.13313332662297728</v>
      </c>
      <c r="BF212" s="32">
        <f t="shared" si="237"/>
        <v>0.24647202172471691</v>
      </c>
      <c r="BG212" s="33"/>
      <c r="BH212" s="34">
        <f t="shared" si="238"/>
        <v>0.75352797827528306</v>
      </c>
      <c r="BI212" s="34"/>
      <c r="BJ212" s="34">
        <f t="shared" si="243"/>
        <v>0.75352797827528306</v>
      </c>
      <c r="BK212" s="34"/>
      <c r="BL212" s="5">
        <f t="shared" ca="1" si="189"/>
        <v>0.91169485623734758</v>
      </c>
    </row>
    <row r="213" spans="1:64" x14ac:dyDescent="0.2">
      <c r="A213" s="45">
        <v>205</v>
      </c>
      <c r="B213" s="35">
        <f t="shared" si="239"/>
        <v>2.361111111111102E-2</v>
      </c>
      <c r="C213" s="36">
        <v>91.576959519919143</v>
      </c>
      <c r="D213" s="29">
        <v>90</v>
      </c>
      <c r="E213" s="29">
        <v>3</v>
      </c>
      <c r="F213" s="37">
        <f t="shared" si="226"/>
        <v>0.5</v>
      </c>
      <c r="G213" s="38">
        <f t="shared" si="240"/>
        <v>90</v>
      </c>
      <c r="H213" s="31">
        <v>5</v>
      </c>
      <c r="I213" s="31">
        <v>20</v>
      </c>
      <c r="J213" s="36">
        <v>-0.39330431926653664</v>
      </c>
      <c r="K213" s="37">
        <f t="shared" si="228"/>
        <v>-9.832607981663416E-2</v>
      </c>
      <c r="L213" s="30">
        <f t="shared" si="229"/>
        <v>-9.832607981663416E-2</v>
      </c>
      <c r="M213" s="37">
        <f t="shared" si="230"/>
        <v>89.90167392018337</v>
      </c>
      <c r="N213" s="37">
        <f t="shared" si="231"/>
        <v>89.90167392018337</v>
      </c>
      <c r="O213" s="37">
        <f t="shared" si="232"/>
        <v>1.5769595199191428</v>
      </c>
      <c r="Q213" s="64">
        <f t="shared" ref="Q213:AT213" ca="1" si="252">IF(AND(ABS(SLOPE($L183:$L213,$A183:$A213)) &gt; $Q$3,
      ABS(SLOPE(OFFSET($O183:$O213, Q$7, 0),$A183:$A213)) &gt; $Q$3),
(MAX(0,(CORREL( $L183:$L213, OFFSET($O183:$O213, Q$7, 0) )))),
(1-ABS(SLOPE($L183:$L213, $A183:$A213)-SLOPE(OFFSET($O183:$O213, Q$7, 0),$A183:$A213)))
)</f>
        <v>0.98032998517640979</v>
      </c>
      <c r="R213" s="64">
        <f t="shared" ca="1" si="252"/>
        <v>0.97992258809444333</v>
      </c>
      <c r="S213" s="64">
        <f t="shared" ca="1" si="252"/>
        <v>0.97863096490914558</v>
      </c>
      <c r="T213" s="64">
        <f t="shared" ca="1" si="252"/>
        <v>0.97850540430749011</v>
      </c>
      <c r="U213" s="64">
        <f t="shared" ca="1" si="252"/>
        <v>0.97870461365498318</v>
      </c>
      <c r="V213" s="64">
        <f t="shared" ca="1" si="252"/>
        <v>0.97829037141606823</v>
      </c>
      <c r="W213" s="64">
        <f t="shared" ca="1" si="252"/>
        <v>0.98132398033327972</v>
      </c>
      <c r="X213" s="64">
        <f t="shared" ca="1" si="252"/>
        <v>0.98135884812098662</v>
      </c>
      <c r="Y213" s="64">
        <f t="shared" ca="1" si="252"/>
        <v>0.98109049929093939</v>
      </c>
      <c r="Z213" s="64">
        <f t="shared" ca="1" si="252"/>
        <v>0.97463497877586847</v>
      </c>
      <c r="AA213" s="64">
        <f t="shared" ca="1" si="252"/>
        <v>0.97252636459585518</v>
      </c>
      <c r="AB213" s="64">
        <f t="shared" ca="1" si="252"/>
        <v>0.97268343212873887</v>
      </c>
      <c r="AC213" s="64">
        <f t="shared" ca="1" si="252"/>
        <v>0.97156186342489859</v>
      </c>
      <c r="AD213" s="64">
        <f t="shared" ca="1" si="252"/>
        <v>0.97071409978015377</v>
      </c>
      <c r="AE213" s="64">
        <f t="shared" ca="1" si="252"/>
        <v>0.97098490565908691</v>
      </c>
      <c r="AF213" s="64">
        <f t="shared" ca="1" si="252"/>
        <v>0.97002617696138949</v>
      </c>
      <c r="AG213" s="64">
        <f t="shared" ca="1" si="252"/>
        <v>0.96906816380171623</v>
      </c>
      <c r="AH213" s="64">
        <f t="shared" ca="1" si="252"/>
        <v>0.96911011574574091</v>
      </c>
      <c r="AI213" s="64">
        <f t="shared" ca="1" si="252"/>
        <v>0.96645150026216409</v>
      </c>
      <c r="AJ213" s="64">
        <f t="shared" ca="1" si="252"/>
        <v>0.96517926078591976</v>
      </c>
      <c r="AK213" s="64">
        <f t="shared" ca="1" si="252"/>
        <v>0.9667163034391083</v>
      </c>
      <c r="AL213" s="64">
        <f t="shared" ca="1" si="252"/>
        <v>0.96470473056647743</v>
      </c>
      <c r="AM213" s="64">
        <f t="shared" ca="1" si="252"/>
        <v>0.96313795537376412</v>
      </c>
      <c r="AN213" s="64">
        <f t="shared" ca="1" si="252"/>
        <v>0.96433231111443407</v>
      </c>
      <c r="AO213" s="64">
        <f t="shared" ca="1" si="252"/>
        <v>0.96505526082692661</v>
      </c>
      <c r="AP213" s="64">
        <f t="shared" ca="1" si="252"/>
        <v>0.96567122049758403</v>
      </c>
      <c r="AQ213" s="64">
        <f t="shared" ca="1" si="252"/>
        <v>0.96952332774473338</v>
      </c>
      <c r="AR213" s="64">
        <f t="shared" ca="1" si="252"/>
        <v>0.97105444073010028</v>
      </c>
      <c r="AS213" s="64">
        <f t="shared" ca="1" si="252"/>
        <v>0.97423001136905396</v>
      </c>
      <c r="AT213" s="64">
        <f t="shared" ca="1" si="252"/>
        <v>0.97169314137713436</v>
      </c>
      <c r="AV213" s="40">
        <f t="shared" ca="1" si="187"/>
        <v>0.98135884812098662</v>
      </c>
      <c r="AW213" s="41">
        <f t="shared" ca="1" si="188"/>
        <v>7</v>
      </c>
      <c r="AX213" t="str">
        <f t="shared" ca="1" si="191"/>
        <v>+70s</v>
      </c>
      <c r="AY213">
        <f t="shared" ca="1" si="192"/>
        <v>60</v>
      </c>
      <c r="AZ213" s="5">
        <f t="shared" ca="1" si="193"/>
        <v>0.8</v>
      </c>
      <c r="BB213">
        <f t="shared" si="234"/>
        <v>0.33505711994715537</v>
      </c>
      <c r="BC213">
        <f t="shared" si="235"/>
        <v>0.66494288005284463</v>
      </c>
      <c r="BE213" s="33">
        <f t="shared" si="236"/>
        <v>9.832607981663416E-2</v>
      </c>
      <c r="BF213" s="32">
        <f t="shared" si="237"/>
        <v>0.53659968325649232</v>
      </c>
      <c r="BG213" s="33"/>
      <c r="BH213" s="34">
        <f t="shared" si="238"/>
        <v>0.46340031674350768</v>
      </c>
      <c r="BI213" s="34"/>
      <c r="BJ213" s="34">
        <f t="shared" si="243"/>
        <v>0.46340031674350768</v>
      </c>
      <c r="BK213" s="34"/>
      <c r="BL213" s="5">
        <f t="shared" ca="1" si="189"/>
        <v>0.74825305495483152</v>
      </c>
    </row>
    <row r="214" spans="1:64" x14ac:dyDescent="0.2">
      <c r="A214" s="45">
        <v>206</v>
      </c>
      <c r="B214" s="35">
        <f t="shared" si="239"/>
        <v>2.3726851851851759E-2</v>
      </c>
      <c r="C214" s="36">
        <v>91.360740498035511</v>
      </c>
      <c r="D214" s="29">
        <v>90</v>
      </c>
      <c r="E214" s="29">
        <v>3</v>
      </c>
      <c r="F214" s="37">
        <f t="shared" si="226"/>
        <v>0.5</v>
      </c>
      <c r="G214" s="38">
        <f t="shared" si="240"/>
        <v>90</v>
      </c>
      <c r="H214" s="31">
        <v>5</v>
      </c>
      <c r="I214" s="31">
        <v>20</v>
      </c>
      <c r="J214" s="36">
        <v>-1.3182991079294371</v>
      </c>
      <c r="K214" s="37">
        <f t="shared" si="228"/>
        <v>-0.32957477698235926</v>
      </c>
      <c r="L214" s="30">
        <f t="shared" si="229"/>
        <v>-0.32957477698235926</v>
      </c>
      <c r="M214" s="37">
        <f t="shared" si="230"/>
        <v>89.670425223017645</v>
      </c>
      <c r="N214" s="37">
        <f t="shared" si="231"/>
        <v>89.670425223017645</v>
      </c>
      <c r="O214" s="37">
        <f t="shared" si="232"/>
        <v>1.3607404980355113</v>
      </c>
      <c r="Q214" s="64">
        <f t="shared" ref="Q214:AT214" ca="1" si="253">IF(AND(ABS(SLOPE($L184:$L214,$A184:$A214)) &gt; $Q$3,
      ABS(SLOPE(OFFSET($O184:$O214, Q$7, 0),$A184:$A214)) &gt; $Q$3),
(MAX(0,(CORREL( $L184:$L214, OFFSET($O184:$O214, Q$7, 0) )))),
(1-ABS(SLOPE($L184:$L214, $A184:$A214)-SLOPE(OFFSET($O184:$O214, Q$7, 0),$A184:$A214)))
)</f>
        <v>0.98072223208853548</v>
      </c>
      <c r="R214" s="64">
        <f t="shared" ca="1" si="253"/>
        <v>0.97995225869783165</v>
      </c>
      <c r="S214" s="64">
        <f t="shared" ca="1" si="253"/>
        <v>0.97994670221550095</v>
      </c>
      <c r="T214" s="64">
        <f t="shared" ca="1" si="253"/>
        <v>0.98014478210901934</v>
      </c>
      <c r="U214" s="64">
        <f t="shared" ca="1" si="253"/>
        <v>0.97979815730231501</v>
      </c>
      <c r="V214" s="64">
        <f t="shared" ca="1" si="253"/>
        <v>0.98258290712546192</v>
      </c>
      <c r="W214" s="64">
        <f t="shared" ca="1" si="253"/>
        <v>0.98262774083967452</v>
      </c>
      <c r="X214" s="64">
        <f t="shared" ca="1" si="253"/>
        <v>0.98251917050028681</v>
      </c>
      <c r="Y214" s="64">
        <f t="shared" ca="1" si="253"/>
        <v>0.97661544292119074</v>
      </c>
      <c r="Z214" s="64">
        <f t="shared" ca="1" si="253"/>
        <v>0.97468072373432935</v>
      </c>
      <c r="AA214" s="64">
        <f t="shared" ca="1" si="253"/>
        <v>0.97482446063181138</v>
      </c>
      <c r="AB214" s="64">
        <f t="shared" ca="1" si="253"/>
        <v>0.9737677519209772</v>
      </c>
      <c r="AC214" s="64">
        <f t="shared" ca="1" si="253"/>
        <v>0.97296583758632416</v>
      </c>
      <c r="AD214" s="64">
        <f t="shared" ca="1" si="253"/>
        <v>0.9732204891327183</v>
      </c>
      <c r="AE214" s="64">
        <f t="shared" ca="1" si="253"/>
        <v>0.97231379685191122</v>
      </c>
      <c r="AF214" s="64">
        <f t="shared" ca="1" si="253"/>
        <v>0.97141206925418666</v>
      </c>
      <c r="AG214" s="64">
        <f t="shared" ca="1" si="253"/>
        <v>0.97129641823918211</v>
      </c>
      <c r="AH214" s="64">
        <f t="shared" ca="1" si="253"/>
        <v>0.9688212877247625</v>
      </c>
      <c r="AI214" s="64">
        <f t="shared" ca="1" si="253"/>
        <v>0.96767276450293449</v>
      </c>
      <c r="AJ214" s="64">
        <f t="shared" ca="1" si="253"/>
        <v>0.96895102052198756</v>
      </c>
      <c r="AK214" s="64">
        <f t="shared" ca="1" si="253"/>
        <v>0.9670490088241267</v>
      </c>
      <c r="AL214" s="64">
        <f t="shared" ca="1" si="253"/>
        <v>0.9655619555093744</v>
      </c>
      <c r="AM214" s="64">
        <f t="shared" ca="1" si="253"/>
        <v>0.96667328586922341</v>
      </c>
      <c r="AN214" s="64">
        <f t="shared" ca="1" si="253"/>
        <v>0.96725363906548123</v>
      </c>
      <c r="AO214" s="64">
        <f t="shared" ca="1" si="253"/>
        <v>0.96780587149929131</v>
      </c>
      <c r="AP214" s="64">
        <f t="shared" ca="1" si="253"/>
        <v>0.97129968249467724</v>
      </c>
      <c r="AQ214" s="64">
        <f t="shared" ca="1" si="253"/>
        <v>0.97273365122612676</v>
      </c>
      <c r="AR214" s="64">
        <f t="shared" ca="1" si="253"/>
        <v>0.97537837271777561</v>
      </c>
      <c r="AS214" s="64">
        <f t="shared" ca="1" si="253"/>
        <v>0.97313916457314276</v>
      </c>
      <c r="AT214" s="64">
        <f t="shared" ca="1" si="253"/>
        <v>0.97352903449694472</v>
      </c>
      <c r="AV214" s="40">
        <f t="shared" ca="1" si="187"/>
        <v>0.98262774083967452</v>
      </c>
      <c r="AW214" s="41">
        <f t="shared" ca="1" si="188"/>
        <v>6</v>
      </c>
      <c r="AX214" t="str">
        <f t="shared" ca="1" si="191"/>
        <v>+60s</v>
      </c>
      <c r="AY214">
        <f t="shared" ca="1" si="192"/>
        <v>50</v>
      </c>
      <c r="AZ214" s="5">
        <f t="shared" ca="1" si="193"/>
        <v>0.83333333333333337</v>
      </c>
      <c r="BB214">
        <f t="shared" si="234"/>
        <v>0.33806305500357414</v>
      </c>
      <c r="BC214">
        <f t="shared" si="235"/>
        <v>0.66193694499642586</v>
      </c>
      <c r="BE214" s="33">
        <f t="shared" si="236"/>
        <v>0.32957477698235926</v>
      </c>
      <c r="BF214" s="32">
        <f t="shared" si="237"/>
        <v>0.54141373943717663</v>
      </c>
      <c r="BG214" s="33"/>
      <c r="BH214" s="34">
        <f t="shared" si="238"/>
        <v>0.45858626056282337</v>
      </c>
      <c r="BI214" s="34"/>
      <c r="BJ214" s="34">
        <f t="shared" si="243"/>
        <v>0.45858626056282337</v>
      </c>
      <c r="BK214" s="34"/>
      <c r="BL214" s="5">
        <f t="shared" ca="1" si="189"/>
        <v>0.75818244491194375</v>
      </c>
    </row>
    <row r="215" spans="1:64" x14ac:dyDescent="0.2">
      <c r="A215" s="45">
        <v>207</v>
      </c>
      <c r="B215" s="35">
        <f t="shared" si="239"/>
        <v>2.3842592592592499E-2</v>
      </c>
      <c r="C215" s="36">
        <v>91.079182031922699</v>
      </c>
      <c r="D215" s="29">
        <v>90</v>
      </c>
      <c r="E215" s="29">
        <v>3</v>
      </c>
      <c r="F215" s="37">
        <f t="shared" si="226"/>
        <v>0.5</v>
      </c>
      <c r="G215" s="38">
        <f t="shared" si="240"/>
        <v>90</v>
      </c>
      <c r="H215" s="31">
        <v>5</v>
      </c>
      <c r="I215" s="31">
        <v>20</v>
      </c>
      <c r="J215" s="36">
        <v>-2.2404688287331638</v>
      </c>
      <c r="K215" s="37">
        <f t="shared" si="228"/>
        <v>-0.56011720718329094</v>
      </c>
      <c r="L215" s="30">
        <f t="shared" si="229"/>
        <v>-0.56011720718329094</v>
      </c>
      <c r="M215" s="37">
        <f t="shared" si="230"/>
        <v>89.439882792816704</v>
      </c>
      <c r="N215" s="37">
        <f t="shared" si="231"/>
        <v>89.439882792816704</v>
      </c>
      <c r="O215" s="37">
        <f t="shared" si="232"/>
        <v>1.0791820319226986</v>
      </c>
      <c r="Q215" s="64">
        <f t="shared" ref="Q215:AT215" ca="1" si="254">IF(AND(ABS(SLOPE($L185:$L215,$A185:$A215)) &gt; $Q$3,
      ABS(SLOPE(OFFSET($O185:$O215, Q$7, 0),$A185:$A215)) &gt; $Q$3),
(MAX(0,(CORREL( $L185:$L215, OFFSET($O185:$O215, Q$7, 0) )))),
(1-ABS(SLOPE($L185:$L215, $A185:$A215)-SLOPE(OFFSET($O185:$O215, Q$7, 0),$A185:$A215)))
)</f>
        <v>0.98103018117673735</v>
      </c>
      <c r="R215" s="64">
        <f t="shared" ca="1" si="254"/>
        <v>0.98113721296565792</v>
      </c>
      <c r="S215" s="64">
        <f t="shared" ca="1" si="254"/>
        <v>0.98133420052351816</v>
      </c>
      <c r="T215" s="64">
        <f t="shared" ca="1" si="254"/>
        <v>0.98105107130343705</v>
      </c>
      <c r="U215" s="64">
        <f t="shared" ca="1" si="254"/>
        <v>0.98360188304925034</v>
      </c>
      <c r="V215" s="64">
        <f t="shared" ca="1" si="254"/>
        <v>0.98365605935495315</v>
      </c>
      <c r="W215" s="64">
        <f t="shared" ca="1" si="254"/>
        <v>0.98369741043196601</v>
      </c>
      <c r="X215" s="64">
        <f t="shared" ca="1" si="254"/>
        <v>0.97831234685958191</v>
      </c>
      <c r="Y215" s="64">
        <f t="shared" ca="1" si="254"/>
        <v>0.9765410944790951</v>
      </c>
      <c r="Z215" s="64">
        <f t="shared" ca="1" si="254"/>
        <v>0.97667230091197232</v>
      </c>
      <c r="AA215" s="64">
        <f t="shared" ca="1" si="254"/>
        <v>0.9756766179466313</v>
      </c>
      <c r="AB215" s="64">
        <f t="shared" ca="1" si="254"/>
        <v>0.97491785156997046</v>
      </c>
      <c r="AC215" s="64">
        <f t="shared" ca="1" si="254"/>
        <v>0.97515730516820509</v>
      </c>
      <c r="AD215" s="64">
        <f t="shared" ca="1" si="254"/>
        <v>0.97429958285291562</v>
      </c>
      <c r="AE215" s="64">
        <f t="shared" ca="1" si="254"/>
        <v>0.97345081093126928</v>
      </c>
      <c r="AF215" s="64">
        <f t="shared" ca="1" si="254"/>
        <v>0.97318731657493851</v>
      </c>
      <c r="AG215" s="64">
        <f t="shared" ca="1" si="254"/>
        <v>0.9708847393191733</v>
      </c>
      <c r="AH215" s="64">
        <f t="shared" ca="1" si="254"/>
        <v>0.96985247568800259</v>
      </c>
      <c r="AI215" s="64">
        <f t="shared" ca="1" si="254"/>
        <v>0.97088772825240433</v>
      </c>
      <c r="AJ215" s="64">
        <f t="shared" ca="1" si="254"/>
        <v>0.96908882024882281</v>
      </c>
      <c r="AK215" s="64">
        <f t="shared" ca="1" si="254"/>
        <v>0.96767680705140979</v>
      </c>
      <c r="AL215" s="64">
        <f t="shared" ca="1" si="254"/>
        <v>0.96871005996262649</v>
      </c>
      <c r="AM215" s="64">
        <f t="shared" ca="1" si="254"/>
        <v>0.9691565339451591</v>
      </c>
      <c r="AN215" s="64">
        <f t="shared" ca="1" si="254"/>
        <v>0.96964888662813709</v>
      </c>
      <c r="AO215" s="64">
        <f t="shared" ca="1" si="254"/>
        <v>0.97280596906247452</v>
      </c>
      <c r="AP215" s="64">
        <f t="shared" ca="1" si="254"/>
        <v>0.97414856083747658</v>
      </c>
      <c r="AQ215" s="64">
        <f t="shared" ca="1" si="254"/>
        <v>0.97629480549043435</v>
      </c>
      <c r="AR215" s="64">
        <f t="shared" ca="1" si="254"/>
        <v>0.97433523193445204</v>
      </c>
      <c r="AS215" s="64">
        <f t="shared" ca="1" si="254"/>
        <v>0.9747843994573967</v>
      </c>
      <c r="AT215" s="64">
        <f t="shared" ca="1" si="254"/>
        <v>0.97866739162191752</v>
      </c>
      <c r="AV215" s="40">
        <f t="shared" ca="1" si="187"/>
        <v>0.98369741043196601</v>
      </c>
      <c r="AW215" s="41">
        <f t="shared" ca="1" si="188"/>
        <v>6</v>
      </c>
      <c r="AX215" t="str">
        <f t="shared" ca="1" si="191"/>
        <v>+60s</v>
      </c>
      <c r="AY215">
        <f t="shared" ca="1" si="192"/>
        <v>50</v>
      </c>
      <c r="AZ215" s="5">
        <f t="shared" ca="1" si="193"/>
        <v>0.83333333333333337</v>
      </c>
      <c r="BB215">
        <f t="shared" si="234"/>
        <v>0.32785984782119793</v>
      </c>
      <c r="BC215">
        <f t="shared" si="235"/>
        <v>0.67214015217880207</v>
      </c>
      <c r="BE215" s="33">
        <f t="shared" si="236"/>
        <v>0.56011720718329094</v>
      </c>
      <c r="BF215" s="32">
        <f t="shared" si="237"/>
        <v>0.52507312938499517</v>
      </c>
      <c r="BG215" s="33"/>
      <c r="BH215" s="34">
        <f t="shared" si="238"/>
        <v>0.47492687061500483</v>
      </c>
      <c r="BI215" s="34"/>
      <c r="BJ215" s="34">
        <f t="shared" si="243"/>
        <v>0.47492687061500483</v>
      </c>
      <c r="BK215" s="34"/>
      <c r="BL215" s="5">
        <f t="shared" ca="1" si="189"/>
        <v>0.76398587146010144</v>
      </c>
    </row>
    <row r="216" spans="1:64" x14ac:dyDescent="0.2">
      <c r="A216" s="45">
        <v>208</v>
      </c>
      <c r="B216" s="35">
        <f t="shared" si="239"/>
        <v>2.3958333333333238E-2</v>
      </c>
      <c r="C216" s="36">
        <v>90.492268996897778</v>
      </c>
      <c r="D216" s="29">
        <v>90</v>
      </c>
      <c r="E216" s="29">
        <v>3</v>
      </c>
      <c r="F216" s="37">
        <f t="shared" si="226"/>
        <v>0.5</v>
      </c>
      <c r="G216" s="38">
        <f t="shared" si="240"/>
        <v>90</v>
      </c>
      <c r="H216" s="31">
        <v>5</v>
      </c>
      <c r="I216" s="31">
        <v>20</v>
      </c>
      <c r="J216" s="36">
        <v>-3.1578373049335502</v>
      </c>
      <c r="K216" s="37">
        <f t="shared" si="228"/>
        <v>-0.78945932623338755</v>
      </c>
      <c r="L216" s="30">
        <f t="shared" si="229"/>
        <v>-0.78945932623338755</v>
      </c>
      <c r="M216" s="37">
        <f t="shared" si="230"/>
        <v>89.210540673766616</v>
      </c>
      <c r="N216" s="37">
        <f t="shared" si="231"/>
        <v>89.210540673766616</v>
      </c>
      <c r="O216" s="37">
        <f t="shared" si="232"/>
        <v>0.49226899689777781</v>
      </c>
      <c r="Q216" s="64">
        <f t="shared" ref="Q216:AT216" ca="1" si="255">IF(AND(ABS(SLOPE($L186:$L216,$A186:$A216)) &gt; $Q$3,
      ABS(SLOPE(OFFSET($O186:$O216, Q$7, 0),$A186:$A216)) &gt; $Q$3),
(MAX(0,(CORREL( $L186:$L216, OFFSET($O186:$O216, Q$7, 0) )))),
(1-ABS(SLOPE($L186:$L216, $A186:$A216)-SLOPE(OFFSET($O186:$O216, Q$7, 0),$A186:$A216)))
)</f>
        <v>0.98211692178365362</v>
      </c>
      <c r="R216" s="64">
        <f t="shared" ca="1" si="255"/>
        <v>0.98231284966929922</v>
      </c>
      <c r="S216" s="64">
        <f t="shared" ca="1" si="255"/>
        <v>0.98208968121045415</v>
      </c>
      <c r="T216" s="64">
        <f t="shared" ca="1" si="255"/>
        <v>0.98441935741624875</v>
      </c>
      <c r="U216" s="64">
        <f t="shared" ca="1" si="255"/>
        <v>0.98448234216656005</v>
      </c>
      <c r="V216" s="64">
        <f t="shared" ca="1" si="255"/>
        <v>0.98466516447098418</v>
      </c>
      <c r="W216" s="64">
        <f t="shared" ca="1" si="255"/>
        <v>0.97977034079761627</v>
      </c>
      <c r="X216" s="64">
        <f t="shared" ca="1" si="255"/>
        <v>0.97815360767524762</v>
      </c>
      <c r="Y216" s="64">
        <f t="shared" ca="1" si="255"/>
        <v>0.9782729701825319</v>
      </c>
      <c r="Z216" s="64">
        <f t="shared" ca="1" si="255"/>
        <v>0.97733502164528141</v>
      </c>
      <c r="AA216" s="64">
        <f t="shared" ca="1" si="255"/>
        <v>0.97661708414153092</v>
      </c>
      <c r="AB216" s="64">
        <f t="shared" ca="1" si="255"/>
        <v>0.97684216071372942</v>
      </c>
      <c r="AC216" s="64">
        <f t="shared" ca="1" si="255"/>
        <v>0.97603077585999587</v>
      </c>
      <c r="AD216" s="64">
        <f t="shared" ca="1" si="255"/>
        <v>0.97523210130911686</v>
      </c>
      <c r="AE216" s="64">
        <f t="shared" ca="1" si="255"/>
        <v>0.97482912930210852</v>
      </c>
      <c r="AF216" s="64">
        <f t="shared" ca="1" si="255"/>
        <v>0.97268972381926677</v>
      </c>
      <c r="AG216" s="64">
        <f t="shared" ca="1" si="255"/>
        <v>0.97176732284569023</v>
      </c>
      <c r="AH216" s="64">
        <f t="shared" ca="1" si="255"/>
        <v>0.97257310713539746</v>
      </c>
      <c r="AI216" s="64">
        <f t="shared" ca="1" si="255"/>
        <v>0.97087175920420898</v>
      </c>
      <c r="AJ216" s="64">
        <f t="shared" ca="1" si="255"/>
        <v>0.96953076646249081</v>
      </c>
      <c r="AK216" s="64">
        <f t="shared" ca="1" si="255"/>
        <v>0.97049018815325316</v>
      </c>
      <c r="AL216" s="64">
        <f t="shared" ca="1" si="255"/>
        <v>0.97081025808264421</v>
      </c>
      <c r="AM216" s="64">
        <f t="shared" ca="1" si="255"/>
        <v>0.97124603152922773</v>
      </c>
      <c r="AN216" s="64">
        <f t="shared" ca="1" si="255"/>
        <v>0.97408488865569587</v>
      </c>
      <c r="AO216" s="64">
        <f t="shared" ca="1" si="255"/>
        <v>0.97534105345834443</v>
      </c>
      <c r="AP216" s="64">
        <f t="shared" ca="1" si="255"/>
        <v>0.97701658288851301</v>
      </c>
      <c r="AQ216" s="64">
        <f t="shared" ca="1" si="255"/>
        <v>0.97532118096352227</v>
      </c>
      <c r="AR216" s="64">
        <f t="shared" ca="1" si="255"/>
        <v>0.97582624041651611</v>
      </c>
      <c r="AS216" s="64">
        <f t="shared" ca="1" si="255"/>
        <v>0.97929083490348112</v>
      </c>
      <c r="AT216" s="64">
        <f t="shared" ca="1" si="255"/>
        <v>0.98257998541384672</v>
      </c>
      <c r="AV216" s="40">
        <f t="shared" ca="1" si="187"/>
        <v>0.98466516447098418</v>
      </c>
      <c r="AW216" s="41">
        <f t="shared" ca="1" si="188"/>
        <v>5</v>
      </c>
      <c r="AX216" t="str">
        <f t="shared" ca="1" si="191"/>
        <v>+50s</v>
      </c>
      <c r="AY216">
        <f t="shared" ca="1" si="192"/>
        <v>40</v>
      </c>
      <c r="AZ216" s="5">
        <f t="shared" ca="1" si="193"/>
        <v>0.8666666666666667</v>
      </c>
      <c r="BB216">
        <f t="shared" si="234"/>
        <v>0.25634566462623309</v>
      </c>
      <c r="BC216">
        <f t="shared" si="235"/>
        <v>0.74365433537376691</v>
      </c>
      <c r="BE216" s="33">
        <f t="shared" si="236"/>
        <v>0.78945932623338755</v>
      </c>
      <c r="BF216" s="32">
        <f t="shared" si="237"/>
        <v>0.41054194718890502</v>
      </c>
      <c r="BG216" s="33"/>
      <c r="BH216" s="34">
        <f t="shared" si="238"/>
        <v>0.58945805281109498</v>
      </c>
      <c r="BI216" s="34"/>
      <c r="BJ216" s="34">
        <f t="shared" si="243"/>
        <v>0.58945805281109498</v>
      </c>
      <c r="BK216" s="34"/>
      <c r="BL216" s="5">
        <f t="shared" ca="1" si="189"/>
        <v>0.81359662798291532</v>
      </c>
    </row>
    <row r="217" spans="1:64" x14ac:dyDescent="0.2">
      <c r="A217" s="45">
        <v>209</v>
      </c>
      <c r="B217" s="35">
        <f t="shared" si="239"/>
        <v>2.4074074074073977E-2</v>
      </c>
      <c r="C217" s="36">
        <v>90.41296541106604</v>
      </c>
      <c r="D217" s="29">
        <v>90</v>
      </c>
      <c r="E217" s="29">
        <v>3</v>
      </c>
      <c r="F217" s="37">
        <f t="shared" si="226"/>
        <v>0.5</v>
      </c>
      <c r="G217" s="38">
        <f t="shared" si="240"/>
        <v>90</v>
      </c>
      <c r="H217" s="31">
        <v>5</v>
      </c>
      <c r="I217" s="31">
        <v>20</v>
      </c>
      <c r="J217" s="36">
        <v>-4.0684386486819699</v>
      </c>
      <c r="K217" s="37">
        <f t="shared" si="228"/>
        <v>-1.0171096621704925</v>
      </c>
      <c r="L217" s="30">
        <f t="shared" si="229"/>
        <v>-1.0171096621704925</v>
      </c>
      <c r="M217" s="37">
        <f t="shared" si="230"/>
        <v>88.982890337829502</v>
      </c>
      <c r="N217" s="37">
        <f t="shared" si="231"/>
        <v>88.982890337829502</v>
      </c>
      <c r="O217" s="37">
        <f t="shared" si="232"/>
        <v>0.41296541106603968</v>
      </c>
      <c r="Q217" s="64">
        <f t="shared" ref="Q217:AT217" ca="1" si="256">IF(AND(ABS(SLOPE($L187:$L217,$A187:$A217)) &gt; $Q$3,
      ABS(SLOPE(OFFSET($O187:$O217, Q$7, 0),$A187:$A217)) &gt; $Q$3),
(MAX(0,(CORREL( $L187:$L217, OFFSET($O187:$O217, Q$7, 0) )))),
(1-ABS(SLOPE($L187:$L217, $A187:$A217)-SLOPE(OFFSET($O187:$O217, Q$7, 0),$A187:$A217)))
)</f>
        <v>0.98311227722688943</v>
      </c>
      <c r="R217" s="64">
        <f t="shared" ca="1" si="256"/>
        <v>0.98294603544790193</v>
      </c>
      <c r="S217" s="64">
        <f t="shared" ca="1" si="256"/>
        <v>0.98506556762380681</v>
      </c>
      <c r="T217" s="64">
        <f t="shared" ca="1" si="256"/>
        <v>0.98513690250335184</v>
      </c>
      <c r="U217" s="64">
        <f t="shared" ca="1" si="256"/>
        <v>0.98545394411745824</v>
      </c>
      <c r="V217" s="64">
        <f t="shared" ca="1" si="256"/>
        <v>0.98102495753692076</v>
      </c>
      <c r="W217" s="64">
        <f t="shared" ca="1" si="256"/>
        <v>0.97955506185023244</v>
      </c>
      <c r="X217" s="64">
        <f t="shared" ca="1" si="256"/>
        <v>0.97966316984473523</v>
      </c>
      <c r="Y217" s="64">
        <f t="shared" ca="1" si="256"/>
        <v>0.97878012942735482</v>
      </c>
      <c r="Z217" s="64">
        <f t="shared" ca="1" si="256"/>
        <v>0.97810102926328513</v>
      </c>
      <c r="AA217" s="64">
        <f t="shared" ca="1" si="256"/>
        <v>0.97831243373368304</v>
      </c>
      <c r="AB217" s="64">
        <f t="shared" ca="1" si="256"/>
        <v>0.97754512566333074</v>
      </c>
      <c r="AC217" s="64">
        <f t="shared" ca="1" si="256"/>
        <v>0.97679409403653239</v>
      </c>
      <c r="AD217" s="64">
        <f t="shared" ca="1" si="256"/>
        <v>0.97625882340363523</v>
      </c>
      <c r="AE217" s="64">
        <f t="shared" ca="1" si="256"/>
        <v>0.97427453456472957</v>
      </c>
      <c r="AF217" s="64">
        <f t="shared" ca="1" si="256"/>
        <v>0.97345650462616984</v>
      </c>
      <c r="AG217" s="64">
        <f t="shared" ca="1" si="256"/>
        <v>0.97404443834233478</v>
      </c>
      <c r="AH217" s="64">
        <f t="shared" ca="1" si="256"/>
        <v>0.97243588987820651</v>
      </c>
      <c r="AI217" s="64">
        <f t="shared" ca="1" si="256"/>
        <v>0.97116246551098939</v>
      </c>
      <c r="AJ217" s="64">
        <f t="shared" ca="1" si="256"/>
        <v>0.97205170186156875</v>
      </c>
      <c r="AK217" s="64">
        <f t="shared" ca="1" si="256"/>
        <v>0.97225178370799725</v>
      </c>
      <c r="AL217" s="64">
        <f t="shared" ca="1" si="256"/>
        <v>0.97263381126715853</v>
      </c>
      <c r="AM217" s="64">
        <f t="shared" ca="1" si="256"/>
        <v>0.97517032800069281</v>
      </c>
      <c r="AN217" s="64">
        <f t="shared" ca="1" si="256"/>
        <v>0.97634431620128792</v>
      </c>
      <c r="AO217" s="64">
        <f t="shared" ca="1" si="256"/>
        <v>0.97757295917800047</v>
      </c>
      <c r="AP217" s="64">
        <f t="shared" ca="1" si="256"/>
        <v>0.97612845519095859</v>
      </c>
      <c r="AQ217" s="64">
        <f t="shared" ca="1" si="256"/>
        <v>0.97668648457493934</v>
      </c>
      <c r="AR217" s="64">
        <f t="shared" ca="1" si="256"/>
        <v>0.97975360186364224</v>
      </c>
      <c r="AS217" s="64">
        <f t="shared" ca="1" si="256"/>
        <v>0.98277641405960947</v>
      </c>
      <c r="AT217" s="64">
        <f t="shared" ca="1" si="256"/>
        <v>0.98243102983267749</v>
      </c>
      <c r="AV217" s="40">
        <f t="shared" ca="1" si="187"/>
        <v>0.98545394411745824</v>
      </c>
      <c r="AW217" s="41">
        <f t="shared" ca="1" si="188"/>
        <v>4</v>
      </c>
      <c r="AX217" t="str">
        <f t="shared" ca="1" si="191"/>
        <v>+40s</v>
      </c>
      <c r="AY217">
        <f t="shared" ca="1" si="192"/>
        <v>30</v>
      </c>
      <c r="AZ217" s="5">
        <f t="shared" ca="1" si="193"/>
        <v>0.9</v>
      </c>
      <c r="BB217">
        <f t="shared" si="234"/>
        <v>0.28601501464730644</v>
      </c>
      <c r="BC217">
        <f t="shared" si="235"/>
        <v>0.71398498535269361</v>
      </c>
      <c r="BE217" s="33">
        <f t="shared" si="236"/>
        <v>1.0171096621704925</v>
      </c>
      <c r="BF217" s="32">
        <f t="shared" si="237"/>
        <v>0.45805791648466249</v>
      </c>
      <c r="BG217" s="33"/>
      <c r="BH217" s="34">
        <f t="shared" si="238"/>
        <v>0.54194208351533746</v>
      </c>
      <c r="BI217" s="34"/>
      <c r="BJ217" s="34">
        <f t="shared" si="243"/>
        <v>0.54194208351533746</v>
      </c>
      <c r="BK217" s="34"/>
      <c r="BL217" s="5">
        <f t="shared" ca="1" si="189"/>
        <v>0.80913200921093187</v>
      </c>
    </row>
    <row r="218" spans="1:64" x14ac:dyDescent="0.2">
      <c r="A218" s="45">
        <v>210</v>
      </c>
      <c r="B218" s="35">
        <f t="shared" si="239"/>
        <v>2.4189814814814716E-2</v>
      </c>
      <c r="C218" s="36">
        <v>90.410502029634074</v>
      </c>
      <c r="D218" s="29">
        <v>90</v>
      </c>
      <c r="E218" s="29">
        <v>3</v>
      </c>
      <c r="F218" s="37">
        <f t="shared" si="226"/>
        <v>0.5</v>
      </c>
      <c r="G218" s="38">
        <f t="shared" si="240"/>
        <v>90</v>
      </c>
      <c r="H218" s="31">
        <v>5</v>
      </c>
      <c r="I218" s="31">
        <v>20</v>
      </c>
      <c r="J218" s="36">
        <v>-4.9703214738527182</v>
      </c>
      <c r="K218" s="37">
        <f t="shared" si="228"/>
        <v>-1.2425803684631795</v>
      </c>
      <c r="L218" s="30">
        <f t="shared" si="229"/>
        <v>-1.2425803684631795</v>
      </c>
      <c r="M218" s="37">
        <f t="shared" si="230"/>
        <v>88.75741963153682</v>
      </c>
      <c r="N218" s="37">
        <f t="shared" si="231"/>
        <v>88.75741963153682</v>
      </c>
      <c r="O218" s="37">
        <f t="shared" si="232"/>
        <v>0.41050202963407401</v>
      </c>
      <c r="Q218" s="64">
        <f t="shared" ref="Q218:AT218" ca="1" si="257">IF(AND(ABS(SLOPE($L188:$L218,$A188:$A218)) &gt; $Q$3,
      ABS(SLOPE(OFFSET($O188:$O218, Q$7, 0),$A188:$A218)) &gt; $Q$3),
(MAX(0,(CORREL( $L188:$L218, OFFSET($O188:$O218, Q$7, 0) )))),
(1-ABS(SLOPE($L188:$L218, $A188:$A218)-SLOPE(OFFSET($O188:$O218, Q$7, 0),$A188:$A218)))
)</f>
        <v>0.98364558873289853</v>
      </c>
      <c r="R218" s="64">
        <f t="shared" ca="1" si="257"/>
        <v>0.98556440567473513</v>
      </c>
      <c r="S218" s="64">
        <f t="shared" ca="1" si="257"/>
        <v>0.98564369745721603</v>
      </c>
      <c r="T218" s="64">
        <f t="shared" ca="1" si="257"/>
        <v>0.9860887367315323</v>
      </c>
      <c r="U218" s="64">
        <f t="shared" ca="1" si="257"/>
        <v>0.98210465377420186</v>
      </c>
      <c r="V218" s="64">
        <f t="shared" ca="1" si="257"/>
        <v>0.98077500585618305</v>
      </c>
      <c r="W218" s="64">
        <f t="shared" ca="1" si="257"/>
        <v>0.98087236495363861</v>
      </c>
      <c r="X218" s="64">
        <f t="shared" ca="1" si="257"/>
        <v>0.98004180832921928</v>
      </c>
      <c r="Y218" s="64">
        <f t="shared" ca="1" si="257"/>
        <v>0.97939983724974744</v>
      </c>
      <c r="Z218" s="64">
        <f t="shared" ca="1" si="257"/>
        <v>0.97959817428630258</v>
      </c>
      <c r="AA218" s="64">
        <f t="shared" ca="1" si="257"/>
        <v>0.97887300388121046</v>
      </c>
      <c r="AB218" s="64">
        <f t="shared" ca="1" si="257"/>
        <v>0.97816750981673428</v>
      </c>
      <c r="AC218" s="64">
        <f t="shared" ca="1" si="257"/>
        <v>0.97750609976974412</v>
      </c>
      <c r="AD218" s="64">
        <f t="shared" ca="1" si="257"/>
        <v>0.97567001787472352</v>
      </c>
      <c r="AE218" s="64">
        <f t="shared" ca="1" si="257"/>
        <v>0.97495164800996847</v>
      </c>
      <c r="AF218" s="64">
        <f t="shared" ca="1" si="257"/>
        <v>0.97533169785332563</v>
      </c>
      <c r="AG218" s="64">
        <f t="shared" ca="1" si="257"/>
        <v>0.97381186539866604</v>
      </c>
      <c r="AH218" s="64">
        <f t="shared" ca="1" si="257"/>
        <v>0.97260304839631151</v>
      </c>
      <c r="AI218" s="64">
        <f t="shared" ca="1" si="257"/>
        <v>0.97342522685150823</v>
      </c>
      <c r="AJ218" s="64">
        <f t="shared" ca="1" si="257"/>
        <v>0.97351082486269847</v>
      </c>
      <c r="AK218" s="64">
        <f t="shared" ca="1" si="257"/>
        <v>0.97384153712679411</v>
      </c>
      <c r="AL218" s="64">
        <f t="shared" ca="1" si="257"/>
        <v>0.9760893401864259</v>
      </c>
      <c r="AM218" s="64">
        <f t="shared" ca="1" si="257"/>
        <v>0.97718479770106037</v>
      </c>
      <c r="AN218" s="64">
        <f t="shared" ca="1" si="257"/>
        <v>0.97798699665875</v>
      </c>
      <c r="AO218" s="64">
        <f t="shared" ca="1" si="257"/>
        <v>0.97678200359850997</v>
      </c>
      <c r="AP218" s="64">
        <f t="shared" ca="1" si="257"/>
        <v>0.97739049584478499</v>
      </c>
      <c r="AQ218" s="64">
        <f t="shared" ca="1" si="257"/>
        <v>0.98007808248680262</v>
      </c>
      <c r="AR218" s="64">
        <f t="shared" ca="1" si="257"/>
        <v>0.98284646633148398</v>
      </c>
      <c r="AS218" s="64">
        <f t="shared" ca="1" si="257"/>
        <v>0.98255627909310217</v>
      </c>
      <c r="AT218" s="64">
        <f t="shared" ca="1" si="257"/>
        <v>0.98323039164215376</v>
      </c>
      <c r="AV218" s="40">
        <f t="shared" ca="1" si="187"/>
        <v>0.9860887367315323</v>
      </c>
      <c r="AW218" s="41">
        <f t="shared" ca="1" si="188"/>
        <v>3</v>
      </c>
      <c r="AX218" t="str">
        <f t="shared" ca="1" si="191"/>
        <v>+30s</v>
      </c>
      <c r="AY218">
        <f t="shared" ca="1" si="192"/>
        <v>20</v>
      </c>
      <c r="AZ218" s="5">
        <f t="shared" ca="1" si="193"/>
        <v>0.93333333333333335</v>
      </c>
      <c r="BB218">
        <f t="shared" si="234"/>
        <v>0.33061647961945073</v>
      </c>
      <c r="BC218">
        <f t="shared" si="235"/>
        <v>0.66938352038054927</v>
      </c>
      <c r="BE218" s="33">
        <f t="shared" si="236"/>
        <v>1.2425803684631795</v>
      </c>
      <c r="BF218" s="32">
        <f t="shared" si="237"/>
        <v>0.52948792215236129</v>
      </c>
      <c r="BG218" s="33"/>
      <c r="BH218" s="34">
        <f t="shared" si="238"/>
        <v>0.47051207784763871</v>
      </c>
      <c r="BI218" s="34"/>
      <c r="BJ218" s="34">
        <f t="shared" si="243"/>
        <v>0.47051207784763871</v>
      </c>
      <c r="BK218" s="34"/>
      <c r="BL218" s="5">
        <f t="shared" ca="1" si="189"/>
        <v>0.79664471597083475</v>
      </c>
    </row>
    <row r="219" spans="1:64" x14ac:dyDescent="0.2">
      <c r="A219" s="45">
        <v>211</v>
      </c>
      <c r="B219" s="35">
        <f t="shared" si="239"/>
        <v>2.4305555555555455E-2</v>
      </c>
      <c r="C219" s="36">
        <v>90.038333810777829</v>
      </c>
      <c r="D219" s="29">
        <v>90</v>
      </c>
      <c r="E219" s="29">
        <v>3</v>
      </c>
      <c r="F219" s="37">
        <f t="shared" si="226"/>
        <v>0.5</v>
      </c>
      <c r="G219" s="38">
        <f t="shared" si="240"/>
        <v>90</v>
      </c>
      <c r="H219" s="31">
        <v>5</v>
      </c>
      <c r="I219" s="31">
        <v>20</v>
      </c>
      <c r="J219" s="36">
        <v>-5.8615530777937135</v>
      </c>
      <c r="K219" s="37">
        <f t="shared" si="228"/>
        <v>-1.4653882694484284</v>
      </c>
      <c r="L219" s="30">
        <f t="shared" si="229"/>
        <v>-1.4653882694484284</v>
      </c>
      <c r="M219" s="37">
        <f t="shared" si="230"/>
        <v>88.534611730551575</v>
      </c>
      <c r="N219" s="37">
        <f t="shared" si="231"/>
        <v>88.534611730551575</v>
      </c>
      <c r="O219" s="37">
        <f t="shared" si="232"/>
        <v>3.8333810777828603E-2</v>
      </c>
      <c r="Q219" s="64">
        <f t="shared" ref="Q219:AT219" ca="1" si="258">IF(AND(ABS(SLOPE($L189:$L219,$A189:$A219)) &gt; $Q$3,
      ABS(SLOPE(OFFSET($O189:$O219, Q$7, 0),$A189:$A219)) &gt; $Q$3),
(MAX(0,(CORREL( $L189:$L219, OFFSET($O189:$O219, Q$7, 0) )))),
(1-ABS(SLOPE($L189:$L219, $A189:$A219)-SLOPE(OFFSET($O189:$O219, Q$7, 0),$A189:$A219)))
)</f>
        <v>0.98593479631954117</v>
      </c>
      <c r="R219" s="64">
        <f t="shared" ca="1" si="258"/>
        <v>0.98602170818942858</v>
      </c>
      <c r="S219" s="64">
        <f t="shared" ca="1" si="258"/>
        <v>0.98658941788629295</v>
      </c>
      <c r="T219" s="64">
        <f t="shared" ca="1" si="258"/>
        <v>0.98303232714809685</v>
      </c>
      <c r="U219" s="64">
        <f t="shared" ca="1" si="258"/>
        <v>0.98183728882573451</v>
      </c>
      <c r="V219" s="64">
        <f t="shared" ca="1" si="258"/>
        <v>0.98192433164591619</v>
      </c>
      <c r="W219" s="64">
        <f t="shared" ca="1" si="258"/>
        <v>0.98114418533221459</v>
      </c>
      <c r="X219" s="64">
        <f t="shared" ca="1" si="258"/>
        <v>0.98053788242974405</v>
      </c>
      <c r="Y219" s="64">
        <f t="shared" ca="1" si="258"/>
        <v>0.98072366921429488</v>
      </c>
      <c r="Z219" s="64">
        <f t="shared" ca="1" si="258"/>
        <v>0.98003897812347907</v>
      </c>
      <c r="AA219" s="64">
        <f t="shared" ca="1" si="258"/>
        <v>0.97937722090749857</v>
      </c>
      <c r="AB219" s="64">
        <f t="shared" ca="1" si="258"/>
        <v>0.97859494573445749</v>
      </c>
      <c r="AC219" s="64">
        <f t="shared" ca="1" si="258"/>
        <v>0.97690115981213244</v>
      </c>
      <c r="AD219" s="64">
        <f t="shared" ca="1" si="258"/>
        <v>0.97627841874573562</v>
      </c>
      <c r="AE219" s="64">
        <f t="shared" ca="1" si="258"/>
        <v>0.97645911608945202</v>
      </c>
      <c r="AF219" s="64">
        <f t="shared" ca="1" si="258"/>
        <v>0.97502450741835434</v>
      </c>
      <c r="AG219" s="64">
        <f t="shared" ca="1" si="258"/>
        <v>0.97387776573457152</v>
      </c>
      <c r="AH219" s="64">
        <f t="shared" ca="1" si="258"/>
        <v>0.97463556171849719</v>
      </c>
      <c r="AI219" s="64">
        <f t="shared" ca="1" si="258"/>
        <v>0.97461138775100076</v>
      </c>
      <c r="AJ219" s="64">
        <f t="shared" ca="1" si="258"/>
        <v>0.97489286472516179</v>
      </c>
      <c r="AK219" s="64">
        <f t="shared" ca="1" si="258"/>
        <v>0.97686361440683733</v>
      </c>
      <c r="AL219" s="64">
        <f t="shared" ca="1" si="258"/>
        <v>0.97788365987675674</v>
      </c>
      <c r="AM219" s="64">
        <f t="shared" ca="1" si="258"/>
        <v>0.9782769132350978</v>
      </c>
      <c r="AN219" s="64">
        <f t="shared" ca="1" si="258"/>
        <v>0.97730168574778054</v>
      </c>
      <c r="AO219" s="64">
        <f t="shared" ca="1" si="258"/>
        <v>0.97795849320354455</v>
      </c>
      <c r="AP219" s="64">
        <f t="shared" ca="1" si="258"/>
        <v>0.9802819065804268</v>
      </c>
      <c r="AQ219" s="64">
        <f t="shared" ca="1" si="258"/>
        <v>0.98280605148873401</v>
      </c>
      <c r="AR219" s="64">
        <f t="shared" ca="1" si="258"/>
        <v>0.98256881672000462</v>
      </c>
      <c r="AS219" s="64">
        <f t="shared" ca="1" si="258"/>
        <v>0.98322869192084139</v>
      </c>
      <c r="AT219" s="64">
        <f t="shared" ca="1" si="258"/>
        <v>0.98221213560006015</v>
      </c>
      <c r="AV219" s="40">
        <f t="shared" ca="1" si="187"/>
        <v>0.98658941788629295</v>
      </c>
      <c r="AW219" s="41">
        <f t="shared" ca="1" si="188"/>
        <v>2</v>
      </c>
      <c r="AX219" t="str">
        <f t="shared" ca="1" si="191"/>
        <v>+20s</v>
      </c>
      <c r="AY219">
        <f t="shared" ca="1" si="192"/>
        <v>10</v>
      </c>
      <c r="AZ219" s="5">
        <f t="shared" ca="1" si="193"/>
        <v>0.96666666666666667</v>
      </c>
      <c r="BB219">
        <f t="shared" si="234"/>
        <v>0.30074441604525137</v>
      </c>
      <c r="BC219">
        <f t="shared" si="235"/>
        <v>0.69925558395474863</v>
      </c>
      <c r="BE219" s="33">
        <f t="shared" si="236"/>
        <v>1.4653882694484284</v>
      </c>
      <c r="BF219" s="32">
        <f t="shared" si="237"/>
        <v>0.4816473036492796</v>
      </c>
      <c r="BG219" s="33"/>
      <c r="BH219" s="34">
        <f t="shared" si="238"/>
        <v>0.51835269635072034</v>
      </c>
      <c r="BI219" s="34"/>
      <c r="BJ219" s="34">
        <f t="shared" si="243"/>
        <v>0.51835269635072034</v>
      </c>
      <c r="BK219" s="34"/>
      <c r="BL219" s="5">
        <f t="shared" ca="1" si="189"/>
        <v>0.82386959363456003</v>
      </c>
    </row>
    <row r="220" spans="1:64" x14ac:dyDescent="0.2">
      <c r="A220" s="45">
        <v>212</v>
      </c>
      <c r="B220" s="35">
        <f t="shared" si="239"/>
        <v>2.4421296296296195E-2</v>
      </c>
      <c r="C220" s="36">
        <v>89.621893114280141</v>
      </c>
      <c r="D220" s="29">
        <v>90</v>
      </c>
      <c r="E220" s="29">
        <v>3</v>
      </c>
      <c r="F220" s="37">
        <f t="shared" si="226"/>
        <v>0.5</v>
      </c>
      <c r="G220" s="38">
        <f t="shared" si="240"/>
        <v>90</v>
      </c>
      <c r="H220" s="31">
        <v>5</v>
      </c>
      <c r="I220" s="31">
        <v>20</v>
      </c>
      <c r="J220" s="36">
        <v>-6.7402235830391897</v>
      </c>
      <c r="K220" s="37">
        <f t="shared" si="228"/>
        <v>-1.6850558957597976</v>
      </c>
      <c r="L220" s="30">
        <f t="shared" si="229"/>
        <v>-1.6850558957597976</v>
      </c>
      <c r="M220" s="37">
        <f t="shared" si="230"/>
        <v>88.314944104240197</v>
      </c>
      <c r="N220" s="37">
        <f t="shared" si="231"/>
        <v>88.314944104240197</v>
      </c>
      <c r="O220" s="37">
        <f t="shared" si="232"/>
        <v>-0.37810688571985906</v>
      </c>
      <c r="Q220" s="64">
        <f t="shared" ref="Q220:AT220" ca="1" si="259">IF(AND(ABS(SLOPE($L190:$L220,$A190:$A220)) &gt; $Q$3,
      ABS(SLOPE(OFFSET($O190:$O220, Q$7, 0),$A190:$A220)) &gt; $Q$3),
(MAX(0,(CORREL( $L190:$L220, OFFSET($O190:$O220, Q$7, 0) )))),
(1-ABS(SLOPE($L190:$L220, $A190:$A220)-SLOPE(OFFSET($O190:$O220, Q$7, 0),$A190:$A220)))
)</f>
        <v>0.98628596785922251</v>
      </c>
      <c r="R220" s="64">
        <f t="shared" ca="1" si="259"/>
        <v>0.98697180500182535</v>
      </c>
      <c r="S220" s="64">
        <f t="shared" ca="1" si="259"/>
        <v>0.98382645401578417</v>
      </c>
      <c r="T220" s="64">
        <f t="shared" ca="1" si="259"/>
        <v>0.98276122440362756</v>
      </c>
      <c r="U220" s="64">
        <f t="shared" ca="1" si="259"/>
        <v>0.9828383193396133</v>
      </c>
      <c r="V220" s="64">
        <f t="shared" ca="1" si="259"/>
        <v>0.98210681914901377</v>
      </c>
      <c r="W220" s="64">
        <f t="shared" ca="1" si="259"/>
        <v>0.98153494166349942</v>
      </c>
      <c r="X220" s="64">
        <f t="shared" ca="1" si="259"/>
        <v>0.98170861826708988</v>
      </c>
      <c r="Y220" s="64">
        <f t="shared" ca="1" si="259"/>
        <v>0.98106299575566436</v>
      </c>
      <c r="Z220" s="64">
        <f t="shared" ca="1" si="259"/>
        <v>0.98044344321736121</v>
      </c>
      <c r="AA220" s="64">
        <f t="shared" ca="1" si="259"/>
        <v>0.97954480162974367</v>
      </c>
      <c r="AB220" s="64">
        <f t="shared" ca="1" si="259"/>
        <v>0.97798828028837081</v>
      </c>
      <c r="AC220" s="64">
        <f t="shared" ca="1" si="259"/>
        <v>0.97745773446715678</v>
      </c>
      <c r="AD220" s="64">
        <f t="shared" ca="1" si="259"/>
        <v>0.97744635031897587</v>
      </c>
      <c r="AE220" s="64">
        <f t="shared" ca="1" si="259"/>
        <v>0.97609399461677637</v>
      </c>
      <c r="AF220" s="64">
        <f t="shared" ca="1" si="259"/>
        <v>0.97500717468602449</v>
      </c>
      <c r="AG220" s="64">
        <f t="shared" ca="1" si="259"/>
        <v>0.97570286554321062</v>
      </c>
      <c r="AH220" s="64">
        <f t="shared" ca="1" si="259"/>
        <v>0.97557293585743043</v>
      </c>
      <c r="AI220" s="64">
        <f t="shared" ca="1" si="259"/>
        <v>0.97580694930267475</v>
      </c>
      <c r="AJ220" s="64">
        <f t="shared" ca="1" si="259"/>
        <v>0.97751057633119642</v>
      </c>
      <c r="AK220" s="64">
        <f t="shared" ca="1" si="259"/>
        <v>0.97845786381922251</v>
      </c>
      <c r="AL220" s="64">
        <f t="shared" ca="1" si="259"/>
        <v>0.97845708481232041</v>
      </c>
      <c r="AM220" s="64">
        <f t="shared" ca="1" si="259"/>
        <v>0.97770332035894458</v>
      </c>
      <c r="AN220" s="64">
        <f t="shared" ca="1" si="259"/>
        <v>0.97840660981476824</v>
      </c>
      <c r="AO220" s="64">
        <f t="shared" ca="1" si="259"/>
        <v>0.98037893044749747</v>
      </c>
      <c r="AP220" s="64">
        <f t="shared" ca="1" si="259"/>
        <v>0.98266751120050022</v>
      </c>
      <c r="AQ220" s="64">
        <f t="shared" ca="1" si="259"/>
        <v>0.98248131673803485</v>
      </c>
      <c r="AR220" s="64">
        <f t="shared" ca="1" si="259"/>
        <v>0.98312740830349954</v>
      </c>
      <c r="AS220" s="64">
        <f t="shared" ca="1" si="259"/>
        <v>0.98231207823646349</v>
      </c>
      <c r="AT220" s="64">
        <f t="shared" ca="1" si="259"/>
        <v>0.98307618501687755</v>
      </c>
      <c r="AV220" s="40">
        <f t="shared" ca="1" si="187"/>
        <v>0.98697180500182535</v>
      </c>
      <c r="AW220" s="41">
        <f t="shared" ca="1" si="188"/>
        <v>1</v>
      </c>
      <c r="AX220" t="str">
        <f t="shared" ca="1" si="191"/>
        <v>+10s</v>
      </c>
      <c r="AY220">
        <f t="shared" ca="1" si="192"/>
        <v>0</v>
      </c>
      <c r="AZ220" s="5">
        <f t="shared" ca="1" si="193"/>
        <v>1</v>
      </c>
      <c r="BB220">
        <f t="shared" si="234"/>
        <v>0.26138980200798773</v>
      </c>
      <c r="BC220">
        <f t="shared" si="235"/>
        <v>0.73861019799201233</v>
      </c>
      <c r="BE220" s="33">
        <f t="shared" si="236"/>
        <v>1.6850558957597976</v>
      </c>
      <c r="BF220" s="32">
        <f t="shared" si="237"/>
        <v>0.41862021910200053</v>
      </c>
      <c r="BG220" s="33"/>
      <c r="BH220" s="34">
        <f t="shared" si="238"/>
        <v>0.58137978089799947</v>
      </c>
      <c r="BI220" s="34"/>
      <c r="BJ220" s="34">
        <f t="shared" si="243"/>
        <v>0.58137978089799947</v>
      </c>
      <c r="BK220" s="34"/>
      <c r="BL220" s="5">
        <f t="shared" ca="1" si="189"/>
        <v>0.85611719529994146</v>
      </c>
    </row>
    <row r="221" spans="1:64" x14ac:dyDescent="0.2">
      <c r="A221" s="45">
        <v>213</v>
      </c>
      <c r="B221" s="35">
        <f t="shared" si="239"/>
        <v>2.4537037037036934E-2</v>
      </c>
      <c r="C221" s="36">
        <v>89.426621328568842</v>
      </c>
      <c r="D221" s="29">
        <v>90</v>
      </c>
      <c r="E221" s="29">
        <v>3</v>
      </c>
      <c r="F221" s="37">
        <f t="shared" si="226"/>
        <v>0.5</v>
      </c>
      <c r="G221" s="38">
        <f t="shared" si="240"/>
        <v>90</v>
      </c>
      <c r="H221" s="31">
        <v>5</v>
      </c>
      <c r="I221" s="31">
        <v>20</v>
      </c>
      <c r="J221" s="36">
        <v>-7.6044500301088283</v>
      </c>
      <c r="K221" s="37">
        <f t="shared" si="228"/>
        <v>-1.9011125075272068</v>
      </c>
      <c r="L221" s="30">
        <f t="shared" si="229"/>
        <v>-1.9011125075272068</v>
      </c>
      <c r="M221" s="37">
        <f t="shared" si="230"/>
        <v>88.098887492472798</v>
      </c>
      <c r="N221" s="37">
        <f t="shared" si="231"/>
        <v>88.098887492472798</v>
      </c>
      <c r="O221" s="37">
        <f t="shared" si="232"/>
        <v>-0.57337867143115773</v>
      </c>
      <c r="Q221" s="64">
        <f t="shared" ref="Q221:AT221" ca="1" si="260">IF(AND(ABS(SLOPE($L191:$L221,$A191:$A221)) &gt; $Q$3,
      ABS(SLOPE(OFFSET($O191:$O221, Q$7, 0),$A191:$A221)) &gt; $Q$3),
(MAX(0,(CORREL( $L191:$L221, OFFSET($O191:$O221, Q$7, 0) )))),
(1-ABS(SLOPE($L191:$L221, $A191:$A221)-SLOPE(OFFSET($O191:$O221, Q$7, 0),$A191:$A221)))
)</f>
        <v>0.98724844868026596</v>
      </c>
      <c r="R221" s="64">
        <f t="shared" ca="1" si="260"/>
        <v>0.98450194913802036</v>
      </c>
      <c r="S221" s="64">
        <f t="shared" ca="1" si="260"/>
        <v>0.98356247192624946</v>
      </c>
      <c r="T221" s="64">
        <f t="shared" ca="1" si="260"/>
        <v>0.98362993026311951</v>
      </c>
      <c r="U221" s="64">
        <f t="shared" ca="1" si="260"/>
        <v>0.98294558756337291</v>
      </c>
      <c r="V221" s="64">
        <f t="shared" ca="1" si="260"/>
        <v>0.98240708716997693</v>
      </c>
      <c r="W221" s="64">
        <f t="shared" ca="1" si="260"/>
        <v>0.98256902497753373</v>
      </c>
      <c r="X221" s="64">
        <f t="shared" ca="1" si="260"/>
        <v>0.98196128100589952</v>
      </c>
      <c r="Y221" s="64">
        <f t="shared" ca="1" si="260"/>
        <v>0.9813826402001492</v>
      </c>
      <c r="Z221" s="64">
        <f t="shared" ca="1" si="260"/>
        <v>0.98037144404849663</v>
      </c>
      <c r="AA221" s="64">
        <f t="shared" ca="1" si="260"/>
        <v>0.97894793873919461</v>
      </c>
      <c r="AB221" s="64">
        <f t="shared" ca="1" si="260"/>
        <v>0.9785066858012027</v>
      </c>
      <c r="AC221" s="64">
        <f t="shared" ca="1" si="260"/>
        <v>0.97830937279220742</v>
      </c>
      <c r="AD221" s="64">
        <f t="shared" ca="1" si="260"/>
        <v>0.97703676395692607</v>
      </c>
      <c r="AE221" s="64">
        <f t="shared" ca="1" si="260"/>
        <v>0.97600804969645139</v>
      </c>
      <c r="AF221" s="64">
        <f t="shared" ca="1" si="260"/>
        <v>0.97664355848601747</v>
      </c>
      <c r="AG221" s="64">
        <f t="shared" ca="1" si="260"/>
        <v>0.97641127229591052</v>
      </c>
      <c r="AH221" s="64">
        <f t="shared" ca="1" si="260"/>
        <v>0.97659932009863737</v>
      </c>
      <c r="AI221" s="64">
        <f t="shared" ca="1" si="260"/>
        <v>0.97804421788871054</v>
      </c>
      <c r="AJ221" s="64">
        <f t="shared" ca="1" si="260"/>
        <v>0.97892098778547509</v>
      </c>
      <c r="AK221" s="64">
        <f t="shared" ca="1" si="260"/>
        <v>0.97853879566670277</v>
      </c>
      <c r="AL221" s="64">
        <f t="shared" ca="1" si="260"/>
        <v>0.97799947313403257</v>
      </c>
      <c r="AM221" s="64">
        <f t="shared" ca="1" si="260"/>
        <v>0.97874768934570788</v>
      </c>
      <c r="AN221" s="64">
        <f t="shared" ca="1" si="260"/>
        <v>0.98037997439989277</v>
      </c>
      <c r="AO221" s="64">
        <f t="shared" ca="1" si="260"/>
        <v>0.98244031831445378</v>
      </c>
      <c r="AP221" s="64">
        <f t="shared" ca="1" si="260"/>
        <v>0.98230354719294</v>
      </c>
      <c r="AQ221" s="64">
        <f t="shared" ca="1" si="260"/>
        <v>0.98293623534905916</v>
      </c>
      <c r="AR221" s="64">
        <f t="shared" ca="1" si="260"/>
        <v>0.98231576435266676</v>
      </c>
      <c r="AS221" s="64">
        <f t="shared" ca="1" si="260"/>
        <v>0.98299746341276417</v>
      </c>
      <c r="AT221" s="64">
        <f t="shared" ca="1" si="260"/>
        <v>0.98338743313140542</v>
      </c>
      <c r="AV221" s="40">
        <f t="shared" ca="1" si="187"/>
        <v>0.98724844868026596</v>
      </c>
      <c r="AW221" s="41">
        <f t="shared" ca="1" si="188"/>
        <v>0</v>
      </c>
      <c r="AX221" t="str">
        <f t="shared" ca="1" si="191"/>
        <v>No Time Shift</v>
      </c>
      <c r="AY221">
        <f t="shared" ca="1" si="192"/>
        <v>0</v>
      </c>
      <c r="AZ221" s="5">
        <f t="shared" ca="1" si="193"/>
        <v>1</v>
      </c>
      <c r="BB221">
        <f t="shared" si="234"/>
        <v>0.26554676721920983</v>
      </c>
      <c r="BC221">
        <f t="shared" si="235"/>
        <v>0.73445323278079022</v>
      </c>
      <c r="BE221" s="33">
        <f t="shared" si="236"/>
        <v>1.9011125075272068</v>
      </c>
      <c r="BF221" s="32">
        <f t="shared" si="237"/>
        <v>0.42527766967640362</v>
      </c>
      <c r="BG221" s="33"/>
      <c r="BH221" s="34">
        <f t="shared" si="238"/>
        <v>0.57472233032359643</v>
      </c>
      <c r="BI221" s="34"/>
      <c r="BJ221" s="34">
        <f t="shared" si="243"/>
        <v>0.57472233032359643</v>
      </c>
      <c r="BK221" s="34"/>
      <c r="BL221" s="5">
        <f t="shared" ca="1" si="189"/>
        <v>0.85399025966795417</v>
      </c>
    </row>
    <row r="222" spans="1:64" x14ac:dyDescent="0.2">
      <c r="A222" s="45">
        <v>214</v>
      </c>
      <c r="B222" s="35">
        <f t="shared" si="239"/>
        <v>2.4652777777777673E-2</v>
      </c>
      <c r="C222" s="36">
        <v>90.089477660040671</v>
      </c>
      <c r="D222" s="29">
        <v>90</v>
      </c>
      <c r="E222" s="29">
        <v>3</v>
      </c>
      <c r="F222" s="37">
        <f t="shared" si="226"/>
        <v>0.5</v>
      </c>
      <c r="G222" s="38">
        <f t="shared" si="240"/>
        <v>90</v>
      </c>
      <c r="H222" s="31">
        <v>5</v>
      </c>
      <c r="I222" s="31">
        <v>20</v>
      </c>
      <c r="J222" s="36">
        <v>-8.4523804126226061</v>
      </c>
      <c r="K222" s="37">
        <f t="shared" si="228"/>
        <v>-2.1130951031556515</v>
      </c>
      <c r="L222" s="30">
        <f t="shared" si="229"/>
        <v>-2.1130951031556515</v>
      </c>
      <c r="M222" s="37">
        <f t="shared" si="230"/>
        <v>87.886904896844342</v>
      </c>
      <c r="N222" s="37">
        <f t="shared" si="231"/>
        <v>87.886904896844342</v>
      </c>
      <c r="O222" s="37">
        <f t="shared" si="232"/>
        <v>8.9477660040671481E-2</v>
      </c>
      <c r="Q222" s="64">
        <f t="shared" ref="Q222:AT222" ca="1" si="261">IF(AND(ABS(SLOPE($L192:$L222,$A192:$A222)) &gt; $Q$3,
      ABS(SLOPE(OFFSET($O192:$O222, Q$7, 0),$A192:$A222)) &gt; $Q$3),
(MAX(0,(CORREL( $L192:$L222, OFFSET($O192:$O222, Q$7, 0) )))),
(1-ABS(SLOPE($L192:$L222, $A192:$A222)-SLOPE(OFFSET($O192:$O222, Q$7, 0),$A192:$A222)))
)</f>
        <v>0.98507081866174451</v>
      </c>
      <c r="R222" s="64">
        <f t="shared" ca="1" si="261"/>
        <v>0.98425370707475079</v>
      </c>
      <c r="S222" s="64">
        <f t="shared" ca="1" si="261"/>
        <v>0.98431178875161085</v>
      </c>
      <c r="T222" s="64">
        <f t="shared" ca="1" si="261"/>
        <v>0.98367336316580789</v>
      </c>
      <c r="U222" s="64">
        <f t="shared" ca="1" si="261"/>
        <v>0.98316736678958239</v>
      </c>
      <c r="V222" s="64">
        <f t="shared" ca="1" si="261"/>
        <v>0.98331787531694936</v>
      </c>
      <c r="W222" s="64">
        <f t="shared" ca="1" si="261"/>
        <v>0.98274701875945647</v>
      </c>
      <c r="X222" s="64">
        <f t="shared" ca="1" si="261"/>
        <v>0.98220821224440202</v>
      </c>
      <c r="Y222" s="64">
        <f t="shared" ca="1" si="261"/>
        <v>0.9810876583734921</v>
      </c>
      <c r="Z222" s="64">
        <f t="shared" ca="1" si="261"/>
        <v>0.97979362510247969</v>
      </c>
      <c r="AA222" s="64">
        <f t="shared" ca="1" si="261"/>
        <v>0.97943924002054983</v>
      </c>
      <c r="AB222" s="64">
        <f t="shared" ca="1" si="261"/>
        <v>0.97906114737288741</v>
      </c>
      <c r="AC222" s="64">
        <f t="shared" ca="1" si="261"/>
        <v>0.97786619814084896</v>
      </c>
      <c r="AD222" s="64">
        <f t="shared" ca="1" si="261"/>
        <v>0.97689407778229453</v>
      </c>
      <c r="AE222" s="64">
        <f t="shared" ca="1" si="261"/>
        <v>0.97747100872027359</v>
      </c>
      <c r="AF222" s="64">
        <f t="shared" ca="1" si="261"/>
        <v>0.97713921179784413</v>
      </c>
      <c r="AG222" s="64">
        <f t="shared" ca="1" si="261"/>
        <v>0.97728254579270146</v>
      </c>
      <c r="AH222" s="64">
        <f t="shared" ca="1" si="261"/>
        <v>0.97847572607856159</v>
      </c>
      <c r="AI222" s="64">
        <f t="shared" ca="1" si="261"/>
        <v>0.97928384629708676</v>
      </c>
      <c r="AJ222" s="64">
        <f t="shared" ca="1" si="261"/>
        <v>0.97853080212587462</v>
      </c>
      <c r="AK222" s="64">
        <f t="shared" ca="1" si="261"/>
        <v>0.97820005116962572</v>
      </c>
      <c r="AL222" s="64">
        <f t="shared" ca="1" si="261"/>
        <v>0.97899188730428854</v>
      </c>
      <c r="AM222" s="64">
        <f t="shared" ca="1" si="261"/>
        <v>0.9802933758020288</v>
      </c>
      <c r="AN222" s="64">
        <f t="shared" ca="1" si="261"/>
        <v>0.98213159802931804</v>
      </c>
      <c r="AO222" s="64">
        <f t="shared" ca="1" si="261"/>
        <v>0.98204289840006898</v>
      </c>
      <c r="AP222" s="64">
        <f t="shared" ca="1" si="261"/>
        <v>0.9826624965359807</v>
      </c>
      <c r="AQ222" s="64">
        <f t="shared" ca="1" si="261"/>
        <v>0.98223156199958905</v>
      </c>
      <c r="AR222" s="64">
        <f t="shared" ca="1" si="261"/>
        <v>0.9828330668498223</v>
      </c>
      <c r="AS222" s="64">
        <f t="shared" ca="1" si="261"/>
        <v>0.98319592969851755</v>
      </c>
      <c r="AT222" s="64">
        <f t="shared" ca="1" si="261"/>
        <v>0.98233267988809181</v>
      </c>
      <c r="AV222" s="40">
        <f t="shared" ca="1" si="187"/>
        <v>0.98507081866174451</v>
      </c>
      <c r="AW222" s="41">
        <f t="shared" ca="1" si="188"/>
        <v>0</v>
      </c>
      <c r="AX222" t="str">
        <f t="shared" ca="1" si="191"/>
        <v>No Time Shift</v>
      </c>
      <c r="AY222">
        <f t="shared" ca="1" si="192"/>
        <v>0</v>
      </c>
      <c r="AZ222" s="5">
        <f t="shared" ca="1" si="193"/>
        <v>1</v>
      </c>
      <c r="BB222">
        <f t="shared" si="234"/>
        <v>0.44051455263926459</v>
      </c>
      <c r="BC222">
        <f t="shared" si="235"/>
        <v>0.55948544736073536</v>
      </c>
      <c r="BE222" s="33">
        <f t="shared" si="236"/>
        <v>2.1130951031556515</v>
      </c>
      <c r="BF222" s="32">
        <f t="shared" si="237"/>
        <v>0.70549155753916293</v>
      </c>
      <c r="BG222" s="33"/>
      <c r="BH222" s="34">
        <f t="shared" si="238"/>
        <v>0.29450844246083707</v>
      </c>
      <c r="BI222" s="34"/>
      <c r="BJ222" s="34">
        <f t="shared" si="243"/>
        <v>0.29450844246083707</v>
      </c>
      <c r="BK222" s="34"/>
      <c r="BL222" s="5">
        <f t="shared" ca="1" si="189"/>
        <v>0.75985975370752712</v>
      </c>
    </row>
    <row r="223" spans="1:64" x14ac:dyDescent="0.2">
      <c r="A223" s="45">
        <v>215</v>
      </c>
      <c r="B223" s="35">
        <f t="shared" si="239"/>
        <v>2.4768518518518412E-2</v>
      </c>
      <c r="C223" s="36">
        <v>89.59801588154879</v>
      </c>
      <c r="D223" s="29">
        <v>90</v>
      </c>
      <c r="E223" s="29">
        <v>3</v>
      </c>
      <c r="F223" s="37">
        <f t="shared" si="226"/>
        <v>0.5</v>
      </c>
      <c r="G223" s="38">
        <f t="shared" si="240"/>
        <v>90</v>
      </c>
      <c r="H223" s="31">
        <v>5</v>
      </c>
      <c r="I223" s="31">
        <v>20</v>
      </c>
      <c r="J223" s="36">
        <v>-9.2821976460842563</v>
      </c>
      <c r="K223" s="37">
        <f t="shared" si="228"/>
        <v>-2.3205494115210641</v>
      </c>
      <c r="L223" s="30">
        <f t="shared" si="229"/>
        <v>-2.3205494115210641</v>
      </c>
      <c r="M223" s="37">
        <f t="shared" si="230"/>
        <v>87.679450588478943</v>
      </c>
      <c r="N223" s="37">
        <f t="shared" si="231"/>
        <v>87.679450588478943</v>
      </c>
      <c r="O223" s="37">
        <f t="shared" si="232"/>
        <v>-0.40198411845121029</v>
      </c>
      <c r="Q223" s="64">
        <f t="shared" ref="Q223:AT223" ca="1" si="262">IF(AND(ABS(SLOPE($L193:$L223,$A193:$A223)) &gt; $Q$3,
      ABS(SLOPE(OFFSET($O193:$O223, Q$7, 0),$A193:$A223)) &gt; $Q$3),
(MAX(0,(CORREL( $L193:$L223, OFFSET($O193:$O223, Q$7, 0) )))),
(1-ABS(SLOPE($L193:$L223, $A193:$A223)-SLOPE(OFFSET($O193:$O223, Q$7, 0),$A193:$A223)))
)</f>
        <v>0.98484513371260718</v>
      </c>
      <c r="R223" s="64">
        <f t="shared" ca="1" si="262"/>
        <v>0.98489405195466251</v>
      </c>
      <c r="S223" s="64">
        <f t="shared" ca="1" si="262"/>
        <v>0.98430052944104807</v>
      </c>
      <c r="T223" s="64">
        <f t="shared" ca="1" si="262"/>
        <v>0.98382632385648627</v>
      </c>
      <c r="U223" s="64">
        <f t="shared" ca="1" si="262"/>
        <v>0.98396565622470644</v>
      </c>
      <c r="V223" s="64">
        <f t="shared" ca="1" si="262"/>
        <v>0.98343087738507062</v>
      </c>
      <c r="W223" s="64">
        <f t="shared" ca="1" si="262"/>
        <v>0.98293102417337008</v>
      </c>
      <c r="X223" s="64">
        <f t="shared" ca="1" si="262"/>
        <v>0.98170375231966067</v>
      </c>
      <c r="Y223" s="64">
        <f t="shared" ca="1" si="262"/>
        <v>0.98053628874938703</v>
      </c>
      <c r="Z223" s="64">
        <f t="shared" ca="1" si="262"/>
        <v>0.98026678052251104</v>
      </c>
      <c r="AA223" s="64">
        <f t="shared" ca="1" si="262"/>
        <v>0.97971214658267203</v>
      </c>
      <c r="AB223" s="64">
        <f t="shared" ca="1" si="262"/>
        <v>0.97859315170312222</v>
      </c>
      <c r="AC223" s="64">
        <f t="shared" ca="1" si="262"/>
        <v>0.97767639117460881</v>
      </c>
      <c r="AD223" s="64">
        <f t="shared" ca="1" si="262"/>
        <v>0.97819605811007482</v>
      </c>
      <c r="AE223" s="64">
        <f t="shared" ca="1" si="262"/>
        <v>0.97776709398714101</v>
      </c>
      <c r="AF223" s="64">
        <f t="shared" ca="1" si="262"/>
        <v>0.97786674233366433</v>
      </c>
      <c r="AG223" s="64">
        <f t="shared" ca="1" si="262"/>
        <v>0.97881396030647616</v>
      </c>
      <c r="AH223" s="64">
        <f t="shared" ca="1" si="262"/>
        <v>0.9795549593700148</v>
      </c>
      <c r="AI223" s="64">
        <f t="shared" ca="1" si="262"/>
        <v>0.97843975578632969</v>
      </c>
      <c r="AJ223" s="64">
        <f t="shared" ca="1" si="262"/>
        <v>0.97831275172525489</v>
      </c>
      <c r="AK223" s="64">
        <f t="shared" ca="1" si="262"/>
        <v>0.97914712552438754</v>
      </c>
      <c r="AL223" s="64">
        <f t="shared" ca="1" si="262"/>
        <v>0.98012540336898391</v>
      </c>
      <c r="AM223" s="64">
        <f t="shared" ca="1" si="262"/>
        <v>0.9817465156263524</v>
      </c>
      <c r="AN223" s="64">
        <f t="shared" ca="1" si="262"/>
        <v>0.98170477655940813</v>
      </c>
      <c r="AO223" s="64">
        <f t="shared" ca="1" si="262"/>
        <v>0.98231153653331282</v>
      </c>
      <c r="AP223" s="64">
        <f t="shared" ca="1" si="262"/>
        <v>0.98206576518618394</v>
      </c>
      <c r="AQ223" s="64">
        <f t="shared" ca="1" si="262"/>
        <v>0.98258889053116016</v>
      </c>
      <c r="AR223" s="64">
        <f t="shared" ca="1" si="262"/>
        <v>0.98292524633612799</v>
      </c>
      <c r="AS223" s="64">
        <f t="shared" ca="1" si="262"/>
        <v>0.98249906389168873</v>
      </c>
      <c r="AT223" s="64">
        <f t="shared" ca="1" si="262"/>
        <v>0.98429193857353126</v>
      </c>
      <c r="AV223" s="40">
        <f t="shared" ca="1" si="187"/>
        <v>0.98489405195466251</v>
      </c>
      <c r="AW223" s="41">
        <f t="shared" ca="1" si="188"/>
        <v>1</v>
      </c>
      <c r="AX223" t="str">
        <f t="shared" ca="1" si="191"/>
        <v>+10s</v>
      </c>
      <c r="AY223">
        <f t="shared" ca="1" si="192"/>
        <v>0</v>
      </c>
      <c r="AZ223" s="5">
        <f t="shared" ca="1" si="193"/>
        <v>1</v>
      </c>
      <c r="BB223">
        <f t="shared" si="234"/>
        <v>0.38371305861397076</v>
      </c>
      <c r="BC223">
        <f t="shared" si="235"/>
        <v>0.61628694138602924</v>
      </c>
      <c r="BE223" s="33">
        <f t="shared" si="236"/>
        <v>2.3205494115210641</v>
      </c>
      <c r="BF223" s="32">
        <f t="shared" si="237"/>
        <v>0.61452299758951789</v>
      </c>
      <c r="BG223" s="33"/>
      <c r="BH223" s="34">
        <f t="shared" si="238"/>
        <v>0.38547700241048211</v>
      </c>
      <c r="BI223" s="34"/>
      <c r="BJ223" s="34">
        <f t="shared" si="243"/>
        <v>0.38547700241048211</v>
      </c>
      <c r="BK223" s="34"/>
      <c r="BL223" s="5">
        <f t="shared" ca="1" si="189"/>
        <v>0.79012368478838158</v>
      </c>
    </row>
    <row r="224" spans="1:64" x14ac:dyDescent="0.2">
      <c r="A224" s="45">
        <v>216</v>
      </c>
      <c r="B224" s="35">
        <f t="shared" si="239"/>
        <v>2.4884259259259151E-2</v>
      </c>
      <c r="C224" s="36">
        <v>89.460241327034197</v>
      </c>
      <c r="D224" s="29">
        <v>90</v>
      </c>
      <c r="E224" s="29">
        <v>3</v>
      </c>
      <c r="F224" s="37">
        <f t="shared" si="226"/>
        <v>0.5</v>
      </c>
      <c r="G224" s="38">
        <f t="shared" si="240"/>
        <v>90</v>
      </c>
      <c r="H224" s="31">
        <v>5</v>
      </c>
      <c r="I224" s="31">
        <v>20</v>
      </c>
      <c r="J224" s="36">
        <v>-10.092123461828365</v>
      </c>
      <c r="K224" s="37">
        <f t="shared" si="228"/>
        <v>-2.5230308654570912</v>
      </c>
      <c r="L224" s="30">
        <f t="shared" si="229"/>
        <v>-2.5230308654570912</v>
      </c>
      <c r="M224" s="37">
        <f t="shared" si="230"/>
        <v>87.476969134542912</v>
      </c>
      <c r="N224" s="37">
        <f t="shared" si="231"/>
        <v>87.476969134542912</v>
      </c>
      <c r="O224" s="37">
        <f t="shared" si="232"/>
        <v>-0.53975867296580304</v>
      </c>
      <c r="Q224" s="64">
        <f t="shared" ref="Q224:AT224" ca="1" si="263">IF(AND(ABS(SLOPE($L194:$L224,$A194:$A224)) &gt; $Q$3,
      ABS(SLOPE(OFFSET($O194:$O224, Q$7, 0),$A194:$A224)) &gt; $Q$3),
(MAX(0,(CORREL( $L194:$L224, OFFSET($O194:$O224, Q$7, 0) )))),
(1-ABS(SLOPE($L194:$L224, $A194:$A224)-SLOPE(OFFSET($O194:$O224, Q$7, 0),$A194:$A224)))
)</f>
        <v>0.98538479903031118</v>
      </c>
      <c r="R224" s="64">
        <f t="shared" ca="1" si="263"/>
        <v>0.98483537452647207</v>
      </c>
      <c r="S224" s="64">
        <f t="shared" ca="1" si="263"/>
        <v>0.98439239417062452</v>
      </c>
      <c r="T224" s="64">
        <f t="shared" ca="1" si="263"/>
        <v>0.98452075144138762</v>
      </c>
      <c r="U224" s="64">
        <f t="shared" ca="1" si="263"/>
        <v>0.98402140821613127</v>
      </c>
      <c r="V224" s="64">
        <f t="shared" ca="1" si="263"/>
        <v>0.98355980869078408</v>
      </c>
      <c r="W224" s="64">
        <f t="shared" ca="1" si="263"/>
        <v>0.98222794765502031</v>
      </c>
      <c r="X224" s="64">
        <f t="shared" ca="1" si="263"/>
        <v>0.98118474323910965</v>
      </c>
      <c r="Y224" s="64">
        <f t="shared" ca="1" si="263"/>
        <v>0.98099852049486436</v>
      </c>
      <c r="Z224" s="64">
        <f t="shared" ca="1" si="263"/>
        <v>0.98027074636140865</v>
      </c>
      <c r="AA224" s="64">
        <f t="shared" ca="1" si="263"/>
        <v>0.97922635345360265</v>
      </c>
      <c r="AB224" s="64">
        <f t="shared" ca="1" si="263"/>
        <v>0.97836397532759423</v>
      </c>
      <c r="AC224" s="64">
        <f t="shared" ca="1" si="263"/>
        <v>0.97882742431906278</v>
      </c>
      <c r="AD224" s="64">
        <f t="shared" ca="1" si="263"/>
        <v>0.97830317504239839</v>
      </c>
      <c r="AE224" s="64">
        <f t="shared" ca="1" si="263"/>
        <v>0.97835996000217529</v>
      </c>
      <c r="AF224" s="64">
        <f t="shared" ca="1" si="263"/>
        <v>0.97906581367950729</v>
      </c>
      <c r="AG224" s="64">
        <f t="shared" ca="1" si="263"/>
        <v>0.97974090693794424</v>
      </c>
      <c r="AH224" s="64">
        <f t="shared" ca="1" si="263"/>
        <v>0.97827051916113561</v>
      </c>
      <c r="AI224" s="64">
        <f t="shared" ca="1" si="263"/>
        <v>0.9783433994350389</v>
      </c>
      <c r="AJ224" s="64">
        <f t="shared" ca="1" si="263"/>
        <v>0.97921943416574531</v>
      </c>
      <c r="AK224" s="64">
        <f t="shared" ca="1" si="263"/>
        <v>0.979880565217085</v>
      </c>
      <c r="AL224" s="64">
        <f t="shared" ca="1" si="263"/>
        <v>0.98128856203568593</v>
      </c>
      <c r="AM224" s="64">
        <f t="shared" ca="1" si="263"/>
        <v>0.98129289428792754</v>
      </c>
      <c r="AN224" s="64">
        <f t="shared" ca="1" si="263"/>
        <v>0.98188701057335215</v>
      </c>
      <c r="AO224" s="64">
        <f t="shared" ca="1" si="263"/>
        <v>0.98182290280584639</v>
      </c>
      <c r="AP224" s="64">
        <f t="shared" ca="1" si="263"/>
        <v>0.98226909579679478</v>
      </c>
      <c r="AQ224" s="64">
        <f t="shared" ca="1" si="263"/>
        <v>0.98257942094441886</v>
      </c>
      <c r="AR224" s="64">
        <f t="shared" ca="1" si="263"/>
        <v>0.98258203265817157</v>
      </c>
      <c r="AS224" s="64">
        <f t="shared" ca="1" si="263"/>
        <v>0.9846435196366895</v>
      </c>
      <c r="AT224" s="64">
        <f t="shared" ca="1" si="263"/>
        <v>0.98473022911644303</v>
      </c>
      <c r="AV224" s="40">
        <f t="shared" ca="1" si="187"/>
        <v>0.98538479903031118</v>
      </c>
      <c r="AW224" s="41">
        <f t="shared" ca="1" si="188"/>
        <v>0</v>
      </c>
      <c r="AX224" t="str">
        <f t="shared" ca="1" si="191"/>
        <v>No Time Shift</v>
      </c>
      <c r="AY224">
        <f t="shared" ca="1" si="192"/>
        <v>0</v>
      </c>
      <c r="AZ224" s="5">
        <f t="shared" ca="1" si="193"/>
        <v>1</v>
      </c>
      <c r="BB224">
        <f t="shared" si="234"/>
        <v>0.39665443849825766</v>
      </c>
      <c r="BC224">
        <f t="shared" si="235"/>
        <v>0.60334556150174234</v>
      </c>
      <c r="BE224" s="33">
        <f t="shared" si="236"/>
        <v>2.5230308654570912</v>
      </c>
      <c r="BF224" s="32">
        <f t="shared" si="237"/>
        <v>0.63524883785193509</v>
      </c>
      <c r="BG224" s="33"/>
      <c r="BH224" s="34">
        <f t="shared" si="238"/>
        <v>0.36475116214806491</v>
      </c>
      <c r="BI224" s="34"/>
      <c r="BJ224" s="34">
        <f t="shared" si="243"/>
        <v>0.36475116214806491</v>
      </c>
      <c r="BK224" s="34"/>
      <c r="BL224" s="5">
        <f t="shared" ca="1" si="189"/>
        <v>0.78337865372612525</v>
      </c>
    </row>
    <row r="225" spans="1:64" x14ac:dyDescent="0.2">
      <c r="A225" s="45">
        <v>217</v>
      </c>
      <c r="B225" s="35">
        <f t="shared" si="239"/>
        <v>2.499999999999989E-2</v>
      </c>
      <c r="C225" s="36">
        <v>89.495424226821243</v>
      </c>
      <c r="D225" s="29">
        <v>90</v>
      </c>
      <c r="E225" s="29">
        <v>3</v>
      </c>
      <c r="F225" s="37">
        <f t="shared" si="226"/>
        <v>0.5</v>
      </c>
      <c r="G225" s="38">
        <f t="shared" si="240"/>
        <v>90</v>
      </c>
      <c r="H225" s="31">
        <v>5</v>
      </c>
      <c r="I225" s="31">
        <v>20</v>
      </c>
      <c r="J225" s="36">
        <v>-10.880422217786652</v>
      </c>
      <c r="K225" s="37">
        <f t="shared" si="228"/>
        <v>-2.720105554446663</v>
      </c>
      <c r="L225" s="30">
        <f t="shared" si="229"/>
        <v>-2.720105554446663</v>
      </c>
      <c r="M225" s="37">
        <f t="shared" si="230"/>
        <v>87.279894445553339</v>
      </c>
      <c r="N225" s="37">
        <f t="shared" si="231"/>
        <v>87.279894445553339</v>
      </c>
      <c r="O225" s="37">
        <f t="shared" si="232"/>
        <v>-0.50457577317875746</v>
      </c>
      <c r="Q225" s="64">
        <f t="shared" ref="Q225:AT225" ca="1" si="264">IF(AND(ABS(SLOPE($L195:$L225,$A195:$A225)) &gt; $Q$3,
      ABS(SLOPE(OFFSET($O195:$O225, Q$7, 0),$A195:$A225)) &gt; $Q$3),
(MAX(0,(CORREL( $L195:$L225, OFFSET($O195:$O225, Q$7, 0) )))),
(1-ABS(SLOPE($L195:$L225, $A195:$A225)-SLOPE(OFFSET($O195:$O225, Q$7, 0),$A195:$A225)))
)</f>
        <v>0.98528438954186737</v>
      </c>
      <c r="R225" s="64">
        <f t="shared" ca="1" si="264"/>
        <v>0.98487220710540757</v>
      </c>
      <c r="S225" s="64">
        <f t="shared" ca="1" si="264"/>
        <v>0.9849897416331872</v>
      </c>
      <c r="T225" s="64">
        <f t="shared" ca="1" si="264"/>
        <v>0.98452534882846154</v>
      </c>
      <c r="U225" s="64">
        <f t="shared" ca="1" si="264"/>
        <v>0.98410147308236362</v>
      </c>
      <c r="V225" s="64">
        <f t="shared" ca="1" si="264"/>
        <v>0.98266667688600429</v>
      </c>
      <c r="W225" s="64">
        <f t="shared" ca="1" si="264"/>
        <v>0.9817459742407374</v>
      </c>
      <c r="X225" s="64">
        <f t="shared" ca="1" si="264"/>
        <v>0.98164181849868892</v>
      </c>
      <c r="Y225" s="64">
        <f t="shared" ca="1" si="264"/>
        <v>0.98074352544206778</v>
      </c>
      <c r="Z225" s="64">
        <f t="shared" ca="1" si="264"/>
        <v>0.9797727124928497</v>
      </c>
      <c r="AA225" s="64">
        <f t="shared" ca="1" si="264"/>
        <v>0.9789639797491877</v>
      </c>
      <c r="AB225" s="64">
        <f t="shared" ca="1" si="264"/>
        <v>0.97937200655516776</v>
      </c>
      <c r="AC225" s="64">
        <f t="shared" ca="1" si="264"/>
        <v>0.97875392449060716</v>
      </c>
      <c r="AD225" s="64">
        <f t="shared" ca="1" si="264"/>
        <v>0.97876847625180885</v>
      </c>
      <c r="AE225" s="64">
        <f t="shared" ca="1" si="264"/>
        <v>0.97923648368733263</v>
      </c>
      <c r="AF225" s="64">
        <f t="shared" ca="1" si="264"/>
        <v>0.97984659360461834</v>
      </c>
      <c r="AG225" s="64">
        <f t="shared" ca="1" si="264"/>
        <v>0.97802639718867324</v>
      </c>
      <c r="AH225" s="64">
        <f t="shared" ca="1" si="264"/>
        <v>0.97829619633400988</v>
      </c>
      <c r="AI225" s="64">
        <f t="shared" ca="1" si="264"/>
        <v>0.9792132058173203</v>
      </c>
      <c r="AJ225" s="64">
        <f t="shared" ca="1" si="264"/>
        <v>0.97956183378256467</v>
      </c>
      <c r="AK225" s="64">
        <f t="shared" ca="1" si="264"/>
        <v>0.98075975938701621</v>
      </c>
      <c r="AL225" s="64">
        <f t="shared" ca="1" si="264"/>
        <v>0.98080948043524707</v>
      </c>
      <c r="AM225" s="64">
        <f t="shared" ca="1" si="264"/>
        <v>0.98139109324726048</v>
      </c>
      <c r="AN225" s="64">
        <f t="shared" ca="1" si="264"/>
        <v>0.98150596422868619</v>
      </c>
      <c r="AO225" s="64">
        <f t="shared" ca="1" si="264"/>
        <v>0.98187632870861241</v>
      </c>
      <c r="AP225" s="64">
        <f t="shared" ca="1" si="264"/>
        <v>0.98216098408631336</v>
      </c>
      <c r="AQ225" s="64">
        <f t="shared" ca="1" si="264"/>
        <v>0.98258604057376531</v>
      </c>
      <c r="AR225" s="64">
        <f t="shared" ca="1" si="264"/>
        <v>0.98491199940762431</v>
      </c>
      <c r="AS225" s="64">
        <f t="shared" ca="1" si="264"/>
        <v>0.98498657392134648</v>
      </c>
      <c r="AT225" s="64">
        <f t="shared" ca="1" si="264"/>
        <v>0.9838693818753077</v>
      </c>
      <c r="AV225" s="40">
        <f t="shared" ca="1" si="187"/>
        <v>0.98528438954186737</v>
      </c>
      <c r="AW225" s="41">
        <f t="shared" ca="1" si="188"/>
        <v>0</v>
      </c>
      <c r="AX225" t="str">
        <f t="shared" ca="1" si="191"/>
        <v>No Time Shift</v>
      </c>
      <c r="AY225">
        <f t="shared" ca="1" si="192"/>
        <v>0</v>
      </c>
      <c r="AZ225" s="5">
        <f t="shared" ca="1" si="193"/>
        <v>1</v>
      </c>
      <c r="BB225">
        <f t="shared" si="234"/>
        <v>0.44310595625358112</v>
      </c>
      <c r="BC225">
        <f t="shared" si="235"/>
        <v>0.55689404374641893</v>
      </c>
      <c r="BE225" s="33">
        <f t="shared" si="236"/>
        <v>2.720105554446663</v>
      </c>
      <c r="BF225" s="32">
        <f t="shared" si="237"/>
        <v>0.70964173455629753</v>
      </c>
      <c r="BG225" s="33"/>
      <c r="BH225" s="34">
        <f t="shared" si="238"/>
        <v>0.29035826544370247</v>
      </c>
      <c r="BI225" s="34"/>
      <c r="BJ225" s="34">
        <f t="shared" si="243"/>
        <v>0.29035826544370247</v>
      </c>
      <c r="BK225" s="34"/>
      <c r="BL225" s="5">
        <f t="shared" ca="1" si="189"/>
        <v>0.75854755166185661</v>
      </c>
    </row>
    <row r="226" spans="1:64" x14ac:dyDescent="0.2">
      <c r="A226" s="45">
        <v>218</v>
      </c>
      <c r="B226" s="35">
        <f t="shared" si="239"/>
        <v>2.511574074074063E-2</v>
      </c>
      <c r="C226" s="36">
        <v>89.474172097140283</v>
      </c>
      <c r="D226" s="29">
        <v>90</v>
      </c>
      <c r="E226" s="29">
        <v>3</v>
      </c>
      <c r="F226" s="37">
        <f t="shared" si="226"/>
        <v>0.5</v>
      </c>
      <c r="G226" s="38">
        <f t="shared" si="240"/>
        <v>90</v>
      </c>
      <c r="H226" s="31">
        <v>5</v>
      </c>
      <c r="I226" s="31">
        <v>20</v>
      </c>
      <c r="J226" s="36">
        <v>-11.645404617906705</v>
      </c>
      <c r="K226" s="37">
        <f t="shared" si="228"/>
        <v>-2.9113511544766761</v>
      </c>
      <c r="L226" s="30">
        <f t="shared" si="229"/>
        <v>-2.9113511544766761</v>
      </c>
      <c r="M226" s="37">
        <f t="shared" si="230"/>
        <v>87.088648845523323</v>
      </c>
      <c r="N226" s="37">
        <f t="shared" si="231"/>
        <v>87.088648845523323</v>
      </c>
      <c r="O226" s="37">
        <f t="shared" si="232"/>
        <v>-0.52582790285971726</v>
      </c>
      <c r="Q226" s="64">
        <f t="shared" ref="Q226:AT226" ca="1" si="265">IF(AND(ABS(SLOPE($L196:$L226,$A196:$A226)) &gt; $Q$3,
      ABS(SLOPE(OFFSET($O196:$O226, Q$7, 0),$A196:$A226)) &gt; $Q$3),
(MAX(0,(CORREL( $L196:$L226, OFFSET($O196:$O226, Q$7, 0) )))),
(1-ABS(SLOPE($L196:$L226, $A196:$A226)-SLOPE(OFFSET($O196:$O226, Q$7, 0),$A196:$A226)))
)</f>
        <v>0.98527081030995323</v>
      </c>
      <c r="R226" s="64">
        <f t="shared" ca="1" si="265"/>
        <v>0.98537762822727559</v>
      </c>
      <c r="S226" s="64">
        <f t="shared" ca="1" si="265"/>
        <v>0.98494784965913895</v>
      </c>
      <c r="T226" s="64">
        <f t="shared" ca="1" si="265"/>
        <v>0.98456132885351721</v>
      </c>
      <c r="U226" s="64">
        <f t="shared" ca="1" si="265"/>
        <v>0.98302480417014415</v>
      </c>
      <c r="V226" s="64">
        <f t="shared" ca="1" si="265"/>
        <v>0.98222537033499979</v>
      </c>
      <c r="W226" s="64">
        <f t="shared" ca="1" si="265"/>
        <v>0.9822024159914815</v>
      </c>
      <c r="X226" s="64">
        <f t="shared" ca="1" si="265"/>
        <v>0.98113548869845901</v>
      </c>
      <c r="Y226" s="64">
        <f t="shared" ca="1" si="265"/>
        <v>0.98023754742104341</v>
      </c>
      <c r="Z226" s="64">
        <f t="shared" ca="1" si="265"/>
        <v>0.97948195146425421</v>
      </c>
      <c r="AA226" s="64">
        <f t="shared" ca="1" si="265"/>
        <v>0.97983511455819972</v>
      </c>
      <c r="AB226" s="64">
        <f t="shared" ca="1" si="265"/>
        <v>0.97912424637104245</v>
      </c>
      <c r="AC226" s="64">
        <f t="shared" ca="1" si="265"/>
        <v>0.97909701340666389</v>
      </c>
      <c r="AD226" s="64">
        <f t="shared" ca="1" si="265"/>
        <v>0.97932967045124442</v>
      </c>
      <c r="AE226" s="64">
        <f t="shared" ca="1" si="265"/>
        <v>0.97987544166987983</v>
      </c>
      <c r="AF226" s="64">
        <f t="shared" ca="1" si="265"/>
        <v>0.97770930118299915</v>
      </c>
      <c r="AG226" s="64">
        <f t="shared" ca="1" si="265"/>
        <v>0.97817390203412535</v>
      </c>
      <c r="AH226" s="64">
        <f t="shared" ca="1" si="265"/>
        <v>0.97913137921148941</v>
      </c>
      <c r="AI226" s="64">
        <f t="shared" ca="1" si="265"/>
        <v>0.97917080393238687</v>
      </c>
      <c r="AJ226" s="64">
        <f t="shared" ca="1" si="265"/>
        <v>0.98016080209058565</v>
      </c>
      <c r="AK226" s="64">
        <f t="shared" ca="1" si="265"/>
        <v>0.98025542490219741</v>
      </c>
      <c r="AL226" s="64">
        <f t="shared" ca="1" si="265"/>
        <v>0.98082462240600987</v>
      </c>
      <c r="AM226" s="64">
        <f t="shared" ca="1" si="265"/>
        <v>0.98111655792537555</v>
      </c>
      <c r="AN226" s="64">
        <f t="shared" ca="1" si="265"/>
        <v>0.98141187251535611</v>
      </c>
      <c r="AO226" s="64">
        <f t="shared" ca="1" si="265"/>
        <v>0.98167110939750246</v>
      </c>
      <c r="AP226" s="64">
        <f t="shared" ca="1" si="265"/>
        <v>0.98251408063930723</v>
      </c>
      <c r="AQ226" s="64">
        <f t="shared" ca="1" si="265"/>
        <v>0.98510151614027686</v>
      </c>
      <c r="AR226" s="64">
        <f t="shared" ca="1" si="265"/>
        <v>0.98516407910944037</v>
      </c>
      <c r="AS226" s="64">
        <f t="shared" ca="1" si="265"/>
        <v>0.98425758928069351</v>
      </c>
      <c r="AT226" s="64">
        <f t="shared" ca="1" si="265"/>
        <v>0.98257856379068131</v>
      </c>
      <c r="AV226" s="40">
        <f t="shared" ca="1" si="187"/>
        <v>0.98537762822727559</v>
      </c>
      <c r="AW226" s="41">
        <f t="shared" ca="1" si="188"/>
        <v>1</v>
      </c>
      <c r="AX226" t="str">
        <f t="shared" ca="1" si="191"/>
        <v>+10s</v>
      </c>
      <c r="AY226">
        <f t="shared" ca="1" si="192"/>
        <v>0</v>
      </c>
      <c r="AZ226" s="5">
        <f t="shared" ca="1" si="193"/>
        <v>1</v>
      </c>
      <c r="BB226">
        <f t="shared" si="234"/>
        <v>0.47710465032339178</v>
      </c>
      <c r="BC226">
        <f t="shared" si="235"/>
        <v>0.52289534967660822</v>
      </c>
      <c r="BE226" s="33">
        <f t="shared" si="236"/>
        <v>2.9113511544766761</v>
      </c>
      <c r="BF226" s="32">
        <f t="shared" si="237"/>
        <v>0.76409122207016422</v>
      </c>
      <c r="BG226" s="33"/>
      <c r="BH226" s="34">
        <f t="shared" si="238"/>
        <v>0.23590877792983578</v>
      </c>
      <c r="BI226" s="34"/>
      <c r="BJ226" s="34">
        <f t="shared" si="243"/>
        <v>0.23590877792983578</v>
      </c>
      <c r="BK226" s="34"/>
      <c r="BL226" s="5">
        <f t="shared" ca="1" si="189"/>
        <v>0.74042880205237049</v>
      </c>
    </row>
    <row r="227" spans="1:64" x14ac:dyDescent="0.2">
      <c r="A227" s="45">
        <v>219</v>
      </c>
      <c r="B227" s="35">
        <f t="shared" si="239"/>
        <v>2.5231481481481369E-2</v>
      </c>
      <c r="C227" s="36">
        <v>89.236252121467061</v>
      </c>
      <c r="D227" s="29">
        <v>90</v>
      </c>
      <c r="E227" s="29">
        <v>3</v>
      </c>
      <c r="F227" s="37">
        <f t="shared" si="226"/>
        <v>0.5</v>
      </c>
      <c r="G227" s="38">
        <f t="shared" si="240"/>
        <v>90</v>
      </c>
      <c r="H227" s="31">
        <v>5</v>
      </c>
      <c r="I227" s="31">
        <v>20</v>
      </c>
      <c r="J227" s="36">
        <v>-12.385431332253145</v>
      </c>
      <c r="K227" s="37">
        <f t="shared" si="228"/>
        <v>-3.0963578330632862</v>
      </c>
      <c r="L227" s="30">
        <f t="shared" si="229"/>
        <v>-3.0963578330632862</v>
      </c>
      <c r="M227" s="37">
        <f t="shared" si="230"/>
        <v>86.90364216693672</v>
      </c>
      <c r="N227" s="37">
        <f t="shared" si="231"/>
        <v>86.90364216693672</v>
      </c>
      <c r="O227" s="37">
        <f t="shared" si="232"/>
        <v>-0.76374787853293924</v>
      </c>
      <c r="Q227" s="64">
        <f t="shared" ref="Q227:AT227" ca="1" si="266">IF(AND(ABS(SLOPE($L197:$L227,$A197:$A227)) &gt; $Q$3,
      ABS(SLOPE(OFFSET($O197:$O227, Q$7, 0),$A197:$A227)) &gt; $Q$3),
(MAX(0,(CORREL( $L197:$L227, OFFSET($O197:$O227, Q$7, 0) )))),
(1-ABS(SLOPE($L197:$L227, $A197:$A227)-SLOPE(OFFSET($O197:$O227, Q$7, 0),$A197:$A227)))
)</f>
        <v>0.98568799476885893</v>
      </c>
      <c r="R227" s="64">
        <f t="shared" ca="1" si="266"/>
        <v>0.98529263788057297</v>
      </c>
      <c r="S227" s="64">
        <f t="shared" ca="1" si="266"/>
        <v>0.98494325833012719</v>
      </c>
      <c r="T227" s="64">
        <f t="shared" ca="1" si="266"/>
        <v>0.98330578414306624</v>
      </c>
      <c r="U227" s="64">
        <f t="shared" ca="1" si="266"/>
        <v>0.98262689075446241</v>
      </c>
      <c r="V227" s="64">
        <f t="shared" ca="1" si="266"/>
        <v>0.98268461110451721</v>
      </c>
      <c r="W227" s="64">
        <f t="shared" ca="1" si="266"/>
        <v>0.98145022823509509</v>
      </c>
      <c r="X227" s="64">
        <f t="shared" ca="1" si="266"/>
        <v>0.98062475272773342</v>
      </c>
      <c r="Y227" s="64">
        <f t="shared" ca="1" si="266"/>
        <v>0.97992200525536277</v>
      </c>
      <c r="Z227" s="64">
        <f t="shared" ca="1" si="266"/>
        <v>0.98022063480701815</v>
      </c>
      <c r="AA227" s="64">
        <f t="shared" ca="1" si="266"/>
        <v>0.97941763844485741</v>
      </c>
      <c r="AB227" s="64">
        <f t="shared" ca="1" si="266"/>
        <v>0.97934889475909659</v>
      </c>
      <c r="AC227" s="64">
        <f t="shared" ca="1" si="266"/>
        <v>0.97934771534639187</v>
      </c>
      <c r="AD227" s="64">
        <f t="shared" ca="1" si="266"/>
        <v>0.97982952503941545</v>
      </c>
      <c r="AE227" s="64">
        <f t="shared" ca="1" si="266"/>
        <v>0.97731985671890964</v>
      </c>
      <c r="AF227" s="64">
        <f t="shared" ca="1" si="266"/>
        <v>0.97797795616232619</v>
      </c>
      <c r="AG227" s="64">
        <f t="shared" ca="1" si="266"/>
        <v>0.97897556480108716</v>
      </c>
      <c r="AH227" s="64">
        <f t="shared" ca="1" si="266"/>
        <v>0.9787077955461948</v>
      </c>
      <c r="AI227" s="64">
        <f t="shared" ca="1" si="266"/>
        <v>0.97949114408536897</v>
      </c>
      <c r="AJ227" s="64">
        <f t="shared" ca="1" si="266"/>
        <v>0.97963036924179236</v>
      </c>
      <c r="AK227" s="64">
        <f t="shared" ca="1" si="266"/>
        <v>0.98018718891437262</v>
      </c>
      <c r="AL227" s="64">
        <f t="shared" ca="1" si="266"/>
        <v>0.98065501443151704</v>
      </c>
      <c r="AM227" s="64">
        <f t="shared" ca="1" si="266"/>
        <v>0.98087574507404074</v>
      </c>
      <c r="AN227" s="64">
        <f t="shared" ca="1" si="266"/>
        <v>0.98110970915193974</v>
      </c>
      <c r="AO227" s="64">
        <f t="shared" ca="1" si="266"/>
        <v>0.98236781123610351</v>
      </c>
      <c r="AP227" s="64">
        <f t="shared" ca="1" si="266"/>
        <v>0.98521482480956823</v>
      </c>
      <c r="AQ227" s="64">
        <f t="shared" ca="1" si="266"/>
        <v>0.98526544964272988</v>
      </c>
      <c r="AR227" s="64">
        <f t="shared" ca="1" si="266"/>
        <v>0.98456835979036483</v>
      </c>
      <c r="AS227" s="64">
        <f t="shared" ca="1" si="266"/>
        <v>0.98312071093150821</v>
      </c>
      <c r="AT227" s="64">
        <f t="shared" ca="1" si="266"/>
        <v>0.97669193387254205</v>
      </c>
      <c r="AV227" s="40">
        <f t="shared" ca="1" si="187"/>
        <v>0.98568799476885893</v>
      </c>
      <c r="AW227" s="41">
        <f t="shared" ca="1" si="188"/>
        <v>0</v>
      </c>
      <c r="AX227" t="str">
        <f t="shared" ca="1" si="191"/>
        <v>No Time Shift</v>
      </c>
      <c r="AY227">
        <f t="shared" ca="1" si="192"/>
        <v>0</v>
      </c>
      <c r="AZ227" s="5">
        <f t="shared" ca="1" si="193"/>
        <v>1</v>
      </c>
      <c r="BB227">
        <f t="shared" si="234"/>
        <v>0.46652199090606938</v>
      </c>
      <c r="BC227">
        <f t="shared" si="235"/>
        <v>0.53347800909393062</v>
      </c>
      <c r="BE227" s="33">
        <f t="shared" si="236"/>
        <v>3.0963578330632862</v>
      </c>
      <c r="BF227" s="32">
        <f t="shared" si="237"/>
        <v>0.74714291280205447</v>
      </c>
      <c r="BG227" s="33"/>
      <c r="BH227" s="34">
        <f t="shared" si="238"/>
        <v>0.25285708719794553</v>
      </c>
      <c r="BI227" s="34"/>
      <c r="BJ227" s="34">
        <f t="shared" si="243"/>
        <v>0.25285708719794553</v>
      </c>
      <c r="BK227" s="34"/>
      <c r="BL227" s="5">
        <f t="shared" ca="1" si="189"/>
        <v>0.74618169398893475</v>
      </c>
    </row>
    <row r="228" spans="1:64" x14ac:dyDescent="0.2">
      <c r="A228" s="45">
        <v>220</v>
      </c>
      <c r="B228" s="35">
        <f t="shared" si="239"/>
        <v>2.5347222222222108E-2</v>
      </c>
      <c r="C228" s="36">
        <v>89.116086220424961</v>
      </c>
      <c r="D228" s="29">
        <v>90</v>
      </c>
      <c r="E228" s="29">
        <v>3</v>
      </c>
      <c r="F228" s="37">
        <f t="shared" si="226"/>
        <v>0.5</v>
      </c>
      <c r="G228" s="38">
        <f t="shared" si="240"/>
        <v>90</v>
      </c>
      <c r="H228" s="31">
        <v>5</v>
      </c>
      <c r="I228" s="31">
        <v>20</v>
      </c>
      <c r="J228" s="36">
        <v>-13.098916510033042</v>
      </c>
      <c r="K228" s="37">
        <f t="shared" si="228"/>
        <v>-3.2747291275082602</v>
      </c>
      <c r="L228" s="30">
        <f t="shared" si="229"/>
        <v>-3.2747291275082602</v>
      </c>
      <c r="M228" s="37">
        <f t="shared" si="230"/>
        <v>86.725270872491734</v>
      </c>
      <c r="N228" s="37">
        <f t="shared" si="231"/>
        <v>86.725270872491734</v>
      </c>
      <c r="O228" s="37">
        <f t="shared" si="232"/>
        <v>-0.88391377957503892</v>
      </c>
      <c r="Q228" s="64">
        <f t="shared" ref="Q228:AT228" ca="1" si="267">IF(AND(ABS(SLOPE($L198:$L228,$A198:$A228)) &gt; $Q$3,
      ABS(SLOPE(OFFSET($O198:$O228, Q$7, 0),$A198:$A228)) &gt; $Q$3),
(MAX(0,(CORREL( $L198:$L228, OFFSET($O198:$O228, Q$7, 0) )))),
(1-ABS(SLOPE($L198:$L228, $A198:$A228)-SLOPE(OFFSET($O198:$O228, Q$7, 0),$A198:$A228)))
)</f>
        <v>0.98556212814717148</v>
      </c>
      <c r="R228" s="64">
        <f t="shared" ca="1" si="267"/>
        <v>0.98524982793606974</v>
      </c>
      <c r="S228" s="64">
        <f t="shared" ca="1" si="267"/>
        <v>0.98351176808883467</v>
      </c>
      <c r="T228" s="64">
        <f t="shared" ca="1" si="267"/>
        <v>0.98295317980781105</v>
      </c>
      <c r="U228" s="64">
        <f t="shared" ca="1" si="267"/>
        <v>0.98309137863648677</v>
      </c>
      <c r="V228" s="64">
        <f t="shared" ca="1" si="267"/>
        <v>0.98169003172220326</v>
      </c>
      <c r="W228" s="64">
        <f t="shared" ca="1" si="267"/>
        <v>0.98093691205206979</v>
      </c>
      <c r="X228" s="64">
        <f t="shared" ca="1" si="267"/>
        <v>0.98028694050603149</v>
      </c>
      <c r="Y228" s="64">
        <f t="shared" ca="1" si="267"/>
        <v>0.98053114362787652</v>
      </c>
      <c r="Z228" s="64">
        <f t="shared" ca="1" si="267"/>
        <v>0.9796362988783246</v>
      </c>
      <c r="AA228" s="64">
        <f t="shared" ca="1" si="267"/>
        <v>0.97952614838383611</v>
      </c>
      <c r="AB228" s="64">
        <f t="shared" ca="1" si="267"/>
        <v>0.97929168868773186</v>
      </c>
      <c r="AC228" s="64">
        <f t="shared" ca="1" si="267"/>
        <v>0.9797096525416995</v>
      </c>
      <c r="AD228" s="64">
        <f t="shared" ca="1" si="267"/>
        <v>0.976857463033728</v>
      </c>
      <c r="AE228" s="64">
        <f t="shared" ca="1" si="267"/>
        <v>0.97770855116630995</v>
      </c>
      <c r="AF228" s="64">
        <f t="shared" ca="1" si="267"/>
        <v>0.97874612042115916</v>
      </c>
      <c r="AG228" s="64">
        <f t="shared" ca="1" si="267"/>
        <v>0.97817190796678699</v>
      </c>
      <c r="AH228" s="64">
        <f t="shared" ca="1" si="267"/>
        <v>0.97874903910573863</v>
      </c>
      <c r="AI228" s="64">
        <f t="shared" ca="1" si="267"/>
        <v>0.97893275001447677</v>
      </c>
      <c r="AJ228" s="64">
        <f t="shared" ca="1" si="267"/>
        <v>0.97947717920159749</v>
      </c>
      <c r="AK228" s="64">
        <f t="shared" ca="1" si="267"/>
        <v>0.98012044107101914</v>
      </c>
      <c r="AL228" s="64">
        <f t="shared" ca="1" si="267"/>
        <v>0.98026674844864248</v>
      </c>
      <c r="AM228" s="64">
        <f t="shared" ca="1" si="267"/>
        <v>0.98047548213807656</v>
      </c>
      <c r="AN228" s="64">
        <f t="shared" ca="1" si="267"/>
        <v>0.98214763274542927</v>
      </c>
      <c r="AO228" s="64">
        <f t="shared" ca="1" si="267"/>
        <v>0.98525339188568928</v>
      </c>
      <c r="AP228" s="64">
        <f t="shared" ca="1" si="267"/>
        <v>0.98529210314612281</v>
      </c>
      <c r="AQ228" s="64">
        <f t="shared" ca="1" si="267"/>
        <v>0.98480396799046177</v>
      </c>
      <c r="AR228" s="64">
        <f t="shared" ca="1" si="267"/>
        <v>0.98358725495512533</v>
      </c>
      <c r="AS228" s="64">
        <f t="shared" ca="1" si="267"/>
        <v>0.97750708124128349</v>
      </c>
      <c r="AT228" s="64">
        <f t="shared" ca="1" si="267"/>
        <v>0.97145429267471872</v>
      </c>
      <c r="AV228" s="40">
        <f t="shared" ca="1" si="187"/>
        <v>0.98556212814717148</v>
      </c>
      <c r="AW228" s="41">
        <f t="shared" ca="1" si="188"/>
        <v>0</v>
      </c>
      <c r="AX228" t="str">
        <f t="shared" ca="1" si="191"/>
        <v>No Time Shift</v>
      </c>
      <c r="AY228">
        <f t="shared" ca="1" si="192"/>
        <v>0</v>
      </c>
      <c r="AZ228" s="5">
        <f t="shared" ca="1" si="193"/>
        <v>1</v>
      </c>
      <c r="BB228">
        <f t="shared" si="234"/>
        <v>0.47816306958664423</v>
      </c>
      <c r="BC228">
        <f t="shared" si="235"/>
        <v>0.52183693041335577</v>
      </c>
      <c r="BE228" s="33">
        <f t="shared" si="236"/>
        <v>3.2747291275082602</v>
      </c>
      <c r="BF228" s="32">
        <f t="shared" si="237"/>
        <v>0.76578629854400082</v>
      </c>
      <c r="BG228" s="33"/>
      <c r="BH228" s="34">
        <f t="shared" si="238"/>
        <v>0.23421370145599918</v>
      </c>
      <c r="BI228" s="34"/>
      <c r="BJ228" s="34">
        <f t="shared" si="243"/>
        <v>0.23421370145599918</v>
      </c>
      <c r="BK228" s="34"/>
      <c r="BL228" s="5">
        <f t="shared" ca="1" si="189"/>
        <v>0.73992527653439011</v>
      </c>
    </row>
    <row r="229" spans="1:64" x14ac:dyDescent="0.2">
      <c r="A229" s="45">
        <v>221</v>
      </c>
      <c r="B229" s="35">
        <f t="shared" si="239"/>
        <v>2.5462962962962847E-2</v>
      </c>
      <c r="C229" s="36">
        <v>88.813617530104906</v>
      </c>
      <c r="D229" s="29">
        <v>90</v>
      </c>
      <c r="E229" s="29">
        <v>3</v>
      </c>
      <c r="F229" s="37">
        <f t="shared" si="226"/>
        <v>0.5</v>
      </c>
      <c r="G229" s="38">
        <f t="shared" si="240"/>
        <v>90</v>
      </c>
      <c r="H229" s="31">
        <v>5</v>
      </c>
      <c r="I229" s="31">
        <v>20</v>
      </c>
      <c r="J229" s="36">
        <v>-13.784331178017471</v>
      </c>
      <c r="K229" s="37">
        <f t="shared" si="228"/>
        <v>-3.4460827945043677</v>
      </c>
      <c r="L229" s="30">
        <f t="shared" si="229"/>
        <v>-3.4460827945043677</v>
      </c>
      <c r="M229" s="37">
        <f t="shared" si="230"/>
        <v>86.553917205495637</v>
      </c>
      <c r="N229" s="37">
        <f t="shared" si="231"/>
        <v>86.553917205495637</v>
      </c>
      <c r="O229" s="37">
        <f t="shared" si="232"/>
        <v>-1.1863824698950935</v>
      </c>
      <c r="Q229" s="64">
        <f t="shared" ref="Q229:AT229" ca="1" si="268">IF(AND(ABS(SLOPE($L199:$L229,$A199:$A229)) &gt; $Q$3,
      ABS(SLOPE(OFFSET($O199:$O229, Q$7, 0),$A199:$A229)) &gt; $Q$3),
(MAX(0,(CORREL( $L199:$L229, OFFSET($O199:$O229, Q$7, 0) )))),
(1-ABS(SLOPE($L199:$L229, $A199:$A229)-SLOPE(OFFSET($O199:$O229, Q$7, 0),$A199:$A229)))
)</f>
        <v>0.98548235443566801</v>
      </c>
      <c r="R229" s="64">
        <f t="shared" ca="1" si="268"/>
        <v>0.98364366349503951</v>
      </c>
      <c r="S229" s="64">
        <f t="shared" ca="1" si="268"/>
        <v>0.98320563430991081</v>
      </c>
      <c r="T229" s="64">
        <f t="shared" ca="1" si="268"/>
        <v>0.98342444277549268</v>
      </c>
      <c r="U229" s="64">
        <f t="shared" ca="1" si="268"/>
        <v>0.98185594408668087</v>
      </c>
      <c r="V229" s="64">
        <f t="shared" ca="1" si="268"/>
        <v>0.98117536459052457</v>
      </c>
      <c r="W229" s="64">
        <f t="shared" ca="1" si="268"/>
        <v>0.98057831104412341</v>
      </c>
      <c r="X229" s="64">
        <f t="shared" ca="1" si="268"/>
        <v>0.9807679734747522</v>
      </c>
      <c r="Y229" s="64">
        <f t="shared" ca="1" si="268"/>
        <v>0.97978118644909618</v>
      </c>
      <c r="Z229" s="64">
        <f t="shared" ca="1" si="268"/>
        <v>0.97962956461967066</v>
      </c>
      <c r="AA229" s="64">
        <f t="shared" ca="1" si="268"/>
        <v>0.97916143187991445</v>
      </c>
      <c r="AB229" s="64">
        <f t="shared" ca="1" si="268"/>
        <v>0.97951540590432906</v>
      </c>
      <c r="AC229" s="64">
        <f t="shared" ca="1" si="268"/>
        <v>0.97632030837486683</v>
      </c>
      <c r="AD229" s="64">
        <f t="shared" ca="1" si="268"/>
        <v>0.9773646603765711</v>
      </c>
      <c r="AE229" s="64">
        <f t="shared" ca="1" si="268"/>
        <v>0.97844218202399835</v>
      </c>
      <c r="AF229" s="64">
        <f t="shared" ca="1" si="268"/>
        <v>0.97756103058243493</v>
      </c>
      <c r="AG229" s="64">
        <f t="shared" ca="1" si="268"/>
        <v>0.97793153774734298</v>
      </c>
      <c r="AH229" s="64">
        <f t="shared" ca="1" si="268"/>
        <v>0.97815979878423009</v>
      </c>
      <c r="AI229" s="64">
        <f t="shared" ca="1" si="268"/>
        <v>0.97869177446923861</v>
      </c>
      <c r="AJ229" s="64">
        <f t="shared" ca="1" si="268"/>
        <v>0.97951073271591937</v>
      </c>
      <c r="AK229" s="64">
        <f t="shared" ca="1" si="268"/>
        <v>0.97958247478897464</v>
      </c>
      <c r="AL229" s="64">
        <f t="shared" ca="1" si="268"/>
        <v>0.97976591789048673</v>
      </c>
      <c r="AM229" s="64">
        <f t="shared" ca="1" si="268"/>
        <v>0.98185271905129634</v>
      </c>
      <c r="AN229" s="64">
        <f t="shared" ca="1" si="268"/>
        <v>0.98521744397549171</v>
      </c>
      <c r="AO229" s="64">
        <f t="shared" ca="1" si="268"/>
        <v>0.98524421776820148</v>
      </c>
      <c r="AP229" s="64">
        <f t="shared" ca="1" si="268"/>
        <v>0.98496544196302649</v>
      </c>
      <c r="AQ229" s="64">
        <f t="shared" ca="1" si="268"/>
        <v>0.98398016323841886</v>
      </c>
      <c r="AR229" s="64">
        <f t="shared" ca="1" si="268"/>
        <v>0.97824966657902801</v>
      </c>
      <c r="AS229" s="64">
        <f t="shared" ca="1" si="268"/>
        <v>0.97245979157415752</v>
      </c>
      <c r="AT229" s="64">
        <f t="shared" ca="1" si="268"/>
        <v>0.96870499133732002</v>
      </c>
      <c r="AV229" s="40">
        <f t="shared" ca="1" si="187"/>
        <v>0.98548235443566801</v>
      </c>
      <c r="AW229" s="41">
        <f t="shared" ca="1" si="188"/>
        <v>0</v>
      </c>
      <c r="AX229" t="str">
        <f t="shared" ca="1" si="191"/>
        <v>No Time Shift</v>
      </c>
      <c r="AY229">
        <f t="shared" ca="1" si="192"/>
        <v>0</v>
      </c>
      <c r="AZ229" s="5">
        <f t="shared" ca="1" si="193"/>
        <v>1</v>
      </c>
      <c r="BB229">
        <f t="shared" si="234"/>
        <v>0.45194006492185484</v>
      </c>
      <c r="BC229">
        <f t="shared" si="235"/>
        <v>0.54805993507814521</v>
      </c>
      <c r="BE229" s="33">
        <f t="shared" si="236"/>
        <v>3.4460827945043677</v>
      </c>
      <c r="BF229" s="32">
        <f t="shared" si="237"/>
        <v>0.72378971002387371</v>
      </c>
      <c r="BG229" s="33"/>
      <c r="BH229" s="34">
        <f t="shared" si="238"/>
        <v>0.27621028997612629</v>
      </c>
      <c r="BI229" s="34"/>
      <c r="BJ229" s="34">
        <f t="shared" si="243"/>
        <v>0.27621028997612629</v>
      </c>
      <c r="BK229" s="34"/>
      <c r="BL229" s="5">
        <f t="shared" ca="1" si="189"/>
        <v>0.75389754813726473</v>
      </c>
    </row>
    <row r="230" spans="1:64" x14ac:dyDescent="0.2">
      <c r="A230" s="45">
        <v>222</v>
      </c>
      <c r="B230" s="35">
        <f t="shared" si="239"/>
        <v>2.5578703703703586E-2</v>
      </c>
      <c r="C230" s="36">
        <v>88.009541223537994</v>
      </c>
      <c r="D230" s="29">
        <v>90</v>
      </c>
      <c r="E230" s="29">
        <v>3</v>
      </c>
      <c r="F230" s="37">
        <f t="shared" si="226"/>
        <v>0.5</v>
      </c>
      <c r="G230" s="38">
        <f t="shared" si="240"/>
        <v>90</v>
      </c>
      <c r="H230" s="31">
        <v>5</v>
      </c>
      <c r="I230" s="31">
        <v>20</v>
      </c>
      <c r="J230" s="36">
        <v>-14.44020651707647</v>
      </c>
      <c r="K230" s="37">
        <f t="shared" si="228"/>
        <v>-3.6100516292691176</v>
      </c>
      <c r="L230" s="30">
        <f t="shared" si="229"/>
        <v>-3.6100516292691176</v>
      </c>
      <c r="M230" s="37">
        <f t="shared" si="230"/>
        <v>86.389948370730878</v>
      </c>
      <c r="N230" s="37">
        <f t="shared" si="231"/>
        <v>86.389948370730878</v>
      </c>
      <c r="O230" s="37">
        <f t="shared" si="232"/>
        <v>-1.9904587764620061</v>
      </c>
      <c r="Q230" s="64">
        <f t="shared" ref="Q230:AT230" ca="1" si="269">IF(AND(ABS(SLOPE($L200:$L230,$A200:$A230)) &gt; $Q$3,
      ABS(SLOPE(OFFSET($O200:$O230, Q$7, 0),$A200:$A230)) &gt; $Q$3),
(MAX(0,(CORREL( $L200:$L230, OFFSET($O200:$O230, Q$7, 0) )))),
(1-ABS(SLOPE($L200:$L230, $A200:$A230)-SLOPE(OFFSET($O200:$O230, Q$7, 0),$A200:$A230)))
)</f>
        <v>0.98370115018338589</v>
      </c>
      <c r="R230" s="64">
        <f t="shared" ca="1" si="269"/>
        <v>0.98338442746818555</v>
      </c>
      <c r="S230" s="64">
        <f t="shared" ca="1" si="269"/>
        <v>0.98368430617517588</v>
      </c>
      <c r="T230" s="64">
        <f t="shared" ca="1" si="269"/>
        <v>0.98194778581812792</v>
      </c>
      <c r="U230" s="64">
        <f t="shared" ca="1" si="269"/>
        <v>0.98134022806632981</v>
      </c>
      <c r="V230" s="64">
        <f t="shared" ca="1" si="269"/>
        <v>0.98079645151245431</v>
      </c>
      <c r="W230" s="64">
        <f t="shared" ca="1" si="269"/>
        <v>0.98093123579118924</v>
      </c>
      <c r="X230" s="64">
        <f t="shared" ca="1" si="269"/>
        <v>0.97985203748295924</v>
      </c>
      <c r="Y230" s="64">
        <f t="shared" ca="1" si="269"/>
        <v>0.979658710335928</v>
      </c>
      <c r="Z230" s="64">
        <f t="shared" ca="1" si="269"/>
        <v>0.97895555664091316</v>
      </c>
      <c r="AA230" s="64">
        <f t="shared" ca="1" si="269"/>
        <v>0.97924513486201337</v>
      </c>
      <c r="AB230" s="64">
        <f t="shared" ca="1" si="269"/>
        <v>0.97570534301341139</v>
      </c>
      <c r="AC230" s="64">
        <f t="shared" ca="1" si="269"/>
        <v>0.97694402346657794</v>
      </c>
      <c r="AD230" s="64">
        <f t="shared" ca="1" si="269"/>
        <v>0.97806165171903359</v>
      </c>
      <c r="AE230" s="64">
        <f t="shared" ca="1" si="269"/>
        <v>0.97687181110530719</v>
      </c>
      <c r="AF230" s="64">
        <f t="shared" ca="1" si="269"/>
        <v>0.97703444245006943</v>
      </c>
      <c r="AG230" s="64">
        <f t="shared" ca="1" si="269"/>
        <v>0.97730749997055633</v>
      </c>
      <c r="AH230" s="64">
        <f t="shared" ca="1" si="269"/>
        <v>0.97782690774577008</v>
      </c>
      <c r="AI230" s="64">
        <f t="shared" ca="1" si="269"/>
        <v>0.9788225401551931</v>
      </c>
      <c r="AJ230" s="64">
        <f t="shared" ca="1" si="269"/>
        <v>0.97881926990102308</v>
      </c>
      <c r="AK230" s="64">
        <f t="shared" ca="1" si="269"/>
        <v>0.97897725863392193</v>
      </c>
      <c r="AL230" s="64">
        <f t="shared" ca="1" si="269"/>
        <v>0.98148100618766421</v>
      </c>
      <c r="AM230" s="64">
        <f t="shared" ca="1" si="269"/>
        <v>0.98510597316289317</v>
      </c>
      <c r="AN230" s="64">
        <f t="shared" ca="1" si="269"/>
        <v>0.98512073675353573</v>
      </c>
      <c r="AO230" s="64">
        <f t="shared" ca="1" si="269"/>
        <v>0.98505258133054308</v>
      </c>
      <c r="AP230" s="64">
        <f t="shared" ca="1" si="269"/>
        <v>0.98430018267040142</v>
      </c>
      <c r="AQ230" s="64">
        <f t="shared" ca="1" si="269"/>
        <v>0.97892187171851908</v>
      </c>
      <c r="AR230" s="64">
        <f t="shared" ca="1" si="269"/>
        <v>0.97339690969698167</v>
      </c>
      <c r="AS230" s="64">
        <f t="shared" ca="1" si="269"/>
        <v>0.96979799268756162</v>
      </c>
      <c r="AT230" s="64">
        <f t="shared" ca="1" si="269"/>
        <v>0.96338561354913288</v>
      </c>
      <c r="AV230" s="40">
        <f t="shared" ca="1" si="187"/>
        <v>0.98512073675353573</v>
      </c>
      <c r="AW230" s="41">
        <f t="shared" ca="1" si="188"/>
        <v>23</v>
      </c>
      <c r="AX230" t="str">
        <f t="shared" ca="1" si="191"/>
        <v>+230s</v>
      </c>
      <c r="AY230">
        <f t="shared" ca="1" si="192"/>
        <v>220</v>
      </c>
      <c r="AZ230" s="5">
        <f t="shared" ca="1" si="193"/>
        <v>0.26666666666666666</v>
      </c>
      <c r="BB230">
        <f t="shared" si="234"/>
        <v>0.32391857056142231</v>
      </c>
      <c r="BC230">
        <f t="shared" si="235"/>
        <v>0.67608142943857774</v>
      </c>
      <c r="BE230" s="33">
        <f t="shared" si="236"/>
        <v>3.6100516292691176</v>
      </c>
      <c r="BF230" s="32">
        <f t="shared" si="237"/>
        <v>0.51876110673776665</v>
      </c>
      <c r="BG230" s="33"/>
      <c r="BH230" s="34">
        <f t="shared" si="238"/>
        <v>0.48123889326223335</v>
      </c>
      <c r="BI230" s="34"/>
      <c r="BJ230" s="34">
        <f t="shared" si="243"/>
        <v>0.48123889326223335</v>
      </c>
      <c r="BK230" s="34"/>
      <c r="BL230" s="5">
        <f t="shared" ca="1" si="189"/>
        <v>0.57767543222747852</v>
      </c>
    </row>
    <row r="231" spans="1:64" x14ac:dyDescent="0.2">
      <c r="A231" s="45">
        <v>223</v>
      </c>
      <c r="B231" s="35">
        <f t="shared" si="239"/>
        <v>2.5694444444444325E-2</v>
      </c>
      <c r="C231" s="36">
        <v>88.562632449768103</v>
      </c>
      <c r="D231" s="29">
        <v>90</v>
      </c>
      <c r="E231" s="29">
        <v>3</v>
      </c>
      <c r="F231" s="37">
        <f t="shared" si="226"/>
        <v>0.5</v>
      </c>
      <c r="G231" s="38">
        <f t="shared" si="240"/>
        <v>90</v>
      </c>
      <c r="H231" s="31">
        <v>5</v>
      </c>
      <c r="I231" s="31">
        <v>20</v>
      </c>
      <c r="J231" s="36">
        <v>-15.065137009805946</v>
      </c>
      <c r="K231" s="37">
        <f t="shared" si="228"/>
        <v>-3.7662842524514866</v>
      </c>
      <c r="L231" s="30">
        <f t="shared" si="229"/>
        <v>-3.7662842524514866</v>
      </c>
      <c r="M231" s="37">
        <f t="shared" si="230"/>
        <v>86.233715747548516</v>
      </c>
      <c r="N231" s="37">
        <f t="shared" si="231"/>
        <v>86.233715747548516</v>
      </c>
      <c r="O231" s="37">
        <f t="shared" si="232"/>
        <v>-1.4373675502318974</v>
      </c>
      <c r="Q231" s="64">
        <f t="shared" ref="Q231:AT231" ca="1" si="270">IF(AND(ABS(SLOPE($L201:$L231,$A201:$A231)) &gt; $Q$3,
      ABS(SLOPE(OFFSET($O201:$O231, Q$7, 0),$A201:$A231)) &gt; $Q$3),
(MAX(0,(CORREL( $L201:$L231, OFFSET($O201:$O231, Q$7, 0) )))),
(1-ABS(SLOPE($L201:$L231, $A201:$A231)-SLOPE(OFFSET($O201:$O231, Q$7, 0),$A201:$A231)))
)</f>
        <v>0.98348849009067452</v>
      </c>
      <c r="R231" s="64">
        <f t="shared" ca="1" si="270"/>
        <v>0.98387023641996962</v>
      </c>
      <c r="S231" s="64">
        <f t="shared" ca="1" si="270"/>
        <v>0.98196412857280346</v>
      </c>
      <c r="T231" s="64">
        <f t="shared" ca="1" si="270"/>
        <v>0.98143037909584718</v>
      </c>
      <c r="U231" s="64">
        <f t="shared" ca="1" si="270"/>
        <v>0.98094046121294431</v>
      </c>
      <c r="V231" s="64">
        <f t="shared" ca="1" si="270"/>
        <v>0.98101980128529265</v>
      </c>
      <c r="W231" s="64">
        <f t="shared" ca="1" si="270"/>
        <v>0.97984734015900132</v>
      </c>
      <c r="X231" s="64">
        <f t="shared" ca="1" si="270"/>
        <v>0.97961190053436431</v>
      </c>
      <c r="Y231" s="64">
        <f t="shared" ca="1" si="270"/>
        <v>0.97867140135825814</v>
      </c>
      <c r="Z231" s="64">
        <f t="shared" ca="1" si="270"/>
        <v>0.97889590932058013</v>
      </c>
      <c r="AA231" s="64">
        <f t="shared" ca="1" si="270"/>
        <v>0.97500820912559616</v>
      </c>
      <c r="AB231" s="64">
        <f t="shared" ca="1" si="270"/>
        <v>0.97644308891988485</v>
      </c>
      <c r="AC231" s="64">
        <f t="shared" ca="1" si="270"/>
        <v>0.97760114281077992</v>
      </c>
      <c r="AD231" s="64">
        <f t="shared" ca="1" si="270"/>
        <v>0.97609958059319313</v>
      </c>
      <c r="AE231" s="64">
        <f t="shared" ca="1" si="270"/>
        <v>0.97605221901074668</v>
      </c>
      <c r="AF231" s="64">
        <f t="shared" ca="1" si="270"/>
        <v>0.97637050526280067</v>
      </c>
      <c r="AG231" s="64">
        <f t="shared" ca="1" si="270"/>
        <v>0.97687717746840785</v>
      </c>
      <c r="AH231" s="64">
        <f t="shared" ca="1" si="270"/>
        <v>0.97805119512286964</v>
      </c>
      <c r="AI231" s="64">
        <f t="shared" ca="1" si="270"/>
        <v>0.97797215340222865</v>
      </c>
      <c r="AJ231" s="64">
        <f t="shared" ca="1" si="270"/>
        <v>0.97810441778014556</v>
      </c>
      <c r="AK231" s="64">
        <f t="shared" ca="1" si="270"/>
        <v>0.98102913784346224</v>
      </c>
      <c r="AL231" s="64">
        <f t="shared" ca="1" si="270"/>
        <v>0.98491669930762116</v>
      </c>
      <c r="AM231" s="64">
        <f t="shared" ca="1" si="270"/>
        <v>0.9849193299607707</v>
      </c>
      <c r="AN231" s="64">
        <f t="shared" ca="1" si="270"/>
        <v>0.98506393245841328</v>
      </c>
      <c r="AO231" s="64">
        <f t="shared" ca="1" si="270"/>
        <v>0.98454683000627319</v>
      </c>
      <c r="AP231" s="64">
        <f t="shared" ca="1" si="270"/>
        <v>0.97952468875884313</v>
      </c>
      <c r="AQ231" s="64">
        <f t="shared" ca="1" si="270"/>
        <v>0.97426775161902213</v>
      </c>
      <c r="AR231" s="64">
        <f t="shared" ca="1" si="270"/>
        <v>0.970826576051804</v>
      </c>
      <c r="AS231" s="64">
        <f t="shared" ca="1" si="270"/>
        <v>0.96464194192441577</v>
      </c>
      <c r="AT231" s="64">
        <f t="shared" ca="1" si="270"/>
        <v>0.93253080973714353</v>
      </c>
      <c r="AV231" s="40">
        <f t="shared" ref="AV231:AV294" ca="1" si="271">MAX(Q231:AT231)</f>
        <v>0.98506393245841328</v>
      </c>
      <c r="AW231" s="41">
        <f t="shared" ref="AW231:AW294" ca="1" si="272">MATCH(AV231, Q231:AT231, 0)-1</f>
        <v>23</v>
      </c>
      <c r="AX231" t="str">
        <f t="shared" ca="1" si="191"/>
        <v>+230s</v>
      </c>
      <c r="AY231">
        <f t="shared" ca="1" si="192"/>
        <v>220</v>
      </c>
      <c r="AZ231" s="5">
        <f t="shared" ca="1" si="193"/>
        <v>0.26666666666666666</v>
      </c>
      <c r="BB231">
        <f t="shared" si="234"/>
        <v>0.46578334044391784</v>
      </c>
      <c r="BC231">
        <f t="shared" si="235"/>
        <v>0.53421665955608222</v>
      </c>
      <c r="BE231" s="33">
        <f t="shared" si="236"/>
        <v>3.7662842524514866</v>
      </c>
      <c r="BF231" s="32">
        <f t="shared" si="237"/>
        <v>0.74595995150849859</v>
      </c>
      <c r="BG231" s="33"/>
      <c r="BH231" s="34">
        <f t="shared" si="238"/>
        <v>0.25404004849150141</v>
      </c>
      <c r="BI231" s="34"/>
      <c r="BJ231" s="34">
        <f t="shared" si="243"/>
        <v>0.25404004849150141</v>
      </c>
      <c r="BK231" s="34"/>
      <c r="BL231" s="5">
        <f t="shared" ref="BL231:BL294" ca="1" si="273">($BL$2*AV231+$BL$3*AZ231+BJ231*$BL$4)/SUM($BL$2:$BL$4)</f>
        <v>0.50192354920552706</v>
      </c>
    </row>
    <row r="232" spans="1:64" x14ac:dyDescent="0.2">
      <c r="A232" s="45">
        <v>224</v>
      </c>
      <c r="B232" s="35">
        <f t="shared" si="239"/>
        <v>2.5810185185185065E-2</v>
      </c>
      <c r="C232" s="36">
        <v>88.110611768137488</v>
      </c>
      <c r="D232" s="29">
        <v>90</v>
      </c>
      <c r="E232" s="29">
        <v>3</v>
      </c>
      <c r="F232" s="37">
        <f t="shared" si="226"/>
        <v>0.5</v>
      </c>
      <c r="G232" s="38">
        <f t="shared" si="240"/>
        <v>90</v>
      </c>
      <c r="H232" s="31">
        <v>5</v>
      </c>
      <c r="I232" s="31">
        <v>20</v>
      </c>
      <c r="J232" s="36">
        <v>-15.657783452501214</v>
      </c>
      <c r="K232" s="37">
        <f t="shared" si="228"/>
        <v>-3.914445863125303</v>
      </c>
      <c r="L232" s="30">
        <f t="shared" si="229"/>
        <v>-3.914445863125303</v>
      </c>
      <c r="M232" s="37">
        <f t="shared" si="230"/>
        <v>86.085554136874691</v>
      </c>
      <c r="N232" s="37">
        <f t="shared" si="231"/>
        <v>86.085554136874691</v>
      </c>
      <c r="O232" s="37">
        <f t="shared" si="232"/>
        <v>-1.8893882318625117</v>
      </c>
      <c r="Q232" s="64">
        <f t="shared" ref="Q232:AT232" ca="1" si="274">IF(AND(ABS(SLOPE($L202:$L232,$A202:$A232)) &gt; $Q$3,
      ABS(SLOPE(OFFSET($O202:$O232, Q$7, 0),$A202:$A232)) &gt; $Q$3),
(MAX(0,(CORREL( $L202:$L232, OFFSET($O202:$O232, Q$7, 0) )))),
(1-ABS(SLOPE($L202:$L232, $A202:$A232)-SLOPE(OFFSET($O202:$O232, Q$7, 0),$A202:$A232)))
)</f>
        <v>0.98398020838647948</v>
      </c>
      <c r="R232" s="64">
        <f t="shared" ca="1" si="274"/>
        <v>0.98190222622566303</v>
      </c>
      <c r="S232" s="64">
        <f t="shared" ca="1" si="274"/>
        <v>0.98144338925993968</v>
      </c>
      <c r="T232" s="64">
        <f t="shared" ca="1" si="274"/>
        <v>0.98100814384781598</v>
      </c>
      <c r="U232" s="64">
        <f t="shared" ca="1" si="274"/>
        <v>0.98103123592338837</v>
      </c>
      <c r="V232" s="64">
        <f t="shared" ca="1" si="274"/>
        <v>0.97976426429267605</v>
      </c>
      <c r="W232" s="64">
        <f t="shared" ca="1" si="274"/>
        <v>0.97948612530688972</v>
      </c>
      <c r="X232" s="64">
        <f t="shared" ca="1" si="274"/>
        <v>0.97830494209561736</v>
      </c>
      <c r="Y232" s="64">
        <f t="shared" ca="1" si="274"/>
        <v>0.97846342595600988</v>
      </c>
      <c r="Z232" s="64">
        <f t="shared" ca="1" si="274"/>
        <v>0.97422312418914825</v>
      </c>
      <c r="AA232" s="64">
        <f t="shared" ca="1" si="274"/>
        <v>0.975856910565432</v>
      </c>
      <c r="AB232" s="64">
        <f t="shared" ca="1" si="274"/>
        <v>0.97705587897982182</v>
      </c>
      <c r="AC232" s="64">
        <f t="shared" ca="1" si="274"/>
        <v>0.97523823169978374</v>
      </c>
      <c r="AD232" s="64">
        <f t="shared" ca="1" si="274"/>
        <v>0.97497786066455927</v>
      </c>
      <c r="AE232" s="64">
        <f t="shared" ca="1" si="274"/>
        <v>0.97534200073130839</v>
      </c>
      <c r="AF232" s="64">
        <f t="shared" ca="1" si="274"/>
        <v>0.97583571369861155</v>
      </c>
      <c r="AG232" s="64">
        <f t="shared" ca="1" si="274"/>
        <v>0.97719058846884943</v>
      </c>
      <c r="AH232" s="64">
        <f t="shared" ca="1" si="274"/>
        <v>0.97703469178418667</v>
      </c>
      <c r="AI232" s="64">
        <f t="shared" ca="1" si="274"/>
        <v>0.9771408512450841</v>
      </c>
      <c r="AJ232" s="64">
        <f t="shared" ca="1" si="274"/>
        <v>0.98049236488217251</v>
      </c>
      <c r="AK232" s="64">
        <f t="shared" ca="1" si="274"/>
        <v>0.98464598700973793</v>
      </c>
      <c r="AL232" s="64">
        <f t="shared" ca="1" si="274"/>
        <v>0.98463631000811935</v>
      </c>
      <c r="AM232" s="64">
        <f t="shared" ca="1" si="274"/>
        <v>0.984996718948985</v>
      </c>
      <c r="AN232" s="64">
        <f t="shared" ca="1" si="274"/>
        <v>0.98471833827827326</v>
      </c>
      <c r="AO232" s="64">
        <f t="shared" ca="1" si="274"/>
        <v>0.9800578908721268</v>
      </c>
      <c r="AP232" s="64">
        <f t="shared" ca="1" si="274"/>
        <v>0.97507325373647702</v>
      </c>
      <c r="AQ232" s="64">
        <f t="shared" ca="1" si="274"/>
        <v>0.97179236341779252</v>
      </c>
      <c r="AR232" s="64">
        <f t="shared" ca="1" si="274"/>
        <v>0.96583924422491585</v>
      </c>
      <c r="AS232" s="64">
        <f t="shared" ca="1" si="274"/>
        <v>0.93449425949180653</v>
      </c>
      <c r="AT232" s="64">
        <f t="shared" ca="1" si="274"/>
        <v>0.90770812563362391</v>
      </c>
      <c r="AV232" s="40">
        <f t="shared" ca="1" si="271"/>
        <v>0.984996718948985</v>
      </c>
      <c r="AW232" s="41">
        <f t="shared" ca="1" si="272"/>
        <v>22</v>
      </c>
      <c r="AX232" t="str">
        <f t="shared" ref="AX232:AX295" ca="1" si="275">OFFSET($Q$6, 0, AW232)</f>
        <v>+220s</v>
      </c>
      <c r="AY232">
        <f t="shared" ref="AY232:AY295" ca="1" si="276">MAX(AW232-1,0) * 10</f>
        <v>210</v>
      </c>
      <c r="AZ232" s="5">
        <f t="shared" ref="AZ232:AZ295" ca="1" si="277">ABS( 5*60 - AY232 ) / (5*60)</f>
        <v>0.3</v>
      </c>
      <c r="BB232">
        <f t="shared" si="234"/>
        <v>0.40501152625255826</v>
      </c>
      <c r="BC232">
        <f t="shared" si="235"/>
        <v>0.59498847374744179</v>
      </c>
      <c r="BE232" s="33">
        <f t="shared" si="236"/>
        <v>3.914445863125303</v>
      </c>
      <c r="BF232" s="32">
        <f t="shared" si="237"/>
        <v>0.64863285620263211</v>
      </c>
      <c r="BG232" s="33"/>
      <c r="BH232" s="34">
        <f t="shared" si="238"/>
        <v>0.35136714379736789</v>
      </c>
      <c r="BI232" s="34"/>
      <c r="BJ232" s="34">
        <f t="shared" si="243"/>
        <v>0.35136714379736789</v>
      </c>
      <c r="BK232" s="34"/>
      <c r="BL232" s="5">
        <f t="shared" ca="1" si="273"/>
        <v>0.54545462091545094</v>
      </c>
    </row>
    <row r="233" spans="1:64" x14ac:dyDescent="0.2">
      <c r="A233" s="45">
        <v>225</v>
      </c>
      <c r="B233" s="35">
        <f t="shared" si="239"/>
        <v>2.5925925925925804E-2</v>
      </c>
      <c r="C233" s="36">
        <v>87.596243622739181</v>
      </c>
      <c r="D233" s="29">
        <v>90</v>
      </c>
      <c r="E233" s="29">
        <v>3</v>
      </c>
      <c r="F233" s="37">
        <f t="shared" si="226"/>
        <v>0.5</v>
      </c>
      <c r="G233" s="38">
        <f t="shared" si="240"/>
        <v>90</v>
      </c>
      <c r="H233" s="31">
        <v>5</v>
      </c>
      <c r="I233" s="31">
        <v>20</v>
      </c>
      <c r="J233" s="36">
        <v>-16.216875825022647</v>
      </c>
      <c r="K233" s="37">
        <f t="shared" si="228"/>
        <v>-4.0542189562556619</v>
      </c>
      <c r="L233" s="30">
        <f t="shared" si="229"/>
        <v>-4.0542189562556619</v>
      </c>
      <c r="M233" s="37">
        <f t="shared" si="230"/>
        <v>85.945781043744333</v>
      </c>
      <c r="N233" s="37">
        <f t="shared" si="231"/>
        <v>85.945781043744333</v>
      </c>
      <c r="O233" s="37">
        <f t="shared" si="232"/>
        <v>-2.4037563772608195</v>
      </c>
      <c r="Q233" s="64">
        <f t="shared" ref="Q233:AT233" ca="1" si="278">IF(AND(ABS(SLOPE($L203:$L233,$A203:$A233)) &gt; $Q$3,
      ABS(SLOPE(OFFSET($O203:$O233, Q$7, 0),$A203:$A233)) &gt; $Q$3),
(MAX(0,(CORREL( $L203:$L233, OFFSET($O203:$O233, Q$7, 0) )))),
(1-ABS(SLOPE($L203:$L233, $A203:$A233)-SLOPE(OFFSET($O203:$O233, Q$7, 0),$A203:$A233)))
)</f>
        <v>0.9817578968040902</v>
      </c>
      <c r="R233" s="64">
        <f t="shared" ca="1" si="278"/>
        <v>0.98137541248609339</v>
      </c>
      <c r="S233" s="64">
        <f t="shared" ca="1" si="278"/>
        <v>0.98099589888966565</v>
      </c>
      <c r="T233" s="64">
        <f t="shared" ca="1" si="278"/>
        <v>0.98096168824635954</v>
      </c>
      <c r="U233" s="64">
        <f t="shared" ca="1" si="278"/>
        <v>0.97959854199195373</v>
      </c>
      <c r="V233" s="64">
        <f t="shared" ca="1" si="278"/>
        <v>0.97927692744863259</v>
      </c>
      <c r="W233" s="64">
        <f t="shared" ca="1" si="278"/>
        <v>0.97785065300811169</v>
      </c>
      <c r="X233" s="64">
        <f t="shared" ca="1" si="278"/>
        <v>0.97794186385626036</v>
      </c>
      <c r="Y233" s="64">
        <f t="shared" ca="1" si="278"/>
        <v>0.97334271172084819</v>
      </c>
      <c r="Z233" s="64">
        <f t="shared" ca="1" si="278"/>
        <v>0.97517899245161921</v>
      </c>
      <c r="AA233" s="64">
        <f t="shared" ca="1" si="278"/>
        <v>0.97641954196488201</v>
      </c>
      <c r="AB233" s="64">
        <f t="shared" ca="1" si="278"/>
        <v>0.97428004380214439</v>
      </c>
      <c r="AC233" s="64">
        <f t="shared" ca="1" si="278"/>
        <v>0.97380269790140161</v>
      </c>
      <c r="AD233" s="64">
        <f t="shared" ca="1" si="278"/>
        <v>0.97421351990410554</v>
      </c>
      <c r="AE233" s="64">
        <f t="shared" ca="1" si="278"/>
        <v>0.97469399020829839</v>
      </c>
      <c r="AF233" s="64">
        <f t="shared" ca="1" si="278"/>
        <v>0.97623299511394224</v>
      </c>
      <c r="AG233" s="64">
        <f t="shared" ca="1" si="278"/>
        <v>0.97599881785052456</v>
      </c>
      <c r="AH233" s="64">
        <f t="shared" ca="1" si="278"/>
        <v>0.97607837499430572</v>
      </c>
      <c r="AI233" s="64">
        <f t="shared" ca="1" si="278"/>
        <v>0.97986439323781371</v>
      </c>
      <c r="AJ233" s="64">
        <f t="shared" ca="1" si="278"/>
        <v>0.98428871218711622</v>
      </c>
      <c r="AK233" s="64">
        <f t="shared" ca="1" si="278"/>
        <v>0.98426649796554244</v>
      </c>
      <c r="AL233" s="64">
        <f t="shared" ca="1" si="278"/>
        <v>0.98484672283472408</v>
      </c>
      <c r="AM233" s="64">
        <f t="shared" ca="1" si="278"/>
        <v>0.98481155521414632</v>
      </c>
      <c r="AN233" s="64">
        <f t="shared" ca="1" si="278"/>
        <v>0.98051995731094099</v>
      </c>
      <c r="AO233" s="64">
        <f t="shared" ca="1" si="278"/>
        <v>0.97581312946147913</v>
      </c>
      <c r="AP233" s="64">
        <f t="shared" ca="1" si="278"/>
        <v>0.97269579604626222</v>
      </c>
      <c r="AQ233" s="64">
        <f t="shared" ca="1" si="278"/>
        <v>0.96697901784105544</v>
      </c>
      <c r="AR233" s="64">
        <f t="shared" ca="1" si="278"/>
        <v>0.93641711508584324</v>
      </c>
      <c r="AS233" s="64">
        <f t="shared" ca="1" si="278"/>
        <v>0.91053048580474061</v>
      </c>
      <c r="AT233" s="64">
        <f t="shared" ca="1" si="278"/>
        <v>0.88830130487000503</v>
      </c>
      <c r="AV233" s="40">
        <f t="shared" ca="1" si="271"/>
        <v>0.98484672283472408</v>
      </c>
      <c r="AW233" s="41">
        <f t="shared" ca="1" si="272"/>
        <v>21</v>
      </c>
      <c r="AX233" t="str">
        <f t="shared" ca="1" si="275"/>
        <v>+210s</v>
      </c>
      <c r="AY233">
        <f t="shared" ca="1" si="276"/>
        <v>200</v>
      </c>
      <c r="AZ233" s="5">
        <f t="shared" ca="1" si="277"/>
        <v>0.33333333333333331</v>
      </c>
      <c r="BB233">
        <f t="shared" si="234"/>
        <v>0.33009251579896848</v>
      </c>
      <c r="BC233">
        <f t="shared" si="235"/>
        <v>0.66990748420103152</v>
      </c>
      <c r="BE233" s="33">
        <f t="shared" si="236"/>
        <v>4.0542189562556619</v>
      </c>
      <c r="BF233" s="32">
        <f t="shared" si="237"/>
        <v>0.52864878517132075</v>
      </c>
      <c r="BG233" s="33"/>
      <c r="BH233" s="34">
        <f t="shared" si="238"/>
        <v>0.47135121482867925</v>
      </c>
      <c r="BI233" s="34"/>
      <c r="BJ233" s="34">
        <f t="shared" si="243"/>
        <v>0.47135121482867925</v>
      </c>
      <c r="BK233" s="34"/>
      <c r="BL233" s="5">
        <f t="shared" ca="1" si="273"/>
        <v>0.59651042366557894</v>
      </c>
    </row>
    <row r="234" spans="1:64" x14ac:dyDescent="0.2">
      <c r="A234" s="45">
        <v>226</v>
      </c>
      <c r="B234" s="35">
        <f t="shared" si="239"/>
        <v>2.6041666666666543E-2</v>
      </c>
      <c r="C234" s="36">
        <v>88.099189167539976</v>
      </c>
      <c r="D234" s="29">
        <v>90</v>
      </c>
      <c r="E234" s="29">
        <v>3</v>
      </c>
      <c r="F234" s="37">
        <f t="shared" si="226"/>
        <v>0.5</v>
      </c>
      <c r="G234" s="38">
        <f t="shared" si="240"/>
        <v>90</v>
      </c>
      <c r="H234" s="31">
        <v>5</v>
      </c>
      <c r="I234" s="31">
        <v>20</v>
      </c>
      <c r="J234" s="36">
        <v>-16.741216012403438</v>
      </c>
      <c r="K234" s="37">
        <f t="shared" si="228"/>
        <v>-4.1853040031008595</v>
      </c>
      <c r="L234" s="30">
        <f t="shared" si="229"/>
        <v>-4.1853040031008595</v>
      </c>
      <c r="M234" s="37">
        <f t="shared" si="230"/>
        <v>85.814695996899147</v>
      </c>
      <c r="N234" s="37">
        <f t="shared" si="231"/>
        <v>85.814695996899147</v>
      </c>
      <c r="O234" s="37">
        <f t="shared" si="232"/>
        <v>-1.9008108324600244</v>
      </c>
      <c r="Q234" s="64">
        <f t="shared" ref="Q234:AT234" ca="1" si="279">IF(AND(ABS(SLOPE($L204:$L234,$A204:$A234)) &gt; $Q$3,
      ABS(SLOPE(OFFSET($O204:$O234, Q$7, 0),$A204:$A234)) &gt; $Q$3),
(MAX(0,(CORREL( $L204:$L234, OFFSET($O204:$O234, Q$7, 0) )))),
(1-ABS(SLOPE($L204:$L234, $A204:$A234)-SLOPE(OFFSET($O204:$O234, Q$7, 0),$A204:$A234)))
)</f>
        <v>0.98122101621872471</v>
      </c>
      <c r="R234" s="64">
        <f t="shared" ca="1" si="279"/>
        <v>0.98089855720183405</v>
      </c>
      <c r="S234" s="64">
        <f t="shared" ca="1" si="279"/>
        <v>0.98080572048522008</v>
      </c>
      <c r="T234" s="64">
        <f t="shared" ca="1" si="279"/>
        <v>0.979344291429733</v>
      </c>
      <c r="U234" s="64">
        <f t="shared" ca="1" si="279"/>
        <v>0.97897822286181346</v>
      </c>
      <c r="V234" s="64">
        <f t="shared" ca="1" si="279"/>
        <v>0.97730130769181267</v>
      </c>
      <c r="W234" s="64">
        <f t="shared" ca="1" si="279"/>
        <v>0.97732368056028063</v>
      </c>
      <c r="X234" s="64">
        <f t="shared" ca="1" si="279"/>
        <v>0.97235776983533684</v>
      </c>
      <c r="Y234" s="64">
        <f t="shared" ca="1" si="279"/>
        <v>0.97440107303824364</v>
      </c>
      <c r="Z234" s="64">
        <f t="shared" ca="1" si="279"/>
        <v>0.97568405882109899</v>
      </c>
      <c r="AA234" s="64">
        <f t="shared" ca="1" si="279"/>
        <v>0.97321544528140569</v>
      </c>
      <c r="AB234" s="64">
        <f t="shared" ca="1" si="279"/>
        <v>0.97251614374725026</v>
      </c>
      <c r="AC234" s="64">
        <f t="shared" ca="1" si="279"/>
        <v>0.9729746926543299</v>
      </c>
      <c r="AD234" s="64">
        <f t="shared" ca="1" si="279"/>
        <v>0.97344157224485983</v>
      </c>
      <c r="AE234" s="64">
        <f t="shared" ca="1" si="279"/>
        <v>0.97516883605203597</v>
      </c>
      <c r="AF234" s="64">
        <f t="shared" ca="1" si="279"/>
        <v>0.9748545865963385</v>
      </c>
      <c r="AG234" s="64">
        <f t="shared" ca="1" si="279"/>
        <v>0.97490691881524827</v>
      </c>
      <c r="AH234" s="64">
        <f t="shared" ca="1" si="279"/>
        <v>0.9791371712578395</v>
      </c>
      <c r="AI234" s="64">
        <f t="shared" ca="1" si="279"/>
        <v>0.98383806998880319</v>
      </c>
      <c r="AJ234" s="64">
        <f t="shared" ca="1" si="279"/>
        <v>0.98380303028496807</v>
      </c>
      <c r="AK234" s="64">
        <f t="shared" ca="1" si="279"/>
        <v>0.98460810871423909</v>
      </c>
      <c r="AL234" s="64">
        <f t="shared" ca="1" si="279"/>
        <v>0.98482178652316255</v>
      </c>
      <c r="AM234" s="64">
        <f t="shared" ca="1" si="279"/>
        <v>0.98090794644262758</v>
      </c>
      <c r="AN234" s="64">
        <f t="shared" ca="1" si="279"/>
        <v>0.97648576490782235</v>
      </c>
      <c r="AO234" s="64">
        <f t="shared" ca="1" si="279"/>
        <v>0.97353604355007373</v>
      </c>
      <c r="AP234" s="64">
        <f t="shared" ca="1" si="279"/>
        <v>0.96806157086437117</v>
      </c>
      <c r="AQ234" s="64">
        <f t="shared" ca="1" si="279"/>
        <v>0.93830351734613737</v>
      </c>
      <c r="AR234" s="64">
        <f t="shared" ca="1" si="279"/>
        <v>0.91333945037798447</v>
      </c>
      <c r="AS234" s="64">
        <f t="shared" ca="1" si="279"/>
        <v>0.89153844690458162</v>
      </c>
      <c r="AT234" s="64">
        <f t="shared" ca="1" si="279"/>
        <v>0.8425460803101521</v>
      </c>
      <c r="AV234" s="40">
        <f t="shared" ca="1" si="271"/>
        <v>0.98482178652316255</v>
      </c>
      <c r="AW234" s="41">
        <f t="shared" ca="1" si="272"/>
        <v>21</v>
      </c>
      <c r="AX234" t="str">
        <f t="shared" ca="1" si="275"/>
        <v>+210s</v>
      </c>
      <c r="AY234">
        <f t="shared" ca="1" si="276"/>
        <v>200</v>
      </c>
      <c r="AZ234" s="5">
        <f t="shared" ca="1" si="277"/>
        <v>0.33333333333333331</v>
      </c>
      <c r="BB234">
        <f t="shared" si="234"/>
        <v>0.456898634128167</v>
      </c>
      <c r="BC234">
        <f t="shared" si="235"/>
        <v>0.543101365871833</v>
      </c>
      <c r="BE234" s="33">
        <f t="shared" si="236"/>
        <v>4.1853040031008595</v>
      </c>
      <c r="BF234" s="32">
        <f t="shared" si="237"/>
        <v>0.73173094304686448</v>
      </c>
      <c r="BG234" s="33"/>
      <c r="BH234" s="34">
        <f t="shared" si="238"/>
        <v>0.26826905695313552</v>
      </c>
      <c r="BI234" s="34"/>
      <c r="BJ234" s="34">
        <f t="shared" si="243"/>
        <v>0.26826905695313552</v>
      </c>
      <c r="BK234" s="34"/>
      <c r="BL234" s="5">
        <f t="shared" ca="1" si="273"/>
        <v>0.52880805893654381</v>
      </c>
    </row>
    <row r="235" spans="1:64" x14ac:dyDescent="0.2">
      <c r="A235" s="45">
        <v>227</v>
      </c>
      <c r="B235" s="35">
        <f t="shared" si="239"/>
        <v>2.6157407407407282E-2</v>
      </c>
      <c r="C235" s="36">
        <v>87.920653634250996</v>
      </c>
      <c r="D235" s="29">
        <v>90</v>
      </c>
      <c r="E235" s="29">
        <v>3</v>
      </c>
      <c r="F235" s="37">
        <f t="shared" si="226"/>
        <v>0.5</v>
      </c>
      <c r="G235" s="38">
        <f t="shared" si="240"/>
        <v>90</v>
      </c>
      <c r="H235" s="31">
        <v>5</v>
      </c>
      <c r="I235" s="31">
        <v>20</v>
      </c>
      <c r="J235" s="36">
        <v>-17.229680372367206</v>
      </c>
      <c r="K235" s="37">
        <f t="shared" si="228"/>
        <v>-4.3074200930918014</v>
      </c>
      <c r="L235" s="30">
        <f t="shared" si="229"/>
        <v>-4.3074200930918014</v>
      </c>
      <c r="M235" s="37">
        <f t="shared" si="230"/>
        <v>85.692579906908193</v>
      </c>
      <c r="N235" s="37">
        <f t="shared" si="231"/>
        <v>85.692579906908193</v>
      </c>
      <c r="O235" s="37">
        <f t="shared" si="232"/>
        <v>-2.0793463657490037</v>
      </c>
      <c r="Q235" s="64">
        <f t="shared" ref="Q235:AT235" ca="1" si="280">IF(AND(ABS(SLOPE($L205:$L235,$A205:$A235)) &gt; $Q$3,
      ABS(SLOPE(OFFSET($O205:$O235, Q$7, 0),$A205:$A235)) &gt; $Q$3),
(MAX(0,(CORREL( $L205:$L235, OFFSET($O205:$O235, Q$7, 0) )))),
(1-ABS(SLOPE($L205:$L235, $A205:$A235)-SLOPE(OFFSET($O205:$O235, Q$7, 0),$A205:$A235)))
)</f>
        <v>0.98070914969535572</v>
      </c>
      <c r="R235" s="64">
        <f t="shared" ca="1" si="280"/>
        <v>0.98055607209162543</v>
      </c>
      <c r="S235" s="64">
        <f t="shared" ca="1" si="280"/>
        <v>0.97899377207678939</v>
      </c>
      <c r="T235" s="64">
        <f t="shared" ca="1" si="280"/>
        <v>0.97858205196865655</v>
      </c>
      <c r="U235" s="64">
        <f t="shared" ca="1" si="280"/>
        <v>0.97664770897058772</v>
      </c>
      <c r="V235" s="64">
        <f t="shared" ca="1" si="280"/>
        <v>0.97659933579560965</v>
      </c>
      <c r="W235" s="64">
        <f t="shared" ca="1" si="280"/>
        <v>0.97125696390822458</v>
      </c>
      <c r="X235" s="64">
        <f t="shared" ca="1" si="280"/>
        <v>0.97351283557265078</v>
      </c>
      <c r="Y235" s="64">
        <f t="shared" ca="1" si="280"/>
        <v>0.97483931573079174</v>
      </c>
      <c r="Z235" s="64">
        <f t="shared" ca="1" si="280"/>
        <v>0.97203269899699696</v>
      </c>
      <c r="AA235" s="64">
        <f t="shared" ca="1" si="280"/>
        <v>0.97110535990891234</v>
      </c>
      <c r="AB235" s="64">
        <f t="shared" ca="1" si="280"/>
        <v>0.97161291543137995</v>
      </c>
      <c r="AC235" s="64">
        <f t="shared" ca="1" si="280"/>
        <v>0.97206578546296785</v>
      </c>
      <c r="AD235" s="64">
        <f t="shared" ca="1" si="280"/>
        <v>0.97398636341922329</v>
      </c>
      <c r="AE235" s="64">
        <f t="shared" ca="1" si="280"/>
        <v>0.97358985331814762</v>
      </c>
      <c r="AF235" s="64">
        <f t="shared" ca="1" si="280"/>
        <v>0.97361420202485915</v>
      </c>
      <c r="AG235" s="64">
        <f t="shared" ca="1" si="280"/>
        <v>0.97830060345493064</v>
      </c>
      <c r="AH235" s="64">
        <f t="shared" ca="1" si="280"/>
        <v>0.98328531176354306</v>
      </c>
      <c r="AI235" s="64">
        <f t="shared" ca="1" si="280"/>
        <v>0.98323709465065845</v>
      </c>
      <c r="AJ235" s="64">
        <f t="shared" ca="1" si="280"/>
        <v>0.98427317916255652</v>
      </c>
      <c r="AK235" s="64">
        <f t="shared" ca="1" si="280"/>
        <v>0.98474257310717483</v>
      </c>
      <c r="AL235" s="64">
        <f t="shared" ca="1" si="280"/>
        <v>0.9812173070175102</v>
      </c>
      <c r="AM235" s="64">
        <f t="shared" ca="1" si="280"/>
        <v>0.97708805615633076</v>
      </c>
      <c r="AN235" s="64">
        <f t="shared" ca="1" si="280"/>
        <v>0.97431085654637528</v>
      </c>
      <c r="AO235" s="64">
        <f t="shared" ca="1" si="280"/>
        <v>0.96908589725820471</v>
      </c>
      <c r="AP235" s="64">
        <f t="shared" ca="1" si="280"/>
        <v>0.9401566616978897</v>
      </c>
      <c r="AQ235" s="64">
        <f t="shared" ca="1" si="280"/>
        <v>0.91614297597466154</v>
      </c>
      <c r="AR235" s="64">
        <f t="shared" ca="1" si="280"/>
        <v>0.89478399189442959</v>
      </c>
      <c r="AS235" s="64">
        <f t="shared" ca="1" si="280"/>
        <v>0.84671212253452433</v>
      </c>
      <c r="AT235" s="64">
        <f t="shared" ca="1" si="280"/>
        <v>0.7895685576478918</v>
      </c>
      <c r="AV235" s="40">
        <f t="shared" ca="1" si="271"/>
        <v>0.98474257310717483</v>
      </c>
      <c r="AW235" s="41">
        <f t="shared" ca="1" si="272"/>
        <v>20</v>
      </c>
      <c r="AX235" t="str">
        <f t="shared" ca="1" si="275"/>
        <v>+200s</v>
      </c>
      <c r="AY235">
        <f t="shared" ca="1" si="276"/>
        <v>190</v>
      </c>
      <c r="AZ235" s="5">
        <f t="shared" ca="1" si="277"/>
        <v>0.36666666666666664</v>
      </c>
      <c r="BB235">
        <f t="shared" si="234"/>
        <v>0.44561474546855956</v>
      </c>
      <c r="BC235">
        <f t="shared" si="235"/>
        <v>0.5543852545314405</v>
      </c>
      <c r="BE235" s="33">
        <f t="shared" si="236"/>
        <v>4.3074200930918014</v>
      </c>
      <c r="BF235" s="32">
        <f t="shared" si="237"/>
        <v>0.71365960320605804</v>
      </c>
      <c r="BG235" s="33"/>
      <c r="BH235" s="34">
        <f t="shared" si="238"/>
        <v>0.28634039679394196</v>
      </c>
      <c r="BI235" s="34"/>
      <c r="BJ235" s="34">
        <f t="shared" si="243"/>
        <v>0.28634039679394196</v>
      </c>
      <c r="BK235" s="34"/>
      <c r="BL235" s="5">
        <f t="shared" ca="1" si="273"/>
        <v>0.5459165455225945</v>
      </c>
    </row>
    <row r="236" spans="1:64" x14ac:dyDescent="0.2">
      <c r="A236" s="45">
        <v>228</v>
      </c>
      <c r="B236" s="35">
        <f t="shared" si="239"/>
        <v>2.6273148148148021E-2</v>
      </c>
      <c r="C236" s="36">
        <v>87.814397154008773</v>
      </c>
      <c r="D236" s="29">
        <v>90</v>
      </c>
      <c r="E236" s="29">
        <v>3</v>
      </c>
      <c r="F236" s="37">
        <f t="shared" si="226"/>
        <v>0.5</v>
      </c>
      <c r="G236" s="38">
        <f t="shared" si="240"/>
        <v>90</v>
      </c>
      <c r="H236" s="31">
        <v>5</v>
      </c>
      <c r="I236" s="31">
        <v>20</v>
      </c>
      <c r="J236" s="36">
        <v>-17.681222143253091</v>
      </c>
      <c r="K236" s="37">
        <f t="shared" si="228"/>
        <v>-4.4203055358132728</v>
      </c>
      <c r="L236" s="30">
        <f t="shared" si="229"/>
        <v>-4.4203055358132728</v>
      </c>
      <c r="M236" s="37">
        <f t="shared" si="230"/>
        <v>85.57969446418673</v>
      </c>
      <c r="N236" s="37">
        <f t="shared" si="231"/>
        <v>85.57969446418673</v>
      </c>
      <c r="O236" s="37">
        <f t="shared" si="232"/>
        <v>-2.1856028459912267</v>
      </c>
      <c r="Q236" s="64">
        <f t="shared" ref="Q236:AT236" ca="1" si="281">IF(AND(ABS(SLOPE($L206:$L236,$A206:$A236)) &gt; $Q$3,
      ABS(SLOPE(OFFSET($O206:$O236, Q$7, 0),$A206:$A236)) &gt; $Q$3),
(MAX(0,(CORREL( $L206:$L236, OFFSET($O206:$O236, Q$7, 0) )))),
(1-ABS(SLOPE($L206:$L236, $A206:$A236)-SLOPE(OFFSET($O206:$O236, Q$7, 0),$A206:$A236)))
)</f>
        <v>0.98020333929802694</v>
      </c>
      <c r="R236" s="64">
        <f t="shared" ca="1" si="281"/>
        <v>0.97853705468384744</v>
      </c>
      <c r="S236" s="64">
        <f t="shared" ca="1" si="281"/>
        <v>0.97807824526964737</v>
      </c>
      <c r="T236" s="64">
        <f t="shared" ca="1" si="281"/>
        <v>0.97587832939183561</v>
      </c>
      <c r="U236" s="64">
        <f t="shared" ca="1" si="281"/>
        <v>0.97575692494080291</v>
      </c>
      <c r="V236" s="64">
        <f t="shared" ca="1" si="281"/>
        <v>0.97002642414488682</v>
      </c>
      <c r="W236" s="64">
        <f t="shared" ca="1" si="281"/>
        <v>0.97250152615513175</v>
      </c>
      <c r="X236" s="64">
        <f t="shared" ca="1" si="281"/>
        <v>0.97387278000202837</v>
      </c>
      <c r="Y236" s="64">
        <f t="shared" ca="1" si="281"/>
        <v>0.97071749145850739</v>
      </c>
      <c r="Z236" s="64">
        <f t="shared" ca="1" si="281"/>
        <v>0.9695548235077549</v>
      </c>
      <c r="AA236" s="64">
        <f t="shared" ca="1" si="281"/>
        <v>0.97011292272381688</v>
      </c>
      <c r="AB236" s="64">
        <f t="shared" ca="1" si="281"/>
        <v>0.97055128585529471</v>
      </c>
      <c r="AC236" s="64">
        <f t="shared" ca="1" si="281"/>
        <v>0.97267124910404013</v>
      </c>
      <c r="AD236" s="64">
        <f t="shared" ca="1" si="281"/>
        <v>0.97218985414863601</v>
      </c>
      <c r="AE236" s="64">
        <f t="shared" ca="1" si="281"/>
        <v>0.9721853112092137</v>
      </c>
      <c r="AF236" s="64">
        <f t="shared" ca="1" si="281"/>
        <v>0.97734217227667297</v>
      </c>
      <c r="AG236" s="64">
        <f t="shared" ca="1" si="281"/>
        <v>0.98261939360072059</v>
      </c>
      <c r="AH236" s="64">
        <f t="shared" ca="1" si="281"/>
        <v>0.98255757722192061</v>
      </c>
      <c r="AI236" s="64">
        <f t="shared" ca="1" si="281"/>
        <v>0.98383204467491581</v>
      </c>
      <c r="AJ236" s="64">
        <f t="shared" ca="1" si="281"/>
        <v>0.9845653863379884</v>
      </c>
      <c r="AK236" s="64">
        <f t="shared" ca="1" si="281"/>
        <v>0.98144161321957812</v>
      </c>
      <c r="AL236" s="64">
        <f t="shared" ca="1" si="281"/>
        <v>0.97761517473269721</v>
      </c>
      <c r="AM236" s="64">
        <f t="shared" ca="1" si="281"/>
        <v>0.97501635015860955</v>
      </c>
      <c r="AN236" s="64">
        <f t="shared" ca="1" si="281"/>
        <v>0.9700494867918098</v>
      </c>
      <c r="AO236" s="64">
        <f t="shared" ca="1" si="281"/>
        <v>0.94197869938774081</v>
      </c>
      <c r="AP236" s="64">
        <f t="shared" ca="1" si="281"/>
        <v>0.91894848363198411</v>
      </c>
      <c r="AQ236" s="64">
        <f t="shared" ca="1" si="281"/>
        <v>0.89804789572115418</v>
      </c>
      <c r="AR236" s="64">
        <f t="shared" ca="1" si="281"/>
        <v>0.85093097596790601</v>
      </c>
      <c r="AS236" s="64">
        <f t="shared" ca="1" si="281"/>
        <v>0.79489402776416163</v>
      </c>
      <c r="AT236" s="64">
        <f t="shared" ca="1" si="281"/>
        <v>0.73245013602906983</v>
      </c>
      <c r="AV236" s="40">
        <f t="shared" ca="1" si="271"/>
        <v>0.9845653863379884</v>
      </c>
      <c r="AW236" s="41">
        <f t="shared" ca="1" si="272"/>
        <v>19</v>
      </c>
      <c r="AX236" t="str">
        <f t="shared" ca="1" si="275"/>
        <v>+190s</v>
      </c>
      <c r="AY236">
        <f t="shared" ca="1" si="276"/>
        <v>180</v>
      </c>
      <c r="AZ236" s="5">
        <f t="shared" ca="1" si="277"/>
        <v>0.4</v>
      </c>
      <c r="BB236">
        <f t="shared" si="234"/>
        <v>0.44694053796440925</v>
      </c>
      <c r="BC236">
        <f t="shared" si="235"/>
        <v>0.55305946203559075</v>
      </c>
      <c r="BE236" s="33">
        <f t="shared" si="236"/>
        <v>4.4203055358132728</v>
      </c>
      <c r="BF236" s="32">
        <f t="shared" si="237"/>
        <v>0.71578288246497657</v>
      </c>
      <c r="BG236" s="33"/>
      <c r="BH236" s="34">
        <f t="shared" si="238"/>
        <v>0.28421711753502343</v>
      </c>
      <c r="BI236" s="34"/>
      <c r="BJ236" s="34">
        <f t="shared" si="243"/>
        <v>0.28421711753502343</v>
      </c>
      <c r="BK236" s="34"/>
      <c r="BL236" s="5">
        <f t="shared" ca="1" si="273"/>
        <v>0.55626083462433729</v>
      </c>
    </row>
    <row r="237" spans="1:64" x14ac:dyDescent="0.2">
      <c r="A237" s="45">
        <v>229</v>
      </c>
      <c r="B237" s="35">
        <f t="shared" si="239"/>
        <v>2.638888888888876E-2</v>
      </c>
      <c r="C237" s="36">
        <v>87.099862037194484</v>
      </c>
      <c r="D237" s="29">
        <v>90</v>
      </c>
      <c r="E237" s="29">
        <v>3</v>
      </c>
      <c r="F237" s="37">
        <f t="shared" si="226"/>
        <v>0.5</v>
      </c>
      <c r="G237" s="38">
        <f t="shared" si="240"/>
        <v>90</v>
      </c>
      <c r="H237" s="31">
        <v>5</v>
      </c>
      <c r="I237" s="31">
        <v>20</v>
      </c>
      <c r="J237" s="36">
        <v>-18.094873687188688</v>
      </c>
      <c r="K237" s="37">
        <f t="shared" si="228"/>
        <v>-4.523718421797172</v>
      </c>
      <c r="L237" s="30">
        <f t="shared" si="229"/>
        <v>-4.523718421797172</v>
      </c>
      <c r="M237" s="37">
        <f t="shared" si="230"/>
        <v>85.47628157820283</v>
      </c>
      <c r="N237" s="37">
        <f t="shared" si="231"/>
        <v>85.47628157820283</v>
      </c>
      <c r="O237" s="37">
        <f t="shared" si="232"/>
        <v>-2.9001379628055162</v>
      </c>
      <c r="Q237" s="64">
        <f t="shared" ref="Q237:AT237" ca="1" si="282">IF(AND(ABS(SLOPE($L207:$L237,$A207:$A237)) &gt; $Q$3,
      ABS(SLOPE(OFFSET($O207:$O237, Q$7, 0),$A207:$A237)) &gt; $Q$3),
(MAX(0,(CORREL( $L207:$L237, OFFSET($O207:$O237, Q$7, 0) )))),
(1-ABS(SLOPE($L207:$L237, $A207:$A237)-SLOPE(OFFSET($O207:$O237, Q$7, 0),$A207:$A237)))
)</f>
        <v>0.97796158251766685</v>
      </c>
      <c r="R237" s="64">
        <f t="shared" ca="1" si="282"/>
        <v>0.9774539793634861</v>
      </c>
      <c r="S237" s="64">
        <f t="shared" ca="1" si="282"/>
        <v>0.97497883767556726</v>
      </c>
      <c r="T237" s="64">
        <f t="shared" ca="1" si="282"/>
        <v>0.97478169715170038</v>
      </c>
      <c r="U237" s="64">
        <f t="shared" ca="1" si="282"/>
        <v>0.96864922148284704</v>
      </c>
      <c r="V237" s="64">
        <f t="shared" ca="1" si="282"/>
        <v>0.97135145379179766</v>
      </c>
      <c r="W237" s="64">
        <f t="shared" ca="1" si="282"/>
        <v>0.97276900471190675</v>
      </c>
      <c r="X237" s="64">
        <f t="shared" ca="1" si="282"/>
        <v>0.96925239875066893</v>
      </c>
      <c r="Y237" s="64">
        <f t="shared" ca="1" si="282"/>
        <v>0.96784576649074272</v>
      </c>
      <c r="Z237" s="64">
        <f t="shared" ca="1" si="282"/>
        <v>0.96845623204325459</v>
      </c>
      <c r="AA237" s="64">
        <f t="shared" ca="1" si="282"/>
        <v>0.96887950290054536</v>
      </c>
      <c r="AB237" s="64">
        <f t="shared" ca="1" si="282"/>
        <v>0.97120604991160764</v>
      </c>
      <c r="AC237" s="64">
        <f t="shared" ca="1" si="282"/>
        <v>0.97063666168151197</v>
      </c>
      <c r="AD237" s="64">
        <f t="shared" ca="1" si="282"/>
        <v>0.97060215253864868</v>
      </c>
      <c r="AE237" s="64">
        <f t="shared" ca="1" si="282"/>
        <v>0.97624644230773638</v>
      </c>
      <c r="AF237" s="64">
        <f t="shared" ca="1" si="282"/>
        <v>0.98182651197605564</v>
      </c>
      <c r="AG237" s="64">
        <f t="shared" ca="1" si="282"/>
        <v>0.98175059674448562</v>
      </c>
      <c r="AH237" s="64">
        <f t="shared" ca="1" si="282"/>
        <v>0.9832721845979997</v>
      </c>
      <c r="AI237" s="64">
        <f t="shared" ca="1" si="282"/>
        <v>0.98427921895233828</v>
      </c>
      <c r="AJ237" s="64">
        <f t="shared" ca="1" si="282"/>
        <v>0.9815722028135937</v>
      </c>
      <c r="AK237" s="64">
        <f t="shared" ca="1" si="282"/>
        <v>0.97806024197356511</v>
      </c>
      <c r="AL237" s="64">
        <f t="shared" ca="1" si="282"/>
        <v>0.97564669985395069</v>
      </c>
      <c r="AM237" s="64">
        <f t="shared" ca="1" si="282"/>
        <v>0.97094805242176729</v>
      </c>
      <c r="AN237" s="64">
        <f t="shared" ca="1" si="282"/>
        <v>0.94377057434425982</v>
      </c>
      <c r="AO237" s="64">
        <f t="shared" ca="1" si="282"/>
        <v>0.92176281748198596</v>
      </c>
      <c r="AP237" s="64">
        <f t="shared" ca="1" si="282"/>
        <v>0.90133985572103148</v>
      </c>
      <c r="AQ237" s="64">
        <f t="shared" ca="1" si="282"/>
        <v>0.85521831812867699</v>
      </c>
      <c r="AR237" s="64">
        <f t="shared" ca="1" si="282"/>
        <v>0.80033499016318477</v>
      </c>
      <c r="AS237" s="64">
        <f t="shared" ca="1" si="282"/>
        <v>0.73862852612408103</v>
      </c>
      <c r="AT237" s="64">
        <f t="shared" ca="1" si="282"/>
        <v>0.61129523500848459</v>
      </c>
      <c r="AV237" s="40">
        <f t="shared" ca="1" si="271"/>
        <v>0.98427921895233828</v>
      </c>
      <c r="AW237" s="41">
        <f t="shared" ca="1" si="272"/>
        <v>18</v>
      </c>
      <c r="AX237" t="str">
        <f t="shared" ca="1" si="275"/>
        <v>+180s</v>
      </c>
      <c r="AY237">
        <f t="shared" ca="1" si="276"/>
        <v>170</v>
      </c>
      <c r="AZ237" s="5">
        <f t="shared" ca="1" si="277"/>
        <v>0.43333333333333335</v>
      </c>
      <c r="BB237">
        <f t="shared" si="234"/>
        <v>0.32471609179833116</v>
      </c>
      <c r="BC237">
        <f t="shared" si="235"/>
        <v>0.67528390820166884</v>
      </c>
      <c r="BE237" s="33">
        <f t="shared" si="236"/>
        <v>4.523718421797172</v>
      </c>
      <c r="BF237" s="32">
        <f t="shared" si="237"/>
        <v>0.52003835057960213</v>
      </c>
      <c r="BG237" s="33"/>
      <c r="BH237" s="34">
        <f t="shared" si="238"/>
        <v>0.47996164942039787</v>
      </c>
      <c r="BI237" s="34"/>
      <c r="BJ237" s="34">
        <f t="shared" si="243"/>
        <v>0.47996164942039787</v>
      </c>
      <c r="BK237" s="34"/>
      <c r="BL237" s="5">
        <f t="shared" ca="1" si="273"/>
        <v>0.63252473390202313</v>
      </c>
    </row>
    <row r="238" spans="1:64" x14ac:dyDescent="0.2">
      <c r="A238" s="45">
        <v>230</v>
      </c>
      <c r="B238" s="35">
        <f t="shared" si="239"/>
        <v>2.65046296296295E-2</v>
      </c>
      <c r="C238" s="36">
        <v>87.285605687437737</v>
      </c>
      <c r="D238" s="29">
        <v>90</v>
      </c>
      <c r="E238" s="29">
        <v>3</v>
      </c>
      <c r="F238" s="37">
        <f t="shared" si="226"/>
        <v>0.5</v>
      </c>
      <c r="G238" s="38">
        <f t="shared" si="240"/>
        <v>90</v>
      </c>
      <c r="H238" s="31">
        <v>5</v>
      </c>
      <c r="I238" s="31">
        <v>20</v>
      </c>
      <c r="J238" s="36">
        <v>-18.469748563703355</v>
      </c>
      <c r="K238" s="37">
        <f t="shared" si="228"/>
        <v>-4.6174371409258388</v>
      </c>
      <c r="L238" s="30">
        <f t="shared" si="229"/>
        <v>-4.6174371409258388</v>
      </c>
      <c r="M238" s="37">
        <f t="shared" si="230"/>
        <v>85.382562859074156</v>
      </c>
      <c r="N238" s="37">
        <f t="shared" si="231"/>
        <v>85.382562859074156</v>
      </c>
      <c r="O238" s="37">
        <f t="shared" si="232"/>
        <v>-2.7143943125622627</v>
      </c>
      <c r="Q238" s="64">
        <f t="shared" ref="Q238:AT238" ca="1" si="283">IF(AND(ABS(SLOPE($L208:$L238,$A208:$A238)) &gt; $Q$3,
      ABS(SLOPE(OFFSET($O208:$O238, Q$7, 0),$A208:$A238)) &gt; $Q$3),
(MAX(0,(CORREL( $L208:$L238, OFFSET($O208:$O238, Q$7, 0) )))),
(1-ABS(SLOPE($L208:$L238, $A208:$A238)-SLOPE(OFFSET($O208:$O238, Q$7, 0),$A208:$A238)))
)</f>
        <v>0.97669319036004043</v>
      </c>
      <c r="R238" s="64">
        <f t="shared" ca="1" si="283"/>
        <v>0.97393147669363223</v>
      </c>
      <c r="S238" s="64">
        <f t="shared" ca="1" si="283"/>
        <v>0.97365542334087396</v>
      </c>
      <c r="T238" s="64">
        <f t="shared" ca="1" si="283"/>
        <v>0.96710468511563008</v>
      </c>
      <c r="U238" s="64">
        <f t="shared" ca="1" si="283"/>
        <v>0.97004333682047272</v>
      </c>
      <c r="V238" s="64">
        <f t="shared" ca="1" si="283"/>
        <v>0.97150898057737312</v>
      </c>
      <c r="W238" s="64">
        <f t="shared" ca="1" si="283"/>
        <v>0.96761619202427351</v>
      </c>
      <c r="X238" s="64">
        <f t="shared" ca="1" si="283"/>
        <v>0.96595544930692323</v>
      </c>
      <c r="Y238" s="64">
        <f t="shared" ca="1" si="283"/>
        <v>0.96662042427086425</v>
      </c>
      <c r="Z238" s="64">
        <f t="shared" ca="1" si="283"/>
        <v>0.96702791767906238</v>
      </c>
      <c r="AA238" s="64">
        <f t="shared" ca="1" si="283"/>
        <v>0.96956951203434394</v>
      </c>
      <c r="AB238" s="64">
        <f t="shared" ca="1" si="283"/>
        <v>0.96890847799930802</v>
      </c>
      <c r="AC238" s="64">
        <f t="shared" ca="1" si="283"/>
        <v>0.96884274081658561</v>
      </c>
      <c r="AD238" s="64">
        <f t="shared" ca="1" si="283"/>
        <v>0.97499441142308374</v>
      </c>
      <c r="AE238" s="64">
        <f t="shared" ca="1" si="283"/>
        <v>0.98088949242385626</v>
      </c>
      <c r="AF238" s="64">
        <f t="shared" ca="1" si="283"/>
        <v>0.98079889138141341</v>
      </c>
      <c r="AG238" s="64">
        <f t="shared" ca="1" si="283"/>
        <v>0.98257786613702125</v>
      </c>
      <c r="AH238" s="64">
        <f t="shared" ca="1" si="283"/>
        <v>0.98387004004419021</v>
      </c>
      <c r="AI238" s="64">
        <f t="shared" ca="1" si="283"/>
        <v>0.98159768911631973</v>
      </c>
      <c r="AJ238" s="64">
        <f t="shared" ca="1" si="283"/>
        <v>0.97841388474965829</v>
      </c>
      <c r="AK238" s="64">
        <f t="shared" ca="1" si="283"/>
        <v>0.97619372312131414</v>
      </c>
      <c r="AL238" s="64">
        <f t="shared" ca="1" si="283"/>
        <v>0.97177515016280402</v>
      </c>
      <c r="AM238" s="64">
        <f t="shared" ca="1" si="283"/>
        <v>0.9455317761885883</v>
      </c>
      <c r="AN238" s="64">
        <f t="shared" ca="1" si="283"/>
        <v>0.92459214546524304</v>
      </c>
      <c r="AO238" s="64">
        <f t="shared" ca="1" si="283"/>
        <v>0.90466928561864823</v>
      </c>
      <c r="AP238" s="64">
        <f t="shared" ca="1" si="283"/>
        <v>0.85959037127881077</v>
      </c>
      <c r="AQ238" s="64">
        <f t="shared" ca="1" si="283"/>
        <v>0.80591557578962902</v>
      </c>
      <c r="AR238" s="64">
        <f t="shared" ca="1" si="283"/>
        <v>0.74498464130367137</v>
      </c>
      <c r="AS238" s="64">
        <f t="shared" ca="1" si="283"/>
        <v>0.61890189590699296</v>
      </c>
      <c r="AT238" s="64">
        <f t="shared" ca="1" si="283"/>
        <v>0.84393785043131764</v>
      </c>
      <c r="AV238" s="40">
        <f t="shared" ca="1" si="271"/>
        <v>0.98387004004419021</v>
      </c>
      <c r="AW238" s="41">
        <f t="shared" ca="1" si="272"/>
        <v>17</v>
      </c>
      <c r="AX238" t="str">
        <f t="shared" ca="1" si="275"/>
        <v>+170s</v>
      </c>
      <c r="AY238">
        <f t="shared" ca="1" si="276"/>
        <v>160</v>
      </c>
      <c r="AZ238" s="5">
        <f t="shared" ca="1" si="277"/>
        <v>0.46666666666666667</v>
      </c>
      <c r="BB238">
        <f t="shared" si="234"/>
        <v>0.38060856567271523</v>
      </c>
      <c r="BC238">
        <f t="shared" si="235"/>
        <v>0.61939143432728483</v>
      </c>
      <c r="BE238" s="33">
        <f t="shared" si="236"/>
        <v>4.6174371409258388</v>
      </c>
      <c r="BF238" s="32">
        <f t="shared" si="237"/>
        <v>0.60955109927793305</v>
      </c>
      <c r="BG238" s="33"/>
      <c r="BH238" s="34">
        <f t="shared" si="238"/>
        <v>0.39044890072206695</v>
      </c>
      <c r="BI238" s="34"/>
      <c r="BJ238" s="34">
        <f t="shared" si="243"/>
        <v>0.39044890072206695</v>
      </c>
      <c r="BK238" s="34"/>
      <c r="BL238" s="5">
        <f t="shared" ca="1" si="273"/>
        <v>0.61366186914430798</v>
      </c>
    </row>
    <row r="239" spans="1:64" x14ac:dyDescent="0.2">
      <c r="A239" s="45">
        <v>231</v>
      </c>
      <c r="B239" s="35">
        <f t="shared" si="239"/>
        <v>2.6620370370370239E-2</v>
      </c>
      <c r="C239" s="36">
        <v>86.799890568905596</v>
      </c>
      <c r="D239" s="29">
        <v>90</v>
      </c>
      <c r="E239" s="29">
        <v>3</v>
      </c>
      <c r="F239" s="37">
        <f t="shared" si="226"/>
        <v>0.5</v>
      </c>
      <c r="G239" s="38">
        <f t="shared" si="240"/>
        <v>90</v>
      </c>
      <c r="H239" s="31">
        <v>5</v>
      </c>
      <c r="I239" s="31">
        <v>20</v>
      </c>
      <c r="J239" s="36">
        <v>-18.805043429338482</v>
      </c>
      <c r="K239" s="37">
        <f t="shared" si="228"/>
        <v>-4.7012608573346206</v>
      </c>
      <c r="L239" s="30">
        <f t="shared" si="229"/>
        <v>-4.7012608573346206</v>
      </c>
      <c r="M239" s="37">
        <f t="shared" si="230"/>
        <v>85.298739142665383</v>
      </c>
      <c r="N239" s="37">
        <f t="shared" si="231"/>
        <v>85.298739142665383</v>
      </c>
      <c r="O239" s="37">
        <f t="shared" si="232"/>
        <v>-3.200109431094404</v>
      </c>
      <c r="Q239" s="64">
        <f t="shared" ref="Q239:AT239" ca="1" si="284">IF(AND(ABS(SLOPE($L209:$L239,$A209:$A239)) &gt; $Q$3,
      ABS(SLOPE(OFFSET($O209:$O239, Q$7, 0),$A209:$A239)) &gt; $Q$3),
(MAX(0,(CORREL( $L209:$L239, OFFSET($O209:$O239, Q$7, 0) )))),
(1-ABS(SLOPE($L209:$L239, $A209:$A239)-SLOPE(OFFSET($O209:$O239, Q$7, 0),$A209:$A239)))
)</f>
        <v>0.9727142450009546</v>
      </c>
      <c r="R239" s="64">
        <f t="shared" ca="1" si="284"/>
        <v>0.97235556553299951</v>
      </c>
      <c r="S239" s="64">
        <f t="shared" ca="1" si="284"/>
        <v>0.96536751073074056</v>
      </c>
      <c r="T239" s="64">
        <f t="shared" ca="1" si="284"/>
        <v>0.96855344620818062</v>
      </c>
      <c r="U239" s="64">
        <f t="shared" ca="1" si="284"/>
        <v>0.97006928580144514</v>
      </c>
      <c r="V239" s="64">
        <f t="shared" ca="1" si="284"/>
        <v>0.96578293103070445</v>
      </c>
      <c r="W239" s="64">
        <f t="shared" ca="1" si="284"/>
        <v>0.96385621575257374</v>
      </c>
      <c r="X239" s="64">
        <f t="shared" ca="1" si="284"/>
        <v>0.96457820659436566</v>
      </c>
      <c r="Y239" s="64">
        <f t="shared" ca="1" si="284"/>
        <v>0.96496912306455307</v>
      </c>
      <c r="Z239" s="64">
        <f t="shared" ca="1" si="284"/>
        <v>0.9677356632221461</v>
      </c>
      <c r="AA239" s="64">
        <f t="shared" ca="1" si="284"/>
        <v>0.96697871293181881</v>
      </c>
      <c r="AB239" s="64">
        <f t="shared" ca="1" si="284"/>
        <v>0.96688027289040612</v>
      </c>
      <c r="AC239" s="64">
        <f t="shared" ca="1" si="284"/>
        <v>0.97356265954436705</v>
      </c>
      <c r="AD239" s="64">
        <f t="shared" ca="1" si="284"/>
        <v>0.97978698367750905</v>
      </c>
      <c r="AE239" s="64">
        <f t="shared" ca="1" si="284"/>
        <v>0.97968101061399782</v>
      </c>
      <c r="AF239" s="64">
        <f t="shared" ca="1" si="284"/>
        <v>0.98172937537980709</v>
      </c>
      <c r="AG239" s="64">
        <f t="shared" ca="1" si="284"/>
        <v>0.98332006988643172</v>
      </c>
      <c r="AH239" s="64">
        <f t="shared" ca="1" si="284"/>
        <v>0.98150330543341624</v>
      </c>
      <c r="AI239" s="64">
        <f t="shared" ca="1" si="284"/>
        <v>0.97866363344619212</v>
      </c>
      <c r="AJ239" s="64">
        <f t="shared" ca="1" si="284"/>
        <v>0.9766463092357317</v>
      </c>
      <c r="AK239" s="64">
        <f t="shared" ca="1" si="284"/>
        <v>0.97252165569352134</v>
      </c>
      <c r="AL239" s="64">
        <f t="shared" ca="1" si="284"/>
        <v>0.94725998079686902</v>
      </c>
      <c r="AM239" s="64">
        <f t="shared" ca="1" si="284"/>
        <v>0.9274417812802771</v>
      </c>
      <c r="AN239" s="64">
        <f t="shared" ca="1" si="284"/>
        <v>0.90804522920161701</v>
      </c>
      <c r="AO239" s="64">
        <f t="shared" ca="1" si="284"/>
        <v>0.86406400971031183</v>
      </c>
      <c r="AP239" s="64">
        <f t="shared" ca="1" si="284"/>
        <v>0.81166175713675892</v>
      </c>
      <c r="AQ239" s="64">
        <f t="shared" ca="1" si="284"/>
        <v>0.75155069565740584</v>
      </c>
      <c r="AR239" s="64">
        <f t="shared" ca="1" si="284"/>
        <v>0.62679343303786383</v>
      </c>
      <c r="AS239" s="64">
        <f t="shared" ca="1" si="284"/>
        <v>0.84886766434472205</v>
      </c>
      <c r="AT239" s="64">
        <f t="shared" ca="1" si="284"/>
        <v>0.83536413592387559</v>
      </c>
      <c r="AV239" s="40">
        <f t="shared" ca="1" si="271"/>
        <v>0.98332006988643172</v>
      </c>
      <c r="AW239" s="41">
        <f t="shared" ca="1" si="272"/>
        <v>16</v>
      </c>
      <c r="AX239" t="str">
        <f t="shared" ca="1" si="275"/>
        <v>+160s</v>
      </c>
      <c r="AY239">
        <f t="shared" ca="1" si="276"/>
        <v>150</v>
      </c>
      <c r="AZ239" s="5">
        <f t="shared" ca="1" si="277"/>
        <v>0.5</v>
      </c>
      <c r="BB239">
        <f t="shared" si="234"/>
        <v>0.30023028524804329</v>
      </c>
      <c r="BC239">
        <f t="shared" si="235"/>
        <v>0.69976971475195671</v>
      </c>
      <c r="BE239" s="33">
        <f t="shared" si="236"/>
        <v>4.7012608573346206</v>
      </c>
      <c r="BF239" s="32">
        <f t="shared" si="237"/>
        <v>0.48082391442245831</v>
      </c>
      <c r="BG239" s="33"/>
      <c r="BH239" s="34">
        <f t="shared" si="238"/>
        <v>0.51917608557754169</v>
      </c>
      <c r="BI239" s="34"/>
      <c r="BJ239" s="34">
        <f t="shared" si="243"/>
        <v>0.51917608557754169</v>
      </c>
      <c r="BK239" s="34"/>
      <c r="BL239" s="5">
        <f t="shared" ca="1" si="273"/>
        <v>0.66749871848799114</v>
      </c>
    </row>
    <row r="240" spans="1:64" x14ac:dyDescent="0.2">
      <c r="A240" s="45">
        <v>232</v>
      </c>
      <c r="B240" s="35">
        <f t="shared" si="239"/>
        <v>2.6736111111110978E-2</v>
      </c>
      <c r="C240" s="36">
        <v>87.053133241418834</v>
      </c>
      <c r="D240" s="29">
        <v>90</v>
      </c>
      <c r="E240" s="29">
        <v>3</v>
      </c>
      <c r="F240" s="37">
        <f t="shared" si="226"/>
        <v>0.5</v>
      </c>
      <c r="G240" s="38">
        <f t="shared" si="240"/>
        <v>90</v>
      </c>
      <c r="H240" s="31">
        <v>5</v>
      </c>
      <c r="I240" s="31">
        <v>20</v>
      </c>
      <c r="J240" s="36">
        <v>-19.100039759183783</v>
      </c>
      <c r="K240" s="37">
        <f t="shared" si="228"/>
        <v>-4.7750099397959458</v>
      </c>
      <c r="L240" s="30">
        <f t="shared" si="229"/>
        <v>-4.7750099397959458</v>
      </c>
      <c r="M240" s="37">
        <f t="shared" si="230"/>
        <v>85.22499006020405</v>
      </c>
      <c r="N240" s="37">
        <f t="shared" si="231"/>
        <v>85.22499006020405</v>
      </c>
      <c r="O240" s="37">
        <f t="shared" si="232"/>
        <v>-2.9468667585811659</v>
      </c>
      <c r="Q240" s="64">
        <f t="shared" ref="Q240:AT240" ca="1" si="285">IF(AND(ABS(SLOPE($L210:$L240,$A210:$A240)) &gt; $Q$3,
      ABS(SLOPE(OFFSET($O210:$O240, Q$7, 0),$A210:$A240)) &gt; $Q$3),
(MAX(0,(CORREL( $L210:$L240, OFFSET($O210:$O240, Q$7, 0) )))),
(1-ABS(SLOPE($L210:$L240, $A210:$A240)-SLOPE(OFFSET($O210:$O240, Q$7, 0),$A210:$A240)))
)</f>
        <v>0.97085417965145859</v>
      </c>
      <c r="R240" s="64">
        <f t="shared" ca="1" si="285"/>
        <v>0.96340658837239657</v>
      </c>
      <c r="S240" s="64">
        <f t="shared" ca="1" si="285"/>
        <v>0.96685247645419492</v>
      </c>
      <c r="T240" s="64">
        <f t="shared" ca="1" si="285"/>
        <v>0.96842096494763175</v>
      </c>
      <c r="U240" s="64">
        <f t="shared" ca="1" si="285"/>
        <v>0.96372077380466759</v>
      </c>
      <c r="V240" s="64">
        <f t="shared" ca="1" si="285"/>
        <v>0.96151425503993815</v>
      </c>
      <c r="W240" s="64">
        <f t="shared" ca="1" si="285"/>
        <v>0.96229618451159316</v>
      </c>
      <c r="X240" s="64">
        <f t="shared" ca="1" si="285"/>
        <v>0.96266959231010729</v>
      </c>
      <c r="Y240" s="64">
        <f t="shared" ca="1" si="285"/>
        <v>0.96567262063663473</v>
      </c>
      <c r="Z240" s="64">
        <f t="shared" ca="1" si="285"/>
        <v>0.96481477479427125</v>
      </c>
      <c r="AA240" s="64">
        <f t="shared" ca="1" si="285"/>
        <v>0.96468191241328471</v>
      </c>
      <c r="AB240" s="64">
        <f t="shared" ca="1" si="285"/>
        <v>0.97192222591079858</v>
      </c>
      <c r="AC240" s="64">
        <f t="shared" ca="1" si="285"/>
        <v>0.97849239050021297</v>
      </c>
      <c r="AD240" s="64">
        <f t="shared" ca="1" si="285"/>
        <v>0.97837024531588124</v>
      </c>
      <c r="AE240" s="64">
        <f t="shared" ca="1" si="285"/>
        <v>0.98070199551137716</v>
      </c>
      <c r="AF240" s="64">
        <f t="shared" ca="1" si="285"/>
        <v>0.98260681208965328</v>
      </c>
      <c r="AG240" s="64">
        <f t="shared" ca="1" si="285"/>
        <v>0.98127002328250856</v>
      </c>
      <c r="AH240" s="64">
        <f t="shared" ca="1" si="285"/>
        <v>0.97879310648767393</v>
      </c>
      <c r="AI240" s="64">
        <f t="shared" ca="1" si="285"/>
        <v>0.97698964316504899</v>
      </c>
      <c r="AJ240" s="64">
        <f t="shared" ca="1" si="285"/>
        <v>0.97317504638698538</v>
      </c>
      <c r="AK240" s="64">
        <f t="shared" ca="1" si="285"/>
        <v>0.94895053657977479</v>
      </c>
      <c r="AL240" s="64">
        <f t="shared" ca="1" si="285"/>
        <v>0.93031589602463072</v>
      </c>
      <c r="AM240" s="64">
        <f t="shared" ca="1" si="285"/>
        <v>0.91147618661763752</v>
      </c>
      <c r="AN240" s="64">
        <f t="shared" ca="1" si="285"/>
        <v>0.86865682828031021</v>
      </c>
      <c r="AO240" s="64">
        <f t="shared" ca="1" si="285"/>
        <v>0.81760169885119482</v>
      </c>
      <c r="AP240" s="64">
        <f t="shared" ca="1" si="285"/>
        <v>0.75836215546674224</v>
      </c>
      <c r="AQ240" s="64">
        <f t="shared" ca="1" si="285"/>
        <v>0.63501763181585291</v>
      </c>
      <c r="AR240" s="64">
        <f t="shared" ca="1" si="285"/>
        <v>0.85420414797761957</v>
      </c>
      <c r="AS240" s="64">
        <f t="shared" ca="1" si="285"/>
        <v>0.84070061955677322</v>
      </c>
      <c r="AT240" s="64">
        <f t="shared" ca="1" si="285"/>
        <v>0.8227181877004941</v>
      </c>
      <c r="AV240" s="40">
        <f t="shared" ca="1" si="271"/>
        <v>0.98260681208965328</v>
      </c>
      <c r="AW240" s="41">
        <f t="shared" ca="1" si="272"/>
        <v>15</v>
      </c>
      <c r="AX240" t="str">
        <f t="shared" ca="1" si="275"/>
        <v>+150s</v>
      </c>
      <c r="AY240">
        <f t="shared" ca="1" si="276"/>
        <v>140</v>
      </c>
      <c r="AZ240" s="5">
        <f t="shared" ca="1" si="277"/>
        <v>0.53333333333333333</v>
      </c>
      <c r="BB240">
        <f t="shared" si="234"/>
        <v>0.365628636242956</v>
      </c>
      <c r="BC240">
        <f t="shared" si="235"/>
        <v>0.63437136375704406</v>
      </c>
      <c r="BE240" s="33">
        <f t="shared" si="236"/>
        <v>4.7750099397959458</v>
      </c>
      <c r="BF240" s="32">
        <f t="shared" si="237"/>
        <v>0.58556048720414344</v>
      </c>
      <c r="BG240" s="33"/>
      <c r="BH240" s="34">
        <f t="shared" si="238"/>
        <v>0.41443951279585656</v>
      </c>
      <c r="BI240" s="34"/>
      <c r="BJ240" s="34">
        <f t="shared" si="243"/>
        <v>0.41443951279585656</v>
      </c>
      <c r="BK240" s="34"/>
      <c r="BL240" s="5">
        <f t="shared" ca="1" si="273"/>
        <v>0.6434598860729478</v>
      </c>
    </row>
    <row r="241" spans="1:64" x14ac:dyDescent="0.2">
      <c r="A241" s="45">
        <v>233</v>
      </c>
      <c r="B241" s="35">
        <f t="shared" si="239"/>
        <v>2.6851851851851717E-2</v>
      </c>
      <c r="C241" s="36">
        <v>86.089562683225026</v>
      </c>
      <c r="D241" s="29">
        <v>90</v>
      </c>
      <c r="E241" s="29">
        <v>3</v>
      </c>
      <c r="F241" s="37">
        <f t="shared" si="226"/>
        <v>0.5</v>
      </c>
      <c r="G241" s="38">
        <f t="shared" si="240"/>
        <v>90</v>
      </c>
      <c r="H241" s="31">
        <v>5</v>
      </c>
      <c r="I241" s="31">
        <v>20</v>
      </c>
      <c r="J241" s="36">
        <v>-19.354105386650499</v>
      </c>
      <c r="K241" s="37">
        <f t="shared" si="228"/>
        <v>-4.8385263466626247</v>
      </c>
      <c r="L241" s="30">
        <f t="shared" si="229"/>
        <v>-4.8385263466626247</v>
      </c>
      <c r="M241" s="37">
        <f t="shared" si="230"/>
        <v>85.161473653337382</v>
      </c>
      <c r="N241" s="37">
        <f t="shared" si="231"/>
        <v>85.161473653337382</v>
      </c>
      <c r="O241" s="37">
        <f t="shared" si="232"/>
        <v>-3.9104373167749742</v>
      </c>
      <c r="Q241" s="64">
        <f t="shared" ref="Q241:AT241" ca="1" si="286">IF(AND(ABS(SLOPE($L211:$L241,$A211:$A241)) &gt; $Q$3,
      ABS(SLOPE(OFFSET($O211:$O241, Q$7, 0),$A211:$A241)) &gt; $Q$3),
(MAX(0,(CORREL( $L211:$L241, OFFSET($O211:$O241, Q$7, 0) )))),
(1-ABS(SLOPE($L211:$L241, $A211:$A241)-SLOPE(OFFSET($O211:$O241, Q$7, 0),$A211:$A241)))
)</f>
        <v>0.96118344972949354</v>
      </c>
      <c r="R241" s="64">
        <f t="shared" ca="1" si="286"/>
        <v>0.9649040462883951</v>
      </c>
      <c r="S241" s="64">
        <f t="shared" ca="1" si="286"/>
        <v>0.96652803944391141</v>
      </c>
      <c r="T241" s="64">
        <f t="shared" ca="1" si="286"/>
        <v>0.96139040122757757</v>
      </c>
      <c r="U241" s="64">
        <f t="shared" ca="1" si="286"/>
        <v>0.95888796712549773</v>
      </c>
      <c r="V241" s="64">
        <f t="shared" ca="1" si="286"/>
        <v>0.95973323948853173</v>
      </c>
      <c r="W241" s="64">
        <f t="shared" ca="1" si="286"/>
        <v>0.96008805240519024</v>
      </c>
      <c r="X241" s="64">
        <f t="shared" ca="1" si="286"/>
        <v>0.9633410129506792</v>
      </c>
      <c r="Y241" s="64">
        <f t="shared" ca="1" si="286"/>
        <v>0.96237647119928038</v>
      </c>
      <c r="Z241" s="64">
        <f t="shared" ca="1" si="286"/>
        <v>0.96220718320778442</v>
      </c>
      <c r="AA241" s="64">
        <f t="shared" ca="1" si="286"/>
        <v>0.97003711725621067</v>
      </c>
      <c r="AB241" s="64">
        <f t="shared" ca="1" si="286"/>
        <v>0.97697245061140059</v>
      </c>
      <c r="AC241" s="64">
        <f t="shared" ca="1" si="286"/>
        <v>0.9768332012495371</v>
      </c>
      <c r="AD241" s="64">
        <f t="shared" ca="1" si="286"/>
        <v>0.97946464019113633</v>
      </c>
      <c r="AE241" s="64">
        <f t="shared" ca="1" si="286"/>
        <v>0.98170175414491812</v>
      </c>
      <c r="AF241" s="64">
        <f t="shared" ca="1" si="286"/>
        <v>0.98087336050031748</v>
      </c>
      <c r="AG241" s="64">
        <f t="shared" ca="1" si="286"/>
        <v>0.97878090144424179</v>
      </c>
      <c r="AH241" s="64">
        <f t="shared" ca="1" si="286"/>
        <v>0.97720414600696481</v>
      </c>
      <c r="AI241" s="64">
        <f t="shared" ca="1" si="286"/>
        <v>0.97371841466218867</v>
      </c>
      <c r="AJ241" s="64">
        <f t="shared" ca="1" si="286"/>
        <v>0.95059573506178052</v>
      </c>
      <c r="AK241" s="64">
        <f t="shared" ca="1" si="286"/>
        <v>0.93321707183936464</v>
      </c>
      <c r="AL241" s="64">
        <f t="shared" ca="1" si="286"/>
        <v>0.91496981290151291</v>
      </c>
      <c r="AM241" s="64">
        <f t="shared" ca="1" si="286"/>
        <v>0.87338714731688061</v>
      </c>
      <c r="AN241" s="64">
        <f t="shared" ca="1" si="286"/>
        <v>0.82376611950689249</v>
      </c>
      <c r="AO241" s="64">
        <f t="shared" ca="1" si="286"/>
        <v>0.76545836231305331</v>
      </c>
      <c r="AP241" s="64">
        <f t="shared" ca="1" si="286"/>
        <v>0.64362843921859669</v>
      </c>
      <c r="AQ241" s="64">
        <f t="shared" ca="1" si="286"/>
        <v>0.85993586543636391</v>
      </c>
      <c r="AR241" s="64">
        <f t="shared" ca="1" si="286"/>
        <v>0.84643233701551746</v>
      </c>
      <c r="AS241" s="64">
        <f t="shared" ca="1" si="286"/>
        <v>0.82844990515923844</v>
      </c>
      <c r="AT241" s="64">
        <f t="shared" ca="1" si="286"/>
        <v>0.81129132666019743</v>
      </c>
      <c r="AV241" s="40">
        <f t="shared" ca="1" si="271"/>
        <v>0.98170175414491812</v>
      </c>
      <c r="AW241" s="41">
        <f t="shared" ca="1" si="272"/>
        <v>14</v>
      </c>
      <c r="AX241" t="str">
        <f t="shared" ca="1" si="275"/>
        <v>+140s</v>
      </c>
      <c r="AY241">
        <f t="shared" ca="1" si="276"/>
        <v>130</v>
      </c>
      <c r="AZ241" s="5">
        <f t="shared" ca="1" si="277"/>
        <v>0.56666666666666665</v>
      </c>
      <c r="BB241">
        <f t="shared" si="234"/>
        <v>0.18561780597753011</v>
      </c>
      <c r="BC241">
        <f t="shared" si="235"/>
        <v>0.81438219402246992</v>
      </c>
      <c r="BE241" s="33">
        <f t="shared" si="236"/>
        <v>4.8385263466626247</v>
      </c>
      <c r="BF241" s="32">
        <f t="shared" si="237"/>
        <v>0.29727007714391152</v>
      </c>
      <c r="BG241" s="33"/>
      <c r="BH241" s="34">
        <f t="shared" si="238"/>
        <v>0.70272992285608848</v>
      </c>
      <c r="BI241" s="34"/>
      <c r="BJ241" s="34">
        <f t="shared" si="243"/>
        <v>0.70272992285608848</v>
      </c>
      <c r="BK241" s="34"/>
      <c r="BL241" s="5">
        <f t="shared" ca="1" si="273"/>
        <v>0.75036611455589108</v>
      </c>
    </row>
    <row r="242" spans="1:64" x14ac:dyDescent="0.2">
      <c r="A242" s="45">
        <v>234</v>
      </c>
      <c r="B242" s="35">
        <f t="shared" si="239"/>
        <v>2.6967592592592456E-2</v>
      </c>
      <c r="C242" s="36">
        <v>86.730217948201741</v>
      </c>
      <c r="D242" s="29">
        <v>90</v>
      </c>
      <c r="E242" s="29">
        <v>3</v>
      </c>
      <c r="F242" s="37">
        <f t="shared" si="226"/>
        <v>0.5</v>
      </c>
      <c r="G242" s="38">
        <f t="shared" si="240"/>
        <v>90</v>
      </c>
      <c r="H242" s="31">
        <v>5</v>
      </c>
      <c r="I242" s="31">
        <v>20</v>
      </c>
      <c r="J242" s="36">
        <v>-19.566695858181809</v>
      </c>
      <c r="K242" s="37">
        <f t="shared" si="228"/>
        <v>-4.8916739645454523</v>
      </c>
      <c r="L242" s="30">
        <f t="shared" si="229"/>
        <v>-4.8916739645454523</v>
      </c>
      <c r="M242" s="37">
        <f t="shared" si="230"/>
        <v>85.108326035454553</v>
      </c>
      <c r="N242" s="37">
        <f t="shared" si="231"/>
        <v>85.108326035454553</v>
      </c>
      <c r="O242" s="37">
        <f t="shared" si="232"/>
        <v>-3.2697820517982592</v>
      </c>
      <c r="Q242" s="64">
        <f t="shared" ref="Q242:AT242" ca="1" si="287">IF(AND(ABS(SLOPE($L212:$L242,$A212:$A242)) &gt; $Q$3,
      ABS(SLOPE(OFFSET($O212:$O242, Q$7, 0),$A212:$A242)) &gt; $Q$3),
(MAX(0,(CORREL( $L212:$L242, OFFSET($O212:$O242, Q$7, 0) )))),
(1-ABS(SLOPE($L212:$L242, $A212:$A242)-SLOPE(OFFSET($O212:$O242, Q$7, 0),$A212:$A242)))
)</f>
        <v>0.96266268954032608</v>
      </c>
      <c r="R242" s="64">
        <f t="shared" ca="1" si="287"/>
        <v>0.96434551062655016</v>
      </c>
      <c r="S242" s="64">
        <f t="shared" ca="1" si="287"/>
        <v>0.95874291226011976</v>
      </c>
      <c r="T242" s="64">
        <f t="shared" ca="1" si="287"/>
        <v>0.95592578350656054</v>
      </c>
      <c r="U242" s="64">
        <f t="shared" ca="1" si="287"/>
        <v>0.95683836521026111</v>
      </c>
      <c r="V242" s="64">
        <f t="shared" ca="1" si="287"/>
        <v>0.95717331485655821</v>
      </c>
      <c r="W242" s="64">
        <f t="shared" ca="1" si="287"/>
        <v>0.96069187223488994</v>
      </c>
      <c r="X242" s="64">
        <f t="shared" ca="1" si="287"/>
        <v>0.9596138742008985</v>
      </c>
      <c r="Y242" s="64">
        <f t="shared" ca="1" si="287"/>
        <v>0.95940582503247085</v>
      </c>
      <c r="Z242" s="64">
        <f t="shared" ca="1" si="287"/>
        <v>0.96786230749001956</v>
      </c>
      <c r="AA242" s="64">
        <f t="shared" ca="1" si="287"/>
        <v>0.97518532026911631</v>
      </c>
      <c r="AB242" s="64">
        <f t="shared" ca="1" si="287"/>
        <v>0.97502788033783394</v>
      </c>
      <c r="AC242" s="64">
        <f t="shared" ca="1" si="287"/>
        <v>0.97797801005930818</v>
      </c>
      <c r="AD242" s="64">
        <f t="shared" ca="1" si="287"/>
        <v>0.980568608404774</v>
      </c>
      <c r="AE242" s="64">
        <f t="shared" ca="1" si="287"/>
        <v>0.9802817580446419</v>
      </c>
      <c r="AF242" s="64">
        <f t="shared" ca="1" si="287"/>
        <v>0.97859907681308456</v>
      </c>
      <c r="AG242" s="64">
        <f t="shared" ca="1" si="287"/>
        <v>0.97726401920567341</v>
      </c>
      <c r="AH242" s="64">
        <f t="shared" ca="1" si="287"/>
        <v>0.97412910462506141</v>
      </c>
      <c r="AI242" s="64">
        <f t="shared" ca="1" si="287"/>
        <v>0.95218377489417261</v>
      </c>
      <c r="AJ242" s="64">
        <f t="shared" ca="1" si="287"/>
        <v>0.93614562519589273</v>
      </c>
      <c r="AK242" s="64">
        <f t="shared" ca="1" si="287"/>
        <v>0.91853242628834941</v>
      </c>
      <c r="AL242" s="64">
        <f t="shared" ca="1" si="287"/>
        <v>0.87827391256644438</v>
      </c>
      <c r="AM242" s="64">
        <f t="shared" ca="1" si="287"/>
        <v>0.83018864786992996</v>
      </c>
      <c r="AN242" s="64">
        <f t="shared" ca="1" si="287"/>
        <v>0.77288322617555005</v>
      </c>
      <c r="AO242" s="64">
        <f t="shared" ca="1" si="287"/>
        <v>0.65268724627195474</v>
      </c>
      <c r="AP242" s="64">
        <f t="shared" ca="1" si="287"/>
        <v>0.86605053385534936</v>
      </c>
      <c r="AQ242" s="64">
        <f t="shared" ca="1" si="287"/>
        <v>0.85254700543450301</v>
      </c>
      <c r="AR242" s="64">
        <f t="shared" ca="1" si="287"/>
        <v>0.83456457357822389</v>
      </c>
      <c r="AS242" s="64">
        <f t="shared" ca="1" si="287"/>
        <v>0.81740599507918288</v>
      </c>
      <c r="AT242" s="64">
        <f t="shared" ca="1" si="287"/>
        <v>0.79617250086724112</v>
      </c>
      <c r="AV242" s="40">
        <f t="shared" ca="1" si="271"/>
        <v>0.980568608404774</v>
      </c>
      <c r="AW242" s="41">
        <f t="shared" ca="1" si="272"/>
        <v>13</v>
      </c>
      <c r="AX242" t="str">
        <f t="shared" ca="1" si="275"/>
        <v>+130s</v>
      </c>
      <c r="AY242">
        <f t="shared" ca="1" si="276"/>
        <v>120</v>
      </c>
      <c r="AZ242" s="5">
        <f t="shared" ca="1" si="277"/>
        <v>0.6</v>
      </c>
      <c r="BB242">
        <f t="shared" si="234"/>
        <v>0.32437838254943863</v>
      </c>
      <c r="BC242">
        <f t="shared" si="235"/>
        <v>0.67562161745056137</v>
      </c>
      <c r="BE242" s="33">
        <f t="shared" si="236"/>
        <v>4.8916739645454523</v>
      </c>
      <c r="BF242" s="32">
        <f t="shared" si="237"/>
        <v>0.51949750346667667</v>
      </c>
      <c r="BG242" s="33"/>
      <c r="BH242" s="34">
        <f t="shared" si="238"/>
        <v>0.48050249653332333</v>
      </c>
      <c r="BI242" s="34"/>
      <c r="BJ242" s="34">
        <f t="shared" si="243"/>
        <v>0.48050249653332333</v>
      </c>
      <c r="BK242" s="34"/>
      <c r="BL242" s="5">
        <f t="shared" ca="1" si="273"/>
        <v>0.68702370164603244</v>
      </c>
    </row>
    <row r="243" spans="1:64" x14ac:dyDescent="0.2">
      <c r="A243" s="45">
        <v>235</v>
      </c>
      <c r="B243" s="35">
        <f t="shared" si="239"/>
        <v>2.7083333333333195E-2</v>
      </c>
      <c r="C243" s="36">
        <v>85.928596336787109</v>
      </c>
      <c r="D243" s="29">
        <v>90</v>
      </c>
      <c r="E243" s="29">
        <v>3</v>
      </c>
      <c r="F243" s="37">
        <f t="shared" si="226"/>
        <v>0.5</v>
      </c>
      <c r="G243" s="38">
        <f t="shared" si="240"/>
        <v>90</v>
      </c>
      <c r="H243" s="31">
        <v>5</v>
      </c>
      <c r="I243" s="31">
        <v>20</v>
      </c>
      <c r="J243" s="36">
        <v>-19.737355599997311</v>
      </c>
      <c r="K243" s="37">
        <f t="shared" si="228"/>
        <v>-4.9343388999993278</v>
      </c>
      <c r="L243" s="30">
        <f t="shared" si="229"/>
        <v>-4.9343388999993278</v>
      </c>
      <c r="M243" s="37">
        <f t="shared" si="230"/>
        <v>85.065661100000668</v>
      </c>
      <c r="N243" s="37">
        <f t="shared" si="231"/>
        <v>85.065661100000668</v>
      </c>
      <c r="O243" s="37">
        <f t="shared" si="232"/>
        <v>-4.0714036632128909</v>
      </c>
      <c r="Q243" s="64">
        <f t="shared" ref="Q243:AT243" ca="1" si="288">IF(AND(ABS(SLOPE($L213:$L243,$A213:$A243)) &gt; $Q$3,
      ABS(SLOPE(OFFSET($O213:$O243, Q$7, 0),$A213:$A243)) &gt; $Q$3),
(MAX(0,(CORREL( $L213:$L243, OFFSET($O213:$O243, Q$7, 0) )))),
(1-ABS(SLOPE($L213:$L243, $A213:$A243)-SLOPE(OFFSET($O213:$O243, Q$7, 0),$A213:$A243)))
)</f>
        <v>0.96181665426053686</v>
      </c>
      <c r="R243" s="64">
        <f t="shared" ca="1" si="288"/>
        <v>0.95571698195059474</v>
      </c>
      <c r="S243" s="64">
        <f t="shared" ca="1" si="288"/>
        <v>0.95256323080367722</v>
      </c>
      <c r="T243" s="64">
        <f t="shared" ca="1" si="288"/>
        <v>0.95354775071375808</v>
      </c>
      <c r="U243" s="64">
        <f t="shared" ca="1" si="288"/>
        <v>0.9538613517922726</v>
      </c>
      <c r="V243" s="64">
        <f t="shared" ca="1" si="288"/>
        <v>0.95766378737752877</v>
      </c>
      <c r="W243" s="64">
        <f t="shared" ca="1" si="288"/>
        <v>0.95646443980125506</v>
      </c>
      <c r="X243" s="64">
        <f t="shared" ca="1" si="288"/>
        <v>0.95621490116847152</v>
      </c>
      <c r="Y243" s="64">
        <f t="shared" ca="1" si="288"/>
        <v>0.96534102734815386</v>
      </c>
      <c r="Z243" s="64">
        <f t="shared" ca="1" si="288"/>
        <v>0.97307797221697501</v>
      </c>
      <c r="AA243" s="64">
        <f t="shared" ca="1" si="288"/>
        <v>0.9729010731415495</v>
      </c>
      <c r="AB243" s="64">
        <f t="shared" ca="1" si="288"/>
        <v>0.97619208063679852</v>
      </c>
      <c r="AC243" s="64">
        <f t="shared" ca="1" si="288"/>
        <v>0.9791609072439823</v>
      </c>
      <c r="AD243" s="64">
        <f t="shared" ca="1" si="288"/>
        <v>0.97945434834996292</v>
      </c>
      <c r="AE243" s="64">
        <f t="shared" ca="1" si="288"/>
        <v>0.97821105448270973</v>
      </c>
      <c r="AF243" s="64">
        <f t="shared" ca="1" si="288"/>
        <v>0.97713522683094434</v>
      </c>
      <c r="AG243" s="64">
        <f t="shared" ca="1" si="288"/>
        <v>0.9743768126912653</v>
      </c>
      <c r="AH243" s="64">
        <f t="shared" ca="1" si="288"/>
        <v>0.95369728345308424</v>
      </c>
      <c r="AI243" s="64">
        <f t="shared" ca="1" si="288"/>
        <v>0.939098589159999</v>
      </c>
      <c r="AJ243" s="64">
        <f t="shared" ca="1" si="288"/>
        <v>0.92216822927015363</v>
      </c>
      <c r="AK243" s="64">
        <f t="shared" ca="1" si="288"/>
        <v>0.88333642218149755</v>
      </c>
      <c r="AL243" s="64">
        <f t="shared" ca="1" si="288"/>
        <v>0.83690613957310267</v>
      </c>
      <c r="AM243" s="64">
        <f t="shared" ca="1" si="288"/>
        <v>0.78068598099884567</v>
      </c>
      <c r="AN243" s="64">
        <f t="shared" ca="1" si="288"/>
        <v>0.66226441488812515</v>
      </c>
      <c r="AO243" s="64">
        <f t="shared" ca="1" si="288"/>
        <v>0.87253504971875329</v>
      </c>
      <c r="AP243" s="64">
        <f t="shared" ca="1" si="288"/>
        <v>0.85903152129790683</v>
      </c>
      <c r="AQ243" s="64">
        <f t="shared" ca="1" si="288"/>
        <v>0.84104908944162782</v>
      </c>
      <c r="AR243" s="64">
        <f t="shared" ca="1" si="288"/>
        <v>0.82389051094258681</v>
      </c>
      <c r="AS243" s="64">
        <f t="shared" ca="1" si="288"/>
        <v>0.80265701673064493</v>
      </c>
      <c r="AT243" s="64">
        <f t="shared" ca="1" si="288"/>
        <v>0.78943547896932331</v>
      </c>
      <c r="AV243" s="40">
        <f t="shared" ca="1" si="271"/>
        <v>0.97945434834996292</v>
      </c>
      <c r="AW243" s="41">
        <f t="shared" ca="1" si="272"/>
        <v>13</v>
      </c>
      <c r="AX243" t="str">
        <f t="shared" ca="1" si="275"/>
        <v>+130s</v>
      </c>
      <c r="AY243">
        <f t="shared" ca="1" si="276"/>
        <v>120</v>
      </c>
      <c r="AZ243" s="5">
        <f t="shared" ca="1" si="277"/>
        <v>0.6</v>
      </c>
      <c r="BB243">
        <f t="shared" si="234"/>
        <v>0.17258704735728739</v>
      </c>
      <c r="BC243">
        <f t="shared" si="235"/>
        <v>0.82741295264271264</v>
      </c>
      <c r="BE243" s="33">
        <f t="shared" si="236"/>
        <v>4.9343388999993278</v>
      </c>
      <c r="BF243" s="32">
        <f t="shared" si="237"/>
        <v>0.27640109531383772</v>
      </c>
      <c r="BG243" s="33"/>
      <c r="BH243" s="34">
        <f t="shared" si="238"/>
        <v>0.72359890468616228</v>
      </c>
      <c r="BI243" s="34"/>
      <c r="BJ243" s="34">
        <f t="shared" si="243"/>
        <v>0.72359890468616228</v>
      </c>
      <c r="BK243" s="34"/>
      <c r="BL243" s="5">
        <f t="shared" ca="1" si="273"/>
        <v>0.76768441767870843</v>
      </c>
    </row>
    <row r="244" spans="1:64" x14ac:dyDescent="0.2">
      <c r="A244" s="45">
        <v>236</v>
      </c>
      <c r="B244" s="35">
        <f t="shared" si="239"/>
        <v>2.7199074074073935E-2</v>
      </c>
      <c r="C244" s="36">
        <v>85.66367110142788</v>
      </c>
      <c r="D244" s="29">
        <v>90</v>
      </c>
      <c r="E244" s="29">
        <v>3</v>
      </c>
      <c r="F244" s="37">
        <f t="shared" si="226"/>
        <v>0.5</v>
      </c>
      <c r="G244" s="38">
        <f t="shared" si="240"/>
        <v>90</v>
      </c>
      <c r="H244" s="31">
        <v>5</v>
      </c>
      <c r="I244" s="31">
        <v>20</v>
      </c>
      <c r="J244" s="36">
        <v>-19.865718894371373</v>
      </c>
      <c r="K244" s="37">
        <f t="shared" si="228"/>
        <v>-4.9664297235928432</v>
      </c>
      <c r="L244" s="30">
        <f t="shared" si="229"/>
        <v>-4.9664297235928432</v>
      </c>
      <c r="M244" s="37">
        <f t="shared" si="230"/>
        <v>85.033570276407161</v>
      </c>
      <c r="N244" s="37">
        <f t="shared" si="231"/>
        <v>85.033570276407161</v>
      </c>
      <c r="O244" s="37">
        <f t="shared" si="232"/>
        <v>-4.3363288985721198</v>
      </c>
      <c r="Q244" s="64">
        <f t="shared" ref="Q244:AT244" ca="1" si="289">IF(AND(ABS(SLOPE($L214:$L244,$A214:$A244)) &gt; $Q$3,
      ABS(SLOPE(OFFSET($O214:$O244, Q$7, 0),$A214:$A244)) &gt; $Q$3),
(MAX(0,(CORREL( $L214:$L244, OFFSET($O214:$O244, Q$7, 0) )))),
(1-ABS(SLOPE($L214:$L244, $A214:$A244)-SLOPE(OFFSET($O214:$O244, Q$7, 0),$A214:$A244)))
)</f>
        <v>0.95223497851075167</v>
      </c>
      <c r="R244" s="64">
        <f t="shared" ca="1" si="289"/>
        <v>0.94871892697335314</v>
      </c>
      <c r="S244" s="64">
        <f t="shared" ca="1" si="289"/>
        <v>0.94978080154728661</v>
      </c>
      <c r="T244" s="64">
        <f t="shared" ca="1" si="289"/>
        <v>0.95007130799640016</v>
      </c>
      <c r="U244" s="64">
        <f t="shared" ca="1" si="289"/>
        <v>0.95417901479705081</v>
      </c>
      <c r="V244" s="64">
        <f t="shared" ca="1" si="289"/>
        <v>0.95284907527042106</v>
      </c>
      <c r="W244" s="64">
        <f t="shared" ca="1" si="289"/>
        <v>0.95255485044720001</v>
      </c>
      <c r="X244" s="64">
        <f t="shared" ca="1" si="289"/>
        <v>0.96240104874836652</v>
      </c>
      <c r="Y244" s="64">
        <f t="shared" ca="1" si="289"/>
        <v>0.97058261769434717</v>
      </c>
      <c r="Z244" s="64">
        <f t="shared" ca="1" si="289"/>
        <v>0.97038477386744459</v>
      </c>
      <c r="AA244" s="64">
        <f t="shared" ca="1" si="289"/>
        <v>0.9740426394475129</v>
      </c>
      <c r="AB244" s="64">
        <f t="shared" ca="1" si="289"/>
        <v>0.9774186776166186</v>
      </c>
      <c r="AC244" s="64">
        <f t="shared" ca="1" si="289"/>
        <v>0.97833785285191821</v>
      </c>
      <c r="AD244" s="64">
        <f t="shared" ca="1" si="289"/>
        <v>0.97756869024925641</v>
      </c>
      <c r="AE244" s="64">
        <f t="shared" ca="1" si="289"/>
        <v>0.97677266912900318</v>
      </c>
      <c r="AF244" s="64">
        <f t="shared" ca="1" si="289"/>
        <v>0.97442091418089272</v>
      </c>
      <c r="AG244" s="64">
        <f t="shared" ca="1" si="289"/>
        <v>0.9551111903821472</v>
      </c>
      <c r="AH244" s="64">
        <f t="shared" ca="1" si="289"/>
        <v>0.94206818357576638</v>
      </c>
      <c r="AI244" s="64">
        <f t="shared" ca="1" si="289"/>
        <v>0.92587809024249179</v>
      </c>
      <c r="AJ244" s="64">
        <f t="shared" ca="1" si="289"/>
        <v>0.88859376895626274</v>
      </c>
      <c r="AK244" s="64">
        <f t="shared" ca="1" si="289"/>
        <v>0.84395888957266307</v>
      </c>
      <c r="AL244" s="64">
        <f t="shared" ca="1" si="289"/>
        <v>0.78892197546743392</v>
      </c>
      <c r="AM244" s="64">
        <f t="shared" ca="1" si="289"/>
        <v>0.67244108950397907</v>
      </c>
      <c r="AN244" s="64">
        <f t="shared" ca="1" si="289"/>
        <v>0.87937551694090155</v>
      </c>
      <c r="AO244" s="64">
        <f t="shared" ca="1" si="289"/>
        <v>0.86587198852005509</v>
      </c>
      <c r="AP244" s="64">
        <f t="shared" ca="1" si="289"/>
        <v>0.84788955666377608</v>
      </c>
      <c r="AQ244" s="64">
        <f t="shared" ca="1" si="289"/>
        <v>0.83073097816473496</v>
      </c>
      <c r="AR244" s="64">
        <f t="shared" ca="1" si="289"/>
        <v>0.8094974839527932</v>
      </c>
      <c r="AS244" s="64">
        <f t="shared" ca="1" si="289"/>
        <v>0.79627594619147157</v>
      </c>
      <c r="AT244" s="64">
        <f t="shared" ca="1" si="289"/>
        <v>0</v>
      </c>
      <c r="AV244" s="40">
        <f t="shared" ca="1" si="271"/>
        <v>0.97833785285191821</v>
      </c>
      <c r="AW244" s="41">
        <f t="shared" ca="1" si="272"/>
        <v>12</v>
      </c>
      <c r="AX244" t="str">
        <f t="shared" ca="1" si="275"/>
        <v>+120s</v>
      </c>
      <c r="AY244">
        <f t="shared" ca="1" si="276"/>
        <v>110</v>
      </c>
      <c r="AZ244" s="5">
        <f t="shared" ca="1" si="277"/>
        <v>0.6333333333333333</v>
      </c>
      <c r="BB244">
        <f t="shared" si="234"/>
        <v>0.12602016500414467</v>
      </c>
      <c r="BC244">
        <f t="shared" si="235"/>
        <v>0.8739798349958553</v>
      </c>
      <c r="BE244" s="33">
        <f t="shared" si="236"/>
        <v>4.9664297235928432</v>
      </c>
      <c r="BF244" s="32">
        <f t="shared" si="237"/>
        <v>0.2018234402415332</v>
      </c>
      <c r="BG244" s="33"/>
      <c r="BH244" s="34">
        <f t="shared" si="238"/>
        <v>0.7981765597584668</v>
      </c>
      <c r="BI244" s="34"/>
      <c r="BJ244" s="34">
        <f t="shared" si="243"/>
        <v>0.7981765597584668</v>
      </c>
      <c r="BK244" s="34"/>
      <c r="BL244" s="5">
        <f t="shared" ca="1" si="273"/>
        <v>0.80328258198123947</v>
      </c>
    </row>
    <row r="245" spans="1:64" x14ac:dyDescent="0.2">
      <c r="A245" s="45">
        <v>237</v>
      </c>
      <c r="B245" s="35">
        <f t="shared" si="239"/>
        <v>2.7314814814814674E-2</v>
      </c>
      <c r="C245" s="36">
        <v>85.681038649675031</v>
      </c>
      <c r="D245" s="29">
        <v>90</v>
      </c>
      <c r="E245" s="29">
        <v>3</v>
      </c>
      <c r="F245" s="37">
        <f t="shared" si="226"/>
        <v>0.5</v>
      </c>
      <c r="G245" s="38">
        <f t="shared" si="240"/>
        <v>90</v>
      </c>
      <c r="H245" s="31">
        <v>5</v>
      </c>
      <c r="I245" s="31">
        <v>20</v>
      </c>
      <c r="J245" s="36">
        <v>-19.95151066335313</v>
      </c>
      <c r="K245" s="37">
        <f t="shared" si="228"/>
        <v>-4.9878776658382824</v>
      </c>
      <c r="L245" s="30">
        <f t="shared" si="229"/>
        <v>-4.9878776658382824</v>
      </c>
      <c r="M245" s="37">
        <f t="shared" si="230"/>
        <v>85.012122334161717</v>
      </c>
      <c r="N245" s="37">
        <f t="shared" si="231"/>
        <v>85.012122334161717</v>
      </c>
      <c r="O245" s="37">
        <f t="shared" si="232"/>
        <v>-4.3189613503249689</v>
      </c>
      <c r="Q245" s="64">
        <f t="shared" ref="Q245:AT245" ca="1" si="290">IF(AND(ABS(SLOPE($L215:$L245,$A215:$A245)) &gt; $Q$3,
      ABS(SLOPE(OFFSET($O215:$O245, Q$7, 0),$A215:$A245)) &gt; $Q$3),
(MAX(0,(CORREL( $L215:$L245, OFFSET($O215:$O245, Q$7, 0) )))),
(1-ABS(SLOPE($L215:$L245, $A215:$A245)-SLOPE(OFFSET($O215:$O245, Q$7, 0),$A215:$A245)))
)</f>
        <v>0.94428905138996921</v>
      </c>
      <c r="R245" s="64">
        <f t="shared" ca="1" si="290"/>
        <v>0.94543464194085092</v>
      </c>
      <c r="S245" s="64">
        <f t="shared" ca="1" si="290"/>
        <v>0.94569999111205605</v>
      </c>
      <c r="T245" s="64">
        <f t="shared" ca="1" si="290"/>
        <v>0.9501380956044142</v>
      </c>
      <c r="U245" s="64">
        <f t="shared" ca="1" si="290"/>
        <v>0.94866670031782874</v>
      </c>
      <c r="V245" s="64">
        <f t="shared" ca="1" si="290"/>
        <v>0.94832402863065457</v>
      </c>
      <c r="W245" s="64">
        <f t="shared" ca="1" si="290"/>
        <v>0.95894952502460906</v>
      </c>
      <c r="X245" s="64">
        <f t="shared" ca="1" si="290"/>
        <v>0.96761172294584463</v>
      </c>
      <c r="Y245" s="64">
        <f t="shared" ca="1" si="290"/>
        <v>0.96739118783702338</v>
      </c>
      <c r="Z245" s="64">
        <f t="shared" ca="1" si="290"/>
        <v>0.97144645108361893</v>
      </c>
      <c r="AA245" s="64">
        <f t="shared" ca="1" si="290"/>
        <v>0.97526378374145806</v>
      </c>
      <c r="AB245" s="64">
        <f t="shared" ca="1" si="290"/>
        <v>0.97686221438200704</v>
      </c>
      <c r="AC245" s="64">
        <f t="shared" ca="1" si="290"/>
        <v>0.97660813148877346</v>
      </c>
      <c r="AD245" s="64">
        <f t="shared" ca="1" si="290"/>
        <v>0.97611617448563959</v>
      </c>
      <c r="AE245" s="64">
        <f t="shared" ca="1" si="290"/>
        <v>0.97420665514928195</v>
      </c>
      <c r="AF245" s="64">
        <f t="shared" ca="1" si="290"/>
        <v>0.95638963741227823</v>
      </c>
      <c r="AG245" s="64">
        <f t="shared" ca="1" si="290"/>
        <v>0.94503950538485382</v>
      </c>
      <c r="AH245" s="64">
        <f t="shared" ca="1" si="290"/>
        <v>0.92965764445000343</v>
      </c>
      <c r="AI245" s="64">
        <f t="shared" ca="1" si="290"/>
        <v>0.89406381317968997</v>
      </c>
      <c r="AJ245" s="64">
        <f t="shared" ca="1" si="290"/>
        <v>0.85139062200627902</v>
      </c>
      <c r="AK245" s="64">
        <f t="shared" ca="1" si="290"/>
        <v>0.79765343378441111</v>
      </c>
      <c r="AL245" s="64">
        <f t="shared" ca="1" si="290"/>
        <v>0.68331132527343263</v>
      </c>
      <c r="AM245" s="64">
        <f t="shared" ca="1" si="290"/>
        <v>0.8865572766450831</v>
      </c>
      <c r="AN245" s="64">
        <f t="shared" ca="1" si="290"/>
        <v>0.87305374822423676</v>
      </c>
      <c r="AO245" s="64">
        <f t="shared" ca="1" si="290"/>
        <v>0.85507131636795775</v>
      </c>
      <c r="AP245" s="64">
        <f t="shared" ca="1" si="290"/>
        <v>0.83791273786891662</v>
      </c>
      <c r="AQ245" s="64">
        <f t="shared" ca="1" si="290"/>
        <v>0.81667924365697486</v>
      </c>
      <c r="AR245" s="64">
        <f t="shared" ca="1" si="290"/>
        <v>0.80345770589565313</v>
      </c>
      <c r="AS245" s="64">
        <f t="shared" ca="1" si="290"/>
        <v>0</v>
      </c>
      <c r="AT245" s="64">
        <f t="shared" ca="1" si="290"/>
        <v>0</v>
      </c>
      <c r="AV245" s="40">
        <f t="shared" ca="1" si="271"/>
        <v>0.97686221438200704</v>
      </c>
      <c r="AW245" s="41">
        <f t="shared" ca="1" si="272"/>
        <v>11</v>
      </c>
      <c r="AX245" t="str">
        <f t="shared" ca="1" si="275"/>
        <v>+110s</v>
      </c>
      <c r="AY245">
        <f t="shared" ca="1" si="276"/>
        <v>100</v>
      </c>
      <c r="AZ245" s="5">
        <f t="shared" ca="1" si="277"/>
        <v>0.66666666666666663</v>
      </c>
      <c r="BB245">
        <f t="shared" si="234"/>
        <v>0.1337832631026627</v>
      </c>
      <c r="BC245">
        <f t="shared" si="235"/>
        <v>0.86621673689733725</v>
      </c>
      <c r="BE245" s="33">
        <f t="shared" si="236"/>
        <v>4.9878776658382824</v>
      </c>
      <c r="BF245" s="32">
        <f t="shared" si="237"/>
        <v>0.21425617404349168</v>
      </c>
      <c r="BG245" s="33"/>
      <c r="BH245" s="34">
        <f t="shared" si="238"/>
        <v>0.78574382595650838</v>
      </c>
      <c r="BI245" s="34"/>
      <c r="BJ245" s="34">
        <f t="shared" si="243"/>
        <v>0.78574382595650838</v>
      </c>
      <c r="BK245" s="34"/>
      <c r="BL245" s="5">
        <f t="shared" ca="1" si="273"/>
        <v>0.80975756900172735</v>
      </c>
    </row>
    <row r="246" spans="1:64" x14ac:dyDescent="0.2">
      <c r="A246" s="45">
        <v>238</v>
      </c>
      <c r="B246" s="35">
        <f t="shared" si="239"/>
        <v>2.7430555555555413E-2</v>
      </c>
      <c r="C246" s="36">
        <v>86.087129034162331</v>
      </c>
      <c r="D246" s="29">
        <v>90</v>
      </c>
      <c r="E246" s="29">
        <v>3</v>
      </c>
      <c r="F246" s="37">
        <f t="shared" si="226"/>
        <v>0.5</v>
      </c>
      <c r="G246" s="38">
        <f t="shared" si="240"/>
        <v>90</v>
      </c>
      <c r="H246" s="31">
        <v>5</v>
      </c>
      <c r="I246" s="31">
        <v>20</v>
      </c>
      <c r="J246" s="36">
        <v>-19.99454705824871</v>
      </c>
      <c r="K246" s="37">
        <f t="shared" si="228"/>
        <v>-4.9986367645621774</v>
      </c>
      <c r="L246" s="30">
        <f t="shared" si="229"/>
        <v>-4.9986367645621774</v>
      </c>
      <c r="M246" s="37">
        <f t="shared" si="230"/>
        <v>85.001363235437822</v>
      </c>
      <c r="N246" s="37">
        <f t="shared" si="231"/>
        <v>85.001363235437822</v>
      </c>
      <c r="O246" s="37">
        <f t="shared" si="232"/>
        <v>-3.9128709658376692</v>
      </c>
      <c r="Q246" s="64">
        <f t="shared" ref="Q246:AT246" ca="1" si="291">IF(AND(ABS(SLOPE($L216:$L246,$A216:$A246)) &gt; $Q$3,
      ABS(SLOPE(OFFSET($O216:$O246, Q$7, 0),$A216:$A246)) &gt; $Q$3),
(MAX(0,(CORREL( $L216:$L246, OFFSET($O216:$O246, Q$7, 0) )))),
(1-ABS(SLOPE($L216:$L246, $A216:$A246)-SLOPE(OFFSET($O216:$O246, Q$7, 0),$A216:$A246)))
)</f>
        <v>0.94037641152051799</v>
      </c>
      <c r="R246" s="64">
        <f t="shared" ca="1" si="291"/>
        <v>0.94061415249915459</v>
      </c>
      <c r="S246" s="64">
        <f t="shared" ca="1" si="291"/>
        <v>0.94541230099089368</v>
      </c>
      <c r="T246" s="64">
        <f t="shared" ca="1" si="291"/>
        <v>0.94378661967284572</v>
      </c>
      <c r="U246" s="64">
        <f t="shared" ca="1" si="291"/>
        <v>0.94339105516656419</v>
      </c>
      <c r="V246" s="64">
        <f t="shared" ca="1" si="291"/>
        <v>0.9548657248847916</v>
      </c>
      <c r="W246" s="64">
        <f t="shared" ca="1" si="291"/>
        <v>0.96405097034756893</v>
      </c>
      <c r="X246" s="64">
        <f t="shared" ca="1" si="291"/>
        <v>0.96380568084807494</v>
      </c>
      <c r="Y246" s="64">
        <f t="shared" ca="1" si="291"/>
        <v>0.96829441154009854</v>
      </c>
      <c r="Z246" s="64">
        <f t="shared" ca="1" si="291"/>
        <v>0.97259331283563166</v>
      </c>
      <c r="AA246" s="64">
        <f t="shared" ca="1" si="291"/>
        <v>0.97493436268072808</v>
      </c>
      <c r="AB246" s="64">
        <f t="shared" ca="1" si="291"/>
        <v>0.97524387874759144</v>
      </c>
      <c r="AC246" s="64">
        <f t="shared" ca="1" si="291"/>
        <v>0.97508473768514736</v>
      </c>
      <c r="AD246" s="64">
        <f t="shared" ca="1" si="291"/>
        <v>0.9736596541839746</v>
      </c>
      <c r="AE246" s="64">
        <f t="shared" ca="1" si="291"/>
        <v>0.95748143244378958</v>
      </c>
      <c r="AF246" s="64">
        <f t="shared" ca="1" si="291"/>
        <v>0.94798701382558226</v>
      </c>
      <c r="AG246" s="64">
        <f t="shared" ca="1" si="291"/>
        <v>0.93349432644867247</v>
      </c>
      <c r="AH246" s="64">
        <f t="shared" ca="1" si="291"/>
        <v>0.89976137862597827</v>
      </c>
      <c r="AI246" s="64">
        <f t="shared" ca="1" si="291"/>
        <v>0.8592480439268767</v>
      </c>
      <c r="AJ246" s="64">
        <f t="shared" ca="1" si="291"/>
        <v>0.80695004949301763</v>
      </c>
      <c r="AK246" s="64">
        <f t="shared" ca="1" si="291"/>
        <v>0.69498453641010693</v>
      </c>
      <c r="AL246" s="64">
        <f t="shared" ca="1" si="291"/>
        <v>0.89406493857699976</v>
      </c>
      <c r="AM246" s="64">
        <f t="shared" ca="1" si="291"/>
        <v>0.88056141015615341</v>
      </c>
      <c r="AN246" s="64">
        <f t="shared" ca="1" si="291"/>
        <v>0.86257897829987429</v>
      </c>
      <c r="AO246" s="64">
        <f t="shared" ca="1" si="291"/>
        <v>0.84542039980083328</v>
      </c>
      <c r="AP246" s="64">
        <f t="shared" ca="1" si="291"/>
        <v>0.82418690558889152</v>
      </c>
      <c r="AQ246" s="64">
        <f t="shared" ca="1" si="291"/>
        <v>0.81096536782756978</v>
      </c>
      <c r="AR246" s="64">
        <f t="shared" ca="1" si="291"/>
        <v>0</v>
      </c>
      <c r="AS246" s="64">
        <f t="shared" ca="1" si="291"/>
        <v>0</v>
      </c>
      <c r="AT246" s="64">
        <f t="shared" ca="1" si="291"/>
        <v>0</v>
      </c>
      <c r="AV246" s="40">
        <f t="shared" ca="1" si="271"/>
        <v>0.97524387874759144</v>
      </c>
      <c r="AW246" s="41">
        <f t="shared" ca="1" si="272"/>
        <v>11</v>
      </c>
      <c r="AX246" t="str">
        <f t="shared" ca="1" si="275"/>
        <v>+110s</v>
      </c>
      <c r="AY246">
        <f t="shared" ca="1" si="276"/>
        <v>100</v>
      </c>
      <c r="AZ246" s="5">
        <f t="shared" ca="1" si="277"/>
        <v>0.66666666666666663</v>
      </c>
      <c r="BB246">
        <f t="shared" si="234"/>
        <v>0.21715315974490162</v>
      </c>
      <c r="BC246">
        <f t="shared" si="235"/>
        <v>0.78284684025509832</v>
      </c>
      <c r="BE246" s="33">
        <f t="shared" si="236"/>
        <v>4.9986367645621774</v>
      </c>
      <c r="BF246" s="32">
        <f t="shared" si="237"/>
        <v>0.34777448321539534</v>
      </c>
      <c r="BG246" s="33"/>
      <c r="BH246" s="34">
        <f t="shared" si="238"/>
        <v>0.65222551678460472</v>
      </c>
      <c r="BI246" s="34"/>
      <c r="BJ246" s="34">
        <f t="shared" si="243"/>
        <v>0.65222551678460472</v>
      </c>
      <c r="BK246" s="34"/>
      <c r="BL246" s="5">
        <f t="shared" ca="1" si="273"/>
        <v>0.7647120207329543</v>
      </c>
    </row>
    <row r="247" spans="1:64" x14ac:dyDescent="0.2">
      <c r="A247" s="45">
        <v>239</v>
      </c>
      <c r="B247" s="35">
        <f t="shared" si="239"/>
        <v>2.7546296296296152E-2</v>
      </c>
      <c r="C247" s="36">
        <v>85.279327248051516</v>
      </c>
      <c r="D247" s="29">
        <v>90</v>
      </c>
      <c r="E247" s="29">
        <v>3</v>
      </c>
      <c r="F247" s="37">
        <f t="shared" si="226"/>
        <v>0.5</v>
      </c>
      <c r="G247" s="38">
        <f t="shared" si="240"/>
        <v>90</v>
      </c>
      <c r="H247" s="31">
        <v>5</v>
      </c>
      <c r="I247" s="31">
        <v>20</v>
      </c>
      <c r="J247" s="36">
        <v>-19.9947358536024</v>
      </c>
      <c r="K247" s="37">
        <f t="shared" si="228"/>
        <v>-4.9986839634005999</v>
      </c>
      <c r="L247" s="30">
        <f t="shared" si="229"/>
        <v>-4.9986839634005999</v>
      </c>
      <c r="M247" s="37">
        <f t="shared" si="230"/>
        <v>85.001316036599405</v>
      </c>
      <c r="N247" s="37">
        <f t="shared" si="231"/>
        <v>85.001316036599405</v>
      </c>
      <c r="O247" s="37">
        <f t="shared" si="232"/>
        <v>-4.7206727519484843</v>
      </c>
      <c r="Q247" s="64">
        <f t="shared" ref="Q247:AT247" ca="1" si="292">IF(AND(ABS(SLOPE($L217:$L247,$A217:$A247)) &gt; $Q$3,
      ABS(SLOPE(OFFSET($O217:$O247, Q$7, 0),$A217:$A247)) &gt; $Q$3),
(MAX(0,(CORREL( $L217:$L247, OFFSET($O217:$O247, Q$7, 0) )))),
(1-ABS(SLOPE($L217:$L247, $A217:$A247)-SLOPE(OFFSET($O217:$O247, Q$7, 0),$A217:$A247)))
)</f>
        <v>0.9346395098879805</v>
      </c>
      <c r="R247" s="64">
        <f t="shared" ca="1" si="292"/>
        <v>0.93983286937376043</v>
      </c>
      <c r="S247" s="64">
        <f t="shared" ca="1" si="292"/>
        <v>0.9380376649240032</v>
      </c>
      <c r="T247" s="64">
        <f t="shared" ca="1" si="292"/>
        <v>0.9375839210794914</v>
      </c>
      <c r="U247" s="64">
        <f t="shared" ca="1" si="292"/>
        <v>0.94999064494109375</v>
      </c>
      <c r="V247" s="64">
        <f t="shared" ca="1" si="292"/>
        <v>0.95974916508117658</v>
      </c>
      <c r="W247" s="64">
        <f t="shared" ca="1" si="292"/>
        <v>0.95947667043482776</v>
      </c>
      <c r="X247" s="64">
        <f t="shared" ca="1" si="292"/>
        <v>0.96444170785861449</v>
      </c>
      <c r="Y247" s="64">
        <f t="shared" ca="1" si="292"/>
        <v>0.96927003834622871</v>
      </c>
      <c r="Z247" s="64">
        <f t="shared" ca="1" si="292"/>
        <v>0.97242917958398212</v>
      </c>
      <c r="AA247" s="64">
        <f t="shared" ca="1" si="292"/>
        <v>0.97336014344275223</v>
      </c>
      <c r="AB247" s="64">
        <f t="shared" ca="1" si="292"/>
        <v>0.97356811209255223</v>
      </c>
      <c r="AC247" s="64">
        <f t="shared" ca="1" si="292"/>
        <v>0.97267784529684298</v>
      </c>
      <c r="AD247" s="64">
        <f t="shared" ca="1" si="292"/>
        <v>0.95831326836494368</v>
      </c>
      <c r="AE247" s="64">
        <f t="shared" ca="1" si="292"/>
        <v>0.95086912450958738</v>
      </c>
      <c r="AF247" s="64">
        <f t="shared" ca="1" si="292"/>
        <v>0.93736270151138479</v>
      </c>
      <c r="AG247" s="64">
        <f t="shared" ca="1" si="292"/>
        <v>0.90569515387440003</v>
      </c>
      <c r="AH247" s="64">
        <f t="shared" ca="1" si="292"/>
        <v>0.86757957948699704</v>
      </c>
      <c r="AI247" s="64">
        <f t="shared" ca="1" si="292"/>
        <v>0.81688914038591409</v>
      </c>
      <c r="AJ247" s="64">
        <f t="shared" ca="1" si="292"/>
        <v>0.70758819898744418</v>
      </c>
      <c r="AK247" s="64">
        <f t="shared" ca="1" si="292"/>
        <v>0.90188241408552972</v>
      </c>
      <c r="AL247" s="64">
        <f t="shared" ca="1" si="292"/>
        <v>0.88837888566468326</v>
      </c>
      <c r="AM247" s="64">
        <f t="shared" ca="1" si="292"/>
        <v>0.87039645380840414</v>
      </c>
      <c r="AN247" s="64">
        <f t="shared" ca="1" si="292"/>
        <v>0.85323787530936313</v>
      </c>
      <c r="AO247" s="64">
        <f t="shared" ca="1" si="292"/>
        <v>0.83200438109742136</v>
      </c>
      <c r="AP247" s="64">
        <f t="shared" ca="1" si="292"/>
        <v>0.81878284333609974</v>
      </c>
      <c r="AQ247" s="64">
        <f t="shared" ca="1" si="292"/>
        <v>0</v>
      </c>
      <c r="AR247" s="64">
        <f t="shared" ca="1" si="292"/>
        <v>0</v>
      </c>
      <c r="AS247" s="64">
        <f t="shared" ca="1" si="292"/>
        <v>0</v>
      </c>
      <c r="AT247" s="64">
        <f t="shared" ca="1" si="292"/>
        <v>0</v>
      </c>
      <c r="AV247" s="40">
        <f t="shared" ca="1" si="271"/>
        <v>0.97356811209255223</v>
      </c>
      <c r="AW247" s="41">
        <f t="shared" ca="1" si="272"/>
        <v>11</v>
      </c>
      <c r="AX247" t="str">
        <f t="shared" ca="1" si="275"/>
        <v>+110s</v>
      </c>
      <c r="AY247">
        <f t="shared" ca="1" si="276"/>
        <v>100</v>
      </c>
      <c r="AZ247" s="5">
        <f t="shared" ca="1" si="277"/>
        <v>0.66666666666666663</v>
      </c>
      <c r="BB247">
        <f t="shared" si="234"/>
        <v>5.5602242290423119E-2</v>
      </c>
      <c r="BC247">
        <f t="shared" si="235"/>
        <v>0.9443977577095769</v>
      </c>
      <c r="BE247" s="33">
        <f t="shared" si="236"/>
        <v>4.9986839634005999</v>
      </c>
      <c r="BF247" s="32">
        <f t="shared" si="237"/>
        <v>8.9047937874286914E-2</v>
      </c>
      <c r="BG247" s="33"/>
      <c r="BH247" s="34">
        <f t="shared" si="238"/>
        <v>0.91095206212571311</v>
      </c>
      <c r="BI247" s="34"/>
      <c r="BJ247" s="34">
        <f t="shared" si="243"/>
        <v>0.91095206212571311</v>
      </c>
      <c r="BK247" s="34"/>
      <c r="BL247" s="5">
        <f t="shared" ca="1" si="273"/>
        <v>0.85039561362831062</v>
      </c>
    </row>
    <row r="248" spans="1:64" x14ac:dyDescent="0.2">
      <c r="A248" s="45">
        <v>240</v>
      </c>
      <c r="B248" s="35">
        <f t="shared" si="239"/>
        <v>2.7662037037036891E-2</v>
      </c>
      <c r="C248" s="36">
        <v>85.646271064566847</v>
      </c>
      <c r="D248" s="29">
        <v>90</v>
      </c>
      <c r="E248" s="29">
        <v>3</v>
      </c>
      <c r="F248" s="37">
        <f t="shared" si="226"/>
        <v>0.5</v>
      </c>
      <c r="G248" s="38">
        <f t="shared" si="240"/>
        <v>90</v>
      </c>
      <c r="H248" s="31">
        <v>5</v>
      </c>
      <c r="I248" s="31">
        <v>20</v>
      </c>
      <c r="J248" s="36">
        <v>-19.952076644832502</v>
      </c>
      <c r="K248" s="37">
        <f t="shared" si="228"/>
        <v>-4.9880191612081255</v>
      </c>
      <c r="L248" s="30">
        <f t="shared" si="229"/>
        <v>-4.9880191612081255</v>
      </c>
      <c r="M248" s="37">
        <f t="shared" si="230"/>
        <v>85.011980838791871</v>
      </c>
      <c r="N248" s="37">
        <f t="shared" si="231"/>
        <v>85.011980838791871</v>
      </c>
      <c r="O248" s="37">
        <f t="shared" si="232"/>
        <v>-4.3537289354331534</v>
      </c>
      <c r="Q248" s="64">
        <f t="shared" ref="Q248:AT248" ca="1" si="293">IF(AND(ABS(SLOPE($L218:$L248,$A218:$A248)) &gt; $Q$3,
      ABS(SLOPE(OFFSET($O218:$O248, Q$7, 0),$A218:$A248)) &gt; $Q$3),
(MAX(0,(CORREL( $L218:$L248, OFFSET($O218:$O248, Q$7, 0) )))),
(1-ABS(SLOPE($L218:$L248, $A218:$A248)-SLOPE(OFFSET($O218:$O248, Q$7, 0),$A218:$A248)))
)</f>
        <v>0.93317542553063948</v>
      </c>
      <c r="R248" s="64">
        <f t="shared" ca="1" si="293"/>
        <v>0.93119248828800805</v>
      </c>
      <c r="S248" s="64">
        <f t="shared" ca="1" si="293"/>
        <v>0.9306742378533901</v>
      </c>
      <c r="T248" s="64">
        <f t="shared" ca="1" si="293"/>
        <v>0.94411191877621214</v>
      </c>
      <c r="U248" s="64">
        <f t="shared" ca="1" si="293"/>
        <v>0.95450352585935505</v>
      </c>
      <c r="V248" s="64">
        <f t="shared" ca="1" si="293"/>
        <v>0.95420089629583749</v>
      </c>
      <c r="W248" s="64">
        <f t="shared" ca="1" si="293"/>
        <v>0.9596934416976507</v>
      </c>
      <c r="X248" s="64">
        <f t="shared" ca="1" si="293"/>
        <v>0.96510844396621276</v>
      </c>
      <c r="Y248" s="64">
        <f t="shared" ca="1" si="293"/>
        <v>0.96917619115000786</v>
      </c>
      <c r="Z248" s="64">
        <f t="shared" ca="1" si="293"/>
        <v>0.97079806435017968</v>
      </c>
      <c r="AA248" s="64">
        <f t="shared" ca="1" si="293"/>
        <v>0.97141433982083236</v>
      </c>
      <c r="AB248" s="64">
        <f t="shared" ca="1" si="293"/>
        <v>0.97111947875172744</v>
      </c>
      <c r="AC248" s="64">
        <f t="shared" ca="1" si="293"/>
        <v>0.95877945006220455</v>
      </c>
      <c r="AD248" s="64">
        <f t="shared" ca="1" si="293"/>
        <v>0.95361978698381356</v>
      </c>
      <c r="AE248" s="64">
        <f t="shared" ca="1" si="293"/>
        <v>0.9412170471970166</v>
      </c>
      <c r="AF248" s="64">
        <f t="shared" ca="1" si="293"/>
        <v>0.91186241522677725</v>
      </c>
      <c r="AG248" s="64">
        <f t="shared" ca="1" si="293"/>
        <v>0.87643259429155651</v>
      </c>
      <c r="AH248" s="64">
        <f t="shared" ca="1" si="293"/>
        <v>0.82755483816296793</v>
      </c>
      <c r="AI248" s="64">
        <f t="shared" ca="1" si="293"/>
        <v>0.72127058803973298</v>
      </c>
      <c r="AJ248" s="64">
        <f t="shared" ca="1" si="293"/>
        <v>0.90999295060013241</v>
      </c>
      <c r="AK248" s="64">
        <f t="shared" ca="1" si="293"/>
        <v>0.89648942217928607</v>
      </c>
      <c r="AL248" s="64">
        <f t="shared" ca="1" si="293"/>
        <v>0.87850699032300694</v>
      </c>
      <c r="AM248" s="64">
        <f t="shared" ca="1" si="293"/>
        <v>0.86134841182396593</v>
      </c>
      <c r="AN248" s="64">
        <f t="shared" ca="1" si="293"/>
        <v>0.84011491761202417</v>
      </c>
      <c r="AO248" s="64">
        <f t="shared" ca="1" si="293"/>
        <v>0.82689337985070244</v>
      </c>
      <c r="AP248" s="64">
        <f t="shared" ca="1" si="293"/>
        <v>0</v>
      </c>
      <c r="AQ248" s="64">
        <f t="shared" ca="1" si="293"/>
        <v>0</v>
      </c>
      <c r="AR248" s="64">
        <f t="shared" ca="1" si="293"/>
        <v>0</v>
      </c>
      <c r="AS248" s="64">
        <f t="shared" ca="1" si="293"/>
        <v>0</v>
      </c>
      <c r="AT248" s="64">
        <f t="shared" ca="1" si="293"/>
        <v>0</v>
      </c>
      <c r="AV248" s="40">
        <f t="shared" ca="1" si="271"/>
        <v>0.97141433982083236</v>
      </c>
      <c r="AW248" s="41">
        <f t="shared" ca="1" si="272"/>
        <v>10</v>
      </c>
      <c r="AX248" t="str">
        <f t="shared" ca="1" si="275"/>
        <v>+100s</v>
      </c>
      <c r="AY248">
        <f t="shared" ca="1" si="276"/>
        <v>90</v>
      </c>
      <c r="AZ248" s="5">
        <f t="shared" ca="1" si="277"/>
        <v>0.7</v>
      </c>
      <c r="BB248">
        <f t="shared" si="234"/>
        <v>0.12685804515499441</v>
      </c>
      <c r="BC248">
        <f t="shared" si="235"/>
        <v>0.87314195484500556</v>
      </c>
      <c r="BE248" s="33">
        <f t="shared" si="236"/>
        <v>4.9880191612081255</v>
      </c>
      <c r="BF248" s="32">
        <f t="shared" si="237"/>
        <v>0.20316531957131367</v>
      </c>
      <c r="BG248" s="33"/>
      <c r="BH248" s="34">
        <f t="shared" si="238"/>
        <v>0.79683468042868633</v>
      </c>
      <c r="BI248" s="34"/>
      <c r="BJ248" s="34">
        <f t="shared" si="243"/>
        <v>0.79683468042868633</v>
      </c>
      <c r="BK248" s="34"/>
      <c r="BL248" s="5">
        <f t="shared" ca="1" si="273"/>
        <v>0.82274967341650618</v>
      </c>
    </row>
    <row r="249" spans="1:64" x14ac:dyDescent="0.2">
      <c r="A249" s="45">
        <v>241</v>
      </c>
      <c r="B249" s="35">
        <f t="shared" si="239"/>
        <v>2.7777777777777631E-2</v>
      </c>
      <c r="C249" s="36">
        <v>84.973944239755227</v>
      </c>
      <c r="D249" s="29">
        <v>90</v>
      </c>
      <c r="E249" s="29">
        <v>3</v>
      </c>
      <c r="F249" s="37">
        <f t="shared" si="226"/>
        <v>0.5</v>
      </c>
      <c r="G249" s="38">
        <f t="shared" si="240"/>
        <v>90</v>
      </c>
      <c r="H249" s="31">
        <v>5</v>
      </c>
      <c r="I249" s="31">
        <v>20</v>
      </c>
      <c r="J249" s="36">
        <v>-19.866660849098349</v>
      </c>
      <c r="K249" s="37">
        <f t="shared" si="228"/>
        <v>-4.9666652122745871</v>
      </c>
      <c r="L249" s="30">
        <f t="shared" si="229"/>
        <v>-4.9666652122745871</v>
      </c>
      <c r="M249" s="37">
        <f t="shared" si="230"/>
        <v>85.033334787725408</v>
      </c>
      <c r="N249" s="37">
        <f t="shared" si="231"/>
        <v>85.033334787725408</v>
      </c>
      <c r="O249" s="37">
        <f t="shared" si="232"/>
        <v>-5.0260557602447733</v>
      </c>
      <c r="Q249" s="64">
        <f t="shared" ref="Q249:AT249" ca="1" si="294">IF(AND(ABS(SLOPE($L219:$L249,$A219:$A249)) &gt; $Q$3,
      ABS(SLOPE(OFFSET($O219:$O249, Q$7, 0),$A219:$A249)) &gt; $Q$3),
(MAX(0,(CORREL( $L219:$L249, OFFSET($O219:$O249, Q$7, 0) )))),
(1-ABS(SLOPE($L219:$L249, $A219:$A249)-SLOPE(OFFSET($O219:$O249, Q$7, 0),$A219:$A249)))
)</f>
        <v>0.92294445752561038</v>
      </c>
      <c r="R249" s="64">
        <f t="shared" ca="1" si="294"/>
        <v>0.92235407281120674</v>
      </c>
      <c r="S249" s="64">
        <f t="shared" ca="1" si="294"/>
        <v>0.93694151609423171</v>
      </c>
      <c r="T249" s="64">
        <f t="shared" ca="1" si="294"/>
        <v>0.94803787807337991</v>
      </c>
      <c r="U249" s="64">
        <f t="shared" ca="1" si="294"/>
        <v>0.94770158665882742</v>
      </c>
      <c r="V249" s="64">
        <f t="shared" ca="1" si="294"/>
        <v>0.95378326120525592</v>
      </c>
      <c r="W249" s="64">
        <f t="shared" ca="1" si="294"/>
        <v>0.9598538850314231</v>
      </c>
      <c r="X249" s="64">
        <f t="shared" ca="1" si="294"/>
        <v>0.96493962267054745</v>
      </c>
      <c r="Y249" s="64">
        <f t="shared" ca="1" si="294"/>
        <v>0.9673364671699165</v>
      </c>
      <c r="Z249" s="64">
        <f t="shared" ca="1" si="294"/>
        <v>0.96841093349175567</v>
      </c>
      <c r="AA249" s="64">
        <f t="shared" ca="1" si="294"/>
        <v>0.9687849388009262</v>
      </c>
      <c r="AB249" s="64">
        <f t="shared" ca="1" si="294"/>
        <v>0.95872606764502788</v>
      </c>
      <c r="AC249" s="64">
        <f t="shared" ca="1" si="294"/>
        <v>0.95613516666873311</v>
      </c>
      <c r="AD249" s="64">
        <f t="shared" ca="1" si="294"/>
        <v>0.94497941599613844</v>
      </c>
      <c r="AE249" s="64">
        <f t="shared" ca="1" si="294"/>
        <v>0.91824004005736826</v>
      </c>
      <c r="AF249" s="64">
        <f t="shared" ca="1" si="294"/>
        <v>0.88584785796591181</v>
      </c>
      <c r="AG249" s="64">
        <f t="shared" ca="1" si="294"/>
        <v>0.83903530393450942</v>
      </c>
      <c r="AH249" s="64">
        <f t="shared" ca="1" si="294"/>
        <v>0.73620299909830178</v>
      </c>
      <c r="AI249" s="64">
        <f t="shared" ca="1" si="294"/>
        <v>0.91837916753100846</v>
      </c>
      <c r="AJ249" s="64">
        <f t="shared" ca="1" si="294"/>
        <v>0.904875639110162</v>
      </c>
      <c r="AK249" s="64">
        <f t="shared" ca="1" si="294"/>
        <v>0.88689320725388299</v>
      </c>
      <c r="AL249" s="64">
        <f t="shared" ca="1" si="294"/>
        <v>0.86973462875484198</v>
      </c>
      <c r="AM249" s="64">
        <f t="shared" ca="1" si="294"/>
        <v>0.8485011345429001</v>
      </c>
      <c r="AN249" s="64">
        <f t="shared" ca="1" si="294"/>
        <v>0.83527959678157848</v>
      </c>
      <c r="AO249" s="64">
        <f t="shared" ca="1" si="294"/>
        <v>0</v>
      </c>
      <c r="AP249" s="64">
        <f t="shared" ca="1" si="294"/>
        <v>0</v>
      </c>
      <c r="AQ249" s="64">
        <f t="shared" ca="1" si="294"/>
        <v>0</v>
      </c>
      <c r="AR249" s="64">
        <f t="shared" ca="1" si="294"/>
        <v>0</v>
      </c>
      <c r="AS249" s="64">
        <f t="shared" ca="1" si="294"/>
        <v>0</v>
      </c>
      <c r="AT249" s="64">
        <f t="shared" ca="1" si="294"/>
        <v>0</v>
      </c>
      <c r="AV249" s="40">
        <f t="shared" ca="1" si="271"/>
        <v>0.9687849388009262</v>
      </c>
      <c r="AW249" s="41">
        <f t="shared" ca="1" si="272"/>
        <v>10</v>
      </c>
      <c r="AX249" t="str">
        <f t="shared" ca="1" si="275"/>
        <v>+100s</v>
      </c>
      <c r="AY249">
        <f t="shared" ca="1" si="276"/>
        <v>90</v>
      </c>
      <c r="AZ249" s="5">
        <f t="shared" ca="1" si="277"/>
        <v>0.7</v>
      </c>
      <c r="BB249">
        <f t="shared" si="234"/>
        <v>1.1878109594037234E-2</v>
      </c>
      <c r="BC249">
        <f t="shared" si="235"/>
        <v>0.98812189040596277</v>
      </c>
      <c r="BE249" s="33">
        <f t="shared" si="236"/>
        <v>4.9666652122745871</v>
      </c>
      <c r="BF249" s="32">
        <f t="shared" si="237"/>
        <v>1.9022994786236883E-2</v>
      </c>
      <c r="BG249" s="33"/>
      <c r="BH249" s="34">
        <f t="shared" si="238"/>
        <v>0.98097700521376308</v>
      </c>
      <c r="BI249" s="34"/>
      <c r="BJ249" s="34">
        <f t="shared" si="243"/>
        <v>0.98097700521376308</v>
      </c>
      <c r="BK249" s="34"/>
      <c r="BL249" s="5">
        <f t="shared" ca="1" si="273"/>
        <v>0.88325398133822974</v>
      </c>
    </row>
    <row r="250" spans="1:64" x14ac:dyDescent="0.2">
      <c r="A250" s="45">
        <v>242</v>
      </c>
      <c r="B250" s="35">
        <f t="shared" si="239"/>
        <v>2.789351851851837E-2</v>
      </c>
      <c r="C250" s="36">
        <v>84.597888239712603</v>
      </c>
      <c r="D250" s="29">
        <v>90</v>
      </c>
      <c r="E250" s="29">
        <v>3</v>
      </c>
      <c r="F250" s="37">
        <f t="shared" si="226"/>
        <v>0.5</v>
      </c>
      <c r="G250" s="38">
        <f t="shared" si="240"/>
        <v>90</v>
      </c>
      <c r="H250" s="31">
        <v>5</v>
      </c>
      <c r="I250" s="31">
        <v>20</v>
      </c>
      <c r="J250" s="36">
        <v>-19.738671509396585</v>
      </c>
      <c r="K250" s="37">
        <f t="shared" si="228"/>
        <v>-4.9346678773491464</v>
      </c>
      <c r="L250" s="30">
        <f t="shared" si="229"/>
        <v>-4.9346678773491464</v>
      </c>
      <c r="M250" s="37">
        <f t="shared" si="230"/>
        <v>85.065332122650858</v>
      </c>
      <c r="N250" s="37">
        <f t="shared" si="231"/>
        <v>85.065332122650858</v>
      </c>
      <c r="O250" s="37">
        <f t="shared" si="232"/>
        <v>-5.4021117602873971</v>
      </c>
      <c r="Q250" s="64">
        <f t="shared" ref="Q250:AT250" ca="1" si="295">IF(AND(ABS(SLOPE($L220:$L250,$A220:$A250)) &gt; $Q$3,
      ABS(SLOPE(OFFSET($O220:$O250, Q$7, 0),$A220:$A250)) &gt; $Q$3),
(MAX(0,(CORREL( $L220:$L250, OFFSET($O220:$O250, Q$7, 0) )))),
(1-ABS(SLOPE($L220:$L250, $A220:$A250)-SLOPE(OFFSET($O220:$O250, Q$7, 0),$A220:$A250)))
)</f>
        <v>0.91220128095546515</v>
      </c>
      <c r="R250" s="64">
        <f t="shared" ca="1" si="295"/>
        <v>0.92808219744094456</v>
      </c>
      <c r="S250" s="64">
        <f t="shared" ca="1" si="295"/>
        <v>0.93996974114757836</v>
      </c>
      <c r="T250" s="64">
        <f t="shared" ca="1" si="295"/>
        <v>0.93959551041603595</v>
      </c>
      <c r="U250" s="64">
        <f t="shared" ca="1" si="295"/>
        <v>0.94634102447399304</v>
      </c>
      <c r="V250" s="64">
        <f t="shared" ca="1" si="295"/>
        <v>0.95315095030175667</v>
      </c>
      <c r="W250" s="64">
        <f t="shared" ca="1" si="295"/>
        <v>0.95938795682146816</v>
      </c>
      <c r="X250" s="64">
        <f t="shared" ca="1" si="295"/>
        <v>0.96266237152557921</v>
      </c>
      <c r="Y250" s="64">
        <f t="shared" ca="1" si="295"/>
        <v>0.96425595307622392</v>
      </c>
      <c r="Z250" s="64">
        <f t="shared" ca="1" si="295"/>
        <v>0.9653886832225036</v>
      </c>
      <c r="AA250" s="64">
        <f t="shared" ca="1" si="295"/>
        <v>0.95792617087059784</v>
      </c>
      <c r="AB250" s="64">
        <f t="shared" ca="1" si="295"/>
        <v>0.95825223643670121</v>
      </c>
      <c r="AC250" s="64">
        <f t="shared" ca="1" si="295"/>
        <v>0.94852014132843898</v>
      </c>
      <c r="AD250" s="64">
        <f t="shared" ca="1" si="295"/>
        <v>0.9247691141576776</v>
      </c>
      <c r="AE250" s="64">
        <f t="shared" ca="1" si="295"/>
        <v>0.89584894969681239</v>
      </c>
      <c r="AF250" s="64">
        <f t="shared" ca="1" si="295"/>
        <v>0.85141603603769023</v>
      </c>
      <c r="AG250" s="64">
        <f t="shared" ca="1" si="295"/>
        <v>0.75258021343904802</v>
      </c>
      <c r="AH250" s="64">
        <f t="shared" ca="1" si="295"/>
        <v>0.92702309351508161</v>
      </c>
      <c r="AI250" s="64">
        <f t="shared" ca="1" si="295"/>
        <v>0.91351956509423515</v>
      </c>
      <c r="AJ250" s="64">
        <f t="shared" ca="1" si="295"/>
        <v>0.89553713323795614</v>
      </c>
      <c r="AK250" s="64">
        <f t="shared" ca="1" si="295"/>
        <v>0.87837855473891513</v>
      </c>
      <c r="AL250" s="64">
        <f t="shared" ca="1" si="295"/>
        <v>0.85714506052697326</v>
      </c>
      <c r="AM250" s="64">
        <f t="shared" ca="1" si="295"/>
        <v>0.84392352276565163</v>
      </c>
      <c r="AN250" s="64">
        <f t="shared" ca="1" si="295"/>
        <v>0</v>
      </c>
      <c r="AO250" s="64">
        <f t="shared" ca="1" si="295"/>
        <v>0</v>
      </c>
      <c r="AP250" s="64">
        <f t="shared" ca="1" si="295"/>
        <v>0</v>
      </c>
      <c r="AQ250" s="64">
        <f t="shared" ca="1" si="295"/>
        <v>0</v>
      </c>
      <c r="AR250" s="64">
        <f t="shared" ca="1" si="295"/>
        <v>0</v>
      </c>
      <c r="AS250" s="64">
        <f t="shared" ca="1" si="295"/>
        <v>0</v>
      </c>
      <c r="AT250" s="64">
        <f t="shared" ca="1" si="295"/>
        <v>0</v>
      </c>
      <c r="AV250" s="40">
        <f t="shared" ca="1" si="271"/>
        <v>0.9653886832225036</v>
      </c>
      <c r="AW250" s="41">
        <f t="shared" ca="1" si="272"/>
        <v>9</v>
      </c>
      <c r="AX250" t="str">
        <f t="shared" ca="1" si="275"/>
        <v>+90s</v>
      </c>
      <c r="AY250">
        <f t="shared" ca="1" si="276"/>
        <v>80</v>
      </c>
      <c r="AZ250" s="5">
        <f t="shared" ca="1" si="277"/>
        <v>0.73333333333333328</v>
      </c>
      <c r="BB250">
        <f t="shared" si="234"/>
        <v>9.348877658765016E-2</v>
      </c>
      <c r="BC250">
        <f t="shared" si="235"/>
        <v>0.9065112234123498</v>
      </c>
      <c r="BE250" s="33">
        <f t="shared" si="236"/>
        <v>4.9346678773491464</v>
      </c>
      <c r="BF250" s="32">
        <f t="shared" si="237"/>
        <v>0.14972386771808385</v>
      </c>
      <c r="BG250" s="33"/>
      <c r="BH250" s="34">
        <f t="shared" si="238"/>
        <v>0.85027613228191612</v>
      </c>
      <c r="BI250" s="34"/>
      <c r="BJ250" s="34">
        <f t="shared" si="243"/>
        <v>0.85027613228191612</v>
      </c>
      <c r="BK250" s="34"/>
      <c r="BL250" s="5">
        <f t="shared" ca="1" si="273"/>
        <v>0.8496660496125843</v>
      </c>
    </row>
    <row r="251" spans="1:64" x14ac:dyDescent="0.2">
      <c r="A251" s="45">
        <v>243</v>
      </c>
      <c r="B251" s="35">
        <f t="shared" si="239"/>
        <v>2.8009259259259109E-2</v>
      </c>
      <c r="C251" s="36">
        <v>85.262615365067646</v>
      </c>
      <c r="D251" s="29">
        <v>90</v>
      </c>
      <c r="E251" s="29">
        <v>3</v>
      </c>
      <c r="F251" s="37">
        <f t="shared" si="226"/>
        <v>0.5</v>
      </c>
      <c r="G251" s="38">
        <f t="shared" si="240"/>
        <v>90</v>
      </c>
      <c r="H251" s="31">
        <v>5</v>
      </c>
      <c r="I251" s="31">
        <v>20</v>
      </c>
      <c r="J251" s="36">
        <v>-19.568382902306585</v>
      </c>
      <c r="K251" s="37">
        <f t="shared" si="228"/>
        <v>-4.8920957255766462</v>
      </c>
      <c r="L251" s="30">
        <f t="shared" si="229"/>
        <v>-4.8920957255766462</v>
      </c>
      <c r="M251" s="37">
        <f t="shared" si="230"/>
        <v>85.107904274423348</v>
      </c>
      <c r="N251" s="37">
        <f t="shared" si="231"/>
        <v>85.107904274423348</v>
      </c>
      <c r="O251" s="37">
        <f t="shared" si="232"/>
        <v>-4.7373846349323543</v>
      </c>
      <c r="Q251" s="64">
        <f t="shared" ref="Q251:AT251" ca="1" si="296">IF(AND(ABS(SLOPE($L221:$L251,$A221:$A251)) &gt; $Q$3,
      ABS(SLOPE(OFFSET($O221:$O251, Q$7, 0),$A221:$A251)) &gt; $Q$3),
(MAX(0,(CORREL( $L221:$L251, OFFSET($O221:$O251, Q$7, 0) )))),
(1-ABS(SLOPE($L221:$L251, $A221:$A251)-SLOPE(OFFSET($O221:$O251, Q$7, 0),$A221:$A251)))
)</f>
        <v>0.91697613911077114</v>
      </c>
      <c r="R251" s="64">
        <f t="shared" ca="1" si="296"/>
        <v>0.92975974249027016</v>
      </c>
      <c r="S251" s="64">
        <f t="shared" ca="1" si="296"/>
        <v>0.92934234538900795</v>
      </c>
      <c r="T251" s="64">
        <f t="shared" ca="1" si="296"/>
        <v>0.93684295927965333</v>
      </c>
      <c r="U251" s="64">
        <f t="shared" ca="1" si="296"/>
        <v>0.94449453130170213</v>
      </c>
      <c r="V251" s="64">
        <f t="shared" ca="1" si="296"/>
        <v>0.95204659455457452</v>
      </c>
      <c r="W251" s="64">
        <f t="shared" ca="1" si="296"/>
        <v>0.95632492435888572</v>
      </c>
      <c r="X251" s="64">
        <f t="shared" ca="1" si="296"/>
        <v>0.95851270578520231</v>
      </c>
      <c r="Y251" s="64">
        <f t="shared" ca="1" si="296"/>
        <v>0.96051511146162838</v>
      </c>
      <c r="Z251" s="64">
        <f t="shared" ca="1" si="296"/>
        <v>0.95604008957302367</v>
      </c>
      <c r="AA251" s="64">
        <f t="shared" ca="1" si="296"/>
        <v>0.95971374995577441</v>
      </c>
      <c r="AB251" s="64">
        <f t="shared" ca="1" si="296"/>
        <v>0.95162547829593691</v>
      </c>
      <c r="AC251" s="64">
        <f t="shared" ca="1" si="296"/>
        <v>0.93132830475750217</v>
      </c>
      <c r="AD251" s="64">
        <f t="shared" ca="1" si="296"/>
        <v>0.90642234441237302</v>
      </c>
      <c r="AE251" s="64">
        <f t="shared" ca="1" si="296"/>
        <v>0.86476554386074467</v>
      </c>
      <c r="AF251" s="64">
        <f t="shared" ca="1" si="296"/>
        <v>0.7706165266850038</v>
      </c>
      <c r="AG251" s="64">
        <f t="shared" ca="1" si="296"/>
        <v>0.93590620492798804</v>
      </c>
      <c r="AH251" s="64">
        <f t="shared" ca="1" si="296"/>
        <v>0.92240267650714158</v>
      </c>
      <c r="AI251" s="64">
        <f t="shared" ca="1" si="296"/>
        <v>0.90442024465086257</v>
      </c>
      <c r="AJ251" s="64">
        <f t="shared" ca="1" si="296"/>
        <v>0.88726166615182145</v>
      </c>
      <c r="AK251" s="64">
        <f t="shared" ca="1" si="296"/>
        <v>0.86602817193987969</v>
      </c>
      <c r="AL251" s="64">
        <f t="shared" ca="1" si="296"/>
        <v>0.85280663417855807</v>
      </c>
      <c r="AM251" s="64">
        <f t="shared" ca="1" si="296"/>
        <v>0</v>
      </c>
      <c r="AN251" s="64">
        <f t="shared" ca="1" si="296"/>
        <v>0</v>
      </c>
      <c r="AO251" s="64">
        <f t="shared" ca="1" si="296"/>
        <v>0</v>
      </c>
      <c r="AP251" s="64">
        <f t="shared" ca="1" si="296"/>
        <v>0</v>
      </c>
      <c r="AQ251" s="64">
        <f t="shared" ca="1" si="296"/>
        <v>0</v>
      </c>
      <c r="AR251" s="64">
        <f t="shared" ca="1" si="296"/>
        <v>0</v>
      </c>
      <c r="AS251" s="64">
        <f t="shared" ca="1" si="296"/>
        <v>0</v>
      </c>
      <c r="AT251" s="64">
        <f t="shared" ca="1" si="296"/>
        <v>0</v>
      </c>
      <c r="AV251" s="40">
        <f t="shared" ca="1" si="271"/>
        <v>0.96051511146162838</v>
      </c>
      <c r="AW251" s="41">
        <f t="shared" ca="1" si="272"/>
        <v>8</v>
      </c>
      <c r="AX251" t="str">
        <f t="shared" ca="1" si="275"/>
        <v>+80s</v>
      </c>
      <c r="AY251">
        <f t="shared" ca="1" si="276"/>
        <v>70</v>
      </c>
      <c r="AZ251" s="5">
        <f t="shared" ca="1" si="277"/>
        <v>0.76666666666666672</v>
      </c>
      <c r="BB251">
        <f t="shared" si="234"/>
        <v>3.0942218128858379E-2</v>
      </c>
      <c r="BC251">
        <f t="shared" si="235"/>
        <v>0.96905778187114167</v>
      </c>
      <c r="BE251" s="33">
        <f t="shared" si="236"/>
        <v>4.8920957255766462</v>
      </c>
      <c r="BF251" s="32">
        <f t="shared" si="237"/>
        <v>4.9554489245945257E-2</v>
      </c>
      <c r="BG251" s="33"/>
      <c r="BH251" s="34">
        <f t="shared" si="238"/>
        <v>0.9504455107540547</v>
      </c>
      <c r="BI251" s="34"/>
      <c r="BJ251" s="34">
        <f t="shared" si="243"/>
        <v>0.9504455107540547</v>
      </c>
      <c r="BK251" s="34"/>
      <c r="BL251" s="5">
        <f t="shared" ca="1" si="273"/>
        <v>0.8925424296274499</v>
      </c>
    </row>
    <row r="252" spans="1:64" x14ac:dyDescent="0.2">
      <c r="A252" s="45">
        <v>244</v>
      </c>
      <c r="B252" s="35">
        <f t="shared" si="239"/>
        <v>2.8124999999999848E-2</v>
      </c>
      <c r="C252" s="36">
        <v>84.590935863864857</v>
      </c>
      <c r="D252" s="29">
        <v>90</v>
      </c>
      <c r="E252" s="29">
        <v>3</v>
      </c>
      <c r="F252" s="37">
        <f t="shared" si="226"/>
        <v>0.5</v>
      </c>
      <c r="G252" s="38">
        <f t="shared" si="240"/>
        <v>90</v>
      </c>
      <c r="H252" s="31">
        <v>5</v>
      </c>
      <c r="I252" s="31">
        <v>20</v>
      </c>
      <c r="J252" s="36">
        <v>-19.356159950225532</v>
      </c>
      <c r="K252" s="37">
        <f t="shared" si="228"/>
        <v>-4.839039987556383</v>
      </c>
      <c r="L252" s="30">
        <f t="shared" si="229"/>
        <v>-4.839039987556383</v>
      </c>
      <c r="M252" s="37">
        <f t="shared" si="230"/>
        <v>85.16096001244361</v>
      </c>
      <c r="N252" s="37">
        <f t="shared" si="231"/>
        <v>85.16096001244361</v>
      </c>
      <c r="O252" s="37">
        <f t="shared" si="232"/>
        <v>-5.409064136135143</v>
      </c>
      <c r="Q252" s="64">
        <f t="shared" ref="Q252:AT252" ca="1" si="297">IF(AND(ABS(SLOPE($L222:$L252,$A222:$A252)) &gt; $Q$3,
      ABS(SLOPE(OFFSET($O222:$O252, Q$7, 0),$A222:$A252)) &gt; $Q$3),
(MAX(0,(CORREL( $L222:$L252, OFFSET($O222:$O252, Q$7, 0) )))),
(1-ABS(SLOPE($L222:$L252, $A222:$A252)-SLOPE(OFFSET($O222:$O252, Q$7, 0),$A222:$A252)))
)</f>
        <v>0.91663248609132386</v>
      </c>
      <c r="R252" s="64">
        <f t="shared" ca="1" si="297"/>
        <v>0.91616548965799927</v>
      </c>
      <c r="S252" s="64">
        <f t="shared" ca="1" si="297"/>
        <v>0.92453346348837995</v>
      </c>
      <c r="T252" s="64">
        <f t="shared" ca="1" si="297"/>
        <v>0.93315277036447963</v>
      </c>
      <c r="U252" s="64">
        <f t="shared" ca="1" si="297"/>
        <v>0.94222287710455432</v>
      </c>
      <c r="V252" s="64">
        <f t="shared" ca="1" si="297"/>
        <v>0.94766210002113638</v>
      </c>
      <c r="W252" s="64">
        <f t="shared" ca="1" si="297"/>
        <v>0.95053746135801565</v>
      </c>
      <c r="X252" s="64">
        <f t="shared" ca="1" si="297"/>
        <v>0.95354784226968192</v>
      </c>
      <c r="Y252" s="64">
        <f t="shared" ca="1" si="297"/>
        <v>0.95255080227168643</v>
      </c>
      <c r="Z252" s="64">
        <f t="shared" ca="1" si="297"/>
        <v>0.96010988142209408</v>
      </c>
      <c r="AA252" s="64">
        <f t="shared" ca="1" si="297"/>
        <v>0.95394295364732851</v>
      </c>
      <c r="AB252" s="64">
        <f t="shared" ca="1" si="297"/>
        <v>0.93768721671363986</v>
      </c>
      <c r="AC252" s="64">
        <f t="shared" ca="1" si="297"/>
        <v>0.91748015802583704</v>
      </c>
      <c r="AD252" s="64">
        <f t="shared" ca="1" si="297"/>
        <v>0.87910614434781342</v>
      </c>
      <c r="AE252" s="64">
        <f t="shared" ca="1" si="297"/>
        <v>0.79053165702703965</v>
      </c>
      <c r="AF252" s="64">
        <f t="shared" ca="1" si="297"/>
        <v>0.94500946557954046</v>
      </c>
      <c r="AG252" s="64">
        <f t="shared" ca="1" si="297"/>
        <v>0.93150593715869401</v>
      </c>
      <c r="AH252" s="64">
        <f t="shared" ca="1" si="297"/>
        <v>0.913523505302415</v>
      </c>
      <c r="AI252" s="64">
        <f t="shared" ca="1" si="297"/>
        <v>0.89636492680337398</v>
      </c>
      <c r="AJ252" s="64">
        <f t="shared" ca="1" si="297"/>
        <v>0.87513143259143211</v>
      </c>
      <c r="AK252" s="64">
        <f t="shared" ca="1" si="297"/>
        <v>0.86190989483011049</v>
      </c>
      <c r="AL252" s="64">
        <f t="shared" ca="1" si="297"/>
        <v>0</v>
      </c>
      <c r="AM252" s="64">
        <f t="shared" ca="1" si="297"/>
        <v>0</v>
      </c>
      <c r="AN252" s="64">
        <f t="shared" ca="1" si="297"/>
        <v>0</v>
      </c>
      <c r="AO252" s="64">
        <f t="shared" ca="1" si="297"/>
        <v>0</v>
      </c>
      <c r="AP252" s="64">
        <f t="shared" ca="1" si="297"/>
        <v>0</v>
      </c>
      <c r="AQ252" s="64">
        <f t="shared" ca="1" si="297"/>
        <v>0</v>
      </c>
      <c r="AR252" s="64">
        <f t="shared" ca="1" si="297"/>
        <v>0</v>
      </c>
      <c r="AS252" s="64">
        <f t="shared" ca="1" si="297"/>
        <v>0</v>
      </c>
      <c r="AT252" s="64">
        <f t="shared" ca="1" si="297"/>
        <v>0</v>
      </c>
      <c r="AV252" s="40">
        <f t="shared" ca="1" si="271"/>
        <v>0.96010988142209408</v>
      </c>
      <c r="AW252" s="41">
        <f t="shared" ca="1" si="272"/>
        <v>9</v>
      </c>
      <c r="AX252" t="str">
        <f t="shared" ca="1" si="275"/>
        <v>+90s</v>
      </c>
      <c r="AY252">
        <f t="shared" ca="1" si="276"/>
        <v>80</v>
      </c>
      <c r="AZ252" s="5">
        <f t="shared" ca="1" si="277"/>
        <v>0.73333333333333328</v>
      </c>
      <c r="BB252">
        <f t="shared" si="234"/>
        <v>0.11400482971575202</v>
      </c>
      <c r="BC252">
        <f t="shared" si="235"/>
        <v>0.88599517028424801</v>
      </c>
      <c r="BE252" s="33">
        <f t="shared" si="236"/>
        <v>4.839039987556383</v>
      </c>
      <c r="BF252" s="32">
        <f t="shared" si="237"/>
        <v>0.1825806761689806</v>
      </c>
      <c r="BG252" s="33"/>
      <c r="BH252" s="34">
        <f t="shared" si="238"/>
        <v>0.81741932383101945</v>
      </c>
      <c r="BI252" s="34"/>
      <c r="BJ252" s="34">
        <f t="shared" si="243"/>
        <v>0.81741932383101945</v>
      </c>
      <c r="BK252" s="34"/>
      <c r="BL252" s="5">
        <f t="shared" ca="1" si="273"/>
        <v>0.83695417952881568</v>
      </c>
    </row>
    <row r="253" spans="1:64" x14ac:dyDescent="0.2">
      <c r="A253" s="45">
        <v>245</v>
      </c>
      <c r="B253" s="35">
        <f t="shared" si="239"/>
        <v>2.8240740740740587E-2</v>
      </c>
      <c r="C253" s="36">
        <v>84.50050161756397</v>
      </c>
      <c r="D253" s="29">
        <v>90</v>
      </c>
      <c r="E253" s="29">
        <v>3</v>
      </c>
      <c r="F253" s="37">
        <f t="shared" si="226"/>
        <v>0.5</v>
      </c>
      <c r="G253" s="38">
        <f t="shared" si="240"/>
        <v>90</v>
      </c>
      <c r="H253" s="31">
        <v>5</v>
      </c>
      <c r="I253" s="31">
        <v>20</v>
      </c>
      <c r="J253" s="36">
        <v>-19.102457439352779</v>
      </c>
      <c r="K253" s="37">
        <f t="shared" si="228"/>
        <v>-4.7756143598381948</v>
      </c>
      <c r="L253" s="30">
        <f t="shared" si="229"/>
        <v>-4.7756143598381948</v>
      </c>
      <c r="M253" s="37">
        <f t="shared" si="230"/>
        <v>85.224385640161799</v>
      </c>
      <c r="N253" s="37">
        <f t="shared" si="231"/>
        <v>85.224385640161799</v>
      </c>
      <c r="O253" s="37">
        <f t="shared" si="232"/>
        <v>-5.4994983824360304</v>
      </c>
      <c r="Q253" s="64">
        <f t="shared" ref="Q253:AT253" ca="1" si="298">IF(AND(ABS(SLOPE($L223:$L253,$A223:$A253)) &gt; $Q$3,
      ABS(SLOPE(OFFSET($O223:$O253, Q$7, 0),$A223:$A253)) &gt; $Q$3),
(MAX(0,(CORREL( $L223:$L253, OFFSET($O223:$O253, Q$7, 0) )))),
(1-ABS(SLOPE($L223:$L253, $A223:$A253)-SLOPE(OFFSET($O223:$O253, Q$7, 0),$A223:$A253)))
)</f>
        <v>0.89892629556446246</v>
      </c>
      <c r="R253" s="64">
        <f t="shared" ca="1" si="298"/>
        <v>0.90830047424304661</v>
      </c>
      <c r="S253" s="64">
        <f t="shared" ca="1" si="298"/>
        <v>0.9180437709564615</v>
      </c>
      <c r="T253" s="64">
        <f t="shared" ca="1" si="298"/>
        <v>0.9288853630404188</v>
      </c>
      <c r="U253" s="64">
        <f t="shared" ca="1" si="298"/>
        <v>0.93568209588696871</v>
      </c>
      <c r="V253" s="64">
        <f t="shared" ca="1" si="298"/>
        <v>0.93936213848128403</v>
      </c>
      <c r="W253" s="64">
        <f t="shared" ca="1" si="298"/>
        <v>0.9435544177348888</v>
      </c>
      <c r="X253" s="64">
        <f t="shared" ca="1" si="298"/>
        <v>0.94665678605731407</v>
      </c>
      <c r="Y253" s="64">
        <f t="shared" ca="1" si="298"/>
        <v>0.95877927343371006</v>
      </c>
      <c r="Z253" s="64">
        <f t="shared" ca="1" si="298"/>
        <v>0.95488749784752625</v>
      </c>
      <c r="AA253" s="64">
        <f t="shared" ca="1" si="298"/>
        <v>0.94342356048205789</v>
      </c>
      <c r="AB253" s="64">
        <f t="shared" ca="1" si="298"/>
        <v>0.92879028257449869</v>
      </c>
      <c r="AC253" s="64">
        <f t="shared" ca="1" si="298"/>
        <v>0.89435567949778905</v>
      </c>
      <c r="AD253" s="64">
        <f t="shared" ca="1" si="298"/>
        <v>0.81251456600658956</v>
      </c>
      <c r="AE253" s="64">
        <f t="shared" ca="1" si="298"/>
        <v>0.95431336750760376</v>
      </c>
      <c r="AF253" s="64">
        <f t="shared" ca="1" si="298"/>
        <v>0.9408098390867573</v>
      </c>
      <c r="AG253" s="64">
        <f t="shared" ca="1" si="298"/>
        <v>0.92282740723047829</v>
      </c>
      <c r="AH253" s="64">
        <f t="shared" ca="1" si="298"/>
        <v>0.90566882873143728</v>
      </c>
      <c r="AI253" s="64">
        <f t="shared" ca="1" si="298"/>
        <v>0.88443533451949541</v>
      </c>
      <c r="AJ253" s="64">
        <f t="shared" ca="1" si="298"/>
        <v>0.87121379675817379</v>
      </c>
      <c r="AK253" s="64">
        <f t="shared" ca="1" si="298"/>
        <v>0</v>
      </c>
      <c r="AL253" s="64">
        <f t="shared" ca="1" si="298"/>
        <v>0</v>
      </c>
      <c r="AM253" s="64">
        <f t="shared" ca="1" si="298"/>
        <v>0</v>
      </c>
      <c r="AN253" s="64">
        <f t="shared" ca="1" si="298"/>
        <v>0</v>
      </c>
      <c r="AO253" s="64">
        <f t="shared" ca="1" si="298"/>
        <v>0</v>
      </c>
      <c r="AP253" s="64">
        <f t="shared" ca="1" si="298"/>
        <v>0</v>
      </c>
      <c r="AQ253" s="64">
        <f t="shared" ca="1" si="298"/>
        <v>0</v>
      </c>
      <c r="AR253" s="64">
        <f t="shared" ca="1" si="298"/>
        <v>0</v>
      </c>
      <c r="AS253" s="64">
        <f t="shared" ca="1" si="298"/>
        <v>0</v>
      </c>
      <c r="AT253" s="64">
        <f t="shared" ca="1" si="298"/>
        <v>0</v>
      </c>
      <c r="AV253" s="40">
        <f t="shared" ca="1" si="271"/>
        <v>0.95877927343371006</v>
      </c>
      <c r="AW253" s="41">
        <f t="shared" ca="1" si="272"/>
        <v>8</v>
      </c>
      <c r="AX253" t="str">
        <f t="shared" ca="1" si="275"/>
        <v>+80s</v>
      </c>
      <c r="AY253">
        <f t="shared" ca="1" si="276"/>
        <v>70</v>
      </c>
      <c r="AZ253" s="5">
        <f t="shared" ca="1" si="277"/>
        <v>0.76666666666666672</v>
      </c>
      <c r="BB253">
        <f t="shared" si="234"/>
        <v>0.14477680451956712</v>
      </c>
      <c r="BC253">
        <f t="shared" si="235"/>
        <v>0.85522319548043291</v>
      </c>
      <c r="BE253" s="33">
        <f t="shared" si="236"/>
        <v>4.7756143598381948</v>
      </c>
      <c r="BF253" s="32">
        <f t="shared" si="237"/>
        <v>0.231862517830809</v>
      </c>
      <c r="BG253" s="33"/>
      <c r="BH253" s="34">
        <f t="shared" si="238"/>
        <v>0.76813748216919098</v>
      </c>
      <c r="BI253" s="34"/>
      <c r="BJ253" s="34">
        <f t="shared" si="243"/>
        <v>0.76813748216919098</v>
      </c>
      <c r="BK253" s="34"/>
      <c r="BL253" s="5">
        <f t="shared" ca="1" si="273"/>
        <v>0.83119447408985592</v>
      </c>
    </row>
    <row r="254" spans="1:64" x14ac:dyDescent="0.2">
      <c r="A254" s="45">
        <v>246</v>
      </c>
      <c r="B254" s="35">
        <f t="shared" si="239"/>
        <v>2.8356481481481326E-2</v>
      </c>
      <c r="C254" s="36">
        <v>84.616842096782108</v>
      </c>
      <c r="D254" s="29">
        <v>90</v>
      </c>
      <c r="E254" s="29">
        <v>3</v>
      </c>
      <c r="F254" s="37">
        <f t="shared" si="226"/>
        <v>0.5</v>
      </c>
      <c r="G254" s="38">
        <f t="shared" si="240"/>
        <v>90</v>
      </c>
      <c r="H254" s="31">
        <v>5</v>
      </c>
      <c r="I254" s="31">
        <v>20</v>
      </c>
      <c r="J254" s="36">
        <v>-18.807819045099269</v>
      </c>
      <c r="K254" s="37">
        <f t="shared" si="228"/>
        <v>-4.7019547612748172</v>
      </c>
      <c r="L254" s="30">
        <f t="shared" si="229"/>
        <v>-4.7019547612748172</v>
      </c>
      <c r="M254" s="37">
        <f t="shared" si="230"/>
        <v>85.29804523872518</v>
      </c>
      <c r="N254" s="37">
        <f t="shared" si="231"/>
        <v>85.29804523872518</v>
      </c>
      <c r="O254" s="37">
        <f t="shared" si="232"/>
        <v>-5.3831579032178922</v>
      </c>
      <c r="Q254" s="64">
        <f t="shared" ref="Q254:AT254" ca="1" si="299">IF(AND(ABS(SLOPE($L224:$L254,$A224:$A254)) &gt; $Q$3,
      ABS(SLOPE(OFFSET($O224:$O254, Q$7, 0),$A224:$A254)) &gt; $Q$3),
(MAX(0,(CORREL( $L224:$L254, OFFSET($O224:$O254, Q$7, 0) )))),
(1-ABS(SLOPE($L224:$L254, $A224:$A254)-SLOPE(OFFSET($O224:$O254, Q$7, 0),$A224:$A254)))
)</f>
        <v>0.88647479741477675</v>
      </c>
      <c r="R254" s="64">
        <f t="shared" ca="1" si="299"/>
        <v>0.89753619376091287</v>
      </c>
      <c r="S254" s="64">
        <f t="shared" ca="1" si="299"/>
        <v>0.91046720552308291</v>
      </c>
      <c r="T254" s="64">
        <f t="shared" ca="1" si="299"/>
        <v>0.91886910360720919</v>
      </c>
      <c r="U254" s="64">
        <f t="shared" ca="1" si="299"/>
        <v>0.92350155575501525</v>
      </c>
      <c r="V254" s="64">
        <f t="shared" ca="1" si="299"/>
        <v>0.92909593848650507</v>
      </c>
      <c r="W254" s="64">
        <f t="shared" ca="1" si="299"/>
        <v>0.93709191016822069</v>
      </c>
      <c r="X254" s="64">
        <f t="shared" ca="1" si="299"/>
        <v>0.95463884290308199</v>
      </c>
      <c r="Y254" s="64">
        <f t="shared" ca="1" si="299"/>
        <v>0.95347792029043565</v>
      </c>
      <c r="Z254" s="64">
        <f t="shared" ca="1" si="299"/>
        <v>0.94777424187971038</v>
      </c>
      <c r="AA254" s="64">
        <f t="shared" ca="1" si="299"/>
        <v>0.93984470125718622</v>
      </c>
      <c r="AB254" s="64">
        <f t="shared" ca="1" si="299"/>
        <v>0.9102121943626692</v>
      </c>
      <c r="AC254" s="64">
        <f t="shared" ca="1" si="299"/>
        <v>0.83664010059748928</v>
      </c>
      <c r="AD254" s="64">
        <f t="shared" ca="1" si="299"/>
        <v>0.96379797278296009</v>
      </c>
      <c r="AE254" s="64">
        <f t="shared" ca="1" si="299"/>
        <v>0.95029444436211363</v>
      </c>
      <c r="AF254" s="64">
        <f t="shared" ca="1" si="299"/>
        <v>0.93231201250583462</v>
      </c>
      <c r="AG254" s="64">
        <f t="shared" ca="1" si="299"/>
        <v>0.9151534340067935</v>
      </c>
      <c r="AH254" s="64">
        <f t="shared" ca="1" si="299"/>
        <v>0.89391993979485174</v>
      </c>
      <c r="AI254" s="64">
        <f t="shared" ca="1" si="299"/>
        <v>0.88069840203353011</v>
      </c>
      <c r="AJ254" s="64">
        <f t="shared" ca="1" si="299"/>
        <v>0</v>
      </c>
      <c r="AK254" s="64">
        <f t="shared" ca="1" si="299"/>
        <v>0</v>
      </c>
      <c r="AL254" s="64">
        <f t="shared" ca="1" si="299"/>
        <v>0</v>
      </c>
      <c r="AM254" s="64">
        <f t="shared" ca="1" si="299"/>
        <v>0</v>
      </c>
      <c r="AN254" s="64">
        <f t="shared" ca="1" si="299"/>
        <v>0</v>
      </c>
      <c r="AO254" s="64">
        <f t="shared" ca="1" si="299"/>
        <v>0</v>
      </c>
      <c r="AP254" s="64">
        <f t="shared" ca="1" si="299"/>
        <v>0</v>
      </c>
      <c r="AQ254" s="64">
        <f t="shared" ca="1" si="299"/>
        <v>0</v>
      </c>
      <c r="AR254" s="64">
        <f t="shared" ca="1" si="299"/>
        <v>0</v>
      </c>
      <c r="AS254" s="64">
        <f t="shared" ca="1" si="299"/>
        <v>0</v>
      </c>
      <c r="AT254" s="64">
        <f t="shared" ca="1" si="299"/>
        <v>0</v>
      </c>
      <c r="AV254" s="40">
        <f t="shared" ca="1" si="271"/>
        <v>0.96379797278296009</v>
      </c>
      <c r="AW254" s="41">
        <f t="shared" ca="1" si="272"/>
        <v>13</v>
      </c>
      <c r="AX254" t="str">
        <f t="shared" ca="1" si="275"/>
        <v>+130s</v>
      </c>
      <c r="AY254">
        <f t="shared" ca="1" si="276"/>
        <v>120</v>
      </c>
      <c r="AZ254" s="5">
        <f t="shared" ca="1" si="277"/>
        <v>0.6</v>
      </c>
      <c r="BB254">
        <f t="shared" si="234"/>
        <v>0.136240628388615</v>
      </c>
      <c r="BC254">
        <f t="shared" si="235"/>
        <v>0.86375937161138494</v>
      </c>
      <c r="BE254" s="33">
        <f t="shared" si="236"/>
        <v>4.7019547612748172</v>
      </c>
      <c r="BF254" s="32">
        <f t="shared" si="237"/>
        <v>0.21819168639522285</v>
      </c>
      <c r="BG254" s="33"/>
      <c r="BH254" s="34">
        <f t="shared" si="238"/>
        <v>0.78180831360477709</v>
      </c>
      <c r="BI254" s="34"/>
      <c r="BJ254" s="34">
        <f t="shared" si="243"/>
        <v>0.78180831360477709</v>
      </c>
      <c r="BK254" s="34"/>
      <c r="BL254" s="5">
        <f t="shared" ca="1" si="273"/>
        <v>0.78186876212924572</v>
      </c>
    </row>
    <row r="255" spans="1:64" x14ac:dyDescent="0.2">
      <c r="A255" s="45">
        <v>247</v>
      </c>
      <c r="B255" s="35">
        <f t="shared" si="239"/>
        <v>2.8472222222222066E-2</v>
      </c>
      <c r="C255" s="36">
        <v>84.567273566542525</v>
      </c>
      <c r="D255" s="29">
        <v>90</v>
      </c>
      <c r="E255" s="29">
        <v>3</v>
      </c>
      <c r="F255" s="37">
        <f t="shared" si="226"/>
        <v>0.5</v>
      </c>
      <c r="G255" s="38">
        <f t="shared" si="240"/>
        <v>90</v>
      </c>
      <c r="H255" s="31">
        <v>5</v>
      </c>
      <c r="I255" s="31">
        <v>20</v>
      </c>
      <c r="J255" s="36">
        <v>-18.472876167010604</v>
      </c>
      <c r="K255" s="37">
        <f t="shared" si="228"/>
        <v>-4.618219041752651</v>
      </c>
      <c r="L255" s="30">
        <f t="shared" si="229"/>
        <v>-4.618219041752651</v>
      </c>
      <c r="M255" s="37">
        <f t="shared" si="230"/>
        <v>85.381780958247347</v>
      </c>
      <c r="N255" s="37">
        <f t="shared" si="231"/>
        <v>85.381780958247347</v>
      </c>
      <c r="O255" s="37">
        <f t="shared" si="232"/>
        <v>-5.432726433457475</v>
      </c>
      <c r="Q255" s="64">
        <f t="shared" ref="Q255:AT255" ca="1" si="300">IF(AND(ABS(SLOPE($L225:$L255,$A225:$A255)) &gt; $Q$3,
      ABS(SLOPE(OFFSET($O225:$O255, Q$7, 0),$A225:$A255)) &gt; $Q$3),
(MAX(0,(CORREL( $L225:$L255, OFFSET($O225:$O255, Q$7, 0) )))),
(1-ABS(SLOPE($L225:$L255, $A225:$A255)-SLOPE(OFFSET($O225:$O255, Q$7, 0),$A225:$A255)))
)</f>
        <v>0.86912709002134281</v>
      </c>
      <c r="R255" s="64">
        <f t="shared" ca="1" si="300"/>
        <v>0.88454583645036178</v>
      </c>
      <c r="S255" s="64">
        <f t="shared" ca="1" si="300"/>
        <v>0.89486486976380997</v>
      </c>
      <c r="T255" s="64">
        <f t="shared" ca="1" si="300"/>
        <v>0.90063621042891839</v>
      </c>
      <c r="U255" s="64">
        <f t="shared" ca="1" si="300"/>
        <v>0.90791199926283539</v>
      </c>
      <c r="V255" s="64">
        <f t="shared" ca="1" si="300"/>
        <v>0.92182132061275734</v>
      </c>
      <c r="W255" s="64">
        <f t="shared" ca="1" si="300"/>
        <v>0.94588922564434474</v>
      </c>
      <c r="X255" s="64">
        <f t="shared" ca="1" si="300"/>
        <v>0.94805013256233173</v>
      </c>
      <c r="Y255" s="64">
        <f t="shared" ca="1" si="300"/>
        <v>0.94936595898937659</v>
      </c>
      <c r="Z255" s="64">
        <f t="shared" ca="1" si="300"/>
        <v>0.94961068791650871</v>
      </c>
      <c r="AA255" s="64">
        <f t="shared" ca="1" si="300"/>
        <v>0.92592700252406501</v>
      </c>
      <c r="AB255" s="64">
        <f t="shared" ca="1" si="300"/>
        <v>0.86268640149071296</v>
      </c>
      <c r="AC255" s="64">
        <f t="shared" ca="1" si="300"/>
        <v>0.97344295623557842</v>
      </c>
      <c r="AD255" s="64">
        <f t="shared" ca="1" si="300"/>
        <v>0.95993942781473196</v>
      </c>
      <c r="AE255" s="64">
        <f t="shared" ca="1" si="300"/>
        <v>0.94195699595845295</v>
      </c>
      <c r="AF255" s="64">
        <f t="shared" ca="1" si="300"/>
        <v>0.92479841745941183</v>
      </c>
      <c r="AG255" s="64">
        <f t="shared" ca="1" si="300"/>
        <v>0.90356492324747006</v>
      </c>
      <c r="AH255" s="64">
        <f t="shared" ca="1" si="300"/>
        <v>0.89034338548614844</v>
      </c>
      <c r="AI255" s="64">
        <f t="shared" ca="1" si="300"/>
        <v>0</v>
      </c>
      <c r="AJ255" s="64">
        <f t="shared" ca="1" si="300"/>
        <v>0</v>
      </c>
      <c r="AK255" s="64">
        <f t="shared" ca="1" si="300"/>
        <v>0</v>
      </c>
      <c r="AL255" s="64">
        <f t="shared" ca="1" si="300"/>
        <v>0</v>
      </c>
      <c r="AM255" s="64">
        <f t="shared" ca="1" si="300"/>
        <v>0</v>
      </c>
      <c r="AN255" s="64">
        <f t="shared" ca="1" si="300"/>
        <v>0</v>
      </c>
      <c r="AO255" s="64">
        <f t="shared" ca="1" si="300"/>
        <v>0</v>
      </c>
      <c r="AP255" s="64">
        <f t="shared" ca="1" si="300"/>
        <v>0</v>
      </c>
      <c r="AQ255" s="64">
        <f t="shared" ca="1" si="300"/>
        <v>0</v>
      </c>
      <c r="AR255" s="64">
        <f t="shared" ca="1" si="300"/>
        <v>0</v>
      </c>
      <c r="AS255" s="64">
        <f t="shared" ca="1" si="300"/>
        <v>0</v>
      </c>
      <c r="AT255" s="64">
        <f t="shared" ca="1" si="300"/>
        <v>0</v>
      </c>
      <c r="AV255" s="40">
        <f t="shared" ca="1" si="271"/>
        <v>0.97344295623557842</v>
      </c>
      <c r="AW255" s="41">
        <f t="shared" ca="1" si="272"/>
        <v>12</v>
      </c>
      <c r="AX255" t="str">
        <f t="shared" ca="1" si="275"/>
        <v>+120s</v>
      </c>
      <c r="AY255">
        <f t="shared" ca="1" si="276"/>
        <v>110</v>
      </c>
      <c r="AZ255" s="5">
        <f t="shared" ca="1" si="277"/>
        <v>0.6333333333333333</v>
      </c>
      <c r="BB255">
        <f t="shared" si="234"/>
        <v>0.1629014783409648</v>
      </c>
      <c r="BC255">
        <f t="shared" si="235"/>
        <v>0.8370985216590352</v>
      </c>
      <c r="BE255" s="33">
        <f t="shared" si="236"/>
        <v>4.618219041752651</v>
      </c>
      <c r="BF255" s="32">
        <f t="shared" si="237"/>
        <v>0.26088949159941044</v>
      </c>
      <c r="BG255" s="33"/>
      <c r="BH255" s="34">
        <f t="shared" si="238"/>
        <v>0.73911050840058956</v>
      </c>
      <c r="BI255" s="34"/>
      <c r="BJ255" s="34">
        <f t="shared" si="243"/>
        <v>0.73911050840058956</v>
      </c>
      <c r="BK255" s="34"/>
      <c r="BL255" s="5">
        <f t="shared" ca="1" si="273"/>
        <v>0.78196226598983376</v>
      </c>
    </row>
    <row r="256" spans="1:64" x14ac:dyDescent="0.2">
      <c r="A256" s="45">
        <v>248</v>
      </c>
      <c r="B256" s="35">
        <f t="shared" si="239"/>
        <v>2.8587962962962805E-2</v>
      </c>
      <c r="C256" s="36">
        <v>84.974441468221897</v>
      </c>
      <c r="D256" s="29">
        <v>90</v>
      </c>
      <c r="E256" s="29">
        <v>3</v>
      </c>
      <c r="F256" s="37">
        <f t="shared" si="226"/>
        <v>0.5</v>
      </c>
      <c r="G256" s="38">
        <f t="shared" si="240"/>
        <v>90</v>
      </c>
      <c r="H256" s="31">
        <v>5</v>
      </c>
      <c r="I256" s="31">
        <v>20</v>
      </c>
      <c r="J256" s="36">
        <v>-18.098346575700308</v>
      </c>
      <c r="K256" s="37">
        <f t="shared" si="228"/>
        <v>-4.524586643925077</v>
      </c>
      <c r="L256" s="30">
        <f t="shared" si="229"/>
        <v>-4.524586643925077</v>
      </c>
      <c r="M256" s="37">
        <f t="shared" si="230"/>
        <v>85.475413356074924</v>
      </c>
      <c r="N256" s="37">
        <f t="shared" si="231"/>
        <v>85.475413356074924</v>
      </c>
      <c r="O256" s="37">
        <f t="shared" si="232"/>
        <v>-5.0255585317781026</v>
      </c>
      <c r="Q256" s="64">
        <f t="shared" ref="Q256:AT256" ca="1" si="301">IF(AND(ABS(SLOPE($L226:$L256,$A226:$A256)) &gt; $Q$3,
      ABS(SLOPE(OFFSET($O226:$O256, Q$7, 0),$A226:$A256)) &gt; $Q$3),
(MAX(0,(CORREL( $L226:$L256, OFFSET($O226:$O256, Q$7, 0) )))),
(1-ABS(SLOPE($L226:$L256, $A226:$A256)-SLOPE(OFFSET($O226:$O256, Q$7, 0),$A226:$A256)))
)</f>
        <v>0.84733402332893815</v>
      </c>
      <c r="R256" s="64">
        <f t="shared" ca="1" si="301"/>
        <v>0.85995857417770494</v>
      </c>
      <c r="S256" s="64">
        <f t="shared" ca="1" si="301"/>
        <v>0.86710164045420612</v>
      </c>
      <c r="T256" s="64">
        <f t="shared" ca="1" si="301"/>
        <v>0.87640992678244123</v>
      </c>
      <c r="U256" s="64">
        <f t="shared" ca="1" si="301"/>
        <v>0.89753622726749516</v>
      </c>
      <c r="V256" s="64">
        <f t="shared" ca="1" si="301"/>
        <v>0.92951120874970949</v>
      </c>
      <c r="W256" s="64">
        <f t="shared" ca="1" si="301"/>
        <v>0.93575959533260267</v>
      </c>
      <c r="X256" s="64">
        <f t="shared" ca="1" si="301"/>
        <v>0.94573202459592842</v>
      </c>
      <c r="Y256" s="64">
        <f t="shared" ca="1" si="301"/>
        <v>0.9560650298426685</v>
      </c>
      <c r="Z256" s="64">
        <f t="shared" ca="1" si="301"/>
        <v>0.93986380218347676</v>
      </c>
      <c r="AA256" s="64">
        <f t="shared" ca="1" si="301"/>
        <v>0.88974858360166476</v>
      </c>
      <c r="AB256" s="64">
        <f t="shared" ca="1" si="301"/>
        <v>0.98322764901072734</v>
      </c>
      <c r="AC256" s="64">
        <f t="shared" ca="1" si="301"/>
        <v>0.96972412058988089</v>
      </c>
      <c r="AD256" s="64">
        <f t="shared" ca="1" si="301"/>
        <v>0.95174168873360188</v>
      </c>
      <c r="AE256" s="64">
        <f t="shared" ca="1" si="301"/>
        <v>0.93458311023456087</v>
      </c>
      <c r="AF256" s="64">
        <f t="shared" ca="1" si="301"/>
        <v>0.91334961602261899</v>
      </c>
      <c r="AG256" s="64">
        <f t="shared" ca="1" si="301"/>
        <v>0.90012807826129737</v>
      </c>
      <c r="AH256" s="64">
        <f t="shared" ca="1" si="301"/>
        <v>0</v>
      </c>
      <c r="AI256" s="64">
        <f t="shared" ca="1" si="301"/>
        <v>0</v>
      </c>
      <c r="AJ256" s="64">
        <f t="shared" ca="1" si="301"/>
        <v>0</v>
      </c>
      <c r="AK256" s="64">
        <f t="shared" ca="1" si="301"/>
        <v>0</v>
      </c>
      <c r="AL256" s="64">
        <f t="shared" ca="1" si="301"/>
        <v>0</v>
      </c>
      <c r="AM256" s="64">
        <f t="shared" ca="1" si="301"/>
        <v>0</v>
      </c>
      <c r="AN256" s="64">
        <f t="shared" ca="1" si="301"/>
        <v>0</v>
      </c>
      <c r="AO256" s="64">
        <f t="shared" ca="1" si="301"/>
        <v>0</v>
      </c>
      <c r="AP256" s="64">
        <f t="shared" ca="1" si="301"/>
        <v>0</v>
      </c>
      <c r="AQ256" s="64">
        <f t="shared" ca="1" si="301"/>
        <v>0</v>
      </c>
      <c r="AR256" s="64">
        <f t="shared" ca="1" si="301"/>
        <v>0</v>
      </c>
      <c r="AS256" s="64">
        <f t="shared" ca="1" si="301"/>
        <v>0</v>
      </c>
      <c r="AT256" s="64">
        <f t="shared" ca="1" si="301"/>
        <v>0</v>
      </c>
      <c r="AV256" s="40">
        <f t="shared" ca="1" si="271"/>
        <v>0.98322764901072734</v>
      </c>
      <c r="AW256" s="41">
        <f t="shared" ca="1" si="272"/>
        <v>11</v>
      </c>
      <c r="AX256" t="str">
        <f t="shared" ca="1" si="275"/>
        <v>+110s</v>
      </c>
      <c r="AY256">
        <f t="shared" ca="1" si="276"/>
        <v>100</v>
      </c>
      <c r="AZ256" s="5">
        <f t="shared" ca="1" si="277"/>
        <v>0.66666666666666663</v>
      </c>
      <c r="BB256">
        <f t="shared" si="234"/>
        <v>0.10019437757060512</v>
      </c>
      <c r="BC256">
        <f t="shared" si="235"/>
        <v>0.89980562242939488</v>
      </c>
      <c r="BE256" s="33">
        <f t="shared" si="236"/>
        <v>4.524586643925077</v>
      </c>
      <c r="BF256" s="32">
        <f t="shared" si="237"/>
        <v>0.16046300188143356</v>
      </c>
      <c r="BG256" s="33"/>
      <c r="BH256" s="34">
        <f t="shared" si="238"/>
        <v>0.83953699811856641</v>
      </c>
      <c r="BI256" s="34"/>
      <c r="BJ256" s="34">
        <f t="shared" si="243"/>
        <v>0.83953699811856641</v>
      </c>
      <c r="BK256" s="34"/>
      <c r="BL256" s="5">
        <f t="shared" ca="1" si="273"/>
        <v>0.82981043793198683</v>
      </c>
    </row>
    <row r="257" spans="1:64" x14ac:dyDescent="0.2">
      <c r="A257" s="45">
        <v>249</v>
      </c>
      <c r="B257" s="35">
        <f t="shared" si="239"/>
        <v>2.8703703703703544E-2</v>
      </c>
      <c r="C257" s="36">
        <v>84.881778692934077</v>
      </c>
      <c r="D257" s="29">
        <v>90</v>
      </c>
      <c r="E257" s="29">
        <v>3</v>
      </c>
      <c r="F257" s="37">
        <f t="shared" si="226"/>
        <v>0.5</v>
      </c>
      <c r="G257" s="38">
        <f t="shared" si="240"/>
        <v>90</v>
      </c>
      <c r="H257" s="31">
        <v>5</v>
      </c>
      <c r="I257" s="31">
        <v>20</v>
      </c>
      <c r="J257" s="36">
        <v>-17.685032874693157</v>
      </c>
      <c r="K257" s="37">
        <f t="shared" si="228"/>
        <v>-4.4212582186732892</v>
      </c>
      <c r="L257" s="30">
        <f t="shared" si="229"/>
        <v>-4.4212582186732892</v>
      </c>
      <c r="M257" s="37">
        <f t="shared" si="230"/>
        <v>85.578741781326713</v>
      </c>
      <c r="N257" s="37">
        <f t="shared" si="231"/>
        <v>85.578741781326713</v>
      </c>
      <c r="O257" s="37">
        <f t="shared" si="232"/>
        <v>-5.118221307065923</v>
      </c>
      <c r="Q257" s="64">
        <f t="shared" ref="Q257:AT257" ca="1" si="302">IF(AND(ABS(SLOPE($L227:$L257,$A227:$A257)) &gt; $Q$3,
      ABS(SLOPE(OFFSET($O227:$O257, Q$7, 0),$A227:$A257)) &gt; $Q$3),
(MAX(0,(CORREL( $L227:$L257, OFFSET($O227:$O257, Q$7, 0) )))),
(1-ABS(SLOPE($L227:$L257, $A227:$A257)-SLOPE(OFFSET($O227:$O257, Q$7, 0),$A227:$A257)))
)</f>
        <v>0.88343492834897996</v>
      </c>
      <c r="R257" s="64">
        <f t="shared" ca="1" si="302"/>
        <v>0.88937676898431139</v>
      </c>
      <c r="S257" s="64">
        <f t="shared" ca="1" si="302"/>
        <v>0.89756631845162127</v>
      </c>
      <c r="T257" s="64">
        <f t="shared" ca="1" si="302"/>
        <v>0.91170397781411616</v>
      </c>
      <c r="U257" s="64">
        <f t="shared" ca="1" si="302"/>
        <v>0.92045410786574844</v>
      </c>
      <c r="V257" s="64">
        <f t="shared" ca="1" si="302"/>
        <v>0.93163686416659719</v>
      </c>
      <c r="W257" s="64">
        <f t="shared" ca="1" si="302"/>
        <v>0.9451404391581113</v>
      </c>
      <c r="X257" s="64">
        <f t="shared" ca="1" si="302"/>
        <v>0.95687107833354446</v>
      </c>
      <c r="Y257" s="64">
        <f t="shared" ca="1" si="302"/>
        <v>0.97143080878498134</v>
      </c>
      <c r="Z257" s="64">
        <f t="shared" ca="1" si="302"/>
        <v>0.99074264726781036</v>
      </c>
      <c r="AA257" s="64">
        <f t="shared" ca="1" si="302"/>
        <v>0.99313108286159202</v>
      </c>
      <c r="AB257" s="64">
        <f t="shared" ca="1" si="302"/>
        <v>0.97962755444074556</v>
      </c>
      <c r="AC257" s="64">
        <f t="shared" ca="1" si="302"/>
        <v>0.96164512258446655</v>
      </c>
      <c r="AD257" s="64">
        <f t="shared" ca="1" si="302"/>
        <v>0.94448654408542554</v>
      </c>
      <c r="AE257" s="64">
        <f t="shared" ca="1" si="302"/>
        <v>0.92325304987348367</v>
      </c>
      <c r="AF257" s="64">
        <f t="shared" ca="1" si="302"/>
        <v>0.91003151211216204</v>
      </c>
      <c r="AG257" s="64">
        <f t="shared" ca="1" si="302"/>
        <v>0.8892939052914115</v>
      </c>
      <c r="AH257" s="64">
        <f t="shared" ca="1" si="302"/>
        <v>0.87639772271260896</v>
      </c>
      <c r="AI257" s="64">
        <f t="shared" ca="1" si="302"/>
        <v>0.86496597989527824</v>
      </c>
      <c r="AJ257" s="64">
        <f t="shared" ca="1" si="302"/>
        <v>0.85447201845142029</v>
      </c>
      <c r="AK257" s="64">
        <f t="shared" ca="1" si="302"/>
        <v>0.84012218238530667</v>
      </c>
      <c r="AL257" s="64">
        <f t="shared" ca="1" si="302"/>
        <v>0.83052072662273879</v>
      </c>
      <c r="AM257" s="64">
        <f t="shared" ca="1" si="302"/>
        <v>0.81805059609690367</v>
      </c>
      <c r="AN257" s="64">
        <f t="shared" ca="1" si="302"/>
        <v>0.80938887528201431</v>
      </c>
      <c r="AO257" s="64">
        <f t="shared" ca="1" si="302"/>
        <v>0.8016757498341357</v>
      </c>
      <c r="AP257" s="64">
        <f t="shared" ca="1" si="302"/>
        <v>0.79186327182752214</v>
      </c>
      <c r="AQ257" s="64">
        <f t="shared" ca="1" si="302"/>
        <v>0.78617101241506138</v>
      </c>
      <c r="AR257" s="64">
        <f t="shared" ca="1" si="302"/>
        <v>0.78682298114124527</v>
      </c>
      <c r="AS257" s="64">
        <f t="shared" ca="1" si="302"/>
        <v>0.78608225487837946</v>
      </c>
      <c r="AT257" s="64">
        <f t="shared" ca="1" si="302"/>
        <v>0.78327026826166957</v>
      </c>
      <c r="AV257" s="40">
        <f t="shared" ca="1" si="271"/>
        <v>0.99313108286159202</v>
      </c>
      <c r="AW257" s="41">
        <f t="shared" ca="1" si="272"/>
        <v>10</v>
      </c>
      <c r="AX257" t="str">
        <f t="shared" ca="1" si="275"/>
        <v>+100s</v>
      </c>
      <c r="AY257">
        <f t="shared" ca="1" si="276"/>
        <v>90</v>
      </c>
      <c r="AZ257" s="5">
        <f t="shared" ca="1" si="277"/>
        <v>0.7</v>
      </c>
      <c r="BB257">
        <f t="shared" si="234"/>
        <v>0.13939261767852679</v>
      </c>
      <c r="BC257">
        <f t="shared" si="235"/>
        <v>0.86060738232147327</v>
      </c>
      <c r="BE257" s="33">
        <f t="shared" si="236"/>
        <v>4.4212582186732892</v>
      </c>
      <c r="BF257" s="32">
        <f t="shared" si="237"/>
        <v>0.22323965091799217</v>
      </c>
      <c r="BG257" s="33"/>
      <c r="BH257" s="34">
        <f t="shared" si="238"/>
        <v>0.77676034908200786</v>
      </c>
      <c r="BI257" s="34"/>
      <c r="BJ257" s="34">
        <f t="shared" si="243"/>
        <v>0.77676034908200786</v>
      </c>
      <c r="BK257" s="34"/>
      <c r="BL257" s="5">
        <f t="shared" ca="1" si="273"/>
        <v>0.82329714398119991</v>
      </c>
    </row>
    <row r="258" spans="1:64" x14ac:dyDescent="0.2">
      <c r="A258" s="45">
        <v>250</v>
      </c>
      <c r="B258" s="35">
        <f t="shared" si="239"/>
        <v>2.8819444444444283E-2</v>
      </c>
      <c r="C258" s="36">
        <v>84.569698831708507</v>
      </c>
      <c r="D258" s="29">
        <v>90</v>
      </c>
      <c r="E258" s="29">
        <v>3</v>
      </c>
      <c r="F258" s="37">
        <f t="shared" si="226"/>
        <v>0.5</v>
      </c>
      <c r="G258" s="38">
        <f t="shared" si="240"/>
        <v>90</v>
      </c>
      <c r="H258" s="31">
        <v>5</v>
      </c>
      <c r="I258" s="31">
        <v>20</v>
      </c>
      <c r="J258" s="36">
        <v>-17.233820780474474</v>
      </c>
      <c r="K258" s="37">
        <f t="shared" si="228"/>
        <v>-4.3084551951186185</v>
      </c>
      <c r="L258" s="30">
        <f t="shared" si="229"/>
        <v>-4.3084551951186185</v>
      </c>
      <c r="M258" s="37">
        <f t="shared" si="230"/>
        <v>85.691544804881374</v>
      </c>
      <c r="N258" s="37">
        <f t="shared" si="231"/>
        <v>85.691544804881374</v>
      </c>
      <c r="O258" s="37">
        <f t="shared" si="232"/>
        <v>-5.4303011682914928</v>
      </c>
      <c r="Q258" s="64">
        <f t="shared" ref="Q258:AT258" ca="1" si="303">IF(AND(ABS(SLOPE($L228:$L258,$A228:$A258)) &gt; $Q$3,
      ABS(SLOPE(OFFSET($O228:$O258, Q$7, 0),$A228:$A258)) &gt; $Q$3),
(MAX(0,(CORREL( $L228:$L258, OFFSET($O228:$O258, Q$7, 0) )))),
(1-ABS(SLOPE($L228:$L258, $A228:$A258)-SLOPE(OFFSET($O228:$O258, Q$7, 0),$A228:$A258)))
)</f>
        <v>0.87937581676242615</v>
      </c>
      <c r="R258" s="64">
        <f t="shared" ca="1" si="303"/>
        <v>0.88756536622973603</v>
      </c>
      <c r="S258" s="64">
        <f t="shared" ca="1" si="303"/>
        <v>0.90170302559223092</v>
      </c>
      <c r="T258" s="64">
        <f t="shared" ca="1" si="303"/>
        <v>0.9104531556438632</v>
      </c>
      <c r="U258" s="64">
        <f t="shared" ca="1" si="303"/>
        <v>0.92163591194471195</v>
      </c>
      <c r="V258" s="64">
        <f t="shared" ca="1" si="303"/>
        <v>0.93513948693622606</v>
      </c>
      <c r="W258" s="64">
        <f t="shared" ca="1" si="303"/>
        <v>0.94687012611165922</v>
      </c>
      <c r="X258" s="64">
        <f t="shared" ca="1" si="303"/>
        <v>0.9614298565630961</v>
      </c>
      <c r="Y258" s="64">
        <f t="shared" ca="1" si="303"/>
        <v>0.98074169504592512</v>
      </c>
      <c r="Z258" s="64">
        <f t="shared" ca="1" si="303"/>
        <v>0.99686796491652274</v>
      </c>
      <c r="AA258" s="64">
        <f t="shared" ca="1" si="303"/>
        <v>0.9896285066626308</v>
      </c>
      <c r="AB258" s="64">
        <f t="shared" ca="1" si="303"/>
        <v>0.97164607480635179</v>
      </c>
      <c r="AC258" s="64">
        <f t="shared" ca="1" si="303"/>
        <v>0.95448749630731078</v>
      </c>
      <c r="AD258" s="64">
        <f t="shared" ca="1" si="303"/>
        <v>0.93325400209536891</v>
      </c>
      <c r="AE258" s="64">
        <f t="shared" ca="1" si="303"/>
        <v>0.92003246433404728</v>
      </c>
      <c r="AF258" s="64">
        <f t="shared" ca="1" si="303"/>
        <v>0.89929485751329674</v>
      </c>
      <c r="AG258" s="64">
        <f t="shared" ca="1" si="303"/>
        <v>0.8863986749344942</v>
      </c>
      <c r="AH258" s="64">
        <f t="shared" ca="1" si="303"/>
        <v>0.87496693211716348</v>
      </c>
      <c r="AI258" s="64">
        <f t="shared" ca="1" si="303"/>
        <v>0.86447297067330542</v>
      </c>
      <c r="AJ258" s="64">
        <f t="shared" ca="1" si="303"/>
        <v>0.8501231346071918</v>
      </c>
      <c r="AK258" s="64">
        <f t="shared" ca="1" si="303"/>
        <v>0.84052167884462403</v>
      </c>
      <c r="AL258" s="64">
        <f t="shared" ca="1" si="303"/>
        <v>0.82805154831878891</v>
      </c>
      <c r="AM258" s="64">
        <f t="shared" ca="1" si="303"/>
        <v>0.81938982750389955</v>
      </c>
      <c r="AN258" s="64">
        <f t="shared" ca="1" si="303"/>
        <v>0.81167670205602094</v>
      </c>
      <c r="AO258" s="64">
        <f t="shared" ca="1" si="303"/>
        <v>0.80186422404940738</v>
      </c>
      <c r="AP258" s="64">
        <f t="shared" ca="1" si="303"/>
        <v>0.79617196463694662</v>
      </c>
      <c r="AQ258" s="64">
        <f t="shared" ca="1" si="303"/>
        <v>0.7968239333631304</v>
      </c>
      <c r="AR258" s="64">
        <f t="shared" ca="1" si="303"/>
        <v>0.7960832071002647</v>
      </c>
      <c r="AS258" s="64">
        <f t="shared" ca="1" si="303"/>
        <v>0.79327122048355481</v>
      </c>
      <c r="AT258" s="64">
        <f t="shared" ca="1" si="303"/>
        <v>0.79155994092177639</v>
      </c>
      <c r="AV258" s="40">
        <f t="shared" ca="1" si="271"/>
        <v>0.99686796491652274</v>
      </c>
      <c r="AW258" s="41">
        <f t="shared" ca="1" si="272"/>
        <v>9</v>
      </c>
      <c r="AX258" t="str">
        <f t="shared" ca="1" si="275"/>
        <v>+90s</v>
      </c>
      <c r="AY258">
        <f t="shared" ca="1" si="276"/>
        <v>80</v>
      </c>
      <c r="AZ258" s="5">
        <f t="shared" ca="1" si="277"/>
        <v>0.73333333333333328</v>
      </c>
      <c r="BB258">
        <f t="shared" si="234"/>
        <v>0.22436919463457486</v>
      </c>
      <c r="BC258">
        <f t="shared" si="235"/>
        <v>0.77563080536542517</v>
      </c>
      <c r="BE258" s="33">
        <f t="shared" si="236"/>
        <v>4.3084551951186185</v>
      </c>
      <c r="BF258" s="32">
        <f t="shared" si="237"/>
        <v>0.35933108597249286</v>
      </c>
      <c r="BG258" s="33"/>
      <c r="BH258" s="34">
        <f t="shared" si="238"/>
        <v>0.64066891402750714</v>
      </c>
      <c r="BI258" s="34"/>
      <c r="BJ258" s="34">
        <f t="shared" si="243"/>
        <v>0.64066891402750714</v>
      </c>
      <c r="BK258" s="34"/>
      <c r="BL258" s="5">
        <f t="shared" ca="1" si="273"/>
        <v>0.79029007075912105</v>
      </c>
    </row>
    <row r="259" spans="1:64" x14ac:dyDescent="0.2">
      <c r="A259" s="45">
        <v>251</v>
      </c>
      <c r="B259" s="35">
        <f t="shared" si="239"/>
        <v>2.8935185185185022E-2</v>
      </c>
      <c r="C259" s="36">
        <v>84.758393433723271</v>
      </c>
      <c r="D259" s="29">
        <v>90</v>
      </c>
      <c r="E259" s="29">
        <v>3</v>
      </c>
      <c r="F259" s="37">
        <f t="shared" si="226"/>
        <v>0.5</v>
      </c>
      <c r="G259" s="38">
        <f t="shared" si="240"/>
        <v>90</v>
      </c>
      <c r="H259" s="31">
        <v>5</v>
      </c>
      <c r="I259" s="31">
        <v>20</v>
      </c>
      <c r="J259" s="36">
        <v>-16.745677224431358</v>
      </c>
      <c r="K259" s="37">
        <f t="shared" si="228"/>
        <v>-4.1864193061078394</v>
      </c>
      <c r="L259" s="30">
        <f t="shared" si="229"/>
        <v>-4.1864193061078394</v>
      </c>
      <c r="M259" s="37">
        <f t="shared" si="230"/>
        <v>85.813580693892163</v>
      </c>
      <c r="N259" s="37">
        <f t="shared" si="231"/>
        <v>85.813580693892163</v>
      </c>
      <c r="O259" s="37">
        <f t="shared" si="232"/>
        <v>-5.2416065662767295</v>
      </c>
      <c r="Q259" s="64">
        <f t="shared" ref="Q259:AT259" ca="1" si="304">IF(AND(ABS(SLOPE($L229:$L259,$A229:$A259)) &gt; $Q$3,
      ABS(SLOPE(OFFSET($O229:$O259, Q$7, 0),$A229:$A259)) &gt; $Q$3),
(MAX(0,(CORREL( $L229:$L259, OFFSET($O229:$O259, Q$7, 0) )))),
(1-ABS(SLOPE($L229:$L259, $A229:$A259)-SLOPE(OFFSET($O229:$O259, Q$7, 0),$A229:$A259)))
)</f>
        <v>0.87748832731990833</v>
      </c>
      <c r="R259" s="64">
        <f t="shared" ca="1" si="304"/>
        <v>0.89162598668240323</v>
      </c>
      <c r="S259" s="64">
        <f t="shared" ca="1" si="304"/>
        <v>0.90037611673403539</v>
      </c>
      <c r="T259" s="64">
        <f t="shared" ca="1" si="304"/>
        <v>0.91155887303488425</v>
      </c>
      <c r="U259" s="64">
        <f t="shared" ca="1" si="304"/>
        <v>0.92506244802639825</v>
      </c>
      <c r="V259" s="64">
        <f t="shared" ca="1" si="304"/>
        <v>0.93679308720183152</v>
      </c>
      <c r="W259" s="64">
        <f t="shared" ca="1" si="304"/>
        <v>0.9513528176532684</v>
      </c>
      <c r="X259" s="64">
        <f t="shared" ca="1" si="304"/>
        <v>0.97066465613609731</v>
      </c>
      <c r="Y259" s="64">
        <f t="shared" ca="1" si="304"/>
        <v>0.98679092600669505</v>
      </c>
      <c r="Z259" s="64">
        <f t="shared" ca="1" si="304"/>
        <v>0.99970554557245861</v>
      </c>
      <c r="AA259" s="64">
        <f t="shared" ca="1" si="304"/>
        <v>0.98172311371617949</v>
      </c>
      <c r="AB259" s="64">
        <f t="shared" ca="1" si="304"/>
        <v>0.96456453521713847</v>
      </c>
      <c r="AC259" s="64">
        <f t="shared" ca="1" si="304"/>
        <v>0.94333104100519671</v>
      </c>
      <c r="AD259" s="64">
        <f t="shared" ca="1" si="304"/>
        <v>0.93010950324387498</v>
      </c>
      <c r="AE259" s="64">
        <f t="shared" ca="1" si="304"/>
        <v>0.90937189642312444</v>
      </c>
      <c r="AF259" s="64">
        <f t="shared" ca="1" si="304"/>
        <v>0.89647571384432201</v>
      </c>
      <c r="AG259" s="64">
        <f t="shared" ca="1" si="304"/>
        <v>0.88504397102699128</v>
      </c>
      <c r="AH259" s="64">
        <f t="shared" ca="1" si="304"/>
        <v>0.87455000958313323</v>
      </c>
      <c r="AI259" s="64">
        <f t="shared" ca="1" si="304"/>
        <v>0.86020017351701961</v>
      </c>
      <c r="AJ259" s="64">
        <f t="shared" ca="1" si="304"/>
        <v>0.85059871775445173</v>
      </c>
      <c r="AK259" s="64">
        <f t="shared" ca="1" si="304"/>
        <v>0.83812858722861672</v>
      </c>
      <c r="AL259" s="64">
        <f t="shared" ca="1" si="304"/>
        <v>0.82946686641372724</v>
      </c>
      <c r="AM259" s="64">
        <f t="shared" ca="1" si="304"/>
        <v>0.82175374096584863</v>
      </c>
      <c r="AN259" s="64">
        <f t="shared" ca="1" si="304"/>
        <v>0.81194126295923519</v>
      </c>
      <c r="AO259" s="64">
        <f t="shared" ca="1" si="304"/>
        <v>0.80624900354677431</v>
      </c>
      <c r="AP259" s="64">
        <f t="shared" ca="1" si="304"/>
        <v>0.80690097227295821</v>
      </c>
      <c r="AQ259" s="64">
        <f t="shared" ca="1" si="304"/>
        <v>0.8061602460100924</v>
      </c>
      <c r="AR259" s="64">
        <f t="shared" ca="1" si="304"/>
        <v>0.8033482593933825</v>
      </c>
      <c r="AS259" s="64">
        <f t="shared" ca="1" si="304"/>
        <v>0.80163697983160409</v>
      </c>
      <c r="AT259" s="64">
        <f t="shared" ca="1" si="304"/>
        <v>0.79841341434964708</v>
      </c>
      <c r="AV259" s="40">
        <f t="shared" ca="1" si="271"/>
        <v>0.99970554557245861</v>
      </c>
      <c r="AW259" s="41">
        <f t="shared" ca="1" si="272"/>
        <v>9</v>
      </c>
      <c r="AX259" t="str">
        <f t="shared" ca="1" si="275"/>
        <v>+90s</v>
      </c>
      <c r="AY259">
        <f t="shared" ca="1" si="276"/>
        <v>80</v>
      </c>
      <c r="AZ259" s="5">
        <f t="shared" ca="1" si="277"/>
        <v>0.73333333333333328</v>
      </c>
      <c r="BB259">
        <f t="shared" si="234"/>
        <v>0.21103745203377802</v>
      </c>
      <c r="BC259">
        <f t="shared" si="235"/>
        <v>0.78896254796622201</v>
      </c>
      <c r="BE259" s="33">
        <f t="shared" si="236"/>
        <v>4.1864193061078394</v>
      </c>
      <c r="BF259" s="32">
        <f t="shared" si="237"/>
        <v>0.3379800731721293</v>
      </c>
      <c r="BG259" s="33"/>
      <c r="BH259" s="34">
        <f t="shared" si="238"/>
        <v>0.6620199268278707</v>
      </c>
      <c r="BI259" s="34"/>
      <c r="BJ259" s="34">
        <f t="shared" si="243"/>
        <v>0.6620199268278707</v>
      </c>
      <c r="BK259" s="34"/>
      <c r="BL259" s="5">
        <f t="shared" ca="1" si="273"/>
        <v>0.7983529352445542</v>
      </c>
    </row>
    <row r="260" spans="1:64" x14ac:dyDescent="0.2">
      <c r="A260" s="45">
        <v>252</v>
      </c>
      <c r="B260" s="35">
        <f t="shared" si="239"/>
        <v>2.9050925925925761E-2</v>
      </c>
      <c r="C260" s="36">
        <v>85.773934686955144</v>
      </c>
      <c r="D260" s="29">
        <v>90</v>
      </c>
      <c r="E260" s="29">
        <v>3</v>
      </c>
      <c r="F260" s="37">
        <f t="shared" si="226"/>
        <v>0.5</v>
      </c>
      <c r="G260" s="38">
        <f t="shared" si="240"/>
        <v>90</v>
      </c>
      <c r="H260" s="31">
        <v>5</v>
      </c>
      <c r="I260" s="31">
        <v>20</v>
      </c>
      <c r="J260" s="36">
        <v>-16.22164828075331</v>
      </c>
      <c r="K260" s="37">
        <f t="shared" si="228"/>
        <v>-4.0554120701883276</v>
      </c>
      <c r="L260" s="30">
        <f t="shared" si="229"/>
        <v>-4.0554120701883276</v>
      </c>
      <c r="M260" s="37">
        <f t="shared" si="230"/>
        <v>85.944587929811675</v>
      </c>
      <c r="N260" s="37">
        <f t="shared" si="231"/>
        <v>85.944587929811675</v>
      </c>
      <c r="O260" s="37">
        <f t="shared" si="232"/>
        <v>-4.226065313044856</v>
      </c>
      <c r="Q260" s="64">
        <f t="shared" ref="Q260:AT260" ca="1" si="305">IF(AND(ABS(SLOPE($L230:$L260,$A230:$A260)) &gt; $Q$3,
      ABS(SLOPE(OFFSET($O230:$O260, Q$7, 0),$A230:$A260)) &gt; $Q$3),
(MAX(0,(CORREL( $L230:$L260, OFFSET($O230:$O260, Q$7, 0) )))),
(1-ABS(SLOPE($L230:$L260, $A230:$A260)-SLOPE(OFFSET($O230:$O260, Q$7, 0),$A230:$A260)))
)</f>
        <v>0.88149445581876318</v>
      </c>
      <c r="R260" s="64">
        <f t="shared" ca="1" si="305"/>
        <v>0.89024458587039534</v>
      </c>
      <c r="S260" s="64">
        <f t="shared" ca="1" si="305"/>
        <v>0.90142734217124421</v>
      </c>
      <c r="T260" s="64">
        <f t="shared" ca="1" si="305"/>
        <v>0.91493091716275821</v>
      </c>
      <c r="U260" s="64">
        <f t="shared" ca="1" si="305"/>
        <v>0.92666155633819147</v>
      </c>
      <c r="V260" s="64">
        <f t="shared" ca="1" si="305"/>
        <v>0.94122128678962835</v>
      </c>
      <c r="W260" s="64">
        <f t="shared" ca="1" si="305"/>
        <v>0.96053312527245727</v>
      </c>
      <c r="X260" s="64">
        <f t="shared" ca="1" si="305"/>
        <v>0.976659395143055</v>
      </c>
      <c r="Y260" s="64">
        <f t="shared" ca="1" si="305"/>
        <v>0.99016292356390134</v>
      </c>
      <c r="Z260" s="64">
        <f t="shared" ca="1" si="305"/>
        <v>0.99185464457981953</v>
      </c>
      <c r="AA260" s="64">
        <f t="shared" ca="1" si="305"/>
        <v>0.97469606608077852</v>
      </c>
      <c r="AB260" s="64">
        <f t="shared" ca="1" si="305"/>
        <v>0.95346257186883676</v>
      </c>
      <c r="AC260" s="64">
        <f t="shared" ca="1" si="305"/>
        <v>0.94024103410751503</v>
      </c>
      <c r="AD260" s="64">
        <f t="shared" ca="1" si="305"/>
        <v>0.91950342728676449</v>
      </c>
      <c r="AE260" s="64">
        <f t="shared" ca="1" si="305"/>
        <v>0.90660724470796206</v>
      </c>
      <c r="AF260" s="64">
        <f t="shared" ca="1" si="305"/>
        <v>0.89517550189063122</v>
      </c>
      <c r="AG260" s="64">
        <f t="shared" ca="1" si="305"/>
        <v>0.88468154044677327</v>
      </c>
      <c r="AH260" s="64">
        <f t="shared" ca="1" si="305"/>
        <v>0.87033170438065965</v>
      </c>
      <c r="AI260" s="64">
        <f t="shared" ca="1" si="305"/>
        <v>0.86073024861809178</v>
      </c>
      <c r="AJ260" s="64">
        <f t="shared" ca="1" si="305"/>
        <v>0.84826011809225665</v>
      </c>
      <c r="AK260" s="64">
        <f t="shared" ca="1" si="305"/>
        <v>0.83959839727736729</v>
      </c>
      <c r="AL260" s="64">
        <f t="shared" ca="1" si="305"/>
        <v>0.83188527182948868</v>
      </c>
      <c r="AM260" s="64">
        <f t="shared" ca="1" si="305"/>
        <v>0.82207279382287513</v>
      </c>
      <c r="AN260" s="64">
        <f t="shared" ca="1" si="305"/>
        <v>0.81638053441041436</v>
      </c>
      <c r="AO260" s="64">
        <f t="shared" ca="1" si="305"/>
        <v>0.81703250313659825</v>
      </c>
      <c r="AP260" s="64">
        <f t="shared" ca="1" si="305"/>
        <v>0.81629177687373244</v>
      </c>
      <c r="AQ260" s="64">
        <f t="shared" ca="1" si="305"/>
        <v>0.81347979025702255</v>
      </c>
      <c r="AR260" s="64">
        <f t="shared" ca="1" si="305"/>
        <v>0.81176851069524414</v>
      </c>
      <c r="AS260" s="64">
        <f t="shared" ca="1" si="305"/>
        <v>0.80854494521328713</v>
      </c>
      <c r="AT260" s="64">
        <f t="shared" ca="1" si="305"/>
        <v>0.80756904277553421</v>
      </c>
      <c r="AV260" s="40">
        <f t="shared" ca="1" si="271"/>
        <v>0.99185464457981953</v>
      </c>
      <c r="AW260" s="41">
        <f t="shared" ca="1" si="272"/>
        <v>9</v>
      </c>
      <c r="AX260" t="str">
        <f t="shared" ca="1" si="275"/>
        <v>+90s</v>
      </c>
      <c r="AY260">
        <f t="shared" ca="1" si="276"/>
        <v>80</v>
      </c>
      <c r="AZ260" s="5">
        <f t="shared" ca="1" si="277"/>
        <v>0.73333333333333328</v>
      </c>
      <c r="BB260">
        <f t="shared" si="234"/>
        <v>3.4130648571305676E-2</v>
      </c>
      <c r="BC260">
        <f t="shared" si="235"/>
        <v>0.96586935142869434</v>
      </c>
      <c r="BE260" s="33">
        <f t="shared" si="236"/>
        <v>4.0554120701883276</v>
      </c>
      <c r="BF260" s="32">
        <f t="shared" si="237"/>
        <v>5.4660814895053741E-2</v>
      </c>
      <c r="BG260" s="33"/>
      <c r="BH260" s="34">
        <f t="shared" si="238"/>
        <v>0.9453391851049463</v>
      </c>
      <c r="BI260" s="34"/>
      <c r="BJ260" s="34">
        <f t="shared" si="243"/>
        <v>0.9453391851049463</v>
      </c>
      <c r="BK260" s="34"/>
      <c r="BL260" s="5">
        <f t="shared" ca="1" si="273"/>
        <v>0.89017572100603293</v>
      </c>
    </row>
    <row r="261" spans="1:64" x14ac:dyDescent="0.2">
      <c r="A261" s="45">
        <v>253</v>
      </c>
      <c r="B261" s="35">
        <f t="shared" si="239"/>
        <v>2.9166666666666501E-2</v>
      </c>
      <c r="C261" s="36">
        <v>85.538232378353896</v>
      </c>
      <c r="D261" s="29">
        <v>90</v>
      </c>
      <c r="E261" s="29">
        <v>3</v>
      </c>
      <c r="F261" s="37">
        <f t="shared" si="226"/>
        <v>0.5</v>
      </c>
      <c r="G261" s="38">
        <f t="shared" si="240"/>
        <v>90</v>
      </c>
      <c r="H261" s="31">
        <v>5</v>
      </c>
      <c r="I261" s="31">
        <v>20</v>
      </c>
      <c r="J261" s="36">
        <v>-15.662856924732617</v>
      </c>
      <c r="K261" s="37">
        <f t="shared" si="228"/>
        <v>-3.9157142311831543</v>
      </c>
      <c r="L261" s="30">
        <f t="shared" si="229"/>
        <v>-3.9157142311831543</v>
      </c>
      <c r="M261" s="37">
        <f t="shared" si="230"/>
        <v>86.084285768816841</v>
      </c>
      <c r="N261" s="37">
        <f t="shared" si="231"/>
        <v>86.084285768816841</v>
      </c>
      <c r="O261" s="37">
        <f t="shared" si="232"/>
        <v>-4.4617676216461035</v>
      </c>
      <c r="Q261" s="64">
        <f t="shared" ref="Q261:AT261" ca="1" si="306">IF(AND(ABS(SLOPE($L231:$L261,$A231:$A261)) &gt; $Q$3,
      ABS(SLOPE(OFFSET($O231:$O261, Q$7, 0),$A231:$A261)) &gt; $Q$3),
(MAX(0,(CORREL( $L231:$L261, OFFSET($O231:$O261, Q$7, 0) )))),
(1-ABS(SLOPE($L231:$L261, $A231:$A261)-SLOPE(OFFSET($O231:$O261, Q$7, 0),$A231:$A261)))
)</f>
        <v>0.88008027456138216</v>
      </c>
      <c r="R261" s="64">
        <f t="shared" ca="1" si="306"/>
        <v>0.89126303086223091</v>
      </c>
      <c r="S261" s="64">
        <f t="shared" ca="1" si="306"/>
        <v>0.90476660585374491</v>
      </c>
      <c r="T261" s="64">
        <f t="shared" ca="1" si="306"/>
        <v>0.91649724502917818</v>
      </c>
      <c r="U261" s="64">
        <f t="shared" ca="1" si="306"/>
        <v>0.93105697548061506</v>
      </c>
      <c r="V261" s="64">
        <f t="shared" ca="1" si="306"/>
        <v>0.95036881396344408</v>
      </c>
      <c r="W261" s="64">
        <f t="shared" ca="1" si="306"/>
        <v>0.9664950838340417</v>
      </c>
      <c r="X261" s="64">
        <f t="shared" ca="1" si="306"/>
        <v>0.97999861225488816</v>
      </c>
      <c r="Y261" s="64">
        <f t="shared" ca="1" si="306"/>
        <v>0.99798104411116717</v>
      </c>
      <c r="Z261" s="64">
        <f t="shared" ca="1" si="306"/>
        <v>0.98486037738979182</v>
      </c>
      <c r="AA261" s="64">
        <f t="shared" ca="1" si="306"/>
        <v>0.96362688317784995</v>
      </c>
      <c r="AB261" s="64">
        <f t="shared" ca="1" si="306"/>
        <v>0.95040534541652832</v>
      </c>
      <c r="AC261" s="64">
        <f t="shared" ca="1" si="306"/>
        <v>0.92966773859577778</v>
      </c>
      <c r="AD261" s="64">
        <f t="shared" ca="1" si="306"/>
        <v>0.91677155601697524</v>
      </c>
      <c r="AE261" s="64">
        <f t="shared" ca="1" si="306"/>
        <v>0.90533981319964452</v>
      </c>
      <c r="AF261" s="64">
        <f t="shared" ca="1" si="306"/>
        <v>0.89484585175578657</v>
      </c>
      <c r="AG261" s="64">
        <f t="shared" ca="1" si="306"/>
        <v>0.88049601568967295</v>
      </c>
      <c r="AH261" s="64">
        <f t="shared" ca="1" si="306"/>
        <v>0.87089455992710507</v>
      </c>
      <c r="AI261" s="64">
        <f t="shared" ca="1" si="306"/>
        <v>0.85842442940126995</v>
      </c>
      <c r="AJ261" s="64">
        <f t="shared" ca="1" si="306"/>
        <v>0.84976270858638059</v>
      </c>
      <c r="AK261" s="64">
        <f t="shared" ca="1" si="306"/>
        <v>0.84204958313850198</v>
      </c>
      <c r="AL261" s="64">
        <f t="shared" ca="1" si="306"/>
        <v>0.83223710513188842</v>
      </c>
      <c r="AM261" s="64">
        <f t="shared" ca="1" si="306"/>
        <v>0.82654484571942766</v>
      </c>
      <c r="AN261" s="64">
        <f t="shared" ca="1" si="306"/>
        <v>0.82719681444561155</v>
      </c>
      <c r="AO261" s="64">
        <f t="shared" ca="1" si="306"/>
        <v>0.82645608818274574</v>
      </c>
      <c r="AP261" s="64">
        <f t="shared" ca="1" si="306"/>
        <v>0.82364410156603585</v>
      </c>
      <c r="AQ261" s="64">
        <f t="shared" ca="1" si="306"/>
        <v>0.82193282200425744</v>
      </c>
      <c r="AR261" s="64">
        <f t="shared" ca="1" si="306"/>
        <v>0.81870925652230042</v>
      </c>
      <c r="AS261" s="64">
        <f t="shared" ca="1" si="306"/>
        <v>0.81773335408454739</v>
      </c>
      <c r="AT261" s="64">
        <f t="shared" ca="1" si="306"/>
        <v>0.82237242601499538</v>
      </c>
      <c r="AV261" s="40">
        <f t="shared" ca="1" si="271"/>
        <v>0.99798104411116717</v>
      </c>
      <c r="AW261" s="41">
        <f t="shared" ca="1" si="272"/>
        <v>8</v>
      </c>
      <c r="AX261" t="str">
        <f t="shared" ca="1" si="275"/>
        <v>+80s</v>
      </c>
      <c r="AY261">
        <f t="shared" ca="1" si="276"/>
        <v>70</v>
      </c>
      <c r="AZ261" s="5">
        <f t="shared" ca="1" si="277"/>
        <v>0.76666666666666672</v>
      </c>
      <c r="BB261">
        <f t="shared" si="234"/>
        <v>0.10921067809258984</v>
      </c>
      <c r="BC261">
        <f t="shared" si="235"/>
        <v>0.89078932190741011</v>
      </c>
      <c r="BE261" s="33">
        <f t="shared" si="236"/>
        <v>3.9157142311831543</v>
      </c>
      <c r="BF261" s="32">
        <f t="shared" si="237"/>
        <v>0.17490276070525862</v>
      </c>
      <c r="BG261" s="33"/>
      <c r="BH261" s="34">
        <f t="shared" si="238"/>
        <v>0.82509723929474132</v>
      </c>
      <c r="BI261" s="34"/>
      <c r="BJ261" s="34">
        <f t="shared" si="243"/>
        <v>0.82509723929474132</v>
      </c>
      <c r="BK261" s="34"/>
      <c r="BL261" s="5">
        <f t="shared" ca="1" si="273"/>
        <v>0.86324831669085844</v>
      </c>
    </row>
    <row r="262" spans="1:64" x14ac:dyDescent="0.2">
      <c r="A262" s="45">
        <v>254</v>
      </c>
      <c r="B262" s="35">
        <f t="shared" si="239"/>
        <v>2.928240740740724E-2</v>
      </c>
      <c r="C262" s="36">
        <v>85.185708687233316</v>
      </c>
      <c r="D262" s="29">
        <v>90</v>
      </c>
      <c r="E262" s="29">
        <v>3</v>
      </c>
      <c r="F262" s="37">
        <f t="shared" si="226"/>
        <v>0.5</v>
      </c>
      <c r="G262" s="38">
        <f t="shared" si="240"/>
        <v>90</v>
      </c>
      <c r="H262" s="31">
        <v>5</v>
      </c>
      <c r="I262" s="31">
        <v>20</v>
      </c>
      <c r="J262" s="36">
        <v>-15.070500626268482</v>
      </c>
      <c r="K262" s="37">
        <f t="shared" si="228"/>
        <v>-3.7676251565671199</v>
      </c>
      <c r="L262" s="30">
        <f t="shared" si="229"/>
        <v>-3.7676251565671199</v>
      </c>
      <c r="M262" s="37">
        <f t="shared" si="230"/>
        <v>86.232374843432879</v>
      </c>
      <c r="N262" s="37">
        <f t="shared" si="231"/>
        <v>86.232374843432879</v>
      </c>
      <c r="O262" s="37">
        <f t="shared" si="232"/>
        <v>-4.8142913127666844</v>
      </c>
      <c r="Q262" s="64">
        <f t="shared" ref="Q262:AT262" ca="1" si="307">IF(AND(ABS(SLOPE($L232:$L262,$A232:$A262)) &gt; $Q$3,
      ABS(SLOPE(OFFSET($O232:$O262, Q$7, 0),$A232:$A262)) &gt; $Q$3),
(MAX(0,(CORREL( $L232:$L262, OFFSET($O232:$O262, Q$7, 0) )))),
(1-ABS(SLOPE($L232:$L262, $A232:$A262)-SLOPE(OFFSET($O232:$O262, Q$7, 0),$A232:$A262)))
)</f>
        <v>0.88108772086360609</v>
      </c>
      <c r="R262" s="64">
        <f t="shared" ca="1" si="307"/>
        <v>0.89459129585512009</v>
      </c>
      <c r="S262" s="64">
        <f t="shared" ca="1" si="307"/>
        <v>0.90632193503055336</v>
      </c>
      <c r="T262" s="64">
        <f t="shared" ca="1" si="307"/>
        <v>0.92088166548199024</v>
      </c>
      <c r="U262" s="64">
        <f t="shared" ca="1" si="307"/>
        <v>0.94019350396481927</v>
      </c>
      <c r="V262" s="64">
        <f t="shared" ca="1" si="307"/>
        <v>0.95631977383541689</v>
      </c>
      <c r="W262" s="64">
        <f t="shared" ca="1" si="307"/>
        <v>0.96982330225626334</v>
      </c>
      <c r="X262" s="64">
        <f t="shared" ca="1" si="307"/>
        <v>0.98780573411254236</v>
      </c>
      <c r="Y262" s="64">
        <f t="shared" ca="1" si="307"/>
        <v>0.99503568738841663</v>
      </c>
      <c r="Z262" s="64">
        <f t="shared" ca="1" si="307"/>
        <v>0.97380219317647476</v>
      </c>
      <c r="AA262" s="64">
        <f t="shared" ca="1" si="307"/>
        <v>0.96058065541515314</v>
      </c>
      <c r="AB262" s="64">
        <f t="shared" ca="1" si="307"/>
        <v>0.9398430485944026</v>
      </c>
      <c r="AC262" s="64">
        <f t="shared" ca="1" si="307"/>
        <v>0.92694686601560006</v>
      </c>
      <c r="AD262" s="64">
        <f t="shared" ca="1" si="307"/>
        <v>0.91551512319826933</v>
      </c>
      <c r="AE262" s="64">
        <f t="shared" ca="1" si="307"/>
        <v>0.90502116175441139</v>
      </c>
      <c r="AF262" s="64">
        <f t="shared" ca="1" si="307"/>
        <v>0.89067132568829777</v>
      </c>
      <c r="AG262" s="64">
        <f t="shared" ca="1" si="307"/>
        <v>0.88106986992572989</v>
      </c>
      <c r="AH262" s="64">
        <f t="shared" ca="1" si="307"/>
        <v>0.86859973939989477</v>
      </c>
      <c r="AI262" s="64">
        <f t="shared" ca="1" si="307"/>
        <v>0.8599380185850054</v>
      </c>
      <c r="AJ262" s="64">
        <f t="shared" ca="1" si="307"/>
        <v>0.85222489313712679</v>
      </c>
      <c r="AK262" s="64">
        <f t="shared" ca="1" si="307"/>
        <v>0.84241241513051324</v>
      </c>
      <c r="AL262" s="64">
        <f t="shared" ca="1" si="307"/>
        <v>0.83672015571805247</v>
      </c>
      <c r="AM262" s="64">
        <f t="shared" ca="1" si="307"/>
        <v>0.83737212444423637</v>
      </c>
      <c r="AN262" s="64">
        <f t="shared" ca="1" si="307"/>
        <v>0.83663139818137056</v>
      </c>
      <c r="AO262" s="64">
        <f t="shared" ca="1" si="307"/>
        <v>0.83381941156466066</v>
      </c>
      <c r="AP262" s="64">
        <f t="shared" ca="1" si="307"/>
        <v>0.83210813200288225</v>
      </c>
      <c r="AQ262" s="64">
        <f t="shared" ca="1" si="307"/>
        <v>0.82888456652092524</v>
      </c>
      <c r="AR262" s="64">
        <f t="shared" ca="1" si="307"/>
        <v>0.82790866408317221</v>
      </c>
      <c r="AS262" s="64">
        <f t="shared" ca="1" si="307"/>
        <v>0.8325477360136202</v>
      </c>
      <c r="AT262" s="64">
        <f t="shared" ca="1" si="307"/>
        <v>0.82861075406706053</v>
      </c>
      <c r="AV262" s="40">
        <f t="shared" ca="1" si="271"/>
        <v>0.99503568738841663</v>
      </c>
      <c r="AW262" s="41">
        <f t="shared" ca="1" si="272"/>
        <v>8</v>
      </c>
      <c r="AX262" t="str">
        <f t="shared" ca="1" si="275"/>
        <v>+80s</v>
      </c>
      <c r="AY262">
        <f t="shared" ca="1" si="276"/>
        <v>70</v>
      </c>
      <c r="AZ262" s="5">
        <f t="shared" ca="1" si="277"/>
        <v>0.76666666666666672</v>
      </c>
      <c r="BB262">
        <f t="shared" si="234"/>
        <v>0.2093332312399129</v>
      </c>
      <c r="BC262">
        <f t="shared" si="235"/>
        <v>0.79066676876008712</v>
      </c>
      <c r="BE262" s="33">
        <f t="shared" si="236"/>
        <v>3.7676251565671199</v>
      </c>
      <c r="BF262" s="32">
        <f t="shared" si="237"/>
        <v>0.33525073454971355</v>
      </c>
      <c r="BG262" s="33"/>
      <c r="BH262" s="34">
        <f t="shared" si="238"/>
        <v>0.66474926545028645</v>
      </c>
      <c r="BI262" s="34"/>
      <c r="BJ262" s="34">
        <f t="shared" si="243"/>
        <v>0.66474926545028645</v>
      </c>
      <c r="BK262" s="34"/>
      <c r="BL262" s="5">
        <f t="shared" ca="1" si="273"/>
        <v>0.8088172065017899</v>
      </c>
    </row>
    <row r="263" spans="1:64" x14ac:dyDescent="0.2">
      <c r="A263" s="45">
        <v>255</v>
      </c>
      <c r="B263" s="35">
        <f t="shared" si="239"/>
        <v>2.9398148148147979E-2</v>
      </c>
      <c r="C263" s="36">
        <v>85.826444520326973</v>
      </c>
      <c r="D263" s="29">
        <v>90</v>
      </c>
      <c r="E263" s="29">
        <v>3</v>
      </c>
      <c r="F263" s="37">
        <f t="shared" si="226"/>
        <v>0.5</v>
      </c>
      <c r="G263" s="38">
        <f t="shared" si="240"/>
        <v>90</v>
      </c>
      <c r="H263" s="31">
        <v>5</v>
      </c>
      <c r="I263" s="31">
        <v>20</v>
      </c>
      <c r="J263" s="36">
        <v>-14.445848783731803</v>
      </c>
      <c r="K263" s="37">
        <f t="shared" si="228"/>
        <v>-3.6114621959329503</v>
      </c>
      <c r="L263" s="30">
        <f t="shared" si="229"/>
        <v>-3.6114621959329503</v>
      </c>
      <c r="M263" s="37">
        <f t="shared" si="230"/>
        <v>86.388537804067056</v>
      </c>
      <c r="N263" s="37">
        <f t="shared" si="231"/>
        <v>86.388537804067056</v>
      </c>
      <c r="O263" s="37">
        <f t="shared" si="232"/>
        <v>-4.173555479673027</v>
      </c>
      <c r="Q263" s="64">
        <f t="shared" ref="Q263:AT263" ca="1" si="308">IF(AND(ABS(SLOPE($L233:$L263,$A233:$A263)) &gt; $Q$3,
      ABS(SLOPE(OFFSET($O233:$O263, Q$7, 0),$A233:$A263)) &gt; $Q$3),
(MAX(0,(CORREL( $L233:$L263, OFFSET($O233:$O263, Q$7, 0) )))),
(1-ABS(SLOPE($L233:$L263, $A233:$A263)-SLOPE(OFFSET($O233:$O263, Q$7, 0),$A233:$A263)))
)</f>
        <v>0.88442679249244405</v>
      </c>
      <c r="R263" s="64">
        <f t="shared" ca="1" si="308"/>
        <v>0.89615743166787731</v>
      </c>
      <c r="S263" s="64">
        <f t="shared" ca="1" si="308"/>
        <v>0.91071716211931419</v>
      </c>
      <c r="T263" s="64">
        <f t="shared" ca="1" si="308"/>
        <v>0.93002900060214311</v>
      </c>
      <c r="U263" s="64">
        <f t="shared" ca="1" si="308"/>
        <v>0.94615527047274084</v>
      </c>
      <c r="V263" s="64">
        <f t="shared" ca="1" si="308"/>
        <v>0.95965879889358718</v>
      </c>
      <c r="W263" s="64">
        <f t="shared" ca="1" si="308"/>
        <v>0.97764123074986631</v>
      </c>
      <c r="X263" s="64">
        <f t="shared" ca="1" si="308"/>
        <v>0.99479980924890732</v>
      </c>
      <c r="Y263" s="64">
        <f t="shared" ca="1" si="308"/>
        <v>0.98396669653915092</v>
      </c>
      <c r="Z263" s="64">
        <f t="shared" ca="1" si="308"/>
        <v>0.97074515877782919</v>
      </c>
      <c r="AA263" s="64">
        <f t="shared" ca="1" si="308"/>
        <v>0.95000755195707864</v>
      </c>
      <c r="AB263" s="64">
        <f t="shared" ca="1" si="308"/>
        <v>0.93711136937827622</v>
      </c>
      <c r="AC263" s="64">
        <f t="shared" ca="1" si="308"/>
        <v>0.92567962656094538</v>
      </c>
      <c r="AD263" s="64">
        <f t="shared" ca="1" si="308"/>
        <v>0.91518566511708743</v>
      </c>
      <c r="AE263" s="64">
        <f t="shared" ca="1" si="308"/>
        <v>0.90083582905097381</v>
      </c>
      <c r="AF263" s="64">
        <f t="shared" ca="1" si="308"/>
        <v>0.89123437328840593</v>
      </c>
      <c r="AG263" s="64">
        <f t="shared" ca="1" si="308"/>
        <v>0.87876424276257092</v>
      </c>
      <c r="AH263" s="64">
        <f t="shared" ca="1" si="308"/>
        <v>0.87010252194768145</v>
      </c>
      <c r="AI263" s="64">
        <f t="shared" ca="1" si="308"/>
        <v>0.86238939649980284</v>
      </c>
      <c r="AJ263" s="64">
        <f t="shared" ca="1" si="308"/>
        <v>0.85257691849318928</v>
      </c>
      <c r="AK263" s="64">
        <f t="shared" ca="1" si="308"/>
        <v>0.84688465908072852</v>
      </c>
      <c r="AL263" s="64">
        <f t="shared" ca="1" si="308"/>
        <v>0.84753662780691241</v>
      </c>
      <c r="AM263" s="64">
        <f t="shared" ca="1" si="308"/>
        <v>0.8467959015440466</v>
      </c>
      <c r="AN263" s="64">
        <f t="shared" ca="1" si="308"/>
        <v>0.84398391492733671</v>
      </c>
      <c r="AO263" s="64">
        <f t="shared" ca="1" si="308"/>
        <v>0.8422726353655583</v>
      </c>
      <c r="AP263" s="64">
        <f t="shared" ca="1" si="308"/>
        <v>0.83904906988360128</v>
      </c>
      <c r="AQ263" s="64">
        <f t="shared" ca="1" si="308"/>
        <v>0.83807316744584825</v>
      </c>
      <c r="AR263" s="64">
        <f t="shared" ca="1" si="308"/>
        <v>0.84271223937629625</v>
      </c>
      <c r="AS263" s="64">
        <f t="shared" ca="1" si="308"/>
        <v>0.83877525742973658</v>
      </c>
      <c r="AT263" s="64">
        <f t="shared" ca="1" si="308"/>
        <v>0.83582762019653989</v>
      </c>
      <c r="AV263" s="40">
        <f t="shared" ca="1" si="271"/>
        <v>0.99479980924890732</v>
      </c>
      <c r="AW263" s="41">
        <f t="shared" ca="1" si="272"/>
        <v>7</v>
      </c>
      <c r="AX263" t="str">
        <f t="shared" ca="1" si="275"/>
        <v>+70s</v>
      </c>
      <c r="AY263">
        <f t="shared" ca="1" si="276"/>
        <v>60</v>
      </c>
      <c r="AZ263" s="5">
        <f t="shared" ca="1" si="277"/>
        <v>0.8</v>
      </c>
      <c r="BB263">
        <f t="shared" si="234"/>
        <v>0.11241865674801535</v>
      </c>
      <c r="BC263">
        <f t="shared" si="235"/>
        <v>0.88758134325198468</v>
      </c>
      <c r="BE263" s="33">
        <f t="shared" si="236"/>
        <v>3.6114621959329503</v>
      </c>
      <c r="BF263" s="32">
        <f t="shared" si="237"/>
        <v>0.18004039315033668</v>
      </c>
      <c r="BG263" s="33"/>
      <c r="BH263" s="34">
        <f t="shared" si="238"/>
        <v>0.81995960684966329</v>
      </c>
      <c r="BI263" s="34"/>
      <c r="BJ263" s="34">
        <f t="shared" si="243"/>
        <v>0.81995960684966329</v>
      </c>
      <c r="BK263" s="34"/>
      <c r="BL263" s="5">
        <f t="shared" ca="1" si="273"/>
        <v>0.87158647203285688</v>
      </c>
    </row>
    <row r="264" spans="1:64" x14ac:dyDescent="0.2">
      <c r="A264" s="45">
        <v>256</v>
      </c>
      <c r="B264" s="35">
        <f t="shared" si="239"/>
        <v>2.9513888888888718E-2</v>
      </c>
      <c r="C264" s="36">
        <v>85.929700670639107</v>
      </c>
      <c r="D264" s="29">
        <v>90</v>
      </c>
      <c r="E264" s="29">
        <v>3</v>
      </c>
      <c r="F264" s="37">
        <f t="shared" si="226"/>
        <v>0.5</v>
      </c>
      <c r="G264" s="38">
        <f t="shared" si="240"/>
        <v>90</v>
      </c>
      <c r="H264" s="31">
        <v>5</v>
      </c>
      <c r="I264" s="31">
        <v>20</v>
      </c>
      <c r="J264" s="36">
        <v>-13.79024000368987</v>
      </c>
      <c r="K264" s="37">
        <f t="shared" si="228"/>
        <v>-3.4475600009224676</v>
      </c>
      <c r="L264" s="30">
        <f t="shared" si="229"/>
        <v>-3.4475600009224676</v>
      </c>
      <c r="M264" s="37">
        <f t="shared" si="230"/>
        <v>86.552439999077535</v>
      </c>
      <c r="N264" s="37">
        <f t="shared" si="231"/>
        <v>86.552439999077535</v>
      </c>
      <c r="O264" s="37">
        <f t="shared" si="232"/>
        <v>-4.0702993293608927</v>
      </c>
      <c r="Q264" s="64">
        <f t="shared" ref="Q264:AT264" ca="1" si="309">IF(AND(ABS(SLOPE($L234:$L264,$A234:$A264)) &gt; $Q$3,
      ABS(SLOPE(OFFSET($O234:$O264, Q$7, 0),$A234:$A264)) &gt; $Q$3),
(MAX(0,(CORREL( $L234:$L264, OFFSET($O234:$O264, Q$7, 0) )))),
(1-ABS(SLOPE($L234:$L264, $A234:$A264)-SLOPE(OFFSET($O234:$O264, Q$7, 0),$A234:$A264)))
)</f>
        <v>0.88602551710847577</v>
      </c>
      <c r="R264" s="64">
        <f t="shared" ca="1" si="309"/>
        <v>0.90058524755991265</v>
      </c>
      <c r="S264" s="64">
        <f t="shared" ca="1" si="309"/>
        <v>0.91989708604274156</v>
      </c>
      <c r="T264" s="64">
        <f t="shared" ca="1" si="309"/>
        <v>0.93602335591333929</v>
      </c>
      <c r="U264" s="64">
        <f t="shared" ca="1" si="309"/>
        <v>0.94952688433418575</v>
      </c>
      <c r="V264" s="64">
        <f t="shared" ca="1" si="309"/>
        <v>0.96750931619046476</v>
      </c>
      <c r="W264" s="64">
        <f t="shared" ca="1" si="309"/>
        <v>0.98466789468950577</v>
      </c>
      <c r="X264" s="64">
        <f t="shared" ca="1" si="309"/>
        <v>0.99409861109855246</v>
      </c>
      <c r="Y264" s="64">
        <f t="shared" ca="1" si="309"/>
        <v>0.98087707333723073</v>
      </c>
      <c r="Z264" s="64">
        <f t="shared" ca="1" si="309"/>
        <v>0.96013946651648019</v>
      </c>
      <c r="AA264" s="64">
        <f t="shared" ca="1" si="309"/>
        <v>0.94724328393767765</v>
      </c>
      <c r="AB264" s="64">
        <f t="shared" ca="1" si="309"/>
        <v>0.93581154112034692</v>
      </c>
      <c r="AC264" s="64">
        <f t="shared" ca="1" si="309"/>
        <v>0.92531757967648898</v>
      </c>
      <c r="AD264" s="64">
        <f t="shared" ca="1" si="309"/>
        <v>0.91096774361037536</v>
      </c>
      <c r="AE264" s="64">
        <f t="shared" ca="1" si="309"/>
        <v>0.90136628784780748</v>
      </c>
      <c r="AF264" s="64">
        <f t="shared" ca="1" si="309"/>
        <v>0.88889615732197247</v>
      </c>
      <c r="AG264" s="64">
        <f t="shared" ca="1" si="309"/>
        <v>0.880234436507083</v>
      </c>
      <c r="AH264" s="64">
        <f t="shared" ca="1" si="309"/>
        <v>0.87252131105920439</v>
      </c>
      <c r="AI264" s="64">
        <f t="shared" ca="1" si="309"/>
        <v>0.86270883305259094</v>
      </c>
      <c r="AJ264" s="64">
        <f t="shared" ca="1" si="309"/>
        <v>0.85701657364013006</v>
      </c>
      <c r="AK264" s="64">
        <f t="shared" ca="1" si="309"/>
        <v>0.85766854236631396</v>
      </c>
      <c r="AL264" s="64">
        <f t="shared" ca="1" si="309"/>
        <v>0.85692781610344815</v>
      </c>
      <c r="AM264" s="64">
        <f t="shared" ca="1" si="309"/>
        <v>0.85411582948673825</v>
      </c>
      <c r="AN264" s="64">
        <f t="shared" ca="1" si="309"/>
        <v>0.85240454992495984</v>
      </c>
      <c r="AO264" s="64">
        <f t="shared" ca="1" si="309"/>
        <v>0.84918098444300283</v>
      </c>
      <c r="AP264" s="64">
        <f t="shared" ca="1" si="309"/>
        <v>0.8482050820052498</v>
      </c>
      <c r="AQ264" s="64">
        <f t="shared" ca="1" si="309"/>
        <v>0.85284415393569779</v>
      </c>
      <c r="AR264" s="64">
        <f t="shared" ca="1" si="309"/>
        <v>0.84890717198913812</v>
      </c>
      <c r="AS264" s="64">
        <f t="shared" ca="1" si="309"/>
        <v>0.84595953475594143</v>
      </c>
      <c r="AT264" s="64">
        <f t="shared" ca="1" si="309"/>
        <v>0.85028915246960513</v>
      </c>
      <c r="AV264" s="40">
        <f t="shared" ca="1" si="271"/>
        <v>0.99409861109855246</v>
      </c>
      <c r="AW264" s="41">
        <f t="shared" ca="1" si="272"/>
        <v>7</v>
      </c>
      <c r="AX264" t="str">
        <f t="shared" ca="1" si="275"/>
        <v>+70s</v>
      </c>
      <c r="AY264">
        <f t="shared" ca="1" si="276"/>
        <v>60</v>
      </c>
      <c r="AZ264" s="5">
        <f t="shared" ca="1" si="277"/>
        <v>0.8</v>
      </c>
      <c r="BB264">
        <f t="shared" si="234"/>
        <v>0.12454786568768501</v>
      </c>
      <c r="BC264">
        <f t="shared" si="235"/>
        <v>0.87545213431231494</v>
      </c>
      <c r="BE264" s="33">
        <f t="shared" si="236"/>
        <v>3.4475600009224676</v>
      </c>
      <c r="BF264" s="32">
        <f t="shared" si="237"/>
        <v>0.19946552781455473</v>
      </c>
      <c r="BG264" s="33"/>
      <c r="BH264" s="34">
        <f t="shared" si="238"/>
        <v>0.80053447218544527</v>
      </c>
      <c r="BI264" s="34"/>
      <c r="BJ264" s="34">
        <f t="shared" si="243"/>
        <v>0.80053447218544527</v>
      </c>
      <c r="BK264" s="34"/>
      <c r="BL264" s="5">
        <f t="shared" ca="1" si="273"/>
        <v>0.86487769442799933</v>
      </c>
    </row>
    <row r="265" spans="1:64" x14ac:dyDescent="0.2">
      <c r="A265" s="45">
        <v>257</v>
      </c>
      <c r="B265" s="35">
        <f t="shared" si="239"/>
        <v>2.9629629629629457E-2</v>
      </c>
      <c r="C265" s="36">
        <v>85.749865650344191</v>
      </c>
      <c r="D265" s="29">
        <v>90</v>
      </c>
      <c r="E265" s="29">
        <v>3</v>
      </c>
      <c r="F265" s="37">
        <f t="shared" ref="F265:F328" si="310">E265/6</f>
        <v>0.5</v>
      </c>
      <c r="G265" s="38">
        <f t="shared" si="240"/>
        <v>90</v>
      </c>
      <c r="H265" s="31">
        <v>5</v>
      </c>
      <c r="I265" s="31">
        <v>20</v>
      </c>
      <c r="J265" s="36">
        <v>-13.105079232320335</v>
      </c>
      <c r="K265" s="37">
        <f t="shared" si="228"/>
        <v>-3.2762698080800838</v>
      </c>
      <c r="L265" s="30">
        <f t="shared" si="229"/>
        <v>-3.2762698080800838</v>
      </c>
      <c r="M265" s="37">
        <f t="shared" si="230"/>
        <v>86.723730191919913</v>
      </c>
      <c r="N265" s="37">
        <f t="shared" si="231"/>
        <v>86.723730191919913</v>
      </c>
      <c r="O265" s="37">
        <f t="shared" si="232"/>
        <v>-4.2501343496558093</v>
      </c>
      <c r="Q265" s="64">
        <f t="shared" ref="Q265:AT265" ca="1" si="311">IF(AND(ABS(SLOPE($L235:$L265,$A235:$A265)) &gt; $Q$3,
      ABS(SLOPE(OFFSET($O235:$O265, Q$7, 0),$A235:$A265)) &gt; $Q$3),
(MAX(0,(CORREL( $L235:$L265, OFFSET($O235:$O265, Q$7, 0) )))),
(1-ABS(SLOPE($L235:$L265, $A235:$A265)-SLOPE(OFFSET($O235:$O265, Q$7, 0),$A235:$A265)))
)</f>
        <v>0.89050763413447109</v>
      </c>
      <c r="R265" s="64">
        <f t="shared" ca="1" si="311"/>
        <v>0.90981947261730001</v>
      </c>
      <c r="S265" s="64">
        <f t="shared" ca="1" si="311"/>
        <v>0.92594574248789763</v>
      </c>
      <c r="T265" s="64">
        <f t="shared" ca="1" si="311"/>
        <v>0.93944927090874408</v>
      </c>
      <c r="U265" s="64">
        <f t="shared" ca="1" si="311"/>
        <v>0.9574317027650231</v>
      </c>
      <c r="V265" s="64">
        <f t="shared" ca="1" si="311"/>
        <v>0.97459028126406411</v>
      </c>
      <c r="W265" s="64">
        <f t="shared" ca="1" si="311"/>
        <v>0.99582377547600598</v>
      </c>
      <c r="X265" s="64">
        <f t="shared" ca="1" si="311"/>
        <v>0.9909546867626724</v>
      </c>
      <c r="Y265" s="64">
        <f t="shared" ca="1" si="311"/>
        <v>0.97021707994192186</v>
      </c>
      <c r="Z265" s="64">
        <f t="shared" ca="1" si="311"/>
        <v>0.95732089736311932</v>
      </c>
      <c r="AA265" s="64">
        <f t="shared" ca="1" si="311"/>
        <v>0.94588915454578859</v>
      </c>
      <c r="AB265" s="64">
        <f t="shared" ca="1" si="311"/>
        <v>0.93539519310193053</v>
      </c>
      <c r="AC265" s="64">
        <f t="shared" ca="1" si="311"/>
        <v>0.92104535703581691</v>
      </c>
      <c r="AD265" s="64">
        <f t="shared" ca="1" si="311"/>
        <v>0.91144390127324915</v>
      </c>
      <c r="AE265" s="64">
        <f t="shared" ca="1" si="311"/>
        <v>0.89897377074741402</v>
      </c>
      <c r="AF265" s="64">
        <f t="shared" ca="1" si="311"/>
        <v>0.89031204993252455</v>
      </c>
      <c r="AG265" s="64">
        <f t="shared" ca="1" si="311"/>
        <v>0.88259892448464605</v>
      </c>
      <c r="AH265" s="64">
        <f t="shared" ca="1" si="311"/>
        <v>0.8727864464780325</v>
      </c>
      <c r="AI265" s="64">
        <f t="shared" ca="1" si="311"/>
        <v>0.86709418706557173</v>
      </c>
      <c r="AJ265" s="64">
        <f t="shared" ca="1" si="311"/>
        <v>0.86774615579175551</v>
      </c>
      <c r="AK265" s="64">
        <f t="shared" ca="1" si="311"/>
        <v>0.86700542952888981</v>
      </c>
      <c r="AL265" s="64">
        <f t="shared" ca="1" si="311"/>
        <v>0.86419344291217981</v>
      </c>
      <c r="AM265" s="64">
        <f t="shared" ca="1" si="311"/>
        <v>0.86248216335040151</v>
      </c>
      <c r="AN265" s="64">
        <f t="shared" ca="1" si="311"/>
        <v>0.85925859786844438</v>
      </c>
      <c r="AO265" s="64">
        <f t="shared" ca="1" si="311"/>
        <v>0.85828269543069147</v>
      </c>
      <c r="AP265" s="64">
        <f t="shared" ca="1" si="311"/>
        <v>0.86292176736113935</v>
      </c>
      <c r="AQ265" s="64">
        <f t="shared" ca="1" si="311"/>
        <v>0.85898478541457968</v>
      </c>
      <c r="AR265" s="64">
        <f t="shared" ca="1" si="311"/>
        <v>0.85603714818138299</v>
      </c>
      <c r="AS265" s="64">
        <f t="shared" ca="1" si="311"/>
        <v>0.86036676589504679</v>
      </c>
      <c r="AT265" s="64">
        <f t="shared" ca="1" si="311"/>
        <v>0.86104243054148977</v>
      </c>
      <c r="AV265" s="40">
        <f t="shared" ca="1" si="271"/>
        <v>0.99582377547600598</v>
      </c>
      <c r="AW265" s="41">
        <f t="shared" ca="1" si="272"/>
        <v>6</v>
      </c>
      <c r="AX265" t="str">
        <f t="shared" ca="1" si="275"/>
        <v>+60s</v>
      </c>
      <c r="AY265">
        <f t="shared" ca="1" si="276"/>
        <v>50</v>
      </c>
      <c r="AZ265" s="5">
        <f t="shared" ca="1" si="277"/>
        <v>0.83333333333333337</v>
      </c>
      <c r="BB265">
        <f t="shared" si="234"/>
        <v>0.1947729083151451</v>
      </c>
      <c r="BC265">
        <f t="shared" si="235"/>
        <v>0.80522709168485496</v>
      </c>
      <c r="BE265" s="33">
        <f t="shared" si="236"/>
        <v>3.2762698080800838</v>
      </c>
      <c r="BF265" s="32">
        <f t="shared" si="237"/>
        <v>0.31193212943911358</v>
      </c>
      <c r="BG265" s="33"/>
      <c r="BH265" s="34">
        <f t="shared" si="238"/>
        <v>0.68806787056088647</v>
      </c>
      <c r="BI265" s="34"/>
      <c r="BJ265" s="34">
        <f t="shared" si="243"/>
        <v>0.68806787056088647</v>
      </c>
      <c r="BK265" s="34"/>
      <c r="BL265" s="5">
        <f t="shared" ca="1" si="273"/>
        <v>0.8390749931234085</v>
      </c>
    </row>
    <row r="266" spans="1:64" x14ac:dyDescent="0.2">
      <c r="A266" s="45">
        <v>258</v>
      </c>
      <c r="B266" s="35">
        <f t="shared" si="239"/>
        <v>2.9745370370370196E-2</v>
      </c>
      <c r="C266" s="36">
        <v>86.569363845896206</v>
      </c>
      <c r="D266" s="29">
        <v>90</v>
      </c>
      <c r="E266" s="29">
        <v>3</v>
      </c>
      <c r="F266" s="37">
        <f t="shared" si="310"/>
        <v>0.5</v>
      </c>
      <c r="G266" s="38">
        <f t="shared" si="240"/>
        <v>90</v>
      </c>
      <c r="H266" s="31">
        <v>5</v>
      </c>
      <c r="I266" s="31">
        <v>20</v>
      </c>
      <c r="J266" s="36">
        <v>-12.391834744661811</v>
      </c>
      <c r="K266" s="37">
        <f t="shared" ref="K266:K329" si="312">H266 * J266 / I266</f>
        <v>-3.0979586861654527</v>
      </c>
      <c r="L266" s="30">
        <f t="shared" ref="L266:L329" si="313">K266</f>
        <v>-3.0979586861654527</v>
      </c>
      <c r="M266" s="37">
        <f t="shared" ref="M266:M329" si="314">D266 + K266</f>
        <v>86.902041313834545</v>
      </c>
      <c r="N266" s="37">
        <f t="shared" ref="N266:N329" si="315">G266 + L266</f>
        <v>86.902041313834545</v>
      </c>
      <c r="O266" s="37">
        <f t="shared" ref="O266:O329" si="316">C266 - G266</f>
        <v>-3.4306361541037944</v>
      </c>
      <c r="Q266" s="64">
        <f t="shared" ref="Q266:AT266" ca="1" si="317">IF(AND(ABS(SLOPE($L236:$L266,$A236:$A266)) &gt; $Q$3,
      ABS(SLOPE(OFFSET($O236:$O266, Q$7, 0),$A236:$A266)) &gt; $Q$3),
(MAX(0,(CORREL( $L236:$L266, OFFSET($O236:$O266, Q$7, 0) )))),
(1-ABS(SLOPE($L236:$L266, $A236:$A266)-SLOPE(OFFSET($O236:$O266, Q$7, 0),$A236:$A266)))
)</f>
        <v>0.89981775629111493</v>
      </c>
      <c r="R266" s="64">
        <f t="shared" ca="1" si="317"/>
        <v>0.91594402616171267</v>
      </c>
      <c r="S266" s="64">
        <f t="shared" ca="1" si="317"/>
        <v>0.92944755458255912</v>
      </c>
      <c r="T266" s="64">
        <f t="shared" ca="1" si="317"/>
        <v>0.94742998643883813</v>
      </c>
      <c r="U266" s="64">
        <f t="shared" ca="1" si="317"/>
        <v>0.96458856493787914</v>
      </c>
      <c r="V266" s="64">
        <f t="shared" ca="1" si="317"/>
        <v>0.98582205914982091</v>
      </c>
      <c r="W266" s="64">
        <f t="shared" ca="1" si="317"/>
        <v>0.99904359691114264</v>
      </c>
      <c r="X266" s="64">
        <f t="shared" ca="1" si="317"/>
        <v>0.98021879626810682</v>
      </c>
      <c r="Y266" s="64">
        <f t="shared" ca="1" si="317"/>
        <v>0.96732261368930439</v>
      </c>
      <c r="Z266" s="64">
        <f t="shared" ca="1" si="317"/>
        <v>0.95589087087197355</v>
      </c>
      <c r="AA266" s="64">
        <f t="shared" ca="1" si="317"/>
        <v>0.94539690942811561</v>
      </c>
      <c r="AB266" s="64">
        <f t="shared" ca="1" si="317"/>
        <v>0.93104707336200199</v>
      </c>
      <c r="AC266" s="64">
        <f t="shared" ca="1" si="317"/>
        <v>0.92144561759943411</v>
      </c>
      <c r="AD266" s="64">
        <f t="shared" ca="1" si="317"/>
        <v>0.9089754870735991</v>
      </c>
      <c r="AE266" s="64">
        <f t="shared" ca="1" si="317"/>
        <v>0.90031376625870962</v>
      </c>
      <c r="AF266" s="64">
        <f t="shared" ca="1" si="317"/>
        <v>0.89260064081083101</v>
      </c>
      <c r="AG266" s="64">
        <f t="shared" ca="1" si="317"/>
        <v>0.88278816280421757</v>
      </c>
      <c r="AH266" s="64">
        <f t="shared" ca="1" si="317"/>
        <v>0.87709590339175669</v>
      </c>
      <c r="AI266" s="64">
        <f t="shared" ca="1" si="317"/>
        <v>0.87774787211794059</v>
      </c>
      <c r="AJ266" s="64">
        <f t="shared" ca="1" si="317"/>
        <v>0.87700714585507478</v>
      </c>
      <c r="AK266" s="64">
        <f t="shared" ca="1" si="317"/>
        <v>0.87419515923836488</v>
      </c>
      <c r="AL266" s="64">
        <f t="shared" ca="1" si="317"/>
        <v>0.87248387967658647</v>
      </c>
      <c r="AM266" s="64">
        <f t="shared" ca="1" si="317"/>
        <v>0.86926031419462946</v>
      </c>
      <c r="AN266" s="64">
        <f t="shared" ca="1" si="317"/>
        <v>0.86828441175687643</v>
      </c>
      <c r="AO266" s="64">
        <f t="shared" ca="1" si="317"/>
        <v>0.87292348368732442</v>
      </c>
      <c r="AP266" s="64">
        <f t="shared" ca="1" si="317"/>
        <v>0.86898650174076475</v>
      </c>
      <c r="AQ266" s="64">
        <f t="shared" ca="1" si="317"/>
        <v>0.86603886450756806</v>
      </c>
      <c r="AR266" s="64">
        <f t="shared" ca="1" si="317"/>
        <v>0.87036848222123175</v>
      </c>
      <c r="AS266" s="64">
        <f t="shared" ca="1" si="317"/>
        <v>0.87104414686767484</v>
      </c>
      <c r="AT266" s="64">
        <f t="shared" ca="1" si="317"/>
        <v>0.86985901739108606</v>
      </c>
      <c r="AV266" s="40">
        <f t="shared" ca="1" si="271"/>
        <v>0.99904359691114264</v>
      </c>
      <c r="AW266" s="41">
        <f t="shared" ca="1" si="272"/>
        <v>6</v>
      </c>
      <c r="AX266" t="str">
        <f t="shared" ca="1" si="275"/>
        <v>+60s</v>
      </c>
      <c r="AY266">
        <f t="shared" ca="1" si="276"/>
        <v>50</v>
      </c>
      <c r="AZ266" s="5">
        <f t="shared" ca="1" si="277"/>
        <v>0.83333333333333337</v>
      </c>
      <c r="BB266">
        <f t="shared" ref="BB266:BB329" si="318">ABS(O266 - L266) / H266</f>
        <v>6.6535493587668346E-2</v>
      </c>
      <c r="BC266">
        <f t="shared" ref="BC266:BC329" si="319" xml:space="preserve"> MIN( MAX(1 - BB266, 0), 1 )</f>
        <v>0.9334645064123317</v>
      </c>
      <c r="BE266" s="33">
        <f t="shared" ref="BE266:BE329" si="320">ABS(L266)</f>
        <v>3.0979586861654527</v>
      </c>
      <c r="BF266" s="32">
        <f t="shared" ref="BF266:BF329" si="321" xml:space="preserve"> ABS(O266 - L266 ) / $BF$7</f>
        <v>0.10655772600829438</v>
      </c>
      <c r="BG266" s="33"/>
      <c r="BH266" s="34">
        <f t="shared" ref="BH266:BH329" si="322">MIN( MAX(1 - BF266,  0), 1 )</f>
        <v>0.89344227399170562</v>
      </c>
      <c r="BI266" s="34"/>
      <c r="BJ266" s="34">
        <f t="shared" si="243"/>
        <v>0.89344227399170562</v>
      </c>
      <c r="BK266" s="34"/>
      <c r="BL266" s="5">
        <f t="shared" ca="1" si="273"/>
        <v>0.90860640141206062</v>
      </c>
    </row>
    <row r="267" spans="1:64" x14ac:dyDescent="0.2">
      <c r="A267" s="45">
        <v>259</v>
      </c>
      <c r="B267" s="35">
        <f t="shared" ref="B267:B330" si="323">B266 + TIME(0,0,10)</f>
        <v>2.9861111111110936E-2</v>
      </c>
      <c r="C267" s="36">
        <v>86.065937428375349</v>
      </c>
      <c r="D267" s="29">
        <v>90</v>
      </c>
      <c r="E267" s="29">
        <v>3</v>
      </c>
      <c r="F267" s="37">
        <f t="shared" si="310"/>
        <v>0.5</v>
      </c>
      <c r="G267" s="38">
        <f t="shared" ref="G267:G330" si="324">IF( ABS(D267 - G266) &lt; F267, D267, G266 + SIGN( D267 - G266 ) * F267 )</f>
        <v>90</v>
      </c>
      <c r="H267" s="31">
        <v>5</v>
      </c>
      <c r="I267" s="31">
        <v>20</v>
      </c>
      <c r="J267" s="36">
        <v>-11.65203499815285</v>
      </c>
      <c r="K267" s="37">
        <f t="shared" si="312"/>
        <v>-2.9130087495382124</v>
      </c>
      <c r="L267" s="30">
        <f t="shared" si="313"/>
        <v>-2.9130087495382124</v>
      </c>
      <c r="M267" s="37">
        <f t="shared" si="314"/>
        <v>87.086991250461793</v>
      </c>
      <c r="N267" s="37">
        <f t="shared" si="315"/>
        <v>87.086991250461793</v>
      </c>
      <c r="O267" s="37">
        <f t="shared" si="316"/>
        <v>-3.9340625716246507</v>
      </c>
      <c r="Q267" s="64">
        <f t="shared" ref="Q267:AT267" ca="1" si="325">IF(AND(ABS(SLOPE($L237:$L267,$A237:$A267)) &gt; $Q$3,
      ABS(SLOPE(OFFSET($O237:$O267, Q$7, 0),$A237:$A267)) &gt; $Q$3),
(MAX(0,(CORREL( $L237:$L267, OFFSET($O237:$O267, Q$7, 0) )))),
(1-ABS(SLOPE($L237:$L267, $A237:$A267)-SLOPE(OFFSET($O237:$O267, Q$7, 0),$A237:$A267)))
)</f>
        <v>0.90603964025531036</v>
      </c>
      <c r="R267" s="64">
        <f t="shared" ca="1" si="325"/>
        <v>0.91954316867615682</v>
      </c>
      <c r="S267" s="64">
        <f t="shared" ca="1" si="325"/>
        <v>0.93752560053243583</v>
      </c>
      <c r="T267" s="64">
        <f t="shared" ca="1" si="325"/>
        <v>0.95468417903147695</v>
      </c>
      <c r="U267" s="64">
        <f t="shared" ca="1" si="325"/>
        <v>0.97591767324341872</v>
      </c>
      <c r="V267" s="64">
        <f t="shared" ca="1" si="325"/>
        <v>0.98913921100474034</v>
      </c>
      <c r="W267" s="64">
        <f t="shared" ca="1" si="325"/>
        <v>0.92670441542054327</v>
      </c>
      <c r="X267" s="64">
        <f t="shared" ca="1" si="325"/>
        <v>0.94372916860278178</v>
      </c>
      <c r="Y267" s="64">
        <f t="shared" ca="1" si="325"/>
        <v>0.94741496852449147</v>
      </c>
      <c r="Z267" s="64">
        <f t="shared" ca="1" si="325"/>
        <v>0.93695564233115869</v>
      </c>
      <c r="AA267" s="64">
        <f t="shared" ca="1" si="325"/>
        <v>0.92358977307543333</v>
      </c>
      <c r="AB267" s="64">
        <f t="shared" ca="1" si="325"/>
        <v>0.90718448165402799</v>
      </c>
      <c r="AC267" s="64">
        <f t="shared" ca="1" si="325"/>
        <v>0.88552982605449515</v>
      </c>
      <c r="AD267" s="64">
        <f t="shared" ca="1" si="325"/>
        <v>0.87105023297563533</v>
      </c>
      <c r="AE267" s="64">
        <f t="shared" ca="1" si="325"/>
        <v>0.86964323684735378</v>
      </c>
      <c r="AF267" s="64">
        <f t="shared" ca="1" si="325"/>
        <v>0.84946719514421598</v>
      </c>
      <c r="AG267" s="64">
        <f t="shared" ca="1" si="325"/>
        <v>0.84333732466473521</v>
      </c>
      <c r="AH267" s="64">
        <f t="shared" ca="1" si="325"/>
        <v>0.82040823110943761</v>
      </c>
      <c r="AI267" s="64">
        <f t="shared" ca="1" si="325"/>
        <v>0.80548749616491866</v>
      </c>
      <c r="AJ267" s="64">
        <f t="shared" ca="1" si="325"/>
        <v>0.80871407624180647</v>
      </c>
      <c r="AK267" s="64">
        <f t="shared" ca="1" si="325"/>
        <v>0.79367365607611828</v>
      </c>
      <c r="AL267" s="64">
        <f t="shared" ca="1" si="325"/>
        <v>0.7956893812165966</v>
      </c>
      <c r="AM267" s="64">
        <f t="shared" ca="1" si="325"/>
        <v>0.8124160208955622</v>
      </c>
      <c r="AN267" s="64">
        <f t="shared" ca="1" si="325"/>
        <v>0.8071753092137377</v>
      </c>
      <c r="AO267" s="64">
        <f t="shared" ca="1" si="325"/>
        <v>0.79525875576974314</v>
      </c>
      <c r="AP267" s="64">
        <f t="shared" ca="1" si="325"/>
        <v>0.7959824832268485</v>
      </c>
      <c r="AQ267" s="64">
        <f t="shared" ca="1" si="325"/>
        <v>0.79446018051546718</v>
      </c>
      <c r="AR267" s="64">
        <f t="shared" ca="1" si="325"/>
        <v>0.7854262750963199</v>
      </c>
      <c r="AS267" s="64">
        <f t="shared" ca="1" si="325"/>
        <v>0.78770399980336703</v>
      </c>
      <c r="AT267" s="64">
        <f t="shared" ca="1" si="325"/>
        <v>0.80543628465702199</v>
      </c>
      <c r="AV267" s="40">
        <f t="shared" ca="1" si="271"/>
        <v>0.98913921100474034</v>
      </c>
      <c r="AW267" s="41">
        <f t="shared" ca="1" si="272"/>
        <v>5</v>
      </c>
      <c r="AX267" t="str">
        <f t="shared" ca="1" si="275"/>
        <v>+50s</v>
      </c>
      <c r="AY267">
        <f t="shared" ca="1" si="276"/>
        <v>40</v>
      </c>
      <c r="AZ267" s="5">
        <f t="shared" ca="1" si="277"/>
        <v>0.8666666666666667</v>
      </c>
      <c r="BB267">
        <f t="shared" si="318"/>
        <v>0.20421076441728764</v>
      </c>
      <c r="BC267">
        <f t="shared" si="319"/>
        <v>0.79578923558271231</v>
      </c>
      <c r="BE267" s="33">
        <f t="shared" si="320"/>
        <v>2.9130087495382124</v>
      </c>
      <c r="BF267" s="32">
        <f t="shared" si="321"/>
        <v>0.32704701670319797</v>
      </c>
      <c r="BG267" s="33"/>
      <c r="BH267" s="34">
        <f t="shared" si="322"/>
        <v>0.67295298329680198</v>
      </c>
      <c r="BI267" s="34"/>
      <c r="BJ267" s="34">
        <f t="shared" si="243"/>
        <v>0.67295298329680198</v>
      </c>
      <c r="BK267" s="34"/>
      <c r="BL267" s="5">
        <f t="shared" ca="1" si="273"/>
        <v>0.84291962032273637</v>
      </c>
    </row>
    <row r="268" spans="1:64" x14ac:dyDescent="0.2">
      <c r="A268" s="45">
        <v>260</v>
      </c>
      <c r="B268" s="35">
        <f t="shared" si="323"/>
        <v>2.9976851851851675E-2</v>
      </c>
      <c r="C268" s="36">
        <v>86.277917651576161</v>
      </c>
      <c r="D268" s="29">
        <v>90</v>
      </c>
      <c r="E268" s="29">
        <v>3</v>
      </c>
      <c r="F268" s="37">
        <f t="shared" si="310"/>
        <v>0.5</v>
      </c>
      <c r="G268" s="38">
        <f t="shared" si="324"/>
        <v>90</v>
      </c>
      <c r="H268" s="31">
        <v>5</v>
      </c>
      <c r="I268" s="31">
        <v>20</v>
      </c>
      <c r="J268" s="36">
        <v>-10.887265357202441</v>
      </c>
      <c r="K268" s="37">
        <f t="shared" si="312"/>
        <v>-2.7218163393006103</v>
      </c>
      <c r="L268" s="30">
        <f t="shared" si="313"/>
        <v>-2.7218163393006103</v>
      </c>
      <c r="M268" s="37">
        <f t="shared" si="314"/>
        <v>87.278183660699383</v>
      </c>
      <c r="N268" s="37">
        <f t="shared" si="315"/>
        <v>87.278183660699383</v>
      </c>
      <c r="O268" s="37">
        <f t="shared" si="316"/>
        <v>-3.7220823484238394</v>
      </c>
      <c r="Q268" s="64">
        <f t="shared" ref="Q268:AT268" ca="1" si="326">IF(AND(ABS(SLOPE($L238:$L268,$A238:$A268)) &gt; $Q$3,
      ABS(SLOPE(OFFSET($O238:$O268, Q$7, 0),$A238:$A268)) &gt; $Q$3),
(MAX(0,(CORREL( $L238:$L268, OFFSET($O238:$O268, Q$7, 0) )))),
(1-ABS(SLOPE($L238:$L268, $A238:$A268)-SLOPE(OFFSET($O238:$O268, Q$7, 0),$A238:$A268)))
)</f>
        <v>0.90975733793445357</v>
      </c>
      <c r="R268" s="64">
        <f t="shared" ca="1" si="326"/>
        <v>0.92773976979073258</v>
      </c>
      <c r="S268" s="64">
        <f t="shared" ca="1" si="326"/>
        <v>0.94489834828977359</v>
      </c>
      <c r="T268" s="64">
        <f t="shared" ca="1" si="326"/>
        <v>0.96613184250171547</v>
      </c>
      <c r="U268" s="64">
        <f t="shared" ca="1" si="326"/>
        <v>0.97935338026303709</v>
      </c>
      <c r="V268" s="64">
        <f t="shared" ca="1" si="326"/>
        <v>0.90762585111237537</v>
      </c>
      <c r="W268" s="64">
        <f t="shared" ca="1" si="326"/>
        <v>0.93408994996692885</v>
      </c>
      <c r="X268" s="64">
        <f t="shared" ca="1" si="326"/>
        <v>0.9454763057837402</v>
      </c>
      <c r="Y268" s="64">
        <f t="shared" ca="1" si="326"/>
        <v>0.94333745012326931</v>
      </c>
      <c r="Z268" s="64">
        <f t="shared" ca="1" si="326"/>
        <v>0.94056705799919493</v>
      </c>
      <c r="AA268" s="64">
        <f t="shared" ca="1" si="326"/>
        <v>0.92961919853537411</v>
      </c>
      <c r="AB268" s="64">
        <f t="shared" ca="1" si="326"/>
        <v>0.9150915467946581</v>
      </c>
      <c r="AC268" s="64">
        <f t="shared" ca="1" si="326"/>
        <v>0.90387740401619565</v>
      </c>
      <c r="AD268" s="64">
        <f t="shared" ca="1" si="326"/>
        <v>0.9029985456058286</v>
      </c>
      <c r="AE268" s="64">
        <f t="shared" ca="1" si="326"/>
        <v>0.88698473323746485</v>
      </c>
      <c r="AF268" s="64">
        <f t="shared" ca="1" si="326"/>
        <v>0.88187051414834006</v>
      </c>
      <c r="AG268" s="64">
        <f t="shared" ca="1" si="326"/>
        <v>0.86157442829229203</v>
      </c>
      <c r="AH268" s="64">
        <f t="shared" ca="1" si="326"/>
        <v>0.84846766282893105</v>
      </c>
      <c r="AI268" s="64">
        <f t="shared" ca="1" si="326"/>
        <v>0.85128203292580806</v>
      </c>
      <c r="AJ268" s="64">
        <f t="shared" ca="1" si="326"/>
        <v>0.83812486301375033</v>
      </c>
      <c r="AK268" s="64">
        <f t="shared" ca="1" si="326"/>
        <v>0.83985354874386886</v>
      </c>
      <c r="AL268" s="64">
        <f t="shared" ca="1" si="326"/>
        <v>0.85457517332446387</v>
      </c>
      <c r="AM268" s="64">
        <f t="shared" ca="1" si="326"/>
        <v>0.8498467466205627</v>
      </c>
      <c r="AN268" s="64">
        <f t="shared" ca="1" si="326"/>
        <v>0.83958442855995929</v>
      </c>
      <c r="AO268" s="64">
        <f t="shared" ca="1" si="326"/>
        <v>0.84019568999837657</v>
      </c>
      <c r="AP268" s="64">
        <f t="shared" ca="1" si="326"/>
        <v>0.83882666801093264</v>
      </c>
      <c r="AQ268" s="64">
        <f t="shared" ca="1" si="326"/>
        <v>0.83078818826286904</v>
      </c>
      <c r="AR268" s="64">
        <f t="shared" ca="1" si="326"/>
        <v>0.8327621262454038</v>
      </c>
      <c r="AS268" s="64">
        <f t="shared" ca="1" si="326"/>
        <v>0.84840239137700502</v>
      </c>
      <c r="AT268" s="64">
        <f t="shared" ca="1" si="326"/>
        <v>0.84477212248257494</v>
      </c>
      <c r="AV268" s="40">
        <f t="shared" ca="1" si="271"/>
        <v>0.97935338026303709</v>
      </c>
      <c r="AW268" s="41">
        <f t="shared" ca="1" si="272"/>
        <v>4</v>
      </c>
      <c r="AX268" t="str">
        <f t="shared" ca="1" si="275"/>
        <v>+40s</v>
      </c>
      <c r="AY268">
        <f t="shared" ca="1" si="276"/>
        <v>30</v>
      </c>
      <c r="AZ268" s="5">
        <f t="shared" ca="1" si="277"/>
        <v>0.9</v>
      </c>
      <c r="BB268">
        <f t="shared" si="318"/>
        <v>0.20005320182464584</v>
      </c>
      <c r="BC268">
        <f t="shared" si="319"/>
        <v>0.79994679817535419</v>
      </c>
      <c r="BE268" s="33">
        <f t="shared" si="320"/>
        <v>2.7218163393006103</v>
      </c>
      <c r="BF268" s="32">
        <f t="shared" si="321"/>
        <v>0.32038860941227842</v>
      </c>
      <c r="BG268" s="33"/>
      <c r="BH268" s="34">
        <f t="shared" si="322"/>
        <v>0.67961139058772158</v>
      </c>
      <c r="BI268" s="34"/>
      <c r="BJ268" s="34">
        <f t="shared" ref="BJ268:BJ331" si="327">BH268</f>
        <v>0.67961139058772158</v>
      </c>
      <c r="BK268" s="34"/>
      <c r="BL268" s="5">
        <f t="shared" ca="1" si="273"/>
        <v>0.85298825695025293</v>
      </c>
    </row>
    <row r="269" spans="1:64" x14ac:dyDescent="0.2">
      <c r="A269" s="45">
        <v>261</v>
      </c>
      <c r="B269" s="35">
        <f t="shared" si="323"/>
        <v>3.0092592592592414E-2</v>
      </c>
      <c r="C269" s="36">
        <v>86.765506833600327</v>
      </c>
      <c r="D269" s="29">
        <v>90</v>
      </c>
      <c r="E269" s="29">
        <v>3</v>
      </c>
      <c r="F269" s="37">
        <f t="shared" si="310"/>
        <v>0.5</v>
      </c>
      <c r="G269" s="38">
        <f t="shared" si="324"/>
        <v>90</v>
      </c>
      <c r="H269" s="31">
        <v>5</v>
      </c>
      <c r="I269" s="31">
        <v>20</v>
      </c>
      <c r="J269" s="36">
        <v>-10.099164695810675</v>
      </c>
      <c r="K269" s="37">
        <f t="shared" si="312"/>
        <v>-2.5247911739526687</v>
      </c>
      <c r="L269" s="30">
        <f t="shared" si="313"/>
        <v>-2.5247911739526687</v>
      </c>
      <c r="M269" s="37">
        <f t="shared" si="314"/>
        <v>87.475208826047336</v>
      </c>
      <c r="N269" s="37">
        <f t="shared" si="315"/>
        <v>87.475208826047336</v>
      </c>
      <c r="O269" s="37">
        <f t="shared" si="316"/>
        <v>-3.2344931663996732</v>
      </c>
      <c r="Q269" s="64">
        <f t="shared" ref="Q269:AT269" ca="1" si="328">IF(AND(ABS(SLOPE($L239:$L269,$A239:$A269)) &gt; $Q$3,
      ABS(SLOPE(OFFSET($O239:$O269, Q$7, 0),$A239:$A269)) &gt; $Q$3),
(MAX(0,(CORREL( $L239:$L269, OFFSET($O239:$O269, Q$7, 0) )))),
(1-ABS(SLOPE($L239:$L269, $A239:$A269)-SLOPE(OFFSET($O239:$O269, Q$7, 0),$A239:$A269)))
)</f>
        <v>0.91809346489916488</v>
      </c>
      <c r="R269" s="64">
        <f t="shared" ca="1" si="328"/>
        <v>0.93525204339820589</v>
      </c>
      <c r="S269" s="64">
        <f t="shared" ca="1" si="328"/>
        <v>0.95648553761014776</v>
      </c>
      <c r="T269" s="64">
        <f t="shared" ca="1" si="328"/>
        <v>0.96970707537146938</v>
      </c>
      <c r="U269" s="64">
        <f t="shared" ca="1" si="328"/>
        <v>0.88781910201664127</v>
      </c>
      <c r="V269" s="64">
        <f t="shared" ca="1" si="328"/>
        <v>0.92180261086732029</v>
      </c>
      <c r="W269" s="64">
        <f t="shared" ca="1" si="328"/>
        <v>0.93937217630669423</v>
      </c>
      <c r="X269" s="64">
        <f t="shared" ca="1" si="328"/>
        <v>0.94398354574383392</v>
      </c>
      <c r="Y269" s="64">
        <f t="shared" ca="1" si="328"/>
        <v>0.94980926841772639</v>
      </c>
      <c r="Z269" s="64">
        <f t="shared" ca="1" si="328"/>
        <v>0.94333468006671328</v>
      </c>
      <c r="AA269" s="64">
        <f t="shared" ca="1" si="328"/>
        <v>0.93464989621348848</v>
      </c>
      <c r="AB269" s="64">
        <f t="shared" ca="1" si="328"/>
        <v>0.92613469412064764</v>
      </c>
      <c r="AC269" s="64">
        <f t="shared" ca="1" si="328"/>
        <v>0.92568786615413112</v>
      </c>
      <c r="AD269" s="64">
        <f t="shared" ca="1" si="328"/>
        <v>0.91312244252973673</v>
      </c>
      <c r="AE269" s="64">
        <f t="shared" ca="1" si="328"/>
        <v>0.90885547196667849</v>
      </c>
      <c r="AF269" s="64">
        <f t="shared" ca="1" si="328"/>
        <v>0.89078956830052947</v>
      </c>
      <c r="AG269" s="64">
        <f t="shared" ca="1" si="328"/>
        <v>0.87921505186446358</v>
      </c>
      <c r="AH269" s="64">
        <f t="shared" ca="1" si="328"/>
        <v>0.8816820172750407</v>
      </c>
      <c r="AI269" s="64">
        <f t="shared" ca="1" si="328"/>
        <v>0.87011345874292101</v>
      </c>
      <c r="AJ269" s="64">
        <f t="shared" ca="1" si="328"/>
        <v>0.87160133982603993</v>
      </c>
      <c r="AK269" s="64">
        <f t="shared" ca="1" si="328"/>
        <v>0.88462821599695263</v>
      </c>
      <c r="AL269" s="64">
        <f t="shared" ca="1" si="328"/>
        <v>0.88033743762401051</v>
      </c>
      <c r="AM269" s="64">
        <f t="shared" ca="1" si="328"/>
        <v>0.87146433691001779</v>
      </c>
      <c r="AN269" s="64">
        <f t="shared" ca="1" si="328"/>
        <v>0.87198156452746312</v>
      </c>
      <c r="AO269" s="64">
        <f t="shared" ca="1" si="328"/>
        <v>0.87074327176725563</v>
      </c>
      <c r="AP269" s="64">
        <f t="shared" ca="1" si="328"/>
        <v>0.86354967910530223</v>
      </c>
      <c r="AQ269" s="64">
        <f t="shared" ca="1" si="328"/>
        <v>0.8652680703089084</v>
      </c>
      <c r="AR269" s="64">
        <f t="shared" ca="1" si="328"/>
        <v>0.87913870419049067</v>
      </c>
      <c r="AS269" s="64">
        <f t="shared" ca="1" si="328"/>
        <v>0.87598641605703143</v>
      </c>
      <c r="AT269" s="64">
        <f t="shared" ca="1" si="328"/>
        <v>0.87905979363999642</v>
      </c>
      <c r="AV269" s="40">
        <f t="shared" ca="1" si="271"/>
        <v>0.96970707537146938</v>
      </c>
      <c r="AW269" s="41">
        <f t="shared" ca="1" si="272"/>
        <v>3</v>
      </c>
      <c r="AX269" t="str">
        <f t="shared" ca="1" si="275"/>
        <v>+30s</v>
      </c>
      <c r="AY269">
        <f t="shared" ca="1" si="276"/>
        <v>20</v>
      </c>
      <c r="AZ269" s="5">
        <f t="shared" ca="1" si="277"/>
        <v>0.93333333333333335</v>
      </c>
      <c r="BB269">
        <f t="shared" si="318"/>
        <v>0.1419403984894009</v>
      </c>
      <c r="BC269">
        <f t="shared" si="319"/>
        <v>0.85805960151059912</v>
      </c>
      <c r="BE269" s="33">
        <f t="shared" si="320"/>
        <v>2.5247911739526687</v>
      </c>
      <c r="BF269" s="32">
        <f t="shared" si="321"/>
        <v>0.22731996527256446</v>
      </c>
      <c r="BG269" s="33"/>
      <c r="BH269" s="34">
        <f t="shared" si="322"/>
        <v>0.77268003472743552</v>
      </c>
      <c r="BI269" s="34"/>
      <c r="BJ269" s="34">
        <f t="shared" si="327"/>
        <v>0.77268003472743552</v>
      </c>
      <c r="BK269" s="34"/>
      <c r="BL269" s="5">
        <f t="shared" ca="1" si="273"/>
        <v>0.89190681447741271</v>
      </c>
    </row>
    <row r="270" spans="1:64" x14ac:dyDescent="0.2">
      <c r="A270" s="45">
        <v>262</v>
      </c>
      <c r="B270" s="35">
        <f t="shared" si="323"/>
        <v>3.0208333333333153E-2</v>
      </c>
      <c r="C270" s="36">
        <v>87.112719281382098</v>
      </c>
      <c r="D270" s="29">
        <v>90</v>
      </c>
      <c r="E270" s="29">
        <v>3</v>
      </c>
      <c r="F270" s="37">
        <f t="shared" si="310"/>
        <v>0.5</v>
      </c>
      <c r="G270" s="38">
        <f t="shared" si="324"/>
        <v>90</v>
      </c>
      <c r="H270" s="31">
        <v>5</v>
      </c>
      <c r="I270" s="31">
        <v>20</v>
      </c>
      <c r="J270" s="36">
        <v>-9.289421885520353</v>
      </c>
      <c r="K270" s="37">
        <f t="shared" si="312"/>
        <v>-2.3223554713800882</v>
      </c>
      <c r="L270" s="30">
        <f t="shared" si="313"/>
        <v>-2.3223554713800882</v>
      </c>
      <c r="M270" s="37">
        <f t="shared" si="314"/>
        <v>87.677644528619908</v>
      </c>
      <c r="N270" s="37">
        <f t="shared" si="315"/>
        <v>87.677644528619908</v>
      </c>
      <c r="O270" s="37">
        <f t="shared" si="316"/>
        <v>-2.8872807186179017</v>
      </c>
      <c r="Q270" s="64">
        <f t="shared" ref="Q270:AT270" ca="1" si="329">IF(AND(ABS(SLOPE($L240:$L270,$A240:$A270)) &gt; $Q$3,
      ABS(SLOPE(OFFSET($O240:$O270, Q$7, 0),$A240:$A270)) &gt; $Q$3),
(MAX(0,(CORREL( $L240:$L270, OFFSET($O240:$O270, Q$7, 0) )))),
(1-ABS(SLOPE($L240:$L270, $A240:$A270)-SLOPE(OFFSET($O240:$O270, Q$7, 0),$A240:$A270)))
)</f>
        <v>0.92576593604330149</v>
      </c>
      <c r="R270" s="64">
        <f t="shared" ca="1" si="329"/>
        <v>0.94699943025524325</v>
      </c>
      <c r="S270" s="64">
        <f t="shared" ca="1" si="329"/>
        <v>0.96022096801656487</v>
      </c>
      <c r="T270" s="64">
        <f t="shared" ca="1" si="329"/>
        <v>0.86865857455281448</v>
      </c>
      <c r="U270" s="64">
        <f t="shared" ca="1" si="329"/>
        <v>0.90872190935321751</v>
      </c>
      <c r="V270" s="64">
        <f t="shared" ca="1" si="329"/>
        <v>0.93132430908461539</v>
      </c>
      <c r="W270" s="64">
        <f t="shared" ca="1" si="329"/>
        <v>0.9414769307092703</v>
      </c>
      <c r="X270" s="64">
        <f t="shared" ca="1" si="329"/>
        <v>0.95435934451314774</v>
      </c>
      <c r="Y270" s="64">
        <f t="shared" ca="1" si="329"/>
        <v>0.9515875352689328</v>
      </c>
      <c r="Z270" s="64">
        <f t="shared" ca="1" si="329"/>
        <v>0.94773995649416087</v>
      </c>
      <c r="AA270" s="64">
        <f t="shared" ca="1" si="329"/>
        <v>0.94147365433795938</v>
      </c>
      <c r="AB270" s="64">
        <f t="shared" ca="1" si="329"/>
        <v>0.94138386785629291</v>
      </c>
      <c r="AC270" s="64">
        <f t="shared" ca="1" si="329"/>
        <v>0.93169724966785206</v>
      </c>
      <c r="AD270" s="64">
        <f t="shared" ca="1" si="329"/>
        <v>0.92814138159949255</v>
      </c>
      <c r="AE270" s="64">
        <f t="shared" ca="1" si="329"/>
        <v>0.91196928481691608</v>
      </c>
      <c r="AF270" s="64">
        <f t="shared" ca="1" si="329"/>
        <v>0.90169321413935977</v>
      </c>
      <c r="AG270" s="64">
        <f t="shared" ca="1" si="329"/>
        <v>0.90386629108448513</v>
      </c>
      <c r="AH270" s="64">
        <f t="shared" ca="1" si="329"/>
        <v>0.89364255085793132</v>
      </c>
      <c r="AI270" s="64">
        <f t="shared" ca="1" si="329"/>
        <v>0.89492743711902611</v>
      </c>
      <c r="AJ270" s="64">
        <f t="shared" ca="1" si="329"/>
        <v>0.90651743992716649</v>
      </c>
      <c r="AK270" s="64">
        <f t="shared" ca="1" si="329"/>
        <v>0.90260069969349888</v>
      </c>
      <c r="AL270" s="64">
        <f t="shared" ca="1" si="329"/>
        <v>0.8948996205982146</v>
      </c>
      <c r="AM270" s="64">
        <f t="shared" ca="1" si="329"/>
        <v>0.89533778438341116</v>
      </c>
      <c r="AN270" s="64">
        <f t="shared" ca="1" si="329"/>
        <v>0.89421108026447371</v>
      </c>
      <c r="AO270" s="64">
        <f t="shared" ca="1" si="329"/>
        <v>0.88773606636651659</v>
      </c>
      <c r="AP270" s="64">
        <f t="shared" ca="1" si="329"/>
        <v>0.88923858658635102</v>
      </c>
      <c r="AQ270" s="64">
        <f t="shared" ca="1" si="329"/>
        <v>0.90160799539376657</v>
      </c>
      <c r="AR270" s="64">
        <f t="shared" ca="1" si="329"/>
        <v>0.8988592784540399</v>
      </c>
      <c r="AS270" s="64">
        <f t="shared" ca="1" si="329"/>
        <v>0.90167217345216433</v>
      </c>
      <c r="AT270" s="64">
        <f t="shared" ca="1" si="329"/>
        <v>0.90796425137998105</v>
      </c>
      <c r="AV270" s="40">
        <f t="shared" ca="1" si="271"/>
        <v>0.96022096801656487</v>
      </c>
      <c r="AW270" s="41">
        <f t="shared" ca="1" si="272"/>
        <v>2</v>
      </c>
      <c r="AX270" t="str">
        <f t="shared" ca="1" si="275"/>
        <v>+20s</v>
      </c>
      <c r="AY270">
        <f t="shared" ca="1" si="276"/>
        <v>10</v>
      </c>
      <c r="AZ270" s="5">
        <f t="shared" ca="1" si="277"/>
        <v>0.96666666666666667</v>
      </c>
      <c r="BB270">
        <f t="shared" si="318"/>
        <v>0.11298504944756269</v>
      </c>
      <c r="BC270">
        <f t="shared" si="319"/>
        <v>0.88701495055243729</v>
      </c>
      <c r="BE270" s="33">
        <f t="shared" si="320"/>
        <v>2.3223554713800882</v>
      </c>
      <c r="BF270" s="32">
        <f t="shared" si="321"/>
        <v>0.18094748070371811</v>
      </c>
      <c r="BG270" s="33"/>
      <c r="BH270" s="34">
        <f t="shared" si="322"/>
        <v>0.81905251929628187</v>
      </c>
      <c r="BI270" s="34"/>
      <c r="BJ270" s="34">
        <f t="shared" si="327"/>
        <v>0.81905251929628187</v>
      </c>
      <c r="BK270" s="34"/>
      <c r="BL270" s="5">
        <f t="shared" ca="1" si="273"/>
        <v>0.91531338465983791</v>
      </c>
    </row>
    <row r="271" spans="1:64" x14ac:dyDescent="0.2">
      <c r="A271" s="45">
        <v>263</v>
      </c>
      <c r="B271" s="35">
        <f t="shared" si="323"/>
        <v>3.0324074074073892E-2</v>
      </c>
      <c r="C271" s="36">
        <v>87.537168409399342</v>
      </c>
      <c r="D271" s="29">
        <v>90</v>
      </c>
      <c r="E271" s="29">
        <v>3</v>
      </c>
      <c r="F271" s="37">
        <f t="shared" si="310"/>
        <v>0.5</v>
      </c>
      <c r="G271" s="38">
        <f t="shared" si="324"/>
        <v>90</v>
      </c>
      <c r="H271" s="31">
        <v>5</v>
      </c>
      <c r="I271" s="31">
        <v>20</v>
      </c>
      <c r="J271" s="36">
        <v>-8.4597721762256768</v>
      </c>
      <c r="K271" s="37">
        <f t="shared" si="312"/>
        <v>-2.1149430440564192</v>
      </c>
      <c r="L271" s="30">
        <f t="shared" si="313"/>
        <v>-2.1149430440564192</v>
      </c>
      <c r="M271" s="37">
        <f t="shared" si="314"/>
        <v>87.885056955943583</v>
      </c>
      <c r="N271" s="37">
        <f t="shared" si="315"/>
        <v>87.885056955943583</v>
      </c>
      <c r="O271" s="37">
        <f t="shared" si="316"/>
        <v>-2.4628315906006577</v>
      </c>
      <c r="Q271" s="64">
        <f t="shared" ref="Q271:AT271" ca="1" si="330">IF(AND(ABS(SLOPE($L241:$L271,$A241:$A271)) &gt; $Q$3,
      ABS(SLOPE(OFFSET($O241:$O271, Q$7, 0),$A241:$A271)) &gt; $Q$3),
(MAX(0,(CORREL( $L241:$L271, OFFSET($O241:$O271, Q$7, 0) )))),
(1-ABS(SLOPE($L241:$L271, $A241:$A271)-SLOPE(OFFSET($O241:$O271, Q$7, 0),$A241:$A271)))
)</f>
        <v>0.93769384882593587</v>
      </c>
      <c r="R271" s="64">
        <f t="shared" ca="1" si="330"/>
        <v>0.95091538658725749</v>
      </c>
      <c r="S271" s="64">
        <f t="shared" ca="1" si="330"/>
        <v>0.85069923032726835</v>
      </c>
      <c r="T271" s="64">
        <f t="shared" ca="1" si="330"/>
        <v>0.89575705724827304</v>
      </c>
      <c r="U271" s="64">
        <f t="shared" ca="1" si="330"/>
        <v>0.92251741879490445</v>
      </c>
      <c r="V271" s="64">
        <f t="shared" ca="1" si="330"/>
        <v>0.93728090356886506</v>
      </c>
      <c r="W271" s="64">
        <f t="shared" ca="1" si="330"/>
        <v>0.9560352781094662</v>
      </c>
      <c r="X271" s="64">
        <f t="shared" ca="1" si="330"/>
        <v>0.95636585818083775</v>
      </c>
      <c r="Y271" s="64">
        <f t="shared" ca="1" si="330"/>
        <v>0.95657165774798214</v>
      </c>
      <c r="Z271" s="64">
        <f t="shared" ca="1" si="330"/>
        <v>0.95219982837087302</v>
      </c>
      <c r="AA271" s="64">
        <f t="shared" ca="1" si="330"/>
        <v>0.95240879472905449</v>
      </c>
      <c r="AB271" s="64">
        <f t="shared" ca="1" si="330"/>
        <v>0.94515099582017692</v>
      </c>
      <c r="AC271" s="64">
        <f t="shared" ca="1" si="330"/>
        <v>0.94219767228221996</v>
      </c>
      <c r="AD271" s="64">
        <f t="shared" ca="1" si="330"/>
        <v>0.92764522057577414</v>
      </c>
      <c r="AE271" s="64">
        <f t="shared" ca="1" si="330"/>
        <v>0.91847781168928189</v>
      </c>
      <c r="AF271" s="64">
        <f t="shared" ca="1" si="330"/>
        <v>0.92040029643749344</v>
      </c>
      <c r="AG271" s="64">
        <f t="shared" ca="1" si="330"/>
        <v>0.91132387728126707</v>
      </c>
      <c r="AH271" s="64">
        <f t="shared" ca="1" si="330"/>
        <v>0.91243615637899655</v>
      </c>
      <c r="AI271" s="64">
        <f t="shared" ca="1" si="330"/>
        <v>0.92279881555204579</v>
      </c>
      <c r="AJ271" s="64">
        <f t="shared" ca="1" si="330"/>
        <v>0.91920357680310161</v>
      </c>
      <c r="AK271" s="64">
        <f t="shared" ca="1" si="330"/>
        <v>0.91249970187902141</v>
      </c>
      <c r="AL271" s="64">
        <f t="shared" ca="1" si="330"/>
        <v>0.91287077635423719</v>
      </c>
      <c r="AM271" s="64">
        <f t="shared" ca="1" si="330"/>
        <v>0.911839894127776</v>
      </c>
      <c r="AN271" s="64">
        <f t="shared" ca="1" si="330"/>
        <v>0.90598018767317623</v>
      </c>
      <c r="AO271" s="64">
        <f t="shared" ca="1" si="330"/>
        <v>0.90729884843369202</v>
      </c>
      <c r="AP271" s="64">
        <f t="shared" ca="1" si="330"/>
        <v>0.91838536517764069</v>
      </c>
      <c r="AQ271" s="64">
        <f t="shared" ca="1" si="330"/>
        <v>0.91598023944277085</v>
      </c>
      <c r="AR271" s="64">
        <f t="shared" ca="1" si="330"/>
        <v>0.91856904856255539</v>
      </c>
      <c r="AS271" s="64">
        <f t="shared" ca="1" si="330"/>
        <v>0.92432934024901736</v>
      </c>
      <c r="AT271" s="64">
        <f t="shared" ca="1" si="330"/>
        <v>0.92661591489028561</v>
      </c>
      <c r="AV271" s="40">
        <f t="shared" ca="1" si="271"/>
        <v>0.95657165774798214</v>
      </c>
      <c r="AW271" s="41">
        <f t="shared" ca="1" si="272"/>
        <v>8</v>
      </c>
      <c r="AX271" t="str">
        <f t="shared" ca="1" si="275"/>
        <v>+80s</v>
      </c>
      <c r="AY271">
        <f t="shared" ca="1" si="276"/>
        <v>70</v>
      </c>
      <c r="AZ271" s="5">
        <f t="shared" ca="1" si="277"/>
        <v>0.76666666666666672</v>
      </c>
      <c r="BB271">
        <f t="shared" si="318"/>
        <v>6.9577709308847699E-2</v>
      </c>
      <c r="BC271">
        <f t="shared" si="319"/>
        <v>0.93042229069115234</v>
      </c>
      <c r="BE271" s="33">
        <f t="shared" si="320"/>
        <v>2.1149430440564192</v>
      </c>
      <c r="BF271" s="32">
        <f t="shared" si="321"/>
        <v>0.11142988629141337</v>
      </c>
      <c r="BG271" s="33"/>
      <c r="BH271" s="34">
        <f t="shared" si="322"/>
        <v>0.88857011370858663</v>
      </c>
      <c r="BI271" s="34"/>
      <c r="BJ271" s="34">
        <f t="shared" si="327"/>
        <v>0.88857011370858663</v>
      </c>
      <c r="BK271" s="34"/>
      <c r="BL271" s="5">
        <f t="shared" ca="1" si="273"/>
        <v>0.87060281270774509</v>
      </c>
    </row>
    <row r="272" spans="1:64" x14ac:dyDescent="0.2">
      <c r="A272" s="45">
        <v>264</v>
      </c>
      <c r="B272" s="35">
        <f t="shared" si="323"/>
        <v>3.0439814814814631E-2</v>
      </c>
      <c r="C272" s="36">
        <v>87.272602549502238</v>
      </c>
      <c r="D272" s="29">
        <v>90</v>
      </c>
      <c r="E272" s="29">
        <v>3</v>
      </c>
      <c r="F272" s="37">
        <f t="shared" si="310"/>
        <v>0.5</v>
      </c>
      <c r="G272" s="38">
        <f t="shared" si="324"/>
        <v>90</v>
      </c>
      <c r="H272" s="31">
        <v>5</v>
      </c>
      <c r="I272" s="31">
        <v>20</v>
      </c>
      <c r="J272" s="36">
        <v>-7.6119934775937264</v>
      </c>
      <c r="K272" s="37">
        <f t="shared" si="312"/>
        <v>-1.9029983693984316</v>
      </c>
      <c r="L272" s="30">
        <f t="shared" si="313"/>
        <v>-1.9029983693984316</v>
      </c>
      <c r="M272" s="37">
        <f t="shared" si="314"/>
        <v>88.097001630601568</v>
      </c>
      <c r="N272" s="37">
        <f t="shared" si="315"/>
        <v>88.097001630601568</v>
      </c>
      <c r="O272" s="37">
        <f t="shared" si="316"/>
        <v>-2.7273974504977616</v>
      </c>
      <c r="Q272" s="64">
        <f t="shared" ref="Q272:AT272" ca="1" si="331">IF(AND(ABS(SLOPE($L242:$L272,$A242:$A272)) &gt; $Q$3,
      ABS(SLOPE(OFFSET($O242:$O272, Q$7, 0),$A242:$A272)) &gt; $Q$3),
(MAX(0,(CORREL( $L242:$L272, OFFSET($O242:$O272, Q$7, 0) )))),
(1-ABS(SLOPE($L242:$L272, $A242:$A272)-SLOPE(OFFSET($O242:$O272, Q$7, 0),$A242:$A272)))
)</f>
        <v>0.94181027261187611</v>
      </c>
      <c r="R272" s="64">
        <f t="shared" ca="1" si="331"/>
        <v>0.83410176732412478</v>
      </c>
      <c r="S272" s="64">
        <f t="shared" ca="1" si="331"/>
        <v>0.88332657505400169</v>
      </c>
      <c r="T272" s="64">
        <f t="shared" ca="1" si="331"/>
        <v>0.91357311805349173</v>
      </c>
      <c r="U272" s="64">
        <f t="shared" ca="1" si="331"/>
        <v>0.93222627363434485</v>
      </c>
      <c r="V272" s="64">
        <f t="shared" ca="1" si="331"/>
        <v>0.95593424122100856</v>
      </c>
      <c r="W272" s="64">
        <f t="shared" ca="1" si="331"/>
        <v>0.95889726273480302</v>
      </c>
      <c r="X272" s="64">
        <f t="shared" ca="1" si="331"/>
        <v>0.96254279788492447</v>
      </c>
      <c r="Y272" s="64">
        <f t="shared" ca="1" si="331"/>
        <v>0.95978575572599645</v>
      </c>
      <c r="Z272" s="64">
        <f t="shared" ca="1" si="331"/>
        <v>0.96024793779244511</v>
      </c>
      <c r="AA272" s="64">
        <f t="shared" ca="1" si="331"/>
        <v>0.9550630194987304</v>
      </c>
      <c r="AB272" s="64">
        <f t="shared" ca="1" si="331"/>
        <v>0.95262577569949036</v>
      </c>
      <c r="AC272" s="64">
        <f t="shared" ca="1" si="331"/>
        <v>0.93947108978298155</v>
      </c>
      <c r="AD272" s="64">
        <f t="shared" ca="1" si="331"/>
        <v>0.9312591993017274</v>
      </c>
      <c r="AE272" s="64">
        <f t="shared" ca="1" si="331"/>
        <v>0.93296594547825418</v>
      </c>
      <c r="AF272" s="64">
        <f t="shared" ca="1" si="331"/>
        <v>0.92487770950184367</v>
      </c>
      <c r="AG272" s="64">
        <f t="shared" ca="1" si="331"/>
        <v>0.92584172619639515</v>
      </c>
      <c r="AH272" s="64">
        <f t="shared" ca="1" si="331"/>
        <v>0.9351462382551865</v>
      </c>
      <c r="AI272" s="64">
        <f t="shared" ca="1" si="331"/>
        <v>0.93182958354839573</v>
      </c>
      <c r="AJ272" s="64">
        <f t="shared" ca="1" si="331"/>
        <v>0.92598270851552378</v>
      </c>
      <c r="AK272" s="64">
        <f t="shared" ca="1" si="331"/>
        <v>0.92629625364841994</v>
      </c>
      <c r="AL272" s="64">
        <f t="shared" ca="1" si="331"/>
        <v>0.92534833719748488</v>
      </c>
      <c r="AM272" s="64">
        <f t="shared" ca="1" si="331"/>
        <v>0.92002017339349229</v>
      </c>
      <c r="AN272" s="64">
        <f t="shared" ca="1" si="331"/>
        <v>0.92118069317766016</v>
      </c>
      <c r="AO272" s="64">
        <f t="shared" ca="1" si="331"/>
        <v>0.93116076596207964</v>
      </c>
      <c r="AP272" s="64">
        <f t="shared" ca="1" si="331"/>
        <v>0.92905107522923125</v>
      </c>
      <c r="AQ272" s="64">
        <f t="shared" ca="1" si="331"/>
        <v>0.9314455796884008</v>
      </c>
      <c r="AR272" s="64">
        <f t="shared" ca="1" si="331"/>
        <v>0.93674537078281017</v>
      </c>
      <c r="AS272" s="64">
        <f t="shared" ca="1" si="331"/>
        <v>0.93883212930443904</v>
      </c>
      <c r="AT272" s="64">
        <f t="shared" ca="1" si="331"/>
        <v>0.92666223963258576</v>
      </c>
      <c r="AV272" s="40">
        <f t="shared" ca="1" si="271"/>
        <v>0.96254279788492447</v>
      </c>
      <c r="AW272" s="41">
        <f t="shared" ca="1" si="272"/>
        <v>7</v>
      </c>
      <c r="AX272" t="str">
        <f t="shared" ca="1" si="275"/>
        <v>+70s</v>
      </c>
      <c r="AY272">
        <f t="shared" ca="1" si="276"/>
        <v>60</v>
      </c>
      <c r="AZ272" s="5">
        <f t="shared" ca="1" si="277"/>
        <v>0.8</v>
      </c>
      <c r="BB272">
        <f t="shared" si="318"/>
        <v>0.164879816219866</v>
      </c>
      <c r="BC272">
        <f t="shared" si="319"/>
        <v>0.83512018378013397</v>
      </c>
      <c r="BE272" s="33">
        <f t="shared" si="320"/>
        <v>1.9029983693984316</v>
      </c>
      <c r="BF272" s="32">
        <f t="shared" si="321"/>
        <v>0.26405783340142958</v>
      </c>
      <c r="BG272" s="33"/>
      <c r="BH272" s="34">
        <f t="shared" si="322"/>
        <v>0.73594216659857037</v>
      </c>
      <c r="BI272" s="34"/>
      <c r="BJ272" s="34">
        <f t="shared" si="327"/>
        <v>0.73594216659857037</v>
      </c>
      <c r="BK272" s="34"/>
      <c r="BL272" s="5">
        <f t="shared" ca="1" si="273"/>
        <v>0.83282832149449837</v>
      </c>
    </row>
    <row r="273" spans="1:64" x14ac:dyDescent="0.2">
      <c r="A273" s="45">
        <v>265</v>
      </c>
      <c r="B273" s="35">
        <f t="shared" si="323"/>
        <v>3.0555555555555371E-2</v>
      </c>
      <c r="C273" s="36">
        <v>87.910763009104471</v>
      </c>
      <c r="D273" s="29">
        <v>90</v>
      </c>
      <c r="E273" s="29">
        <v>3</v>
      </c>
      <c r="F273" s="37">
        <f t="shared" si="310"/>
        <v>0.5</v>
      </c>
      <c r="G273" s="38">
        <f t="shared" si="324"/>
        <v>90</v>
      </c>
      <c r="H273" s="31">
        <v>5</v>
      </c>
      <c r="I273" s="31">
        <v>20</v>
      </c>
      <c r="J273" s="36">
        <v>-6.7479025490676321</v>
      </c>
      <c r="K273" s="37">
        <f t="shared" si="312"/>
        <v>-1.686975637266908</v>
      </c>
      <c r="L273" s="30">
        <f t="shared" si="313"/>
        <v>-1.686975637266908</v>
      </c>
      <c r="M273" s="37">
        <f t="shared" si="314"/>
        <v>88.313024362733088</v>
      </c>
      <c r="N273" s="37">
        <f t="shared" si="315"/>
        <v>88.313024362733088</v>
      </c>
      <c r="O273" s="37">
        <f t="shared" si="316"/>
        <v>-2.0892369908955288</v>
      </c>
      <c r="Q273" s="64">
        <f t="shared" ref="Q273:AT273" ca="1" si="332">IF(AND(ABS(SLOPE($L243:$L273,$A243:$A273)) &gt; $Q$3,
      ABS(SLOPE(OFFSET($O243:$O273, Q$7, 0),$A243:$A273)) &gt; $Q$3),
(MAX(0,(CORREL( $L243:$L273, OFFSET($O243:$O273, Q$7, 0) )))),
(1-ABS(SLOPE($L243:$L273, $A243:$A273)-SLOPE(OFFSET($O243:$O273, Q$7, 0),$A243:$A273)))
)</f>
        <v>0.81884520225604052</v>
      </c>
      <c r="R273" s="64">
        <f t="shared" ca="1" si="332"/>
        <v>0.87159755037584563</v>
      </c>
      <c r="S273" s="64">
        <f t="shared" ca="1" si="332"/>
        <v>0.90480810893565378</v>
      </c>
      <c r="T273" s="64">
        <f t="shared" ca="1" si="332"/>
        <v>0.92678600530111555</v>
      </c>
      <c r="U273" s="64">
        <f t="shared" ca="1" si="332"/>
        <v>0.95472816878947608</v>
      </c>
      <c r="V273" s="64">
        <f t="shared" ca="1" si="332"/>
        <v>0.95995261030946144</v>
      </c>
      <c r="W273" s="64">
        <f t="shared" ca="1" si="332"/>
        <v>0.96655334276670268</v>
      </c>
      <c r="X273" s="64">
        <f t="shared" ca="1" si="332"/>
        <v>0.96518885220856787</v>
      </c>
      <c r="Y273" s="64">
        <f t="shared" ca="1" si="332"/>
        <v>0.96586835385110514</v>
      </c>
      <c r="Z273" s="64">
        <f t="shared" ca="1" si="332"/>
        <v>0.96247296202286658</v>
      </c>
      <c r="AA273" s="64">
        <f t="shared" ca="1" si="332"/>
        <v>0.960482594100451</v>
      </c>
      <c r="AB273" s="64">
        <f t="shared" ca="1" si="332"/>
        <v>0.94854591265347921</v>
      </c>
      <c r="AC273" s="64">
        <f t="shared" ca="1" si="332"/>
        <v>0.94116574100623984</v>
      </c>
      <c r="AD273" s="64">
        <f t="shared" ca="1" si="332"/>
        <v>0.94268487279447499</v>
      </c>
      <c r="AE273" s="64">
        <f t="shared" ca="1" si="332"/>
        <v>0.93545631486733782</v>
      </c>
      <c r="AF273" s="64">
        <f t="shared" ca="1" si="332"/>
        <v>0.93629164157312683</v>
      </c>
      <c r="AG273" s="64">
        <f t="shared" ca="1" si="332"/>
        <v>0.94467485637338555</v>
      </c>
      <c r="AH273" s="64">
        <f t="shared" ca="1" si="332"/>
        <v>0.94160177154809088</v>
      </c>
      <c r="AI273" s="64">
        <f t="shared" ca="1" si="332"/>
        <v>0.93649908360488376</v>
      </c>
      <c r="AJ273" s="64">
        <f t="shared" ca="1" si="332"/>
        <v>0.93676276480660126</v>
      </c>
      <c r="AK273" s="64">
        <f t="shared" ca="1" si="332"/>
        <v>0.935887339857152</v>
      </c>
      <c r="AL273" s="64">
        <f t="shared" ca="1" si="332"/>
        <v>0.9310227403375132</v>
      </c>
      <c r="AM273" s="64">
        <f t="shared" ca="1" si="332"/>
        <v>0.93204584079519193</v>
      </c>
      <c r="AN273" s="64">
        <f t="shared" ca="1" si="332"/>
        <v>0.94106227198371373</v>
      </c>
      <c r="AO273" s="64">
        <f t="shared" ca="1" si="332"/>
        <v>0.93920923625916619</v>
      </c>
      <c r="AP273" s="64">
        <f t="shared" ca="1" si="332"/>
        <v>0.94143376236783172</v>
      </c>
      <c r="AQ273" s="64">
        <f t="shared" ca="1" si="332"/>
        <v>0.94633114526263495</v>
      </c>
      <c r="AR273" s="64">
        <f t="shared" ca="1" si="332"/>
        <v>0.94824354379579168</v>
      </c>
      <c r="AS273" s="64">
        <f t="shared" ca="1" si="332"/>
        <v>0.93702693812591331</v>
      </c>
      <c r="AT273" s="64">
        <f t="shared" ca="1" si="332"/>
        <v>0.92614998118157554</v>
      </c>
      <c r="AV273" s="40">
        <f t="shared" ca="1" si="271"/>
        <v>0.96655334276670268</v>
      </c>
      <c r="AW273" s="41">
        <f t="shared" ca="1" si="272"/>
        <v>6</v>
      </c>
      <c r="AX273" t="str">
        <f t="shared" ca="1" si="275"/>
        <v>+60s</v>
      </c>
      <c r="AY273">
        <f t="shared" ca="1" si="276"/>
        <v>50</v>
      </c>
      <c r="AZ273" s="5">
        <f t="shared" ca="1" si="277"/>
        <v>0.83333333333333337</v>
      </c>
      <c r="BB273">
        <f t="shared" si="318"/>
        <v>8.0452270725724168E-2</v>
      </c>
      <c r="BC273">
        <f t="shared" si="319"/>
        <v>0.91954772927427586</v>
      </c>
      <c r="BE273" s="33">
        <f t="shared" si="320"/>
        <v>1.686975637266908</v>
      </c>
      <c r="BF273" s="32">
        <f t="shared" si="321"/>
        <v>0.12884568158258494</v>
      </c>
      <c r="BG273" s="33"/>
      <c r="BH273" s="34">
        <f t="shared" si="322"/>
        <v>0.87115431841741509</v>
      </c>
      <c r="BI273" s="34"/>
      <c r="BJ273" s="34">
        <f t="shared" si="327"/>
        <v>0.87115431841741509</v>
      </c>
      <c r="BK273" s="34"/>
      <c r="BL273" s="5">
        <f t="shared" ca="1" si="273"/>
        <v>0.89034699817248375</v>
      </c>
    </row>
    <row r="274" spans="1:64" x14ac:dyDescent="0.2">
      <c r="A274" s="45">
        <v>266</v>
      </c>
      <c r="B274" s="35">
        <f t="shared" si="323"/>
        <v>3.067129629629611E-2</v>
      </c>
      <c r="C274" s="36">
        <v>87.548080257338171</v>
      </c>
      <c r="D274" s="29">
        <v>90</v>
      </c>
      <c r="E274" s="29">
        <v>3</v>
      </c>
      <c r="F274" s="37">
        <f t="shared" si="310"/>
        <v>0.5</v>
      </c>
      <c r="G274" s="38">
        <f t="shared" si="324"/>
        <v>90</v>
      </c>
      <c r="H274" s="31">
        <v>5</v>
      </c>
      <c r="I274" s="31">
        <v>20</v>
      </c>
      <c r="J274" s="36">
        <v>-5.8693511066160244</v>
      </c>
      <c r="K274" s="37">
        <f t="shared" si="312"/>
        <v>-1.4673377766540061</v>
      </c>
      <c r="L274" s="30">
        <f t="shared" si="313"/>
        <v>-1.4673377766540061</v>
      </c>
      <c r="M274" s="37">
        <f t="shared" si="314"/>
        <v>88.532662223345994</v>
      </c>
      <c r="N274" s="37">
        <f t="shared" si="315"/>
        <v>88.532662223345994</v>
      </c>
      <c r="O274" s="37">
        <f t="shared" si="316"/>
        <v>-2.4519197426618291</v>
      </c>
      <c r="Q274" s="64">
        <f t="shared" ref="Q274:AT274" ca="1" si="333">IF(AND(ABS(SLOPE($L244:$L274,$A244:$A274)) &gt; $Q$3,
      ABS(SLOPE(OFFSET($O244:$O274, Q$7, 0),$A244:$A274)) &gt; $Q$3),
(MAX(0,(CORREL( $L244:$L274, OFFSET($O244:$O274, Q$7, 0) )))),
(1-ABS(SLOPE($L244:$L274, $A244:$A274)-SLOPE(OFFSET($O244:$O274, Q$7, 0),$A244:$A274)))
)</f>
        <v>0.86061017944544549</v>
      </c>
      <c r="R274" s="64">
        <f t="shared" ca="1" si="333"/>
        <v>0.89637363338303933</v>
      </c>
      <c r="S274" s="64">
        <f t="shared" ca="1" si="333"/>
        <v>0.92122859676409896</v>
      </c>
      <c r="T274" s="64">
        <f t="shared" ca="1" si="333"/>
        <v>0.95283486697061615</v>
      </c>
      <c r="U274" s="64">
        <f t="shared" ca="1" si="333"/>
        <v>0.9600248123214512</v>
      </c>
      <c r="V274" s="64">
        <f t="shared" ca="1" si="333"/>
        <v>0.96919424217910666</v>
      </c>
      <c r="W274" s="64">
        <f t="shared" ca="1" si="333"/>
        <v>0.96904412556820152</v>
      </c>
      <c r="X274" s="64">
        <f t="shared" ca="1" si="333"/>
        <v>0.96991235302188628</v>
      </c>
      <c r="Y274" s="64">
        <f t="shared" ca="1" si="333"/>
        <v>0.96807896595107878</v>
      </c>
      <c r="Z274" s="64">
        <f t="shared" ca="1" si="333"/>
        <v>0.96647966606738012</v>
      </c>
      <c r="AA274" s="64">
        <f t="shared" ca="1" si="333"/>
        <v>0.95561462619483795</v>
      </c>
      <c r="AB274" s="64">
        <f t="shared" ca="1" si="333"/>
        <v>0.94896554864388905</v>
      </c>
      <c r="AC274" s="64">
        <f t="shared" ca="1" si="333"/>
        <v>0.95031989293629904</v>
      </c>
      <c r="AD274" s="64">
        <f t="shared" ca="1" si="333"/>
        <v>0.94384665294169756</v>
      </c>
      <c r="AE274" s="64">
        <f t="shared" ca="1" si="333"/>
        <v>0.94456912967845263</v>
      </c>
      <c r="AF274" s="64">
        <f t="shared" ca="1" si="333"/>
        <v>0.95214232579466829</v>
      </c>
      <c r="AG274" s="64">
        <f t="shared" ca="1" si="333"/>
        <v>0.94928414747018119</v>
      </c>
      <c r="AH274" s="64">
        <f t="shared" ca="1" si="333"/>
        <v>0.94483428732182773</v>
      </c>
      <c r="AI274" s="64">
        <f t="shared" ca="1" si="333"/>
        <v>0.94505429511658312</v>
      </c>
      <c r="AJ274" s="64">
        <f t="shared" ca="1" si="333"/>
        <v>0.94424279625932739</v>
      </c>
      <c r="AK274" s="64">
        <f t="shared" ca="1" si="333"/>
        <v>0.93978634010133022</v>
      </c>
      <c r="AL274" s="64">
        <f t="shared" ca="1" si="333"/>
        <v>0.9406888200053789</v>
      </c>
      <c r="AM274" s="64">
        <f t="shared" ca="1" si="333"/>
        <v>0.94885778392720987</v>
      </c>
      <c r="AN274" s="64">
        <f t="shared" ca="1" si="333"/>
        <v>0.94722997751906635</v>
      </c>
      <c r="AO274" s="64">
        <f t="shared" ca="1" si="333"/>
        <v>0.94930445783741224</v>
      </c>
      <c r="AP274" s="64">
        <f t="shared" ca="1" si="333"/>
        <v>0.9538469466864441</v>
      </c>
      <c r="AQ274" s="64">
        <f t="shared" ca="1" si="333"/>
        <v>0.95560575767949807</v>
      </c>
      <c r="AR274" s="64">
        <f t="shared" ca="1" si="333"/>
        <v>0.94522953764984619</v>
      </c>
      <c r="AS274" s="64">
        <f t="shared" ca="1" si="333"/>
        <v>0.93530984063911382</v>
      </c>
      <c r="AT274" s="64">
        <f t="shared" ca="1" si="333"/>
        <v>0.93727736102692993</v>
      </c>
      <c r="AV274" s="40">
        <f t="shared" ca="1" si="271"/>
        <v>0.96991235302188628</v>
      </c>
      <c r="AW274" s="41">
        <f t="shared" ca="1" si="272"/>
        <v>7</v>
      </c>
      <c r="AX274" t="str">
        <f t="shared" ca="1" si="275"/>
        <v>+70s</v>
      </c>
      <c r="AY274">
        <f t="shared" ca="1" si="276"/>
        <v>60</v>
      </c>
      <c r="AZ274" s="5">
        <f t="shared" ca="1" si="277"/>
        <v>0.8</v>
      </c>
      <c r="BB274">
        <f t="shared" si="318"/>
        <v>0.19691639320156459</v>
      </c>
      <c r="BC274">
        <f t="shared" si="319"/>
        <v>0.80308360679843538</v>
      </c>
      <c r="BE274" s="33">
        <f t="shared" si="320"/>
        <v>1.4673377766540061</v>
      </c>
      <c r="BF274" s="32">
        <f t="shared" si="321"/>
        <v>0.31536495698594857</v>
      </c>
      <c r="BG274" s="33"/>
      <c r="BH274" s="34">
        <f t="shared" si="322"/>
        <v>0.68463504301405143</v>
      </c>
      <c r="BI274" s="34"/>
      <c r="BJ274" s="34">
        <f t="shared" si="327"/>
        <v>0.68463504301405143</v>
      </c>
      <c r="BK274" s="34"/>
      <c r="BL274" s="5">
        <f t="shared" ca="1" si="273"/>
        <v>0.81818246534531258</v>
      </c>
    </row>
    <row r="275" spans="1:64" x14ac:dyDescent="0.2">
      <c r="A275" s="45">
        <v>267</v>
      </c>
      <c r="B275" s="35">
        <f t="shared" si="323"/>
        <v>3.0787037037036849E-2</v>
      </c>
      <c r="C275" s="36">
        <v>87.6965120625281</v>
      </c>
      <c r="D275" s="29">
        <v>90</v>
      </c>
      <c r="E275" s="29">
        <v>3</v>
      </c>
      <c r="F275" s="37">
        <f t="shared" si="310"/>
        <v>0.5</v>
      </c>
      <c r="G275" s="38">
        <f t="shared" si="324"/>
        <v>90</v>
      </c>
      <c r="H275" s="31">
        <v>5</v>
      </c>
      <c r="I275" s="31">
        <v>20</v>
      </c>
      <c r="J275" s="36">
        <v>-4.9782218545719097</v>
      </c>
      <c r="K275" s="37">
        <f t="shared" si="312"/>
        <v>-1.2445554636429774</v>
      </c>
      <c r="L275" s="30">
        <f t="shared" si="313"/>
        <v>-1.2445554636429774</v>
      </c>
      <c r="M275" s="37">
        <f t="shared" si="314"/>
        <v>88.755444536357018</v>
      </c>
      <c r="N275" s="37">
        <f t="shared" si="315"/>
        <v>88.755444536357018</v>
      </c>
      <c r="O275" s="37">
        <f t="shared" si="316"/>
        <v>-2.3034879374718997</v>
      </c>
      <c r="Q275" s="64">
        <f t="shared" ref="Q275:AT275" ca="1" si="334">IF(AND(ABS(SLOPE($L245:$L275,$A245:$A275)) &gt; $Q$3,
      ABS(SLOPE(OFFSET($O245:$O275, Q$7, 0),$A245:$A275)) &gt; $Q$3),
(MAX(0,(CORREL( $L245:$L275, OFFSET($O245:$O275, Q$7, 0) )))),
(1-ABS(SLOPE($L245:$L275, $A245:$A275)-SLOPE(OFFSET($O245:$O275, Q$7, 0),$A245:$A275)))
)</f>
        <v>0.88833114561497595</v>
      </c>
      <c r="R275" s="64">
        <f t="shared" ca="1" si="334"/>
        <v>0.91570430145120585</v>
      </c>
      <c r="S275" s="64">
        <f t="shared" ca="1" si="334"/>
        <v>0.95051766407018823</v>
      </c>
      <c r="T275" s="64">
        <f t="shared" ca="1" si="334"/>
        <v>0.95943461113585926</v>
      </c>
      <c r="U275" s="64">
        <f t="shared" ca="1" si="334"/>
        <v>0.97086119697514905</v>
      </c>
      <c r="V275" s="64">
        <f t="shared" ca="1" si="334"/>
        <v>0.97178122493175401</v>
      </c>
      <c r="W275" s="64">
        <f t="shared" ca="1" si="334"/>
        <v>0.97281515632184878</v>
      </c>
      <c r="X275" s="64">
        <f t="shared" ca="1" si="334"/>
        <v>0.97235937415605944</v>
      </c>
      <c r="Y275" s="64">
        <f t="shared" ca="1" si="334"/>
        <v>0.97110575201883065</v>
      </c>
      <c r="Z275" s="64">
        <f t="shared" ca="1" si="334"/>
        <v>0.96119238583198074</v>
      </c>
      <c r="AA275" s="64">
        <f t="shared" ca="1" si="334"/>
        <v>0.95519203820657295</v>
      </c>
      <c r="AB275" s="64">
        <f t="shared" ca="1" si="334"/>
        <v>0.95640025806930928</v>
      </c>
      <c r="AC275" s="64">
        <f t="shared" ca="1" si="334"/>
        <v>0.95059697301467794</v>
      </c>
      <c r="AD275" s="64">
        <f t="shared" ca="1" si="334"/>
        <v>0.95121952026488399</v>
      </c>
      <c r="AE275" s="64">
        <f t="shared" ca="1" si="334"/>
        <v>0.95807381289978777</v>
      </c>
      <c r="AF275" s="64">
        <f t="shared" ca="1" si="334"/>
        <v>0.95540694541245785</v>
      </c>
      <c r="AG275" s="64">
        <f t="shared" ca="1" si="334"/>
        <v>0.95153535327914718</v>
      </c>
      <c r="AH275" s="64">
        <f t="shared" ca="1" si="334"/>
        <v>0.95171672853345268</v>
      </c>
      <c r="AI275" s="64">
        <f t="shared" ca="1" si="334"/>
        <v>0.95096211064873648</v>
      </c>
      <c r="AJ275" s="64">
        <f t="shared" ca="1" si="334"/>
        <v>0.94686832396903031</v>
      </c>
      <c r="AK275" s="64">
        <f t="shared" ca="1" si="334"/>
        <v>0.9476639047662796</v>
      </c>
      <c r="AL275" s="64">
        <f t="shared" ca="1" si="334"/>
        <v>0.95508056174337896</v>
      </c>
      <c r="AM275" s="64">
        <f t="shared" ca="1" si="334"/>
        <v>0.95365232415272161</v>
      </c>
      <c r="AN275" s="64">
        <f t="shared" ca="1" si="334"/>
        <v>0.95559317920916165</v>
      </c>
      <c r="AO275" s="64">
        <f t="shared" ca="1" si="334"/>
        <v>0.95981986047879808</v>
      </c>
      <c r="AP275" s="64">
        <f t="shared" ca="1" si="334"/>
        <v>0.96144214039224252</v>
      </c>
      <c r="AQ275" s="64">
        <f t="shared" ca="1" si="334"/>
        <v>0.95181349059588083</v>
      </c>
      <c r="AR275" s="64">
        <f t="shared" ca="1" si="334"/>
        <v>0.94274403637356863</v>
      </c>
      <c r="AS275" s="64">
        <f t="shared" ca="1" si="334"/>
        <v>0.94450410957307607</v>
      </c>
      <c r="AT275" s="64">
        <f t="shared" ca="1" si="334"/>
        <v>0.93954971064303705</v>
      </c>
      <c r="AV275" s="40">
        <f t="shared" ca="1" si="271"/>
        <v>0.97281515632184878</v>
      </c>
      <c r="AW275" s="41">
        <f t="shared" ca="1" si="272"/>
        <v>6</v>
      </c>
      <c r="AX275" t="str">
        <f t="shared" ca="1" si="275"/>
        <v>+60s</v>
      </c>
      <c r="AY275">
        <f t="shared" ca="1" si="276"/>
        <v>50</v>
      </c>
      <c r="AZ275" s="5">
        <f t="shared" ca="1" si="277"/>
        <v>0.83333333333333337</v>
      </c>
      <c r="BB275">
        <f t="shared" si="318"/>
        <v>0.21178649476578446</v>
      </c>
      <c r="BC275">
        <f t="shared" si="319"/>
        <v>0.78821350523421552</v>
      </c>
      <c r="BE275" s="33">
        <f t="shared" si="320"/>
        <v>1.2445554636429774</v>
      </c>
      <c r="BF275" s="32">
        <f t="shared" si="321"/>
        <v>0.33917967786282688</v>
      </c>
      <c r="BG275" s="33"/>
      <c r="BH275" s="34">
        <f t="shared" si="322"/>
        <v>0.66082032213717312</v>
      </c>
      <c r="BI275" s="34"/>
      <c r="BJ275" s="34">
        <f t="shared" si="327"/>
        <v>0.66082032213717312</v>
      </c>
      <c r="BK275" s="34"/>
      <c r="BL275" s="5">
        <f t="shared" ca="1" si="273"/>
        <v>0.82232293726411843</v>
      </c>
    </row>
    <row r="276" spans="1:64" x14ac:dyDescent="0.2">
      <c r="A276" s="45">
        <v>268</v>
      </c>
      <c r="B276" s="35">
        <f t="shared" si="323"/>
        <v>3.0902777777777588E-2</v>
      </c>
      <c r="C276" s="36">
        <v>87.658462888056988</v>
      </c>
      <c r="D276" s="29">
        <v>90</v>
      </c>
      <c r="E276" s="29">
        <v>3</v>
      </c>
      <c r="F276" s="37">
        <f t="shared" si="310"/>
        <v>0.5</v>
      </c>
      <c r="G276" s="38">
        <f t="shared" si="324"/>
        <v>90</v>
      </c>
      <c r="H276" s="31">
        <v>5</v>
      </c>
      <c r="I276" s="31">
        <v>20</v>
      </c>
      <c r="J276" s="36">
        <v>-4.0764244510646002</v>
      </c>
      <c r="K276" s="37">
        <f t="shared" si="312"/>
        <v>-1.01910611276615</v>
      </c>
      <c r="L276" s="30">
        <f t="shared" si="313"/>
        <v>-1.01910611276615</v>
      </c>
      <c r="M276" s="37">
        <f t="shared" si="314"/>
        <v>88.980893887233847</v>
      </c>
      <c r="N276" s="37">
        <f t="shared" si="315"/>
        <v>88.980893887233847</v>
      </c>
      <c r="O276" s="37">
        <f t="shared" si="316"/>
        <v>-2.341537111943012</v>
      </c>
      <c r="Q276" s="64">
        <f t="shared" ref="Q276:AT276" ca="1" si="335">IF(AND(ABS(SLOPE($L246:$L276,$A246:$A276)) &gt; $Q$3,
      ABS(SLOPE(OFFSET($O246:$O276, Q$7, 0),$A246:$A276)) &gt; $Q$3),
(MAX(0,(CORREL( $L246:$L276, OFFSET($O246:$O276, Q$7, 0) )))),
(1-ABS(SLOPE($L246:$L276, $A246:$A276)-SLOPE(OFFSET($O246:$O276, Q$7, 0),$A246:$A276)))
)</f>
        <v>0.9102942363411084</v>
      </c>
      <c r="R276" s="64">
        <f t="shared" ca="1" si="335"/>
        <v>0.94794427893902589</v>
      </c>
      <c r="S276" s="64">
        <f t="shared" ca="1" si="335"/>
        <v>0.95839404006452078</v>
      </c>
      <c r="T276" s="64">
        <f t="shared" ca="1" si="335"/>
        <v>0.97182410482194015</v>
      </c>
      <c r="U276" s="64">
        <f t="shared" ca="1" si="335"/>
        <v>0.97369642059888695</v>
      </c>
      <c r="V276" s="64">
        <f t="shared" ca="1" si="335"/>
        <v>0.97487732807388738</v>
      </c>
      <c r="W276" s="64">
        <f t="shared" ca="1" si="335"/>
        <v>0.97564831351513182</v>
      </c>
      <c r="X276" s="64">
        <f t="shared" ca="1" si="335"/>
        <v>0.97470313166869071</v>
      </c>
      <c r="Y276" s="64">
        <f t="shared" ca="1" si="335"/>
        <v>0.9656423913154486</v>
      </c>
      <c r="Z276" s="64">
        <f t="shared" ca="1" si="335"/>
        <v>0.96022284881510456</v>
      </c>
      <c r="AA276" s="64">
        <f t="shared" ca="1" si="335"/>
        <v>0.96130032105734897</v>
      </c>
      <c r="AB276" s="64">
        <f t="shared" ca="1" si="335"/>
        <v>0.95609663259571676</v>
      </c>
      <c r="AC276" s="64">
        <f t="shared" ca="1" si="335"/>
        <v>0.95662987540039879</v>
      </c>
      <c r="AD276" s="64">
        <f t="shared" ca="1" si="335"/>
        <v>0.96284042682925919</v>
      </c>
      <c r="AE276" s="64">
        <f t="shared" ca="1" si="335"/>
        <v>0.96034532088710656</v>
      </c>
      <c r="AF276" s="64">
        <f t="shared" ca="1" si="335"/>
        <v>0.95699065665205962</v>
      </c>
      <c r="AG276" s="64">
        <f t="shared" ca="1" si="335"/>
        <v>0.95713753882249608</v>
      </c>
      <c r="AH276" s="64">
        <f t="shared" ca="1" si="335"/>
        <v>0.95643396890743848</v>
      </c>
      <c r="AI276" s="64">
        <f t="shared" ca="1" si="335"/>
        <v>0.95266527558206304</v>
      </c>
      <c r="AJ276" s="64">
        <f t="shared" ca="1" si="335"/>
        <v>0.9533652537745928</v>
      </c>
      <c r="AK276" s="64">
        <f t="shared" ca="1" si="335"/>
        <v>0.96010812752183594</v>
      </c>
      <c r="AL276" s="64">
        <f t="shared" ca="1" si="335"/>
        <v>0.95885833881309834</v>
      </c>
      <c r="AM276" s="64">
        <f t="shared" ca="1" si="335"/>
        <v>0.96067918129833574</v>
      </c>
      <c r="AN276" s="64">
        <f t="shared" ca="1" si="335"/>
        <v>0.96462242041792623</v>
      </c>
      <c r="AO276" s="64">
        <f t="shared" ca="1" si="335"/>
        <v>0.96612227165893494</v>
      </c>
      <c r="AP276" s="64">
        <f t="shared" ca="1" si="335"/>
        <v>0.95716437542189825</v>
      </c>
      <c r="AQ276" s="64">
        <f t="shared" ca="1" si="335"/>
        <v>0.94885678699136256</v>
      </c>
      <c r="AR276" s="64">
        <f t="shared" ca="1" si="335"/>
        <v>0.95043121880490966</v>
      </c>
      <c r="AS276" s="64">
        <f t="shared" ca="1" si="335"/>
        <v>0.9459798539148575</v>
      </c>
      <c r="AT276" s="64">
        <f t="shared" ca="1" si="335"/>
        <v>0.93992608048707083</v>
      </c>
      <c r="AV276" s="40">
        <f t="shared" ca="1" si="271"/>
        <v>0.97564831351513182</v>
      </c>
      <c r="AW276" s="41">
        <f t="shared" ca="1" si="272"/>
        <v>6</v>
      </c>
      <c r="AX276" t="str">
        <f t="shared" ca="1" si="275"/>
        <v>+60s</v>
      </c>
      <c r="AY276">
        <f t="shared" ca="1" si="276"/>
        <v>50</v>
      </c>
      <c r="AZ276" s="5">
        <f t="shared" ca="1" si="277"/>
        <v>0.83333333333333337</v>
      </c>
      <c r="BB276">
        <f t="shared" si="318"/>
        <v>0.26448619983537236</v>
      </c>
      <c r="BC276">
        <f t="shared" si="319"/>
        <v>0.73551380016462764</v>
      </c>
      <c r="BE276" s="33">
        <f t="shared" si="320"/>
        <v>1.01910611276615</v>
      </c>
      <c r="BF276" s="32">
        <f t="shared" si="321"/>
        <v>0.42357915295087006</v>
      </c>
      <c r="BG276" s="33"/>
      <c r="BH276" s="34">
        <f t="shared" si="322"/>
        <v>0.57642084704912988</v>
      </c>
      <c r="BI276" s="34"/>
      <c r="BJ276" s="34">
        <f t="shared" si="327"/>
        <v>0.57642084704912988</v>
      </c>
      <c r="BK276" s="34"/>
      <c r="BL276" s="5">
        <f t="shared" ca="1" si="273"/>
        <v>0.79513416463253161</v>
      </c>
    </row>
    <row r="277" spans="1:64" x14ac:dyDescent="0.2">
      <c r="A277" s="45">
        <v>269</v>
      </c>
      <c r="B277" s="35">
        <f t="shared" si="323"/>
        <v>3.1018518518518327E-2</v>
      </c>
      <c r="C277" s="36">
        <v>87.994632698042267</v>
      </c>
      <c r="D277" s="29">
        <v>90</v>
      </c>
      <c r="E277" s="29">
        <v>3</v>
      </c>
      <c r="F277" s="37">
        <f t="shared" si="310"/>
        <v>0.5</v>
      </c>
      <c r="G277" s="38">
        <f t="shared" si="324"/>
        <v>90</v>
      </c>
      <c r="H277" s="31">
        <v>5</v>
      </c>
      <c r="I277" s="31">
        <v>20</v>
      </c>
      <c r="J277" s="36">
        <v>-3.1658914156906386</v>
      </c>
      <c r="K277" s="37">
        <f t="shared" si="312"/>
        <v>-0.79147285392265965</v>
      </c>
      <c r="L277" s="30">
        <f t="shared" si="313"/>
        <v>-0.79147285392265965</v>
      </c>
      <c r="M277" s="37">
        <f t="shared" si="314"/>
        <v>89.208527146077344</v>
      </c>
      <c r="N277" s="37">
        <f t="shared" si="315"/>
        <v>89.208527146077344</v>
      </c>
      <c r="O277" s="37">
        <f t="shared" si="316"/>
        <v>-2.0053673019577332</v>
      </c>
      <c r="Q277" s="64">
        <f t="shared" ref="Q277:AT277" ca="1" si="336">IF(AND(ABS(SLOPE($L247:$L277,$A247:$A277)) &gt; $Q$3,
      ABS(SLOPE(OFFSET($O247:$O277, Q$7, 0),$A247:$A277)) &gt; $Q$3),
(MAX(0,(CORREL( $L247:$L277, OFFSET($O247:$O277, Q$7, 0) )))),
(1-ABS(SLOPE($L247:$L277, $A247:$A277)-SLOPE(OFFSET($O247:$O277, Q$7, 0),$A247:$A277)))
)</f>
        <v>0.94522221162304554</v>
      </c>
      <c r="R277" s="64">
        <f t="shared" ca="1" si="336"/>
        <v>0.95704517386847043</v>
      </c>
      <c r="S277" s="64">
        <f t="shared" ca="1" si="336"/>
        <v>0.97227019252335223</v>
      </c>
      <c r="T277" s="64">
        <f t="shared" ca="1" si="336"/>
        <v>0.9749976274005463</v>
      </c>
      <c r="U277" s="64">
        <f t="shared" ca="1" si="336"/>
        <v>0.97631012903313352</v>
      </c>
      <c r="V277" s="64">
        <f t="shared" ca="1" si="336"/>
        <v>0.97818341439043799</v>
      </c>
      <c r="W277" s="64">
        <f t="shared" ca="1" si="336"/>
        <v>0.97751587006089036</v>
      </c>
      <c r="X277" s="64">
        <f t="shared" ca="1" si="336"/>
        <v>0.96922538957850679</v>
      </c>
      <c r="Y277" s="64">
        <f t="shared" ca="1" si="336"/>
        <v>0.96433022007839753</v>
      </c>
      <c r="Z277" s="64">
        <f t="shared" ca="1" si="336"/>
        <v>0.96528970990077301</v>
      </c>
      <c r="AA277" s="64">
        <f t="shared" ca="1" si="336"/>
        <v>0.96062719127325202</v>
      </c>
      <c r="AB277" s="64">
        <f t="shared" ca="1" si="336"/>
        <v>0.96107993611237452</v>
      </c>
      <c r="AC277" s="64">
        <f t="shared" ca="1" si="336"/>
        <v>0.96670920552296336</v>
      </c>
      <c r="AD277" s="64">
        <f t="shared" ca="1" si="336"/>
        <v>0.96436955755227094</v>
      </c>
      <c r="AE277" s="64">
        <f t="shared" ca="1" si="336"/>
        <v>0.96148096165632224</v>
      </c>
      <c r="AF277" s="64">
        <f t="shared" ca="1" si="336"/>
        <v>0.96159677766590357</v>
      </c>
      <c r="AG277" s="64">
        <f t="shared" ca="1" si="336"/>
        <v>0.96093939386590477</v>
      </c>
      <c r="AH277" s="64">
        <f t="shared" ca="1" si="336"/>
        <v>0.9574645244889074</v>
      </c>
      <c r="AI277" s="64">
        <f t="shared" ca="1" si="336"/>
        <v>0.95807827190536232</v>
      </c>
      <c r="AJ277" s="64">
        <f t="shared" ca="1" si="336"/>
        <v>0.9642126318023565</v>
      </c>
      <c r="AK277" s="64">
        <f t="shared" ca="1" si="336"/>
        <v>0.96312377431005813</v>
      </c>
      <c r="AL277" s="64">
        <f t="shared" ca="1" si="336"/>
        <v>0.96483596236249469</v>
      </c>
      <c r="AM277" s="64">
        <f t="shared" ca="1" si="336"/>
        <v>0.9685227387840426</v>
      </c>
      <c r="AN277" s="64">
        <f t="shared" ca="1" si="336"/>
        <v>0.969911902494897</v>
      </c>
      <c r="AO277" s="64">
        <f t="shared" ca="1" si="336"/>
        <v>0.96156075288538945</v>
      </c>
      <c r="AP277" s="64">
        <f t="shared" ca="1" si="336"/>
        <v>0.95394152315324932</v>
      </c>
      <c r="AQ277" s="64">
        <f t="shared" ca="1" si="336"/>
        <v>0.95534841894844269</v>
      </c>
      <c r="AR277" s="64">
        <f t="shared" ca="1" si="336"/>
        <v>0.95135110771468978</v>
      </c>
      <c r="AS277" s="64">
        <f t="shared" ca="1" si="336"/>
        <v>0.94565108257292141</v>
      </c>
      <c r="AT277" s="64">
        <f t="shared" ca="1" si="336"/>
        <v>0.948673694305885</v>
      </c>
      <c r="AV277" s="40">
        <f t="shared" ca="1" si="271"/>
        <v>0.97818341439043799</v>
      </c>
      <c r="AW277" s="41">
        <f t="shared" ca="1" si="272"/>
        <v>5</v>
      </c>
      <c r="AX277" t="str">
        <f t="shared" ca="1" si="275"/>
        <v>+50s</v>
      </c>
      <c r="AY277">
        <f t="shared" ca="1" si="276"/>
        <v>40</v>
      </c>
      <c r="AZ277" s="5">
        <f t="shared" ca="1" si="277"/>
        <v>0.8666666666666667</v>
      </c>
      <c r="BB277">
        <f t="shared" si="318"/>
        <v>0.24277888960701471</v>
      </c>
      <c r="BC277">
        <f t="shared" si="319"/>
        <v>0.75722111039298534</v>
      </c>
      <c r="BE277" s="33">
        <f t="shared" si="320"/>
        <v>0.79147285392265965</v>
      </c>
      <c r="BF277" s="32">
        <f t="shared" si="321"/>
        <v>0.38881452596809096</v>
      </c>
      <c r="BG277" s="33"/>
      <c r="BH277" s="34">
        <f t="shared" si="322"/>
        <v>0.61118547403190904</v>
      </c>
      <c r="BI277" s="34"/>
      <c r="BJ277" s="34">
        <f t="shared" si="327"/>
        <v>0.61118547403190904</v>
      </c>
      <c r="BK277" s="34"/>
      <c r="BL277" s="5">
        <f t="shared" ca="1" si="273"/>
        <v>0.81867851836300465</v>
      </c>
    </row>
    <row r="278" spans="1:64" x14ac:dyDescent="0.2">
      <c r="A278" s="45">
        <v>270</v>
      </c>
      <c r="B278" s="35">
        <f t="shared" si="323"/>
        <v>3.1134259259259067E-2</v>
      </c>
      <c r="C278" s="36">
        <v>88.198389303966223</v>
      </c>
      <c r="D278" s="29">
        <v>90</v>
      </c>
      <c r="E278" s="29">
        <v>3</v>
      </c>
      <c r="F278" s="37">
        <f t="shared" si="310"/>
        <v>0.5</v>
      </c>
      <c r="G278" s="38">
        <f t="shared" si="324"/>
        <v>90</v>
      </c>
      <c r="H278" s="31">
        <v>5</v>
      </c>
      <c r="I278" s="31">
        <v>20</v>
      </c>
      <c r="J278" s="36">
        <v>-2.2485739881932583</v>
      </c>
      <c r="K278" s="37">
        <f t="shared" si="312"/>
        <v>-0.56214349704831457</v>
      </c>
      <c r="L278" s="30">
        <f t="shared" si="313"/>
        <v>-0.56214349704831457</v>
      </c>
      <c r="M278" s="37">
        <f t="shared" si="314"/>
        <v>89.437856502951689</v>
      </c>
      <c r="N278" s="37">
        <f t="shared" si="315"/>
        <v>89.437856502951689</v>
      </c>
      <c r="O278" s="37">
        <f t="shared" si="316"/>
        <v>-1.8016106960337765</v>
      </c>
      <c r="Q278" s="64">
        <f t="shared" ref="Q278:AT278" ca="1" si="337">IF(AND(ABS(SLOPE($L248:$L278,$A248:$A278)) &gt; $Q$3,
      ABS(SLOPE(OFFSET($O248:$O278, Q$7, 0),$A248:$A278)) &gt; $Q$3),
(MAX(0,(CORREL( $L248:$L278, OFFSET($O248:$O278, Q$7, 0) )))),
(1-ABS(SLOPE($L248:$L278, $A248:$A278)-SLOPE(OFFSET($O248:$O278, Q$7, 0),$A248:$A278)))
)</f>
        <v>0.95548424075419935</v>
      </c>
      <c r="R278" s="64">
        <f t="shared" ca="1" si="337"/>
        <v>0.9723313148904732</v>
      </c>
      <c r="S278" s="64">
        <f t="shared" ca="1" si="337"/>
        <v>0.97583309793371631</v>
      </c>
      <c r="T278" s="64">
        <f t="shared" ca="1" si="337"/>
        <v>0.97726444863498008</v>
      </c>
      <c r="U278" s="64">
        <f t="shared" ca="1" si="337"/>
        <v>0.98013649534102742</v>
      </c>
      <c r="V278" s="64">
        <f t="shared" ca="1" si="337"/>
        <v>0.97972091249272109</v>
      </c>
      <c r="W278" s="64">
        <f t="shared" ca="1" si="337"/>
        <v>0.97213173150710408</v>
      </c>
      <c r="X278" s="64">
        <f t="shared" ca="1" si="337"/>
        <v>0.96771372415724299</v>
      </c>
      <c r="Y278" s="64">
        <f t="shared" ca="1" si="337"/>
        <v>0.96856590397708653</v>
      </c>
      <c r="Z278" s="64">
        <f t="shared" ca="1" si="337"/>
        <v>0.96439569453944829</v>
      </c>
      <c r="AA278" s="64">
        <f t="shared" ca="1" si="337"/>
        <v>0.96477529437012266</v>
      </c>
      <c r="AB278" s="64">
        <f t="shared" ca="1" si="337"/>
        <v>0.96987554467230841</v>
      </c>
      <c r="AC278" s="64">
        <f t="shared" ca="1" si="337"/>
        <v>0.96767767204978983</v>
      </c>
      <c r="AD278" s="64">
        <f t="shared" ca="1" si="337"/>
        <v>0.96521266661611271</v>
      </c>
      <c r="AE278" s="64">
        <f t="shared" ca="1" si="337"/>
        <v>0.96530027495566062</v>
      </c>
      <c r="AF278" s="64">
        <f t="shared" ca="1" si="337"/>
        <v>0.96468499888334913</v>
      </c>
      <c r="AG278" s="64">
        <f t="shared" ca="1" si="337"/>
        <v>0.96147775808265845</v>
      </c>
      <c r="AH278" s="64">
        <f t="shared" ca="1" si="337"/>
        <v>0.96201310586638733</v>
      </c>
      <c r="AI278" s="64">
        <f t="shared" ca="1" si="337"/>
        <v>0.96759357799568113</v>
      </c>
      <c r="AJ278" s="64">
        <f t="shared" ca="1" si="337"/>
        <v>0.96665101659701302</v>
      </c>
      <c r="AK278" s="64">
        <f t="shared" ca="1" si="337"/>
        <v>0.96826408626189819</v>
      </c>
      <c r="AL278" s="64">
        <f t="shared" ca="1" si="337"/>
        <v>0.97171703362233408</v>
      </c>
      <c r="AM278" s="64">
        <f t="shared" ca="1" si="337"/>
        <v>0.97300534966391428</v>
      </c>
      <c r="AN278" s="64">
        <f t="shared" ca="1" si="337"/>
        <v>0.965207268335602</v>
      </c>
      <c r="AO278" s="64">
        <f t="shared" ca="1" si="337"/>
        <v>0.95821484368568988</v>
      </c>
      <c r="AP278" s="64">
        <f t="shared" ca="1" si="337"/>
        <v>0.95946934270094197</v>
      </c>
      <c r="AQ278" s="64">
        <f t="shared" ca="1" si="337"/>
        <v>0.95588512008491489</v>
      </c>
      <c r="AR278" s="64">
        <f t="shared" ca="1" si="337"/>
        <v>0.95050784090705465</v>
      </c>
      <c r="AS278" s="64">
        <f t="shared" ca="1" si="337"/>
        <v>0.95320318934625248</v>
      </c>
      <c r="AT278" s="64">
        <f t="shared" ca="1" si="337"/>
        <v>0.95217116714515981</v>
      </c>
      <c r="AV278" s="40">
        <f t="shared" ca="1" si="271"/>
        <v>0.98013649534102742</v>
      </c>
      <c r="AW278" s="41">
        <f t="shared" ca="1" si="272"/>
        <v>4</v>
      </c>
      <c r="AX278" t="str">
        <f t="shared" ca="1" si="275"/>
        <v>+40s</v>
      </c>
      <c r="AY278">
        <f t="shared" ca="1" si="276"/>
        <v>30</v>
      </c>
      <c r="AZ278" s="5">
        <f t="shared" ca="1" si="277"/>
        <v>0.9</v>
      </c>
      <c r="BB278">
        <f t="shared" si="318"/>
        <v>0.24789343979709239</v>
      </c>
      <c r="BC278">
        <f t="shared" si="319"/>
        <v>0.75210656020290756</v>
      </c>
      <c r="BE278" s="33">
        <f t="shared" si="320"/>
        <v>0.56214349704831457</v>
      </c>
      <c r="BF278" s="32">
        <f t="shared" si="321"/>
        <v>0.39700556519276992</v>
      </c>
      <c r="BG278" s="33"/>
      <c r="BH278" s="34">
        <f t="shared" si="322"/>
        <v>0.60299443480723003</v>
      </c>
      <c r="BI278" s="34"/>
      <c r="BJ278" s="34">
        <f t="shared" si="327"/>
        <v>0.60299443480723003</v>
      </c>
      <c r="BK278" s="34"/>
      <c r="BL278" s="5">
        <f t="shared" ca="1" si="273"/>
        <v>0.8277103100494192</v>
      </c>
    </row>
    <row r="279" spans="1:64" x14ac:dyDescent="0.2">
      <c r="A279" s="45">
        <v>271</v>
      </c>
      <c r="B279" s="35">
        <f t="shared" si="323"/>
        <v>3.1249999999999806E-2</v>
      </c>
      <c r="C279" s="36">
        <v>88.475874264271042</v>
      </c>
      <c r="D279" s="29">
        <v>90</v>
      </c>
      <c r="E279" s="29">
        <v>3</v>
      </c>
      <c r="F279" s="37">
        <f t="shared" si="310"/>
        <v>0.5</v>
      </c>
      <c r="G279" s="38">
        <f t="shared" si="324"/>
        <v>90</v>
      </c>
      <c r="H279" s="31">
        <v>5</v>
      </c>
      <c r="I279" s="31">
        <v>20</v>
      </c>
      <c r="J279" s="36">
        <v>-1.3264379470255736</v>
      </c>
      <c r="K279" s="37">
        <f t="shared" si="312"/>
        <v>-0.3316094867563934</v>
      </c>
      <c r="L279" s="30">
        <f t="shared" si="313"/>
        <v>-0.3316094867563934</v>
      </c>
      <c r="M279" s="37">
        <f t="shared" si="314"/>
        <v>89.668390513243608</v>
      </c>
      <c r="N279" s="37">
        <f t="shared" si="315"/>
        <v>89.668390513243608</v>
      </c>
      <c r="O279" s="37">
        <f t="shared" si="316"/>
        <v>-1.5241257357289584</v>
      </c>
      <c r="Q279" s="64">
        <f t="shared" ref="Q279:AT279" ca="1" si="338">IF(AND(ABS(SLOPE($L249:$L279,$A249:$A279)) &gt; $Q$3,
      ABS(SLOPE(OFFSET($O249:$O279, Q$7, 0),$A249:$A279)) &gt; $Q$3),
(MAX(0,(CORREL( $L249:$L279, OFFSET($O249:$O279, Q$7, 0) )))),
(1-ABS(SLOPE($L249:$L279, $A249:$A279)-SLOPE(OFFSET($O249:$O279, Q$7, 0),$A249:$A279)))
)</f>
        <v>0.97210156263728542</v>
      </c>
      <c r="R279" s="64">
        <f t="shared" ca="1" si="338"/>
        <v>0.97631005717311381</v>
      </c>
      <c r="S279" s="64">
        <f t="shared" ca="1" si="338"/>
        <v>0.97784961330738063</v>
      </c>
      <c r="T279" s="64">
        <f t="shared" ca="1" si="338"/>
        <v>0.98163366604979951</v>
      </c>
      <c r="U279" s="64">
        <f t="shared" ca="1" si="338"/>
        <v>0.98144849348205909</v>
      </c>
      <c r="V279" s="64">
        <f t="shared" ca="1" si="338"/>
        <v>0.97450251674536292</v>
      </c>
      <c r="W279" s="64">
        <f t="shared" ca="1" si="338"/>
        <v>0.97052192467662857</v>
      </c>
      <c r="X279" s="64">
        <f t="shared" ca="1" si="338"/>
        <v>0.97127577478523675</v>
      </c>
      <c r="Y279" s="64">
        <f t="shared" ca="1" si="338"/>
        <v>0.96755675195783342</v>
      </c>
      <c r="Z279" s="64">
        <f t="shared" ca="1" si="338"/>
        <v>0.96786938707746328</v>
      </c>
      <c r="AA279" s="64">
        <f t="shared" ca="1" si="338"/>
        <v>0.97248462537801517</v>
      </c>
      <c r="AB279" s="64">
        <f t="shared" ca="1" si="338"/>
        <v>0.97041697845487018</v>
      </c>
      <c r="AC279" s="64">
        <f t="shared" ca="1" si="338"/>
        <v>0.96833985107151554</v>
      </c>
      <c r="AD279" s="64">
        <f t="shared" ca="1" si="338"/>
        <v>0.96840165237987463</v>
      </c>
      <c r="AE279" s="64">
        <f t="shared" ca="1" si="338"/>
        <v>0.96782504273781256</v>
      </c>
      <c r="AF279" s="64">
        <f t="shared" ca="1" si="338"/>
        <v>0.96486335169145598</v>
      </c>
      <c r="AG279" s="64">
        <f t="shared" ca="1" si="338"/>
        <v>0.96532688638313691</v>
      </c>
      <c r="AH279" s="64">
        <f t="shared" ca="1" si="338"/>
        <v>0.97039947594655662</v>
      </c>
      <c r="AI279" s="64">
        <f t="shared" ca="1" si="338"/>
        <v>0.96959090338550513</v>
      </c>
      <c r="AJ279" s="64">
        <f t="shared" ca="1" si="338"/>
        <v>0.97111290681885754</v>
      </c>
      <c r="AK279" s="64">
        <f t="shared" ca="1" si="338"/>
        <v>0.97435112439137173</v>
      </c>
      <c r="AL279" s="64">
        <f t="shared" ca="1" si="338"/>
        <v>0.97554688906400955</v>
      </c>
      <c r="AM279" s="64">
        <f t="shared" ca="1" si="338"/>
        <v>0.96825659271635156</v>
      </c>
      <c r="AN279" s="64">
        <f t="shared" ca="1" si="338"/>
        <v>0.96183911048319182</v>
      </c>
      <c r="AO279" s="64">
        <f t="shared" ca="1" si="338"/>
        <v>0.96295395311467857</v>
      </c>
      <c r="AP279" s="64">
        <f t="shared" ca="1" si="338"/>
        <v>0.95974833881820909</v>
      </c>
      <c r="AQ279" s="64">
        <f t="shared" ca="1" si="338"/>
        <v>0.95466762312006348</v>
      </c>
      <c r="AR279" s="64">
        <f t="shared" ca="1" si="338"/>
        <v>0.95706306712474665</v>
      </c>
      <c r="AS279" s="64">
        <f t="shared" ca="1" si="338"/>
        <v>0.95606610356171806</v>
      </c>
      <c r="AT279" s="64">
        <f t="shared" ca="1" si="338"/>
        <v>0.96073928136786135</v>
      </c>
      <c r="AV279" s="40">
        <f t="shared" ca="1" si="271"/>
        <v>0.98163366604979951</v>
      </c>
      <c r="AW279" s="41">
        <f t="shared" ca="1" si="272"/>
        <v>3</v>
      </c>
      <c r="AX279" t="str">
        <f t="shared" ca="1" si="275"/>
        <v>+30s</v>
      </c>
      <c r="AY279">
        <f t="shared" ca="1" si="276"/>
        <v>20</v>
      </c>
      <c r="AZ279" s="5">
        <f t="shared" ca="1" si="277"/>
        <v>0.93333333333333335</v>
      </c>
      <c r="BB279">
        <f t="shared" si="318"/>
        <v>0.23850324979451298</v>
      </c>
      <c r="BC279">
        <f t="shared" si="319"/>
        <v>0.76149675020548702</v>
      </c>
      <c r="BE279" s="33">
        <f t="shared" si="320"/>
        <v>0.3316094867563934</v>
      </c>
      <c r="BF279" s="32">
        <f t="shared" si="321"/>
        <v>0.38196701599883814</v>
      </c>
      <c r="BG279" s="33"/>
      <c r="BH279" s="34">
        <f t="shared" si="322"/>
        <v>0.6180329840011618</v>
      </c>
      <c r="BI279" s="34"/>
      <c r="BJ279" s="34">
        <f t="shared" si="327"/>
        <v>0.6180329840011618</v>
      </c>
      <c r="BK279" s="34"/>
      <c r="BL279" s="5">
        <f t="shared" ca="1" si="273"/>
        <v>0.84433332779476489</v>
      </c>
    </row>
    <row r="280" spans="1:64" x14ac:dyDescent="0.2">
      <c r="A280" s="45">
        <v>272</v>
      </c>
      <c r="B280" s="35">
        <f t="shared" si="323"/>
        <v>3.1365740740740548E-2</v>
      </c>
      <c r="C280" s="36">
        <v>88.752006018507359</v>
      </c>
      <c r="D280" s="29">
        <v>90</v>
      </c>
      <c r="E280" s="29">
        <v>3</v>
      </c>
      <c r="F280" s="37">
        <f t="shared" si="310"/>
        <v>0.5</v>
      </c>
      <c r="G280" s="38">
        <f t="shared" si="324"/>
        <v>90</v>
      </c>
      <c r="H280" s="31">
        <v>5</v>
      </c>
      <c r="I280" s="31">
        <v>20</v>
      </c>
      <c r="J280" s="36">
        <v>-0.40145939675745951</v>
      </c>
      <c r="K280" s="37">
        <f t="shared" si="312"/>
        <v>-0.10036484918936488</v>
      </c>
      <c r="L280" s="30">
        <f t="shared" si="313"/>
        <v>-0.10036484918936488</v>
      </c>
      <c r="M280" s="37">
        <f t="shared" si="314"/>
        <v>89.899635150810639</v>
      </c>
      <c r="N280" s="37">
        <f t="shared" si="315"/>
        <v>89.899635150810639</v>
      </c>
      <c r="O280" s="37">
        <f t="shared" si="316"/>
        <v>-1.2479939814926411</v>
      </c>
      <c r="Q280" s="64">
        <f t="shared" ref="Q280:AT280" ca="1" si="339">IF(AND(ABS(SLOPE($L250:$L280,$A250:$A280)) &gt; $Q$3,
      ABS(SLOPE(OFFSET($O250:$O280, Q$7, 0),$A250:$A280)) &gt; $Q$3),
(MAX(0,(CORREL( $L250:$L280, OFFSET($O250:$O280, Q$7, 0) )))),
(1-ABS(SLOPE($L250:$L280, $A250:$A280)-SLOPE(OFFSET($O250:$O280, Q$7, 0),$A250:$A280)))
)</f>
        <v>0.97650702827211422</v>
      </c>
      <c r="R280" s="64">
        <f t="shared" ca="1" si="339"/>
        <v>0.97814583936254307</v>
      </c>
      <c r="S280" s="64">
        <f t="shared" ca="1" si="339"/>
        <v>0.98276873984609159</v>
      </c>
      <c r="T280" s="64">
        <f t="shared" ca="1" si="339"/>
        <v>0.98279577788351102</v>
      </c>
      <c r="U280" s="64">
        <f t="shared" ca="1" si="339"/>
        <v>0.9764437949250705</v>
      </c>
      <c r="V280" s="64">
        <f t="shared" ca="1" si="339"/>
        <v>0.97286696788141602</v>
      </c>
      <c r="W280" s="64">
        <f t="shared" ca="1" si="339"/>
        <v>0.97353008773619443</v>
      </c>
      <c r="X280" s="64">
        <f t="shared" ca="1" si="339"/>
        <v>0.97022744585137488</v>
      </c>
      <c r="Y280" s="64">
        <f t="shared" ca="1" si="339"/>
        <v>0.97047834146496048</v>
      </c>
      <c r="Z280" s="64">
        <f t="shared" ca="1" si="339"/>
        <v>0.97464582963224167</v>
      </c>
      <c r="AA280" s="64">
        <f t="shared" ca="1" si="339"/>
        <v>0.97269860913538175</v>
      </c>
      <c r="AB280" s="64">
        <f t="shared" ca="1" si="339"/>
        <v>0.97097916003361318</v>
      </c>
      <c r="AC280" s="64">
        <f t="shared" ca="1" si="339"/>
        <v>0.97101718257260605</v>
      </c>
      <c r="AD280" s="64">
        <f t="shared" ca="1" si="339"/>
        <v>0.97047632051724853</v>
      </c>
      <c r="AE280" s="64">
        <f t="shared" ca="1" si="339"/>
        <v>0.96774146953661422</v>
      </c>
      <c r="AF280" s="64">
        <f t="shared" ca="1" si="339"/>
        <v>0.96813876283483125</v>
      </c>
      <c r="AG280" s="64">
        <f t="shared" ca="1" si="339"/>
        <v>0.97274242929657717</v>
      </c>
      <c r="AH280" s="64">
        <f t="shared" ca="1" si="339"/>
        <v>0.9720574359348032</v>
      </c>
      <c r="AI280" s="64">
        <f t="shared" ca="1" si="339"/>
        <v>0.97349520684115887</v>
      </c>
      <c r="AJ280" s="64">
        <f t="shared" ca="1" si="339"/>
        <v>0.97653489515280167</v>
      </c>
      <c r="AK280" s="64">
        <f t="shared" ca="1" si="339"/>
        <v>0.97764514070399888</v>
      </c>
      <c r="AL280" s="64">
        <f t="shared" ca="1" si="339"/>
        <v>0.9708242278052055</v>
      </c>
      <c r="AM280" s="64">
        <f t="shared" ca="1" si="339"/>
        <v>0.96493775188500597</v>
      </c>
      <c r="AN280" s="64">
        <f t="shared" ca="1" si="339"/>
        <v>0.96592372058544729</v>
      </c>
      <c r="AO280" s="64">
        <f t="shared" ca="1" si="339"/>
        <v>0.96306752886012614</v>
      </c>
      <c r="AP280" s="64">
        <f t="shared" ca="1" si="339"/>
        <v>0.95826115302547954</v>
      </c>
      <c r="AQ280" s="64">
        <f t="shared" ca="1" si="339"/>
        <v>0.96037984697975953</v>
      </c>
      <c r="AR280" s="64">
        <f t="shared" ca="1" si="339"/>
        <v>0.95941541319158241</v>
      </c>
      <c r="AS280" s="64">
        <f t="shared" ca="1" si="339"/>
        <v>0.96357902754909963</v>
      </c>
      <c r="AT280" s="64">
        <f t="shared" ca="1" si="339"/>
        <v>0.96497751757381389</v>
      </c>
      <c r="AV280" s="40">
        <f t="shared" ca="1" si="271"/>
        <v>0.98279577788351102</v>
      </c>
      <c r="AW280" s="41">
        <f t="shared" ca="1" si="272"/>
        <v>3</v>
      </c>
      <c r="AX280" t="str">
        <f t="shared" ca="1" si="275"/>
        <v>+30s</v>
      </c>
      <c r="AY280">
        <f t="shared" ca="1" si="276"/>
        <v>20</v>
      </c>
      <c r="AZ280" s="5">
        <f t="shared" ca="1" si="277"/>
        <v>0.93333333333333335</v>
      </c>
      <c r="BB280">
        <f t="shared" si="318"/>
        <v>0.22952582646065522</v>
      </c>
      <c r="BC280">
        <f t="shared" si="319"/>
        <v>0.77047417353934478</v>
      </c>
      <c r="BE280" s="33">
        <f t="shared" si="320"/>
        <v>0.10036484918936488</v>
      </c>
      <c r="BF280" s="32">
        <f t="shared" si="321"/>
        <v>0.36758951965383496</v>
      </c>
      <c r="BG280" s="33"/>
      <c r="BH280" s="34">
        <f t="shared" si="322"/>
        <v>0.63241048034616498</v>
      </c>
      <c r="BI280" s="34"/>
      <c r="BJ280" s="34">
        <f t="shared" si="327"/>
        <v>0.63241048034616498</v>
      </c>
      <c r="BK280" s="34"/>
      <c r="BL280" s="5">
        <f t="shared" ca="1" si="273"/>
        <v>0.84951319718766971</v>
      </c>
    </row>
    <row r="281" spans="1:64" x14ac:dyDescent="0.2">
      <c r="A281" s="45">
        <v>273</v>
      </c>
      <c r="B281" s="35">
        <f t="shared" si="323"/>
        <v>3.1481481481481291E-2</v>
      </c>
      <c r="C281" s="36">
        <v>89.24816876979051</v>
      </c>
      <c r="D281" s="29">
        <v>90</v>
      </c>
      <c r="E281" s="29">
        <v>3</v>
      </c>
      <c r="F281" s="37">
        <f t="shared" si="310"/>
        <v>0.5</v>
      </c>
      <c r="G281" s="38">
        <f t="shared" si="324"/>
        <v>90</v>
      </c>
      <c r="H281" s="31">
        <v>5</v>
      </c>
      <c r="I281" s="31">
        <v>20</v>
      </c>
      <c r="J281" s="36">
        <v>0.52437946664575485</v>
      </c>
      <c r="K281" s="37">
        <f t="shared" si="312"/>
        <v>0.13109486666143871</v>
      </c>
      <c r="L281" s="30">
        <f t="shared" si="313"/>
        <v>0.13109486666143871</v>
      </c>
      <c r="M281" s="37">
        <f t="shared" si="314"/>
        <v>90.131094866661442</v>
      </c>
      <c r="N281" s="37">
        <f t="shared" si="315"/>
        <v>90.131094866661442</v>
      </c>
      <c r="O281" s="37">
        <f t="shared" si="316"/>
        <v>-0.75183123020948983</v>
      </c>
      <c r="Q281" s="64">
        <f t="shared" ref="Q281:AT281" ca="1" si="340">IF(AND(ABS(SLOPE($L251:$L281,$A251:$A281)) &gt; $Q$3,
      ABS(SLOPE(OFFSET($O251:$O281, Q$7, 0),$A251:$A281)) &gt; $Q$3),
(MAX(0,(CORREL( $L251:$L281, OFFSET($O251:$O281, Q$7, 0) )))),
(1-ABS(SLOPE($L251:$L281, $A251:$A281)-SLOPE(OFFSET($O251:$O281, Q$7, 0),$A251:$A281)))
)</f>
        <v>0.97821262245642548</v>
      </c>
      <c r="R281" s="64">
        <f t="shared" ca="1" si="340"/>
        <v>0.9836123391413516</v>
      </c>
      <c r="S281" s="64">
        <f t="shared" ca="1" si="340"/>
        <v>0.98383613793148317</v>
      </c>
      <c r="T281" s="64">
        <f t="shared" ca="1" si="340"/>
        <v>0.97803626949365363</v>
      </c>
      <c r="U281" s="64">
        <f t="shared" ca="1" si="340"/>
        <v>0.97483458274323798</v>
      </c>
      <c r="V281" s="64">
        <f t="shared" ca="1" si="340"/>
        <v>0.97541343451107154</v>
      </c>
      <c r="W281" s="64">
        <f t="shared" ca="1" si="340"/>
        <v>0.97249757241278323</v>
      </c>
      <c r="X281" s="64">
        <f t="shared" ca="1" si="340"/>
        <v>0.97269116842970327</v>
      </c>
      <c r="Y281" s="64">
        <f t="shared" ca="1" si="340"/>
        <v>0.9764426067784765</v>
      </c>
      <c r="Z281" s="64">
        <f t="shared" ca="1" si="340"/>
        <v>0.9746074622437324</v>
      </c>
      <c r="AA281" s="64">
        <f t="shared" ca="1" si="340"/>
        <v>0.97322002601171997</v>
      </c>
      <c r="AB281" s="64">
        <f t="shared" ca="1" si="340"/>
        <v>0.97323599225409785</v>
      </c>
      <c r="AC281" s="64">
        <f t="shared" ca="1" si="340"/>
        <v>0.97272839112300269</v>
      </c>
      <c r="AD281" s="64">
        <f t="shared" ca="1" si="340"/>
        <v>0.97020445264535782</v>
      </c>
      <c r="AE281" s="64">
        <f t="shared" ca="1" si="340"/>
        <v>0.97054024098074743</v>
      </c>
      <c r="AF281" s="64">
        <f t="shared" ca="1" si="340"/>
        <v>0.97470813286560387</v>
      </c>
      <c r="AG281" s="64">
        <f t="shared" ca="1" si="340"/>
        <v>0.9741378705287842</v>
      </c>
      <c r="AH281" s="64">
        <f t="shared" ca="1" si="340"/>
        <v>0.97549723355240259</v>
      </c>
      <c r="AI281" s="64">
        <f t="shared" ca="1" si="340"/>
        <v>0.97835219499634352</v>
      </c>
      <c r="AJ281" s="64">
        <f t="shared" ca="1" si="340"/>
        <v>0.97938290931383976</v>
      </c>
      <c r="AK281" s="64">
        <f t="shared" ca="1" si="340"/>
        <v>0.97299866906567756</v>
      </c>
      <c r="AL281" s="64">
        <f t="shared" ca="1" si="340"/>
        <v>0.96760580532205609</v>
      </c>
      <c r="AM281" s="64">
        <f t="shared" ca="1" si="340"/>
        <v>0.96847206963582599</v>
      </c>
      <c r="AN281" s="64">
        <f t="shared" ca="1" si="340"/>
        <v>0.96594047748866518</v>
      </c>
      <c r="AO281" s="64">
        <f t="shared" ca="1" si="340"/>
        <v>0.96138949730900469</v>
      </c>
      <c r="AP281" s="64">
        <f t="shared" ca="1" si="340"/>
        <v>0.963251132038764</v>
      </c>
      <c r="AQ281" s="64">
        <f t="shared" ca="1" si="340"/>
        <v>0.96231706556783458</v>
      </c>
      <c r="AR281" s="64">
        <f t="shared" ca="1" si="340"/>
        <v>0.96600731621841873</v>
      </c>
      <c r="AS281" s="64">
        <f t="shared" ca="1" si="340"/>
        <v>0.96729725118737508</v>
      </c>
      <c r="AT281" s="64">
        <f t="shared" ca="1" si="340"/>
        <v>0.96952042996373877</v>
      </c>
      <c r="AV281" s="40">
        <f t="shared" ca="1" si="271"/>
        <v>0.98383613793148317</v>
      </c>
      <c r="AW281" s="41">
        <f t="shared" ca="1" si="272"/>
        <v>2</v>
      </c>
      <c r="AX281" t="str">
        <f t="shared" ca="1" si="275"/>
        <v>+20s</v>
      </c>
      <c r="AY281">
        <f t="shared" ca="1" si="276"/>
        <v>10</v>
      </c>
      <c r="AZ281" s="5">
        <f t="shared" ca="1" si="277"/>
        <v>0.96666666666666667</v>
      </c>
      <c r="BB281">
        <f t="shared" si="318"/>
        <v>0.1765852193741857</v>
      </c>
      <c r="BC281">
        <f t="shared" si="319"/>
        <v>0.8234147806258143</v>
      </c>
      <c r="BE281" s="33">
        <f t="shared" si="320"/>
        <v>0.13109486666143871</v>
      </c>
      <c r="BF281" s="32">
        <f t="shared" si="321"/>
        <v>0.28280423588345455</v>
      </c>
      <c r="BG281" s="33"/>
      <c r="BH281" s="34">
        <f t="shared" si="322"/>
        <v>0.7171957641165454</v>
      </c>
      <c r="BI281" s="34"/>
      <c r="BJ281" s="34">
        <f t="shared" si="327"/>
        <v>0.7171957641165454</v>
      </c>
      <c r="BK281" s="34"/>
      <c r="BL281" s="5">
        <f t="shared" ca="1" si="273"/>
        <v>0.88923285623823178</v>
      </c>
    </row>
    <row r="282" spans="1:64" x14ac:dyDescent="0.2">
      <c r="A282" s="45">
        <v>274</v>
      </c>
      <c r="B282" s="35">
        <f t="shared" si="323"/>
        <v>3.1597222222222034E-2</v>
      </c>
      <c r="C282" s="36">
        <v>89.196238161127837</v>
      </c>
      <c r="D282" s="29">
        <v>90</v>
      </c>
      <c r="E282" s="29">
        <v>3</v>
      </c>
      <c r="F282" s="37">
        <f t="shared" si="310"/>
        <v>0.5</v>
      </c>
      <c r="G282" s="38">
        <f t="shared" si="324"/>
        <v>90</v>
      </c>
      <c r="H282" s="31">
        <v>5</v>
      </c>
      <c r="I282" s="31">
        <v>20</v>
      </c>
      <c r="J282" s="36">
        <v>1.4490946035984484</v>
      </c>
      <c r="K282" s="37">
        <f t="shared" si="312"/>
        <v>0.36227365089961211</v>
      </c>
      <c r="L282" s="30">
        <f t="shared" si="313"/>
        <v>0.36227365089961211</v>
      </c>
      <c r="M282" s="37">
        <f t="shared" si="314"/>
        <v>90.36227365089961</v>
      </c>
      <c r="N282" s="37">
        <f t="shared" si="315"/>
        <v>90.36227365089961</v>
      </c>
      <c r="O282" s="37">
        <f t="shared" si="316"/>
        <v>-0.80376183887216257</v>
      </c>
      <c r="Q282" s="64">
        <f t="shared" ref="Q282:AT282" ca="1" si="341">IF(AND(ABS(SLOPE($L252:$L282,$A252:$A282)) &gt; $Q$3,
      ABS(SLOPE(OFFSET($O252:$O282, Q$7, 0),$A252:$A282)) &gt; $Q$3),
(MAX(0,(CORREL( $L252:$L282, OFFSET($O252:$O282, Q$7, 0) )))),
(1-ABS(SLOPE($L252:$L282, $A252:$A282)-SLOPE(OFFSET($O252:$O282, Q$7, 0),$A252:$A282)))
)</f>
        <v>0.98421817841851689</v>
      </c>
      <c r="R282" s="64">
        <f t="shared" ca="1" si="341"/>
        <v>0.98462556598001316</v>
      </c>
      <c r="S282" s="64">
        <f t="shared" ca="1" si="341"/>
        <v>0.9793420370761613</v>
      </c>
      <c r="T282" s="64">
        <f t="shared" ca="1" si="341"/>
        <v>0.97649104655680252</v>
      </c>
      <c r="U282" s="64">
        <f t="shared" ca="1" si="341"/>
        <v>0.97699114702030943</v>
      </c>
      <c r="V282" s="64">
        <f t="shared" ca="1" si="341"/>
        <v>0.97443679116205761</v>
      </c>
      <c r="W282" s="64">
        <f t="shared" ca="1" si="341"/>
        <v>0.97457687571568319</v>
      </c>
      <c r="X282" s="64">
        <f t="shared" ca="1" si="341"/>
        <v>0.97793933695553192</v>
      </c>
      <c r="Y282" s="64">
        <f t="shared" ca="1" si="341"/>
        <v>0.97620912762965872</v>
      </c>
      <c r="Z282" s="64">
        <f t="shared" ca="1" si="341"/>
        <v>0.97513180357980922</v>
      </c>
      <c r="AA282" s="64">
        <f t="shared" ca="1" si="341"/>
        <v>0.97512718249180741</v>
      </c>
      <c r="AB282" s="64">
        <f t="shared" ca="1" si="341"/>
        <v>0.97465071628551891</v>
      </c>
      <c r="AC282" s="64">
        <f t="shared" ca="1" si="341"/>
        <v>0.97232408084206778</v>
      </c>
      <c r="AD282" s="64">
        <f t="shared" ca="1" si="341"/>
        <v>0.97260240675768717</v>
      </c>
      <c r="AE282" s="64">
        <f t="shared" ca="1" si="341"/>
        <v>0.97636283626345366</v>
      </c>
      <c r="AF282" s="64">
        <f t="shared" ca="1" si="341"/>
        <v>0.97589975366111581</v>
      </c>
      <c r="AG282" s="64">
        <f t="shared" ca="1" si="341"/>
        <v>0.97718569051428494</v>
      </c>
      <c r="AH282" s="64">
        <f t="shared" ca="1" si="341"/>
        <v>0.97986772600975103</v>
      </c>
      <c r="AI282" s="64">
        <f t="shared" ca="1" si="341"/>
        <v>0.98082402640307242</v>
      </c>
      <c r="AJ282" s="64">
        <f t="shared" ca="1" si="341"/>
        <v>0.97484849556131248</v>
      </c>
      <c r="AK282" s="64">
        <f t="shared" ca="1" si="341"/>
        <v>0.96991729803454763</v>
      </c>
      <c r="AL282" s="64">
        <f t="shared" ca="1" si="341"/>
        <v>0.97067168653768332</v>
      </c>
      <c r="AM282" s="64">
        <f t="shared" ca="1" si="341"/>
        <v>0.96844349908309846</v>
      </c>
      <c r="AN282" s="64">
        <f t="shared" ca="1" si="341"/>
        <v>0.96413171049848678</v>
      </c>
      <c r="AO282" s="64">
        <f t="shared" ca="1" si="341"/>
        <v>0.96575309722821667</v>
      </c>
      <c r="AP282" s="64">
        <f t="shared" ca="1" si="341"/>
        <v>0.96484754385496507</v>
      </c>
      <c r="AQ282" s="64">
        <f t="shared" ca="1" si="341"/>
        <v>0.96809533959942629</v>
      </c>
      <c r="AR282" s="64">
        <f t="shared" ca="1" si="341"/>
        <v>0.96928372588429856</v>
      </c>
      <c r="AS282" s="64">
        <f t="shared" ca="1" si="341"/>
        <v>0.97129539710941348</v>
      </c>
      <c r="AT282" s="64">
        <f t="shared" ca="1" si="341"/>
        <v>0.97226670049447528</v>
      </c>
      <c r="AV282" s="40">
        <f t="shared" ca="1" si="271"/>
        <v>0.98462556598001316</v>
      </c>
      <c r="AW282" s="41">
        <f t="shared" ca="1" si="272"/>
        <v>1</v>
      </c>
      <c r="AX282" t="str">
        <f t="shared" ca="1" si="275"/>
        <v>+10s</v>
      </c>
      <c r="AY282">
        <f t="shared" ca="1" si="276"/>
        <v>0</v>
      </c>
      <c r="AZ282" s="5">
        <f t="shared" ca="1" si="277"/>
        <v>1</v>
      </c>
      <c r="BB282">
        <f t="shared" si="318"/>
        <v>0.23320709795435493</v>
      </c>
      <c r="BC282">
        <f t="shared" si="319"/>
        <v>0.7667929020456451</v>
      </c>
      <c r="BE282" s="33">
        <f t="shared" si="320"/>
        <v>0.36227365089961211</v>
      </c>
      <c r="BF282" s="32">
        <f t="shared" si="321"/>
        <v>0.37348513863907534</v>
      </c>
      <c r="BG282" s="33"/>
      <c r="BH282" s="34">
        <f t="shared" si="322"/>
        <v>0.6265148613609246</v>
      </c>
      <c r="BI282" s="34"/>
      <c r="BJ282" s="34">
        <f t="shared" si="327"/>
        <v>0.6265148613609246</v>
      </c>
      <c r="BK282" s="34"/>
      <c r="BL282" s="5">
        <f t="shared" ca="1" si="273"/>
        <v>0.87038014244697914</v>
      </c>
    </row>
    <row r="283" spans="1:64" x14ac:dyDescent="0.2">
      <c r="A283" s="45">
        <v>275</v>
      </c>
      <c r="B283" s="35">
        <f t="shared" si="323"/>
        <v>3.1712962962962776E-2</v>
      </c>
      <c r="C283" s="36">
        <v>89.493728341248243</v>
      </c>
      <c r="D283" s="29">
        <v>90</v>
      </c>
      <c r="E283" s="29">
        <v>3</v>
      </c>
      <c r="F283" s="37">
        <f t="shared" si="310"/>
        <v>0.5</v>
      </c>
      <c r="G283" s="38">
        <f t="shared" si="324"/>
        <v>90</v>
      </c>
      <c r="H283" s="31">
        <v>5</v>
      </c>
      <c r="I283" s="31">
        <v>20</v>
      </c>
      <c r="J283" s="36">
        <v>2.3707043826207164</v>
      </c>
      <c r="K283" s="37">
        <f t="shared" si="312"/>
        <v>0.59267609565517909</v>
      </c>
      <c r="L283" s="30">
        <f t="shared" si="313"/>
        <v>0.59267609565517909</v>
      </c>
      <c r="M283" s="37">
        <f t="shared" si="314"/>
        <v>90.592676095655179</v>
      </c>
      <c r="N283" s="37">
        <f t="shared" si="315"/>
        <v>90.592676095655179</v>
      </c>
      <c r="O283" s="37">
        <f t="shared" si="316"/>
        <v>-0.50627165875175706</v>
      </c>
      <c r="Q283" s="64">
        <f t="shared" ref="Q283:AT283" ca="1" si="342">IF(AND(ABS(SLOPE($L253:$L283,$A253:$A283)) &gt; $Q$3,
      ABS(SLOPE(OFFSET($O253:$O283, Q$7, 0),$A253:$A283)) &gt; $Q$3),
(MAX(0,(CORREL( $L253:$L283, OFFSET($O253:$O283, Q$7, 0) )))),
(1-ABS(SLOPE($L253:$L283, $A253:$A283)-SLOPE(OFFSET($O253:$O283, Q$7, 0),$A253:$A283)))
)</f>
        <v>0.98520717489675003</v>
      </c>
      <c r="R283" s="64">
        <f t="shared" ca="1" si="342"/>
        <v>0.98040933942281128</v>
      </c>
      <c r="S283" s="64">
        <f t="shared" ca="1" si="342"/>
        <v>0.97788811079983951</v>
      </c>
      <c r="T283" s="64">
        <f t="shared" ca="1" si="342"/>
        <v>0.97831418362947509</v>
      </c>
      <c r="U283" s="64">
        <f t="shared" ca="1" si="342"/>
        <v>0.97609969203964386</v>
      </c>
      <c r="V283" s="64">
        <f t="shared" ca="1" si="342"/>
        <v>0.976189507247466</v>
      </c>
      <c r="W283" s="64">
        <f t="shared" ca="1" si="342"/>
        <v>0.97918617836540445</v>
      </c>
      <c r="X283" s="64">
        <f t="shared" ca="1" si="342"/>
        <v>0.97755478250944583</v>
      </c>
      <c r="Y283" s="64">
        <f t="shared" ca="1" si="342"/>
        <v>0.97676882481806337</v>
      </c>
      <c r="Z283" s="64">
        <f t="shared" ca="1" si="342"/>
        <v>0.97674487321951398</v>
      </c>
      <c r="AA283" s="64">
        <f t="shared" ca="1" si="342"/>
        <v>0.97629771959740475</v>
      </c>
      <c r="AB283" s="64">
        <f t="shared" ca="1" si="342"/>
        <v>0.9741567266289588</v>
      </c>
      <c r="AC283" s="64">
        <f t="shared" ca="1" si="342"/>
        <v>0.97438105088184312</v>
      </c>
      <c r="AD283" s="64">
        <f t="shared" ca="1" si="342"/>
        <v>0.97775826828593926</v>
      </c>
      <c r="AE283" s="64">
        <f t="shared" ca="1" si="342"/>
        <v>0.97739590127495324</v>
      </c>
      <c r="AF283" s="64">
        <f t="shared" ca="1" si="342"/>
        <v>0.97861268331051121</v>
      </c>
      <c r="AG283" s="64">
        <f t="shared" ca="1" si="342"/>
        <v>0.98113190849900944</v>
      </c>
      <c r="AH283" s="64">
        <f t="shared" ca="1" si="342"/>
        <v>0.98201818003541375</v>
      </c>
      <c r="AI283" s="64">
        <f t="shared" ca="1" si="342"/>
        <v>0.97642739141263035</v>
      </c>
      <c r="AJ283" s="64">
        <f t="shared" ca="1" si="342"/>
        <v>0.97193049258765107</v>
      </c>
      <c r="AK283" s="64">
        <f t="shared" ca="1" si="342"/>
        <v>0.97257970870488675</v>
      </c>
      <c r="AL283" s="64">
        <f t="shared" ca="1" si="342"/>
        <v>0.9706367759650979</v>
      </c>
      <c r="AM283" s="64">
        <f t="shared" ca="1" si="342"/>
        <v>0.96655028460678161</v>
      </c>
      <c r="AN283" s="64">
        <f t="shared" ca="1" si="342"/>
        <v>0.96794581840067617</v>
      </c>
      <c r="AO283" s="64">
        <f t="shared" ca="1" si="342"/>
        <v>0.96706718532238611</v>
      </c>
      <c r="AP283" s="64">
        <f t="shared" ca="1" si="342"/>
        <v>0.96989899451831207</v>
      </c>
      <c r="AQ283" s="64">
        <f t="shared" ca="1" si="342"/>
        <v>0.97099183509532405</v>
      </c>
      <c r="AR283" s="64">
        <f t="shared" ca="1" si="342"/>
        <v>0.97280457704254075</v>
      </c>
      <c r="AS283" s="64">
        <f t="shared" ca="1" si="342"/>
        <v>0.97368569373045377</v>
      </c>
      <c r="AT283" s="64">
        <f t="shared" ca="1" si="342"/>
        <v>0.97122136935675829</v>
      </c>
      <c r="AV283" s="40">
        <f t="shared" ca="1" si="271"/>
        <v>0.98520717489675003</v>
      </c>
      <c r="AW283" s="41">
        <f t="shared" ca="1" si="272"/>
        <v>0</v>
      </c>
      <c r="AX283" t="str">
        <f t="shared" ca="1" si="275"/>
        <v>No Time Shift</v>
      </c>
      <c r="AY283">
        <f t="shared" ca="1" si="276"/>
        <v>0</v>
      </c>
      <c r="AZ283" s="5">
        <f t="shared" ca="1" si="277"/>
        <v>1</v>
      </c>
      <c r="BB283">
        <f t="shared" si="318"/>
        <v>0.21978955088138724</v>
      </c>
      <c r="BC283">
        <f t="shared" si="319"/>
        <v>0.78021044911861281</v>
      </c>
      <c r="BE283" s="33">
        <f t="shared" si="320"/>
        <v>0.59267609565517909</v>
      </c>
      <c r="BF283" s="32">
        <f t="shared" si="321"/>
        <v>0.35199670851537262</v>
      </c>
      <c r="BG283" s="33"/>
      <c r="BH283" s="34">
        <f t="shared" si="322"/>
        <v>0.64800329148462743</v>
      </c>
      <c r="BI283" s="34"/>
      <c r="BJ283" s="34">
        <f t="shared" si="327"/>
        <v>0.64800329148462743</v>
      </c>
      <c r="BK283" s="34"/>
      <c r="BL283" s="5">
        <f t="shared" ca="1" si="273"/>
        <v>0.87773682212712567</v>
      </c>
    </row>
    <row r="284" spans="1:64" x14ac:dyDescent="0.2">
      <c r="A284" s="45">
        <v>276</v>
      </c>
      <c r="B284" s="35">
        <f t="shared" si="323"/>
        <v>3.1828703703703519E-2</v>
      </c>
      <c r="C284" s="36">
        <v>88.868131983538831</v>
      </c>
      <c r="D284" s="29">
        <v>90</v>
      </c>
      <c r="E284" s="29">
        <v>3</v>
      </c>
      <c r="F284" s="37">
        <f t="shared" si="310"/>
        <v>0.5</v>
      </c>
      <c r="G284" s="38">
        <f t="shared" si="324"/>
        <v>90</v>
      </c>
      <c r="H284" s="31">
        <v>5</v>
      </c>
      <c r="I284" s="31">
        <v>20</v>
      </c>
      <c r="J284" s="36">
        <v>3.2872338269035768</v>
      </c>
      <c r="K284" s="37">
        <f t="shared" si="312"/>
        <v>0.82180845672589409</v>
      </c>
      <c r="L284" s="30">
        <f t="shared" si="313"/>
        <v>0.82180845672589409</v>
      </c>
      <c r="M284" s="37">
        <f t="shared" si="314"/>
        <v>90.82180845672589</v>
      </c>
      <c r="N284" s="37">
        <f t="shared" si="315"/>
        <v>90.82180845672589</v>
      </c>
      <c r="O284" s="37">
        <f t="shared" si="316"/>
        <v>-1.1318680164611692</v>
      </c>
      <c r="Q284" s="64">
        <f t="shared" ref="Q284:AT284" ca="1" si="343">IF(AND(ABS(SLOPE($L254:$L284,$A254:$A284)) &gt; $Q$3,
      ABS(SLOPE(OFFSET($O254:$O284, Q$7, 0),$A254:$A284)) &gt; $Q$3),
(MAX(0,(CORREL( $L254:$L284, OFFSET($O254:$O284, Q$7, 0) )))),
(1-ABS(SLOPE($L254:$L284, $A254:$A284)-SLOPE(OFFSET($O254:$O284, Q$7, 0),$A254:$A284)))
)</f>
        <v>0.98127596119333671</v>
      </c>
      <c r="R284" s="64">
        <f t="shared" ca="1" si="343"/>
        <v>0.97906653365125107</v>
      </c>
      <c r="S284" s="64">
        <f t="shared" ca="1" si="343"/>
        <v>0.97942263101209448</v>
      </c>
      <c r="T284" s="64">
        <f t="shared" ca="1" si="343"/>
        <v>0.97752943727106534</v>
      </c>
      <c r="U284" s="64">
        <f t="shared" ca="1" si="343"/>
        <v>0.97757176357344056</v>
      </c>
      <c r="V284" s="64">
        <f t="shared" ca="1" si="343"/>
        <v>0.98022253886148691</v>
      </c>
      <c r="W284" s="64">
        <f t="shared" ca="1" si="343"/>
        <v>0.97868470080307968</v>
      </c>
      <c r="X284" s="64">
        <f t="shared" ca="1" si="343"/>
        <v>0.97817403201551589</v>
      </c>
      <c r="Y284" s="64">
        <f t="shared" ca="1" si="343"/>
        <v>0.97813182752738037</v>
      </c>
      <c r="Z284" s="64">
        <f t="shared" ca="1" si="343"/>
        <v>0.97771242211178255</v>
      </c>
      <c r="AA284" s="64">
        <f t="shared" ca="1" si="343"/>
        <v>0.97574706447203841</v>
      </c>
      <c r="AB284" s="64">
        <f t="shared" ca="1" si="343"/>
        <v>0.97592035550593026</v>
      </c>
      <c r="AC284" s="64">
        <f t="shared" ca="1" si="343"/>
        <v>0.97893516833974004</v>
      </c>
      <c r="AD284" s="64">
        <f t="shared" ca="1" si="343"/>
        <v>0.97866797255943228</v>
      </c>
      <c r="AE284" s="64">
        <f t="shared" ca="1" si="343"/>
        <v>0.97981926714944789</v>
      </c>
      <c r="AF284" s="64">
        <f t="shared" ca="1" si="343"/>
        <v>0.98218436588827041</v>
      </c>
      <c r="AG284" s="64">
        <f t="shared" ca="1" si="343"/>
        <v>0.98300437216752923</v>
      </c>
      <c r="AH284" s="64">
        <f t="shared" ca="1" si="343"/>
        <v>0.9777777523966239</v>
      </c>
      <c r="AI284" s="64">
        <f t="shared" ca="1" si="343"/>
        <v>0.97369166739184332</v>
      </c>
      <c r="AJ284" s="64">
        <f t="shared" ca="1" si="343"/>
        <v>0.9742414617783659</v>
      </c>
      <c r="AK284" s="64">
        <f t="shared" ca="1" si="343"/>
        <v>0.97256821274597915</v>
      </c>
      <c r="AL284" s="64">
        <f t="shared" ca="1" si="343"/>
        <v>0.96869508844841234</v>
      </c>
      <c r="AM284" s="64">
        <f t="shared" ca="1" si="343"/>
        <v>0.96987711838027779</v>
      </c>
      <c r="AN284" s="64">
        <f t="shared" ca="1" si="343"/>
        <v>0.96902403637326651</v>
      </c>
      <c r="AO284" s="64">
        <f t="shared" ca="1" si="343"/>
        <v>0.9714625664247325</v>
      </c>
      <c r="AP284" s="64">
        <f t="shared" ca="1" si="343"/>
        <v>0.97246501303977539</v>
      </c>
      <c r="AQ284" s="64">
        <f t="shared" ca="1" si="343"/>
        <v>0.97408961851577225</v>
      </c>
      <c r="AR284" s="64">
        <f t="shared" ca="1" si="343"/>
        <v>0.9748854329902904</v>
      </c>
      <c r="AS284" s="64">
        <f t="shared" ca="1" si="343"/>
        <v>0.97269811714061216</v>
      </c>
      <c r="AT284" s="64">
        <f t="shared" ca="1" si="343"/>
        <v>0.97192945397138175</v>
      </c>
      <c r="AV284" s="40">
        <f t="shared" ca="1" si="271"/>
        <v>0.98300437216752923</v>
      </c>
      <c r="AW284" s="41">
        <f t="shared" ca="1" si="272"/>
        <v>16</v>
      </c>
      <c r="AX284" t="str">
        <f t="shared" ca="1" si="275"/>
        <v>+160s</v>
      </c>
      <c r="AY284">
        <f t="shared" ca="1" si="276"/>
        <v>150</v>
      </c>
      <c r="AZ284" s="5">
        <f t="shared" ca="1" si="277"/>
        <v>0.5</v>
      </c>
      <c r="BB284">
        <f t="shared" si="318"/>
        <v>0.39073529463741263</v>
      </c>
      <c r="BC284">
        <f t="shared" si="319"/>
        <v>0.60926470536258737</v>
      </c>
      <c r="BE284" s="33">
        <f t="shared" si="320"/>
        <v>0.82180845672589409</v>
      </c>
      <c r="BF284" s="32">
        <f t="shared" si="321"/>
        <v>0.62576922816216041</v>
      </c>
      <c r="BG284" s="33"/>
      <c r="BH284" s="34">
        <f t="shared" si="322"/>
        <v>0.37423077183783959</v>
      </c>
      <c r="BI284" s="34"/>
      <c r="BJ284" s="34">
        <f t="shared" si="327"/>
        <v>0.37423077183783959</v>
      </c>
      <c r="BK284" s="34"/>
      <c r="BL284" s="5">
        <f t="shared" ca="1" si="273"/>
        <v>0.61907838133512294</v>
      </c>
    </row>
    <row r="285" spans="1:64" x14ac:dyDescent="0.2">
      <c r="A285" s="45">
        <v>277</v>
      </c>
      <c r="B285" s="35">
        <f t="shared" si="323"/>
        <v>3.1944444444444262E-2</v>
      </c>
      <c r="C285" s="36">
        <v>89.265469734960675</v>
      </c>
      <c r="D285" s="29">
        <v>90</v>
      </c>
      <c r="E285" s="29">
        <v>3</v>
      </c>
      <c r="F285" s="37">
        <f t="shared" si="310"/>
        <v>0.5</v>
      </c>
      <c r="G285" s="38">
        <f t="shared" si="324"/>
        <v>90</v>
      </c>
      <c r="H285" s="31">
        <v>5</v>
      </c>
      <c r="I285" s="31">
        <v>20</v>
      </c>
      <c r="J285" s="36">
        <v>4.1967188466137717</v>
      </c>
      <c r="K285" s="37">
        <f t="shared" si="312"/>
        <v>1.0491797116534429</v>
      </c>
      <c r="L285" s="30">
        <f t="shared" si="313"/>
        <v>1.0491797116534429</v>
      </c>
      <c r="M285" s="37">
        <f t="shared" si="314"/>
        <v>91.049179711653437</v>
      </c>
      <c r="N285" s="37">
        <f t="shared" si="315"/>
        <v>91.049179711653437</v>
      </c>
      <c r="O285" s="37">
        <f t="shared" si="316"/>
        <v>-0.73453026503932506</v>
      </c>
      <c r="Q285" s="64">
        <f t="shared" ref="Q285:AT285" ca="1" si="344">IF(AND(ABS(SLOPE($L255:$L285,$A255:$A285)) &gt; $Q$3,
      ABS(SLOPE(OFFSET($O255:$O285, Q$7, 0),$A255:$A285)) &gt; $Q$3),
(MAX(0,(CORREL( $L255:$L285, OFFSET($O255:$O285, Q$7, 0) )))),
(1-ABS(SLOPE($L255:$L285, $A255:$A285)-SLOPE(OFFSET($O255:$O285, Q$7, 0),$A255:$A285)))
)</f>
        <v>0.98005864598572967</v>
      </c>
      <c r="R285" s="64">
        <f t="shared" ca="1" si="344"/>
        <v>0.98034824621316918</v>
      </c>
      <c r="S285" s="64">
        <f t="shared" ca="1" si="344"/>
        <v>0.97876041274516046</v>
      </c>
      <c r="T285" s="64">
        <f t="shared" ca="1" si="344"/>
        <v>0.97875763656548542</v>
      </c>
      <c r="U285" s="64">
        <f t="shared" ca="1" si="344"/>
        <v>0.98107959430980385</v>
      </c>
      <c r="V285" s="64">
        <f t="shared" ca="1" si="344"/>
        <v>0.97963080116024115</v>
      </c>
      <c r="W285" s="64">
        <f t="shared" ca="1" si="344"/>
        <v>0.97938162179766319</v>
      </c>
      <c r="X285" s="64">
        <f t="shared" ca="1" si="344"/>
        <v>0.97932208925057307</v>
      </c>
      <c r="Y285" s="64">
        <f t="shared" ca="1" si="344"/>
        <v>0.97892908880973639</v>
      </c>
      <c r="Z285" s="64">
        <f t="shared" ca="1" si="344"/>
        <v>0.97713077498164658</v>
      </c>
      <c r="AA285" s="64">
        <f t="shared" ca="1" si="344"/>
        <v>0.97725558075698338</v>
      </c>
      <c r="AB285" s="64">
        <f t="shared" ca="1" si="344"/>
        <v>0.97992585161077228</v>
      </c>
      <c r="AC285" s="64">
        <f t="shared" ca="1" si="344"/>
        <v>0.97974906814266438</v>
      </c>
      <c r="AD285" s="64">
        <f t="shared" ca="1" si="344"/>
        <v>0.98083802445711044</v>
      </c>
      <c r="AE285" s="64">
        <f t="shared" ca="1" si="344"/>
        <v>0.98305645307372092</v>
      </c>
      <c r="AF285" s="64">
        <f t="shared" ca="1" si="344"/>
        <v>0.98381342540075611</v>
      </c>
      <c r="AG285" s="64">
        <f t="shared" ca="1" si="344"/>
        <v>0.97893330983435889</v>
      </c>
      <c r="AH285" s="64">
        <f t="shared" ca="1" si="344"/>
        <v>0.97523787670420392</v>
      </c>
      <c r="AI285" s="64">
        <f t="shared" ca="1" si="344"/>
        <v>0.97569318572216912</v>
      </c>
      <c r="AJ285" s="64">
        <f t="shared" ca="1" si="344"/>
        <v>0.97427625399202544</v>
      </c>
      <c r="AK285" s="64">
        <f t="shared" ca="1" si="344"/>
        <v>0.97060625215455021</v>
      </c>
      <c r="AL285" s="64">
        <f t="shared" ca="1" si="344"/>
        <v>0.97158537867069994</v>
      </c>
      <c r="AM285" s="64">
        <f t="shared" ca="1" si="344"/>
        <v>0.97075667140310784</v>
      </c>
      <c r="AN285" s="64">
        <f t="shared" ca="1" si="344"/>
        <v>0.97282141471168693</v>
      </c>
      <c r="AO285" s="64">
        <f t="shared" ca="1" si="344"/>
        <v>0.97373789032243863</v>
      </c>
      <c r="AP285" s="64">
        <f t="shared" ca="1" si="344"/>
        <v>0.97518362468482311</v>
      </c>
      <c r="AQ285" s="64">
        <f t="shared" ca="1" si="344"/>
        <v>0.97589833023750283</v>
      </c>
      <c r="AR285" s="64">
        <f t="shared" ca="1" si="344"/>
        <v>0.97397435423100664</v>
      </c>
      <c r="AS285" s="64">
        <f t="shared" ca="1" si="344"/>
        <v>0.97327842410276144</v>
      </c>
      <c r="AT285" s="64">
        <f t="shared" ca="1" si="344"/>
        <v>0.97091359332821481</v>
      </c>
      <c r="AV285" s="40">
        <f t="shared" ca="1" si="271"/>
        <v>0.98381342540075611</v>
      </c>
      <c r="AW285" s="41">
        <f t="shared" ca="1" si="272"/>
        <v>15</v>
      </c>
      <c r="AX285" t="str">
        <f t="shared" ca="1" si="275"/>
        <v>+150s</v>
      </c>
      <c r="AY285">
        <f t="shared" ca="1" si="276"/>
        <v>140</v>
      </c>
      <c r="AZ285" s="5">
        <f t="shared" ca="1" si="277"/>
        <v>0.53333333333333333</v>
      </c>
      <c r="BB285">
        <f t="shared" si="318"/>
        <v>0.35674199533855361</v>
      </c>
      <c r="BC285">
        <f t="shared" si="319"/>
        <v>0.64325800466144645</v>
      </c>
      <c r="BE285" s="33">
        <f t="shared" si="320"/>
        <v>1.0491797116534429</v>
      </c>
      <c r="BF285" s="32">
        <f t="shared" si="321"/>
        <v>0.57132838046583978</v>
      </c>
      <c r="BG285" s="33"/>
      <c r="BH285" s="34">
        <f t="shared" si="322"/>
        <v>0.42867161953416022</v>
      </c>
      <c r="BI285" s="34"/>
      <c r="BJ285" s="34">
        <f t="shared" si="327"/>
        <v>0.42867161953416022</v>
      </c>
      <c r="BK285" s="34"/>
      <c r="BL285" s="5">
        <f t="shared" ca="1" si="273"/>
        <v>0.64860612608941659</v>
      </c>
    </row>
    <row r="286" spans="1:64" x14ac:dyDescent="0.2">
      <c r="A286" s="45">
        <v>278</v>
      </c>
      <c r="B286" s="35">
        <f t="shared" si="323"/>
        <v>3.2060185185185004E-2</v>
      </c>
      <c r="C286" s="36">
        <v>89.970699721597029</v>
      </c>
      <c r="D286" s="29">
        <v>90</v>
      </c>
      <c r="E286" s="29">
        <v>3</v>
      </c>
      <c r="F286" s="37">
        <f t="shared" si="310"/>
        <v>0.5</v>
      </c>
      <c r="G286" s="38">
        <f t="shared" si="324"/>
        <v>90</v>
      </c>
      <c r="H286" s="31">
        <v>5</v>
      </c>
      <c r="I286" s="31">
        <v>20</v>
      </c>
      <c r="J286" s="36">
        <v>5.0972104478681715</v>
      </c>
      <c r="K286" s="37">
        <f t="shared" si="312"/>
        <v>1.2743026119670429</v>
      </c>
      <c r="L286" s="30">
        <f t="shared" si="313"/>
        <v>1.2743026119670429</v>
      </c>
      <c r="M286" s="37">
        <f t="shared" si="314"/>
        <v>91.274302611967045</v>
      </c>
      <c r="N286" s="37">
        <f t="shared" si="315"/>
        <v>91.274302611967045</v>
      </c>
      <c r="O286" s="37">
        <f t="shared" si="316"/>
        <v>-2.9300278402971003E-2</v>
      </c>
      <c r="Q286" s="64">
        <f t="shared" ref="Q286:AT286" ca="1" si="345">IF(AND(ABS(SLOPE($L256:$L286,$A256:$A286)) &gt; $Q$3,
      ABS(SLOPE(OFFSET($O256:$O286, Q$7, 0),$A256:$A286)) &gt; $Q$3),
(MAX(0,(CORREL( $L256:$L286, OFFSET($O256:$O286, Q$7, 0) )))),
(1-ABS(SLOPE($L256:$L286, $A256:$A286)-SLOPE(OFFSET($O256:$O286, Q$7, 0),$A256:$A286)))
)</f>
        <v>0.98111632344734157</v>
      </c>
      <c r="R286" s="64">
        <f t="shared" ca="1" si="345"/>
        <v>0.97982018093355072</v>
      </c>
      <c r="S286" s="64">
        <f t="shared" ca="1" si="345"/>
        <v>0.97977434923131868</v>
      </c>
      <c r="T286" s="64">
        <f t="shared" ca="1" si="345"/>
        <v>0.98178213666212277</v>
      </c>
      <c r="U286" s="64">
        <f t="shared" ca="1" si="345"/>
        <v>0.98041851854017414</v>
      </c>
      <c r="V286" s="64">
        <f t="shared" ca="1" si="345"/>
        <v>0.98041899226474338</v>
      </c>
      <c r="W286" s="64">
        <f t="shared" ca="1" si="345"/>
        <v>0.98034292497658415</v>
      </c>
      <c r="X286" s="64">
        <f t="shared" ca="1" si="345"/>
        <v>0.97997517763790176</v>
      </c>
      <c r="Y286" s="64">
        <f t="shared" ca="1" si="345"/>
        <v>0.97833653954635069</v>
      </c>
      <c r="Z286" s="64">
        <f t="shared" ca="1" si="345"/>
        <v>0.97841504548836278</v>
      </c>
      <c r="AA286" s="64">
        <f t="shared" ca="1" si="345"/>
        <v>0.98075609407662401</v>
      </c>
      <c r="AB286" s="64">
        <f t="shared" ca="1" si="345"/>
        <v>0.98066564108145526</v>
      </c>
      <c r="AC286" s="64">
        <f t="shared" ca="1" si="345"/>
        <v>0.98169495953208774</v>
      </c>
      <c r="AD286" s="64">
        <f t="shared" ca="1" si="345"/>
        <v>0.98377311208566598</v>
      </c>
      <c r="AE286" s="64">
        <f t="shared" ca="1" si="345"/>
        <v>0.98446982156518292</v>
      </c>
      <c r="AF286" s="64">
        <f t="shared" ca="1" si="345"/>
        <v>0.97992106188276529</v>
      </c>
      <c r="AG286" s="64">
        <f t="shared" ca="1" si="345"/>
        <v>0.97659898938408907</v>
      </c>
      <c r="AH286" s="64">
        <f t="shared" ca="1" si="345"/>
        <v>0.97696404687258331</v>
      </c>
      <c r="AI286" s="64">
        <f t="shared" ca="1" si="345"/>
        <v>0.97579196842612892</v>
      </c>
      <c r="AJ286" s="64">
        <f t="shared" ca="1" si="345"/>
        <v>0.97231630440133965</v>
      </c>
      <c r="AK286" s="64">
        <f t="shared" ca="1" si="345"/>
        <v>0.97310161933449157</v>
      </c>
      <c r="AL286" s="64">
        <f t="shared" ca="1" si="345"/>
        <v>0.97229627840937682</v>
      </c>
      <c r="AM286" s="64">
        <f t="shared" ca="1" si="345"/>
        <v>0.97400395310279764</v>
      </c>
      <c r="AN286" s="64">
        <f t="shared" ca="1" si="345"/>
        <v>0.97483825083943798</v>
      </c>
      <c r="AO286" s="64">
        <f t="shared" ca="1" si="345"/>
        <v>0.9761130604074475</v>
      </c>
      <c r="AP286" s="64">
        <f t="shared" ca="1" si="345"/>
        <v>0.97675025331892096</v>
      </c>
      <c r="AQ286" s="64">
        <f t="shared" ca="1" si="345"/>
        <v>0.97507789422873781</v>
      </c>
      <c r="AR286" s="64">
        <f t="shared" ca="1" si="345"/>
        <v>0.97445147872362436</v>
      </c>
      <c r="AS286" s="64">
        <f t="shared" ca="1" si="345"/>
        <v>0.97232373323189636</v>
      </c>
      <c r="AT286" s="64">
        <f t="shared" ca="1" si="345"/>
        <v>0.97378787434481306</v>
      </c>
      <c r="AV286" s="40">
        <f t="shared" ca="1" si="271"/>
        <v>0.98446982156518292</v>
      </c>
      <c r="AW286" s="41">
        <f t="shared" ca="1" si="272"/>
        <v>14</v>
      </c>
      <c r="AX286" t="str">
        <f t="shared" ca="1" si="275"/>
        <v>+140s</v>
      </c>
      <c r="AY286">
        <f t="shared" ca="1" si="276"/>
        <v>130</v>
      </c>
      <c r="AZ286" s="5">
        <f t="shared" ca="1" si="277"/>
        <v>0.56666666666666665</v>
      </c>
      <c r="BB286">
        <f t="shared" si="318"/>
        <v>0.26072057807400278</v>
      </c>
      <c r="BC286">
        <f t="shared" si="319"/>
        <v>0.73927942192599727</v>
      </c>
      <c r="BE286" s="33">
        <f t="shared" si="320"/>
        <v>1.2743026119670429</v>
      </c>
      <c r="BF286" s="32">
        <f t="shared" si="321"/>
        <v>0.41754844557556231</v>
      </c>
      <c r="BG286" s="33"/>
      <c r="BH286" s="34">
        <f t="shared" si="322"/>
        <v>0.58245155442443775</v>
      </c>
      <c r="BI286" s="34"/>
      <c r="BJ286" s="34">
        <f t="shared" si="327"/>
        <v>0.58245155442443775</v>
      </c>
      <c r="BK286" s="34"/>
      <c r="BL286" s="5">
        <f t="shared" ca="1" si="273"/>
        <v>0.71119601421876244</v>
      </c>
    </row>
    <row r="287" spans="1:64" x14ac:dyDescent="0.2">
      <c r="A287" s="45">
        <v>279</v>
      </c>
      <c r="B287" s="35">
        <f t="shared" si="323"/>
        <v>3.2175925925925747E-2</v>
      </c>
      <c r="C287" s="36">
        <v>89.714632137060661</v>
      </c>
      <c r="D287" s="29">
        <v>90</v>
      </c>
      <c r="E287" s="29">
        <v>3</v>
      </c>
      <c r="F287" s="37">
        <f t="shared" si="310"/>
        <v>0.5</v>
      </c>
      <c r="G287" s="38">
        <f t="shared" si="324"/>
        <v>90</v>
      </c>
      <c r="H287" s="31">
        <v>5</v>
      </c>
      <c r="I287" s="31">
        <v>20</v>
      </c>
      <c r="J287" s="36">
        <v>5.986778909357775</v>
      </c>
      <c r="K287" s="37">
        <f t="shared" si="312"/>
        <v>1.4966947273394438</v>
      </c>
      <c r="L287" s="30">
        <f t="shared" si="313"/>
        <v>1.4966947273394438</v>
      </c>
      <c r="M287" s="37">
        <f t="shared" si="314"/>
        <v>91.496694727339445</v>
      </c>
      <c r="N287" s="37">
        <f t="shared" si="315"/>
        <v>91.496694727339445</v>
      </c>
      <c r="O287" s="37">
        <f t="shared" si="316"/>
        <v>-0.28536786293933858</v>
      </c>
      <c r="Q287" s="64">
        <f t="shared" ref="Q287:AT287" ca="1" si="346">IF(AND(ABS(SLOPE($L257:$L287,$A257:$A287)) &gt; $Q$3,
      ABS(SLOPE(OFFSET($O257:$O287, Q$7, 0),$A257:$A287)) &gt; $Q$3),
(MAX(0,(CORREL( $L257:$L287, OFFSET($O257:$O287, Q$7, 0) )))),
(1-ABS(SLOPE($L257:$L287, $A257:$A287)-SLOPE(OFFSET($O257:$O287, Q$7, 0),$A257:$A287)))
)</f>
        <v>0.98073093434886316</v>
      </c>
      <c r="R287" s="64">
        <f t="shared" ca="1" si="346"/>
        <v>0.98064379877215102</v>
      </c>
      <c r="S287" s="64">
        <f t="shared" ca="1" si="346"/>
        <v>0.98234994398785991</v>
      </c>
      <c r="T287" s="64">
        <f t="shared" ca="1" si="346"/>
        <v>0.98106819303925663</v>
      </c>
      <c r="U287" s="64">
        <f t="shared" ca="1" si="346"/>
        <v>0.98130819180136064</v>
      </c>
      <c r="V287" s="64">
        <f t="shared" ca="1" si="346"/>
        <v>0.98121626878915968</v>
      </c>
      <c r="W287" s="64">
        <f t="shared" ca="1" si="346"/>
        <v>0.98087278986974213</v>
      </c>
      <c r="X287" s="64">
        <f t="shared" ca="1" si="346"/>
        <v>0.97938752705287424</v>
      </c>
      <c r="Y287" s="64">
        <f t="shared" ca="1" si="346"/>
        <v>0.97942160297177316</v>
      </c>
      <c r="Z287" s="64">
        <f t="shared" ca="1" si="346"/>
        <v>0.98144653196420828</v>
      </c>
      <c r="AA287" s="64">
        <f t="shared" ca="1" si="346"/>
        <v>0.98143891694998409</v>
      </c>
      <c r="AB287" s="64">
        <f t="shared" ca="1" si="346"/>
        <v>0.98241090556507049</v>
      </c>
      <c r="AC287" s="64">
        <f t="shared" ca="1" si="346"/>
        <v>0.98435424794810977</v>
      </c>
      <c r="AD287" s="64">
        <f t="shared" ca="1" si="346"/>
        <v>0.98499306395296826</v>
      </c>
      <c r="AE287" s="64">
        <f t="shared" ca="1" si="346"/>
        <v>0.98076270981374558</v>
      </c>
      <c r="AF287" s="64">
        <f t="shared" ca="1" si="346"/>
        <v>0.97779921081094434</v>
      </c>
      <c r="AG287" s="64">
        <f t="shared" ca="1" si="346"/>
        <v>0.97807763861883645</v>
      </c>
      <c r="AH287" s="64">
        <f t="shared" ca="1" si="346"/>
        <v>0.97714060700269534</v>
      </c>
      <c r="AI287" s="64">
        <f t="shared" ca="1" si="346"/>
        <v>0.97385177292369385</v>
      </c>
      <c r="AJ287" s="64">
        <f t="shared" ca="1" si="346"/>
        <v>0.97445105390269127</v>
      </c>
      <c r="AK287" s="64">
        <f t="shared" ca="1" si="346"/>
        <v>0.9736682185297435</v>
      </c>
      <c r="AL287" s="64">
        <f t="shared" ca="1" si="346"/>
        <v>0.97503312549088916</v>
      </c>
      <c r="AM287" s="64">
        <f t="shared" ca="1" si="346"/>
        <v>0.97578848889360137</v>
      </c>
      <c r="AN287" s="64">
        <f t="shared" ca="1" si="346"/>
        <v>0.97689916985230485</v>
      </c>
      <c r="AO287" s="64">
        <f t="shared" ca="1" si="346"/>
        <v>0.97746192573004254</v>
      </c>
      <c r="AP287" s="64">
        <f t="shared" ca="1" si="346"/>
        <v>0.97603115684684394</v>
      </c>
      <c r="AQ287" s="64">
        <f t="shared" ca="1" si="346"/>
        <v>0.97547150365712176</v>
      </c>
      <c r="AR287" s="64">
        <f t="shared" ca="1" si="346"/>
        <v>0.97357145553762692</v>
      </c>
      <c r="AS287" s="64">
        <f t="shared" ca="1" si="346"/>
        <v>0.97495939772916906</v>
      </c>
      <c r="AT287" s="64">
        <f t="shared" ca="1" si="346"/>
        <v>0.9769595693210773</v>
      </c>
      <c r="AV287" s="40">
        <f t="shared" ca="1" si="271"/>
        <v>0.98499306395296826</v>
      </c>
      <c r="AW287" s="41">
        <f t="shared" ca="1" si="272"/>
        <v>13</v>
      </c>
      <c r="AX287" t="str">
        <f t="shared" ca="1" si="275"/>
        <v>+130s</v>
      </c>
      <c r="AY287">
        <f t="shared" ca="1" si="276"/>
        <v>120</v>
      </c>
      <c r="AZ287" s="5">
        <f t="shared" ca="1" si="277"/>
        <v>0.6</v>
      </c>
      <c r="BB287">
        <f t="shared" si="318"/>
        <v>0.35641251805575647</v>
      </c>
      <c r="BC287">
        <f t="shared" si="319"/>
        <v>0.64358748194424353</v>
      </c>
      <c r="BE287" s="33">
        <f t="shared" si="320"/>
        <v>1.4966947273394438</v>
      </c>
      <c r="BF287" s="32">
        <f t="shared" si="321"/>
        <v>0.57080071698679768</v>
      </c>
      <c r="BG287" s="33"/>
      <c r="BH287" s="34">
        <f t="shared" si="322"/>
        <v>0.42919928301320232</v>
      </c>
      <c r="BI287" s="34"/>
      <c r="BJ287" s="34">
        <f t="shared" si="327"/>
        <v>0.42919928301320232</v>
      </c>
      <c r="BK287" s="34"/>
      <c r="BL287" s="5">
        <f t="shared" ca="1" si="273"/>
        <v>0.67139744898872344</v>
      </c>
    </row>
    <row r="288" spans="1:64" x14ac:dyDescent="0.2">
      <c r="A288" s="45">
        <v>280</v>
      </c>
      <c r="B288" s="35">
        <f t="shared" si="323"/>
        <v>3.2291666666666489E-2</v>
      </c>
      <c r="C288" s="36">
        <v>90.379516414093118</v>
      </c>
      <c r="D288" s="29">
        <v>90</v>
      </c>
      <c r="E288" s="29">
        <v>3</v>
      </c>
      <c r="F288" s="37">
        <f t="shared" si="310"/>
        <v>0.5</v>
      </c>
      <c r="G288" s="38">
        <f t="shared" si="324"/>
        <v>90</v>
      </c>
      <c r="H288" s="31">
        <v>5</v>
      </c>
      <c r="I288" s="31">
        <v>20</v>
      </c>
      <c r="J288" s="36">
        <v>6.8635179176716008</v>
      </c>
      <c r="K288" s="37">
        <f t="shared" si="312"/>
        <v>1.7158794794179002</v>
      </c>
      <c r="L288" s="30">
        <f t="shared" si="313"/>
        <v>1.7158794794179002</v>
      </c>
      <c r="M288" s="37">
        <f t="shared" si="314"/>
        <v>91.715879479417907</v>
      </c>
      <c r="N288" s="37">
        <f t="shared" si="315"/>
        <v>91.715879479417907</v>
      </c>
      <c r="O288" s="37">
        <f t="shared" si="316"/>
        <v>0.37951641409311776</v>
      </c>
      <c r="Q288" s="64">
        <f t="shared" ref="Q288:AT288" ca="1" si="347">IF(AND(ABS(SLOPE($L258:$L288,$A258:$A288)) &gt; $Q$3,
      ABS(SLOPE(OFFSET($O258:$O288, Q$7, 0),$A258:$A288)) &gt; $Q$3),
(MAX(0,(CORREL( $L258:$L288, OFFSET($O258:$O288, Q$7, 0) )))),
(1-ABS(SLOPE($L258:$L288, $A258:$A288)-SLOPE(OFFSET($O258:$O288, Q$7, 0),$A258:$A288)))
)</f>
        <v>0.98138363966721476</v>
      </c>
      <c r="R288" s="64">
        <f t="shared" ca="1" si="347"/>
        <v>0.98279880484411253</v>
      </c>
      <c r="S288" s="64">
        <f t="shared" ca="1" si="347"/>
        <v>0.98159610943730891</v>
      </c>
      <c r="T288" s="64">
        <f t="shared" ca="1" si="347"/>
        <v>0.98206700672497482</v>
      </c>
      <c r="U288" s="64">
        <f t="shared" ca="1" si="347"/>
        <v>0.98195980666208593</v>
      </c>
      <c r="V288" s="64">
        <f t="shared" ca="1" si="347"/>
        <v>0.98163975903195733</v>
      </c>
      <c r="W288" s="64">
        <f t="shared" ca="1" si="347"/>
        <v>0.98030251209413266</v>
      </c>
      <c r="X288" s="64">
        <f t="shared" ca="1" si="347"/>
        <v>0.98029375025559518</v>
      </c>
      <c r="Y288" s="64">
        <f t="shared" ca="1" si="347"/>
        <v>0.98201370979524305</v>
      </c>
      <c r="Z288" s="64">
        <f t="shared" ca="1" si="347"/>
        <v>0.98208595843704438</v>
      </c>
      <c r="AA288" s="64">
        <f t="shared" ca="1" si="347"/>
        <v>0.98300257867746088</v>
      </c>
      <c r="AB288" s="64">
        <f t="shared" ca="1" si="347"/>
        <v>0.98481575757154438</v>
      </c>
      <c r="AC288" s="64">
        <f t="shared" ca="1" si="347"/>
        <v>0.98539869523089385</v>
      </c>
      <c r="AD288" s="64">
        <f t="shared" ca="1" si="347"/>
        <v>0.9814757356515833</v>
      </c>
      <c r="AE288" s="64">
        <f t="shared" ca="1" si="347"/>
        <v>0.97885822945057677</v>
      </c>
      <c r="AF288" s="64">
        <f t="shared" ca="1" si="347"/>
        <v>0.97905311091077474</v>
      </c>
      <c r="AG288" s="64">
        <f t="shared" ca="1" si="347"/>
        <v>0.97834277853094764</v>
      </c>
      <c r="AH288" s="64">
        <f t="shared" ca="1" si="347"/>
        <v>0.97523439443527538</v>
      </c>
      <c r="AI288" s="64">
        <f t="shared" ca="1" si="347"/>
        <v>0.97565426266339506</v>
      </c>
      <c r="AJ288" s="64">
        <f t="shared" ca="1" si="347"/>
        <v>0.97489320310350547</v>
      </c>
      <c r="AK288" s="64">
        <f t="shared" ca="1" si="347"/>
        <v>0.97592751574775694</v>
      </c>
      <c r="AL288" s="64">
        <f t="shared" ca="1" si="347"/>
        <v>0.97660670392612692</v>
      </c>
      <c r="AM288" s="64">
        <f t="shared" ca="1" si="347"/>
        <v>0.97755903945214728</v>
      </c>
      <c r="AN288" s="64">
        <f t="shared" ca="1" si="347"/>
        <v>0.97804997521050085</v>
      </c>
      <c r="AO288" s="64">
        <f t="shared" ca="1" si="347"/>
        <v>0.97685226347187659</v>
      </c>
      <c r="AP288" s="64">
        <f t="shared" ca="1" si="347"/>
        <v>0.97635703100597904</v>
      </c>
      <c r="AQ288" s="64">
        <f t="shared" ca="1" si="347"/>
        <v>0.97467669323150763</v>
      </c>
      <c r="AR288" s="64">
        <f t="shared" ca="1" si="347"/>
        <v>0.97599103390689645</v>
      </c>
      <c r="AS288" s="64">
        <f t="shared" ca="1" si="347"/>
        <v>0.9778568289430648</v>
      </c>
      <c r="AT288" s="64">
        <f t="shared" ca="1" si="347"/>
        <v>0.97775828111489294</v>
      </c>
      <c r="AV288" s="40">
        <f t="shared" ca="1" si="271"/>
        <v>0.98539869523089385</v>
      </c>
      <c r="AW288" s="41">
        <f t="shared" ca="1" si="272"/>
        <v>12</v>
      </c>
      <c r="AX288" t="str">
        <f t="shared" ca="1" si="275"/>
        <v>+120s</v>
      </c>
      <c r="AY288">
        <f t="shared" ca="1" si="276"/>
        <v>110</v>
      </c>
      <c r="AZ288" s="5">
        <f t="shared" ca="1" si="277"/>
        <v>0.6333333333333333</v>
      </c>
      <c r="BB288">
        <f t="shared" si="318"/>
        <v>0.26727261306495648</v>
      </c>
      <c r="BC288">
        <f t="shared" si="319"/>
        <v>0.73272738693504347</v>
      </c>
      <c r="BE288" s="33">
        <f t="shared" si="320"/>
        <v>1.7158794794179002</v>
      </c>
      <c r="BF288" s="32">
        <f t="shared" si="321"/>
        <v>0.42804164118765892</v>
      </c>
      <c r="BG288" s="33"/>
      <c r="BH288" s="34">
        <f t="shared" si="322"/>
        <v>0.57195835881234114</v>
      </c>
      <c r="BI288" s="34"/>
      <c r="BJ288" s="34">
        <f t="shared" si="327"/>
        <v>0.57195835881234114</v>
      </c>
      <c r="BK288" s="34"/>
      <c r="BL288" s="5">
        <f t="shared" ca="1" si="273"/>
        <v>0.73023012912552276</v>
      </c>
    </row>
    <row r="289" spans="1:64" x14ac:dyDescent="0.2">
      <c r="A289" s="45">
        <v>281</v>
      </c>
      <c r="B289" s="35">
        <f t="shared" si="323"/>
        <v>3.2407407407407232E-2</v>
      </c>
      <c r="C289" s="36">
        <v>90.707303824169273</v>
      </c>
      <c r="D289" s="29">
        <v>90</v>
      </c>
      <c r="E289" s="29">
        <v>3</v>
      </c>
      <c r="F289" s="37">
        <f t="shared" si="310"/>
        <v>0.5</v>
      </c>
      <c r="G289" s="38">
        <f t="shared" si="324"/>
        <v>90</v>
      </c>
      <c r="H289" s="31">
        <v>5</v>
      </c>
      <c r="I289" s="31">
        <v>20</v>
      </c>
      <c r="J289" s="36">
        <v>7.7255486524582695</v>
      </c>
      <c r="K289" s="37">
        <f t="shared" si="312"/>
        <v>1.9313871631145674</v>
      </c>
      <c r="L289" s="30">
        <f t="shared" si="313"/>
        <v>1.9313871631145674</v>
      </c>
      <c r="M289" s="37">
        <f t="shared" si="314"/>
        <v>91.931387163114564</v>
      </c>
      <c r="N289" s="37">
        <f t="shared" si="315"/>
        <v>91.931387163114564</v>
      </c>
      <c r="O289" s="37">
        <f t="shared" si="316"/>
        <v>0.70730382416927284</v>
      </c>
      <c r="Q289" s="64">
        <f t="shared" ref="Q289:AT289" ca="1" si="348">IF(AND(ABS(SLOPE($L259:$L289,$A259:$A289)) &gt; $Q$3,
      ABS(SLOPE(OFFSET($O259:$O289, Q$7, 0),$A259:$A289)) &gt; $Q$3),
(MAX(0,(CORREL( $L259:$L289, OFFSET($O259:$O289, Q$7, 0) )))),
(1-ABS(SLOPE($L259:$L289, $A259:$A289)-SLOPE(OFFSET($O259:$O289, Q$7, 0),$A259:$A289)))
)</f>
        <v>0.98314128924988298</v>
      </c>
      <c r="R289" s="64">
        <f t="shared" ca="1" si="348"/>
        <v>0.9820152805577369</v>
      </c>
      <c r="S289" s="64">
        <f t="shared" ca="1" si="348"/>
        <v>0.98270978364211237</v>
      </c>
      <c r="T289" s="64">
        <f t="shared" ca="1" si="348"/>
        <v>0.98258779618145187</v>
      </c>
      <c r="U289" s="64">
        <f t="shared" ca="1" si="348"/>
        <v>0.98229047432359706</v>
      </c>
      <c r="V289" s="64">
        <f t="shared" ca="1" si="348"/>
        <v>0.98109672222602828</v>
      </c>
      <c r="W289" s="64">
        <f t="shared" ca="1" si="348"/>
        <v>0.98104646824253128</v>
      </c>
      <c r="X289" s="64">
        <f t="shared" ca="1" si="348"/>
        <v>0.98247087061615845</v>
      </c>
      <c r="Y289" s="64">
        <f t="shared" ca="1" si="348"/>
        <v>0.98262046899983313</v>
      </c>
      <c r="Z289" s="64">
        <f t="shared" ca="1" si="348"/>
        <v>0.98348337295299082</v>
      </c>
      <c r="AA289" s="64">
        <f t="shared" ca="1" si="348"/>
        <v>0.9851703042731268</v>
      </c>
      <c r="AB289" s="64">
        <f t="shared" ca="1" si="348"/>
        <v>0.98569906301674315</v>
      </c>
      <c r="AC289" s="64">
        <f t="shared" ca="1" si="348"/>
        <v>0.98207421644341575</v>
      </c>
      <c r="AD289" s="64">
        <f t="shared" ca="1" si="348"/>
        <v>0.97979208720704059</v>
      </c>
      <c r="AE289" s="64">
        <f t="shared" ca="1" si="348"/>
        <v>0.97990602675934901</v>
      </c>
      <c r="AF289" s="64">
        <f t="shared" ca="1" si="348"/>
        <v>0.97941534363203608</v>
      </c>
      <c r="AG289" s="64">
        <f t="shared" ca="1" si="348"/>
        <v>0.9764820366002519</v>
      </c>
      <c r="AH289" s="64">
        <f t="shared" ca="1" si="348"/>
        <v>0.97672808488909779</v>
      </c>
      <c r="AI289" s="64">
        <f t="shared" ca="1" si="348"/>
        <v>0.97598818900634454</v>
      </c>
      <c r="AJ289" s="64">
        <f t="shared" ca="1" si="348"/>
        <v>0.97670218843501111</v>
      </c>
      <c r="AK289" s="64">
        <f t="shared" ca="1" si="348"/>
        <v>0.97730752895316286</v>
      </c>
      <c r="AL289" s="64">
        <f t="shared" ca="1" si="348"/>
        <v>0.97810640050057496</v>
      </c>
      <c r="AM289" s="64">
        <f t="shared" ca="1" si="348"/>
        <v>0.97852772466252524</v>
      </c>
      <c r="AN289" s="64">
        <f t="shared" ca="1" si="348"/>
        <v>0.97755586625851376</v>
      </c>
      <c r="AO289" s="64">
        <f t="shared" ca="1" si="348"/>
        <v>0.97712307868338888</v>
      </c>
      <c r="AP289" s="64">
        <f t="shared" ca="1" si="348"/>
        <v>0.97565571175401677</v>
      </c>
      <c r="AQ289" s="64">
        <f t="shared" ca="1" si="348"/>
        <v>0.97689863804062915</v>
      </c>
      <c r="AR289" s="64">
        <f t="shared" ca="1" si="348"/>
        <v>0.97863409975460514</v>
      </c>
      <c r="AS289" s="64">
        <f t="shared" ca="1" si="348"/>
        <v>0.97852239304479005</v>
      </c>
      <c r="AT289" s="64">
        <f t="shared" ca="1" si="348"/>
        <v>0.9803331395677799</v>
      </c>
      <c r="AV289" s="40">
        <f t="shared" ca="1" si="271"/>
        <v>0.98569906301674315</v>
      </c>
      <c r="AW289" s="41">
        <f t="shared" ca="1" si="272"/>
        <v>11</v>
      </c>
      <c r="AX289" t="str">
        <f t="shared" ca="1" si="275"/>
        <v>+110s</v>
      </c>
      <c r="AY289">
        <f t="shared" ca="1" si="276"/>
        <v>100</v>
      </c>
      <c r="AZ289" s="5">
        <f t="shared" ca="1" si="277"/>
        <v>0.66666666666666663</v>
      </c>
      <c r="BB289">
        <f t="shared" si="318"/>
        <v>0.24481666778905892</v>
      </c>
      <c r="BC289">
        <f t="shared" si="319"/>
        <v>0.75518333221094114</v>
      </c>
      <c r="BE289" s="33">
        <f t="shared" si="320"/>
        <v>1.9313871631145674</v>
      </c>
      <c r="BF289" s="32">
        <f t="shared" si="321"/>
        <v>0.3920780624277978</v>
      </c>
      <c r="BG289" s="33"/>
      <c r="BH289" s="34">
        <f t="shared" si="322"/>
        <v>0.60792193757220225</v>
      </c>
      <c r="BI289" s="34"/>
      <c r="BJ289" s="34">
        <f t="shared" si="327"/>
        <v>0.60792193757220225</v>
      </c>
      <c r="BK289" s="34"/>
      <c r="BL289" s="5">
        <f t="shared" ca="1" si="273"/>
        <v>0.75342922241853738</v>
      </c>
    </row>
    <row r="290" spans="1:64" x14ac:dyDescent="0.2">
      <c r="A290" s="45">
        <v>282</v>
      </c>
      <c r="B290" s="35">
        <f t="shared" si="323"/>
        <v>3.2523148148147975E-2</v>
      </c>
      <c r="C290" s="36">
        <v>89.986860819308347</v>
      </c>
      <c r="D290" s="29">
        <v>90</v>
      </c>
      <c r="E290" s="29">
        <v>3</v>
      </c>
      <c r="F290" s="37">
        <f t="shared" si="310"/>
        <v>0.5</v>
      </c>
      <c r="G290" s="38">
        <f t="shared" si="324"/>
        <v>90</v>
      </c>
      <c r="H290" s="31">
        <v>5</v>
      </c>
      <c r="I290" s="31">
        <v>20</v>
      </c>
      <c r="J290" s="36">
        <v>8.5710238126706493</v>
      </c>
      <c r="K290" s="37">
        <f t="shared" si="312"/>
        <v>2.1427559531676623</v>
      </c>
      <c r="L290" s="30">
        <f t="shared" si="313"/>
        <v>2.1427559531676623</v>
      </c>
      <c r="M290" s="37">
        <f t="shared" si="314"/>
        <v>92.142755953167665</v>
      </c>
      <c r="N290" s="37">
        <f t="shared" si="315"/>
        <v>92.142755953167665</v>
      </c>
      <c r="O290" s="37">
        <f t="shared" si="316"/>
        <v>-1.3139180691652541E-2</v>
      </c>
      <c r="Q290" s="64">
        <f t="shared" ref="Q290:AT290" ca="1" si="349">IF(AND(ABS(SLOPE($L260:$L290,$A260:$A290)) &gt; $Q$3,
      ABS(SLOPE(OFFSET($O260:$O290, Q$7, 0),$A260:$A290)) &gt; $Q$3),
(MAX(0,(CORREL( $L260:$L290, OFFSET($O260:$O290, Q$7, 0) )))),
(1-ABS(SLOPE($L260:$L290, $A260:$A290)-SLOPE(OFFSET($O260:$O290, Q$7, 0),$A260:$A290)))
)</f>
        <v>0.98233604006971698</v>
      </c>
      <c r="R290" s="64">
        <f t="shared" ca="1" si="349"/>
        <v>0.98324805424154904</v>
      </c>
      <c r="S290" s="64">
        <f t="shared" ca="1" si="349"/>
        <v>0.98311168918188951</v>
      </c>
      <c r="T290" s="64">
        <f t="shared" ca="1" si="349"/>
        <v>0.98283650630376573</v>
      </c>
      <c r="U290" s="64">
        <f t="shared" ca="1" si="349"/>
        <v>0.98178248329404794</v>
      </c>
      <c r="V290" s="64">
        <f t="shared" ca="1" si="349"/>
        <v>0.98169186112269002</v>
      </c>
      <c r="W290" s="64">
        <f t="shared" ca="1" si="349"/>
        <v>0.98282855441884254</v>
      </c>
      <c r="X290" s="64">
        <f t="shared" ca="1" si="349"/>
        <v>0.98305340230177474</v>
      </c>
      <c r="Y290" s="64">
        <f t="shared" ca="1" si="349"/>
        <v>0.98386396274989862</v>
      </c>
      <c r="Z290" s="64">
        <f t="shared" ca="1" si="349"/>
        <v>0.98542790315634721</v>
      </c>
      <c r="AA290" s="64">
        <f t="shared" ca="1" si="349"/>
        <v>0.98590389788636168</v>
      </c>
      <c r="AB290" s="64">
        <f t="shared" ca="1" si="349"/>
        <v>0.98256944244446032</v>
      </c>
      <c r="AC290" s="64">
        <f t="shared" ca="1" si="349"/>
        <v>0.9806138437839631</v>
      </c>
      <c r="AD290" s="64">
        <f t="shared" ca="1" si="349"/>
        <v>0.98064901521618031</v>
      </c>
      <c r="AE290" s="64">
        <f t="shared" ca="1" si="349"/>
        <v>0.98037209850629459</v>
      </c>
      <c r="AF290" s="64">
        <f t="shared" ca="1" si="349"/>
        <v>0.97760940495945814</v>
      </c>
      <c r="AG290" s="64">
        <f t="shared" ca="1" si="349"/>
        <v>0.97768630132166279</v>
      </c>
      <c r="AH290" s="64">
        <f t="shared" ca="1" si="349"/>
        <v>0.97696706372544728</v>
      </c>
      <c r="AI290" s="64">
        <f t="shared" ca="1" si="349"/>
        <v>0.97736932898085083</v>
      </c>
      <c r="AJ290" s="64">
        <f t="shared" ca="1" si="349"/>
        <v>0.97790276063079828</v>
      </c>
      <c r="AK290" s="64">
        <f t="shared" ca="1" si="349"/>
        <v>0.97855223795414059</v>
      </c>
      <c r="AL290" s="64">
        <f t="shared" ca="1" si="349"/>
        <v>0.97890579134017253</v>
      </c>
      <c r="AM290" s="64">
        <f t="shared" ca="1" si="349"/>
        <v>0.97815377872219844</v>
      </c>
      <c r="AN290" s="64">
        <f t="shared" ca="1" si="349"/>
        <v>0.97778178959904316</v>
      </c>
      <c r="AO290" s="64">
        <f t="shared" ca="1" si="349"/>
        <v>0.97652177749888236</v>
      </c>
      <c r="AP290" s="64">
        <f t="shared" ca="1" si="349"/>
        <v>0.97769510598458897</v>
      </c>
      <c r="AQ290" s="64">
        <f t="shared" ca="1" si="349"/>
        <v>0.97930359696971381</v>
      </c>
      <c r="AR290" s="64">
        <f t="shared" ca="1" si="349"/>
        <v>0.97917909632615485</v>
      </c>
      <c r="AS290" s="64">
        <f t="shared" ca="1" si="349"/>
        <v>0.98070043353839675</v>
      </c>
      <c r="AT290" s="64">
        <f t="shared" ca="1" si="349"/>
        <v>0.98002771987977266</v>
      </c>
      <c r="AV290" s="40">
        <f t="shared" ca="1" si="271"/>
        <v>0.98590389788636168</v>
      </c>
      <c r="AW290" s="41">
        <f t="shared" ca="1" si="272"/>
        <v>10</v>
      </c>
      <c r="AX290" t="str">
        <f t="shared" ca="1" si="275"/>
        <v>+100s</v>
      </c>
      <c r="AY290">
        <f t="shared" ca="1" si="276"/>
        <v>90</v>
      </c>
      <c r="AZ290" s="5">
        <f t="shared" ca="1" si="277"/>
        <v>0.7</v>
      </c>
      <c r="BB290">
        <f t="shared" si="318"/>
        <v>0.43117902677186298</v>
      </c>
      <c r="BC290">
        <f t="shared" si="319"/>
        <v>0.56882097322813707</v>
      </c>
      <c r="BE290" s="33">
        <f t="shared" si="320"/>
        <v>2.1427559531676623</v>
      </c>
      <c r="BF290" s="32">
        <f t="shared" si="321"/>
        <v>0.6905405538885897</v>
      </c>
      <c r="BG290" s="33"/>
      <c r="BH290" s="34">
        <f t="shared" si="322"/>
        <v>0.3094594461114103</v>
      </c>
      <c r="BI290" s="34"/>
      <c r="BJ290" s="34">
        <f t="shared" si="327"/>
        <v>0.3094594461114103</v>
      </c>
      <c r="BK290" s="34"/>
      <c r="BL290" s="5">
        <f t="shared" ca="1" si="273"/>
        <v>0.66512111466592394</v>
      </c>
    </row>
    <row r="291" spans="1:64" x14ac:dyDescent="0.2">
      <c r="A291" s="45">
        <v>283</v>
      </c>
      <c r="B291" s="35">
        <f t="shared" si="323"/>
        <v>3.2638888888888717E-2</v>
      </c>
      <c r="C291" s="36">
        <v>90.670088882565281</v>
      </c>
      <c r="D291" s="29">
        <v>90</v>
      </c>
      <c r="E291" s="29">
        <v>3</v>
      </c>
      <c r="F291" s="37">
        <f t="shared" si="310"/>
        <v>0.5</v>
      </c>
      <c r="G291" s="38">
        <f t="shared" si="324"/>
        <v>90</v>
      </c>
      <c r="H291" s="31">
        <v>5</v>
      </c>
      <c r="I291" s="31">
        <v>20</v>
      </c>
      <c r="J291" s="36">
        <v>9.3981315752660635</v>
      </c>
      <c r="K291" s="37">
        <f t="shared" si="312"/>
        <v>2.3495328938165159</v>
      </c>
      <c r="L291" s="30">
        <f t="shared" si="313"/>
        <v>2.3495328938165159</v>
      </c>
      <c r="M291" s="37">
        <f t="shared" si="314"/>
        <v>92.349532893816516</v>
      </c>
      <c r="N291" s="37">
        <f t="shared" si="315"/>
        <v>92.349532893816516</v>
      </c>
      <c r="O291" s="37">
        <f t="shared" si="316"/>
        <v>0.6700888825652811</v>
      </c>
      <c r="Q291" s="64">
        <f t="shared" ref="Q291:AT291" ca="1" si="350">IF(AND(ABS(SLOPE($L261:$L291,$A261:$A291)) &gt; $Q$3,
      ABS(SLOPE(OFFSET($O261:$O291, Q$7, 0),$A261:$A291)) &gt; $Q$3),
(MAX(0,(CORREL( $L261:$L291, OFFSET($O261:$O291, Q$7, 0) )))),
(1-ABS(SLOPE($L261:$L291, $A261:$A291)-SLOPE(OFFSET($O261:$O291, Q$7, 0),$A261:$A291)))
)</f>
        <v>0.983691010802071</v>
      </c>
      <c r="R291" s="64">
        <f t="shared" ca="1" si="350"/>
        <v>0.98354060546465716</v>
      </c>
      <c r="S291" s="64">
        <f t="shared" ca="1" si="350"/>
        <v>0.98328708316286684</v>
      </c>
      <c r="T291" s="64">
        <f t="shared" ca="1" si="350"/>
        <v>0.98236971210388102</v>
      </c>
      <c r="U291" s="64">
        <f t="shared" ca="1" si="350"/>
        <v>0.98223964414135301</v>
      </c>
      <c r="V291" s="64">
        <f t="shared" ca="1" si="350"/>
        <v>0.98309505170964107</v>
      </c>
      <c r="W291" s="64">
        <f t="shared" ca="1" si="350"/>
        <v>0.98339342494417969</v>
      </c>
      <c r="X291" s="64">
        <f t="shared" ca="1" si="350"/>
        <v>0.98415275946288561</v>
      </c>
      <c r="Y291" s="64">
        <f t="shared" ca="1" si="350"/>
        <v>0.98559636370379211</v>
      </c>
      <c r="Z291" s="64">
        <f t="shared" ca="1" si="350"/>
        <v>0.9860207498063186</v>
      </c>
      <c r="AA291" s="64">
        <f t="shared" ca="1" si="350"/>
        <v>0.982970387154813</v>
      </c>
      <c r="AB291" s="64">
        <f t="shared" ca="1" si="350"/>
        <v>0.98133408525670995</v>
      </c>
      <c r="AC291" s="64">
        <f t="shared" ca="1" si="350"/>
        <v>0.98129227046760747</v>
      </c>
      <c r="AD291" s="64">
        <f t="shared" ca="1" si="350"/>
        <v>0.98122429967386604</v>
      </c>
      <c r="AE291" s="64">
        <f t="shared" ca="1" si="350"/>
        <v>0.97862858707885414</v>
      </c>
      <c r="AF291" s="64">
        <f t="shared" ca="1" si="350"/>
        <v>0.97854015796741101</v>
      </c>
      <c r="AG291" s="64">
        <f t="shared" ca="1" si="350"/>
        <v>0.97784117134387105</v>
      </c>
      <c r="AH291" s="64">
        <f t="shared" ca="1" si="350"/>
        <v>0.97793873226353434</v>
      </c>
      <c r="AI291" s="64">
        <f t="shared" ca="1" si="350"/>
        <v>0.97840183939515468</v>
      </c>
      <c r="AJ291" s="64">
        <f t="shared" ca="1" si="350"/>
        <v>0.97890525283932017</v>
      </c>
      <c r="AK291" s="64">
        <f t="shared" ca="1" si="350"/>
        <v>0.97919254123651089</v>
      </c>
      <c r="AL291" s="64">
        <f t="shared" ca="1" si="350"/>
        <v>0.97865545630714201</v>
      </c>
      <c r="AM291" s="64">
        <f t="shared" ca="1" si="350"/>
        <v>0.97834291939895845</v>
      </c>
      <c r="AN291" s="64">
        <f t="shared" ca="1" si="350"/>
        <v>0.97728567001621602</v>
      </c>
      <c r="AO291" s="64">
        <f t="shared" ca="1" si="350"/>
        <v>0.97839087859010376</v>
      </c>
      <c r="AP291" s="64">
        <f t="shared" ca="1" si="350"/>
        <v>0.97987514001044884</v>
      </c>
      <c r="AQ291" s="64">
        <f t="shared" ca="1" si="350"/>
        <v>0.97973814586587638</v>
      </c>
      <c r="AR291" s="64">
        <f t="shared" ca="1" si="350"/>
        <v>0.98097650312886286</v>
      </c>
      <c r="AS291" s="64">
        <f t="shared" ca="1" si="350"/>
        <v>0.98017057947554387</v>
      </c>
      <c r="AT291" s="64">
        <f t="shared" ca="1" si="350"/>
        <v>0.97998137381273287</v>
      </c>
      <c r="AV291" s="40">
        <f t="shared" ca="1" si="271"/>
        <v>0.9860207498063186</v>
      </c>
      <c r="AW291" s="41">
        <f t="shared" ca="1" si="272"/>
        <v>9</v>
      </c>
      <c r="AX291" t="str">
        <f t="shared" ca="1" si="275"/>
        <v>+90s</v>
      </c>
      <c r="AY291">
        <f t="shared" ca="1" si="276"/>
        <v>80</v>
      </c>
      <c r="AZ291" s="5">
        <f t="shared" ca="1" si="277"/>
        <v>0.73333333333333328</v>
      </c>
      <c r="BB291">
        <f t="shared" si="318"/>
        <v>0.33588880225024698</v>
      </c>
      <c r="BC291">
        <f t="shared" si="319"/>
        <v>0.66411119774975302</v>
      </c>
      <c r="BE291" s="33">
        <f t="shared" si="320"/>
        <v>2.3495328938165159</v>
      </c>
      <c r="BF291" s="32">
        <f t="shared" si="321"/>
        <v>0.53793163662754551</v>
      </c>
      <c r="BG291" s="33"/>
      <c r="BH291" s="34">
        <f t="shared" si="322"/>
        <v>0.46206836337245449</v>
      </c>
      <c r="BI291" s="34"/>
      <c r="BJ291" s="34">
        <f t="shared" si="327"/>
        <v>0.46206836337245449</v>
      </c>
      <c r="BK291" s="34"/>
      <c r="BL291" s="5">
        <f t="shared" ca="1" si="273"/>
        <v>0.72714081550403542</v>
      </c>
    </row>
    <row r="292" spans="1:64" x14ac:dyDescent="0.2">
      <c r="A292" s="45">
        <v>284</v>
      </c>
      <c r="B292" s="35">
        <f t="shared" si="323"/>
        <v>3.275462962962946E-2</v>
      </c>
      <c r="C292" s="36">
        <v>91.084343298837936</v>
      </c>
      <c r="D292" s="29">
        <v>90</v>
      </c>
      <c r="E292" s="29">
        <v>3</v>
      </c>
      <c r="F292" s="37">
        <f t="shared" si="310"/>
        <v>0.5</v>
      </c>
      <c r="G292" s="38">
        <f t="shared" si="324"/>
        <v>90</v>
      </c>
      <c r="H292" s="31">
        <v>5</v>
      </c>
      <c r="I292" s="31">
        <v>20</v>
      </c>
      <c r="J292" s="36">
        <v>10.20509947787839</v>
      </c>
      <c r="K292" s="37">
        <f t="shared" si="312"/>
        <v>2.5512748694695975</v>
      </c>
      <c r="L292" s="30">
        <f t="shared" si="313"/>
        <v>2.5512748694695975</v>
      </c>
      <c r="M292" s="37">
        <f t="shared" si="314"/>
        <v>92.551274869469594</v>
      </c>
      <c r="N292" s="37">
        <f t="shared" si="315"/>
        <v>92.551274869469594</v>
      </c>
      <c r="O292" s="37">
        <f t="shared" si="316"/>
        <v>1.0843432988379362</v>
      </c>
      <c r="Q292" s="64">
        <f t="shared" ref="Q292:AT292" ca="1" si="351">IF(AND(ABS(SLOPE($L262:$L292,$A262:$A292)) &gt; $Q$3,
      ABS(SLOPE(OFFSET($O262:$O292, Q$7, 0),$A262:$A292)) &gt; $Q$3),
(MAX(0,(CORREL( $L262:$L292, OFFSET($O262:$O292, Q$7, 0) )))),
(1-ABS(SLOPE($L262:$L292, $A262:$A292)-SLOPE(OFFSET($O262:$O292, Q$7, 0),$A262:$A292)))
)</f>
        <v>0.98388169214291865</v>
      </c>
      <c r="R292" s="64">
        <f t="shared" ca="1" si="351"/>
        <v>0.98364945223785072</v>
      </c>
      <c r="S292" s="64">
        <f t="shared" ca="1" si="351"/>
        <v>0.98286629184476793</v>
      </c>
      <c r="T292" s="64">
        <f t="shared" ca="1" si="351"/>
        <v>0.98269751488124846</v>
      </c>
      <c r="U292" s="64">
        <f t="shared" ca="1" si="351"/>
        <v>0.98327674583248392</v>
      </c>
      <c r="V292" s="64">
        <f t="shared" ca="1" si="351"/>
        <v>0.98364726652605861</v>
      </c>
      <c r="W292" s="64">
        <f t="shared" ca="1" si="351"/>
        <v>0.98435625650223446</v>
      </c>
      <c r="X292" s="64">
        <f t="shared" ca="1" si="351"/>
        <v>0.98568162271220938</v>
      </c>
      <c r="Y292" s="64">
        <f t="shared" ca="1" si="351"/>
        <v>0.9860553158413109</v>
      </c>
      <c r="Z292" s="64">
        <f t="shared" ca="1" si="351"/>
        <v>0.98328406357525711</v>
      </c>
      <c r="AA292" s="64">
        <f t="shared" ca="1" si="351"/>
        <v>0.98196131298776712</v>
      </c>
      <c r="AB292" s="64">
        <f t="shared" ca="1" si="351"/>
        <v>0.98184393273581816</v>
      </c>
      <c r="AC292" s="64">
        <f t="shared" ca="1" si="351"/>
        <v>0.98198106656900064</v>
      </c>
      <c r="AD292" s="64">
        <f t="shared" ca="1" si="351"/>
        <v>0.97954947166676365</v>
      </c>
      <c r="AE292" s="64">
        <f t="shared" ca="1" si="351"/>
        <v>0.9792987680044436</v>
      </c>
      <c r="AF292" s="64">
        <f t="shared" ca="1" si="351"/>
        <v>0.97861971632876044</v>
      </c>
      <c r="AG292" s="64">
        <f t="shared" ca="1" si="351"/>
        <v>0.97841817476410697</v>
      </c>
      <c r="AH292" s="64">
        <f t="shared" ca="1" si="351"/>
        <v>0.97881221445478284</v>
      </c>
      <c r="AI292" s="64">
        <f t="shared" ca="1" si="351"/>
        <v>0.97917221222617745</v>
      </c>
      <c r="AJ292" s="64">
        <f t="shared" ca="1" si="351"/>
        <v>0.97939443226256806</v>
      </c>
      <c r="AK292" s="64">
        <f t="shared" ca="1" si="351"/>
        <v>0.9790683617299728</v>
      </c>
      <c r="AL292" s="64">
        <f t="shared" ca="1" si="351"/>
        <v>0.97881420788772688</v>
      </c>
      <c r="AM292" s="64">
        <f t="shared" ca="1" si="351"/>
        <v>0.97795607416873243</v>
      </c>
      <c r="AN292" s="64">
        <f t="shared" ca="1" si="351"/>
        <v>0.97899432713610368</v>
      </c>
      <c r="AO292" s="64">
        <f t="shared" ca="1" si="351"/>
        <v>0.9803565255017388</v>
      </c>
      <c r="AP292" s="64">
        <f t="shared" ca="1" si="351"/>
        <v>0.9802072790022256</v>
      </c>
      <c r="AQ292" s="64">
        <f t="shared" ca="1" si="351"/>
        <v>0.98116776549576623</v>
      </c>
      <c r="AR292" s="64">
        <f t="shared" ca="1" si="351"/>
        <v>0.98023114981754256</v>
      </c>
      <c r="AS292" s="64">
        <f t="shared" ca="1" si="351"/>
        <v>0.98031685888812514</v>
      </c>
      <c r="AT292" s="64">
        <f t="shared" ca="1" si="351"/>
        <v>0.98216141321454209</v>
      </c>
      <c r="AV292" s="40">
        <f t="shared" ca="1" si="271"/>
        <v>0.9860553158413109</v>
      </c>
      <c r="AW292" s="41">
        <f t="shared" ca="1" si="272"/>
        <v>8</v>
      </c>
      <c r="AX292" t="str">
        <f t="shared" ca="1" si="275"/>
        <v>+80s</v>
      </c>
      <c r="AY292">
        <f t="shared" ca="1" si="276"/>
        <v>70</v>
      </c>
      <c r="AZ292" s="5">
        <f t="shared" ca="1" si="277"/>
        <v>0.76666666666666672</v>
      </c>
      <c r="BB292">
        <f t="shared" si="318"/>
        <v>0.29338631412633226</v>
      </c>
      <c r="BC292">
        <f t="shared" si="319"/>
        <v>0.7066136858736678</v>
      </c>
      <c r="BE292" s="33">
        <f t="shared" si="320"/>
        <v>2.5512748694695975</v>
      </c>
      <c r="BF292" s="32">
        <f t="shared" si="321"/>
        <v>0.46986317812559658</v>
      </c>
      <c r="BG292" s="33"/>
      <c r="BH292" s="34">
        <f t="shared" si="322"/>
        <v>0.53013682187440336</v>
      </c>
      <c r="BI292" s="34"/>
      <c r="BJ292" s="34">
        <f t="shared" si="327"/>
        <v>0.53013682187440336</v>
      </c>
      <c r="BK292" s="34"/>
      <c r="BL292" s="5">
        <f t="shared" ca="1" si="273"/>
        <v>0.76095293479412707</v>
      </c>
    </row>
    <row r="293" spans="1:64" x14ac:dyDescent="0.2">
      <c r="A293" s="45">
        <v>285</v>
      </c>
      <c r="B293" s="35">
        <f t="shared" si="323"/>
        <v>3.2870370370370203E-2</v>
      </c>
      <c r="C293" s="36">
        <v>90.626936479517894</v>
      </c>
      <c r="D293" s="29">
        <v>90</v>
      </c>
      <c r="E293" s="29">
        <v>3</v>
      </c>
      <c r="F293" s="37">
        <f t="shared" si="310"/>
        <v>0.5</v>
      </c>
      <c r="G293" s="38">
        <f t="shared" si="324"/>
        <v>90</v>
      </c>
      <c r="H293" s="31">
        <v>5</v>
      </c>
      <c r="I293" s="31">
        <v>20</v>
      </c>
      <c r="J293" s="36">
        <v>10.990198217141353</v>
      </c>
      <c r="K293" s="37">
        <f t="shared" si="312"/>
        <v>2.7475495542853383</v>
      </c>
      <c r="L293" s="30">
        <f t="shared" si="313"/>
        <v>2.7475495542853383</v>
      </c>
      <c r="M293" s="37">
        <f t="shared" si="314"/>
        <v>92.747549554285342</v>
      </c>
      <c r="N293" s="37">
        <f t="shared" si="315"/>
        <v>92.747549554285342</v>
      </c>
      <c r="O293" s="37">
        <f t="shared" si="316"/>
        <v>0.62693647951789444</v>
      </c>
      <c r="Q293" s="64">
        <f t="shared" ref="Q293:AT293" ca="1" si="352">IF(AND(ABS(SLOPE($L263:$L293,$A263:$A293)) &gt; $Q$3,
      ABS(SLOPE(OFFSET($O263:$O293, Q$7, 0),$A263:$A293)) &gt; $Q$3),
(MAX(0,(CORREL( $L263:$L293, OFFSET($O263:$O293, Q$7, 0) )))),
(1-ABS(SLOPE($L263:$L293, $A263:$A293)-SLOPE(OFFSET($O263:$O293, Q$7, 0),$A263:$A293)))
)</f>
        <v>0.98392915169496209</v>
      </c>
      <c r="R293" s="64">
        <f t="shared" ca="1" si="352"/>
        <v>0.98327835578180234</v>
      </c>
      <c r="S293" s="64">
        <f t="shared" ca="1" si="352"/>
        <v>0.98307143339528091</v>
      </c>
      <c r="T293" s="64">
        <f t="shared" ca="1" si="352"/>
        <v>0.98337836813796031</v>
      </c>
      <c r="U293" s="64">
        <f t="shared" ca="1" si="352"/>
        <v>0.98381998146127492</v>
      </c>
      <c r="V293" s="64">
        <f t="shared" ca="1" si="352"/>
        <v>0.98447928670676821</v>
      </c>
      <c r="W293" s="64">
        <f t="shared" ca="1" si="352"/>
        <v>0.98568799127940676</v>
      </c>
      <c r="X293" s="64">
        <f t="shared" ca="1" si="352"/>
        <v>0.98601168262380878</v>
      </c>
      <c r="Y293" s="64">
        <f t="shared" ca="1" si="352"/>
        <v>0.98351579137521106</v>
      </c>
      <c r="Z293" s="64">
        <f t="shared" ca="1" si="352"/>
        <v>0.98250223897520117</v>
      </c>
      <c r="AA293" s="64">
        <f t="shared" ca="1" si="352"/>
        <v>0.98231037672997568</v>
      </c>
      <c r="AB293" s="64">
        <f t="shared" ca="1" si="352"/>
        <v>0.98264968866831648</v>
      </c>
      <c r="AC293" s="64">
        <f t="shared" ca="1" si="352"/>
        <v>0.98038007003012373</v>
      </c>
      <c r="AD293" s="64">
        <f t="shared" ca="1" si="352"/>
        <v>0.9799694184274097</v>
      </c>
      <c r="AE293" s="64">
        <f t="shared" ca="1" si="352"/>
        <v>0.97931007182337992</v>
      </c>
      <c r="AF293" s="64">
        <f t="shared" ca="1" si="352"/>
        <v>0.97881369562133602</v>
      </c>
      <c r="AG293" s="64">
        <f t="shared" ca="1" si="352"/>
        <v>0.9791396186630551</v>
      </c>
      <c r="AH293" s="64">
        <f t="shared" ca="1" si="352"/>
        <v>0.97935821115176569</v>
      </c>
      <c r="AI293" s="64">
        <f t="shared" ca="1" si="352"/>
        <v>0.9795162703100071</v>
      </c>
      <c r="AJ293" s="64">
        <f t="shared" ca="1" si="352"/>
        <v>0.97939824014430588</v>
      </c>
      <c r="AK293" s="64">
        <f t="shared" ca="1" si="352"/>
        <v>0.97920165943838422</v>
      </c>
      <c r="AL293" s="64">
        <f t="shared" ca="1" si="352"/>
        <v>0.97853987843279144</v>
      </c>
      <c r="AM293" s="64">
        <f t="shared" ca="1" si="352"/>
        <v>0.97951204579594675</v>
      </c>
      <c r="AN293" s="64">
        <f t="shared" ca="1" si="352"/>
        <v>0.98075380897339681</v>
      </c>
      <c r="AO293" s="64">
        <f t="shared" ca="1" si="352"/>
        <v>0.98059249605691312</v>
      </c>
      <c r="AP293" s="64">
        <f t="shared" ca="1" si="352"/>
        <v>0.9812789862276099</v>
      </c>
      <c r="AQ293" s="64">
        <f t="shared" ca="1" si="352"/>
        <v>0.98021361022042353</v>
      </c>
      <c r="AR293" s="64">
        <f t="shared" ca="1" si="352"/>
        <v>0.98057031915271575</v>
      </c>
      <c r="AS293" s="64">
        <f t="shared" ca="1" si="352"/>
        <v>0.98229076359969536</v>
      </c>
      <c r="AT293" s="64">
        <f t="shared" ca="1" si="352"/>
        <v>0.98052553190204794</v>
      </c>
      <c r="AV293" s="40">
        <f t="shared" ca="1" si="271"/>
        <v>0.98601168262380878</v>
      </c>
      <c r="AW293" s="41">
        <f t="shared" ca="1" si="272"/>
        <v>7</v>
      </c>
      <c r="AX293" t="str">
        <f t="shared" ca="1" si="275"/>
        <v>+70s</v>
      </c>
      <c r="AY293">
        <f t="shared" ca="1" si="276"/>
        <v>60</v>
      </c>
      <c r="AZ293" s="5">
        <f t="shared" ca="1" si="277"/>
        <v>0.8</v>
      </c>
      <c r="BB293">
        <f t="shared" si="318"/>
        <v>0.4241226149534888</v>
      </c>
      <c r="BC293">
        <f t="shared" si="319"/>
        <v>0.5758773850465112</v>
      </c>
      <c r="BE293" s="33">
        <f t="shared" si="320"/>
        <v>2.7475495542853383</v>
      </c>
      <c r="BF293" s="32">
        <f t="shared" si="321"/>
        <v>0.6792395901983862</v>
      </c>
      <c r="BG293" s="33"/>
      <c r="BH293" s="34">
        <f t="shared" si="322"/>
        <v>0.3207604098016138</v>
      </c>
      <c r="BI293" s="34"/>
      <c r="BJ293" s="34">
        <f t="shared" si="327"/>
        <v>0.3207604098016138</v>
      </c>
      <c r="BK293" s="34"/>
      <c r="BL293" s="5">
        <f t="shared" ca="1" si="273"/>
        <v>0.70225736414180762</v>
      </c>
    </row>
    <row r="294" spans="1:64" x14ac:dyDescent="0.2">
      <c r="A294" s="45">
        <v>286</v>
      </c>
      <c r="B294" s="35">
        <f t="shared" si="323"/>
        <v>3.2986111111110945E-2</v>
      </c>
      <c r="C294" s="36">
        <v>90.910353684150806</v>
      </c>
      <c r="D294" s="29">
        <v>90</v>
      </c>
      <c r="E294" s="29">
        <v>3</v>
      </c>
      <c r="F294" s="37">
        <f t="shared" si="310"/>
        <v>0.5</v>
      </c>
      <c r="G294" s="38">
        <f t="shared" si="324"/>
        <v>90</v>
      </c>
      <c r="H294" s="31">
        <v>5</v>
      </c>
      <c r="I294" s="31">
        <v>20</v>
      </c>
      <c r="J294" s="36">
        <v>11.751745354523951</v>
      </c>
      <c r="K294" s="37">
        <f t="shared" si="312"/>
        <v>2.9379363386309878</v>
      </c>
      <c r="L294" s="30">
        <f t="shared" si="313"/>
        <v>2.9379363386309878</v>
      </c>
      <c r="M294" s="37">
        <f t="shared" si="314"/>
        <v>92.93793633863099</v>
      </c>
      <c r="N294" s="37">
        <f t="shared" si="315"/>
        <v>92.93793633863099</v>
      </c>
      <c r="O294" s="37">
        <f t="shared" si="316"/>
        <v>0.91035368415080598</v>
      </c>
      <c r="Q294" s="64">
        <f t="shared" ref="Q294:AT294" ca="1" si="353">IF(AND(ABS(SLOPE($L264:$L294,$A264:$A294)) &gt; $Q$3,
      ABS(SLOPE(OFFSET($O264:$O294, Q$7, 0),$A264:$A294)) &gt; $Q$3),
(MAX(0,(CORREL( $L264:$L294, OFFSET($O264:$O294, Q$7, 0) )))),
(1-ABS(SLOPE($L264:$L294, $A264:$A294)-SLOPE(OFFSET($O264:$O294, Q$7, 0),$A264:$A294)))
)</f>
        <v>0.98361049754332208</v>
      </c>
      <c r="R294" s="64">
        <f t="shared" ca="1" si="353"/>
        <v>0.98336582937112615</v>
      </c>
      <c r="S294" s="64">
        <f t="shared" ca="1" si="353"/>
        <v>0.9834031831774015</v>
      </c>
      <c r="T294" s="64">
        <f t="shared" ca="1" si="353"/>
        <v>0.98391514000271219</v>
      </c>
      <c r="U294" s="64">
        <f t="shared" ca="1" si="353"/>
        <v>0.9845252094677196</v>
      </c>
      <c r="V294" s="64">
        <f t="shared" ca="1" si="353"/>
        <v>0.98561833270900367</v>
      </c>
      <c r="W294" s="64">
        <f t="shared" ca="1" si="353"/>
        <v>0.98589250027246866</v>
      </c>
      <c r="X294" s="64">
        <f t="shared" ca="1" si="353"/>
        <v>0.98366939263563102</v>
      </c>
      <c r="Y294" s="64">
        <f t="shared" ca="1" si="353"/>
        <v>0.98296200642388565</v>
      </c>
      <c r="Z294" s="64">
        <f t="shared" ca="1" si="353"/>
        <v>0.98269642615814712</v>
      </c>
      <c r="AA294" s="64">
        <f t="shared" ca="1" si="353"/>
        <v>0.98323585641776978</v>
      </c>
      <c r="AB294" s="64">
        <f t="shared" ca="1" si="353"/>
        <v>0.98112675969509888</v>
      </c>
      <c r="AC294" s="64">
        <f t="shared" ca="1" si="353"/>
        <v>0.98055780065619547</v>
      </c>
      <c r="AD294" s="64">
        <f t="shared" ca="1" si="353"/>
        <v>0.9799180117310623</v>
      </c>
      <c r="AE294" s="64">
        <f t="shared" ca="1" si="353"/>
        <v>0.97912980477746092</v>
      </c>
      <c r="AF294" s="64">
        <f t="shared" ca="1" si="353"/>
        <v>0.97938827121268679</v>
      </c>
      <c r="AG294" s="64">
        <f t="shared" ca="1" si="353"/>
        <v>0.97946686391585824</v>
      </c>
      <c r="AH294" s="64">
        <f t="shared" ca="1" si="353"/>
        <v>0.97956139538539078</v>
      </c>
      <c r="AI294" s="64">
        <f t="shared" ca="1" si="353"/>
        <v>0.97964932208194311</v>
      </c>
      <c r="AJ294" s="64">
        <f t="shared" ca="1" si="353"/>
        <v>0.97950975055525447</v>
      </c>
      <c r="AK294" s="64">
        <f t="shared" ca="1" si="353"/>
        <v>0.97904239822491557</v>
      </c>
      <c r="AL294" s="64">
        <f t="shared" ca="1" si="353"/>
        <v>0.97994906979329865</v>
      </c>
      <c r="AM294" s="64">
        <f t="shared" ca="1" si="353"/>
        <v>0.98107151349759647</v>
      </c>
      <c r="AN294" s="64">
        <f t="shared" ca="1" si="353"/>
        <v>0.98089826796749691</v>
      </c>
      <c r="AO294" s="64">
        <f t="shared" ca="1" si="353"/>
        <v>0.98131346493748117</v>
      </c>
      <c r="AP294" s="64">
        <f t="shared" ca="1" si="353"/>
        <v>0.98012070585796385</v>
      </c>
      <c r="AQ294" s="64">
        <f t="shared" ca="1" si="353"/>
        <v>0.98074566127488993</v>
      </c>
      <c r="AR294" s="64">
        <f t="shared" ca="1" si="353"/>
        <v>0.98234311162974486</v>
      </c>
      <c r="AS294" s="64">
        <f t="shared" ca="1" si="353"/>
        <v>0.98075343236804613</v>
      </c>
      <c r="AT294" s="64">
        <f t="shared" ca="1" si="353"/>
        <v>0.97869683206666258</v>
      </c>
      <c r="AV294" s="40">
        <f t="shared" ca="1" si="271"/>
        <v>0.98589250027246866</v>
      </c>
      <c r="AW294" s="41">
        <f t="shared" ca="1" si="272"/>
        <v>6</v>
      </c>
      <c r="AX294" t="str">
        <f t="shared" ca="1" si="275"/>
        <v>+60s</v>
      </c>
      <c r="AY294">
        <f t="shared" ca="1" si="276"/>
        <v>50</v>
      </c>
      <c r="AZ294" s="5">
        <f t="shared" ca="1" si="277"/>
        <v>0.83333333333333337</v>
      </c>
      <c r="BB294">
        <f t="shared" si="318"/>
        <v>0.40551653089603634</v>
      </c>
      <c r="BC294">
        <f t="shared" si="319"/>
        <v>0.59448346910396366</v>
      </c>
      <c r="BE294" s="33">
        <f t="shared" si="320"/>
        <v>2.9379363386309878</v>
      </c>
      <c r="BF294" s="32">
        <f t="shared" si="321"/>
        <v>0.64944162973884634</v>
      </c>
      <c r="BG294" s="33"/>
      <c r="BH294" s="34">
        <f t="shared" si="322"/>
        <v>0.35055837026115366</v>
      </c>
      <c r="BI294" s="34"/>
      <c r="BJ294" s="34">
        <f t="shared" si="327"/>
        <v>0.35055837026115366</v>
      </c>
      <c r="BK294" s="34"/>
      <c r="BL294" s="5">
        <f t="shared" ca="1" si="273"/>
        <v>0.7232614012889852</v>
      </c>
    </row>
    <row r="295" spans="1:64" x14ac:dyDescent="0.2">
      <c r="A295" s="45">
        <v>287</v>
      </c>
      <c r="B295" s="35">
        <f t="shared" si="323"/>
        <v>3.3101851851851688E-2</v>
      </c>
      <c r="C295" s="36">
        <v>91.446792363080689</v>
      </c>
      <c r="D295" s="29">
        <v>90</v>
      </c>
      <c r="E295" s="29">
        <v>3</v>
      </c>
      <c r="F295" s="37">
        <f t="shared" si="310"/>
        <v>0.5</v>
      </c>
      <c r="G295" s="38">
        <f t="shared" si="324"/>
        <v>90</v>
      </c>
      <c r="H295" s="31">
        <v>5</v>
      </c>
      <c r="I295" s="31">
        <v>20</v>
      </c>
      <c r="J295" s="36">
        <v>12.488108921736011</v>
      </c>
      <c r="K295" s="37">
        <f t="shared" si="312"/>
        <v>3.1220272304340027</v>
      </c>
      <c r="L295" s="30">
        <f t="shared" si="313"/>
        <v>3.1220272304340027</v>
      </c>
      <c r="M295" s="37">
        <f t="shared" si="314"/>
        <v>93.122027230434</v>
      </c>
      <c r="N295" s="37">
        <f t="shared" si="315"/>
        <v>93.122027230434</v>
      </c>
      <c r="O295" s="37">
        <f t="shared" si="316"/>
        <v>1.4467923630806894</v>
      </c>
      <c r="Q295" s="64">
        <f t="shared" ref="Q295:AT295" ca="1" si="354">IF(AND(ABS(SLOPE($L265:$L295,$A265:$A295)) &gt; $Q$3,
      ABS(SLOPE(OFFSET($O265:$O295, Q$7, 0),$A265:$A295)) &gt; $Q$3),
(MAX(0,(CORREL( $L265:$L295, OFFSET($O265:$O295, Q$7, 0) )))),
(1-ABS(SLOPE($L265:$L295, $A265:$A295)-SLOPE(OFFSET($O265:$O295, Q$7, 0),$A265:$A295)))
)</f>
        <v>0.98358374918556679</v>
      </c>
      <c r="R295" s="64">
        <f t="shared" ca="1" si="354"/>
        <v>0.98335311595229791</v>
      </c>
      <c r="S295" s="64">
        <f t="shared" ca="1" si="354"/>
        <v>0.98393496072605291</v>
      </c>
      <c r="T295" s="64">
        <f t="shared" ca="1" si="354"/>
        <v>0.98449603967231925</v>
      </c>
      <c r="U295" s="64">
        <f t="shared" ca="1" si="354"/>
        <v>0.98547418310015655</v>
      </c>
      <c r="V295" s="64">
        <f t="shared" ca="1" si="354"/>
        <v>0.98569909937766154</v>
      </c>
      <c r="W295" s="64">
        <f t="shared" ca="1" si="354"/>
        <v>0.98374732859601444</v>
      </c>
      <c r="X295" s="64">
        <f t="shared" ca="1" si="354"/>
        <v>0.98334434890035116</v>
      </c>
      <c r="Y295" s="64">
        <f t="shared" ca="1" si="354"/>
        <v>0.98300550743124515</v>
      </c>
      <c r="Z295" s="64">
        <f t="shared" ca="1" si="354"/>
        <v>0.98374382971073104</v>
      </c>
      <c r="AA295" s="64">
        <f t="shared" ca="1" si="354"/>
        <v>0.98179446441182017</v>
      </c>
      <c r="AB295" s="64">
        <f t="shared" ca="1" si="354"/>
        <v>0.98106817883515918</v>
      </c>
      <c r="AC295" s="64">
        <f t="shared" ca="1" si="354"/>
        <v>0.98044788037000241</v>
      </c>
      <c r="AD295" s="64">
        <f t="shared" ca="1" si="354"/>
        <v>0.97936963108779662</v>
      </c>
      <c r="AE295" s="64">
        <f t="shared" ca="1" si="354"/>
        <v>0.9795610208213793</v>
      </c>
      <c r="AF295" s="64">
        <f t="shared" ca="1" si="354"/>
        <v>0.97950043698898059</v>
      </c>
      <c r="AG295" s="64">
        <f t="shared" ca="1" si="354"/>
        <v>0.97953180986205923</v>
      </c>
      <c r="AH295" s="64">
        <f t="shared" ca="1" si="354"/>
        <v>0.97982446685033164</v>
      </c>
      <c r="AI295" s="64">
        <f t="shared" ca="1" si="354"/>
        <v>0.97974157744283086</v>
      </c>
      <c r="AJ295" s="64">
        <f t="shared" ca="1" si="354"/>
        <v>0.97946753769830475</v>
      </c>
      <c r="AK295" s="64">
        <f t="shared" ca="1" si="354"/>
        <v>0.98030903250144386</v>
      </c>
      <c r="AL295" s="64">
        <f t="shared" ca="1" si="354"/>
        <v>0.98131277816336404</v>
      </c>
      <c r="AM295" s="64">
        <f t="shared" ca="1" si="354"/>
        <v>0.98112768386292959</v>
      </c>
      <c r="AN295" s="64">
        <f t="shared" ca="1" si="354"/>
        <v>0.98127316295606204</v>
      </c>
      <c r="AO295" s="64">
        <f t="shared" ca="1" si="354"/>
        <v>0.97995386594342315</v>
      </c>
      <c r="AP295" s="64">
        <f t="shared" ca="1" si="354"/>
        <v>0.98084543151888048</v>
      </c>
      <c r="AQ295" s="64">
        <f t="shared" ca="1" si="354"/>
        <v>0.98232049487837436</v>
      </c>
      <c r="AR295" s="64">
        <f t="shared" ca="1" si="354"/>
        <v>0.98090544906070554</v>
      </c>
      <c r="AS295" s="64">
        <f t="shared" ca="1" si="354"/>
        <v>0.97915782764004</v>
      </c>
      <c r="AT295" s="64">
        <f t="shared" ca="1" si="354"/>
        <v>0.97674062192639988</v>
      </c>
      <c r="AV295" s="40">
        <f t="shared" ref="AV295:AV358" ca="1" si="355">MAX(Q295:AT295)</f>
        <v>0.98569909937766154</v>
      </c>
      <c r="AW295" s="41">
        <f t="shared" ref="AW295:AW358" ca="1" si="356">MATCH(AV295, Q295:AT295, 0)-1</f>
        <v>5</v>
      </c>
      <c r="AX295" t="str">
        <f t="shared" ca="1" si="275"/>
        <v>+50s</v>
      </c>
      <c r="AY295">
        <f t="shared" ca="1" si="276"/>
        <v>40</v>
      </c>
      <c r="AZ295" s="5">
        <f t="shared" ca="1" si="277"/>
        <v>0.8666666666666667</v>
      </c>
      <c r="BB295">
        <f t="shared" si="318"/>
        <v>0.33504697347066265</v>
      </c>
      <c r="BC295">
        <f t="shared" si="319"/>
        <v>0.6649530265293373</v>
      </c>
      <c r="BE295" s="33">
        <f t="shared" si="320"/>
        <v>3.1220272304340027</v>
      </c>
      <c r="BF295" s="32">
        <f t="shared" si="321"/>
        <v>0.53658343350160564</v>
      </c>
      <c r="BG295" s="33"/>
      <c r="BH295" s="34">
        <f t="shared" si="322"/>
        <v>0.46341656649839436</v>
      </c>
      <c r="BI295" s="34"/>
      <c r="BJ295" s="34">
        <f t="shared" si="327"/>
        <v>0.46341656649839436</v>
      </c>
      <c r="BK295" s="34"/>
      <c r="BL295" s="5">
        <f t="shared" ref="BL295:BL358" ca="1" si="357">($BL$2*AV295+$BL$3*AZ295+BJ295*$BL$4)/SUM($BL$2:$BL$4)</f>
        <v>0.77192744418090753</v>
      </c>
    </row>
    <row r="296" spans="1:64" x14ac:dyDescent="0.2">
      <c r="A296" s="45">
        <v>288</v>
      </c>
      <c r="B296" s="35">
        <f t="shared" si="323"/>
        <v>3.3217592592592431E-2</v>
      </c>
      <c r="C296" s="36">
        <v>91.888932141896248</v>
      </c>
      <c r="D296" s="29">
        <v>90</v>
      </c>
      <c r="E296" s="29">
        <v>3</v>
      </c>
      <c r="F296" s="37">
        <f t="shared" si="310"/>
        <v>0.5</v>
      </c>
      <c r="G296" s="38">
        <f t="shared" si="324"/>
        <v>90</v>
      </c>
      <c r="H296" s="31">
        <v>5</v>
      </c>
      <c r="I296" s="31">
        <v>20</v>
      </c>
      <c r="J296" s="36">
        <v>13.197710917978007</v>
      </c>
      <c r="K296" s="37">
        <f t="shared" si="312"/>
        <v>3.2994277294945022</v>
      </c>
      <c r="L296" s="30">
        <f t="shared" si="313"/>
        <v>3.2994277294945022</v>
      </c>
      <c r="M296" s="37">
        <f t="shared" si="314"/>
        <v>93.299427729494496</v>
      </c>
      <c r="N296" s="37">
        <f t="shared" si="315"/>
        <v>93.299427729494496</v>
      </c>
      <c r="O296" s="37">
        <f t="shared" si="316"/>
        <v>1.8889321418962481</v>
      </c>
      <c r="Q296" s="64">
        <f t="shared" ref="Q296:AT296" ca="1" si="358">IF(AND(ABS(SLOPE($L266:$L296,$A266:$A296)) &gt; $Q$3,
      ABS(SLOPE(OFFSET($O266:$O296, Q$7, 0),$A266:$A296)) &gt; $Q$3),
(MAX(0,(CORREL( $L266:$L296, OFFSET($O266:$O296, Q$7, 0) )))),
(1-ABS(SLOPE($L266:$L296, $A266:$A296)-SLOPE(OFFSET($O266:$O296, Q$7, 0),$A266:$A296)))
)</f>
        <v>0.98322882928435096</v>
      </c>
      <c r="R296" s="64">
        <f t="shared" ca="1" si="358"/>
        <v>0.98388039272658467</v>
      </c>
      <c r="S296" s="64">
        <f t="shared" ca="1" si="358"/>
        <v>0.98439252659671905</v>
      </c>
      <c r="T296" s="64">
        <f t="shared" ca="1" si="358"/>
        <v>0.98525582245851051</v>
      </c>
      <c r="U296" s="64">
        <f t="shared" ca="1" si="358"/>
        <v>0.9854315587630923</v>
      </c>
      <c r="V296" s="64">
        <f t="shared" ca="1" si="358"/>
        <v>0.98375078580971032</v>
      </c>
      <c r="W296" s="64">
        <f t="shared" ca="1" si="358"/>
        <v>0.98365169727035162</v>
      </c>
      <c r="X296" s="64">
        <f t="shared" ca="1" si="358"/>
        <v>0.98323975156313814</v>
      </c>
      <c r="Y296" s="64">
        <f t="shared" ca="1" si="358"/>
        <v>0.98417655344902721</v>
      </c>
      <c r="Z296" s="64">
        <f t="shared" ca="1" si="358"/>
        <v>0.9823867804777221</v>
      </c>
      <c r="AA296" s="64">
        <f t="shared" ca="1" si="358"/>
        <v>0.98150350533878328</v>
      </c>
      <c r="AB296" s="64">
        <f t="shared" ca="1" si="358"/>
        <v>0.98090270926071055</v>
      </c>
      <c r="AC296" s="64">
        <f t="shared" ca="1" si="358"/>
        <v>0.97953501918646035</v>
      </c>
      <c r="AD296" s="64">
        <f t="shared" ca="1" si="358"/>
        <v>0.97965943802655375</v>
      </c>
      <c r="AE296" s="64">
        <f t="shared" ca="1" si="358"/>
        <v>0.97945993178526036</v>
      </c>
      <c r="AF296" s="64">
        <f t="shared" ca="1" si="358"/>
        <v>0.97942825693675684</v>
      </c>
      <c r="AG296" s="64">
        <f t="shared" ca="1" si="358"/>
        <v>0.97992525501272298</v>
      </c>
      <c r="AH296" s="64">
        <f t="shared" ca="1" si="358"/>
        <v>0.97989895235505364</v>
      </c>
      <c r="AI296" s="64">
        <f t="shared" ca="1" si="358"/>
        <v>0.97981789928834073</v>
      </c>
      <c r="AJ296" s="64">
        <f t="shared" ca="1" si="358"/>
        <v>0.98059427060113236</v>
      </c>
      <c r="AK296" s="64">
        <f t="shared" ca="1" si="358"/>
        <v>0.98147945520030455</v>
      </c>
      <c r="AL296" s="64">
        <f t="shared" ca="1" si="358"/>
        <v>0.98128254736185916</v>
      </c>
      <c r="AM296" s="64">
        <f t="shared" ca="1" si="358"/>
        <v>0.98115878119853472</v>
      </c>
      <c r="AN296" s="64">
        <f t="shared" ca="1" si="358"/>
        <v>0.97971327283537912</v>
      </c>
      <c r="AO296" s="64">
        <f t="shared" ca="1" si="358"/>
        <v>0.98087090315468861</v>
      </c>
      <c r="AP296" s="64">
        <f t="shared" ca="1" si="358"/>
        <v>0.98222368749673106</v>
      </c>
      <c r="AQ296" s="64">
        <f t="shared" ca="1" si="358"/>
        <v>0.98098306893006737</v>
      </c>
      <c r="AR296" s="64">
        <f t="shared" ca="1" si="358"/>
        <v>0.97954400444270262</v>
      </c>
      <c r="AS296" s="64">
        <f t="shared" ca="1" si="358"/>
        <v>0.97722811753775296</v>
      </c>
      <c r="AT296" s="64">
        <f t="shared" ca="1" si="358"/>
        <v>0.96720768376725974</v>
      </c>
      <c r="AV296" s="40">
        <f t="shared" ca="1" si="355"/>
        <v>0.9854315587630923</v>
      </c>
      <c r="AW296" s="41">
        <f t="shared" ca="1" si="356"/>
        <v>4</v>
      </c>
      <c r="AX296" t="str">
        <f t="shared" ref="AX296:AX359" ca="1" si="359">OFFSET($Q$6, 0, AW296)</f>
        <v>+40s</v>
      </c>
      <c r="AY296">
        <f t="shared" ref="AY296:AY359" ca="1" si="360">MAX(AW296-1,0) * 10</f>
        <v>30</v>
      </c>
      <c r="AZ296" s="5">
        <f t="shared" ref="AZ296:AZ359" ca="1" si="361">ABS( 5*60 - AY296 ) / (5*60)</f>
        <v>0.9</v>
      </c>
      <c r="BB296">
        <f t="shared" si="318"/>
        <v>0.28209911751965083</v>
      </c>
      <c r="BC296">
        <f t="shared" si="319"/>
        <v>0.71790088248034922</v>
      </c>
      <c r="BE296" s="33">
        <f t="shared" si="320"/>
        <v>3.2994277294945022</v>
      </c>
      <c r="BF296" s="32">
        <f t="shared" si="321"/>
        <v>0.45178654055122042</v>
      </c>
      <c r="BG296" s="33"/>
      <c r="BH296" s="34">
        <f t="shared" si="322"/>
        <v>0.54821345944877953</v>
      </c>
      <c r="BI296" s="34"/>
      <c r="BJ296" s="34">
        <f t="shared" si="327"/>
        <v>0.54821345944877953</v>
      </c>
      <c r="BK296" s="34"/>
      <c r="BL296" s="5">
        <f t="shared" ca="1" si="357"/>
        <v>0.81121500607062391</v>
      </c>
    </row>
    <row r="297" spans="1:64" x14ac:dyDescent="0.2">
      <c r="A297" s="45">
        <v>289</v>
      </c>
      <c r="B297" s="35">
        <f t="shared" si="323"/>
        <v>3.3333333333333173E-2</v>
      </c>
      <c r="C297" s="36">
        <v>91.89646492237523</v>
      </c>
      <c r="D297" s="29">
        <v>90</v>
      </c>
      <c r="E297" s="29">
        <v>3</v>
      </c>
      <c r="F297" s="37">
        <f t="shared" si="310"/>
        <v>0.5</v>
      </c>
      <c r="G297" s="38">
        <f t="shared" si="324"/>
        <v>90</v>
      </c>
      <c r="H297" s="31">
        <v>5</v>
      </c>
      <c r="I297" s="31">
        <v>20</v>
      </c>
      <c r="J297" s="36">
        <v>13.879030691540201</v>
      </c>
      <c r="K297" s="37">
        <f t="shared" si="312"/>
        <v>3.4697576728850508</v>
      </c>
      <c r="L297" s="30">
        <f t="shared" si="313"/>
        <v>3.4697576728850508</v>
      </c>
      <c r="M297" s="37">
        <f t="shared" si="314"/>
        <v>93.469757672885052</v>
      </c>
      <c r="N297" s="37">
        <f t="shared" si="315"/>
        <v>93.469757672885052</v>
      </c>
      <c r="O297" s="37">
        <f t="shared" si="316"/>
        <v>1.8964649223752303</v>
      </c>
      <c r="Q297" s="64">
        <f t="shared" ref="Q297:AT297" ca="1" si="362">IF(AND(ABS(SLOPE($L267:$L297,$A267:$A297)) &gt; $Q$3,
      ABS(SLOPE(OFFSET($O267:$O297, Q$7, 0),$A267:$A297)) &gt; $Q$3),
(MAX(0,(CORREL( $L267:$L297, OFFSET($O267:$O297, Q$7, 0) )))),
(1-ABS(SLOPE($L267:$L297, $A267:$A297)-SLOPE(OFFSET($O267:$O297, Q$7, 0),$A267:$A297)))
)</f>
        <v>0.98375115256214385</v>
      </c>
      <c r="R297" s="64">
        <f t="shared" ca="1" si="362"/>
        <v>0.98421418767042601</v>
      </c>
      <c r="S297" s="64">
        <f t="shared" ca="1" si="362"/>
        <v>0.9849623009884525</v>
      </c>
      <c r="T297" s="64">
        <f t="shared" ca="1" si="362"/>
        <v>0.98508872857033525</v>
      </c>
      <c r="U297" s="64">
        <f t="shared" ca="1" si="362"/>
        <v>0.98367971687471301</v>
      </c>
      <c r="V297" s="64">
        <f t="shared" ca="1" si="362"/>
        <v>0.98388524029130919</v>
      </c>
      <c r="W297" s="64">
        <f t="shared" ca="1" si="362"/>
        <v>0.98340004996722552</v>
      </c>
      <c r="X297" s="64">
        <f t="shared" ca="1" si="362"/>
        <v>0.98453572635293396</v>
      </c>
      <c r="Y297" s="64">
        <f t="shared" ca="1" si="362"/>
        <v>0.98290605590659053</v>
      </c>
      <c r="Z297" s="64">
        <f t="shared" ca="1" si="362"/>
        <v>0.98186548964175591</v>
      </c>
      <c r="AA297" s="64">
        <f t="shared" ca="1" si="362"/>
        <v>0.98128428724624606</v>
      </c>
      <c r="AB297" s="64">
        <f t="shared" ca="1" si="362"/>
        <v>0.97962658062919827</v>
      </c>
      <c r="AC297" s="64">
        <f t="shared" ca="1" si="362"/>
        <v>0.97968386195533252</v>
      </c>
      <c r="AD297" s="64">
        <f t="shared" ca="1" si="362"/>
        <v>0.97934512234266236</v>
      </c>
      <c r="AE297" s="64">
        <f t="shared" ca="1" si="362"/>
        <v>0.97925025418706169</v>
      </c>
      <c r="AF297" s="64">
        <f t="shared" ca="1" si="362"/>
        <v>0.97995203532409259</v>
      </c>
      <c r="AG297" s="64">
        <f t="shared" ca="1" si="362"/>
        <v>0.97998245422928998</v>
      </c>
      <c r="AH297" s="64">
        <f t="shared" ca="1" si="362"/>
        <v>0.98009484695900462</v>
      </c>
      <c r="AI297" s="64">
        <f t="shared" ca="1" si="362"/>
        <v>0.98080588310176398</v>
      </c>
      <c r="AJ297" s="64">
        <f t="shared" ca="1" si="362"/>
        <v>0.9815721612857542</v>
      </c>
      <c r="AK297" s="64">
        <f t="shared" ca="1" si="362"/>
        <v>0.98136342709940583</v>
      </c>
      <c r="AL297" s="64">
        <f t="shared" ca="1" si="362"/>
        <v>0.98096979308537269</v>
      </c>
      <c r="AM297" s="64">
        <f t="shared" ca="1" si="362"/>
        <v>0.97939788664840444</v>
      </c>
      <c r="AN297" s="64">
        <f t="shared" ca="1" si="362"/>
        <v>0.98082211850940826</v>
      </c>
      <c r="AO297" s="64">
        <f t="shared" ca="1" si="362"/>
        <v>0.98205223432691813</v>
      </c>
      <c r="AP297" s="64">
        <f t="shared" ca="1" si="362"/>
        <v>0.98098654642219318</v>
      </c>
      <c r="AQ297" s="64">
        <f t="shared" ca="1" si="362"/>
        <v>0.97985687214307504</v>
      </c>
      <c r="AR297" s="64">
        <f t="shared" ca="1" si="362"/>
        <v>0.97764271732601726</v>
      </c>
      <c r="AS297" s="64">
        <f t="shared" ca="1" si="362"/>
        <v>0.96796059480527397</v>
      </c>
      <c r="AT297" s="64">
        <f t="shared" ca="1" si="362"/>
        <v>0.96225950174173502</v>
      </c>
      <c r="AV297" s="40">
        <f t="shared" ca="1" si="355"/>
        <v>0.98508872857033525</v>
      </c>
      <c r="AW297" s="41">
        <f t="shared" ca="1" si="356"/>
        <v>3</v>
      </c>
      <c r="AX297" t="str">
        <f t="shared" ca="1" si="359"/>
        <v>+30s</v>
      </c>
      <c r="AY297">
        <f t="shared" ca="1" si="360"/>
        <v>20</v>
      </c>
      <c r="AZ297" s="5">
        <f t="shared" ca="1" si="361"/>
        <v>0.93333333333333335</v>
      </c>
      <c r="BB297">
        <f t="shared" si="318"/>
        <v>0.31465855010196409</v>
      </c>
      <c r="BC297">
        <f t="shared" si="319"/>
        <v>0.68534144989803591</v>
      </c>
      <c r="BE297" s="33">
        <f t="shared" si="320"/>
        <v>3.4697576728850508</v>
      </c>
      <c r="BF297" s="32">
        <f t="shared" si="321"/>
        <v>0.50393102628379038</v>
      </c>
      <c r="BG297" s="33"/>
      <c r="BH297" s="34">
        <f t="shared" si="322"/>
        <v>0.49606897371620962</v>
      </c>
      <c r="BI297" s="34"/>
      <c r="BJ297" s="34">
        <f t="shared" si="327"/>
        <v>0.49606897371620962</v>
      </c>
      <c r="BK297" s="34"/>
      <c r="BL297" s="5">
        <f t="shared" ca="1" si="357"/>
        <v>0.804830345206626</v>
      </c>
    </row>
    <row r="298" spans="1:64" x14ac:dyDescent="0.2">
      <c r="A298" s="45">
        <v>290</v>
      </c>
      <c r="B298" s="35">
        <f t="shared" si="323"/>
        <v>3.3449074074073916E-2</v>
      </c>
      <c r="C298" s="36">
        <v>91.696671496840409</v>
      </c>
      <c r="D298" s="29">
        <v>90</v>
      </c>
      <c r="E298" s="29">
        <v>3</v>
      </c>
      <c r="F298" s="37">
        <f t="shared" si="310"/>
        <v>0.5</v>
      </c>
      <c r="G298" s="38">
        <f t="shared" si="324"/>
        <v>90</v>
      </c>
      <c r="H298" s="31">
        <v>5</v>
      </c>
      <c r="I298" s="31">
        <v>20</v>
      </c>
      <c r="J298" s="36">
        <v>14.530608198504966</v>
      </c>
      <c r="K298" s="37">
        <f t="shared" si="312"/>
        <v>3.632652049626242</v>
      </c>
      <c r="L298" s="30">
        <f t="shared" si="313"/>
        <v>3.632652049626242</v>
      </c>
      <c r="M298" s="37">
        <f t="shared" si="314"/>
        <v>93.632652049626245</v>
      </c>
      <c r="N298" s="37">
        <f t="shared" si="315"/>
        <v>93.632652049626245</v>
      </c>
      <c r="O298" s="37">
        <f t="shared" si="316"/>
        <v>1.6966714968404091</v>
      </c>
      <c r="Q298" s="64">
        <f t="shared" ref="Q298:AT298" ca="1" si="363">IF(AND(ABS(SLOPE($L268:$L298,$A268:$A298)) &gt; $Q$3,
      ABS(SLOPE(OFFSET($O268:$O298, Q$7, 0),$A268:$A298)) &gt; $Q$3),
(MAX(0,(CORREL( $L268:$L298, OFFSET($O268:$O298, Q$7, 0) )))),
(1-ABS(SLOPE($L268:$L298, $A268:$A298)-SLOPE(OFFSET($O268:$O298, Q$7, 0),$A268:$A298)))
)</f>
        <v>0.98395929928443826</v>
      </c>
      <c r="R298" s="64">
        <f t="shared" ca="1" si="363"/>
        <v>0.98459142249336329</v>
      </c>
      <c r="S298" s="64">
        <f t="shared" ca="1" si="363"/>
        <v>0.9846682104873824</v>
      </c>
      <c r="T298" s="64">
        <f t="shared" ca="1" si="363"/>
        <v>0.98353283814116055</v>
      </c>
      <c r="U298" s="64">
        <f t="shared" ca="1" si="363"/>
        <v>0.98404494191577252</v>
      </c>
      <c r="V298" s="64">
        <f t="shared" ca="1" si="363"/>
        <v>0.98348606704699426</v>
      </c>
      <c r="W298" s="64">
        <f t="shared" ca="1" si="363"/>
        <v>0.98482182634783333</v>
      </c>
      <c r="X298" s="64">
        <f t="shared" ca="1" si="363"/>
        <v>0.98335342611072774</v>
      </c>
      <c r="Y298" s="64">
        <f t="shared" ca="1" si="363"/>
        <v>0.9821546238802934</v>
      </c>
      <c r="Z298" s="64">
        <f t="shared" ca="1" si="363"/>
        <v>0.98159318731264478</v>
      </c>
      <c r="AA298" s="64">
        <f t="shared" ca="1" si="363"/>
        <v>0.97964370205339768</v>
      </c>
      <c r="AB298" s="64">
        <f t="shared" ca="1" si="363"/>
        <v>0.97963340416577638</v>
      </c>
      <c r="AC298" s="64">
        <f t="shared" ca="1" si="363"/>
        <v>0.97915455020665354</v>
      </c>
      <c r="AD298" s="64">
        <f t="shared" ca="1" si="363"/>
        <v>0.97899608438964447</v>
      </c>
      <c r="AE298" s="64">
        <f t="shared" ca="1" si="363"/>
        <v>0.97990392872458087</v>
      </c>
      <c r="AF298" s="64">
        <f t="shared" ca="1" si="363"/>
        <v>0.97999143632870789</v>
      </c>
      <c r="AG298" s="64">
        <f t="shared" ca="1" si="363"/>
        <v>0.98029852628975012</v>
      </c>
      <c r="AH298" s="64">
        <f t="shared" ca="1" si="363"/>
        <v>0.98094374722693634</v>
      </c>
      <c r="AI298" s="64">
        <f t="shared" ca="1" si="363"/>
        <v>0.98159028578293195</v>
      </c>
      <c r="AJ298" s="64">
        <f t="shared" ca="1" si="363"/>
        <v>0.98136966420405047</v>
      </c>
      <c r="AK298" s="64">
        <f t="shared" ca="1" si="363"/>
        <v>0.98070443465789925</v>
      </c>
      <c r="AL298" s="64">
        <f t="shared" ca="1" si="363"/>
        <v>0.97900542723388517</v>
      </c>
      <c r="AM298" s="64">
        <f t="shared" ca="1" si="363"/>
        <v>0.98069788810163949</v>
      </c>
      <c r="AN298" s="64">
        <f t="shared" ca="1" si="363"/>
        <v>0.98180444214807749</v>
      </c>
      <c r="AO298" s="64">
        <f t="shared" ca="1" si="363"/>
        <v>0.98091490597594366</v>
      </c>
      <c r="AP298" s="64">
        <f t="shared" ca="1" si="363"/>
        <v>0.98009672370322354</v>
      </c>
      <c r="AQ298" s="64">
        <f t="shared" ca="1" si="363"/>
        <v>0.97798513322176572</v>
      </c>
      <c r="AR298" s="64">
        <f t="shared" ca="1" si="363"/>
        <v>0.96864426722286445</v>
      </c>
      <c r="AS298" s="64">
        <f t="shared" ca="1" si="363"/>
        <v>0.96324955842859206</v>
      </c>
      <c r="AT298" s="64">
        <f t="shared" ca="1" si="363"/>
        <v>0.94264931375038274</v>
      </c>
      <c r="AV298" s="40">
        <f t="shared" ca="1" si="355"/>
        <v>0.98482182634783333</v>
      </c>
      <c r="AW298" s="41">
        <f t="shared" ca="1" si="356"/>
        <v>6</v>
      </c>
      <c r="AX298" t="str">
        <f t="shared" ca="1" si="359"/>
        <v>+60s</v>
      </c>
      <c r="AY298">
        <f t="shared" ca="1" si="360"/>
        <v>50</v>
      </c>
      <c r="AZ298" s="5">
        <f t="shared" ca="1" si="361"/>
        <v>0.83333333333333337</v>
      </c>
      <c r="BB298">
        <f t="shared" si="318"/>
        <v>0.38719611055716657</v>
      </c>
      <c r="BC298">
        <f t="shared" si="319"/>
        <v>0.61280388944283337</v>
      </c>
      <c r="BE298" s="33">
        <f t="shared" si="320"/>
        <v>3.632652049626242</v>
      </c>
      <c r="BF298" s="32">
        <f t="shared" si="321"/>
        <v>0.62010116458916131</v>
      </c>
      <c r="BG298" s="33"/>
      <c r="BH298" s="34">
        <f t="shared" si="322"/>
        <v>0.37989883541083869</v>
      </c>
      <c r="BI298" s="34"/>
      <c r="BJ298" s="34">
        <f t="shared" si="327"/>
        <v>0.37989883541083869</v>
      </c>
      <c r="BK298" s="34"/>
      <c r="BL298" s="5">
        <f t="shared" ca="1" si="357"/>
        <v>0.73268466503066854</v>
      </c>
    </row>
    <row r="299" spans="1:64" x14ac:dyDescent="0.2">
      <c r="A299" s="45">
        <v>291</v>
      </c>
      <c r="B299" s="35">
        <f t="shared" si="323"/>
        <v>3.3564814814814659E-2</v>
      </c>
      <c r="C299" s="36">
        <v>91.989396158577449</v>
      </c>
      <c r="D299" s="29">
        <v>90</v>
      </c>
      <c r="E299" s="29">
        <v>3</v>
      </c>
      <c r="F299" s="37">
        <f t="shared" si="310"/>
        <v>0.5</v>
      </c>
      <c r="G299" s="38">
        <f t="shared" si="324"/>
        <v>90</v>
      </c>
      <c r="H299" s="31">
        <v>5</v>
      </c>
      <c r="I299" s="31">
        <v>20</v>
      </c>
      <c r="J299" s="36">
        <v>15.151047131568784</v>
      </c>
      <c r="K299" s="37">
        <f t="shared" si="312"/>
        <v>3.7877617828921961</v>
      </c>
      <c r="L299" s="30">
        <f t="shared" si="313"/>
        <v>3.7877617828921961</v>
      </c>
      <c r="M299" s="37">
        <f t="shared" si="314"/>
        <v>93.78776178289219</v>
      </c>
      <c r="N299" s="37">
        <f t="shared" si="315"/>
        <v>93.78776178289219</v>
      </c>
      <c r="O299" s="37">
        <f t="shared" si="316"/>
        <v>1.9893961585774491</v>
      </c>
      <c r="Q299" s="64">
        <f t="shared" ref="Q299:AT299" ca="1" si="364">IF(AND(ABS(SLOPE($L269:$L299,$A269:$A299)) &gt; $Q$3,
      ABS(SLOPE(OFFSET($O269:$O299, Q$7, 0),$A269:$A299)) &gt; $Q$3),
(MAX(0,(CORREL( $L269:$L299, OFFSET($O269:$O299, Q$7, 0) )))),
(1-ABS(SLOPE($L269:$L299, $A269:$A299)-SLOPE(OFFSET($O269:$O299, Q$7, 0),$A269:$A299)))
)</f>
        <v>0.98413968426640985</v>
      </c>
      <c r="R299" s="64">
        <f t="shared" ca="1" si="364"/>
        <v>0.98416629440004888</v>
      </c>
      <c r="S299" s="64">
        <f t="shared" ca="1" si="364"/>
        <v>0.98330758424590303</v>
      </c>
      <c r="T299" s="64">
        <f t="shared" ca="1" si="364"/>
        <v>0.98412951579683938</v>
      </c>
      <c r="U299" s="64">
        <f t="shared" ca="1" si="364"/>
        <v>0.98349620991747866</v>
      </c>
      <c r="V299" s="64">
        <f t="shared" ca="1" si="364"/>
        <v>0.98503409328266245</v>
      </c>
      <c r="W299" s="64">
        <f t="shared" ca="1" si="364"/>
        <v>0.98372880718806732</v>
      </c>
      <c r="X299" s="64">
        <f t="shared" ca="1" si="364"/>
        <v>0.98237016586575432</v>
      </c>
      <c r="Y299" s="64">
        <f t="shared" ca="1" si="364"/>
        <v>0.98182875091178334</v>
      </c>
      <c r="Z299" s="64">
        <f t="shared" ca="1" si="364"/>
        <v>0.97958451054764673</v>
      </c>
      <c r="AA299" s="64">
        <f t="shared" ca="1" si="364"/>
        <v>0.97950590961054007</v>
      </c>
      <c r="AB299" s="64">
        <f t="shared" ca="1" si="364"/>
        <v>0.97888547627564915</v>
      </c>
      <c r="AC299" s="64">
        <f t="shared" ca="1" si="364"/>
        <v>0.97866274322482782</v>
      </c>
      <c r="AD299" s="64">
        <f t="shared" ca="1" si="364"/>
        <v>0.97977878944658414</v>
      </c>
      <c r="AE299" s="64">
        <f t="shared" ca="1" si="364"/>
        <v>0.97992399106844874</v>
      </c>
      <c r="AF299" s="64">
        <f t="shared" ca="1" si="364"/>
        <v>0.98042784198504385</v>
      </c>
      <c r="AG299" s="64">
        <f t="shared" ca="1" si="364"/>
        <v>0.98100649160918807</v>
      </c>
      <c r="AH299" s="64">
        <f t="shared" ca="1" si="364"/>
        <v>0.9815319561048732</v>
      </c>
      <c r="AI299" s="64">
        <f t="shared" ca="1" si="364"/>
        <v>0.98129933689453952</v>
      </c>
      <c r="AJ299" s="64">
        <f t="shared" ca="1" si="364"/>
        <v>0.98035965149099691</v>
      </c>
      <c r="AK299" s="64">
        <f t="shared" ca="1" si="364"/>
        <v>0.97853231286753162</v>
      </c>
      <c r="AL299" s="64">
        <f t="shared" ca="1" si="364"/>
        <v>0.9804957467562091</v>
      </c>
      <c r="AM299" s="64">
        <f t="shared" ca="1" si="364"/>
        <v>0.98147732769430296</v>
      </c>
      <c r="AN299" s="64">
        <f t="shared" ca="1" si="364"/>
        <v>0.980765901558735</v>
      </c>
      <c r="AO299" s="64">
        <f t="shared" ca="1" si="364"/>
        <v>0.98026261525425129</v>
      </c>
      <c r="AP299" s="64">
        <f t="shared" ca="1" si="364"/>
        <v>0.97825485377325072</v>
      </c>
      <c r="AQ299" s="64">
        <f t="shared" ca="1" si="364"/>
        <v>0.96925963292043615</v>
      </c>
      <c r="AR299" s="64">
        <f t="shared" ca="1" si="364"/>
        <v>0.96417501495085334</v>
      </c>
      <c r="AS299" s="64">
        <f t="shared" ca="1" si="364"/>
        <v>0.94439531865259418</v>
      </c>
      <c r="AT299" s="64">
        <f t="shared" ca="1" si="364"/>
        <v>0.91267215388549161</v>
      </c>
      <c r="AV299" s="40">
        <f t="shared" ca="1" si="355"/>
        <v>0.98503409328266245</v>
      </c>
      <c r="AW299" s="41">
        <f t="shared" ca="1" si="356"/>
        <v>5</v>
      </c>
      <c r="AX299" t="str">
        <f t="shared" ca="1" si="359"/>
        <v>+50s</v>
      </c>
      <c r="AY299">
        <f t="shared" ca="1" si="360"/>
        <v>40</v>
      </c>
      <c r="AZ299" s="5">
        <f t="shared" ca="1" si="361"/>
        <v>0.8666666666666667</v>
      </c>
      <c r="BB299">
        <f t="shared" si="318"/>
        <v>0.35967312486294939</v>
      </c>
      <c r="BC299">
        <f t="shared" si="319"/>
        <v>0.64032687513705056</v>
      </c>
      <c r="BE299" s="33">
        <f t="shared" si="320"/>
        <v>3.7877617828921961</v>
      </c>
      <c r="BF299" s="32">
        <f t="shared" si="321"/>
        <v>0.57602263431313194</v>
      </c>
      <c r="BG299" s="33"/>
      <c r="BH299" s="34">
        <f t="shared" si="322"/>
        <v>0.42397736568686806</v>
      </c>
      <c r="BI299" s="34"/>
      <c r="BJ299" s="34">
        <f t="shared" si="327"/>
        <v>0.42397736568686806</v>
      </c>
      <c r="BK299" s="34"/>
      <c r="BL299" s="5">
        <f t="shared" ca="1" si="357"/>
        <v>0.75855937521206573</v>
      </c>
    </row>
    <row r="300" spans="1:64" x14ac:dyDescent="0.2">
      <c r="A300" s="45">
        <v>292</v>
      </c>
      <c r="B300" s="35">
        <f t="shared" si="323"/>
        <v>3.3680555555555401E-2</v>
      </c>
      <c r="C300" s="36">
        <v>92.282140661237719</v>
      </c>
      <c r="D300" s="29">
        <v>90</v>
      </c>
      <c r="E300" s="29">
        <v>3</v>
      </c>
      <c r="F300" s="37">
        <f t="shared" si="310"/>
        <v>0.5</v>
      </c>
      <c r="G300" s="38">
        <f t="shared" si="324"/>
        <v>90</v>
      </c>
      <c r="H300" s="31">
        <v>5</v>
      </c>
      <c r="I300" s="31">
        <v>20</v>
      </c>
      <c r="J300" s="36">
        <v>15.739017912278733</v>
      </c>
      <c r="K300" s="37">
        <f t="shared" si="312"/>
        <v>3.9347544780696837</v>
      </c>
      <c r="L300" s="30">
        <f t="shared" si="313"/>
        <v>3.9347544780696837</v>
      </c>
      <c r="M300" s="37">
        <f t="shared" si="314"/>
        <v>93.934754478069678</v>
      </c>
      <c r="N300" s="37">
        <f t="shared" si="315"/>
        <v>93.934754478069678</v>
      </c>
      <c r="O300" s="37">
        <f t="shared" si="316"/>
        <v>2.2821406612377189</v>
      </c>
      <c r="Q300" s="64">
        <f t="shared" ref="Q300:AT300" ca="1" si="365">IF(AND(ABS(SLOPE($L270:$L300,$A270:$A300)) &gt; $Q$3,
      ABS(SLOPE(OFFSET($O270:$O300, Q$7, 0),$A270:$A300)) &gt; $Q$3),
(MAX(0,(CORREL( $L270:$L300, OFFSET($O270:$O300, Q$7, 0) )))),
(1-ABS(SLOPE($L270:$L300, $A270:$A300)-SLOPE(OFFSET($O270:$O300, Q$7, 0),$A270:$A300)))
)</f>
        <v>0.98357784815791682</v>
      </c>
      <c r="R300" s="64">
        <f t="shared" ca="1" si="365"/>
        <v>0.98300001675961546</v>
      </c>
      <c r="S300" s="64">
        <f t="shared" ca="1" si="365"/>
        <v>0.9841363549419524</v>
      </c>
      <c r="T300" s="64">
        <f t="shared" ca="1" si="365"/>
        <v>0.98342755304625362</v>
      </c>
      <c r="U300" s="64">
        <f t="shared" ca="1" si="365"/>
        <v>0.9851704671976963</v>
      </c>
      <c r="V300" s="64">
        <f t="shared" ca="1" si="365"/>
        <v>0.98403084538367291</v>
      </c>
      <c r="W300" s="64">
        <f t="shared" ca="1" si="365"/>
        <v>0.98251007778113242</v>
      </c>
      <c r="X300" s="64">
        <f t="shared" ca="1" si="365"/>
        <v>0.98198902806133304</v>
      </c>
      <c r="Y300" s="64">
        <f t="shared" ca="1" si="365"/>
        <v>0.97944579388002229</v>
      </c>
      <c r="Z300" s="64">
        <f t="shared" ca="1" si="365"/>
        <v>0.97929787222620368</v>
      </c>
      <c r="AA300" s="64">
        <f t="shared" ca="1" si="365"/>
        <v>0.97853378681002667</v>
      </c>
      <c r="AB300" s="64">
        <f t="shared" ca="1" si="365"/>
        <v>0.97824584093224554</v>
      </c>
      <c r="AC300" s="64">
        <f t="shared" ca="1" si="365"/>
        <v>0.9795731207431505</v>
      </c>
      <c r="AD300" s="64">
        <f t="shared" ca="1" si="365"/>
        <v>0.9797768696563528</v>
      </c>
      <c r="AE300" s="64">
        <f t="shared" ca="1" si="365"/>
        <v>0.98048039085711891</v>
      </c>
      <c r="AF300" s="64">
        <f t="shared" ca="1" si="365"/>
        <v>0.98099142470073752</v>
      </c>
      <c r="AG300" s="64">
        <f t="shared" ca="1" si="365"/>
        <v>0.98139395785073635</v>
      </c>
      <c r="AH300" s="64">
        <f t="shared" ca="1" si="365"/>
        <v>0.98114917981826688</v>
      </c>
      <c r="AI300" s="64">
        <f t="shared" ca="1" si="365"/>
        <v>0.9799309994394193</v>
      </c>
      <c r="AJ300" s="64">
        <f t="shared" ca="1" si="365"/>
        <v>0.97797355240966322</v>
      </c>
      <c r="AK300" s="64">
        <f t="shared" ca="1" si="365"/>
        <v>0.98021186404050942</v>
      </c>
      <c r="AL300" s="64">
        <f t="shared" ca="1" si="365"/>
        <v>0.98106651951611645</v>
      </c>
      <c r="AM300" s="64">
        <f t="shared" ca="1" si="365"/>
        <v>0.98053593069563194</v>
      </c>
      <c r="AN300" s="64">
        <f t="shared" ca="1" si="365"/>
        <v>0.98035230157921627</v>
      </c>
      <c r="AO300" s="64">
        <f t="shared" ca="1" si="365"/>
        <v>0.97845008684559964</v>
      </c>
      <c r="AP300" s="64">
        <f t="shared" ca="1" si="365"/>
        <v>0.9698064150445771</v>
      </c>
      <c r="AQ300" s="64">
        <f t="shared" ca="1" si="365"/>
        <v>0.96503694485641911</v>
      </c>
      <c r="AR300" s="64">
        <f t="shared" ca="1" si="365"/>
        <v>0.94609168618002715</v>
      </c>
      <c r="AS300" s="64">
        <f t="shared" ca="1" si="365"/>
        <v>0.9152694273303974</v>
      </c>
      <c r="AT300" s="64">
        <f t="shared" ca="1" si="365"/>
        <v>0.88226152090138954</v>
      </c>
      <c r="AV300" s="40">
        <f t="shared" ca="1" si="355"/>
        <v>0.9851704671976963</v>
      </c>
      <c r="AW300" s="41">
        <f t="shared" ca="1" si="356"/>
        <v>4</v>
      </c>
      <c r="AX300" t="str">
        <f t="shared" ca="1" si="359"/>
        <v>+40s</v>
      </c>
      <c r="AY300">
        <f t="shared" ca="1" si="360"/>
        <v>30</v>
      </c>
      <c r="AZ300" s="5">
        <f t="shared" ca="1" si="361"/>
        <v>0.9</v>
      </c>
      <c r="BB300">
        <f t="shared" si="318"/>
        <v>0.33052276336639297</v>
      </c>
      <c r="BC300">
        <f t="shared" si="319"/>
        <v>0.66947723663360703</v>
      </c>
      <c r="BE300" s="33">
        <f t="shared" si="320"/>
        <v>3.9347544780696837</v>
      </c>
      <c r="BF300" s="32">
        <f t="shared" si="321"/>
        <v>0.52933783397720269</v>
      </c>
      <c r="BG300" s="33"/>
      <c r="BH300" s="34">
        <f t="shared" si="322"/>
        <v>0.47066216602279731</v>
      </c>
      <c r="BI300" s="34"/>
      <c r="BJ300" s="34">
        <f t="shared" si="327"/>
        <v>0.47066216602279731</v>
      </c>
      <c r="BK300" s="34"/>
      <c r="BL300" s="5">
        <f t="shared" ca="1" si="357"/>
        <v>0.78527754440683128</v>
      </c>
    </row>
    <row r="301" spans="1:64" x14ac:dyDescent="0.2">
      <c r="A301" s="45">
        <v>293</v>
      </c>
      <c r="B301" s="35">
        <f t="shared" si="323"/>
        <v>3.3796296296296144E-2</v>
      </c>
      <c r="C301" s="36">
        <v>91.773145774586325</v>
      </c>
      <c r="D301" s="29">
        <v>90</v>
      </c>
      <c r="E301" s="29">
        <v>3</v>
      </c>
      <c r="F301" s="37">
        <f t="shared" si="310"/>
        <v>0.5</v>
      </c>
      <c r="G301" s="38">
        <f t="shared" si="324"/>
        <v>90</v>
      </c>
      <c r="H301" s="31">
        <v>5</v>
      </c>
      <c r="I301" s="31">
        <v>20</v>
      </c>
      <c r="J301" s="36">
        <v>16.293260540271653</v>
      </c>
      <c r="K301" s="37">
        <f t="shared" si="312"/>
        <v>4.0733151350679133</v>
      </c>
      <c r="L301" s="30">
        <f t="shared" si="313"/>
        <v>4.0733151350679133</v>
      </c>
      <c r="M301" s="37">
        <f t="shared" si="314"/>
        <v>94.073315135067915</v>
      </c>
      <c r="N301" s="37">
        <f t="shared" si="315"/>
        <v>94.073315135067915</v>
      </c>
      <c r="O301" s="37">
        <f t="shared" si="316"/>
        <v>1.7731457745863253</v>
      </c>
      <c r="Q301" s="64">
        <f t="shared" ref="Q301:AT301" ca="1" si="366">IF(AND(ABS(SLOPE($L271:$L301,$A271:$A301)) &gt; $Q$3,
      ABS(SLOPE(OFFSET($O271:$O301, Q$7, 0),$A271:$A301)) &gt; $Q$3),
(MAX(0,(CORREL( $L271:$L301, OFFSET($O271:$O301, Q$7, 0) )))),
(1-ABS(SLOPE($L271:$L301, $A271:$A301)-SLOPE(OFFSET($O271:$O301, Q$7, 0),$A271:$A301)))
)</f>
        <v>0.98260468142222346</v>
      </c>
      <c r="R301" s="64">
        <f t="shared" ca="1" si="366"/>
        <v>0.9840614117084272</v>
      </c>
      <c r="S301" s="64">
        <f t="shared" ca="1" si="366"/>
        <v>0.98327571283713289</v>
      </c>
      <c r="T301" s="64">
        <f t="shared" ca="1" si="366"/>
        <v>0.98522747762789042</v>
      </c>
      <c r="U301" s="64">
        <f t="shared" ca="1" si="366"/>
        <v>0.98425681859848579</v>
      </c>
      <c r="V301" s="64">
        <f t="shared" ca="1" si="366"/>
        <v>0.98257091606783509</v>
      </c>
      <c r="W301" s="64">
        <f t="shared" ca="1" si="366"/>
        <v>0.98207066877860194</v>
      </c>
      <c r="X301" s="64">
        <f t="shared" ca="1" si="366"/>
        <v>0.97922287046665613</v>
      </c>
      <c r="Y301" s="64">
        <f t="shared" ca="1" si="366"/>
        <v>0.97900429987110216</v>
      </c>
      <c r="Z301" s="64">
        <f t="shared" ca="1" si="366"/>
        <v>0.97809384800087484</v>
      </c>
      <c r="AA301" s="64">
        <f t="shared" ca="1" si="366"/>
        <v>0.97773945216519009</v>
      </c>
      <c r="AB301" s="64">
        <f t="shared" ca="1" si="366"/>
        <v>0.97928193996463275</v>
      </c>
      <c r="AC301" s="64">
        <f t="shared" ca="1" si="366"/>
        <v>0.97954535140885046</v>
      </c>
      <c r="AD301" s="64">
        <f t="shared" ca="1" si="366"/>
        <v>0.98045234559834837</v>
      </c>
      <c r="AE301" s="64">
        <f t="shared" ca="1" si="366"/>
        <v>0.98089441355860674</v>
      </c>
      <c r="AF301" s="64">
        <f t="shared" ca="1" si="366"/>
        <v>0.98117160458815667</v>
      </c>
      <c r="AG301" s="64">
        <f t="shared" ca="1" si="366"/>
        <v>0.98091445297803281</v>
      </c>
      <c r="AH301" s="64">
        <f t="shared" ca="1" si="366"/>
        <v>0.97941249343003323</v>
      </c>
      <c r="AI301" s="64">
        <f t="shared" ca="1" si="366"/>
        <v>0.97732258486091139</v>
      </c>
      <c r="AJ301" s="64">
        <f t="shared" ca="1" si="366"/>
        <v>0.97984090356635445</v>
      </c>
      <c r="AK301" s="64">
        <f t="shared" ca="1" si="366"/>
        <v>0.98056610793329446</v>
      </c>
      <c r="AL301" s="64">
        <f t="shared" ca="1" si="366"/>
        <v>0.98021989765809669</v>
      </c>
      <c r="AM301" s="64">
        <f t="shared" ca="1" si="366"/>
        <v>0.98036212260602573</v>
      </c>
      <c r="AN301" s="64">
        <f t="shared" ca="1" si="366"/>
        <v>0.97856765403393209</v>
      </c>
      <c r="AO301" s="64">
        <f t="shared" ca="1" si="366"/>
        <v>0.97028304906399065</v>
      </c>
      <c r="AP301" s="64">
        <f t="shared" ca="1" si="366"/>
        <v>0.96583521803246042</v>
      </c>
      <c r="AQ301" s="64">
        <f t="shared" ca="1" si="366"/>
        <v>0.94774211040189937</v>
      </c>
      <c r="AR301" s="64">
        <f t="shared" ca="1" si="366"/>
        <v>0.91784074485299583</v>
      </c>
      <c r="AS301" s="64">
        <f t="shared" ca="1" si="366"/>
        <v>0.88552531597881456</v>
      </c>
      <c r="AT301" s="64">
        <f t="shared" ca="1" si="366"/>
        <v>0.85114630980093686</v>
      </c>
      <c r="AV301" s="40">
        <f t="shared" ca="1" si="355"/>
        <v>0.98522747762789042</v>
      </c>
      <c r="AW301" s="41">
        <f t="shared" ca="1" si="356"/>
        <v>3</v>
      </c>
      <c r="AX301" t="str">
        <f t="shared" ca="1" si="359"/>
        <v>+30s</v>
      </c>
      <c r="AY301">
        <f t="shared" ca="1" si="360"/>
        <v>20</v>
      </c>
      <c r="AZ301" s="5">
        <f t="shared" ca="1" si="361"/>
        <v>0.93333333333333335</v>
      </c>
      <c r="BB301">
        <f t="shared" si="318"/>
        <v>0.46003387209631763</v>
      </c>
      <c r="BC301">
        <f t="shared" si="319"/>
        <v>0.53996612790368237</v>
      </c>
      <c r="BE301" s="33">
        <f t="shared" si="320"/>
        <v>4.0733151350679133</v>
      </c>
      <c r="BF301" s="32">
        <f t="shared" si="321"/>
        <v>0.73675208004257642</v>
      </c>
      <c r="BG301" s="33"/>
      <c r="BH301" s="34">
        <f t="shared" si="322"/>
        <v>0.26324791995742358</v>
      </c>
      <c r="BI301" s="34"/>
      <c r="BJ301" s="34">
        <f t="shared" si="327"/>
        <v>0.26324791995742358</v>
      </c>
      <c r="BK301" s="34"/>
      <c r="BL301" s="5">
        <f t="shared" ca="1" si="357"/>
        <v>0.72726957697288253</v>
      </c>
    </row>
    <row r="302" spans="1:64" x14ac:dyDescent="0.2">
      <c r="A302" s="45">
        <v>294</v>
      </c>
      <c r="B302" s="35">
        <f t="shared" si="323"/>
        <v>3.3912037037036886E-2</v>
      </c>
      <c r="C302" s="36">
        <v>92.079703407270628</v>
      </c>
      <c r="D302" s="29">
        <v>90</v>
      </c>
      <c r="E302" s="29">
        <v>3</v>
      </c>
      <c r="F302" s="37">
        <f t="shared" si="310"/>
        <v>0.5</v>
      </c>
      <c r="G302" s="38">
        <f t="shared" si="324"/>
        <v>90</v>
      </c>
      <c r="H302" s="31">
        <v>5</v>
      </c>
      <c r="I302" s="31">
        <v>20</v>
      </c>
      <c r="J302" s="36">
        <v>16.812587293409937</v>
      </c>
      <c r="K302" s="37">
        <f t="shared" si="312"/>
        <v>4.2031468233524842</v>
      </c>
      <c r="L302" s="30">
        <f t="shared" si="313"/>
        <v>4.2031468233524842</v>
      </c>
      <c r="M302" s="37">
        <f t="shared" si="314"/>
        <v>94.203146823352483</v>
      </c>
      <c r="N302" s="37">
        <f t="shared" si="315"/>
        <v>94.203146823352483</v>
      </c>
      <c r="O302" s="37">
        <f t="shared" si="316"/>
        <v>2.0797034072706282</v>
      </c>
      <c r="Q302" s="64">
        <f t="shared" ref="Q302:AT302" ca="1" si="367">IF(AND(ABS(SLOPE($L272:$L302,$A272:$A302)) &gt; $Q$3,
      ABS(SLOPE(OFFSET($O272:$O302, Q$7, 0),$A272:$A302)) &gt; $Q$3),
(MAX(0,(CORREL( $L272:$L302, OFFSET($O272:$O302, Q$7, 0) )))),
(1-ABS(SLOPE($L272:$L302, $A272:$A302)-SLOPE(OFFSET($O272:$O302, Q$7, 0),$A272:$A302)))
)</f>
        <v>0.98389902011514851</v>
      </c>
      <c r="R302" s="64">
        <f t="shared" ca="1" si="367"/>
        <v>0.98303466393887429</v>
      </c>
      <c r="S302" s="64">
        <f t="shared" ca="1" si="367"/>
        <v>0.98520007624736672</v>
      </c>
      <c r="T302" s="64">
        <f t="shared" ca="1" si="367"/>
        <v>0.98440248269454333</v>
      </c>
      <c r="U302" s="64">
        <f t="shared" ca="1" si="367"/>
        <v>0.98254766483934919</v>
      </c>
      <c r="V302" s="64">
        <f t="shared" ca="1" si="367"/>
        <v>0.98206875824252426</v>
      </c>
      <c r="W302" s="64">
        <f t="shared" ca="1" si="367"/>
        <v>0.97890940071174048</v>
      </c>
      <c r="X302" s="64">
        <f t="shared" ca="1" si="367"/>
        <v>0.97861852006227323</v>
      </c>
      <c r="Y302" s="64">
        <f t="shared" ca="1" si="367"/>
        <v>0.97755830017871026</v>
      </c>
      <c r="Z302" s="64">
        <f t="shared" ca="1" si="367"/>
        <v>0.97713590495526004</v>
      </c>
      <c r="AA302" s="64">
        <f t="shared" ca="1" si="367"/>
        <v>0.97889858443815403</v>
      </c>
      <c r="AB302" s="64">
        <f t="shared" ca="1" si="367"/>
        <v>0.97922305434841128</v>
      </c>
      <c r="AC302" s="64">
        <f t="shared" ca="1" si="367"/>
        <v>0.98033828146738056</v>
      </c>
      <c r="AD302" s="64">
        <f t="shared" ca="1" si="367"/>
        <v>0.98070970494682741</v>
      </c>
      <c r="AE302" s="64">
        <f t="shared" ca="1" si="367"/>
        <v>0.98085854889874768</v>
      </c>
      <c r="AF302" s="64">
        <f t="shared" ca="1" si="367"/>
        <v>0.98058875183440453</v>
      </c>
      <c r="AG302" s="64">
        <f t="shared" ca="1" si="367"/>
        <v>0.97879639516700101</v>
      </c>
      <c r="AH302" s="64">
        <f t="shared" ca="1" si="367"/>
        <v>0.9765710568552558</v>
      </c>
      <c r="AI302" s="64">
        <f t="shared" ca="1" si="367"/>
        <v>0.97937582240165855</v>
      </c>
      <c r="AJ302" s="64">
        <f t="shared" ca="1" si="367"/>
        <v>0.97996843398356959</v>
      </c>
      <c r="AK302" s="64">
        <f t="shared" ca="1" si="367"/>
        <v>0.97981101719539454</v>
      </c>
      <c r="AL302" s="64">
        <f t="shared" ca="1" si="367"/>
        <v>0.98028683313287057</v>
      </c>
      <c r="AM302" s="64">
        <f t="shared" ca="1" si="367"/>
        <v>0.97860282930523634</v>
      </c>
      <c r="AN302" s="64">
        <f t="shared" ca="1" si="367"/>
        <v>0.97068655152774308</v>
      </c>
      <c r="AO302" s="64">
        <f t="shared" ca="1" si="367"/>
        <v>0.96656839592204169</v>
      </c>
      <c r="AP302" s="64">
        <f t="shared" ca="1" si="367"/>
        <v>0.94934927985852402</v>
      </c>
      <c r="AQ302" s="64">
        <f t="shared" ca="1" si="367"/>
        <v>0.92039331087861731</v>
      </c>
      <c r="AR302" s="64">
        <f t="shared" ca="1" si="367"/>
        <v>0.88878964090580836</v>
      </c>
      <c r="AS302" s="64">
        <f t="shared" ca="1" si="367"/>
        <v>0.85509795854787818</v>
      </c>
      <c r="AT302" s="64">
        <f t="shared" ca="1" si="367"/>
        <v>0.79681396608357224</v>
      </c>
      <c r="AV302" s="40">
        <f t="shared" ca="1" si="355"/>
        <v>0.98520007624736672</v>
      </c>
      <c r="AW302" s="41">
        <f t="shared" ca="1" si="356"/>
        <v>2</v>
      </c>
      <c r="AX302" t="str">
        <f t="shared" ca="1" si="359"/>
        <v>+20s</v>
      </c>
      <c r="AY302">
        <f t="shared" ca="1" si="360"/>
        <v>10</v>
      </c>
      <c r="AZ302" s="5">
        <f t="shared" ca="1" si="361"/>
        <v>0.96666666666666667</v>
      </c>
      <c r="BB302">
        <f t="shared" si="318"/>
        <v>0.42468868321637121</v>
      </c>
      <c r="BC302">
        <f t="shared" si="319"/>
        <v>0.57531131678362879</v>
      </c>
      <c r="BE302" s="33">
        <f t="shared" si="320"/>
        <v>4.2031468233524842</v>
      </c>
      <c r="BF302" s="32">
        <f t="shared" si="321"/>
        <v>0.68014615816092394</v>
      </c>
      <c r="BG302" s="33"/>
      <c r="BH302" s="34">
        <f t="shared" si="322"/>
        <v>0.31985384183907606</v>
      </c>
      <c r="BI302" s="34"/>
      <c r="BJ302" s="34">
        <f t="shared" si="327"/>
        <v>0.31985384183907606</v>
      </c>
      <c r="BK302" s="34"/>
      <c r="BL302" s="5">
        <f t="shared" ca="1" si="357"/>
        <v>0.75724019491770311</v>
      </c>
    </row>
    <row r="303" spans="1:64" x14ac:dyDescent="0.2">
      <c r="A303" s="45">
        <v>295</v>
      </c>
      <c r="B303" s="35">
        <f t="shared" si="323"/>
        <v>3.4027777777777629E-2</v>
      </c>
      <c r="C303" s="36">
        <v>92.765516823665351</v>
      </c>
      <c r="D303" s="29">
        <v>90</v>
      </c>
      <c r="E303" s="29">
        <v>3</v>
      </c>
      <c r="F303" s="37">
        <f t="shared" si="310"/>
        <v>0.5</v>
      </c>
      <c r="G303" s="38">
        <f t="shared" si="324"/>
        <v>90</v>
      </c>
      <c r="H303" s="31">
        <v>5</v>
      </c>
      <c r="I303" s="31">
        <v>20</v>
      </c>
      <c r="J303" s="36">
        <v>17.295885273027494</v>
      </c>
      <c r="K303" s="37">
        <f t="shared" si="312"/>
        <v>4.3239713182568735</v>
      </c>
      <c r="L303" s="30">
        <f t="shared" si="313"/>
        <v>4.3239713182568735</v>
      </c>
      <c r="M303" s="37">
        <f t="shared" si="314"/>
        <v>94.323971318256866</v>
      </c>
      <c r="N303" s="37">
        <f t="shared" si="315"/>
        <v>94.323971318256866</v>
      </c>
      <c r="O303" s="37">
        <f t="shared" si="316"/>
        <v>2.7655168236653509</v>
      </c>
      <c r="Q303" s="64">
        <f t="shared" ref="Q303:AT303" ca="1" si="368">IF(AND(ABS(SLOPE($L273:$L303,$A273:$A303)) &gt; $Q$3,
      ABS(SLOPE(OFFSET($O273:$O303, Q$7, 0),$A273:$A303)) &gt; $Q$3),
(MAX(0,(CORREL( $L273:$L303, OFFSET($O273:$O303, Q$7, 0) )))),
(1-ABS(SLOPE($L273:$L303, $A273:$A303)-SLOPE(OFFSET($O273:$O303, Q$7, 0),$A273:$A303)))
)</f>
        <v>0.98269648502373064</v>
      </c>
      <c r="R303" s="64">
        <f t="shared" ca="1" si="368"/>
        <v>0.98508140121442644</v>
      </c>
      <c r="S303" s="64">
        <f t="shared" ca="1" si="368"/>
        <v>0.98446185148379528</v>
      </c>
      <c r="T303" s="64">
        <f t="shared" ca="1" si="368"/>
        <v>0.98243350122472284</v>
      </c>
      <c r="U303" s="64">
        <f t="shared" ca="1" si="368"/>
        <v>0.98197658415625921</v>
      </c>
      <c r="V303" s="64">
        <f t="shared" ca="1" si="368"/>
        <v>0.97849712729528071</v>
      </c>
      <c r="W303" s="64">
        <f t="shared" ca="1" si="368"/>
        <v>0.97813191387467979</v>
      </c>
      <c r="X303" s="64">
        <f t="shared" ca="1" si="368"/>
        <v>0.9769177785891574</v>
      </c>
      <c r="Y303" s="64">
        <f t="shared" ca="1" si="368"/>
        <v>0.97642549551557656</v>
      </c>
      <c r="Z303" s="64">
        <f t="shared" ca="1" si="368"/>
        <v>0.97841444551702317</v>
      </c>
      <c r="AA303" s="64">
        <f t="shared" ca="1" si="368"/>
        <v>0.97880167462876233</v>
      </c>
      <c r="AB303" s="64">
        <f t="shared" ca="1" si="368"/>
        <v>0.98013093404588247</v>
      </c>
      <c r="AC303" s="64">
        <f t="shared" ca="1" si="368"/>
        <v>0.98042967669660308</v>
      </c>
      <c r="AD303" s="64">
        <f t="shared" ca="1" si="368"/>
        <v>0.98044652224144702</v>
      </c>
      <c r="AE303" s="64">
        <f t="shared" ca="1" si="368"/>
        <v>0.98016374610367274</v>
      </c>
      <c r="AF303" s="64">
        <f t="shared" ca="1" si="368"/>
        <v>0.97807292642111432</v>
      </c>
      <c r="AG303" s="64">
        <f t="shared" ca="1" si="368"/>
        <v>0.9757085243820427</v>
      </c>
      <c r="AH303" s="64">
        <f t="shared" ca="1" si="368"/>
        <v>0.97880759770866133</v>
      </c>
      <c r="AI303" s="64">
        <f t="shared" ca="1" si="368"/>
        <v>0.97926380407985036</v>
      </c>
      <c r="AJ303" s="64">
        <f t="shared" ca="1" si="368"/>
        <v>0.9793005460886085</v>
      </c>
      <c r="AK303" s="64">
        <f t="shared" ca="1" si="368"/>
        <v>0.98011936405978206</v>
      </c>
      <c r="AL303" s="64">
        <f t="shared" ca="1" si="368"/>
        <v>0.97854911049321247</v>
      </c>
      <c r="AM303" s="64">
        <f t="shared" ca="1" si="368"/>
        <v>0.9710123263261411</v>
      </c>
      <c r="AN303" s="64">
        <f t="shared" ca="1" si="368"/>
        <v>0.96723356820031625</v>
      </c>
      <c r="AO303" s="64">
        <f t="shared" ca="1" si="368"/>
        <v>0.95091479636219312</v>
      </c>
      <c r="AP303" s="64">
        <f t="shared" ca="1" si="368"/>
        <v>0.92293367850109576</v>
      </c>
      <c r="AQ303" s="64">
        <f t="shared" ca="1" si="368"/>
        <v>0.89206484334862823</v>
      </c>
      <c r="AR303" s="64">
        <f t="shared" ca="1" si="368"/>
        <v>0.85908305997961976</v>
      </c>
      <c r="AS303" s="64">
        <f t="shared" ca="1" si="368"/>
        <v>0.80183389052107368</v>
      </c>
      <c r="AT303" s="64">
        <f t="shared" ca="1" si="368"/>
        <v>0.69692612351047445</v>
      </c>
      <c r="AV303" s="40">
        <f t="shared" ca="1" si="355"/>
        <v>0.98508140121442644</v>
      </c>
      <c r="AW303" s="41">
        <f t="shared" ca="1" si="356"/>
        <v>1</v>
      </c>
      <c r="AX303" t="str">
        <f t="shared" ca="1" si="359"/>
        <v>+10s</v>
      </c>
      <c r="AY303">
        <f t="shared" ca="1" si="360"/>
        <v>0</v>
      </c>
      <c r="AZ303" s="5">
        <f t="shared" ca="1" si="361"/>
        <v>1</v>
      </c>
      <c r="BB303">
        <f t="shared" si="318"/>
        <v>0.31169089891830454</v>
      </c>
      <c r="BC303">
        <f t="shared" si="319"/>
        <v>0.68830910108169552</v>
      </c>
      <c r="BE303" s="33">
        <f t="shared" si="320"/>
        <v>4.3239713182568735</v>
      </c>
      <c r="BF303" s="32">
        <f t="shared" si="321"/>
        <v>0.49917828237726292</v>
      </c>
      <c r="BG303" s="33"/>
      <c r="BH303" s="34">
        <f t="shared" si="322"/>
        <v>0.50082171762273708</v>
      </c>
      <c r="BI303" s="34"/>
      <c r="BJ303" s="34">
        <f t="shared" si="327"/>
        <v>0.50082171762273708</v>
      </c>
      <c r="BK303" s="34"/>
      <c r="BL303" s="5">
        <f t="shared" ca="1" si="357"/>
        <v>0.82863437294572118</v>
      </c>
    </row>
    <row r="304" spans="1:64" x14ac:dyDescent="0.2">
      <c r="A304" s="45">
        <v>296</v>
      </c>
      <c r="B304" s="35">
        <f t="shared" si="323"/>
        <v>3.4143518518518372E-2</v>
      </c>
      <c r="C304" s="36">
        <v>92.747209939838129</v>
      </c>
      <c r="D304" s="29">
        <v>90</v>
      </c>
      <c r="E304" s="29">
        <v>3</v>
      </c>
      <c r="F304" s="37">
        <f t="shared" si="310"/>
        <v>0.5</v>
      </c>
      <c r="G304" s="38">
        <f t="shared" si="324"/>
        <v>90</v>
      </c>
      <c r="H304" s="31">
        <v>5</v>
      </c>
      <c r="I304" s="31">
        <v>20</v>
      </c>
      <c r="J304" s="36">
        <v>17.74211878883186</v>
      </c>
      <c r="K304" s="37">
        <f t="shared" si="312"/>
        <v>4.435529697207965</v>
      </c>
      <c r="L304" s="30">
        <f t="shared" si="313"/>
        <v>4.435529697207965</v>
      </c>
      <c r="M304" s="37">
        <f t="shared" si="314"/>
        <v>94.435529697207969</v>
      </c>
      <c r="N304" s="37">
        <f t="shared" si="315"/>
        <v>94.435529697207969</v>
      </c>
      <c r="O304" s="37">
        <f t="shared" si="316"/>
        <v>2.7472099398381289</v>
      </c>
      <c r="Q304" s="64">
        <f t="shared" ref="Q304:AT304" ca="1" si="369">IF(AND(ABS(SLOPE($L274:$L304,$A274:$A304)) &gt; $Q$3,
      ABS(SLOPE(OFFSET($O274:$O304, Q$7, 0),$A274:$A304)) &gt; $Q$3),
(MAX(0,(CORREL( $L274:$L304, OFFSET($O274:$O304, Q$7, 0) )))),
(1-ABS(SLOPE($L274:$L304, $A274:$A304)-SLOPE(OFFSET($O274:$O304, Q$7, 0),$A274:$A304)))
)</f>
        <v>0.9848624564431161</v>
      </c>
      <c r="R304" s="64">
        <f t="shared" ca="1" si="369"/>
        <v>0.98442689427254282</v>
      </c>
      <c r="S304" s="64">
        <f t="shared" ca="1" si="369"/>
        <v>0.982219475927951</v>
      </c>
      <c r="T304" s="64">
        <f t="shared" ca="1" si="369"/>
        <v>0.98178531968259075</v>
      </c>
      <c r="U304" s="64">
        <f t="shared" ca="1" si="369"/>
        <v>0.97797552669560439</v>
      </c>
      <c r="V304" s="64">
        <f t="shared" ca="1" si="369"/>
        <v>0.9775335600303332</v>
      </c>
      <c r="W304" s="64">
        <f t="shared" ca="1" si="369"/>
        <v>0.97616054223381177</v>
      </c>
      <c r="X304" s="64">
        <f t="shared" ca="1" si="369"/>
        <v>0.97559611013943082</v>
      </c>
      <c r="Y304" s="64">
        <f t="shared" ca="1" si="369"/>
        <v>0.97781861283186011</v>
      </c>
      <c r="Z304" s="64">
        <f t="shared" ca="1" si="369"/>
        <v>0.9782706370373061</v>
      </c>
      <c r="AA304" s="64">
        <f t="shared" ca="1" si="369"/>
        <v>0.97982087105746785</v>
      </c>
      <c r="AB304" s="64">
        <f t="shared" ca="1" si="369"/>
        <v>0.98004450205155047</v>
      </c>
      <c r="AC304" s="64">
        <f t="shared" ca="1" si="369"/>
        <v>0.9799249858892336</v>
      </c>
      <c r="AD304" s="64">
        <f t="shared" ca="1" si="369"/>
        <v>0.9796288294652663</v>
      </c>
      <c r="AE304" s="64">
        <f t="shared" ca="1" si="369"/>
        <v>0.97722988908616071</v>
      </c>
      <c r="AF304" s="64">
        <f t="shared" ca="1" si="369"/>
        <v>0.97472205946257706</v>
      </c>
      <c r="AG304" s="64">
        <f t="shared" ca="1" si="369"/>
        <v>0.97812486233370954</v>
      </c>
      <c r="AH304" s="64">
        <f t="shared" ca="1" si="369"/>
        <v>0.97844011160633115</v>
      </c>
      <c r="AI304" s="64">
        <f t="shared" ca="1" si="369"/>
        <v>0.97867742445030814</v>
      </c>
      <c r="AJ304" s="64">
        <f t="shared" ca="1" si="369"/>
        <v>0.97985049826046478</v>
      </c>
      <c r="AK304" s="64">
        <f t="shared" ca="1" si="369"/>
        <v>0.97839790721246345</v>
      </c>
      <c r="AL304" s="64">
        <f t="shared" ca="1" si="369"/>
        <v>0.97125389350073532</v>
      </c>
      <c r="AM304" s="64">
        <f t="shared" ca="1" si="369"/>
        <v>0.96782611723135803</v>
      </c>
      <c r="AN304" s="64">
        <f t="shared" ca="1" si="369"/>
        <v>0.9524390359893572</v>
      </c>
      <c r="AO304" s="64">
        <f t="shared" ca="1" si="369"/>
        <v>0.92546771823021945</v>
      </c>
      <c r="AP304" s="64">
        <f t="shared" ca="1" si="369"/>
        <v>0.89536101841014482</v>
      </c>
      <c r="AQ304" s="64">
        <f t="shared" ca="1" si="369"/>
        <v>0.86311581724408271</v>
      </c>
      <c r="AR304" s="64">
        <f t="shared" ca="1" si="369"/>
        <v>0.80694126407320788</v>
      </c>
      <c r="AS304" s="64">
        <f t="shared" ca="1" si="369"/>
        <v>0.7031658041657628</v>
      </c>
      <c r="AT304" s="64">
        <f t="shared" ca="1" si="369"/>
        <v>0.60855845174576195</v>
      </c>
      <c r="AV304" s="40">
        <f t="shared" ca="1" si="355"/>
        <v>0.9848624564431161</v>
      </c>
      <c r="AW304" s="41">
        <f t="shared" ca="1" si="356"/>
        <v>0</v>
      </c>
      <c r="AX304" t="str">
        <f t="shared" ca="1" si="359"/>
        <v>No Time Shift</v>
      </c>
      <c r="AY304">
        <f t="shared" ca="1" si="360"/>
        <v>0</v>
      </c>
      <c r="AZ304" s="5">
        <f t="shared" ca="1" si="361"/>
        <v>1</v>
      </c>
      <c r="BB304">
        <f t="shared" si="318"/>
        <v>0.33766395147396722</v>
      </c>
      <c r="BC304">
        <f t="shared" si="319"/>
        <v>0.66233604852603278</v>
      </c>
      <c r="BE304" s="33">
        <f t="shared" si="320"/>
        <v>4.435529697207965</v>
      </c>
      <c r="BF304" s="32">
        <f t="shared" si="321"/>
        <v>0.54077456833820881</v>
      </c>
      <c r="BG304" s="33"/>
      <c r="BH304" s="34">
        <f t="shared" si="322"/>
        <v>0.45922543166179119</v>
      </c>
      <c r="BI304" s="34"/>
      <c r="BJ304" s="34">
        <f t="shared" si="327"/>
        <v>0.45922543166179119</v>
      </c>
      <c r="BK304" s="34"/>
      <c r="BL304" s="5">
        <f t="shared" ca="1" si="357"/>
        <v>0.8146959627016358</v>
      </c>
    </row>
    <row r="305" spans="1:64" x14ac:dyDescent="0.2">
      <c r="A305" s="45">
        <v>297</v>
      </c>
      <c r="B305" s="35">
        <f t="shared" si="323"/>
        <v>3.4259259259259114E-2</v>
      </c>
      <c r="C305" s="36">
        <v>92.49716207572699</v>
      </c>
      <c r="D305" s="29">
        <v>90</v>
      </c>
      <c r="E305" s="29">
        <v>3</v>
      </c>
      <c r="F305" s="37">
        <f t="shared" si="310"/>
        <v>0.5</v>
      </c>
      <c r="G305" s="38">
        <f t="shared" si="324"/>
        <v>90</v>
      </c>
      <c r="H305" s="31">
        <v>5</v>
      </c>
      <c r="I305" s="31">
        <v>20</v>
      </c>
      <c r="J305" s="36">
        <v>18.150331578351523</v>
      </c>
      <c r="K305" s="37">
        <f t="shared" si="312"/>
        <v>4.5375828945878807</v>
      </c>
      <c r="L305" s="30">
        <f t="shared" si="313"/>
        <v>4.5375828945878807</v>
      </c>
      <c r="M305" s="37">
        <f t="shared" si="314"/>
        <v>94.537582894587885</v>
      </c>
      <c r="N305" s="37">
        <f t="shared" si="315"/>
        <v>94.537582894587885</v>
      </c>
      <c r="O305" s="37">
        <f t="shared" si="316"/>
        <v>2.4971620757269903</v>
      </c>
      <c r="Q305" s="64">
        <f t="shared" ref="Q305:AT305" ca="1" si="370">IF(AND(ABS(SLOPE($L275:$L305,$A275:$A305)) &gt; $Q$3,
      ABS(SLOPE(OFFSET($O275:$O305, Q$7, 0),$A275:$A305)) &gt; $Q$3),
(MAX(0,(CORREL( $L275:$L305, OFFSET($O275:$O305, Q$7, 0) )))),
(1-ABS(SLOPE($L275:$L305, $A275:$A305)-SLOPE(OFFSET($O275:$O305, Q$7, 0),$A275:$A305)))
)</f>
        <v>0.98428712808549212</v>
      </c>
      <c r="R305" s="64">
        <f t="shared" ca="1" si="370"/>
        <v>0.98189408540078549</v>
      </c>
      <c r="S305" s="64">
        <f t="shared" ca="1" si="370"/>
        <v>0.9814835984584841</v>
      </c>
      <c r="T305" s="64">
        <f t="shared" ca="1" si="370"/>
        <v>0.9773313471067796</v>
      </c>
      <c r="U305" s="64">
        <f t="shared" ca="1" si="370"/>
        <v>0.97680976401447284</v>
      </c>
      <c r="V305" s="64">
        <f t="shared" ca="1" si="370"/>
        <v>0.97527198495534062</v>
      </c>
      <c r="W305" s="64">
        <f t="shared" ca="1" si="370"/>
        <v>0.97463272807319734</v>
      </c>
      <c r="X305" s="64">
        <f t="shared" ca="1" si="370"/>
        <v>0.97709740358493247</v>
      </c>
      <c r="Y305" s="64">
        <f t="shared" ca="1" si="370"/>
        <v>0.97761663168709934</v>
      </c>
      <c r="Z305" s="64">
        <f t="shared" ca="1" si="370"/>
        <v>0.97939605428476095</v>
      </c>
      <c r="AA305" s="64">
        <f t="shared" ca="1" si="370"/>
        <v>0.97954170270269225</v>
      </c>
      <c r="AB305" s="64">
        <f t="shared" ca="1" si="370"/>
        <v>0.97928066805464398</v>
      </c>
      <c r="AC305" s="64">
        <f t="shared" ca="1" si="370"/>
        <v>0.97897065524281268</v>
      </c>
      <c r="AD305" s="64">
        <f t="shared" ca="1" si="370"/>
        <v>0.97625216578417229</v>
      </c>
      <c r="AE305" s="64">
        <f t="shared" ca="1" si="370"/>
        <v>0.9735957349983545</v>
      </c>
      <c r="AF305" s="64">
        <f t="shared" ca="1" si="370"/>
        <v>0.97731342380573605</v>
      </c>
      <c r="AG305" s="64">
        <f t="shared" ca="1" si="370"/>
        <v>0.97748233929141026</v>
      </c>
      <c r="AH305" s="64">
        <f t="shared" ca="1" si="370"/>
        <v>0.97792780147306857</v>
      </c>
      <c r="AI305" s="64">
        <f t="shared" ca="1" si="370"/>
        <v>0.97946843730854982</v>
      </c>
      <c r="AJ305" s="64">
        <f t="shared" ca="1" si="370"/>
        <v>0.97813812195051741</v>
      </c>
      <c r="AK305" s="64">
        <f t="shared" ca="1" si="370"/>
        <v>0.97140251923205001</v>
      </c>
      <c r="AL305" s="64">
        <f t="shared" ca="1" si="370"/>
        <v>0.96833939053712703</v>
      </c>
      <c r="AM305" s="64">
        <f t="shared" ca="1" si="370"/>
        <v>0.9539209368956697</v>
      </c>
      <c r="AN305" s="64">
        <f t="shared" ca="1" si="370"/>
        <v>0.92800053504441571</v>
      </c>
      <c r="AO305" s="64">
        <f t="shared" ca="1" si="370"/>
        <v>0.89868802722154539</v>
      </c>
      <c r="AP305" s="64">
        <f t="shared" ca="1" si="370"/>
        <v>0.86721072102954189</v>
      </c>
      <c r="AQ305" s="64">
        <f t="shared" ca="1" si="370"/>
        <v>0.81215742694063231</v>
      </c>
      <c r="AR305" s="64">
        <f t="shared" ca="1" si="370"/>
        <v>0.70956810778166846</v>
      </c>
      <c r="AS305" s="64">
        <f t="shared" ca="1" si="370"/>
        <v>0.61574089458594128</v>
      </c>
      <c r="AT305" s="64">
        <f t="shared" ca="1" si="370"/>
        <v>0.8360422373292542</v>
      </c>
      <c r="AV305" s="40">
        <f t="shared" ca="1" si="355"/>
        <v>0.98428712808549212</v>
      </c>
      <c r="AW305" s="41">
        <f t="shared" ca="1" si="356"/>
        <v>0</v>
      </c>
      <c r="AX305" t="str">
        <f t="shared" ca="1" si="359"/>
        <v>No Time Shift</v>
      </c>
      <c r="AY305">
        <f t="shared" ca="1" si="360"/>
        <v>0</v>
      </c>
      <c r="AZ305" s="5">
        <f t="shared" ca="1" si="361"/>
        <v>1</v>
      </c>
      <c r="BB305">
        <f t="shared" si="318"/>
        <v>0.40808416377217804</v>
      </c>
      <c r="BC305">
        <f t="shared" si="319"/>
        <v>0.59191583622782196</v>
      </c>
      <c r="BE305" s="33">
        <f t="shared" si="320"/>
        <v>4.5375828945878807</v>
      </c>
      <c r="BF305" s="32">
        <f t="shared" si="321"/>
        <v>0.65355373751400381</v>
      </c>
      <c r="BG305" s="33"/>
      <c r="BH305" s="34">
        <f t="shared" si="322"/>
        <v>0.34644626248599619</v>
      </c>
      <c r="BI305" s="34"/>
      <c r="BJ305" s="34">
        <f t="shared" si="327"/>
        <v>0.34644626248599619</v>
      </c>
      <c r="BK305" s="34"/>
      <c r="BL305" s="5">
        <f t="shared" ca="1" si="357"/>
        <v>0.77691113019049618</v>
      </c>
    </row>
    <row r="306" spans="1:64" x14ac:dyDescent="0.2">
      <c r="A306" s="45">
        <v>298</v>
      </c>
      <c r="B306" s="35">
        <f t="shared" si="323"/>
        <v>3.4374999999999857E-2</v>
      </c>
      <c r="C306" s="36">
        <v>93.367885273287115</v>
      </c>
      <c r="D306" s="29">
        <v>90</v>
      </c>
      <c r="E306" s="29">
        <v>3</v>
      </c>
      <c r="F306" s="37">
        <f t="shared" si="310"/>
        <v>0.5</v>
      </c>
      <c r="G306" s="38">
        <f t="shared" si="324"/>
        <v>90</v>
      </c>
      <c r="H306" s="31">
        <v>5</v>
      </c>
      <c r="I306" s="31">
        <v>20</v>
      </c>
      <c r="J306" s="36">
        <v>18.519648856172115</v>
      </c>
      <c r="K306" s="37">
        <f t="shared" si="312"/>
        <v>4.6299122140430287</v>
      </c>
      <c r="L306" s="30">
        <f t="shared" si="313"/>
        <v>4.6299122140430287</v>
      </c>
      <c r="M306" s="37">
        <f t="shared" si="314"/>
        <v>94.629912214043031</v>
      </c>
      <c r="N306" s="37">
        <f t="shared" si="315"/>
        <v>94.629912214043031</v>
      </c>
      <c r="O306" s="37">
        <f t="shared" si="316"/>
        <v>3.367885273287115</v>
      </c>
      <c r="Q306" s="64">
        <f t="shared" ref="Q306:AT306" ca="1" si="371">IF(AND(ABS(SLOPE($L276:$L306,$A276:$A306)) &gt; $Q$3,
      ABS(SLOPE(OFFSET($O276:$O306, Q$7, 0),$A276:$A306)) &gt; $Q$3),
(MAX(0,(CORREL( $L276:$L306, OFFSET($O276:$O306, Q$7, 0) )))),
(1-ABS(SLOPE($L276:$L306, $A276:$A306)-SLOPE(OFFSET($O276:$O306, Q$7, 0),$A276:$A306)))
)</f>
        <v>0.98144270251373611</v>
      </c>
      <c r="R306" s="64">
        <f t="shared" ca="1" si="371"/>
        <v>0.98105694871347104</v>
      </c>
      <c r="S306" s="64">
        <f t="shared" ca="1" si="371"/>
        <v>0.97654799807384707</v>
      </c>
      <c r="T306" s="64">
        <f t="shared" ca="1" si="371"/>
        <v>0.9759434371318928</v>
      </c>
      <c r="U306" s="64">
        <f t="shared" ca="1" si="371"/>
        <v>0.97423399284648826</v>
      </c>
      <c r="V306" s="64">
        <f t="shared" ca="1" si="371"/>
        <v>0.97351676906280837</v>
      </c>
      <c r="W306" s="64">
        <f t="shared" ca="1" si="371"/>
        <v>0.97623374180547606</v>
      </c>
      <c r="X306" s="64">
        <f t="shared" ca="1" si="371"/>
        <v>0.97682300215957341</v>
      </c>
      <c r="Y306" s="64">
        <f t="shared" ca="1" si="371"/>
        <v>0.97884125801657962</v>
      </c>
      <c r="Z306" s="64">
        <f t="shared" ca="1" si="371"/>
        <v>0.97890555652282807</v>
      </c>
      <c r="AA306" s="64">
        <f t="shared" ca="1" si="371"/>
        <v>0.97849695246398627</v>
      </c>
      <c r="AB306" s="64">
        <f t="shared" ca="1" si="371"/>
        <v>0.97817252325441717</v>
      </c>
      <c r="AC306" s="64">
        <f t="shared" ca="1" si="371"/>
        <v>0.9751210645902989</v>
      </c>
      <c r="AD306" s="64">
        <f t="shared" ca="1" si="371"/>
        <v>0.9723099506505215</v>
      </c>
      <c r="AE306" s="64">
        <f t="shared" ca="1" si="371"/>
        <v>0.97635563117098989</v>
      </c>
      <c r="AF306" s="64">
        <f t="shared" ca="1" si="371"/>
        <v>0.97637190599569901</v>
      </c>
      <c r="AG306" s="64">
        <f t="shared" ca="1" si="371"/>
        <v>0.97703441036588767</v>
      </c>
      <c r="AH306" s="64">
        <f t="shared" ca="1" si="371"/>
        <v>0.97895822571693758</v>
      </c>
      <c r="AI306" s="64">
        <f t="shared" ca="1" si="371"/>
        <v>0.97775559169387116</v>
      </c>
      <c r="AJ306" s="64">
        <f t="shared" ca="1" si="371"/>
        <v>0.97144671676413652</v>
      </c>
      <c r="AK306" s="64">
        <f t="shared" ca="1" si="371"/>
        <v>0.96876425308883274</v>
      </c>
      <c r="AL306" s="64">
        <f t="shared" ca="1" si="371"/>
        <v>0.95535769141343674</v>
      </c>
      <c r="AM306" s="64">
        <f t="shared" ca="1" si="371"/>
        <v>0.93053631766575806</v>
      </c>
      <c r="AN306" s="64">
        <f t="shared" ca="1" si="371"/>
        <v>0.90205547019747168</v>
      </c>
      <c r="AO306" s="64">
        <f t="shared" ca="1" si="371"/>
        <v>0.87138264437098489</v>
      </c>
      <c r="AP306" s="64">
        <f t="shared" ca="1" si="371"/>
        <v>0.81750506741466944</v>
      </c>
      <c r="AQ306" s="64">
        <f t="shared" ca="1" si="371"/>
        <v>0.7161645576087049</v>
      </c>
      <c r="AR306" s="64">
        <f t="shared" ca="1" si="371"/>
        <v>0.62316170779871471</v>
      </c>
      <c r="AS306" s="64">
        <f t="shared" ca="1" si="371"/>
        <v>0.84061450552642991</v>
      </c>
      <c r="AT306" s="64">
        <f t="shared" ca="1" si="371"/>
        <v>0.82738231407455454</v>
      </c>
      <c r="AV306" s="40">
        <f t="shared" ca="1" si="355"/>
        <v>0.98144270251373611</v>
      </c>
      <c r="AW306" s="41">
        <f t="shared" ca="1" si="356"/>
        <v>0</v>
      </c>
      <c r="AX306" t="str">
        <f t="shared" ca="1" si="359"/>
        <v>No Time Shift</v>
      </c>
      <c r="AY306">
        <f t="shared" ca="1" si="360"/>
        <v>0</v>
      </c>
      <c r="AZ306" s="5">
        <f t="shared" ca="1" si="361"/>
        <v>1</v>
      </c>
      <c r="BB306">
        <f t="shared" si="318"/>
        <v>0.25240538815118274</v>
      </c>
      <c r="BC306">
        <f t="shared" si="319"/>
        <v>0.74759461184881726</v>
      </c>
      <c r="BE306" s="33">
        <f t="shared" si="320"/>
        <v>4.6299122140430287</v>
      </c>
      <c r="BF306" s="32">
        <f t="shared" si="321"/>
        <v>0.40423152731545631</v>
      </c>
      <c r="BG306" s="33"/>
      <c r="BH306" s="34">
        <f t="shared" si="322"/>
        <v>0.59576847268454369</v>
      </c>
      <c r="BI306" s="34"/>
      <c r="BJ306" s="34">
        <f t="shared" si="327"/>
        <v>0.59576847268454369</v>
      </c>
      <c r="BK306" s="34"/>
      <c r="BL306" s="5">
        <f t="shared" ca="1" si="357"/>
        <v>0.8590703917327599</v>
      </c>
    </row>
    <row r="307" spans="1:64" x14ac:dyDescent="0.2">
      <c r="A307" s="45">
        <v>299</v>
      </c>
      <c r="B307" s="35">
        <f t="shared" si="323"/>
        <v>3.44907407407406E-2</v>
      </c>
      <c r="C307" s="36">
        <v>92.858154518599207</v>
      </c>
      <c r="D307" s="29">
        <v>90</v>
      </c>
      <c r="E307" s="29">
        <v>3</v>
      </c>
      <c r="F307" s="37">
        <f t="shared" si="310"/>
        <v>0.5</v>
      </c>
      <c r="G307" s="38">
        <f t="shared" si="324"/>
        <v>90</v>
      </c>
      <c r="H307" s="31">
        <v>5</v>
      </c>
      <c r="I307" s="31">
        <v>20</v>
      </c>
      <c r="J307" s="36">
        <v>18.849279188570332</v>
      </c>
      <c r="K307" s="37">
        <f t="shared" si="312"/>
        <v>4.712319797142583</v>
      </c>
      <c r="L307" s="30">
        <f t="shared" si="313"/>
        <v>4.712319797142583</v>
      </c>
      <c r="M307" s="37">
        <f t="shared" si="314"/>
        <v>94.712319797142584</v>
      </c>
      <c r="N307" s="37">
        <f t="shared" si="315"/>
        <v>94.712319797142584</v>
      </c>
      <c r="O307" s="37">
        <f t="shared" si="316"/>
        <v>2.858154518599207</v>
      </c>
      <c r="Q307" s="64">
        <f t="shared" ref="Q307:AT307" ca="1" si="372">IF(AND(ABS(SLOPE($L277:$L307,$A277:$A307)) &gt; $Q$3,
      ABS(SLOPE(OFFSET($O277:$O307, Q$7, 0),$A277:$A307)) &gt; $Q$3),
(MAX(0,(CORREL( $L277:$L307, OFFSET($O277:$O307, Q$7, 0) )))),
(1-ABS(SLOPE($L277:$L307, $A277:$A307)-SLOPE(OFFSET($O277:$O307, Q$7, 0),$A277:$A307)))
)</f>
        <v>0.98048704015792354</v>
      </c>
      <c r="R307" s="64">
        <f t="shared" ca="1" si="372"/>
        <v>0.97560474332829916</v>
      </c>
      <c r="S307" s="64">
        <f t="shared" ca="1" si="372"/>
        <v>0.97491327645816983</v>
      </c>
      <c r="T307" s="64">
        <f t="shared" ca="1" si="372"/>
        <v>0.97302409786641841</v>
      </c>
      <c r="U307" s="64">
        <f t="shared" ca="1" si="372"/>
        <v>0.9722252349680226</v>
      </c>
      <c r="V307" s="64">
        <f t="shared" ca="1" si="372"/>
        <v>0.97520633852568228</v>
      </c>
      <c r="W307" s="64">
        <f t="shared" ca="1" si="372"/>
        <v>0.97586893649951556</v>
      </c>
      <c r="X307" s="64">
        <f t="shared" ca="1" si="372"/>
        <v>0.9781372969332246</v>
      </c>
      <c r="Y307" s="64">
        <f t="shared" ca="1" si="372"/>
        <v>0.97811631236182317</v>
      </c>
      <c r="Z307" s="64">
        <f t="shared" ca="1" si="372"/>
        <v>0.97755306977382506</v>
      </c>
      <c r="AA307" s="64">
        <f t="shared" ca="1" si="372"/>
        <v>0.9772135691437841</v>
      </c>
      <c r="AB307" s="64">
        <f t="shared" ca="1" si="372"/>
        <v>0.97381345709923695</v>
      </c>
      <c r="AC307" s="64">
        <f t="shared" ca="1" si="372"/>
        <v>0.97084054806351017</v>
      </c>
      <c r="AD307" s="64">
        <f t="shared" ca="1" si="372"/>
        <v>0.97522953998929218</v>
      </c>
      <c r="AE307" s="64">
        <f t="shared" ca="1" si="372"/>
        <v>0.97508580721974347</v>
      </c>
      <c r="AF307" s="64">
        <f t="shared" ca="1" si="372"/>
        <v>0.97597574320402802</v>
      </c>
      <c r="AG307" s="64">
        <f t="shared" ca="1" si="372"/>
        <v>0.97830098589097991</v>
      </c>
      <c r="AH307" s="64">
        <f t="shared" ca="1" si="372"/>
        <v>0.97723234419525751</v>
      </c>
      <c r="AI307" s="64">
        <f t="shared" ca="1" si="372"/>
        <v>0.97137157550421449</v>
      </c>
      <c r="AJ307" s="64">
        <f t="shared" ca="1" si="372"/>
        <v>0.96908847932147624</v>
      </c>
      <c r="AK307" s="64">
        <f t="shared" ca="1" si="372"/>
        <v>0.95674430968801005</v>
      </c>
      <c r="AL307" s="64">
        <f t="shared" ca="1" si="372"/>
        <v>0.933078095757786</v>
      </c>
      <c r="AM307" s="64">
        <f t="shared" ca="1" si="372"/>
        <v>0.9054725974746477</v>
      </c>
      <c r="AN307" s="64">
        <f t="shared" ca="1" si="372"/>
        <v>0.87564690350082708</v>
      </c>
      <c r="AO307" s="64">
        <f t="shared" ca="1" si="372"/>
        <v>0.82300850886593691</v>
      </c>
      <c r="AP307" s="64">
        <f t="shared" ca="1" si="372"/>
        <v>0.72298973513926024</v>
      </c>
      <c r="AQ307" s="64">
        <f t="shared" ca="1" si="372"/>
        <v>0.63086265340634717</v>
      </c>
      <c r="AR307" s="64">
        <f t="shared" ca="1" si="372"/>
        <v>0.84560256578697801</v>
      </c>
      <c r="AS307" s="64">
        <f t="shared" ca="1" si="372"/>
        <v>0.83237037433510264</v>
      </c>
      <c r="AT307" s="64">
        <f t="shared" ca="1" si="372"/>
        <v>0.81578043165505654</v>
      </c>
      <c r="AV307" s="40">
        <f t="shared" ca="1" si="355"/>
        <v>0.98048704015792354</v>
      </c>
      <c r="AW307" s="41">
        <f t="shared" ca="1" si="356"/>
        <v>0</v>
      </c>
      <c r="AX307" t="str">
        <f t="shared" ca="1" si="359"/>
        <v>No Time Shift</v>
      </c>
      <c r="AY307">
        <f t="shared" ca="1" si="360"/>
        <v>0</v>
      </c>
      <c r="AZ307" s="5">
        <f t="shared" ca="1" si="361"/>
        <v>1</v>
      </c>
      <c r="BB307">
        <f t="shared" si="318"/>
        <v>0.3708330557086752</v>
      </c>
      <c r="BC307">
        <f t="shared" si="319"/>
        <v>0.6291669442913248</v>
      </c>
      <c r="BE307" s="33">
        <f t="shared" si="320"/>
        <v>4.712319797142583</v>
      </c>
      <c r="BF307" s="32">
        <f t="shared" si="321"/>
        <v>0.59389545360413909</v>
      </c>
      <c r="BG307" s="33"/>
      <c r="BH307" s="34">
        <f t="shared" si="322"/>
        <v>0.40610454639586091</v>
      </c>
      <c r="BI307" s="34"/>
      <c r="BJ307" s="34">
        <f t="shared" si="327"/>
        <v>0.40610454639586091</v>
      </c>
      <c r="BK307" s="34"/>
      <c r="BL307" s="5">
        <f t="shared" ca="1" si="357"/>
        <v>0.79553052885126141</v>
      </c>
    </row>
    <row r="308" spans="1:64" x14ac:dyDescent="0.2">
      <c r="A308" s="45">
        <v>300</v>
      </c>
      <c r="B308" s="35">
        <f t="shared" si="323"/>
        <v>3.4606481481481342E-2</v>
      </c>
      <c r="C308" s="36">
        <v>93.857871216785085</v>
      </c>
      <c r="D308" s="29">
        <v>90</v>
      </c>
      <c r="E308" s="29">
        <v>3</v>
      </c>
      <c r="F308" s="37">
        <f t="shared" si="310"/>
        <v>0.5</v>
      </c>
      <c r="G308" s="38">
        <f t="shared" si="324"/>
        <v>90</v>
      </c>
      <c r="H308" s="31">
        <v>5</v>
      </c>
      <c r="I308" s="31">
        <v>20</v>
      </c>
      <c r="J308" s="36">
        <v>19.138516189528101</v>
      </c>
      <c r="K308" s="37">
        <f t="shared" si="312"/>
        <v>4.7846290473820252</v>
      </c>
      <c r="L308" s="30">
        <f t="shared" si="313"/>
        <v>4.7846290473820252</v>
      </c>
      <c r="M308" s="37">
        <f t="shared" si="314"/>
        <v>94.784629047382026</v>
      </c>
      <c r="N308" s="37">
        <f t="shared" si="315"/>
        <v>94.784629047382026</v>
      </c>
      <c r="O308" s="37">
        <f t="shared" si="316"/>
        <v>3.8578712167850853</v>
      </c>
      <c r="Q308" s="64">
        <f t="shared" ref="Q308:AT308" ca="1" si="373">IF(AND(ABS(SLOPE($L278:$L308,$A278:$A308)) &gt; $Q$3,
      ABS(SLOPE(OFFSET($O278:$O308, Q$7, 0),$A278:$A308)) &gt; $Q$3),
(MAX(0,(CORREL( $L278:$L308, OFFSET($O278:$O308, Q$7, 0) )))),
(1-ABS(SLOPE($L278:$L308, $A278:$A308)-SLOPE(OFFSET($O278:$O308, Q$7, 0),$A278:$A308)))
)</f>
        <v>0.97447562851246783</v>
      </c>
      <c r="R308" s="64">
        <f t="shared" ca="1" si="373"/>
        <v>0.9736926766867221</v>
      </c>
      <c r="S308" s="64">
        <f t="shared" ca="1" si="373"/>
        <v>0.97161435727139511</v>
      </c>
      <c r="T308" s="64">
        <f t="shared" ca="1" si="373"/>
        <v>0.97072957441467322</v>
      </c>
      <c r="U308" s="64">
        <f t="shared" ca="1" si="373"/>
        <v>0.97398860388333797</v>
      </c>
      <c r="V308" s="64">
        <f t="shared" ca="1" si="373"/>
        <v>0.97472839264376854</v>
      </c>
      <c r="W308" s="64">
        <f t="shared" ca="1" si="373"/>
        <v>0.97725999697332977</v>
      </c>
      <c r="X308" s="64">
        <f t="shared" ca="1" si="373"/>
        <v>0.97714914473066505</v>
      </c>
      <c r="Y308" s="64">
        <f t="shared" ca="1" si="373"/>
        <v>0.97642302339256426</v>
      </c>
      <c r="Z308" s="64">
        <f t="shared" ca="1" si="373"/>
        <v>0.97606768764932739</v>
      </c>
      <c r="AA308" s="64">
        <f t="shared" ca="1" si="373"/>
        <v>0.97230063856999815</v>
      </c>
      <c r="AB308" s="64">
        <f t="shared" ca="1" si="373"/>
        <v>0.96915764299356111</v>
      </c>
      <c r="AC308" s="64">
        <f t="shared" ca="1" si="373"/>
        <v>0.97390780566681168</v>
      </c>
      <c r="AD308" s="64">
        <f t="shared" ca="1" si="373"/>
        <v>0.9735954781702727</v>
      </c>
      <c r="AE308" s="64">
        <f t="shared" ca="1" si="373"/>
        <v>0.9747249563878565</v>
      </c>
      <c r="AF308" s="64">
        <f t="shared" ca="1" si="373"/>
        <v>0.97747289772154089</v>
      </c>
      <c r="AG308" s="64">
        <f t="shared" ca="1" si="373"/>
        <v>0.9765456040006848</v>
      </c>
      <c r="AH308" s="64">
        <f t="shared" ca="1" si="373"/>
        <v>0.97115785754550077</v>
      </c>
      <c r="AI308" s="64">
        <f t="shared" ca="1" si="373"/>
        <v>0.96929592761809291</v>
      </c>
      <c r="AJ308" s="64">
        <f t="shared" ca="1" si="373"/>
        <v>0.95807300729420297</v>
      </c>
      <c r="AK308" s="64">
        <f t="shared" ca="1" si="373"/>
        <v>0.93562736866232044</v>
      </c>
      <c r="AL308" s="64">
        <f t="shared" ca="1" si="373"/>
        <v>0.90894812921699575</v>
      </c>
      <c r="AM308" s="64">
        <f t="shared" ca="1" si="373"/>
        <v>0.88001926639402073</v>
      </c>
      <c r="AN308" s="64">
        <f t="shared" ca="1" si="373"/>
        <v>0.82869400189375875</v>
      </c>
      <c r="AO308" s="64">
        <f t="shared" ca="1" si="373"/>
        <v>0.73008191491719487</v>
      </c>
      <c r="AP308" s="64">
        <f t="shared" ca="1" si="373"/>
        <v>0.63889046967143204</v>
      </c>
      <c r="AQ308" s="64">
        <f t="shared" ca="1" si="373"/>
        <v>0.8509957288760831</v>
      </c>
      <c r="AR308" s="64">
        <f t="shared" ca="1" si="373"/>
        <v>0.83776353742420773</v>
      </c>
      <c r="AS308" s="64">
        <f t="shared" ca="1" si="373"/>
        <v>0.82117359474416163</v>
      </c>
      <c r="AT308" s="64">
        <f t="shared" ca="1" si="373"/>
        <v>0.80894225048161594</v>
      </c>
      <c r="AV308" s="40">
        <f t="shared" ca="1" si="355"/>
        <v>0.97747289772154089</v>
      </c>
      <c r="AW308" s="41">
        <f t="shared" ca="1" si="356"/>
        <v>15</v>
      </c>
      <c r="AX308" t="str">
        <f t="shared" ca="1" si="359"/>
        <v>+150s</v>
      </c>
      <c r="AY308">
        <f t="shared" ca="1" si="360"/>
        <v>140</v>
      </c>
      <c r="AZ308" s="5">
        <f t="shared" ca="1" si="361"/>
        <v>0.53333333333333333</v>
      </c>
      <c r="BB308">
        <f t="shared" si="318"/>
        <v>0.18535156611938799</v>
      </c>
      <c r="BC308">
        <f t="shared" si="319"/>
        <v>0.81464843388061203</v>
      </c>
      <c r="BE308" s="33">
        <f t="shared" si="320"/>
        <v>4.7846290473820252</v>
      </c>
      <c r="BF308" s="32">
        <f t="shared" si="321"/>
        <v>0.29684368947731954</v>
      </c>
      <c r="BG308" s="33"/>
      <c r="BH308" s="34">
        <f t="shared" si="322"/>
        <v>0.70315631052268046</v>
      </c>
      <c r="BI308" s="34"/>
      <c r="BJ308" s="34">
        <f t="shared" si="327"/>
        <v>0.70315631052268046</v>
      </c>
      <c r="BK308" s="34"/>
      <c r="BL308" s="5">
        <f t="shared" ca="1" si="357"/>
        <v>0.73798751385918493</v>
      </c>
    </row>
    <row r="309" spans="1:64" x14ac:dyDescent="0.2">
      <c r="A309" s="45">
        <v>301</v>
      </c>
      <c r="B309" s="35">
        <f t="shared" si="323"/>
        <v>3.4722222222222085E-2</v>
      </c>
      <c r="C309" s="36">
        <v>93.512528690161119</v>
      </c>
      <c r="D309" s="29">
        <v>90</v>
      </c>
      <c r="E309" s="29">
        <v>3</v>
      </c>
      <c r="F309" s="37">
        <f t="shared" si="310"/>
        <v>0.5</v>
      </c>
      <c r="G309" s="38">
        <f t="shared" si="324"/>
        <v>90</v>
      </c>
      <c r="H309" s="31">
        <v>5</v>
      </c>
      <c r="I309" s="31">
        <v>20</v>
      </c>
      <c r="J309" s="36">
        <v>19.3867400344926</v>
      </c>
      <c r="K309" s="37">
        <f t="shared" si="312"/>
        <v>4.8466850086231501</v>
      </c>
      <c r="L309" s="30">
        <f t="shared" si="313"/>
        <v>4.8466850086231501</v>
      </c>
      <c r="M309" s="37">
        <f t="shared" si="314"/>
        <v>94.846685008623155</v>
      </c>
      <c r="N309" s="37">
        <f t="shared" si="315"/>
        <v>94.846685008623155</v>
      </c>
      <c r="O309" s="37">
        <f t="shared" si="316"/>
        <v>3.512528690161119</v>
      </c>
      <c r="Q309" s="64">
        <f t="shared" ref="Q309:AT309" ca="1" si="374">IF(AND(ABS(SLOPE($L279:$L309,$A279:$A309)) &gt; $Q$3,
      ABS(SLOPE(OFFSET($O279:$O309, Q$7, 0),$A279:$A309)) &gt; $Q$3),
(MAX(0,(CORREL( $L279:$L309, OFFSET($O279:$O309, Q$7, 0) )))),
(1-ABS(SLOPE($L279:$L309, $A279:$A309)-SLOPE(OFFSET($O279:$O309, Q$7, 0),$A279:$A309)))
)</f>
        <v>0.97224827591900054</v>
      </c>
      <c r="R309" s="64">
        <f t="shared" ca="1" si="374"/>
        <v>0.96996985907483713</v>
      </c>
      <c r="S309" s="64">
        <f t="shared" ca="1" si="374"/>
        <v>0.96899416986241971</v>
      </c>
      <c r="T309" s="64">
        <f t="shared" ca="1" si="374"/>
        <v>0.97254719320308247</v>
      </c>
      <c r="U309" s="64">
        <f t="shared" ca="1" si="374"/>
        <v>0.97336866109284736</v>
      </c>
      <c r="V309" s="64">
        <f t="shared" ca="1" si="374"/>
        <v>0.97617881457308375</v>
      </c>
      <c r="W309" s="64">
        <f t="shared" ca="1" si="374"/>
        <v>0.97597275281805773</v>
      </c>
      <c r="X309" s="64">
        <f t="shared" ca="1" si="374"/>
        <v>0.97507415248021145</v>
      </c>
      <c r="Y309" s="64">
        <f t="shared" ca="1" si="374"/>
        <v>0.97470209244677863</v>
      </c>
      <c r="Z309" s="64">
        <f t="shared" ca="1" si="374"/>
        <v>0.97054680920679148</v>
      </c>
      <c r="AA309" s="64">
        <f t="shared" ca="1" si="374"/>
        <v>0.9672240718633851</v>
      </c>
      <c r="AB309" s="64">
        <f t="shared" ca="1" si="374"/>
        <v>0.97235620607716422</v>
      </c>
      <c r="AC309" s="64">
        <f t="shared" ca="1" si="374"/>
        <v>0.97186527856921012</v>
      </c>
      <c r="AD309" s="64">
        <f t="shared" ca="1" si="374"/>
        <v>0.97324840834651416</v>
      </c>
      <c r="AE309" s="64">
        <f t="shared" ca="1" si="374"/>
        <v>0.97644382871410551</v>
      </c>
      <c r="AF309" s="64">
        <f t="shared" ca="1" si="374"/>
        <v>0.97566645571811461</v>
      </c>
      <c r="AG309" s="64">
        <f t="shared" ca="1" si="374"/>
        <v>0.97078077460100609</v>
      </c>
      <c r="AH309" s="64">
        <f t="shared" ca="1" si="374"/>
        <v>0.96936541489769668</v>
      </c>
      <c r="AI309" s="64">
        <f t="shared" ca="1" si="374"/>
        <v>0.95933234738284123</v>
      </c>
      <c r="AJ309" s="64">
        <f t="shared" ca="1" si="374"/>
        <v>0.93818355117815411</v>
      </c>
      <c r="AK309" s="64">
        <f t="shared" ca="1" si="374"/>
        <v>0.91248994347898116</v>
      </c>
      <c r="AL309" s="64">
        <f t="shared" ca="1" si="374"/>
        <v>0.88451587877113091</v>
      </c>
      <c r="AM309" s="64">
        <f t="shared" ca="1" si="374"/>
        <v>0.83459000985787501</v>
      </c>
      <c r="AN309" s="64">
        <f t="shared" ca="1" si="374"/>
        <v>0.73748378798586489</v>
      </c>
      <c r="AO309" s="64">
        <f t="shared" ca="1" si="374"/>
        <v>0.64729791678392412</v>
      </c>
      <c r="AP309" s="64">
        <f t="shared" ca="1" si="374"/>
        <v>0.85678243743805027</v>
      </c>
      <c r="AQ309" s="64">
        <f t="shared" ca="1" si="374"/>
        <v>0.8435502459861749</v>
      </c>
      <c r="AR309" s="64">
        <f t="shared" ca="1" si="374"/>
        <v>0.8269603033061288</v>
      </c>
      <c r="AS309" s="64">
        <f t="shared" ca="1" si="374"/>
        <v>0.81472895904358311</v>
      </c>
      <c r="AT309" s="64">
        <f t="shared" ca="1" si="374"/>
        <v>0.79509731076188539</v>
      </c>
      <c r="AV309" s="40">
        <f t="shared" ca="1" si="355"/>
        <v>0.97644382871410551</v>
      </c>
      <c r="AW309" s="41">
        <f t="shared" ca="1" si="356"/>
        <v>14</v>
      </c>
      <c r="AX309" t="str">
        <f t="shared" ca="1" si="359"/>
        <v>+140s</v>
      </c>
      <c r="AY309">
        <f t="shared" ca="1" si="360"/>
        <v>130</v>
      </c>
      <c r="AZ309" s="5">
        <f t="shared" ca="1" si="361"/>
        <v>0.56666666666666665</v>
      </c>
      <c r="BB309">
        <f t="shared" si="318"/>
        <v>0.26683126369240623</v>
      </c>
      <c r="BC309">
        <f t="shared" si="319"/>
        <v>0.73316873630759383</v>
      </c>
      <c r="BE309" s="33">
        <f t="shared" si="320"/>
        <v>4.8466850086231501</v>
      </c>
      <c r="BF309" s="32">
        <f t="shared" si="321"/>
        <v>0.42733481265181622</v>
      </c>
      <c r="BG309" s="33"/>
      <c r="BH309" s="34">
        <f t="shared" si="322"/>
        <v>0.57266518734818384</v>
      </c>
      <c r="BI309" s="34"/>
      <c r="BJ309" s="34">
        <f t="shared" si="327"/>
        <v>0.57266518734818384</v>
      </c>
      <c r="BK309" s="34"/>
      <c r="BL309" s="5">
        <f t="shared" ca="1" si="357"/>
        <v>0.70525856090965211</v>
      </c>
    </row>
    <row r="310" spans="1:64" x14ac:dyDescent="0.2">
      <c r="A310" s="45">
        <v>302</v>
      </c>
      <c r="B310" s="35">
        <f t="shared" si="323"/>
        <v>3.4837962962962828E-2</v>
      </c>
      <c r="C310" s="36">
        <v>93.934732454172178</v>
      </c>
      <c r="D310" s="29">
        <v>90</v>
      </c>
      <c r="E310" s="29">
        <v>3</v>
      </c>
      <c r="F310" s="37">
        <f t="shared" si="310"/>
        <v>0.5</v>
      </c>
      <c r="G310" s="38">
        <f t="shared" si="324"/>
        <v>90</v>
      </c>
      <c r="H310" s="31">
        <v>5</v>
      </c>
      <c r="I310" s="31">
        <v>20</v>
      </c>
      <c r="J310" s="36">
        <v>19.593418788638047</v>
      </c>
      <c r="K310" s="37">
        <f t="shared" si="312"/>
        <v>4.8983546971595118</v>
      </c>
      <c r="L310" s="30">
        <f t="shared" si="313"/>
        <v>4.8983546971595118</v>
      </c>
      <c r="M310" s="37">
        <f t="shared" si="314"/>
        <v>94.898354697159505</v>
      </c>
      <c r="N310" s="37">
        <f t="shared" si="315"/>
        <v>94.898354697159505</v>
      </c>
      <c r="O310" s="37">
        <f t="shared" si="316"/>
        <v>3.9347324541721775</v>
      </c>
      <c r="Q310" s="64">
        <f t="shared" ref="Q310:AT310" ca="1" si="375">IF(AND(ABS(SLOPE($L280:$L310,$A280:$A310)) &gt; $Q$3,
      ABS(SLOPE(OFFSET($O280:$O310, Q$7, 0),$A280:$A310)) &gt; $Q$3),
(MAX(0,(CORREL( $L280:$L310, OFFSET($O280:$O310, Q$7, 0) )))),
(1-ABS(SLOPE($L280:$L310, $A280:$A310)-SLOPE(OFFSET($O280:$O310, Q$7, 0),$A280:$A310)))
)</f>
        <v>0.96804671052863434</v>
      </c>
      <c r="R310" s="64">
        <f t="shared" ca="1" si="375"/>
        <v>0.96697430296886311</v>
      </c>
      <c r="S310" s="64">
        <f t="shared" ca="1" si="375"/>
        <v>0.97084004648075684</v>
      </c>
      <c r="T310" s="64">
        <f t="shared" ca="1" si="375"/>
        <v>0.97174842525506355</v>
      </c>
      <c r="U310" s="64">
        <f t="shared" ca="1" si="375"/>
        <v>0.97485496813408112</v>
      </c>
      <c r="V310" s="64">
        <f t="shared" ca="1" si="375"/>
        <v>0.97454746643064216</v>
      </c>
      <c r="W310" s="64">
        <f t="shared" ca="1" si="375"/>
        <v>0.97346519249091623</v>
      </c>
      <c r="X310" s="64">
        <f t="shared" ca="1" si="375"/>
        <v>0.97307537274944567</v>
      </c>
      <c r="Y310" s="64">
        <f t="shared" ca="1" si="375"/>
        <v>0.96850703201386179</v>
      </c>
      <c r="Z310" s="64">
        <f t="shared" ca="1" si="375"/>
        <v>0.9649933061575231</v>
      </c>
      <c r="AA310" s="64">
        <f t="shared" ca="1" si="375"/>
        <v>0.97053165142523012</v>
      </c>
      <c r="AB310" s="64">
        <f t="shared" ca="1" si="375"/>
        <v>0.969850454799558</v>
      </c>
      <c r="AC310" s="64">
        <f t="shared" ca="1" si="375"/>
        <v>0.97150368834725942</v>
      </c>
      <c r="AD310" s="64">
        <f t="shared" ca="1" si="375"/>
        <v>0.9751754791837155</v>
      </c>
      <c r="AE310" s="64">
        <f t="shared" ca="1" si="375"/>
        <v>0.97455803118683426</v>
      </c>
      <c r="AF310" s="64">
        <f t="shared" ca="1" si="375"/>
        <v>0.97020831942205066</v>
      </c>
      <c r="AG310" s="64">
        <f t="shared" ca="1" si="375"/>
        <v>0.96926917161112136</v>
      </c>
      <c r="AH310" s="64">
        <f t="shared" ca="1" si="375"/>
        <v>0.96050603504149745</v>
      </c>
      <c r="AI310" s="64">
        <f t="shared" ca="1" si="375"/>
        <v>0.94074315427938959</v>
      </c>
      <c r="AJ310" s="64">
        <f t="shared" ca="1" si="375"/>
        <v>0.91610456608507063</v>
      </c>
      <c r="AK310" s="64">
        <f t="shared" ca="1" si="375"/>
        <v>0.88915305844319359</v>
      </c>
      <c r="AL310" s="64">
        <f t="shared" ca="1" si="375"/>
        <v>0.84072746386165731</v>
      </c>
      <c r="AM310" s="64">
        <f t="shared" ca="1" si="375"/>
        <v>0.74524328254419514</v>
      </c>
      <c r="AN310" s="64">
        <f t="shared" ca="1" si="375"/>
        <v>0.65614501614031395</v>
      </c>
      <c r="AO310" s="64">
        <f t="shared" ca="1" si="375"/>
        <v>0.86295029076330598</v>
      </c>
      <c r="AP310" s="64">
        <f t="shared" ca="1" si="375"/>
        <v>0.8497180993114305</v>
      </c>
      <c r="AQ310" s="64">
        <f t="shared" ca="1" si="375"/>
        <v>0.8331281566313844</v>
      </c>
      <c r="AR310" s="64">
        <f t="shared" ca="1" si="375"/>
        <v>0.82089681236883871</v>
      </c>
      <c r="AS310" s="64">
        <f t="shared" ca="1" si="375"/>
        <v>0.80126516408714099</v>
      </c>
      <c r="AT310" s="64">
        <f t="shared" ca="1" si="375"/>
        <v>0.79088689499009601</v>
      </c>
      <c r="AV310" s="40">
        <f t="shared" ca="1" si="355"/>
        <v>0.9751754791837155</v>
      </c>
      <c r="AW310" s="41">
        <f t="shared" ca="1" si="356"/>
        <v>13</v>
      </c>
      <c r="AX310" t="str">
        <f t="shared" ca="1" si="359"/>
        <v>+130s</v>
      </c>
      <c r="AY310">
        <f t="shared" ca="1" si="360"/>
        <v>120</v>
      </c>
      <c r="AZ310" s="5">
        <f t="shared" ca="1" si="361"/>
        <v>0.6</v>
      </c>
      <c r="BB310">
        <f t="shared" si="318"/>
        <v>0.19272444859746685</v>
      </c>
      <c r="BC310">
        <f t="shared" si="319"/>
        <v>0.80727555140253315</v>
      </c>
      <c r="BE310" s="33">
        <f t="shared" si="320"/>
        <v>4.8983546971595118</v>
      </c>
      <c r="BF310" s="32">
        <f t="shared" si="321"/>
        <v>0.30865148631819378</v>
      </c>
      <c r="BG310" s="33"/>
      <c r="BH310" s="34">
        <f t="shared" si="322"/>
        <v>0.69134851368180628</v>
      </c>
      <c r="BI310" s="34"/>
      <c r="BJ310" s="34">
        <f t="shared" si="327"/>
        <v>0.69134851368180628</v>
      </c>
      <c r="BK310" s="34"/>
      <c r="BL310" s="5">
        <f t="shared" ca="1" si="357"/>
        <v>0.75550799762184051</v>
      </c>
    </row>
    <row r="311" spans="1:64" x14ac:dyDescent="0.2">
      <c r="A311" s="45">
        <v>303</v>
      </c>
      <c r="B311" s="35">
        <f t="shared" si="323"/>
        <v>3.495370370370357E-2</v>
      </c>
      <c r="C311" s="36">
        <v>94.037432182232919</v>
      </c>
      <c r="D311" s="29">
        <v>90</v>
      </c>
      <c r="E311" s="29">
        <v>3</v>
      </c>
      <c r="F311" s="37">
        <f t="shared" si="310"/>
        <v>0.5</v>
      </c>
      <c r="G311" s="38">
        <f t="shared" si="324"/>
        <v>90</v>
      </c>
      <c r="H311" s="31">
        <v>5</v>
      </c>
      <c r="I311" s="31">
        <v>20</v>
      </c>
      <c r="J311" s="36">
        <v>19.758109546783054</v>
      </c>
      <c r="K311" s="37">
        <f t="shared" si="312"/>
        <v>4.9395273866957634</v>
      </c>
      <c r="L311" s="30">
        <f t="shared" si="313"/>
        <v>4.9395273866957634</v>
      </c>
      <c r="M311" s="37">
        <f t="shared" si="314"/>
        <v>94.939527386695758</v>
      </c>
      <c r="N311" s="37">
        <f t="shared" si="315"/>
        <v>94.939527386695758</v>
      </c>
      <c r="O311" s="37">
        <f t="shared" si="316"/>
        <v>4.0374321822329193</v>
      </c>
      <c r="Q311" s="64">
        <f t="shared" ref="Q311:AT311" ca="1" si="376">IF(AND(ABS(SLOPE($L281:$L311,$A281:$A311)) &gt; $Q$3,
      ABS(SLOPE(OFFSET($O281:$O311, Q$7, 0),$A281:$A311)) &gt; $Q$3),
(MAX(0,(CORREL( $L281:$L311, OFFSET($O281:$O311, Q$7, 0) )))),
(1-ABS(SLOPE($L281:$L311, $A281:$A311)-SLOPE(OFFSET($O281:$O311, Q$7, 0),$A281:$A311)))
)</f>
        <v>0.96461338926714424</v>
      </c>
      <c r="R311" s="64">
        <f t="shared" ca="1" si="376"/>
        <v>0.96881371701636931</v>
      </c>
      <c r="S311" s="64">
        <f t="shared" ca="1" si="376"/>
        <v>0.96981511655265717</v>
      </c>
      <c r="T311" s="64">
        <f t="shared" ca="1" si="376"/>
        <v>0.97323888339106279</v>
      </c>
      <c r="U311" s="64">
        <f t="shared" ca="1" si="376"/>
        <v>0.97282265882405394</v>
      </c>
      <c r="V311" s="64">
        <f t="shared" ca="1" si="376"/>
        <v>0.97154363023451218</v>
      </c>
      <c r="W311" s="64">
        <f t="shared" ca="1" si="376"/>
        <v>0.97113484340446243</v>
      </c>
      <c r="X311" s="64">
        <f t="shared" ca="1" si="376"/>
        <v>0.9661244576203496</v>
      </c>
      <c r="Y311" s="64">
        <f t="shared" ca="1" si="376"/>
        <v>0.96240662237402164</v>
      </c>
      <c r="Z311" s="64">
        <f t="shared" ca="1" si="376"/>
        <v>0.96837947511835709</v>
      </c>
      <c r="AA311" s="64">
        <f t="shared" ca="1" si="376"/>
        <v>0.96749436997534033</v>
      </c>
      <c r="AB311" s="64">
        <f t="shared" ca="1" si="376"/>
        <v>0.96943693138495191</v>
      </c>
      <c r="AC311" s="64">
        <f t="shared" ca="1" si="376"/>
        <v>0.97361884509188179</v>
      </c>
      <c r="AD311" s="64">
        <f t="shared" ca="1" si="376"/>
        <v>0.97317302600848965</v>
      </c>
      <c r="AE311" s="64">
        <f t="shared" ca="1" si="376"/>
        <v>0.96939896724083541</v>
      </c>
      <c r="AF311" s="64">
        <f t="shared" ca="1" si="376"/>
        <v>0.96897070111248484</v>
      </c>
      <c r="AG311" s="64">
        <f t="shared" ca="1" si="376"/>
        <v>0.96157121143933189</v>
      </c>
      <c r="AH311" s="64">
        <f t="shared" ca="1" si="376"/>
        <v>0.94329857593589761</v>
      </c>
      <c r="AI311" s="64">
        <f t="shared" ca="1" si="376"/>
        <v>0.91979636041837909</v>
      </c>
      <c r="AJ311" s="64">
        <f t="shared" ca="1" si="376"/>
        <v>0.8939468784750525</v>
      </c>
      <c r="AK311" s="64">
        <f t="shared" ca="1" si="376"/>
        <v>0.84713994239570511</v>
      </c>
      <c r="AL311" s="64">
        <f t="shared" ca="1" si="376"/>
        <v>0.75341448232923969</v>
      </c>
      <c r="AM311" s="64">
        <f t="shared" ca="1" si="376"/>
        <v>0.66550051862485637</v>
      </c>
      <c r="AN311" s="64">
        <f t="shared" ca="1" si="376"/>
        <v>0.86948607136267442</v>
      </c>
      <c r="AO311" s="64">
        <f t="shared" ca="1" si="376"/>
        <v>0.85625387991079904</v>
      </c>
      <c r="AP311" s="64">
        <f t="shared" ca="1" si="376"/>
        <v>0.83966393723075283</v>
      </c>
      <c r="AQ311" s="64">
        <f t="shared" ca="1" si="376"/>
        <v>0.82743259296820726</v>
      </c>
      <c r="AR311" s="64">
        <f t="shared" ca="1" si="376"/>
        <v>0.80780094468650943</v>
      </c>
      <c r="AS311" s="64">
        <f t="shared" ca="1" si="376"/>
        <v>0.79742267558946445</v>
      </c>
      <c r="AT311" s="64">
        <f t="shared" ca="1" si="376"/>
        <v>0</v>
      </c>
      <c r="AV311" s="40">
        <f t="shared" ca="1" si="355"/>
        <v>0.97361884509188179</v>
      </c>
      <c r="AW311" s="41">
        <f t="shared" ca="1" si="356"/>
        <v>12</v>
      </c>
      <c r="AX311" t="str">
        <f t="shared" ca="1" si="359"/>
        <v>+120s</v>
      </c>
      <c r="AY311">
        <f t="shared" ca="1" si="360"/>
        <v>110</v>
      </c>
      <c r="AZ311" s="5">
        <f t="shared" ca="1" si="361"/>
        <v>0.6333333333333333</v>
      </c>
      <c r="BB311">
        <f t="shared" si="318"/>
        <v>0.18041904089256883</v>
      </c>
      <c r="BC311">
        <f t="shared" si="319"/>
        <v>0.81958095910743123</v>
      </c>
      <c r="BE311" s="33">
        <f t="shared" si="320"/>
        <v>4.9395273866957634</v>
      </c>
      <c r="BF311" s="32">
        <f t="shared" si="321"/>
        <v>0.28894416633098768</v>
      </c>
      <c r="BG311" s="33"/>
      <c r="BH311" s="34">
        <f t="shared" si="322"/>
        <v>0.71105583366901226</v>
      </c>
      <c r="BI311" s="34"/>
      <c r="BJ311" s="34">
        <f t="shared" si="327"/>
        <v>0.71105583366901226</v>
      </c>
      <c r="BK311" s="34"/>
      <c r="BL311" s="5">
        <f t="shared" ca="1" si="357"/>
        <v>0.77266933736474253</v>
      </c>
    </row>
    <row r="312" spans="1:64" x14ac:dyDescent="0.2">
      <c r="A312" s="45">
        <v>304</v>
      </c>
      <c r="B312" s="35">
        <f t="shared" si="323"/>
        <v>3.5069444444444313E-2</v>
      </c>
      <c r="C312" s="36">
        <v>93.895176138441585</v>
      </c>
      <c r="D312" s="29">
        <v>90</v>
      </c>
      <c r="E312" s="29">
        <v>3</v>
      </c>
      <c r="F312" s="37">
        <f t="shared" si="310"/>
        <v>0.5</v>
      </c>
      <c r="G312" s="38">
        <f t="shared" si="324"/>
        <v>90</v>
      </c>
      <c r="H312" s="31">
        <v>5</v>
      </c>
      <c r="I312" s="31">
        <v>20</v>
      </c>
      <c r="J312" s="36">
        <v>19.880459382520613</v>
      </c>
      <c r="K312" s="37">
        <f t="shared" si="312"/>
        <v>4.9701148456301532</v>
      </c>
      <c r="L312" s="30">
        <f t="shared" si="313"/>
        <v>4.9701148456301532</v>
      </c>
      <c r="M312" s="37">
        <f t="shared" si="314"/>
        <v>94.97011484563015</v>
      </c>
      <c r="N312" s="37">
        <f t="shared" si="315"/>
        <v>94.97011484563015</v>
      </c>
      <c r="O312" s="37">
        <f t="shared" si="316"/>
        <v>3.8951761384415846</v>
      </c>
      <c r="Q312" s="64">
        <f t="shared" ref="Q312:AT312" ca="1" si="377">IF(AND(ABS(SLOPE($L282:$L312,$A282:$A312)) &gt; $Q$3,
      ABS(SLOPE(OFFSET($O282:$O312, Q$7, 0),$A282:$A312)) &gt; $Q$3),
(MAX(0,(CORREL( $L282:$L312, OFFSET($O282:$O312, Q$7, 0) )))),
(1-ABS(SLOPE($L282:$L312, $A282:$A312)-SLOPE(OFFSET($O282:$O312, Q$7, 0),$A282:$A312)))
)</f>
        <v>0.96639968838626167</v>
      </c>
      <c r="R312" s="64">
        <f t="shared" ca="1" si="377"/>
        <v>0.96750126528793812</v>
      </c>
      <c r="S312" s="64">
        <f t="shared" ca="1" si="377"/>
        <v>0.97126665983894833</v>
      </c>
      <c r="T312" s="64">
        <f t="shared" ca="1" si="377"/>
        <v>0.97073317127267345</v>
      </c>
      <c r="U312" s="64">
        <f t="shared" ca="1" si="377"/>
        <v>0.96924205426050414</v>
      </c>
      <c r="V312" s="64">
        <f t="shared" ca="1" si="377"/>
        <v>0.96881288897391815</v>
      </c>
      <c r="W312" s="64">
        <f t="shared" ca="1" si="377"/>
        <v>0.96332650804142772</v>
      </c>
      <c r="X312" s="64">
        <f t="shared" ca="1" si="377"/>
        <v>0.95938921593408566</v>
      </c>
      <c r="Y312" s="64">
        <f t="shared" ca="1" si="377"/>
        <v>0.96582970214734765</v>
      </c>
      <c r="Z312" s="64">
        <f t="shared" ca="1" si="377"/>
        <v>0.96472469413028594</v>
      </c>
      <c r="AA312" s="64">
        <f t="shared" ca="1" si="377"/>
        <v>0.96697911727740626</v>
      </c>
      <c r="AB312" s="64">
        <f t="shared" ca="1" si="377"/>
        <v>0.97171070690865291</v>
      </c>
      <c r="AC312" s="64">
        <f t="shared" ca="1" si="377"/>
        <v>0.9714502577630203</v>
      </c>
      <c r="AD312" s="64">
        <f t="shared" ca="1" si="377"/>
        <v>0.96829847337684893</v>
      </c>
      <c r="AE312" s="64">
        <f t="shared" ca="1" si="377"/>
        <v>0.96842178103708565</v>
      </c>
      <c r="AF312" s="64">
        <f t="shared" ca="1" si="377"/>
        <v>0.96249601770980342</v>
      </c>
      <c r="AG312" s="64">
        <f t="shared" ca="1" si="377"/>
        <v>0.94583631000172508</v>
      </c>
      <c r="AH312" s="64">
        <f t="shared" ca="1" si="377"/>
        <v>0.92356625659531455</v>
      </c>
      <c r="AI312" s="64">
        <f t="shared" ca="1" si="377"/>
        <v>0.89891241000947453</v>
      </c>
      <c r="AJ312" s="64">
        <f t="shared" ca="1" si="377"/>
        <v>0.85386369488661373</v>
      </c>
      <c r="AK312" s="64">
        <f t="shared" ca="1" si="377"/>
        <v>0.76205862587416207</v>
      </c>
      <c r="AL312" s="64">
        <f t="shared" ca="1" si="377"/>
        <v>0.67544363461919932</v>
      </c>
      <c r="AM312" s="64">
        <f t="shared" ca="1" si="377"/>
        <v>0.87637577329198502</v>
      </c>
      <c r="AN312" s="64">
        <f t="shared" ca="1" si="377"/>
        <v>0.86314358184010953</v>
      </c>
      <c r="AO312" s="64">
        <f t="shared" ca="1" si="377"/>
        <v>0.84655363916006343</v>
      </c>
      <c r="AP312" s="64">
        <f t="shared" ca="1" si="377"/>
        <v>0.83432229489751775</v>
      </c>
      <c r="AQ312" s="64">
        <f t="shared" ca="1" si="377"/>
        <v>0.81469064661582002</v>
      </c>
      <c r="AR312" s="64">
        <f t="shared" ca="1" si="377"/>
        <v>0.80431237751877505</v>
      </c>
      <c r="AS312" s="64">
        <f t="shared" ca="1" si="377"/>
        <v>0</v>
      </c>
      <c r="AT312" s="64">
        <f t="shared" ca="1" si="377"/>
        <v>0</v>
      </c>
      <c r="AV312" s="40">
        <f t="shared" ca="1" si="355"/>
        <v>0.97171070690865291</v>
      </c>
      <c r="AW312" s="41">
        <f t="shared" ca="1" si="356"/>
        <v>11</v>
      </c>
      <c r="AX312" t="str">
        <f t="shared" ca="1" si="359"/>
        <v>+110s</v>
      </c>
      <c r="AY312">
        <f t="shared" ca="1" si="360"/>
        <v>100</v>
      </c>
      <c r="AZ312" s="5">
        <f t="shared" ca="1" si="361"/>
        <v>0.66666666666666663</v>
      </c>
      <c r="BB312">
        <f t="shared" si="318"/>
        <v>0.21498774143771371</v>
      </c>
      <c r="BC312">
        <f t="shared" si="319"/>
        <v>0.78501225856228629</v>
      </c>
      <c r="BE312" s="33">
        <f t="shared" si="320"/>
        <v>4.9701148456301532</v>
      </c>
      <c r="BF312" s="32">
        <f t="shared" si="321"/>
        <v>0.34430652892169727</v>
      </c>
      <c r="BG312" s="33"/>
      <c r="BH312" s="34">
        <f t="shared" si="322"/>
        <v>0.65569347107830267</v>
      </c>
      <c r="BI312" s="34"/>
      <c r="BJ312" s="34">
        <f t="shared" si="327"/>
        <v>0.65569347107830267</v>
      </c>
      <c r="BK312" s="34"/>
      <c r="BL312" s="5">
        <f t="shared" ca="1" si="357"/>
        <v>0.76469028155120744</v>
      </c>
    </row>
    <row r="313" spans="1:64" x14ac:dyDescent="0.2">
      <c r="A313" s="45">
        <v>305</v>
      </c>
      <c r="B313" s="35">
        <f t="shared" si="323"/>
        <v>3.5185185185185056E-2</v>
      </c>
      <c r="C313" s="36">
        <v>94.220028137767798</v>
      </c>
      <c r="D313" s="29">
        <v>90</v>
      </c>
      <c r="E313" s="29">
        <v>3</v>
      </c>
      <c r="F313" s="37">
        <f t="shared" si="310"/>
        <v>0.5</v>
      </c>
      <c r="G313" s="38">
        <f t="shared" si="324"/>
        <v>90</v>
      </c>
      <c r="H313" s="31">
        <v>5</v>
      </c>
      <c r="I313" s="31">
        <v>20</v>
      </c>
      <c r="J313" s="36">
        <v>19.96020610452674</v>
      </c>
      <c r="K313" s="37">
        <f t="shared" si="312"/>
        <v>4.9900515261316851</v>
      </c>
      <c r="L313" s="30">
        <f t="shared" si="313"/>
        <v>4.9900515261316851</v>
      </c>
      <c r="M313" s="37">
        <f t="shared" si="314"/>
        <v>94.99005152613168</v>
      </c>
      <c r="N313" s="37">
        <f t="shared" si="315"/>
        <v>94.99005152613168</v>
      </c>
      <c r="O313" s="37">
        <f t="shared" si="316"/>
        <v>4.2200281377677982</v>
      </c>
      <c r="Q313" s="64">
        <f t="shared" ref="Q313:AT313" ca="1" si="378">IF(AND(ABS(SLOPE($L283:$L313,$A283:$A313)) &gt; $Q$3,
      ABS(SLOPE(OFFSET($O283:$O313, Q$7, 0),$A283:$A313)) &gt; $Q$3),
(MAX(0,(CORREL( $L283:$L313, OFFSET($O283:$O313, Q$7, 0) )))),
(1-ABS(SLOPE($L283:$L313, $A283:$A313)-SLOPE(OFFSET($O283:$O313, Q$7, 0),$A283:$A313)))
)</f>
        <v>0.96471940022768032</v>
      </c>
      <c r="R313" s="64">
        <f t="shared" ca="1" si="378"/>
        <v>0.96885511949253755</v>
      </c>
      <c r="S313" s="64">
        <f t="shared" ca="1" si="378"/>
        <v>0.96819430749861135</v>
      </c>
      <c r="T313" s="64">
        <f t="shared" ca="1" si="378"/>
        <v>0.96647305318979704</v>
      </c>
      <c r="U313" s="64">
        <f t="shared" ca="1" si="378"/>
        <v>0.96602185401065765</v>
      </c>
      <c r="V313" s="64">
        <f t="shared" ca="1" si="378"/>
        <v>0.9600195600943805</v>
      </c>
      <c r="W313" s="64">
        <f t="shared" ca="1" si="378"/>
        <v>0.95584479502434405</v>
      </c>
      <c r="X313" s="64">
        <f t="shared" ca="1" si="378"/>
        <v>0.96279184182779753</v>
      </c>
      <c r="Y313" s="64">
        <f t="shared" ca="1" si="378"/>
        <v>0.96144809550455945</v>
      </c>
      <c r="Z313" s="64">
        <f t="shared" ca="1" si="378"/>
        <v>0.96404090300197265</v>
      </c>
      <c r="AA313" s="64">
        <f t="shared" ca="1" si="378"/>
        <v>0.96936870743621928</v>
      </c>
      <c r="AB313" s="64">
        <f t="shared" ca="1" si="378"/>
        <v>0.96930983426411699</v>
      </c>
      <c r="AC313" s="64">
        <f t="shared" ca="1" si="378"/>
        <v>0.96683535444656821</v>
      </c>
      <c r="AD313" s="64">
        <f t="shared" ca="1" si="378"/>
        <v>0.96755820989388908</v>
      </c>
      <c r="AE313" s="64">
        <f t="shared" ca="1" si="378"/>
        <v>0.96323607637244835</v>
      </c>
      <c r="AF313" s="64">
        <f t="shared" ca="1" si="378"/>
        <v>0.94833427378099422</v>
      </c>
      <c r="AG313" s="64">
        <f t="shared" ca="1" si="378"/>
        <v>0.92740976473262104</v>
      </c>
      <c r="AH313" s="64">
        <f t="shared" ca="1" si="378"/>
        <v>0.90406241344584393</v>
      </c>
      <c r="AI313" s="64">
        <f t="shared" ca="1" si="378"/>
        <v>0.86093736598996806</v>
      </c>
      <c r="AJ313" s="64">
        <f t="shared" ca="1" si="378"/>
        <v>0.77124513467394751</v>
      </c>
      <c r="AK313" s="64">
        <f t="shared" ca="1" si="378"/>
        <v>0.68606604510366254</v>
      </c>
      <c r="AL313" s="64">
        <f t="shared" ca="1" si="378"/>
        <v>0.88360463216630958</v>
      </c>
      <c r="AM313" s="64">
        <f t="shared" ca="1" si="378"/>
        <v>0.8703724407144342</v>
      </c>
      <c r="AN313" s="64">
        <f t="shared" ca="1" si="378"/>
        <v>0.8537824980343881</v>
      </c>
      <c r="AO313" s="64">
        <f t="shared" ca="1" si="378"/>
        <v>0.84155115377184242</v>
      </c>
      <c r="AP313" s="64">
        <f t="shared" ca="1" si="378"/>
        <v>0.8219195054901447</v>
      </c>
      <c r="AQ313" s="64">
        <f t="shared" ca="1" si="378"/>
        <v>0.81154123639309961</v>
      </c>
      <c r="AR313" s="64">
        <f t="shared" ca="1" si="378"/>
        <v>0</v>
      </c>
      <c r="AS313" s="64">
        <f t="shared" ca="1" si="378"/>
        <v>0</v>
      </c>
      <c r="AT313" s="64">
        <f t="shared" ca="1" si="378"/>
        <v>0</v>
      </c>
      <c r="AV313" s="40">
        <f t="shared" ca="1" si="355"/>
        <v>0.96936870743621928</v>
      </c>
      <c r="AW313" s="41">
        <f t="shared" ca="1" si="356"/>
        <v>10</v>
      </c>
      <c r="AX313" t="str">
        <f t="shared" ca="1" si="359"/>
        <v>+100s</v>
      </c>
      <c r="AY313">
        <f t="shared" ca="1" si="360"/>
        <v>90</v>
      </c>
      <c r="AZ313" s="5">
        <f t="shared" ca="1" si="361"/>
        <v>0.7</v>
      </c>
      <c r="BB313">
        <f t="shared" si="318"/>
        <v>0.1540046776727774</v>
      </c>
      <c r="BC313">
        <f t="shared" si="319"/>
        <v>0.84599532232722263</v>
      </c>
      <c r="BE313" s="33">
        <f t="shared" si="320"/>
        <v>4.9900515261316851</v>
      </c>
      <c r="BF313" s="32">
        <f t="shared" si="321"/>
        <v>0.24664111382639534</v>
      </c>
      <c r="BG313" s="33"/>
      <c r="BH313" s="34">
        <f t="shared" si="322"/>
        <v>0.75335888617360469</v>
      </c>
      <c r="BI313" s="34"/>
      <c r="BJ313" s="34">
        <f t="shared" si="327"/>
        <v>0.75335888617360469</v>
      </c>
      <c r="BK313" s="34"/>
      <c r="BL313" s="5">
        <f t="shared" ca="1" si="357"/>
        <v>0.80757586453660801</v>
      </c>
    </row>
    <row r="314" spans="1:64" x14ac:dyDescent="0.2">
      <c r="A314" s="45">
        <v>306</v>
      </c>
      <c r="B314" s="35">
        <f t="shared" si="323"/>
        <v>3.5300925925925798E-2</v>
      </c>
      <c r="C314" s="36">
        <v>94.18902101974372</v>
      </c>
      <c r="D314" s="29">
        <v>90</v>
      </c>
      <c r="E314" s="29">
        <v>3</v>
      </c>
      <c r="F314" s="37">
        <f t="shared" si="310"/>
        <v>0.5</v>
      </c>
      <c r="G314" s="38">
        <f t="shared" si="324"/>
        <v>90</v>
      </c>
      <c r="H314" s="31">
        <v>5</v>
      </c>
      <c r="I314" s="31">
        <v>20</v>
      </c>
      <c r="J314" s="36">
        <v>19.997178818427106</v>
      </c>
      <c r="K314" s="37">
        <f t="shared" si="312"/>
        <v>4.9992947046067764</v>
      </c>
      <c r="L314" s="30">
        <f t="shared" si="313"/>
        <v>4.9992947046067764</v>
      </c>
      <c r="M314" s="37">
        <f t="shared" si="314"/>
        <v>94.999294704606783</v>
      </c>
      <c r="N314" s="37">
        <f t="shared" si="315"/>
        <v>94.999294704606783</v>
      </c>
      <c r="O314" s="37">
        <f t="shared" si="316"/>
        <v>4.1890210197437199</v>
      </c>
      <c r="Q314" s="64">
        <f t="shared" ref="Q314:AT314" ca="1" si="379">IF(AND(ABS(SLOPE($L284:$L314,$A284:$A314)) &gt; $Q$3,
      ABS(SLOPE(OFFSET($O284:$O314, Q$7, 0),$A284:$A314)) &gt; $Q$3),
(MAX(0,(CORREL( $L284:$L314, OFFSET($O284:$O314, Q$7, 0) )))),
(1-ABS(SLOPE($L284:$L314, $A284:$A314)-SLOPE(OFFSET($O284:$O314, Q$7, 0),$A284:$A314)))
)</f>
        <v>0.96589477044216399</v>
      </c>
      <c r="R314" s="64">
        <f t="shared" ca="1" si="379"/>
        <v>0.96509472611007785</v>
      </c>
      <c r="S314" s="64">
        <f t="shared" ca="1" si="379"/>
        <v>0.9631219826627585</v>
      </c>
      <c r="T314" s="64">
        <f t="shared" ca="1" si="379"/>
        <v>0.96264679965201405</v>
      </c>
      <c r="U314" s="64">
        <f t="shared" ca="1" si="379"/>
        <v>0.95608143310072857</v>
      </c>
      <c r="V314" s="64">
        <f t="shared" ca="1" si="379"/>
        <v>0.95164795271470537</v>
      </c>
      <c r="W314" s="64">
        <f t="shared" ca="1" si="379"/>
        <v>0.95914751782715213</v>
      </c>
      <c r="X314" s="64">
        <f t="shared" ca="1" si="379"/>
        <v>0.957542737829983</v>
      </c>
      <c r="Y314" s="64">
        <f t="shared" ca="1" si="379"/>
        <v>0.96050530413737201</v>
      </c>
      <c r="Z314" s="64">
        <f t="shared" ca="1" si="379"/>
        <v>0.96648435332196059</v>
      </c>
      <c r="AA314" s="64">
        <f t="shared" ca="1" si="379"/>
        <v>0.96664627407030945</v>
      </c>
      <c r="AB314" s="64">
        <f t="shared" ca="1" si="379"/>
        <v>0.96491442191232291</v>
      </c>
      <c r="AC314" s="64">
        <f t="shared" ca="1" si="379"/>
        <v>0.96629368934457671</v>
      </c>
      <c r="AD314" s="64">
        <f t="shared" ca="1" si="379"/>
        <v>0.96372934263829768</v>
      </c>
      <c r="AE314" s="64">
        <f t="shared" ca="1" si="379"/>
        <v>0.9507577805083669</v>
      </c>
      <c r="AF314" s="64">
        <f t="shared" ca="1" si="379"/>
        <v>0.93131386078513179</v>
      </c>
      <c r="AG314" s="64">
        <f t="shared" ca="1" si="379"/>
        <v>0.9094051286955005</v>
      </c>
      <c r="AH314" s="64">
        <f t="shared" ca="1" si="379"/>
        <v>0.86840116821930047</v>
      </c>
      <c r="AI314" s="64">
        <f t="shared" ca="1" si="379"/>
        <v>0.78105254951358127</v>
      </c>
      <c r="AJ314" s="64">
        <f t="shared" ca="1" si="379"/>
        <v>0.69747417704472803</v>
      </c>
      <c r="AK314" s="64">
        <f t="shared" ca="1" si="379"/>
        <v>0.89115715679951191</v>
      </c>
      <c r="AL314" s="64">
        <f t="shared" ca="1" si="379"/>
        <v>0.87792496534763653</v>
      </c>
      <c r="AM314" s="64">
        <f t="shared" ca="1" si="379"/>
        <v>0.86133502266759043</v>
      </c>
      <c r="AN314" s="64">
        <f t="shared" ca="1" si="379"/>
        <v>0.84910367840504475</v>
      </c>
      <c r="AO314" s="64">
        <f t="shared" ca="1" si="379"/>
        <v>0.82947203012334692</v>
      </c>
      <c r="AP314" s="64">
        <f t="shared" ca="1" si="379"/>
        <v>0.81909376102630194</v>
      </c>
      <c r="AQ314" s="64">
        <f t="shared" ca="1" si="379"/>
        <v>0</v>
      </c>
      <c r="AR314" s="64">
        <f t="shared" ca="1" si="379"/>
        <v>0</v>
      </c>
      <c r="AS314" s="64">
        <f t="shared" ca="1" si="379"/>
        <v>0</v>
      </c>
      <c r="AT314" s="64">
        <f t="shared" ca="1" si="379"/>
        <v>0</v>
      </c>
      <c r="AV314" s="40">
        <f t="shared" ca="1" si="355"/>
        <v>0.96664627407030945</v>
      </c>
      <c r="AW314" s="41">
        <f t="shared" ca="1" si="356"/>
        <v>10</v>
      </c>
      <c r="AX314" t="str">
        <f t="shared" ca="1" si="359"/>
        <v>+100s</v>
      </c>
      <c r="AY314">
        <f t="shared" ca="1" si="360"/>
        <v>90</v>
      </c>
      <c r="AZ314" s="5">
        <f t="shared" ca="1" si="361"/>
        <v>0.7</v>
      </c>
      <c r="BB314">
        <f t="shared" si="318"/>
        <v>0.1620547369726113</v>
      </c>
      <c r="BC314">
        <f t="shared" si="319"/>
        <v>0.8379452630273887</v>
      </c>
      <c r="BE314" s="33">
        <f t="shared" si="320"/>
        <v>4.9992947046067764</v>
      </c>
      <c r="BF314" s="32">
        <f t="shared" si="321"/>
        <v>0.25953342087890074</v>
      </c>
      <c r="BG314" s="33"/>
      <c r="BH314" s="34">
        <f t="shared" si="322"/>
        <v>0.74046657912109926</v>
      </c>
      <c r="BI314" s="34"/>
      <c r="BJ314" s="34">
        <f t="shared" si="327"/>
        <v>0.74046657912109926</v>
      </c>
      <c r="BK314" s="34"/>
      <c r="BL314" s="5">
        <f t="shared" ca="1" si="357"/>
        <v>0.80237095106380296</v>
      </c>
    </row>
    <row r="315" spans="1:64" x14ac:dyDescent="0.2">
      <c r="A315" s="45">
        <v>307</v>
      </c>
      <c r="B315" s="35">
        <f t="shared" si="323"/>
        <v>3.5416666666666541E-2</v>
      </c>
      <c r="C315" s="36">
        <v>94.133913655913517</v>
      </c>
      <c r="D315" s="29">
        <v>90</v>
      </c>
      <c r="E315" s="29">
        <v>3</v>
      </c>
      <c r="F315" s="37">
        <f t="shared" si="310"/>
        <v>0.5</v>
      </c>
      <c r="G315" s="38">
        <f t="shared" si="324"/>
        <v>90</v>
      </c>
      <c r="H315" s="31">
        <v>5</v>
      </c>
      <c r="I315" s="31">
        <v>20</v>
      </c>
      <c r="J315" s="36">
        <v>19.9912982930176</v>
      </c>
      <c r="K315" s="37">
        <f t="shared" si="312"/>
        <v>4.9978245732544</v>
      </c>
      <c r="L315" s="30">
        <f t="shared" si="313"/>
        <v>4.9978245732544</v>
      </c>
      <c r="M315" s="37">
        <f t="shared" si="314"/>
        <v>94.997824573254405</v>
      </c>
      <c r="N315" s="37">
        <f t="shared" si="315"/>
        <v>94.997824573254405</v>
      </c>
      <c r="O315" s="37">
        <f t="shared" si="316"/>
        <v>4.133913655913517</v>
      </c>
      <c r="Q315" s="64">
        <f t="shared" ref="Q315:AT315" ca="1" si="380">IF(AND(ABS(SLOPE($L285:$L315,$A285:$A315)) &gt; $Q$3,
      ABS(SLOPE(OFFSET($O285:$O315, Q$7, 0),$A285:$A315)) &gt; $Q$3),
(MAX(0,(CORREL( $L285:$L315, OFFSET($O285:$O315, Q$7, 0) )))),
(1-ABS(SLOPE($L285:$L315, $A285:$A315)-SLOPE(OFFSET($O285:$O315, Q$7, 0),$A285:$A315)))
)</f>
        <v>0.96128619284392292</v>
      </c>
      <c r="R315" s="64">
        <f t="shared" ca="1" si="380"/>
        <v>0.95903655253896181</v>
      </c>
      <c r="S315" s="64">
        <f t="shared" ca="1" si="380"/>
        <v>0.95853507746280442</v>
      </c>
      <c r="T315" s="64">
        <f t="shared" ca="1" si="380"/>
        <v>0.95135061104170648</v>
      </c>
      <c r="U315" s="64">
        <f t="shared" ca="1" si="380"/>
        <v>0.94663323928612042</v>
      </c>
      <c r="V315" s="64">
        <f t="shared" ca="1" si="380"/>
        <v>0.95473987681099881</v>
      </c>
      <c r="W315" s="64">
        <f t="shared" ca="1" si="380"/>
        <v>0.95284751399361078</v>
      </c>
      <c r="X315" s="64">
        <f t="shared" ca="1" si="380"/>
        <v>0.95621717067056788</v>
      </c>
      <c r="Y315" s="64">
        <f t="shared" ca="1" si="380"/>
        <v>0.96291291102592047</v>
      </c>
      <c r="Z315" s="64">
        <f t="shared" ca="1" si="380"/>
        <v>0.96331856038490671</v>
      </c>
      <c r="AA315" s="64">
        <f t="shared" ca="1" si="380"/>
        <v>0.96240738607716392</v>
      </c>
      <c r="AB315" s="64">
        <f t="shared" ca="1" si="380"/>
        <v>0.96451089027185355</v>
      </c>
      <c r="AC315" s="64">
        <f t="shared" ca="1" si="380"/>
        <v>0.96388845980117599</v>
      </c>
      <c r="AD315" s="64">
        <f t="shared" ca="1" si="380"/>
        <v>0.95305339486416685</v>
      </c>
      <c r="AE315" s="64">
        <f t="shared" ca="1" si="380"/>
        <v>0.93525207154526102</v>
      </c>
      <c r="AF315" s="64">
        <f t="shared" ca="1" si="380"/>
        <v>0.91494057985086874</v>
      </c>
      <c r="AG315" s="64">
        <f t="shared" ca="1" si="380"/>
        <v>0.8762950571244007</v>
      </c>
      <c r="AH315" s="64">
        <f t="shared" ca="1" si="380"/>
        <v>0.79156912141365388</v>
      </c>
      <c r="AI315" s="64">
        <f t="shared" ca="1" si="380"/>
        <v>0.70979164289797725</v>
      </c>
      <c r="AJ315" s="64">
        <f t="shared" ca="1" si="380"/>
        <v>0.89901716240130525</v>
      </c>
      <c r="AK315" s="64">
        <f t="shared" ca="1" si="380"/>
        <v>0.88578497094942987</v>
      </c>
      <c r="AL315" s="64">
        <f t="shared" ca="1" si="380"/>
        <v>0.86919502826938377</v>
      </c>
      <c r="AM315" s="64">
        <f t="shared" ca="1" si="380"/>
        <v>0.85696368400683809</v>
      </c>
      <c r="AN315" s="64">
        <f t="shared" ca="1" si="380"/>
        <v>0.83733203572514037</v>
      </c>
      <c r="AO315" s="64">
        <f t="shared" ca="1" si="380"/>
        <v>0.82695376662809528</v>
      </c>
      <c r="AP315" s="64">
        <f t="shared" ca="1" si="380"/>
        <v>0</v>
      </c>
      <c r="AQ315" s="64">
        <f t="shared" ca="1" si="380"/>
        <v>0</v>
      </c>
      <c r="AR315" s="64">
        <f t="shared" ca="1" si="380"/>
        <v>0</v>
      </c>
      <c r="AS315" s="64">
        <f t="shared" ca="1" si="380"/>
        <v>0</v>
      </c>
      <c r="AT315" s="64">
        <f t="shared" ca="1" si="380"/>
        <v>0</v>
      </c>
      <c r="AV315" s="40">
        <f t="shared" ca="1" si="355"/>
        <v>0.96451089027185355</v>
      </c>
      <c r="AW315" s="41">
        <f t="shared" ca="1" si="356"/>
        <v>11</v>
      </c>
      <c r="AX315" t="str">
        <f t="shared" ca="1" si="359"/>
        <v>+110s</v>
      </c>
      <c r="AY315">
        <f t="shared" ca="1" si="360"/>
        <v>100</v>
      </c>
      <c r="AZ315" s="5">
        <f t="shared" ca="1" si="361"/>
        <v>0.66666666666666663</v>
      </c>
      <c r="BB315">
        <f t="shared" si="318"/>
        <v>0.17278218346817659</v>
      </c>
      <c r="BC315">
        <f t="shared" si="319"/>
        <v>0.82721781653182336</v>
      </c>
      <c r="BE315" s="33">
        <f t="shared" si="320"/>
        <v>4.9978245732544</v>
      </c>
      <c r="BF315" s="32">
        <f t="shared" si="321"/>
        <v>0.27671360911838416</v>
      </c>
      <c r="BG315" s="33"/>
      <c r="BH315" s="34">
        <f t="shared" si="322"/>
        <v>0.72328639088161584</v>
      </c>
      <c r="BI315" s="34"/>
      <c r="BJ315" s="34">
        <f t="shared" si="327"/>
        <v>0.72328639088161584</v>
      </c>
      <c r="BK315" s="34"/>
      <c r="BL315" s="5">
        <f t="shared" ca="1" si="357"/>
        <v>0.78482131594004534</v>
      </c>
    </row>
    <row r="316" spans="1:64" x14ac:dyDescent="0.2">
      <c r="A316" s="45">
        <v>308</v>
      </c>
      <c r="B316" s="35">
        <f t="shared" si="323"/>
        <v>3.5532407407407283E-2</v>
      </c>
      <c r="C316" s="36">
        <v>94.488727877696775</v>
      </c>
      <c r="D316" s="29">
        <v>90</v>
      </c>
      <c r="E316" s="29">
        <v>3</v>
      </c>
      <c r="F316" s="37">
        <f t="shared" si="310"/>
        <v>0.5</v>
      </c>
      <c r="G316" s="38">
        <f t="shared" si="324"/>
        <v>90</v>
      </c>
      <c r="H316" s="31">
        <v>5</v>
      </c>
      <c r="I316" s="31">
        <v>20</v>
      </c>
      <c r="J316" s="36">
        <v>19.942577130053948</v>
      </c>
      <c r="K316" s="37">
        <f t="shared" si="312"/>
        <v>4.985644282513487</v>
      </c>
      <c r="L316" s="30">
        <f t="shared" si="313"/>
        <v>4.985644282513487</v>
      </c>
      <c r="M316" s="37">
        <f t="shared" si="314"/>
        <v>94.985644282513491</v>
      </c>
      <c r="N316" s="37">
        <f t="shared" si="315"/>
        <v>94.985644282513491</v>
      </c>
      <c r="O316" s="37">
        <f t="shared" si="316"/>
        <v>4.4887278776967747</v>
      </c>
      <c r="Q316" s="64">
        <f t="shared" ref="Q316:AT316" ca="1" si="381">IF(AND(ABS(SLOPE($L286:$L316,$A286:$A316)) &gt; $Q$3,
      ABS(SLOPE(OFFSET($O286:$O316, Q$7, 0),$A286:$A316)) &gt; $Q$3),
(MAX(0,(CORREL( $L286:$L316, OFFSET($O286:$O316, Q$7, 0) )))),
(1-ABS(SLOPE($L286:$L316, $A286:$A316)-SLOPE(OFFSET($O286:$O316, Q$7, 0),$A286:$A316)))
)</f>
        <v>0.95401158927022245</v>
      </c>
      <c r="R316" s="64">
        <f t="shared" ca="1" si="381"/>
        <v>0.95348107457205633</v>
      </c>
      <c r="S316" s="64">
        <f t="shared" ca="1" si="381"/>
        <v>0.94561052582920335</v>
      </c>
      <c r="T316" s="64">
        <f t="shared" ca="1" si="381"/>
        <v>0.94057925094435912</v>
      </c>
      <c r="U316" s="64">
        <f t="shared" ca="1" si="381"/>
        <v>0.94935811719025576</v>
      </c>
      <c r="V316" s="64">
        <f t="shared" ca="1" si="381"/>
        <v>0.94714634273931808</v>
      </c>
      <c r="W316" s="64">
        <f t="shared" ca="1" si="381"/>
        <v>0.95096780380448043</v>
      </c>
      <c r="X316" s="64">
        <f t="shared" ca="1" si="381"/>
        <v>0.95845857793614575</v>
      </c>
      <c r="Y316" s="64">
        <f t="shared" ca="1" si="381"/>
        <v>0.95913552334327412</v>
      </c>
      <c r="Z316" s="64">
        <f t="shared" ca="1" si="381"/>
        <v>0.95913897700501949</v>
      </c>
      <c r="AA316" s="64">
        <f t="shared" ca="1" si="381"/>
        <v>0.96204819031680056</v>
      </c>
      <c r="AB316" s="64">
        <f t="shared" ca="1" si="381"/>
        <v>0.96358922597887209</v>
      </c>
      <c r="AC316" s="64">
        <f t="shared" ca="1" si="381"/>
        <v>0.95513942512343764</v>
      </c>
      <c r="AD316" s="64">
        <f t="shared" ca="1" si="381"/>
        <v>0.93917663869035839</v>
      </c>
      <c r="AE316" s="64">
        <f t="shared" ca="1" si="381"/>
        <v>0.92065440132177168</v>
      </c>
      <c r="AF316" s="64">
        <f t="shared" ca="1" si="381"/>
        <v>0.88465511643563877</v>
      </c>
      <c r="AG316" s="64">
        <f t="shared" ca="1" si="381"/>
        <v>0.80289254816958144</v>
      </c>
      <c r="AH316" s="64">
        <f t="shared" ca="1" si="381"/>
        <v>0.7231615642492133</v>
      </c>
      <c r="AI316" s="64">
        <f t="shared" ca="1" si="381"/>
        <v>0.90716780526067986</v>
      </c>
      <c r="AJ316" s="64">
        <f t="shared" ca="1" si="381"/>
        <v>0.89393561380880449</v>
      </c>
      <c r="AK316" s="64">
        <f t="shared" ca="1" si="381"/>
        <v>0.87734567112875839</v>
      </c>
      <c r="AL316" s="64">
        <f t="shared" ca="1" si="381"/>
        <v>0.8651143268662127</v>
      </c>
      <c r="AM316" s="64">
        <f t="shared" ca="1" si="381"/>
        <v>0.84548267858451498</v>
      </c>
      <c r="AN316" s="64">
        <f t="shared" ca="1" si="381"/>
        <v>0.83510440948746989</v>
      </c>
      <c r="AO316" s="64">
        <f t="shared" ca="1" si="381"/>
        <v>0</v>
      </c>
      <c r="AP316" s="64">
        <f t="shared" ca="1" si="381"/>
        <v>0</v>
      </c>
      <c r="AQ316" s="64">
        <f t="shared" ca="1" si="381"/>
        <v>0</v>
      </c>
      <c r="AR316" s="64">
        <f t="shared" ca="1" si="381"/>
        <v>0</v>
      </c>
      <c r="AS316" s="64">
        <f t="shared" ca="1" si="381"/>
        <v>0</v>
      </c>
      <c r="AT316" s="64">
        <f t="shared" ca="1" si="381"/>
        <v>0</v>
      </c>
      <c r="AV316" s="40">
        <f t="shared" ca="1" si="355"/>
        <v>0.96358922597887209</v>
      </c>
      <c r="AW316" s="41">
        <f t="shared" ca="1" si="356"/>
        <v>11</v>
      </c>
      <c r="AX316" t="str">
        <f t="shared" ca="1" si="359"/>
        <v>+110s</v>
      </c>
      <c r="AY316">
        <f t="shared" ca="1" si="360"/>
        <v>100</v>
      </c>
      <c r="AZ316" s="5">
        <f t="shared" ca="1" si="361"/>
        <v>0.66666666666666663</v>
      </c>
      <c r="BB316">
        <f t="shared" si="318"/>
        <v>9.9383280963342452E-2</v>
      </c>
      <c r="BC316">
        <f t="shared" si="319"/>
        <v>0.90061671903665752</v>
      </c>
      <c r="BE316" s="33">
        <f t="shared" si="320"/>
        <v>4.985644282513487</v>
      </c>
      <c r="BF316" s="32">
        <f t="shared" si="321"/>
        <v>0.15916401685280263</v>
      </c>
      <c r="BG316" s="33"/>
      <c r="BH316" s="34">
        <f t="shared" si="322"/>
        <v>0.84083598314719743</v>
      </c>
      <c r="BI316" s="34"/>
      <c r="BJ316" s="34">
        <f t="shared" si="327"/>
        <v>0.84083598314719743</v>
      </c>
      <c r="BK316" s="34"/>
      <c r="BL316" s="5">
        <f t="shared" ca="1" si="357"/>
        <v>0.82369729193091212</v>
      </c>
    </row>
    <row r="317" spans="1:64" x14ac:dyDescent="0.2">
      <c r="A317" s="45">
        <v>309</v>
      </c>
      <c r="B317" s="35">
        <f t="shared" si="323"/>
        <v>3.5648148148148026E-2</v>
      </c>
      <c r="C317" s="36">
        <v>94.893863193658021</v>
      </c>
      <c r="D317" s="29">
        <v>90</v>
      </c>
      <c r="E317" s="29">
        <v>3</v>
      </c>
      <c r="F317" s="37">
        <f t="shared" si="310"/>
        <v>0.5</v>
      </c>
      <c r="G317" s="38">
        <f t="shared" si="324"/>
        <v>90</v>
      </c>
      <c r="H317" s="31">
        <v>5</v>
      </c>
      <c r="I317" s="31">
        <v>20</v>
      </c>
      <c r="J317" s="36">
        <v>19.851119737246602</v>
      </c>
      <c r="K317" s="37">
        <f t="shared" si="312"/>
        <v>4.9627799343116505</v>
      </c>
      <c r="L317" s="30">
        <f t="shared" si="313"/>
        <v>4.9627799343116505</v>
      </c>
      <c r="M317" s="37">
        <f t="shared" si="314"/>
        <v>94.962779934311655</v>
      </c>
      <c r="N317" s="37">
        <f t="shared" si="315"/>
        <v>94.962779934311655</v>
      </c>
      <c r="O317" s="37">
        <f t="shared" si="316"/>
        <v>4.8938631936580208</v>
      </c>
      <c r="Q317" s="64">
        <f t="shared" ref="Q317:AT317" ca="1" si="382">IF(AND(ABS(SLOPE($L287:$L317,$A287:$A317)) &gt; $Q$3,
      ABS(SLOPE(OFFSET($O287:$O317, Q$7, 0),$A287:$A317)) &gt; $Q$3),
(MAX(0,(CORREL( $L287:$L317, OFFSET($O287:$O317, Q$7, 0) )))),
(1-ABS(SLOPE($L287:$L317, $A287:$A317)-SLOPE(OFFSET($O287:$O317, Q$7, 0),$A287:$A317)))
)</f>
        <v>0.94720350396193109</v>
      </c>
      <c r="R317" s="64">
        <f t="shared" ca="1" si="382"/>
        <v>0.93856624073486383</v>
      </c>
      <c r="S317" s="64">
        <f t="shared" ca="1" si="382"/>
        <v>0.93318506138409851</v>
      </c>
      <c r="T317" s="64">
        <f t="shared" ca="1" si="382"/>
        <v>0.94271449604595947</v>
      </c>
      <c r="U317" s="64">
        <f t="shared" ca="1" si="382"/>
        <v>0.94014486687253851</v>
      </c>
      <c r="V317" s="64">
        <f t="shared" ca="1" si="382"/>
        <v>0.94447207834862312</v>
      </c>
      <c r="W317" s="64">
        <f t="shared" ca="1" si="382"/>
        <v>0.95285233737656172</v>
      </c>
      <c r="X317" s="64">
        <f t="shared" ca="1" si="382"/>
        <v>0.95383397890470334</v>
      </c>
      <c r="Y317" s="64">
        <f t="shared" ca="1" si="382"/>
        <v>0.95486608157057273</v>
      </c>
      <c r="Z317" s="64">
        <f t="shared" ca="1" si="382"/>
        <v>0.95867963781472076</v>
      </c>
      <c r="AA317" s="64">
        <f t="shared" ca="1" si="382"/>
        <v>0.96265289145590105</v>
      </c>
      <c r="AB317" s="64">
        <f t="shared" ca="1" si="382"/>
        <v>0.95689097613610208</v>
      </c>
      <c r="AC317" s="64">
        <f t="shared" ca="1" si="382"/>
        <v>0.94300586618410098</v>
      </c>
      <c r="AD317" s="64">
        <f t="shared" ca="1" si="382"/>
        <v>0.92650747202502026</v>
      </c>
      <c r="AE317" s="64">
        <f t="shared" ca="1" si="382"/>
        <v>0.89350672950681442</v>
      </c>
      <c r="AF317" s="64">
        <f t="shared" ca="1" si="382"/>
        <v>0.81512785439497659</v>
      </c>
      <c r="AG317" s="64">
        <f t="shared" ca="1" si="382"/>
        <v>0.73774812315313976</v>
      </c>
      <c r="AH317" s="64">
        <f t="shared" ca="1" si="382"/>
        <v>0.91559161884137297</v>
      </c>
      <c r="AI317" s="64">
        <f t="shared" ca="1" si="382"/>
        <v>0.90235942738949759</v>
      </c>
      <c r="AJ317" s="64">
        <f t="shared" ca="1" si="382"/>
        <v>0.88576948470945149</v>
      </c>
      <c r="AK317" s="64">
        <f t="shared" ca="1" si="382"/>
        <v>0.87353814044690581</v>
      </c>
      <c r="AL317" s="64">
        <f t="shared" ca="1" si="382"/>
        <v>0.85390649216520809</v>
      </c>
      <c r="AM317" s="64">
        <f t="shared" ca="1" si="382"/>
        <v>0.843528223068163</v>
      </c>
      <c r="AN317" s="64">
        <f t="shared" ca="1" si="382"/>
        <v>0</v>
      </c>
      <c r="AO317" s="64">
        <f t="shared" ca="1" si="382"/>
        <v>0</v>
      </c>
      <c r="AP317" s="64">
        <f t="shared" ca="1" si="382"/>
        <v>0</v>
      </c>
      <c r="AQ317" s="64">
        <f t="shared" ca="1" si="382"/>
        <v>0</v>
      </c>
      <c r="AR317" s="64">
        <f t="shared" ca="1" si="382"/>
        <v>0</v>
      </c>
      <c r="AS317" s="64">
        <f t="shared" ca="1" si="382"/>
        <v>0</v>
      </c>
      <c r="AT317" s="64">
        <f t="shared" ca="1" si="382"/>
        <v>0</v>
      </c>
      <c r="AV317" s="40">
        <f t="shared" ca="1" si="355"/>
        <v>0.96265289145590105</v>
      </c>
      <c r="AW317" s="41">
        <f t="shared" ca="1" si="356"/>
        <v>10</v>
      </c>
      <c r="AX317" t="str">
        <f t="shared" ca="1" si="359"/>
        <v>+100s</v>
      </c>
      <c r="AY317">
        <f t="shared" ca="1" si="360"/>
        <v>90</v>
      </c>
      <c r="AZ317" s="5">
        <f t="shared" ca="1" si="361"/>
        <v>0.7</v>
      </c>
      <c r="BB317">
        <f t="shared" si="318"/>
        <v>1.3783348130725948E-2</v>
      </c>
      <c r="BC317">
        <f t="shared" si="319"/>
        <v>0.9862166518692741</v>
      </c>
      <c r="BE317" s="33">
        <f t="shared" si="320"/>
        <v>4.9627799343116505</v>
      </c>
      <c r="BF317" s="32">
        <f t="shared" si="321"/>
        <v>2.2074266746899798E-2</v>
      </c>
      <c r="BG317" s="33"/>
      <c r="BH317" s="34">
        <f t="shared" si="322"/>
        <v>0.97792573325310017</v>
      </c>
      <c r="BI317" s="34"/>
      <c r="BJ317" s="34">
        <f t="shared" si="327"/>
        <v>0.97792573325310017</v>
      </c>
      <c r="BK317" s="34"/>
      <c r="BL317" s="5">
        <f t="shared" ca="1" si="357"/>
        <v>0.88019287490300047</v>
      </c>
    </row>
    <row r="318" spans="1:64" x14ac:dyDescent="0.2">
      <c r="A318" s="45">
        <v>310</v>
      </c>
      <c r="B318" s="35">
        <f t="shared" si="323"/>
        <v>3.5763888888888769E-2</v>
      </c>
      <c r="C318" s="36">
        <v>95.261340753394492</v>
      </c>
      <c r="D318" s="29">
        <v>90</v>
      </c>
      <c r="E318" s="29">
        <v>3</v>
      </c>
      <c r="F318" s="37">
        <f t="shared" si="310"/>
        <v>0.5</v>
      </c>
      <c r="G318" s="38">
        <f t="shared" si="324"/>
        <v>90</v>
      </c>
      <c r="H318" s="31">
        <v>5</v>
      </c>
      <c r="I318" s="31">
        <v>20</v>
      </c>
      <c r="J318" s="36">
        <v>19.717122104518751</v>
      </c>
      <c r="K318" s="37">
        <f t="shared" si="312"/>
        <v>4.9292805261296877</v>
      </c>
      <c r="L318" s="30">
        <f t="shared" si="313"/>
        <v>4.9292805261296877</v>
      </c>
      <c r="M318" s="37">
        <f t="shared" si="314"/>
        <v>94.929280526129688</v>
      </c>
      <c r="N318" s="37">
        <f t="shared" si="315"/>
        <v>94.929280526129688</v>
      </c>
      <c r="O318" s="37">
        <f t="shared" si="316"/>
        <v>5.2613407533944923</v>
      </c>
      <c r="Q318" s="64">
        <f t="shared" ref="Q318:AT318" ca="1" si="383">IF(AND(ABS(SLOPE($L288:$L318,$A288:$A318)) &gt; $Q$3,
      ABS(SLOPE(OFFSET($O288:$O318, Q$7, 0),$A288:$A318)) &gt; $Q$3),
(MAX(0,(CORREL( $L288:$L318, OFFSET($O288:$O318, Q$7, 0) )))),
(1-ABS(SLOPE($L288:$L318, $A288:$A318)-SLOPE(OFFSET($O288:$O318, Q$7, 0),$A288:$A318)))
)</f>
        <v>0.92980923497579093</v>
      </c>
      <c r="R318" s="64">
        <f t="shared" ca="1" si="383"/>
        <v>0.92403468415491752</v>
      </c>
      <c r="S318" s="64">
        <f t="shared" ca="1" si="383"/>
        <v>0.93440953793289416</v>
      </c>
      <c r="T318" s="64">
        <f t="shared" ca="1" si="383"/>
        <v>0.93143525201471411</v>
      </c>
      <c r="U318" s="64">
        <f t="shared" ca="1" si="383"/>
        <v>0.93633380190140592</v>
      </c>
      <c r="V318" s="64">
        <f t="shared" ca="1" si="383"/>
        <v>0.9457182823130944</v>
      </c>
      <c r="W318" s="64">
        <f t="shared" ca="1" si="383"/>
        <v>0.94704543479766856</v>
      </c>
      <c r="X318" s="64">
        <f t="shared" ca="1" si="383"/>
        <v>0.94924580245619905</v>
      </c>
      <c r="Y318" s="64">
        <f t="shared" ca="1" si="383"/>
        <v>0.95408412058579517</v>
      </c>
      <c r="Z318" s="64">
        <f t="shared" ca="1" si="383"/>
        <v>0.96081848467093767</v>
      </c>
      <c r="AA318" s="64">
        <f t="shared" ca="1" si="383"/>
        <v>0.95811604299479314</v>
      </c>
      <c r="AB318" s="64">
        <f t="shared" ca="1" si="383"/>
        <v>0.94660338508656439</v>
      </c>
      <c r="AC318" s="64">
        <f t="shared" ca="1" si="383"/>
        <v>0.93241835075631074</v>
      </c>
      <c r="AD318" s="64">
        <f t="shared" ca="1" si="383"/>
        <v>0.90285194702228766</v>
      </c>
      <c r="AE318" s="64">
        <f t="shared" ca="1" si="383"/>
        <v>0.82838145402604624</v>
      </c>
      <c r="AF318" s="64">
        <f t="shared" ca="1" si="383"/>
        <v>0.75373590555139303</v>
      </c>
      <c r="AG318" s="64">
        <f t="shared" ca="1" si="383"/>
        <v>0.92427055121203205</v>
      </c>
      <c r="AH318" s="64">
        <f t="shared" ca="1" si="383"/>
        <v>0.91103835976015668</v>
      </c>
      <c r="AI318" s="64">
        <f t="shared" ca="1" si="383"/>
        <v>0.89444841708011058</v>
      </c>
      <c r="AJ318" s="64">
        <f t="shared" ca="1" si="383"/>
        <v>0.8822170728175649</v>
      </c>
      <c r="AK318" s="64">
        <f t="shared" ca="1" si="383"/>
        <v>0.86258542453586717</v>
      </c>
      <c r="AL318" s="64">
        <f t="shared" ca="1" si="383"/>
        <v>0.85220715543882208</v>
      </c>
      <c r="AM318" s="64">
        <f t="shared" ca="1" si="383"/>
        <v>0</v>
      </c>
      <c r="AN318" s="64">
        <f t="shared" ca="1" si="383"/>
        <v>0</v>
      </c>
      <c r="AO318" s="64">
        <f t="shared" ca="1" si="383"/>
        <v>0</v>
      </c>
      <c r="AP318" s="64">
        <f t="shared" ca="1" si="383"/>
        <v>0</v>
      </c>
      <c r="AQ318" s="64">
        <f t="shared" ca="1" si="383"/>
        <v>0</v>
      </c>
      <c r="AR318" s="64">
        <f t="shared" ca="1" si="383"/>
        <v>0</v>
      </c>
      <c r="AS318" s="64">
        <f t="shared" ca="1" si="383"/>
        <v>0</v>
      </c>
      <c r="AT318" s="64">
        <f t="shared" ca="1" si="383"/>
        <v>0</v>
      </c>
      <c r="AV318" s="40">
        <f t="shared" ca="1" si="355"/>
        <v>0.96081848467093767</v>
      </c>
      <c r="AW318" s="41">
        <f t="shared" ca="1" si="356"/>
        <v>9</v>
      </c>
      <c r="AX318" t="str">
        <f t="shared" ca="1" si="359"/>
        <v>+90s</v>
      </c>
      <c r="AY318">
        <f t="shared" ca="1" si="360"/>
        <v>80</v>
      </c>
      <c r="AZ318" s="5">
        <f t="shared" ca="1" si="361"/>
        <v>0.73333333333333328</v>
      </c>
      <c r="BB318">
        <f t="shared" si="318"/>
        <v>6.6412045452960908E-2</v>
      </c>
      <c r="BC318">
        <f t="shared" si="319"/>
        <v>0.93358795454703913</v>
      </c>
      <c r="BE318" s="33">
        <f t="shared" si="320"/>
        <v>4.9292805261296877</v>
      </c>
      <c r="BF318" s="32">
        <f t="shared" si="321"/>
        <v>0.10636002171837193</v>
      </c>
      <c r="BG318" s="33"/>
      <c r="BH318" s="34">
        <f t="shared" si="322"/>
        <v>0.89363997828162811</v>
      </c>
      <c r="BI318" s="34"/>
      <c r="BJ318" s="34">
        <f t="shared" si="327"/>
        <v>0.89363997828162811</v>
      </c>
      <c r="BK318" s="34"/>
      <c r="BL318" s="5">
        <f t="shared" ca="1" si="357"/>
        <v>0.86259726542863302</v>
      </c>
    </row>
    <row r="319" spans="1:64" x14ac:dyDescent="0.2">
      <c r="A319" s="45">
        <v>311</v>
      </c>
      <c r="B319" s="35">
        <f t="shared" si="323"/>
        <v>3.5879629629629511E-2</v>
      </c>
      <c r="C319" s="36">
        <v>95.674011671540853</v>
      </c>
      <c r="D319" s="29">
        <v>90</v>
      </c>
      <c r="E319" s="29">
        <v>3</v>
      </c>
      <c r="F319" s="37">
        <f t="shared" si="310"/>
        <v>0.5</v>
      </c>
      <c r="G319" s="38">
        <f t="shared" si="324"/>
        <v>90</v>
      </c>
      <c r="H319" s="31">
        <v>5</v>
      </c>
      <c r="I319" s="31">
        <v>20</v>
      </c>
      <c r="J319" s="36">
        <v>19.540871384006916</v>
      </c>
      <c r="K319" s="37">
        <f t="shared" si="312"/>
        <v>4.885217846001729</v>
      </c>
      <c r="L319" s="30">
        <f t="shared" si="313"/>
        <v>4.885217846001729</v>
      </c>
      <c r="M319" s="37">
        <f t="shared" si="314"/>
        <v>94.885217846001723</v>
      </c>
      <c r="N319" s="37">
        <f t="shared" si="315"/>
        <v>94.885217846001723</v>
      </c>
      <c r="O319" s="37">
        <f t="shared" si="316"/>
        <v>5.6740116715408533</v>
      </c>
      <c r="Q319" s="64">
        <f t="shared" ref="Q319:AT319" ca="1" si="384">IF(AND(ABS(SLOPE($L289:$L319,$A289:$A319)) &gt; $Q$3,
      ABS(SLOPE(OFFSET($O289:$O319, Q$7, 0),$A289:$A319)) &gt; $Q$3),
(MAX(0,(CORREL( $L289:$L319, OFFSET($O289:$O319, Q$7, 0) )))),
(1-ABS(SLOPE($L289:$L319, $A289:$A319)-SLOPE(OFFSET($O289:$O319, Q$7, 0),$A289:$A319)))
)</f>
        <v>0.91254251657291052</v>
      </c>
      <c r="R319" s="64">
        <f t="shared" ca="1" si="384"/>
        <v>0.92387842649652274</v>
      </c>
      <c r="S319" s="64">
        <f t="shared" ca="1" si="384"/>
        <v>0.92044203947204162</v>
      </c>
      <c r="T319" s="64">
        <f t="shared" ca="1" si="384"/>
        <v>0.92599229849732267</v>
      </c>
      <c r="U319" s="64">
        <f t="shared" ca="1" si="384"/>
        <v>0.93652145035894074</v>
      </c>
      <c r="V319" s="64">
        <f t="shared" ca="1" si="384"/>
        <v>0.93824443735345808</v>
      </c>
      <c r="W319" s="64">
        <f t="shared" ca="1" si="384"/>
        <v>0.94178563337774046</v>
      </c>
      <c r="X319" s="64">
        <f t="shared" ca="1" si="384"/>
        <v>0.9477970206489037</v>
      </c>
      <c r="Y319" s="64">
        <f t="shared" ca="1" si="384"/>
        <v>0.95769872263416211</v>
      </c>
      <c r="Z319" s="64">
        <f t="shared" ca="1" si="384"/>
        <v>0.95851657151372816</v>
      </c>
      <c r="AA319" s="64">
        <f t="shared" ca="1" si="384"/>
        <v>0.9497436101600315</v>
      </c>
      <c r="AB319" s="64">
        <f t="shared" ca="1" si="384"/>
        <v>0.93823314591613161</v>
      </c>
      <c r="AC319" s="64">
        <f t="shared" ca="1" si="384"/>
        <v>0.91264627196867276</v>
      </c>
      <c r="AD319" s="64">
        <f t="shared" ca="1" si="384"/>
        <v>0.84274755006659874</v>
      </c>
      <c r="AE319" s="64">
        <f t="shared" ca="1" si="384"/>
        <v>0.77132399105979743</v>
      </c>
      <c r="AF319" s="64">
        <f t="shared" ca="1" si="384"/>
        <v>0.93318600373085825</v>
      </c>
      <c r="AG319" s="64">
        <f t="shared" ca="1" si="384"/>
        <v>0.91995381227898287</v>
      </c>
      <c r="AH319" s="64">
        <f t="shared" ca="1" si="384"/>
        <v>0.90336386959893678</v>
      </c>
      <c r="AI319" s="64">
        <f t="shared" ca="1" si="384"/>
        <v>0.89113252533639109</v>
      </c>
      <c r="AJ319" s="64">
        <f t="shared" ca="1" si="384"/>
        <v>0.87150087705469337</v>
      </c>
      <c r="AK319" s="64">
        <f t="shared" ca="1" si="384"/>
        <v>0.86112260795764828</v>
      </c>
      <c r="AL319" s="64">
        <f t="shared" ca="1" si="384"/>
        <v>0</v>
      </c>
      <c r="AM319" s="64">
        <f t="shared" ca="1" si="384"/>
        <v>0</v>
      </c>
      <c r="AN319" s="64">
        <f t="shared" ca="1" si="384"/>
        <v>0</v>
      </c>
      <c r="AO319" s="64">
        <f t="shared" ca="1" si="384"/>
        <v>0</v>
      </c>
      <c r="AP319" s="64">
        <f t="shared" ca="1" si="384"/>
        <v>0</v>
      </c>
      <c r="AQ319" s="64">
        <f t="shared" ca="1" si="384"/>
        <v>0</v>
      </c>
      <c r="AR319" s="64">
        <f t="shared" ca="1" si="384"/>
        <v>0</v>
      </c>
      <c r="AS319" s="64">
        <f t="shared" ca="1" si="384"/>
        <v>0</v>
      </c>
      <c r="AT319" s="64">
        <f t="shared" ca="1" si="384"/>
        <v>0</v>
      </c>
      <c r="AV319" s="40">
        <f t="shared" ca="1" si="355"/>
        <v>0.95851657151372816</v>
      </c>
      <c r="AW319" s="41">
        <f t="shared" ca="1" si="356"/>
        <v>9</v>
      </c>
      <c r="AX319" t="str">
        <f t="shared" ca="1" si="359"/>
        <v>+90s</v>
      </c>
      <c r="AY319">
        <f t="shared" ca="1" si="360"/>
        <v>80</v>
      </c>
      <c r="AZ319" s="5">
        <f t="shared" ca="1" si="361"/>
        <v>0.73333333333333328</v>
      </c>
      <c r="BB319">
        <f t="shared" si="318"/>
        <v>0.15775876510782486</v>
      </c>
      <c r="BC319">
        <f t="shared" si="319"/>
        <v>0.84224123489217517</v>
      </c>
      <c r="BE319" s="33">
        <f t="shared" si="320"/>
        <v>4.885217846001729</v>
      </c>
      <c r="BF319" s="32">
        <f t="shared" si="321"/>
        <v>0.25265334878168105</v>
      </c>
      <c r="BG319" s="33"/>
      <c r="BH319" s="34">
        <f t="shared" si="322"/>
        <v>0.74734665121831889</v>
      </c>
      <c r="BI319" s="34"/>
      <c r="BJ319" s="34">
        <f t="shared" si="327"/>
        <v>0.74734665121831889</v>
      </c>
      <c r="BK319" s="34"/>
      <c r="BL319" s="5">
        <f t="shared" ca="1" si="357"/>
        <v>0.81306551868846011</v>
      </c>
    </row>
    <row r="320" spans="1:64" x14ac:dyDescent="0.2">
      <c r="A320" s="45">
        <v>312</v>
      </c>
      <c r="B320" s="35">
        <f t="shared" si="323"/>
        <v>3.5995370370370254E-2</v>
      </c>
      <c r="C320" s="36">
        <v>95.13655415927964</v>
      </c>
      <c r="D320" s="29">
        <v>90</v>
      </c>
      <c r="E320" s="29">
        <v>3</v>
      </c>
      <c r="F320" s="37">
        <f t="shared" si="310"/>
        <v>0.5</v>
      </c>
      <c r="G320" s="38">
        <f t="shared" si="324"/>
        <v>90</v>
      </c>
      <c r="H320" s="31">
        <v>5</v>
      </c>
      <c r="I320" s="31">
        <v>20</v>
      </c>
      <c r="J320" s="36">
        <v>19.322745274704218</v>
      </c>
      <c r="K320" s="37">
        <f t="shared" si="312"/>
        <v>4.8306863186760545</v>
      </c>
      <c r="L320" s="30">
        <f t="shared" si="313"/>
        <v>4.8306863186760545</v>
      </c>
      <c r="M320" s="37">
        <f t="shared" si="314"/>
        <v>94.830686318676058</v>
      </c>
      <c r="N320" s="37">
        <f t="shared" si="315"/>
        <v>94.830686318676058</v>
      </c>
      <c r="O320" s="37">
        <f t="shared" si="316"/>
        <v>5.1365541592796404</v>
      </c>
      <c r="Q320" s="64">
        <f t="shared" ref="Q320:AT320" ca="1" si="385">IF(AND(ABS(SLOPE($L290:$L320,$A290:$A320)) &gt; $Q$3,
      ABS(SLOPE(OFFSET($O290:$O320, Q$7, 0),$A290:$A320)) &gt; $Q$3),
(MAX(0,(CORREL( $L290:$L320, OFFSET($O290:$O320, Q$7, 0) )))),
(1-ABS(SLOPE($L290:$L320, $A290:$A320)-SLOPE(OFFSET($O290:$O320, Q$7, 0),$A290:$A320)))
)</f>
        <v>0.91030694977882043</v>
      </c>
      <c r="R320" s="64">
        <f t="shared" ca="1" si="385"/>
        <v>0.90633740416258712</v>
      </c>
      <c r="S320" s="64">
        <f t="shared" ca="1" si="385"/>
        <v>0.91263858792448094</v>
      </c>
      <c r="T320" s="64">
        <f t="shared" ca="1" si="385"/>
        <v>0.92448556816782457</v>
      </c>
      <c r="U320" s="64">
        <f t="shared" ca="1" si="385"/>
        <v>0.92666698800068548</v>
      </c>
      <c r="V320" s="64">
        <f t="shared" ca="1" si="385"/>
        <v>0.93176430883981931</v>
      </c>
      <c r="W320" s="64">
        <f t="shared" ca="1" si="385"/>
        <v>0.93913299399737005</v>
      </c>
      <c r="X320" s="64">
        <f t="shared" ca="1" si="385"/>
        <v>0.95270843375416825</v>
      </c>
      <c r="Y320" s="64">
        <f t="shared" ca="1" si="385"/>
        <v>0.95762384811859735</v>
      </c>
      <c r="Z320" s="64">
        <f t="shared" ca="1" si="385"/>
        <v>0.95205319403718514</v>
      </c>
      <c r="AA320" s="64">
        <f t="shared" ca="1" si="385"/>
        <v>0.94367309083808104</v>
      </c>
      <c r="AB320" s="64">
        <f t="shared" ca="1" si="385"/>
        <v>0.92275592005225893</v>
      </c>
      <c r="AC320" s="64">
        <f t="shared" ca="1" si="385"/>
        <v>0.85827928543767351</v>
      </c>
      <c r="AD320" s="64">
        <f t="shared" ca="1" si="385"/>
        <v>0.79070840553161159</v>
      </c>
      <c r="AE320" s="64">
        <f t="shared" ca="1" si="385"/>
        <v>0.94231887090183053</v>
      </c>
      <c r="AF320" s="64">
        <f t="shared" ca="1" si="385"/>
        <v>0.92908667944995516</v>
      </c>
      <c r="AG320" s="64">
        <f t="shared" ca="1" si="385"/>
        <v>0.91249673676990906</v>
      </c>
      <c r="AH320" s="64">
        <f t="shared" ca="1" si="385"/>
        <v>0.90026539250736337</v>
      </c>
      <c r="AI320" s="64">
        <f t="shared" ca="1" si="385"/>
        <v>0.88063374422566565</v>
      </c>
      <c r="AJ320" s="64">
        <f t="shared" ca="1" si="385"/>
        <v>0.87025547512862056</v>
      </c>
      <c r="AK320" s="64">
        <f t="shared" ca="1" si="385"/>
        <v>0</v>
      </c>
      <c r="AL320" s="64">
        <f t="shared" ca="1" si="385"/>
        <v>0</v>
      </c>
      <c r="AM320" s="64">
        <f t="shared" ca="1" si="385"/>
        <v>0</v>
      </c>
      <c r="AN320" s="64">
        <f t="shared" ca="1" si="385"/>
        <v>0</v>
      </c>
      <c r="AO320" s="64">
        <f t="shared" ca="1" si="385"/>
        <v>0</v>
      </c>
      <c r="AP320" s="64">
        <f t="shared" ca="1" si="385"/>
        <v>0</v>
      </c>
      <c r="AQ320" s="64">
        <f t="shared" ca="1" si="385"/>
        <v>0</v>
      </c>
      <c r="AR320" s="64">
        <f t="shared" ca="1" si="385"/>
        <v>0</v>
      </c>
      <c r="AS320" s="64">
        <f t="shared" ca="1" si="385"/>
        <v>0</v>
      </c>
      <c r="AT320" s="64">
        <f t="shared" ca="1" si="385"/>
        <v>0</v>
      </c>
      <c r="AV320" s="40">
        <f t="shared" ca="1" si="355"/>
        <v>0.95762384811859735</v>
      </c>
      <c r="AW320" s="41">
        <f t="shared" ca="1" si="356"/>
        <v>8</v>
      </c>
      <c r="AX320" t="str">
        <f t="shared" ca="1" si="359"/>
        <v>+80s</v>
      </c>
      <c r="AY320">
        <f t="shared" ca="1" si="360"/>
        <v>70</v>
      </c>
      <c r="AZ320" s="5">
        <f t="shared" ca="1" si="361"/>
        <v>0.76666666666666672</v>
      </c>
      <c r="BB320">
        <f t="shared" si="318"/>
        <v>6.1173568120717191E-2</v>
      </c>
      <c r="BC320">
        <f t="shared" si="319"/>
        <v>0.93882643187928283</v>
      </c>
      <c r="BE320" s="33">
        <f t="shared" si="320"/>
        <v>4.8306863186760545</v>
      </c>
      <c r="BF320" s="32">
        <f t="shared" si="321"/>
        <v>9.7970511065168575E-2</v>
      </c>
      <c r="BG320" s="33"/>
      <c r="BH320" s="34">
        <f t="shared" si="322"/>
        <v>0.90202948893483148</v>
      </c>
      <c r="BI320" s="34"/>
      <c r="BJ320" s="34">
        <f t="shared" si="327"/>
        <v>0.90202948893483148</v>
      </c>
      <c r="BK320" s="34"/>
      <c r="BL320" s="5">
        <f t="shared" ca="1" si="357"/>
        <v>0.87544000124003185</v>
      </c>
    </row>
    <row r="321" spans="1:64" x14ac:dyDescent="0.2">
      <c r="A321" s="45">
        <v>313</v>
      </c>
      <c r="B321" s="35">
        <f t="shared" si="323"/>
        <v>3.6111111111110997E-2</v>
      </c>
      <c r="C321" s="36">
        <v>95.301289850670045</v>
      </c>
      <c r="D321" s="29">
        <v>90</v>
      </c>
      <c r="E321" s="29">
        <v>3</v>
      </c>
      <c r="F321" s="37">
        <f t="shared" si="310"/>
        <v>0.5</v>
      </c>
      <c r="G321" s="38">
        <f t="shared" si="324"/>
        <v>90</v>
      </c>
      <c r="H321" s="31">
        <v>5</v>
      </c>
      <c r="I321" s="31">
        <v>20</v>
      </c>
      <c r="J321" s="36">
        <v>19.063211213064875</v>
      </c>
      <c r="K321" s="37">
        <f t="shared" si="312"/>
        <v>4.7658028032662187</v>
      </c>
      <c r="L321" s="30">
        <f t="shared" si="313"/>
        <v>4.7658028032662187</v>
      </c>
      <c r="M321" s="37">
        <f t="shared" si="314"/>
        <v>94.765802803266212</v>
      </c>
      <c r="N321" s="37">
        <f t="shared" si="315"/>
        <v>94.765802803266212</v>
      </c>
      <c r="O321" s="37">
        <f t="shared" si="316"/>
        <v>5.3012898506700452</v>
      </c>
      <c r="Q321" s="64">
        <f t="shared" ref="Q321:AT321" ca="1" si="386">IF(AND(ABS(SLOPE($L291:$L321,$A291:$A321)) &gt; $Q$3,
      ABS(SLOPE(OFFSET($O291:$O321, Q$7, 0),$A291:$A321)) &gt; $Q$3),
(MAX(0,(CORREL( $L291:$L321, OFFSET($O291:$O321, Q$7, 0) )))),
(1-ABS(SLOPE($L291:$L321, $A291:$A321)-SLOPE(OFFSET($O291:$O321, Q$7, 0),$A291:$A321)))
)</f>
        <v>0.88790657845654153</v>
      </c>
      <c r="R321" s="64">
        <f t="shared" ca="1" si="386"/>
        <v>0.89508188042942194</v>
      </c>
      <c r="S321" s="64">
        <f t="shared" ca="1" si="386"/>
        <v>0.90846133733330159</v>
      </c>
      <c r="T321" s="64">
        <f t="shared" ca="1" si="386"/>
        <v>0.91117966894899283</v>
      </c>
      <c r="U321" s="64">
        <f t="shared" ca="1" si="386"/>
        <v>0.91810403816508912</v>
      </c>
      <c r="V321" s="64">
        <f t="shared" ca="1" si="386"/>
        <v>0.92706058934735314</v>
      </c>
      <c r="W321" s="64">
        <f t="shared" ca="1" si="386"/>
        <v>0.94494634264698518</v>
      </c>
      <c r="X321" s="64">
        <f t="shared" ca="1" si="386"/>
        <v>0.95468941974594013</v>
      </c>
      <c r="Y321" s="64">
        <f t="shared" ca="1" si="386"/>
        <v>0.95291013769704236</v>
      </c>
      <c r="Z321" s="64">
        <f t="shared" ca="1" si="386"/>
        <v>0.94824198863028952</v>
      </c>
      <c r="AA321" s="64">
        <f t="shared" ca="1" si="386"/>
        <v>0.93287863741592303</v>
      </c>
      <c r="AB321" s="64">
        <f t="shared" ca="1" si="386"/>
        <v>0.8749295775085244</v>
      </c>
      <c r="AC321" s="64">
        <f t="shared" ca="1" si="386"/>
        <v>0.8120396089120131</v>
      </c>
      <c r="AD321" s="64">
        <f t="shared" ca="1" si="386"/>
        <v>0.95164958131710098</v>
      </c>
      <c r="AE321" s="64">
        <f t="shared" ca="1" si="386"/>
        <v>0.9384173898652256</v>
      </c>
      <c r="AF321" s="64">
        <f t="shared" ca="1" si="386"/>
        <v>0.92182744718517939</v>
      </c>
      <c r="AG321" s="64">
        <f t="shared" ca="1" si="386"/>
        <v>0.90959610292263382</v>
      </c>
      <c r="AH321" s="64">
        <f t="shared" ca="1" si="386"/>
        <v>0.8899644546409361</v>
      </c>
      <c r="AI321" s="64">
        <f t="shared" ca="1" si="386"/>
        <v>0.87958618554389101</v>
      </c>
      <c r="AJ321" s="64">
        <f t="shared" ca="1" si="386"/>
        <v>0</v>
      </c>
      <c r="AK321" s="64">
        <f t="shared" ca="1" si="386"/>
        <v>0</v>
      </c>
      <c r="AL321" s="64">
        <f t="shared" ca="1" si="386"/>
        <v>0</v>
      </c>
      <c r="AM321" s="64">
        <f t="shared" ca="1" si="386"/>
        <v>0</v>
      </c>
      <c r="AN321" s="64">
        <f t="shared" ca="1" si="386"/>
        <v>0</v>
      </c>
      <c r="AO321" s="64">
        <f t="shared" ca="1" si="386"/>
        <v>0</v>
      </c>
      <c r="AP321" s="64">
        <f t="shared" ca="1" si="386"/>
        <v>0</v>
      </c>
      <c r="AQ321" s="64">
        <f t="shared" ca="1" si="386"/>
        <v>0</v>
      </c>
      <c r="AR321" s="64">
        <f t="shared" ca="1" si="386"/>
        <v>0</v>
      </c>
      <c r="AS321" s="64">
        <f t="shared" ca="1" si="386"/>
        <v>0</v>
      </c>
      <c r="AT321" s="64">
        <f t="shared" ca="1" si="386"/>
        <v>0</v>
      </c>
      <c r="AV321" s="40">
        <f t="shared" ca="1" si="355"/>
        <v>0.95468941974594013</v>
      </c>
      <c r="AW321" s="41">
        <f t="shared" ca="1" si="356"/>
        <v>7</v>
      </c>
      <c r="AX321" t="str">
        <f t="shared" ca="1" si="359"/>
        <v>+70s</v>
      </c>
      <c r="AY321">
        <f t="shared" ca="1" si="360"/>
        <v>60</v>
      </c>
      <c r="AZ321" s="5">
        <f t="shared" ca="1" si="361"/>
        <v>0.8</v>
      </c>
      <c r="BB321">
        <f t="shared" si="318"/>
        <v>0.10709740948076529</v>
      </c>
      <c r="BC321">
        <f t="shared" si="319"/>
        <v>0.89290259051923471</v>
      </c>
      <c r="BE321" s="33">
        <f t="shared" si="320"/>
        <v>4.7658028032662187</v>
      </c>
      <c r="BF321" s="32">
        <f t="shared" si="321"/>
        <v>0.17151832503673803</v>
      </c>
      <c r="BG321" s="33"/>
      <c r="BH321" s="34">
        <f t="shared" si="322"/>
        <v>0.82848167496326197</v>
      </c>
      <c r="BI321" s="34"/>
      <c r="BJ321" s="34">
        <f t="shared" si="327"/>
        <v>0.82848167496326197</v>
      </c>
      <c r="BK321" s="34"/>
      <c r="BL321" s="5">
        <f t="shared" ca="1" si="357"/>
        <v>0.86105703156973412</v>
      </c>
    </row>
    <row r="322" spans="1:64" x14ac:dyDescent="0.2">
      <c r="A322" s="45">
        <v>314</v>
      </c>
      <c r="B322" s="35">
        <f t="shared" si="323"/>
        <v>3.6226851851851739E-2</v>
      </c>
      <c r="C322" s="36">
        <v>95.183251924695625</v>
      </c>
      <c r="D322" s="29">
        <v>90</v>
      </c>
      <c r="E322" s="29">
        <v>3</v>
      </c>
      <c r="F322" s="37">
        <f t="shared" si="310"/>
        <v>0.5</v>
      </c>
      <c r="G322" s="38">
        <f t="shared" si="324"/>
        <v>90</v>
      </c>
      <c r="H322" s="31">
        <v>5</v>
      </c>
      <c r="I322" s="31">
        <v>20</v>
      </c>
      <c r="J322" s="36">
        <v>18.762825371304665</v>
      </c>
      <c r="K322" s="37">
        <f t="shared" si="312"/>
        <v>4.6907063428261662</v>
      </c>
      <c r="L322" s="30">
        <f t="shared" si="313"/>
        <v>4.6907063428261662</v>
      </c>
      <c r="M322" s="37">
        <f t="shared" si="314"/>
        <v>94.690706342826161</v>
      </c>
      <c r="N322" s="37">
        <f t="shared" si="315"/>
        <v>94.690706342826161</v>
      </c>
      <c r="O322" s="37">
        <f t="shared" si="316"/>
        <v>5.1832519246956252</v>
      </c>
      <c r="Q322" s="64">
        <f t="shared" ref="Q322:AT322" ca="1" si="387">IF(AND(ABS(SLOPE($L292:$L322,$A292:$A322)) &gt; $Q$3,
      ABS(SLOPE(OFFSET($O292:$O322, Q$7, 0),$A292:$A322)) &gt; $Q$3),
(MAX(0,(CORREL( $L292:$L322, OFFSET($O292:$O322, Q$7, 0) )))),
(1-ABS(SLOPE($L292:$L322, $A292:$A322)-SLOPE(OFFSET($O292:$O322, Q$7, 0),$A292:$A322)))
)</f>
        <v>0.87153508860580087</v>
      </c>
      <c r="R322" s="64">
        <f t="shared" ca="1" si="387"/>
        <v>0.88671352749495225</v>
      </c>
      <c r="S322" s="64">
        <f t="shared" ca="1" si="387"/>
        <v>0.89006765914915442</v>
      </c>
      <c r="T322" s="64">
        <f t="shared" ca="1" si="387"/>
        <v>0.89916209747329978</v>
      </c>
      <c r="U322" s="64">
        <f t="shared" ca="1" si="387"/>
        <v>0.90999639753951378</v>
      </c>
      <c r="V322" s="64">
        <f t="shared" ca="1" si="387"/>
        <v>0.93299736562856705</v>
      </c>
      <c r="W322" s="64">
        <f t="shared" ca="1" si="387"/>
        <v>0.94849844052247323</v>
      </c>
      <c r="X322" s="64">
        <f t="shared" ca="1" si="387"/>
        <v>0.95126758266593792</v>
      </c>
      <c r="Y322" s="64">
        <f t="shared" ca="1" si="387"/>
        <v>0.95106077920219567</v>
      </c>
      <c r="Z322" s="64">
        <f t="shared" ca="1" si="387"/>
        <v>0.94239595842277046</v>
      </c>
      <c r="AA322" s="64">
        <f t="shared" ca="1" si="387"/>
        <v>0.89243164070815051</v>
      </c>
      <c r="AB322" s="64">
        <f t="shared" ca="1" si="387"/>
        <v>0.83532728281199975</v>
      </c>
      <c r="AC322" s="64">
        <f t="shared" ca="1" si="387"/>
        <v>0.96115813959782215</v>
      </c>
      <c r="AD322" s="64">
        <f t="shared" ca="1" si="387"/>
        <v>0.94792594814594677</v>
      </c>
      <c r="AE322" s="64">
        <f t="shared" ca="1" si="387"/>
        <v>0.93133600546590056</v>
      </c>
      <c r="AF322" s="64">
        <f t="shared" ca="1" si="387"/>
        <v>0.91910466120335499</v>
      </c>
      <c r="AG322" s="64">
        <f t="shared" ca="1" si="387"/>
        <v>0.89947301292165727</v>
      </c>
      <c r="AH322" s="64">
        <f t="shared" ca="1" si="387"/>
        <v>0.88909474382461218</v>
      </c>
      <c r="AI322" s="64">
        <f t="shared" ca="1" si="387"/>
        <v>0</v>
      </c>
      <c r="AJ322" s="64">
        <f t="shared" ca="1" si="387"/>
        <v>0</v>
      </c>
      <c r="AK322" s="64">
        <f t="shared" ca="1" si="387"/>
        <v>0</v>
      </c>
      <c r="AL322" s="64">
        <f t="shared" ca="1" si="387"/>
        <v>0</v>
      </c>
      <c r="AM322" s="64">
        <f t="shared" ca="1" si="387"/>
        <v>0</v>
      </c>
      <c r="AN322" s="64">
        <f t="shared" ca="1" si="387"/>
        <v>0</v>
      </c>
      <c r="AO322" s="64">
        <f t="shared" ca="1" si="387"/>
        <v>0</v>
      </c>
      <c r="AP322" s="64">
        <f t="shared" ca="1" si="387"/>
        <v>0</v>
      </c>
      <c r="AQ322" s="64">
        <f t="shared" ca="1" si="387"/>
        <v>0</v>
      </c>
      <c r="AR322" s="64">
        <f t="shared" ca="1" si="387"/>
        <v>0</v>
      </c>
      <c r="AS322" s="64">
        <f t="shared" ca="1" si="387"/>
        <v>0</v>
      </c>
      <c r="AT322" s="64">
        <f t="shared" ca="1" si="387"/>
        <v>0</v>
      </c>
      <c r="AV322" s="40">
        <f t="shared" ca="1" si="355"/>
        <v>0.96115813959782215</v>
      </c>
      <c r="AW322" s="41">
        <f t="shared" ca="1" si="356"/>
        <v>12</v>
      </c>
      <c r="AX322" t="str">
        <f t="shared" ca="1" si="359"/>
        <v>+120s</v>
      </c>
      <c r="AY322">
        <f t="shared" ca="1" si="360"/>
        <v>110</v>
      </c>
      <c r="AZ322" s="5">
        <f t="shared" ca="1" si="361"/>
        <v>0.6333333333333333</v>
      </c>
      <c r="BB322">
        <f t="shared" si="318"/>
        <v>9.8509116373891814E-2</v>
      </c>
      <c r="BC322">
        <f t="shared" si="319"/>
        <v>0.90149088362610819</v>
      </c>
      <c r="BE322" s="33">
        <f t="shared" si="320"/>
        <v>4.6907063428261662</v>
      </c>
      <c r="BF322" s="32">
        <f t="shared" si="321"/>
        <v>0.15776402737671794</v>
      </c>
      <c r="BG322" s="33"/>
      <c r="BH322" s="34">
        <f t="shared" si="322"/>
        <v>0.84223597262328209</v>
      </c>
      <c r="BI322" s="34"/>
      <c r="BJ322" s="34">
        <f t="shared" si="327"/>
        <v>0.84223597262328209</v>
      </c>
      <c r="BK322" s="34"/>
      <c r="BL322" s="5">
        <f t="shared" ca="1" si="357"/>
        <v>0.81224248185147918</v>
      </c>
    </row>
    <row r="323" spans="1:64" x14ac:dyDescent="0.2">
      <c r="A323" s="45">
        <v>315</v>
      </c>
      <c r="B323" s="35">
        <f t="shared" si="323"/>
        <v>3.6342592592592482E-2</v>
      </c>
      <c r="C323" s="36">
        <v>95.233164475002667</v>
      </c>
      <c r="D323" s="29">
        <v>90</v>
      </c>
      <c r="E323" s="29">
        <v>3</v>
      </c>
      <c r="F323" s="37">
        <f t="shared" si="310"/>
        <v>0.5</v>
      </c>
      <c r="G323" s="38">
        <f t="shared" si="324"/>
        <v>90</v>
      </c>
      <c r="H323" s="31">
        <v>5</v>
      </c>
      <c r="I323" s="31">
        <v>20</v>
      </c>
      <c r="J323" s="36">
        <v>18.42223146554371</v>
      </c>
      <c r="K323" s="37">
        <f t="shared" si="312"/>
        <v>4.6055578663859276</v>
      </c>
      <c r="L323" s="30">
        <f t="shared" si="313"/>
        <v>4.6055578663859276</v>
      </c>
      <c r="M323" s="37">
        <f t="shared" si="314"/>
        <v>94.605557866385922</v>
      </c>
      <c r="N323" s="37">
        <f t="shared" si="315"/>
        <v>94.605557866385922</v>
      </c>
      <c r="O323" s="37">
        <f t="shared" si="316"/>
        <v>5.2331644750026669</v>
      </c>
      <c r="Q323" s="64">
        <f t="shared" ref="Q323:AT323" ca="1" si="388">IF(AND(ABS(SLOPE($L293:$L323,$A293:$A323)) &gt; $Q$3,
      ABS(SLOPE(OFFSET($O293:$O323, Q$7, 0),$A293:$A323)) &gt; $Q$3),
(MAX(0,(CORREL( $L293:$L323, OFFSET($O293:$O323, Q$7, 0) )))),
(1-ABS(SLOPE($L293:$L323, $A293:$A323)-SLOPE(OFFSET($O293:$O323, Q$7, 0),$A293:$A323)))
)</f>
        <v>0.85657816859300306</v>
      </c>
      <c r="R323" s="64">
        <f t="shared" ca="1" si="388"/>
        <v>0.8606925654528651</v>
      </c>
      <c r="S323" s="64">
        <f t="shared" ca="1" si="388"/>
        <v>0.87239159583387793</v>
      </c>
      <c r="T323" s="64">
        <f t="shared" ca="1" si="388"/>
        <v>0.88546740708982408</v>
      </c>
      <c r="U323" s="64">
        <f t="shared" ca="1" si="388"/>
        <v>0.91460138332956697</v>
      </c>
      <c r="V323" s="64">
        <f t="shared" ca="1" si="388"/>
        <v>0.93704899779236595</v>
      </c>
      <c r="W323" s="64">
        <f t="shared" ca="1" si="388"/>
        <v>0.94534451038007861</v>
      </c>
      <c r="X323" s="64">
        <f t="shared" ca="1" si="388"/>
        <v>0.9505703309961584</v>
      </c>
      <c r="Y323" s="64">
        <f t="shared" ca="1" si="388"/>
        <v>0.95009683107645571</v>
      </c>
      <c r="Z323" s="64">
        <f t="shared" ca="1" si="388"/>
        <v>0.91006014889913922</v>
      </c>
      <c r="AA323" s="64">
        <f t="shared" ca="1" si="388"/>
        <v>0.86023539013434636</v>
      </c>
      <c r="AB323" s="64">
        <f t="shared" ca="1" si="388"/>
        <v>0.97082416924352866</v>
      </c>
      <c r="AC323" s="64">
        <f t="shared" ca="1" si="388"/>
        <v>0.95759197779165328</v>
      </c>
      <c r="AD323" s="64">
        <f t="shared" ca="1" si="388"/>
        <v>0.94100203511160718</v>
      </c>
      <c r="AE323" s="64">
        <f t="shared" ca="1" si="388"/>
        <v>0.9287706908490615</v>
      </c>
      <c r="AF323" s="64">
        <f t="shared" ca="1" si="388"/>
        <v>0.90913904256736378</v>
      </c>
      <c r="AG323" s="64">
        <f t="shared" ca="1" si="388"/>
        <v>0.89876077347031869</v>
      </c>
      <c r="AH323" s="64">
        <f t="shared" ca="1" si="388"/>
        <v>0</v>
      </c>
      <c r="AI323" s="64">
        <f t="shared" ca="1" si="388"/>
        <v>0</v>
      </c>
      <c r="AJ323" s="64">
        <f t="shared" ca="1" si="388"/>
        <v>0</v>
      </c>
      <c r="AK323" s="64">
        <f t="shared" ca="1" si="388"/>
        <v>0</v>
      </c>
      <c r="AL323" s="64">
        <f t="shared" ca="1" si="388"/>
        <v>0</v>
      </c>
      <c r="AM323" s="64">
        <f t="shared" ca="1" si="388"/>
        <v>0</v>
      </c>
      <c r="AN323" s="64">
        <f t="shared" ca="1" si="388"/>
        <v>0</v>
      </c>
      <c r="AO323" s="64">
        <f t="shared" ca="1" si="388"/>
        <v>0</v>
      </c>
      <c r="AP323" s="64">
        <f t="shared" ca="1" si="388"/>
        <v>0</v>
      </c>
      <c r="AQ323" s="64">
        <f t="shared" ca="1" si="388"/>
        <v>0</v>
      </c>
      <c r="AR323" s="64">
        <f t="shared" ca="1" si="388"/>
        <v>0</v>
      </c>
      <c r="AS323" s="64">
        <f t="shared" ca="1" si="388"/>
        <v>0</v>
      </c>
      <c r="AT323" s="64">
        <f t="shared" ca="1" si="388"/>
        <v>0</v>
      </c>
      <c r="AV323" s="40">
        <f t="shared" ca="1" si="355"/>
        <v>0.97082416924352866</v>
      </c>
      <c r="AW323" s="41">
        <f t="shared" ca="1" si="356"/>
        <v>11</v>
      </c>
      <c r="AX323" t="str">
        <f t="shared" ca="1" si="359"/>
        <v>+110s</v>
      </c>
      <c r="AY323">
        <f t="shared" ca="1" si="360"/>
        <v>100</v>
      </c>
      <c r="AZ323" s="5">
        <f t="shared" ca="1" si="361"/>
        <v>0.66666666666666663</v>
      </c>
      <c r="BB323">
        <f t="shared" si="318"/>
        <v>0.12552132172334787</v>
      </c>
      <c r="BC323">
        <f t="shared" si="319"/>
        <v>0.87447867827665215</v>
      </c>
      <c r="BE323" s="33">
        <f t="shared" si="320"/>
        <v>4.6055578663859276</v>
      </c>
      <c r="BF323" s="32">
        <f t="shared" si="321"/>
        <v>0.20102453423257444</v>
      </c>
      <c r="BG323" s="33"/>
      <c r="BH323" s="34">
        <f t="shared" si="322"/>
        <v>0.79897546576742551</v>
      </c>
      <c r="BI323" s="34"/>
      <c r="BJ323" s="34">
        <f t="shared" si="327"/>
        <v>0.79897546576742551</v>
      </c>
      <c r="BK323" s="34"/>
      <c r="BL323" s="5">
        <f t="shared" ca="1" si="357"/>
        <v>0.8121554338925403</v>
      </c>
    </row>
    <row r="324" spans="1:64" x14ac:dyDescent="0.2">
      <c r="A324" s="45">
        <v>316</v>
      </c>
      <c r="B324" s="35">
        <f t="shared" si="323"/>
        <v>3.6458333333333225E-2</v>
      </c>
      <c r="C324" s="36">
        <v>95.17298193428995</v>
      </c>
      <c r="D324" s="29">
        <v>90</v>
      </c>
      <c r="E324" s="29">
        <v>3</v>
      </c>
      <c r="F324" s="37">
        <f t="shared" si="310"/>
        <v>0.5</v>
      </c>
      <c r="G324" s="38">
        <f t="shared" si="324"/>
        <v>90</v>
      </c>
      <c r="H324" s="31">
        <v>5</v>
      </c>
      <c r="I324" s="31">
        <v>20</v>
      </c>
      <c r="J324" s="36">
        <v>18.042159376345818</v>
      </c>
      <c r="K324" s="37">
        <f t="shared" si="312"/>
        <v>4.5105398440864546</v>
      </c>
      <c r="L324" s="30">
        <f t="shared" si="313"/>
        <v>4.5105398440864546</v>
      </c>
      <c r="M324" s="37">
        <f t="shared" si="314"/>
        <v>94.510539844086452</v>
      </c>
      <c r="N324" s="37">
        <f t="shared" si="315"/>
        <v>94.510539844086452</v>
      </c>
      <c r="O324" s="37">
        <f t="shared" si="316"/>
        <v>5.1729819342899503</v>
      </c>
      <c r="Q324" s="64">
        <f t="shared" ref="Q324:AT324" ca="1" si="389">IF(AND(ABS(SLOPE($L294:$L324,$A294:$A324)) &gt; $Q$3,
      ABS(SLOPE(OFFSET($O294:$O324, Q$7, 0),$A294:$A324)) &gt; $Q$3),
(MAX(0,(CORREL( $L294:$L324, OFFSET($O294:$O324, Q$7, 0) )))),
(1-ABS(SLOPE($L294:$L324, $A294:$A324)-SLOPE(OFFSET($O294:$O324, Q$7, 0),$A294:$A324)))
)</f>
        <v>0.81895813273113371</v>
      </c>
      <c r="R324" s="64">
        <f t="shared" ca="1" si="389"/>
        <v>0.8338058205769997</v>
      </c>
      <c r="S324" s="64">
        <f t="shared" ca="1" si="389"/>
        <v>0.84957250944303497</v>
      </c>
      <c r="T324" s="64">
        <f t="shared" ca="1" si="389"/>
        <v>0.88611065377573661</v>
      </c>
      <c r="U324" s="64">
        <f t="shared" ca="1" si="389"/>
        <v>0.91701073288739776</v>
      </c>
      <c r="V324" s="64">
        <f t="shared" ca="1" si="389"/>
        <v>0.93209061926735259</v>
      </c>
      <c r="W324" s="64">
        <f t="shared" ca="1" si="389"/>
        <v>0.94400409019957798</v>
      </c>
      <c r="X324" s="64">
        <f t="shared" ca="1" si="389"/>
        <v>0.953666610625026</v>
      </c>
      <c r="Y324" s="64">
        <f t="shared" ca="1" si="389"/>
        <v>0.92616189082513478</v>
      </c>
      <c r="Z324" s="64">
        <f t="shared" ca="1" si="389"/>
        <v>0.8856547136669527</v>
      </c>
      <c r="AA324" s="64">
        <f t="shared" ca="1" si="389"/>
        <v>0.98062695629825003</v>
      </c>
      <c r="AB324" s="64">
        <f t="shared" ca="1" si="389"/>
        <v>0.96739476484637466</v>
      </c>
      <c r="AC324" s="64">
        <f t="shared" ca="1" si="389"/>
        <v>0.95080482216632844</v>
      </c>
      <c r="AD324" s="64">
        <f t="shared" ca="1" si="389"/>
        <v>0.93857347790378287</v>
      </c>
      <c r="AE324" s="64">
        <f t="shared" ca="1" si="389"/>
        <v>0.91894182962208515</v>
      </c>
      <c r="AF324" s="64">
        <f t="shared" ca="1" si="389"/>
        <v>0.90856356052504006</v>
      </c>
      <c r="AG324" s="64">
        <f t="shared" ca="1" si="389"/>
        <v>0</v>
      </c>
      <c r="AH324" s="64">
        <f t="shared" ca="1" si="389"/>
        <v>0</v>
      </c>
      <c r="AI324" s="64">
        <f t="shared" ca="1" si="389"/>
        <v>0</v>
      </c>
      <c r="AJ324" s="64">
        <f t="shared" ca="1" si="389"/>
        <v>0</v>
      </c>
      <c r="AK324" s="64">
        <f t="shared" ca="1" si="389"/>
        <v>0</v>
      </c>
      <c r="AL324" s="64">
        <f t="shared" ca="1" si="389"/>
        <v>0</v>
      </c>
      <c r="AM324" s="64">
        <f t="shared" ca="1" si="389"/>
        <v>0</v>
      </c>
      <c r="AN324" s="64">
        <f t="shared" ca="1" si="389"/>
        <v>0</v>
      </c>
      <c r="AO324" s="64">
        <f t="shared" ca="1" si="389"/>
        <v>0</v>
      </c>
      <c r="AP324" s="64">
        <f t="shared" ca="1" si="389"/>
        <v>0</v>
      </c>
      <c r="AQ324" s="64">
        <f t="shared" ca="1" si="389"/>
        <v>0</v>
      </c>
      <c r="AR324" s="64">
        <f t="shared" ca="1" si="389"/>
        <v>0</v>
      </c>
      <c r="AS324" s="64">
        <f t="shared" ca="1" si="389"/>
        <v>0</v>
      </c>
      <c r="AT324" s="64">
        <f t="shared" ca="1" si="389"/>
        <v>0</v>
      </c>
      <c r="AV324" s="40">
        <f t="shared" ca="1" si="355"/>
        <v>0.98062695629825003</v>
      </c>
      <c r="AW324" s="41">
        <f t="shared" ca="1" si="356"/>
        <v>10</v>
      </c>
      <c r="AX324" t="str">
        <f t="shared" ca="1" si="359"/>
        <v>+100s</v>
      </c>
      <c r="AY324">
        <f t="shared" ca="1" si="360"/>
        <v>90</v>
      </c>
      <c r="AZ324" s="5">
        <f t="shared" ca="1" si="361"/>
        <v>0.7</v>
      </c>
      <c r="BB324">
        <f t="shared" si="318"/>
        <v>0.13248841804069916</v>
      </c>
      <c r="BC324">
        <f t="shared" si="319"/>
        <v>0.86751158195930089</v>
      </c>
      <c r="BE324" s="33">
        <f t="shared" si="320"/>
        <v>4.5105398440864546</v>
      </c>
      <c r="BF324" s="32">
        <f t="shared" si="321"/>
        <v>0.21218245762694316</v>
      </c>
      <c r="BG324" s="33"/>
      <c r="BH324" s="34">
        <f t="shared" si="322"/>
        <v>0.7878175423730569</v>
      </c>
      <c r="BI324" s="34"/>
      <c r="BJ324" s="34">
        <f t="shared" si="327"/>
        <v>0.7878175423730569</v>
      </c>
      <c r="BK324" s="34"/>
      <c r="BL324" s="5">
        <f t="shared" ca="1" si="357"/>
        <v>0.82281483289043555</v>
      </c>
    </row>
    <row r="325" spans="1:64" x14ac:dyDescent="0.2">
      <c r="A325" s="45">
        <v>317</v>
      </c>
      <c r="B325" s="35">
        <f t="shared" si="323"/>
        <v>3.6574074074073967E-2</v>
      </c>
      <c r="C325" s="36">
        <v>94.755391180610431</v>
      </c>
      <c r="D325" s="29">
        <v>90</v>
      </c>
      <c r="E325" s="29">
        <v>3</v>
      </c>
      <c r="F325" s="37">
        <f t="shared" si="310"/>
        <v>0.5</v>
      </c>
      <c r="G325" s="38">
        <f t="shared" si="324"/>
        <v>90</v>
      </c>
      <c r="H325" s="31">
        <v>5</v>
      </c>
      <c r="I325" s="31">
        <v>20</v>
      </c>
      <c r="J325" s="36">
        <v>17.623423584610602</v>
      </c>
      <c r="K325" s="37">
        <f t="shared" si="312"/>
        <v>4.4058558961526506</v>
      </c>
      <c r="L325" s="30">
        <f t="shared" si="313"/>
        <v>4.4058558961526506</v>
      </c>
      <c r="M325" s="37">
        <f t="shared" si="314"/>
        <v>94.405855896152644</v>
      </c>
      <c r="N325" s="37">
        <f t="shared" si="315"/>
        <v>94.405855896152644</v>
      </c>
      <c r="O325" s="37">
        <f t="shared" si="316"/>
        <v>4.755391180610431</v>
      </c>
      <c r="Q325" s="64">
        <f t="shared" ref="Q325:AT325" ca="1" si="390">IF(AND(ABS(SLOPE($L295:$L325,$A295:$A325)) &gt; $Q$3,
      ABS(SLOPE(OFFSET($O295:$O325, Q$7, 0),$A295:$A325)) &gt; $Q$3),
(MAX(0,(CORREL( $L295:$L325, OFFSET($O295:$O325, Q$7, 0) )))),
(1-ABS(SLOPE($L295:$L325, $A295:$A325)-SLOPE(OFFSET($O295:$O325, Q$7, 0),$A295:$A325)))
)</f>
        <v>0.90383006016510925</v>
      </c>
      <c r="R325" s="64">
        <f t="shared" ca="1" si="390"/>
        <v>0.90848754338627991</v>
      </c>
      <c r="S325" s="64">
        <f t="shared" ca="1" si="390"/>
        <v>0.91593198512947094</v>
      </c>
      <c r="T325" s="64">
        <f t="shared" ca="1" si="390"/>
        <v>0.92575128134625639</v>
      </c>
      <c r="U325" s="64">
        <f t="shared" ca="1" si="390"/>
        <v>0.93713830386424601</v>
      </c>
      <c r="V325" s="64">
        <f t="shared" ca="1" si="390"/>
        <v>0.94723342462429161</v>
      </c>
      <c r="W325" s="64">
        <f t="shared" ca="1" si="390"/>
        <v>0.95909440740674345</v>
      </c>
      <c r="X325" s="64">
        <f t="shared" ca="1" si="390"/>
        <v>0.97811401817008925</v>
      </c>
      <c r="Y325" s="64">
        <f t="shared" ca="1" si="390"/>
        <v>0.99330010376304323</v>
      </c>
      <c r="Z325" s="64">
        <f t="shared" ca="1" si="390"/>
        <v>0.99054549373977685</v>
      </c>
      <c r="AA325" s="64">
        <f t="shared" ca="1" si="390"/>
        <v>0.97731330228790148</v>
      </c>
      <c r="AB325" s="64">
        <f t="shared" ca="1" si="390"/>
        <v>0.96072335960785538</v>
      </c>
      <c r="AC325" s="64">
        <f t="shared" ca="1" si="390"/>
        <v>0.9484920153453098</v>
      </c>
      <c r="AD325" s="64">
        <f t="shared" ca="1" si="390"/>
        <v>0.92886036706361197</v>
      </c>
      <c r="AE325" s="64">
        <f t="shared" ca="1" si="390"/>
        <v>0.91848209796656688</v>
      </c>
      <c r="AF325" s="64">
        <f t="shared" ca="1" si="390"/>
        <v>0.90228769610426651</v>
      </c>
      <c r="AG325" s="64">
        <f t="shared" ca="1" si="390"/>
        <v>0.8882707102541807</v>
      </c>
      <c r="AH325" s="64">
        <f t="shared" ca="1" si="390"/>
        <v>0.8763333454027703</v>
      </c>
      <c r="AI325" s="64">
        <f t="shared" ca="1" si="390"/>
        <v>0.86415575774565512</v>
      </c>
      <c r="AJ325" s="64">
        <f t="shared" ca="1" si="390"/>
        <v>0.84878372267379887</v>
      </c>
      <c r="AK325" s="64">
        <f t="shared" ca="1" si="390"/>
        <v>0.83580645165777889</v>
      </c>
      <c r="AL325" s="64">
        <f t="shared" ca="1" si="390"/>
        <v>0.82023793643252718</v>
      </c>
      <c r="AM325" s="64">
        <f t="shared" ca="1" si="390"/>
        <v>0.80694049470456297</v>
      </c>
      <c r="AN325" s="64">
        <f t="shared" ca="1" si="390"/>
        <v>0.80046127062403549</v>
      </c>
      <c r="AO325" s="64">
        <f t="shared" ca="1" si="390"/>
        <v>0.79729771060457799</v>
      </c>
      <c r="AP325" s="64">
        <f t="shared" ca="1" si="390"/>
        <v>0.79839012512138352</v>
      </c>
      <c r="AQ325" s="64">
        <f t="shared" ca="1" si="390"/>
        <v>0.79522595304620125</v>
      </c>
      <c r="AR325" s="64">
        <f t="shared" ca="1" si="390"/>
        <v>0.79451243119912807</v>
      </c>
      <c r="AS325" s="64">
        <f t="shared" ca="1" si="390"/>
        <v>0.79057555550431247</v>
      </c>
      <c r="AT325" s="64">
        <f t="shared" ca="1" si="390"/>
        <v>0.78993004279147017</v>
      </c>
      <c r="AV325" s="40">
        <f t="shared" ca="1" si="355"/>
        <v>0.99330010376304323</v>
      </c>
      <c r="AW325" s="41">
        <f t="shared" ca="1" si="356"/>
        <v>8</v>
      </c>
      <c r="AX325" t="str">
        <f t="shared" ca="1" si="359"/>
        <v>+80s</v>
      </c>
      <c r="AY325">
        <f t="shared" ca="1" si="360"/>
        <v>70</v>
      </c>
      <c r="AZ325" s="5">
        <f t="shared" ca="1" si="361"/>
        <v>0.76666666666666672</v>
      </c>
      <c r="BB325">
        <f t="shared" si="318"/>
        <v>6.9907056891556074E-2</v>
      </c>
      <c r="BC325">
        <f t="shared" si="319"/>
        <v>0.93009294310844393</v>
      </c>
      <c r="BE325" s="33">
        <f t="shared" si="320"/>
        <v>4.4058558961526506</v>
      </c>
      <c r="BF325" s="32">
        <f t="shared" si="321"/>
        <v>0.11195734205355469</v>
      </c>
      <c r="BG325" s="33"/>
      <c r="BH325" s="34">
        <f t="shared" si="322"/>
        <v>0.88804265794644532</v>
      </c>
      <c r="BI325" s="34"/>
      <c r="BJ325" s="34">
        <f t="shared" si="327"/>
        <v>0.88804265794644532</v>
      </c>
      <c r="BK325" s="34"/>
      <c r="BL325" s="5">
        <f t="shared" ca="1" si="357"/>
        <v>0.88266980945871831</v>
      </c>
    </row>
    <row r="326" spans="1:64" x14ac:dyDescent="0.2">
      <c r="A326" s="45">
        <v>318</v>
      </c>
      <c r="B326" s="35">
        <f t="shared" si="323"/>
        <v>3.668981481481471E-2</v>
      </c>
      <c r="C326" s="36">
        <v>95.164747991682916</v>
      </c>
      <c r="D326" s="29">
        <v>90</v>
      </c>
      <c r="E326" s="29">
        <v>3</v>
      </c>
      <c r="F326" s="37">
        <f t="shared" si="310"/>
        <v>0.5</v>
      </c>
      <c r="G326" s="38">
        <f t="shared" si="324"/>
        <v>90</v>
      </c>
      <c r="H326" s="31">
        <v>5</v>
      </c>
      <c r="I326" s="31">
        <v>20</v>
      </c>
      <c r="J326" s="36">
        <v>17.166921426169964</v>
      </c>
      <c r="K326" s="37">
        <f t="shared" si="312"/>
        <v>4.2917303565424909</v>
      </c>
      <c r="L326" s="30">
        <f t="shared" si="313"/>
        <v>4.2917303565424909</v>
      </c>
      <c r="M326" s="37">
        <f t="shared" si="314"/>
        <v>94.291730356542487</v>
      </c>
      <c r="N326" s="37">
        <f t="shared" si="315"/>
        <v>94.291730356542487</v>
      </c>
      <c r="O326" s="37">
        <f t="shared" si="316"/>
        <v>5.1647479916829155</v>
      </c>
      <c r="Q326" s="64">
        <f t="shared" ref="Q326:AT326" ca="1" si="391">IF(AND(ABS(SLOPE($L296:$L326,$A296:$A326)) &gt; $Q$3,
      ABS(SLOPE(OFFSET($O296:$O326, Q$7, 0),$A296:$A326)) &gt; $Q$3),
(MAX(0,(CORREL( $L296:$L326, OFFSET($O296:$O326, Q$7, 0) )))),
(1-ABS(SLOPE($L296:$L326, $A296:$A326)-SLOPE(OFFSET($O296:$O326, Q$7, 0),$A296:$A326)))
)</f>
        <v>0.89847451062909744</v>
      </c>
      <c r="R326" s="64">
        <f t="shared" ca="1" si="391"/>
        <v>0.90591895237228848</v>
      </c>
      <c r="S326" s="64">
        <f t="shared" ca="1" si="391"/>
        <v>0.91573824858907393</v>
      </c>
      <c r="T326" s="64">
        <f t="shared" ca="1" si="391"/>
        <v>0.92712527110706366</v>
      </c>
      <c r="U326" s="64">
        <f t="shared" ca="1" si="391"/>
        <v>0.93722039186710915</v>
      </c>
      <c r="V326" s="64">
        <f t="shared" ca="1" si="391"/>
        <v>0.94908137464956099</v>
      </c>
      <c r="W326" s="64">
        <f t="shared" ca="1" si="391"/>
        <v>0.96810098541290679</v>
      </c>
      <c r="X326" s="64">
        <f t="shared" ca="1" si="391"/>
        <v>0.98328707100586077</v>
      </c>
      <c r="Y326" s="64">
        <f t="shared" ca="1" si="391"/>
        <v>0.99944147350304069</v>
      </c>
      <c r="Z326" s="64">
        <f t="shared" ca="1" si="391"/>
        <v>0.98732633504508394</v>
      </c>
      <c r="AA326" s="64">
        <f t="shared" ca="1" si="391"/>
        <v>0.97073639236503784</v>
      </c>
      <c r="AB326" s="64">
        <f t="shared" ca="1" si="391"/>
        <v>0.95850504810249215</v>
      </c>
      <c r="AC326" s="64">
        <f t="shared" ca="1" si="391"/>
        <v>0.93887339982079443</v>
      </c>
      <c r="AD326" s="64">
        <f t="shared" ca="1" si="391"/>
        <v>0.92849513072374934</v>
      </c>
      <c r="AE326" s="64">
        <f t="shared" ca="1" si="391"/>
        <v>0.91230072886144897</v>
      </c>
      <c r="AF326" s="64">
        <f t="shared" ca="1" si="391"/>
        <v>0.89828374301136316</v>
      </c>
      <c r="AG326" s="64">
        <f t="shared" ca="1" si="391"/>
        <v>0.88634637815995276</v>
      </c>
      <c r="AH326" s="64">
        <f t="shared" ca="1" si="391"/>
        <v>0.87416879050283747</v>
      </c>
      <c r="AI326" s="64">
        <f t="shared" ca="1" si="391"/>
        <v>0.85879675543098133</v>
      </c>
      <c r="AJ326" s="64">
        <f t="shared" ca="1" si="391"/>
        <v>0.84581948441496135</v>
      </c>
      <c r="AK326" s="64">
        <f t="shared" ca="1" si="391"/>
        <v>0.83025096918970975</v>
      </c>
      <c r="AL326" s="64">
        <f t="shared" ca="1" si="391"/>
        <v>0.81695352746174543</v>
      </c>
      <c r="AM326" s="64">
        <f t="shared" ca="1" si="391"/>
        <v>0.81047430338121806</v>
      </c>
      <c r="AN326" s="64">
        <f t="shared" ca="1" si="391"/>
        <v>0.80731074336176045</v>
      </c>
      <c r="AO326" s="64">
        <f t="shared" ca="1" si="391"/>
        <v>0.80840315787856598</v>
      </c>
      <c r="AP326" s="64">
        <f t="shared" ca="1" si="391"/>
        <v>0.80523898580338371</v>
      </c>
      <c r="AQ326" s="64">
        <f t="shared" ca="1" si="391"/>
        <v>0.80452546395631053</v>
      </c>
      <c r="AR326" s="64">
        <f t="shared" ca="1" si="391"/>
        <v>0.80058858826149493</v>
      </c>
      <c r="AS326" s="64">
        <f t="shared" ca="1" si="391"/>
        <v>0.79994307554865263</v>
      </c>
      <c r="AT326" s="64">
        <f t="shared" ca="1" si="391"/>
        <v>0.79757753758071526</v>
      </c>
      <c r="AV326" s="40">
        <f t="shared" ca="1" si="355"/>
        <v>0.99944147350304069</v>
      </c>
      <c r="AW326" s="41">
        <f t="shared" ca="1" si="356"/>
        <v>8</v>
      </c>
      <c r="AX326" t="str">
        <f t="shared" ca="1" si="359"/>
        <v>+80s</v>
      </c>
      <c r="AY326">
        <f t="shared" ca="1" si="360"/>
        <v>70</v>
      </c>
      <c r="AZ326" s="5">
        <f t="shared" ca="1" si="361"/>
        <v>0.76666666666666672</v>
      </c>
      <c r="BB326">
        <f t="shared" si="318"/>
        <v>0.17460352702808493</v>
      </c>
      <c r="BC326">
        <f t="shared" si="319"/>
        <v>0.8253964729719151</v>
      </c>
      <c r="BE326" s="33">
        <f t="shared" si="320"/>
        <v>4.2917303565424909</v>
      </c>
      <c r="BF326" s="32">
        <f t="shared" si="321"/>
        <v>0.27963052184509235</v>
      </c>
      <c r="BG326" s="33"/>
      <c r="BH326" s="34">
        <f t="shared" si="322"/>
        <v>0.72036947815490771</v>
      </c>
      <c r="BI326" s="34"/>
      <c r="BJ326" s="34">
        <f t="shared" si="327"/>
        <v>0.72036947815490771</v>
      </c>
      <c r="BK326" s="34"/>
      <c r="BL326" s="5">
        <f t="shared" ca="1" si="357"/>
        <v>0.82882587277487174</v>
      </c>
    </row>
    <row r="327" spans="1:64" x14ac:dyDescent="0.2">
      <c r="A327" s="45">
        <v>319</v>
      </c>
      <c r="B327" s="35">
        <f t="shared" si="323"/>
        <v>3.6805555555555453E-2</v>
      </c>
      <c r="C327" s="36">
        <v>94.480218793879089</v>
      </c>
      <c r="D327" s="29">
        <v>90</v>
      </c>
      <c r="E327" s="29">
        <v>3</v>
      </c>
      <c r="F327" s="37">
        <f t="shared" si="310"/>
        <v>0.5</v>
      </c>
      <c r="G327" s="38">
        <f t="shared" si="324"/>
        <v>90</v>
      </c>
      <c r="H327" s="31">
        <v>5</v>
      </c>
      <c r="I327" s="31">
        <v>20</v>
      </c>
      <c r="J327" s="36">
        <v>16.673631168829541</v>
      </c>
      <c r="K327" s="37">
        <f t="shared" si="312"/>
        <v>4.1684077922073852</v>
      </c>
      <c r="L327" s="30">
        <f t="shared" si="313"/>
        <v>4.1684077922073852</v>
      </c>
      <c r="M327" s="37">
        <f t="shared" si="314"/>
        <v>94.16840779220739</v>
      </c>
      <c r="N327" s="37">
        <f t="shared" si="315"/>
        <v>94.16840779220739</v>
      </c>
      <c r="O327" s="37">
        <f t="shared" si="316"/>
        <v>4.4802187938790894</v>
      </c>
      <c r="Q327" s="64">
        <f t="shared" ref="Q327:AT327" ca="1" si="392">IF(AND(ABS(SLOPE($L297:$L327,$A297:$A327)) &gt; $Q$3,
      ABS(SLOPE(OFFSET($O297:$O327, Q$7, 0),$A297:$A327)) &gt; $Q$3),
(MAX(0,(CORREL( $L297:$L327, OFFSET($O297:$O327, Q$7, 0) )))),
(1-ABS(SLOPE($L297:$L327, $A297:$A327)-SLOPE(OFFSET($O297:$O327, Q$7, 0),$A297:$A327)))
)</f>
        <v>0.89583288187068377</v>
      </c>
      <c r="R327" s="64">
        <f t="shared" ca="1" si="392"/>
        <v>0.90565217808746934</v>
      </c>
      <c r="S327" s="64">
        <f t="shared" ca="1" si="392"/>
        <v>0.91703920060545896</v>
      </c>
      <c r="T327" s="64">
        <f t="shared" ca="1" si="392"/>
        <v>0.92713432136550444</v>
      </c>
      <c r="U327" s="64">
        <f t="shared" ca="1" si="392"/>
        <v>0.9389953041479564</v>
      </c>
      <c r="V327" s="64">
        <f t="shared" ca="1" si="392"/>
        <v>0.95801491491130208</v>
      </c>
      <c r="W327" s="64">
        <f t="shared" ca="1" si="392"/>
        <v>0.97320100050425618</v>
      </c>
      <c r="X327" s="64">
        <f t="shared" ca="1" si="392"/>
        <v>0.98935540300143598</v>
      </c>
      <c r="Y327" s="64">
        <f t="shared" ca="1" si="392"/>
        <v>0.99741240554668864</v>
      </c>
      <c r="Z327" s="64">
        <f t="shared" ca="1" si="392"/>
        <v>0.98082246286664243</v>
      </c>
      <c r="AA327" s="64">
        <f t="shared" ca="1" si="392"/>
        <v>0.96859111860409686</v>
      </c>
      <c r="AB327" s="64">
        <f t="shared" ca="1" si="392"/>
        <v>0.94895947032239913</v>
      </c>
      <c r="AC327" s="64">
        <f t="shared" ca="1" si="392"/>
        <v>0.93858120122535404</v>
      </c>
      <c r="AD327" s="64">
        <f t="shared" ca="1" si="392"/>
        <v>0.92238679936305368</v>
      </c>
      <c r="AE327" s="64">
        <f t="shared" ca="1" si="392"/>
        <v>0.90836981351296786</v>
      </c>
      <c r="AF327" s="64">
        <f t="shared" ca="1" si="392"/>
        <v>0.89643244866155736</v>
      </c>
      <c r="AG327" s="64">
        <f t="shared" ca="1" si="392"/>
        <v>0.88425486100444217</v>
      </c>
      <c r="AH327" s="64">
        <f t="shared" ca="1" si="392"/>
        <v>0.86888282593258592</v>
      </c>
      <c r="AI327" s="64">
        <f t="shared" ca="1" si="392"/>
        <v>0.85590555491656606</v>
      </c>
      <c r="AJ327" s="64">
        <f t="shared" ca="1" si="392"/>
        <v>0.84033703969131435</v>
      </c>
      <c r="AK327" s="64">
        <f t="shared" ca="1" si="392"/>
        <v>0.82703959796335003</v>
      </c>
      <c r="AL327" s="64">
        <f t="shared" ca="1" si="392"/>
        <v>0.82056037388282266</v>
      </c>
      <c r="AM327" s="64">
        <f t="shared" ca="1" si="392"/>
        <v>0.81739681386336505</v>
      </c>
      <c r="AN327" s="64">
        <f t="shared" ca="1" si="392"/>
        <v>0.81848922838017069</v>
      </c>
      <c r="AO327" s="64">
        <f t="shared" ca="1" si="392"/>
        <v>0.81532505630498842</v>
      </c>
      <c r="AP327" s="64">
        <f t="shared" ca="1" si="392"/>
        <v>0.81461153445791523</v>
      </c>
      <c r="AQ327" s="64">
        <f t="shared" ca="1" si="392"/>
        <v>0.81067465876309963</v>
      </c>
      <c r="AR327" s="64">
        <f t="shared" ca="1" si="392"/>
        <v>0.81002914605025733</v>
      </c>
      <c r="AS327" s="64">
        <f t="shared" ca="1" si="392"/>
        <v>0.80766360808231985</v>
      </c>
      <c r="AT327" s="64">
        <f t="shared" ca="1" si="392"/>
        <v>0.80840840382174273</v>
      </c>
      <c r="AV327" s="40">
        <f t="shared" ca="1" si="355"/>
        <v>0.99741240554668864</v>
      </c>
      <c r="AW327" s="41">
        <f t="shared" ca="1" si="356"/>
        <v>8</v>
      </c>
      <c r="AX327" t="str">
        <f t="shared" ca="1" si="359"/>
        <v>+80s</v>
      </c>
      <c r="AY327">
        <f t="shared" ca="1" si="360"/>
        <v>70</v>
      </c>
      <c r="AZ327" s="5">
        <f t="shared" ca="1" si="361"/>
        <v>0.76666666666666672</v>
      </c>
      <c r="BB327">
        <f t="shared" si="318"/>
        <v>6.2362200334340832E-2</v>
      </c>
      <c r="BC327">
        <f t="shared" si="319"/>
        <v>0.93763779966565919</v>
      </c>
      <c r="BE327" s="33">
        <f t="shared" si="320"/>
        <v>4.1684077922073852</v>
      </c>
      <c r="BF327" s="32">
        <f t="shared" si="321"/>
        <v>9.9874125796410543E-2</v>
      </c>
      <c r="BG327" s="33"/>
      <c r="BH327" s="34">
        <f t="shared" si="322"/>
        <v>0.90012587420358947</v>
      </c>
      <c r="BI327" s="34"/>
      <c r="BJ327" s="34">
        <f t="shared" si="327"/>
        <v>0.90012587420358947</v>
      </c>
      <c r="BK327" s="34"/>
      <c r="BL327" s="5">
        <f t="shared" ca="1" si="357"/>
        <v>0.88806831547231502</v>
      </c>
    </row>
    <row r="328" spans="1:64" x14ac:dyDescent="0.2">
      <c r="A328" s="45">
        <v>320</v>
      </c>
      <c r="B328" s="35">
        <f t="shared" si="323"/>
        <v>3.6921296296296195E-2</v>
      </c>
      <c r="C328" s="36">
        <v>94.252293665199417</v>
      </c>
      <c r="D328" s="29">
        <v>90</v>
      </c>
      <c r="E328" s="29">
        <v>3</v>
      </c>
      <c r="F328" s="37">
        <f t="shared" si="310"/>
        <v>0.5</v>
      </c>
      <c r="G328" s="38">
        <f t="shared" si="324"/>
        <v>90</v>
      </c>
      <c r="H328" s="31">
        <v>5</v>
      </c>
      <c r="I328" s="31">
        <v>20</v>
      </c>
      <c r="J328" s="36">
        <v>16.144609915975671</v>
      </c>
      <c r="K328" s="37">
        <f t="shared" si="312"/>
        <v>4.0361524789939178</v>
      </c>
      <c r="L328" s="30">
        <f t="shared" si="313"/>
        <v>4.0361524789939178</v>
      </c>
      <c r="M328" s="37">
        <f t="shared" si="314"/>
        <v>94.036152478993912</v>
      </c>
      <c r="N328" s="37">
        <f t="shared" si="315"/>
        <v>94.036152478993912</v>
      </c>
      <c r="O328" s="37">
        <f t="shared" si="316"/>
        <v>4.2522936651994172</v>
      </c>
      <c r="Q328" s="64">
        <f t="shared" ref="Q328:AT328" ca="1" si="393">IF(AND(ABS(SLOPE($L298:$L328,$A298:$A328)) &gt; $Q$3,
      ABS(SLOPE(OFFSET($O298:$O328, Q$7, 0),$A298:$A328)) &gt; $Q$3),
(MAX(0,(CORREL( $L298:$L328, OFFSET($O298:$O328, Q$7, 0) )))),
(1-ABS(SLOPE($L298:$L328, $A298:$A328)-SLOPE(OFFSET($O298:$O328, Q$7, 0),$A298:$A328)))
)</f>
        <v>0.89551468392995093</v>
      </c>
      <c r="R328" s="64">
        <f t="shared" ca="1" si="393"/>
        <v>0.90690170644794055</v>
      </c>
      <c r="S328" s="64">
        <f t="shared" ca="1" si="393"/>
        <v>0.91699682720798603</v>
      </c>
      <c r="T328" s="64">
        <f t="shared" ca="1" si="393"/>
        <v>0.92885780999043799</v>
      </c>
      <c r="U328" s="64">
        <f t="shared" ca="1" si="393"/>
        <v>0.94787742075378367</v>
      </c>
      <c r="V328" s="64">
        <f t="shared" ca="1" si="393"/>
        <v>0.96306350634673776</v>
      </c>
      <c r="W328" s="64">
        <f t="shared" ca="1" si="393"/>
        <v>0.97921790884391757</v>
      </c>
      <c r="X328" s="64">
        <f t="shared" ca="1" si="393"/>
        <v>0.99245010029579295</v>
      </c>
      <c r="Y328" s="64">
        <f t="shared" ca="1" si="393"/>
        <v>0.99095995702416095</v>
      </c>
      <c r="Z328" s="64">
        <f t="shared" ca="1" si="393"/>
        <v>0.97872861276161527</v>
      </c>
      <c r="AA328" s="64">
        <f t="shared" ca="1" si="393"/>
        <v>0.95909696447991755</v>
      </c>
      <c r="AB328" s="64">
        <f t="shared" ca="1" si="393"/>
        <v>0.94871869538287246</v>
      </c>
      <c r="AC328" s="64">
        <f t="shared" ca="1" si="393"/>
        <v>0.93252429352057209</v>
      </c>
      <c r="AD328" s="64">
        <f t="shared" ca="1" si="393"/>
        <v>0.91850730767048627</v>
      </c>
      <c r="AE328" s="64">
        <f t="shared" ca="1" si="393"/>
        <v>0.90656994281907588</v>
      </c>
      <c r="AF328" s="64">
        <f t="shared" ca="1" si="393"/>
        <v>0.89439235516196058</v>
      </c>
      <c r="AG328" s="64">
        <f t="shared" ca="1" si="393"/>
        <v>0.87902032009010433</v>
      </c>
      <c r="AH328" s="64">
        <f t="shared" ca="1" si="393"/>
        <v>0.86604304907408447</v>
      </c>
      <c r="AI328" s="64">
        <f t="shared" ca="1" si="393"/>
        <v>0.85047453384883276</v>
      </c>
      <c r="AJ328" s="64">
        <f t="shared" ca="1" si="393"/>
        <v>0.83717709212086855</v>
      </c>
      <c r="AK328" s="64">
        <f t="shared" ca="1" si="393"/>
        <v>0.83069786804034107</v>
      </c>
      <c r="AL328" s="64">
        <f t="shared" ca="1" si="393"/>
        <v>0.82753430802088346</v>
      </c>
      <c r="AM328" s="64">
        <f t="shared" ca="1" si="393"/>
        <v>0.8286267225376891</v>
      </c>
      <c r="AN328" s="64">
        <f t="shared" ca="1" si="393"/>
        <v>0.82546255046250683</v>
      </c>
      <c r="AO328" s="64">
        <f t="shared" ca="1" si="393"/>
        <v>0.82474902861543364</v>
      </c>
      <c r="AP328" s="64">
        <f t="shared" ca="1" si="393"/>
        <v>0.82081215292061804</v>
      </c>
      <c r="AQ328" s="64">
        <f t="shared" ca="1" si="393"/>
        <v>0.82016664020777574</v>
      </c>
      <c r="AR328" s="64">
        <f t="shared" ca="1" si="393"/>
        <v>0.81780110223983837</v>
      </c>
      <c r="AS328" s="64">
        <f t="shared" ca="1" si="393"/>
        <v>0.81854589797926125</v>
      </c>
      <c r="AT328" s="64">
        <f t="shared" ca="1" si="393"/>
        <v>0.81963329325388645</v>
      </c>
      <c r="AV328" s="40">
        <f t="shared" ca="1" si="355"/>
        <v>0.99245010029579295</v>
      </c>
      <c r="AW328" s="41">
        <f t="shared" ca="1" si="356"/>
        <v>7</v>
      </c>
      <c r="AX328" t="str">
        <f t="shared" ca="1" si="359"/>
        <v>+70s</v>
      </c>
      <c r="AY328">
        <f t="shared" ca="1" si="360"/>
        <v>60</v>
      </c>
      <c r="AZ328" s="5">
        <f t="shared" ca="1" si="361"/>
        <v>0.8</v>
      </c>
      <c r="BB328">
        <f t="shared" si="318"/>
        <v>4.3228237241099879E-2</v>
      </c>
      <c r="BC328">
        <f t="shared" si="319"/>
        <v>0.95677176275890008</v>
      </c>
      <c r="BE328" s="33">
        <f t="shared" si="320"/>
        <v>4.0361524789939178</v>
      </c>
      <c r="BF328" s="32">
        <f t="shared" si="321"/>
        <v>6.9230758071845103E-2</v>
      </c>
      <c r="BG328" s="33"/>
      <c r="BH328" s="34">
        <f t="shared" si="322"/>
        <v>0.93076924192815491</v>
      </c>
      <c r="BI328" s="34"/>
      <c r="BJ328" s="34">
        <f t="shared" si="327"/>
        <v>0.93076924192815491</v>
      </c>
      <c r="BK328" s="34"/>
      <c r="BL328" s="5">
        <f t="shared" ca="1" si="357"/>
        <v>0.907739780741316</v>
      </c>
    </row>
    <row r="329" spans="1:64" x14ac:dyDescent="0.2">
      <c r="A329" s="45">
        <v>321</v>
      </c>
      <c r="B329" s="35">
        <f t="shared" si="323"/>
        <v>3.7037037037036938E-2</v>
      </c>
      <c r="C329" s="36">
        <v>94.363264486825756</v>
      </c>
      <c r="D329" s="29">
        <v>90</v>
      </c>
      <c r="E329" s="29">
        <v>3</v>
      </c>
      <c r="F329" s="37">
        <f t="shared" ref="F329:F392" si="394">E329/6</f>
        <v>0.5</v>
      </c>
      <c r="G329" s="38">
        <f t="shared" si="324"/>
        <v>90</v>
      </c>
      <c r="H329" s="31">
        <v>5</v>
      </c>
      <c r="I329" s="31">
        <v>20</v>
      </c>
      <c r="J329" s="36">
        <v>15.580991341240761</v>
      </c>
      <c r="K329" s="37">
        <f t="shared" si="312"/>
        <v>3.8952478353101903</v>
      </c>
      <c r="L329" s="30">
        <f t="shared" si="313"/>
        <v>3.8952478353101903</v>
      </c>
      <c r="M329" s="37">
        <f t="shared" si="314"/>
        <v>93.895247835310187</v>
      </c>
      <c r="N329" s="37">
        <f t="shared" si="315"/>
        <v>93.895247835310187</v>
      </c>
      <c r="O329" s="37">
        <f t="shared" si="316"/>
        <v>4.3632644868257557</v>
      </c>
      <c r="Q329" s="64">
        <f t="shared" ref="Q329:AT329" ca="1" si="395">IF(AND(ABS(SLOPE($L299:$L329,$A299:$A329)) &gt; $Q$3,
      ABS(SLOPE(OFFSET($O299:$O329, Q$7, 0),$A299:$A329)) &gt; $Q$3),
(MAX(0,(CORREL( $L299:$L329, OFFSET($O299:$O329, Q$7, 0) )))),
(1-ABS(SLOPE($L299:$L329, $A299:$A329)-SLOPE(OFFSET($O299:$O329, Q$7, 0),$A299:$A329)))
)</f>
        <v>0.89673451292207296</v>
      </c>
      <c r="R329" s="64">
        <f t="shared" ca="1" si="395"/>
        <v>0.90682963368211855</v>
      </c>
      <c r="S329" s="64">
        <f t="shared" ca="1" si="395"/>
        <v>0.9186906164645704</v>
      </c>
      <c r="T329" s="64">
        <f t="shared" ca="1" si="395"/>
        <v>0.93771022722791619</v>
      </c>
      <c r="U329" s="64">
        <f t="shared" ca="1" si="395"/>
        <v>0.95289631282087017</v>
      </c>
      <c r="V329" s="64">
        <f t="shared" ca="1" si="395"/>
        <v>0.96905071531805009</v>
      </c>
      <c r="W329" s="64">
        <f t="shared" ca="1" si="395"/>
        <v>0.98228290676992547</v>
      </c>
      <c r="X329" s="64">
        <f t="shared" ca="1" si="395"/>
        <v>0.99887284944997157</v>
      </c>
      <c r="Y329" s="64">
        <f t="shared" ca="1" si="395"/>
        <v>0.98889580628748275</v>
      </c>
      <c r="Z329" s="64">
        <f t="shared" ca="1" si="395"/>
        <v>0.96926415800578503</v>
      </c>
      <c r="AA329" s="64">
        <f t="shared" ca="1" si="395"/>
        <v>0.95888588890873994</v>
      </c>
      <c r="AB329" s="64">
        <f t="shared" ca="1" si="395"/>
        <v>0.94269148704643957</v>
      </c>
      <c r="AC329" s="64">
        <f t="shared" ca="1" si="395"/>
        <v>0.92867450119635375</v>
      </c>
      <c r="AD329" s="64">
        <f t="shared" ca="1" si="395"/>
        <v>0.91673713634494336</v>
      </c>
      <c r="AE329" s="64">
        <f t="shared" ca="1" si="395"/>
        <v>0.90455954868782817</v>
      </c>
      <c r="AF329" s="64">
        <f t="shared" ca="1" si="395"/>
        <v>0.88918751361597193</v>
      </c>
      <c r="AG329" s="64">
        <f t="shared" ca="1" si="395"/>
        <v>0.87621024259995195</v>
      </c>
      <c r="AH329" s="64">
        <f t="shared" ca="1" si="395"/>
        <v>0.86064172737470024</v>
      </c>
      <c r="AI329" s="64">
        <f t="shared" ca="1" si="395"/>
        <v>0.84734428564673603</v>
      </c>
      <c r="AJ329" s="64">
        <f t="shared" ca="1" si="395"/>
        <v>0.84086506156620855</v>
      </c>
      <c r="AK329" s="64">
        <f t="shared" ca="1" si="395"/>
        <v>0.83770150154675105</v>
      </c>
      <c r="AL329" s="64">
        <f t="shared" ca="1" si="395"/>
        <v>0.83879391606355658</v>
      </c>
      <c r="AM329" s="64">
        <f t="shared" ca="1" si="395"/>
        <v>0.83562974398837431</v>
      </c>
      <c r="AN329" s="64">
        <f t="shared" ca="1" si="395"/>
        <v>0.83491622214130112</v>
      </c>
      <c r="AO329" s="64">
        <f t="shared" ca="1" si="395"/>
        <v>0.83097934644648552</v>
      </c>
      <c r="AP329" s="64">
        <f t="shared" ca="1" si="395"/>
        <v>0.83033383373364322</v>
      </c>
      <c r="AQ329" s="64">
        <f t="shared" ca="1" si="395"/>
        <v>0.82796829576570585</v>
      </c>
      <c r="AR329" s="64">
        <f t="shared" ca="1" si="395"/>
        <v>0.82871309150512873</v>
      </c>
      <c r="AS329" s="64">
        <f t="shared" ca="1" si="395"/>
        <v>0.82980048677975393</v>
      </c>
      <c r="AT329" s="64">
        <f t="shared" ca="1" si="395"/>
        <v>0.82957044928512103</v>
      </c>
      <c r="AV329" s="40">
        <f t="shared" ca="1" si="355"/>
        <v>0.99887284944997157</v>
      </c>
      <c r="AW329" s="41">
        <f t="shared" ca="1" si="356"/>
        <v>7</v>
      </c>
      <c r="AX329" t="str">
        <f t="shared" ca="1" si="359"/>
        <v>+70s</v>
      </c>
      <c r="AY329">
        <f t="shared" ca="1" si="360"/>
        <v>60</v>
      </c>
      <c r="AZ329" s="5">
        <f t="shared" ca="1" si="361"/>
        <v>0.8</v>
      </c>
      <c r="BB329">
        <f t="shared" si="318"/>
        <v>9.3603330303113103E-2</v>
      </c>
      <c r="BC329">
        <f t="shared" si="319"/>
        <v>0.90639666969688693</v>
      </c>
      <c r="BE329" s="33">
        <f t="shared" si="320"/>
        <v>3.8952478353101903</v>
      </c>
      <c r="BF329" s="32">
        <f t="shared" si="321"/>
        <v>0.14990732744412388</v>
      </c>
      <c r="BG329" s="33"/>
      <c r="BH329" s="34">
        <f t="shared" si="322"/>
        <v>0.85009267255587617</v>
      </c>
      <c r="BI329" s="34"/>
      <c r="BJ329" s="34">
        <f t="shared" si="327"/>
        <v>0.85009267255587617</v>
      </c>
      <c r="BK329" s="34"/>
      <c r="BL329" s="5">
        <f t="shared" ca="1" si="357"/>
        <v>0.88298850733528267</v>
      </c>
    </row>
    <row r="330" spans="1:64" x14ac:dyDescent="0.2">
      <c r="A330" s="45">
        <v>322</v>
      </c>
      <c r="B330" s="35">
        <f t="shared" si="323"/>
        <v>3.715277777777768E-2</v>
      </c>
      <c r="C330" s="36">
        <v>94.442392137618697</v>
      </c>
      <c r="D330" s="29">
        <v>90</v>
      </c>
      <c r="E330" s="29">
        <v>3</v>
      </c>
      <c r="F330" s="37">
        <f t="shared" si="394"/>
        <v>0.5</v>
      </c>
      <c r="G330" s="38">
        <f t="shared" si="324"/>
        <v>90</v>
      </c>
      <c r="H330" s="31">
        <v>5</v>
      </c>
      <c r="I330" s="31">
        <v>20</v>
      </c>
      <c r="J330" s="36">
        <v>14.98398325908116</v>
      </c>
      <c r="K330" s="37">
        <f t="shared" ref="K330:K393" si="396">H330 * J330 / I330</f>
        <v>3.7459958147702901</v>
      </c>
      <c r="L330" s="30">
        <f t="shared" ref="L330:L393" si="397">K330</f>
        <v>3.7459958147702901</v>
      </c>
      <c r="M330" s="37">
        <f t="shared" ref="M330:M393" si="398">D330 + K330</f>
        <v>93.745995814770296</v>
      </c>
      <c r="N330" s="37">
        <f t="shared" ref="N330:N393" si="399">G330 + L330</f>
        <v>93.745995814770296</v>
      </c>
      <c r="O330" s="37">
        <f t="shared" ref="O330:O393" si="400">C330 - G330</f>
        <v>4.4423921376186968</v>
      </c>
      <c r="Q330" s="64">
        <f t="shared" ref="Q330:AT330" ca="1" si="401">IF(AND(ABS(SLOPE($L300:$L330,$A300:$A330)) &gt; $Q$3,
      ABS(SLOPE(OFFSET($O300:$O330, Q$7, 0),$A300:$A330)) &gt; $Q$3),
(MAX(0,(CORREL( $L300:$L330, OFFSET($O300:$O330, Q$7, 0) )))),
(1-ABS(SLOPE($L300:$L330, $A300:$A330)-SLOPE(OFFSET($O300:$O330, Q$7, 0),$A300:$A330)))
)</f>
        <v>0.89665452872015128</v>
      </c>
      <c r="R330" s="64">
        <f t="shared" ca="1" si="401"/>
        <v>0.90851551150260323</v>
      </c>
      <c r="S330" s="64">
        <f t="shared" ca="1" si="401"/>
        <v>0.92753512226594892</v>
      </c>
      <c r="T330" s="64">
        <f t="shared" ca="1" si="401"/>
        <v>0.94272120785890301</v>
      </c>
      <c r="U330" s="64">
        <f t="shared" ca="1" si="401"/>
        <v>0.95887561035608293</v>
      </c>
      <c r="V330" s="64">
        <f t="shared" ca="1" si="401"/>
        <v>0.9721078018079583</v>
      </c>
      <c r="W330" s="64">
        <f t="shared" ca="1" si="401"/>
        <v>0.9886977444880044</v>
      </c>
      <c r="X330" s="64">
        <f t="shared" ca="1" si="401"/>
        <v>0.99907091124944991</v>
      </c>
      <c r="Y330" s="64">
        <f t="shared" ca="1" si="401"/>
        <v>0.97943926296775219</v>
      </c>
      <c r="Z330" s="64">
        <f t="shared" ca="1" si="401"/>
        <v>0.9690609938707071</v>
      </c>
      <c r="AA330" s="64">
        <f t="shared" ca="1" si="401"/>
        <v>0.95286659200840673</v>
      </c>
      <c r="AB330" s="64">
        <f t="shared" ca="1" si="401"/>
        <v>0.93884960615832092</v>
      </c>
      <c r="AC330" s="64">
        <f t="shared" ca="1" si="401"/>
        <v>0.92691224130691052</v>
      </c>
      <c r="AD330" s="64">
        <f t="shared" ca="1" si="401"/>
        <v>0.91473465364979534</v>
      </c>
      <c r="AE330" s="64">
        <f t="shared" ca="1" si="401"/>
        <v>0.89936261857793909</v>
      </c>
      <c r="AF330" s="64">
        <f t="shared" ca="1" si="401"/>
        <v>0.88638534756191911</v>
      </c>
      <c r="AG330" s="64">
        <f t="shared" ca="1" si="401"/>
        <v>0.8708168323366674</v>
      </c>
      <c r="AH330" s="64">
        <f t="shared" ca="1" si="401"/>
        <v>0.85751939060870319</v>
      </c>
      <c r="AI330" s="64">
        <f t="shared" ca="1" si="401"/>
        <v>0.85104016652817571</v>
      </c>
      <c r="AJ330" s="64">
        <f t="shared" ca="1" si="401"/>
        <v>0.84787660650871821</v>
      </c>
      <c r="AK330" s="64">
        <f t="shared" ca="1" si="401"/>
        <v>0.84896902102552374</v>
      </c>
      <c r="AL330" s="64">
        <f t="shared" ca="1" si="401"/>
        <v>0.84580484895034147</v>
      </c>
      <c r="AM330" s="64">
        <f t="shared" ca="1" si="401"/>
        <v>0.84509132710326829</v>
      </c>
      <c r="AN330" s="64">
        <f t="shared" ca="1" si="401"/>
        <v>0.84115445140845269</v>
      </c>
      <c r="AO330" s="64">
        <f t="shared" ca="1" si="401"/>
        <v>0.84050893869561039</v>
      </c>
      <c r="AP330" s="64">
        <f t="shared" ca="1" si="401"/>
        <v>0.83814340072767302</v>
      </c>
      <c r="AQ330" s="64">
        <f t="shared" ca="1" si="401"/>
        <v>0.83888819646709589</v>
      </c>
      <c r="AR330" s="64">
        <f t="shared" ca="1" si="401"/>
        <v>0.83997559174172109</v>
      </c>
      <c r="AS330" s="64">
        <f t="shared" ca="1" si="401"/>
        <v>0.83974555424708819</v>
      </c>
      <c r="AT330" s="64">
        <f t="shared" ca="1" si="401"/>
        <v>0.837558454077029</v>
      </c>
      <c r="AV330" s="40">
        <f t="shared" ca="1" si="355"/>
        <v>0.99907091124944991</v>
      </c>
      <c r="AW330" s="41">
        <f t="shared" ca="1" si="356"/>
        <v>7</v>
      </c>
      <c r="AX330" t="str">
        <f t="shared" ca="1" si="359"/>
        <v>+70s</v>
      </c>
      <c r="AY330">
        <f t="shared" ca="1" si="360"/>
        <v>60</v>
      </c>
      <c r="AZ330" s="5">
        <f t="shared" ca="1" si="361"/>
        <v>0.8</v>
      </c>
      <c r="BB330">
        <f t="shared" ref="BB330:BB369" si="402">ABS(O330 - L330) / H330</f>
        <v>0.13927926456968134</v>
      </c>
      <c r="BC330">
        <f t="shared" ref="BC330:BC369" si="403" xml:space="preserve"> MIN( MAX(1 - BB330, 0), 1 )</f>
        <v>0.86072073543031868</v>
      </c>
      <c r="BE330" s="33">
        <f t="shared" ref="BE330:BE369" si="404">ABS(L330)</f>
        <v>3.7459958147702901</v>
      </c>
      <c r="BF330" s="32">
        <f t="shared" ref="BF330:BF369" si="405" xml:space="preserve"> ABS(O330 - L330 ) / $BF$7</f>
        <v>0.22305811398389511</v>
      </c>
      <c r="BG330" s="33"/>
      <c r="BH330" s="34">
        <f t="shared" ref="BH330:BH369" si="406">MIN( MAX(1 - BF330,  0), 1 )</f>
        <v>0.77694188601610492</v>
      </c>
      <c r="BI330" s="34"/>
      <c r="BJ330" s="34">
        <f t="shared" si="327"/>
        <v>0.77694188601610492</v>
      </c>
      <c r="BK330" s="34"/>
      <c r="BL330" s="5">
        <f t="shared" ca="1" si="357"/>
        <v>0.85867093242185166</v>
      </c>
    </row>
    <row r="331" spans="1:64" x14ac:dyDescent="0.2">
      <c r="A331" s="45">
        <v>323</v>
      </c>
      <c r="B331" s="35">
        <f t="shared" ref="B331:B394" si="407">B330 + TIME(0,0,10)</f>
        <v>3.7268518518518423E-2</v>
      </c>
      <c r="C331" s="36">
        <v>94.001708545679307</v>
      </c>
      <c r="D331" s="29">
        <v>90</v>
      </c>
      <c r="E331" s="29">
        <v>3</v>
      </c>
      <c r="F331" s="37">
        <f t="shared" si="394"/>
        <v>0.5</v>
      </c>
      <c r="G331" s="38">
        <f t="shared" ref="G331:G394" si="408">IF( ABS(D331 - G330) &lt; F331, D331, G330 + SIGN( D331 - G330 ) * F331 )</f>
        <v>90</v>
      </c>
      <c r="H331" s="31">
        <v>5</v>
      </c>
      <c r="I331" s="31">
        <v>20</v>
      </c>
      <c r="J331" s="36">
        <v>14.35486503647388</v>
      </c>
      <c r="K331" s="37">
        <f t="shared" si="396"/>
        <v>3.5887162591184696</v>
      </c>
      <c r="L331" s="30">
        <f t="shared" si="397"/>
        <v>3.5887162591184696</v>
      </c>
      <c r="M331" s="37">
        <f t="shared" si="398"/>
        <v>93.58871625911847</v>
      </c>
      <c r="N331" s="37">
        <f t="shared" si="399"/>
        <v>93.58871625911847</v>
      </c>
      <c r="O331" s="37">
        <f t="shared" si="400"/>
        <v>4.0017085456793069</v>
      </c>
      <c r="Q331" s="64">
        <f t="shared" ref="Q331:AT331" ca="1" si="409">IF(AND(ABS(SLOPE($L301:$L331,$A301:$A331)) &gt; $Q$3,
      ABS(SLOPE(OFFSET($O301:$O331, Q$7, 0),$A301:$A331)) &gt; $Q$3),
(MAX(0,(CORREL( $L301:$L331, OFFSET($O301:$O331, Q$7, 0) )))),
(1-ABS(SLOPE($L301:$L331, $A301:$A331)-SLOPE(OFFSET($O301:$O331, Q$7, 0),$A301:$A331)))
)</f>
        <v>0.89835429999071048</v>
      </c>
      <c r="R331" s="64">
        <f t="shared" ca="1" si="409"/>
        <v>0.91737391075405617</v>
      </c>
      <c r="S331" s="64">
        <f t="shared" ca="1" si="409"/>
        <v>0.93255999634701026</v>
      </c>
      <c r="T331" s="64">
        <f t="shared" ca="1" si="409"/>
        <v>0.94871439884419007</v>
      </c>
      <c r="U331" s="64">
        <f t="shared" ca="1" si="409"/>
        <v>0.96194659029606544</v>
      </c>
      <c r="V331" s="64">
        <f t="shared" ca="1" si="409"/>
        <v>0.97853653297611154</v>
      </c>
      <c r="W331" s="64">
        <f t="shared" ca="1" si="409"/>
        <v>0.99076787723865722</v>
      </c>
      <c r="X331" s="64">
        <f t="shared" ca="1" si="409"/>
        <v>0.98960047447964505</v>
      </c>
      <c r="Y331" s="64">
        <f t="shared" ca="1" si="409"/>
        <v>0.97922220538259996</v>
      </c>
      <c r="Z331" s="64">
        <f t="shared" ca="1" si="409"/>
        <v>0.9630278035202996</v>
      </c>
      <c r="AA331" s="64">
        <f t="shared" ca="1" si="409"/>
        <v>0.94901081767021378</v>
      </c>
      <c r="AB331" s="64">
        <f t="shared" ca="1" si="409"/>
        <v>0.93707345281880339</v>
      </c>
      <c r="AC331" s="64">
        <f t="shared" ca="1" si="409"/>
        <v>0.92489586516168809</v>
      </c>
      <c r="AD331" s="64">
        <f t="shared" ca="1" si="409"/>
        <v>0.90952383008983184</v>
      </c>
      <c r="AE331" s="64">
        <f t="shared" ca="1" si="409"/>
        <v>0.89654655907381198</v>
      </c>
      <c r="AF331" s="64">
        <f t="shared" ca="1" si="409"/>
        <v>0.88097804384856027</v>
      </c>
      <c r="AG331" s="64">
        <f t="shared" ca="1" si="409"/>
        <v>0.86768060212059606</v>
      </c>
      <c r="AH331" s="64">
        <f t="shared" ca="1" si="409"/>
        <v>0.86120137804006858</v>
      </c>
      <c r="AI331" s="64">
        <f t="shared" ca="1" si="409"/>
        <v>0.85803781802061097</v>
      </c>
      <c r="AJ331" s="64">
        <f t="shared" ca="1" si="409"/>
        <v>0.8591302325374166</v>
      </c>
      <c r="AK331" s="64">
        <f t="shared" ca="1" si="409"/>
        <v>0.85596606046223433</v>
      </c>
      <c r="AL331" s="64">
        <f t="shared" ca="1" si="409"/>
        <v>0.85525253861516115</v>
      </c>
      <c r="AM331" s="64">
        <f t="shared" ca="1" si="409"/>
        <v>0.85131566292034555</v>
      </c>
      <c r="AN331" s="64">
        <f t="shared" ca="1" si="409"/>
        <v>0.85067015020750325</v>
      </c>
      <c r="AO331" s="64">
        <f t="shared" ca="1" si="409"/>
        <v>0.84830461223956588</v>
      </c>
      <c r="AP331" s="64">
        <f t="shared" ca="1" si="409"/>
        <v>0.84904940797898876</v>
      </c>
      <c r="AQ331" s="64">
        <f t="shared" ca="1" si="409"/>
        <v>0.85013680325361396</v>
      </c>
      <c r="AR331" s="64">
        <f t="shared" ca="1" si="409"/>
        <v>0.84990676575898105</v>
      </c>
      <c r="AS331" s="64">
        <f t="shared" ca="1" si="409"/>
        <v>0.84771966558892187</v>
      </c>
      <c r="AT331" s="64">
        <f t="shared" ca="1" si="409"/>
        <v>0.84877549891114568</v>
      </c>
      <c r="AV331" s="40">
        <f t="shared" ca="1" si="355"/>
        <v>0.99076787723865722</v>
      </c>
      <c r="AW331" s="41">
        <f t="shared" ca="1" si="356"/>
        <v>6</v>
      </c>
      <c r="AX331" t="str">
        <f t="shared" ca="1" si="359"/>
        <v>+60s</v>
      </c>
      <c r="AY331">
        <f t="shared" ca="1" si="360"/>
        <v>50</v>
      </c>
      <c r="AZ331" s="5">
        <f t="shared" ca="1" si="361"/>
        <v>0.83333333333333337</v>
      </c>
      <c r="BB331">
        <f t="shared" si="402"/>
        <v>8.2598457312167459E-2</v>
      </c>
      <c r="BC331">
        <f t="shared" si="403"/>
        <v>0.91740154268783258</v>
      </c>
      <c r="BE331" s="33">
        <f t="shared" si="404"/>
        <v>3.5887162591184696</v>
      </c>
      <c r="BF331" s="32">
        <f t="shared" si="405"/>
        <v>0.13228283594801507</v>
      </c>
      <c r="BG331" s="33"/>
      <c r="BH331" s="34">
        <f t="shared" si="406"/>
        <v>0.86771716405198496</v>
      </c>
      <c r="BI331" s="34"/>
      <c r="BJ331" s="34">
        <f t="shared" si="327"/>
        <v>0.86771716405198496</v>
      </c>
      <c r="BK331" s="34"/>
      <c r="BL331" s="5">
        <f t="shared" ca="1" si="357"/>
        <v>0.89727279154132533</v>
      </c>
    </row>
    <row r="332" spans="1:64" x14ac:dyDescent="0.2">
      <c r="A332" s="45">
        <v>324</v>
      </c>
      <c r="B332" s="35">
        <f t="shared" si="407"/>
        <v>3.7384259259259166E-2</v>
      </c>
      <c r="C332" s="36">
        <v>93.475714457562447</v>
      </c>
      <c r="D332" s="29">
        <v>90</v>
      </c>
      <c r="E332" s="29">
        <v>3</v>
      </c>
      <c r="F332" s="37">
        <f t="shared" si="394"/>
        <v>0.5</v>
      </c>
      <c r="G332" s="38">
        <f t="shared" si="408"/>
        <v>90</v>
      </c>
      <c r="H332" s="31">
        <v>5</v>
      </c>
      <c r="I332" s="31">
        <v>20</v>
      </c>
      <c r="J332" s="36">
        <v>13.694984851279056</v>
      </c>
      <c r="K332" s="37">
        <f t="shared" si="396"/>
        <v>3.423746212819764</v>
      </c>
      <c r="L332" s="30">
        <f t="shared" si="397"/>
        <v>3.423746212819764</v>
      </c>
      <c r="M332" s="37">
        <f t="shared" si="398"/>
        <v>93.423746212819765</v>
      </c>
      <c r="N332" s="37">
        <f t="shared" si="399"/>
        <v>93.423746212819765</v>
      </c>
      <c r="O332" s="37">
        <f t="shared" si="400"/>
        <v>3.4757144575624466</v>
      </c>
      <c r="Q332" s="64">
        <f t="shared" ref="Q332:AT332" ca="1" si="410">IF(AND(ABS(SLOPE($L302:$L332,$A302:$A332)) &gt; $Q$3,
      ABS(SLOPE(OFFSET($O302:$O332, Q$7, 0),$A302:$A332)) &gt; $Q$3),
(MAX(0,(CORREL( $L302:$L332, OFFSET($O302:$O332, Q$7, 0) )))),
(1-ABS(SLOPE($L302:$L332, $A302:$A332)-SLOPE(OFFSET($O302:$O332, Q$7, 0),$A302:$A332)))
)</f>
        <v>0.90724836780524487</v>
      </c>
      <c r="R332" s="64">
        <f t="shared" ca="1" si="410"/>
        <v>0.92243445339819896</v>
      </c>
      <c r="S332" s="64">
        <f t="shared" ca="1" si="410"/>
        <v>0.93858885589537877</v>
      </c>
      <c r="T332" s="64">
        <f t="shared" ca="1" si="410"/>
        <v>0.95182104734725415</v>
      </c>
      <c r="U332" s="64">
        <f t="shared" ca="1" si="410"/>
        <v>0.96841099002730036</v>
      </c>
      <c r="V332" s="64">
        <f t="shared" ca="1" si="410"/>
        <v>0.98064233428984593</v>
      </c>
      <c r="W332" s="64">
        <f t="shared" ca="1" si="410"/>
        <v>0.99972601742845624</v>
      </c>
      <c r="X332" s="64">
        <f t="shared" ca="1" si="410"/>
        <v>0.98934774833141126</v>
      </c>
      <c r="Y332" s="64">
        <f t="shared" ca="1" si="410"/>
        <v>0.97315334646911078</v>
      </c>
      <c r="Z332" s="64">
        <f t="shared" ca="1" si="410"/>
        <v>0.95913636061902507</v>
      </c>
      <c r="AA332" s="64">
        <f t="shared" ca="1" si="410"/>
        <v>0.94719899576761457</v>
      </c>
      <c r="AB332" s="64">
        <f t="shared" ca="1" si="410"/>
        <v>0.93502140811049939</v>
      </c>
      <c r="AC332" s="64">
        <f t="shared" ca="1" si="410"/>
        <v>0.91964937303864314</v>
      </c>
      <c r="AD332" s="64">
        <f t="shared" ca="1" si="410"/>
        <v>0.90667210202262316</v>
      </c>
      <c r="AE332" s="64">
        <f t="shared" ca="1" si="410"/>
        <v>0.89110358679737156</v>
      </c>
      <c r="AF332" s="64">
        <f t="shared" ca="1" si="410"/>
        <v>0.87780614506940724</v>
      </c>
      <c r="AG332" s="64">
        <f t="shared" ca="1" si="410"/>
        <v>0.87132692098887987</v>
      </c>
      <c r="AH332" s="64">
        <f t="shared" ca="1" si="410"/>
        <v>0.86816336096942226</v>
      </c>
      <c r="AI332" s="64">
        <f t="shared" ca="1" si="410"/>
        <v>0.86925577548622779</v>
      </c>
      <c r="AJ332" s="64">
        <f t="shared" ca="1" si="410"/>
        <v>0.86609160341104552</v>
      </c>
      <c r="AK332" s="64">
        <f t="shared" ca="1" si="410"/>
        <v>0.86537808156397245</v>
      </c>
      <c r="AL332" s="64">
        <f t="shared" ca="1" si="410"/>
        <v>0.86144120586915673</v>
      </c>
      <c r="AM332" s="64">
        <f t="shared" ca="1" si="410"/>
        <v>0.86079569315631455</v>
      </c>
      <c r="AN332" s="64">
        <f t="shared" ca="1" si="410"/>
        <v>0.85843015518837706</v>
      </c>
      <c r="AO332" s="64">
        <f t="shared" ca="1" si="410"/>
        <v>0.85917495092779994</v>
      </c>
      <c r="AP332" s="64">
        <f t="shared" ca="1" si="410"/>
        <v>0.86026234620242514</v>
      </c>
      <c r="AQ332" s="64">
        <f t="shared" ca="1" si="410"/>
        <v>0.86003230870779235</v>
      </c>
      <c r="AR332" s="64">
        <f t="shared" ca="1" si="410"/>
        <v>0.85784520853773305</v>
      </c>
      <c r="AS332" s="64">
        <f t="shared" ca="1" si="410"/>
        <v>0.85890104185995697</v>
      </c>
      <c r="AT332" s="64">
        <f t="shared" ca="1" si="410"/>
        <v>0.86188683658558063</v>
      </c>
      <c r="AV332" s="40">
        <f t="shared" ca="1" si="355"/>
        <v>0.99972601742845624</v>
      </c>
      <c r="AW332" s="41">
        <f t="shared" ca="1" si="356"/>
        <v>6</v>
      </c>
      <c r="AX332" t="str">
        <f t="shared" ca="1" si="359"/>
        <v>+60s</v>
      </c>
      <c r="AY332">
        <f t="shared" ca="1" si="360"/>
        <v>50</v>
      </c>
      <c r="AZ332" s="5">
        <f t="shared" ca="1" si="361"/>
        <v>0.83333333333333337</v>
      </c>
      <c r="BB332">
        <f t="shared" si="402"/>
        <v>1.0393648948536515E-2</v>
      </c>
      <c r="BC332">
        <f t="shared" si="403"/>
        <v>0.98960635105146344</v>
      </c>
      <c r="BE332" s="33">
        <f t="shared" si="404"/>
        <v>3.423746212819764</v>
      </c>
      <c r="BF332" s="32">
        <f t="shared" si="405"/>
        <v>1.664560578370488E-2</v>
      </c>
      <c r="BG332" s="33"/>
      <c r="BH332" s="34">
        <f t="shared" si="406"/>
        <v>0.98335439421629511</v>
      </c>
      <c r="BI332" s="34"/>
      <c r="BJ332" s="34">
        <f t="shared" ref="BJ332:BJ369" si="411">BH332</f>
        <v>0.98335439421629511</v>
      </c>
      <c r="BK332" s="34"/>
      <c r="BL332" s="5">
        <f t="shared" ca="1" si="357"/>
        <v>0.93880458165936165</v>
      </c>
    </row>
    <row r="333" spans="1:64" x14ac:dyDescent="0.2">
      <c r="A333" s="45">
        <v>325</v>
      </c>
      <c r="B333" s="35">
        <f t="shared" si="407"/>
        <v>3.7499999999999908E-2</v>
      </c>
      <c r="C333" s="36">
        <v>93.896033723069024</v>
      </c>
      <c r="D333" s="29">
        <v>90</v>
      </c>
      <c r="E333" s="29">
        <v>3</v>
      </c>
      <c r="F333" s="37">
        <f t="shared" si="394"/>
        <v>0.5</v>
      </c>
      <c r="G333" s="38">
        <f t="shared" si="408"/>
        <v>90</v>
      </c>
      <c r="H333" s="31">
        <v>5</v>
      </c>
      <c r="I333" s="31">
        <v>20</v>
      </c>
      <c r="J333" s="36">
        <v>13.005756803142905</v>
      </c>
      <c r="K333" s="37">
        <f t="shared" si="396"/>
        <v>3.2514392007857262</v>
      </c>
      <c r="L333" s="30">
        <f t="shared" si="397"/>
        <v>3.2514392007857262</v>
      </c>
      <c r="M333" s="37">
        <f t="shared" si="398"/>
        <v>93.251439200785725</v>
      </c>
      <c r="N333" s="37">
        <f t="shared" si="399"/>
        <v>93.251439200785725</v>
      </c>
      <c r="O333" s="37">
        <f t="shared" si="400"/>
        <v>3.8960337230690243</v>
      </c>
      <c r="Q333" s="64">
        <f t="shared" ref="Q333:AT333" ca="1" si="412">IF(AND(ABS(SLOPE($L303:$L333,$A303:$A333)) &gt; $Q$3,
      ABS(SLOPE(OFFSET($O303:$O333, Q$7, 0),$A303:$A333)) &gt; $Q$3),
(MAX(0,(CORREL( $L303:$L333, OFFSET($O303:$O333, Q$7, 0) )))),
(1-ABS(SLOPE($L303:$L333, $A303:$A333)-SLOPE(OFFSET($O303:$O333, Q$7, 0),$A303:$A333)))
)</f>
        <v>0.91236627768902112</v>
      </c>
      <c r="R333" s="64">
        <f t="shared" ca="1" si="412"/>
        <v>0.92852068018620093</v>
      </c>
      <c r="S333" s="64">
        <f t="shared" ca="1" si="412"/>
        <v>0.94175287163807631</v>
      </c>
      <c r="T333" s="64">
        <f t="shared" ca="1" si="412"/>
        <v>0.9583428143181224</v>
      </c>
      <c r="U333" s="64">
        <f t="shared" ca="1" si="412"/>
        <v>0.97057415858066809</v>
      </c>
      <c r="V333" s="64">
        <f t="shared" ca="1" si="412"/>
        <v>0.99020580686236581</v>
      </c>
      <c r="W333" s="64">
        <f t="shared" ca="1" si="412"/>
        <v>0.9994159240405891</v>
      </c>
      <c r="X333" s="64">
        <f t="shared" ca="1" si="412"/>
        <v>0.98322152217828873</v>
      </c>
      <c r="Y333" s="64">
        <f t="shared" ca="1" si="412"/>
        <v>0.96920453632820291</v>
      </c>
      <c r="Z333" s="64">
        <f t="shared" ca="1" si="412"/>
        <v>0.95726717147679252</v>
      </c>
      <c r="AA333" s="64">
        <f t="shared" ca="1" si="412"/>
        <v>0.94508958381967723</v>
      </c>
      <c r="AB333" s="64">
        <f t="shared" ca="1" si="412"/>
        <v>0.92971754874782109</v>
      </c>
      <c r="AC333" s="64">
        <f t="shared" ca="1" si="412"/>
        <v>0.91674027773180111</v>
      </c>
      <c r="AD333" s="64">
        <f t="shared" ca="1" si="412"/>
        <v>0.9011717625065494</v>
      </c>
      <c r="AE333" s="64">
        <f t="shared" ca="1" si="412"/>
        <v>0.88787432077858508</v>
      </c>
      <c r="AF333" s="64">
        <f t="shared" ca="1" si="412"/>
        <v>0.88139509669805771</v>
      </c>
      <c r="AG333" s="64">
        <f t="shared" ca="1" si="412"/>
        <v>0.87823153667860021</v>
      </c>
      <c r="AH333" s="64">
        <f t="shared" ca="1" si="412"/>
        <v>0.87932395119540574</v>
      </c>
      <c r="AI333" s="64">
        <f t="shared" ca="1" si="412"/>
        <v>0.87615977912022347</v>
      </c>
      <c r="AJ333" s="64">
        <f t="shared" ca="1" si="412"/>
        <v>0.87544625727315029</v>
      </c>
      <c r="AK333" s="64">
        <f t="shared" ca="1" si="412"/>
        <v>0.87150938157833469</v>
      </c>
      <c r="AL333" s="64">
        <f t="shared" ca="1" si="412"/>
        <v>0.87086386886549239</v>
      </c>
      <c r="AM333" s="64">
        <f t="shared" ca="1" si="412"/>
        <v>0.8684983308975549</v>
      </c>
      <c r="AN333" s="64">
        <f t="shared" ca="1" si="412"/>
        <v>0.86924312663697778</v>
      </c>
      <c r="AO333" s="64">
        <f t="shared" ca="1" si="412"/>
        <v>0.87033052191160309</v>
      </c>
      <c r="AP333" s="64">
        <f t="shared" ca="1" si="412"/>
        <v>0.87010048441697019</v>
      </c>
      <c r="AQ333" s="64">
        <f t="shared" ca="1" si="412"/>
        <v>0.867913384246911</v>
      </c>
      <c r="AR333" s="64">
        <f t="shared" ca="1" si="412"/>
        <v>0.86896921756913481</v>
      </c>
      <c r="AS333" s="64">
        <f t="shared" ca="1" si="412"/>
        <v>0.87195501229475847</v>
      </c>
      <c r="AT333" s="64">
        <f t="shared" ca="1" si="412"/>
        <v>0.86844393287283339</v>
      </c>
      <c r="AV333" s="40">
        <f t="shared" ca="1" si="355"/>
        <v>0.9994159240405891</v>
      </c>
      <c r="AW333" s="41">
        <f t="shared" ca="1" si="356"/>
        <v>6</v>
      </c>
      <c r="AX333" t="str">
        <f t="shared" ca="1" si="359"/>
        <v>+60s</v>
      </c>
      <c r="AY333">
        <f t="shared" ca="1" si="360"/>
        <v>50</v>
      </c>
      <c r="AZ333" s="5">
        <f t="shared" ca="1" si="361"/>
        <v>0.83333333333333337</v>
      </c>
      <c r="BB333">
        <f t="shared" si="402"/>
        <v>0.1289189044566596</v>
      </c>
      <c r="BC333">
        <f t="shared" si="403"/>
        <v>0.87108109554334034</v>
      </c>
      <c r="BE333" s="33">
        <f t="shared" si="404"/>
        <v>3.2514392007857262</v>
      </c>
      <c r="BF333" s="32">
        <f t="shared" si="405"/>
        <v>0.2064658208371401</v>
      </c>
      <c r="BG333" s="33"/>
      <c r="BH333" s="34">
        <f t="shared" si="406"/>
        <v>0.79353417916285984</v>
      </c>
      <c r="BI333" s="34"/>
      <c r="BJ333" s="34">
        <f t="shared" si="411"/>
        <v>0.79353417916285984</v>
      </c>
      <c r="BK333" s="34"/>
      <c r="BL333" s="5">
        <f t="shared" ca="1" si="357"/>
        <v>0.8754278121789274</v>
      </c>
    </row>
    <row r="334" spans="1:64" x14ac:dyDescent="0.2">
      <c r="A334" s="45">
        <v>326</v>
      </c>
      <c r="B334" s="35">
        <f t="shared" si="407"/>
        <v>3.7615740740740651E-2</v>
      </c>
      <c r="C334" s="36">
        <v>93.125493038469216</v>
      </c>
      <c r="D334" s="29">
        <v>90</v>
      </c>
      <c r="E334" s="29">
        <v>3</v>
      </c>
      <c r="F334" s="37">
        <f t="shared" si="394"/>
        <v>0.5</v>
      </c>
      <c r="G334" s="38">
        <f t="shared" si="408"/>
        <v>90</v>
      </c>
      <c r="H334" s="31">
        <v>5</v>
      </c>
      <c r="I334" s="31">
        <v>20</v>
      </c>
      <c r="J334" s="36">
        <v>12.288657883132664</v>
      </c>
      <c r="K334" s="37">
        <f t="shared" si="396"/>
        <v>3.0721644707831661</v>
      </c>
      <c r="L334" s="30">
        <f t="shared" si="397"/>
        <v>3.0721644707831661</v>
      </c>
      <c r="M334" s="37">
        <f t="shared" si="398"/>
        <v>93.072164470783164</v>
      </c>
      <c r="N334" s="37">
        <f t="shared" si="399"/>
        <v>93.072164470783164</v>
      </c>
      <c r="O334" s="37">
        <f t="shared" si="400"/>
        <v>3.1254930384692159</v>
      </c>
      <c r="Q334" s="64">
        <f t="shared" ref="Q334:AT334" ca="1" si="413">IF(AND(ABS(SLOPE($L304:$L334,$A304:$A334)) &gt; $Q$3,
      ABS(SLOPE(OFFSET($O304:$O334, Q$7, 0),$A304:$A334)) &gt; $Q$3),
(MAX(0,(CORREL( $L304:$L334, OFFSET($O304:$O334, Q$7, 0) )))),
(1-ABS(SLOPE($L304:$L334, $A304:$A334)-SLOPE(OFFSET($O304:$O334, Q$7, 0),$A304:$A334)))
)</f>
        <v>0.91853144745726434</v>
      </c>
      <c r="R334" s="64">
        <f t="shared" ca="1" si="413"/>
        <v>0.93176363890913982</v>
      </c>
      <c r="S334" s="64">
        <f t="shared" ca="1" si="413"/>
        <v>0.94835358158918592</v>
      </c>
      <c r="T334" s="64">
        <f t="shared" ca="1" si="413"/>
        <v>0.96058492585173161</v>
      </c>
      <c r="U334" s="64">
        <f t="shared" ca="1" si="413"/>
        <v>0.98021657413342933</v>
      </c>
      <c r="V334" s="64">
        <f t="shared" ca="1" si="413"/>
        <v>0.99059484323047431</v>
      </c>
      <c r="W334" s="64">
        <f t="shared" ca="1" si="413"/>
        <v>0.99321075490722521</v>
      </c>
      <c r="X334" s="64">
        <f t="shared" ca="1" si="413"/>
        <v>0.9791937690571394</v>
      </c>
      <c r="Y334" s="64">
        <f t="shared" ca="1" si="413"/>
        <v>0.967256404205729</v>
      </c>
      <c r="Z334" s="64">
        <f t="shared" ca="1" si="413"/>
        <v>0.95507881654861382</v>
      </c>
      <c r="AA334" s="64">
        <f t="shared" ca="1" si="413"/>
        <v>0.93970678147675757</v>
      </c>
      <c r="AB334" s="64">
        <f t="shared" ca="1" si="413"/>
        <v>0.92672951046073759</v>
      </c>
      <c r="AC334" s="64">
        <f t="shared" ca="1" si="413"/>
        <v>0.91116099523548599</v>
      </c>
      <c r="AD334" s="64">
        <f t="shared" ca="1" si="413"/>
        <v>0.89786355350752167</v>
      </c>
      <c r="AE334" s="64">
        <f t="shared" ca="1" si="413"/>
        <v>0.8913843294269943</v>
      </c>
      <c r="AF334" s="64">
        <f t="shared" ca="1" si="413"/>
        <v>0.88822076940753669</v>
      </c>
      <c r="AG334" s="64">
        <f t="shared" ca="1" si="413"/>
        <v>0.88931318392434222</v>
      </c>
      <c r="AH334" s="64">
        <f t="shared" ca="1" si="413"/>
        <v>0.88614901184915995</v>
      </c>
      <c r="AI334" s="64">
        <f t="shared" ca="1" si="413"/>
        <v>0.88543549000208677</v>
      </c>
      <c r="AJ334" s="64">
        <f t="shared" ca="1" si="413"/>
        <v>0.88149861430727117</v>
      </c>
      <c r="AK334" s="64">
        <f t="shared" ca="1" si="413"/>
        <v>0.88085310159442887</v>
      </c>
      <c r="AL334" s="64">
        <f t="shared" ca="1" si="413"/>
        <v>0.8784875636264915</v>
      </c>
      <c r="AM334" s="64">
        <f t="shared" ca="1" si="413"/>
        <v>0.87923235936591437</v>
      </c>
      <c r="AN334" s="64">
        <f t="shared" ca="1" si="413"/>
        <v>0.88031975464053958</v>
      </c>
      <c r="AO334" s="64">
        <f t="shared" ca="1" si="413"/>
        <v>0.88008971714590678</v>
      </c>
      <c r="AP334" s="64">
        <f t="shared" ca="1" si="413"/>
        <v>0.87790261697584748</v>
      </c>
      <c r="AQ334" s="64">
        <f t="shared" ca="1" si="413"/>
        <v>0.87895845029807129</v>
      </c>
      <c r="AR334" s="64">
        <f t="shared" ca="1" si="413"/>
        <v>0.88194424502369506</v>
      </c>
      <c r="AS334" s="64">
        <f t="shared" ca="1" si="413"/>
        <v>0.87843316560176987</v>
      </c>
      <c r="AT334" s="64">
        <f t="shared" ca="1" si="413"/>
        <v>0.87834527766392823</v>
      </c>
      <c r="AV334" s="40">
        <f t="shared" ca="1" si="355"/>
        <v>0.99321075490722521</v>
      </c>
      <c r="AW334" s="41">
        <f t="shared" ca="1" si="356"/>
        <v>6</v>
      </c>
      <c r="AX334" t="str">
        <f t="shared" ca="1" si="359"/>
        <v>+60s</v>
      </c>
      <c r="AY334">
        <f t="shared" ca="1" si="360"/>
        <v>50</v>
      </c>
      <c r="AZ334" s="5">
        <f t="shared" ca="1" si="361"/>
        <v>0.83333333333333337</v>
      </c>
      <c r="BB334">
        <f t="shared" si="402"/>
        <v>1.0665713537209954E-2</v>
      </c>
      <c r="BC334">
        <f t="shared" si="403"/>
        <v>0.98933428646279009</v>
      </c>
      <c r="BE334" s="33">
        <f t="shared" si="404"/>
        <v>3.0721644707831661</v>
      </c>
      <c r="BF334" s="32">
        <f t="shared" si="405"/>
        <v>1.7081321855431691E-2</v>
      </c>
      <c r="BG334" s="33"/>
      <c r="BH334" s="34">
        <f t="shared" si="406"/>
        <v>0.98291867814456835</v>
      </c>
      <c r="BI334" s="34"/>
      <c r="BJ334" s="34">
        <f t="shared" si="411"/>
        <v>0.98291867814456835</v>
      </c>
      <c r="BK334" s="34"/>
      <c r="BL334" s="5">
        <f t="shared" ca="1" si="357"/>
        <v>0.93648758879504224</v>
      </c>
    </row>
    <row r="335" spans="1:64" x14ac:dyDescent="0.2">
      <c r="A335" s="45">
        <v>327</v>
      </c>
      <c r="B335" s="35">
        <f t="shared" si="407"/>
        <v>3.7731481481481394E-2</v>
      </c>
      <c r="C335" s="36">
        <v>93.65215768836218</v>
      </c>
      <c r="D335" s="29">
        <v>90</v>
      </c>
      <c r="E335" s="29">
        <v>3</v>
      </c>
      <c r="F335" s="37">
        <f t="shared" si="394"/>
        <v>0.5</v>
      </c>
      <c r="G335" s="38">
        <f t="shared" si="408"/>
        <v>90</v>
      </c>
      <c r="H335" s="31">
        <v>5</v>
      </c>
      <c r="I335" s="31">
        <v>20</v>
      </c>
      <c r="J335" s="36">
        <v>11.545224808597698</v>
      </c>
      <c r="K335" s="37">
        <f t="shared" si="396"/>
        <v>2.8863062021494246</v>
      </c>
      <c r="L335" s="30">
        <f t="shared" si="397"/>
        <v>2.8863062021494246</v>
      </c>
      <c r="M335" s="37">
        <f t="shared" si="398"/>
        <v>92.886306202149427</v>
      </c>
      <c r="N335" s="37">
        <f t="shared" si="399"/>
        <v>92.886306202149427</v>
      </c>
      <c r="O335" s="37">
        <f t="shared" si="400"/>
        <v>3.6521576883621805</v>
      </c>
      <c r="Q335" s="64">
        <f t="shared" ref="Q335:AT335" ca="1" si="414">IF(AND(ABS(SLOPE($L305:$L335,$A305:$A335)) &gt; $Q$3,
      ABS(SLOPE(OFFSET($O305:$O335, Q$7, 0),$A305:$A335)) &gt; $Q$3),
(MAX(0,(CORREL( $L305:$L335, OFFSET($O305:$O335, Q$7, 0) )))),
(1-ABS(SLOPE($L305:$L335, $A305:$A335)-SLOPE(OFFSET($O305:$O335, Q$7, 0),$A305:$A335)))
)</f>
        <v>0.92187475572906818</v>
      </c>
      <c r="R335" s="64">
        <f t="shared" ca="1" si="414"/>
        <v>0.93846469840911428</v>
      </c>
      <c r="S335" s="64">
        <f t="shared" ca="1" si="414"/>
        <v>0.95069604267165997</v>
      </c>
      <c r="T335" s="64">
        <f t="shared" ca="1" si="414"/>
        <v>0.97032769095335769</v>
      </c>
      <c r="U335" s="64">
        <f t="shared" ca="1" si="414"/>
        <v>0.98070596005040278</v>
      </c>
      <c r="V335" s="64">
        <f t="shared" ca="1" si="414"/>
        <v>0.89007505516414165</v>
      </c>
      <c r="W335" s="64">
        <f t="shared" ca="1" si="414"/>
        <v>0.92566434058191216</v>
      </c>
      <c r="X335" s="64">
        <f t="shared" ca="1" si="414"/>
        <v>0.93772560580221243</v>
      </c>
      <c r="Y335" s="64">
        <f t="shared" ca="1" si="414"/>
        <v>0.93474067192273935</v>
      </c>
      <c r="Z335" s="64">
        <f t="shared" ca="1" si="414"/>
        <v>0.93633207076195768</v>
      </c>
      <c r="AA335" s="64">
        <f t="shared" ca="1" si="414"/>
        <v>0.92377749619923255</v>
      </c>
      <c r="AB335" s="64">
        <f t="shared" ca="1" si="414"/>
        <v>0.91077699937019407</v>
      </c>
      <c r="AC335" s="64">
        <f t="shared" ca="1" si="414"/>
        <v>0.89537436107725055</v>
      </c>
      <c r="AD335" s="64">
        <f t="shared" ca="1" si="414"/>
        <v>0.86906934437497174</v>
      </c>
      <c r="AE335" s="64">
        <f t="shared" ca="1" si="414"/>
        <v>0.84782101409534116</v>
      </c>
      <c r="AF335" s="64">
        <f t="shared" ca="1" si="414"/>
        <v>0.83523671503617547</v>
      </c>
      <c r="AG335" s="64">
        <f t="shared" ca="1" si="414"/>
        <v>0.82021134297481924</v>
      </c>
      <c r="AH335" s="64">
        <f t="shared" ca="1" si="414"/>
        <v>0.80860176998383848</v>
      </c>
      <c r="AI335" s="64">
        <f t="shared" ca="1" si="414"/>
        <v>0.81074379554588383</v>
      </c>
      <c r="AJ335" s="64">
        <f t="shared" ca="1" si="414"/>
        <v>0.80888760561518258</v>
      </c>
      <c r="AK335" s="64">
        <f t="shared" ca="1" si="414"/>
        <v>0.81828801509235904</v>
      </c>
      <c r="AL335" s="64">
        <f t="shared" ca="1" si="414"/>
        <v>0.80054629517058695</v>
      </c>
      <c r="AM335" s="64">
        <f t="shared" ca="1" si="414"/>
        <v>0.81371787374671467</v>
      </c>
      <c r="AN335" s="64">
        <f t="shared" ca="1" si="414"/>
        <v>0.80473252857591948</v>
      </c>
      <c r="AO335" s="64">
        <f t="shared" ca="1" si="414"/>
        <v>0.79975745250125496</v>
      </c>
      <c r="AP335" s="64">
        <f t="shared" ca="1" si="414"/>
        <v>0.79440802246758213</v>
      </c>
      <c r="AQ335" s="64">
        <f t="shared" ca="1" si="414"/>
        <v>0.79570591487447184</v>
      </c>
      <c r="AR335" s="64">
        <f t="shared" ca="1" si="414"/>
        <v>0.8089472721192329</v>
      </c>
      <c r="AS335" s="64">
        <f t="shared" ca="1" si="414"/>
        <v>0.78844532696183911</v>
      </c>
      <c r="AT335" s="64">
        <f t="shared" ca="1" si="414"/>
        <v>0.80525746659814634</v>
      </c>
      <c r="AV335" s="40">
        <f t="shared" ca="1" si="355"/>
        <v>0.98070596005040278</v>
      </c>
      <c r="AW335" s="41">
        <f t="shared" ca="1" si="356"/>
        <v>4</v>
      </c>
      <c r="AX335" t="str">
        <f t="shared" ca="1" si="359"/>
        <v>+40s</v>
      </c>
      <c r="AY335">
        <f t="shared" ca="1" si="360"/>
        <v>30</v>
      </c>
      <c r="AZ335" s="5">
        <f t="shared" ca="1" si="361"/>
        <v>0.9</v>
      </c>
      <c r="BB335">
        <f t="shared" si="402"/>
        <v>0.15317029724255118</v>
      </c>
      <c r="BC335">
        <f t="shared" si="403"/>
        <v>0.84682970275744884</v>
      </c>
      <c r="BE335" s="33">
        <f t="shared" si="404"/>
        <v>2.8863062021494246</v>
      </c>
      <c r="BF335" s="32">
        <f t="shared" si="405"/>
        <v>0.24530483935878988</v>
      </c>
      <c r="BG335" s="33"/>
      <c r="BH335" s="34">
        <f t="shared" si="406"/>
        <v>0.75469516064121012</v>
      </c>
      <c r="BI335" s="34"/>
      <c r="BJ335" s="34">
        <f t="shared" si="411"/>
        <v>0.75469516064121012</v>
      </c>
      <c r="BK335" s="34"/>
      <c r="BL335" s="5">
        <f t="shared" ca="1" si="357"/>
        <v>0.87846704023053768</v>
      </c>
    </row>
    <row r="336" spans="1:64" x14ac:dyDescent="0.2">
      <c r="A336" s="45">
        <v>328</v>
      </c>
      <c r="B336" s="35">
        <f t="shared" si="407"/>
        <v>3.7847222222222136E-2</v>
      </c>
      <c r="C336" s="36">
        <v>93.424057056924767</v>
      </c>
      <c r="D336" s="29">
        <v>90</v>
      </c>
      <c r="E336" s="29">
        <v>3</v>
      </c>
      <c r="F336" s="37">
        <f t="shared" si="394"/>
        <v>0.5</v>
      </c>
      <c r="G336" s="38">
        <f t="shared" si="408"/>
        <v>90</v>
      </c>
      <c r="H336" s="31">
        <v>5</v>
      </c>
      <c r="I336" s="31">
        <v>20</v>
      </c>
      <c r="J336" s="36">
        <v>10.777050730039075</v>
      </c>
      <c r="K336" s="37">
        <f t="shared" si="396"/>
        <v>2.6942626825097689</v>
      </c>
      <c r="L336" s="30">
        <f t="shared" si="397"/>
        <v>2.6942626825097689</v>
      </c>
      <c r="M336" s="37">
        <f t="shared" si="398"/>
        <v>92.694262682509773</v>
      </c>
      <c r="N336" s="37">
        <f t="shared" si="399"/>
        <v>92.694262682509773</v>
      </c>
      <c r="O336" s="37">
        <f t="shared" si="400"/>
        <v>3.4240570569247666</v>
      </c>
      <c r="Q336" s="64">
        <f t="shared" ref="Q336:AT336" ca="1" si="415">IF(AND(ABS(SLOPE($L306:$L336,$A306:$A336)) &gt; $Q$3,
      ABS(SLOPE(OFFSET($O306:$O336, Q$7, 0),$A306:$A336)) &gt; $Q$3),
(MAX(0,(CORREL( $L306:$L336, OFFSET($O306:$O336, Q$7, 0) )))),
(1-ABS(SLOPE($L306:$L336, $A306:$A336)-SLOPE(OFFSET($O306:$O336, Q$7, 0),$A306:$A336)))
)</f>
        <v>0.92869735630103567</v>
      </c>
      <c r="R336" s="64">
        <f t="shared" ca="1" si="415"/>
        <v>0.94092870056358124</v>
      </c>
      <c r="S336" s="64">
        <f t="shared" ca="1" si="415"/>
        <v>0.96056034884527897</v>
      </c>
      <c r="T336" s="64">
        <f t="shared" ca="1" si="415"/>
        <v>0.97093861794232406</v>
      </c>
      <c r="U336" s="64">
        <f t="shared" ca="1" si="415"/>
        <v>0.86747634739549007</v>
      </c>
      <c r="V336" s="64">
        <f t="shared" ca="1" si="415"/>
        <v>0.91176978010559739</v>
      </c>
      <c r="W336" s="64">
        <f t="shared" ca="1" si="415"/>
        <v>0.93241536920037227</v>
      </c>
      <c r="X336" s="64">
        <f t="shared" ca="1" si="415"/>
        <v>0.9395582857488094</v>
      </c>
      <c r="Y336" s="64">
        <f t="shared" ca="1" si="415"/>
        <v>0.9469498860198583</v>
      </c>
      <c r="Z336" s="64">
        <f t="shared" ca="1" si="415"/>
        <v>0.94162619718256602</v>
      </c>
      <c r="AA336" s="64">
        <f t="shared" ca="1" si="415"/>
        <v>0.93507928748308733</v>
      </c>
      <c r="AB336" s="64">
        <f t="shared" ca="1" si="415"/>
        <v>0.92430618125154629</v>
      </c>
      <c r="AC336" s="64">
        <f t="shared" ca="1" si="415"/>
        <v>0.90259844705828807</v>
      </c>
      <c r="AD336" s="64">
        <f t="shared" ca="1" si="415"/>
        <v>0.88436341920028527</v>
      </c>
      <c r="AE336" s="64">
        <f t="shared" ca="1" si="415"/>
        <v>0.87321760663919812</v>
      </c>
      <c r="AF336" s="64">
        <f t="shared" ca="1" si="415"/>
        <v>0.86027301338525319</v>
      </c>
      <c r="AG336" s="64">
        <f t="shared" ca="1" si="415"/>
        <v>0.85006113806500649</v>
      </c>
      <c r="AH336" s="64">
        <f t="shared" ca="1" si="415"/>
        <v>0.85189925745688122</v>
      </c>
      <c r="AI336" s="64">
        <f t="shared" ca="1" si="415"/>
        <v>0.85027167506151946</v>
      </c>
      <c r="AJ336" s="64">
        <f t="shared" ca="1" si="415"/>
        <v>0.85847484218791681</v>
      </c>
      <c r="AK336" s="64">
        <f t="shared" ca="1" si="415"/>
        <v>0.84270665566458969</v>
      </c>
      <c r="AL336" s="64">
        <f t="shared" ca="1" si="415"/>
        <v>0.85445202441494228</v>
      </c>
      <c r="AM336" s="64">
        <f t="shared" ca="1" si="415"/>
        <v>0.84651794772397204</v>
      </c>
      <c r="AN336" s="64">
        <f t="shared" ca="1" si="415"/>
        <v>0.84216911445789666</v>
      </c>
      <c r="AO336" s="64">
        <f t="shared" ca="1" si="415"/>
        <v>0.83738976599156079</v>
      </c>
      <c r="AP336" s="64">
        <f t="shared" ca="1" si="415"/>
        <v>0.83854773779000491</v>
      </c>
      <c r="AQ336" s="64">
        <f t="shared" ca="1" si="415"/>
        <v>0.84997629813896702</v>
      </c>
      <c r="AR336" s="64">
        <f t="shared" ca="1" si="415"/>
        <v>0.8318258385066678</v>
      </c>
      <c r="AS336" s="64">
        <f t="shared" ca="1" si="415"/>
        <v>0.84651265500573947</v>
      </c>
      <c r="AT336" s="64">
        <f t="shared" ca="1" si="415"/>
        <v>0.84574190801958327</v>
      </c>
      <c r="AV336" s="40">
        <f t="shared" ca="1" si="355"/>
        <v>0.97093861794232406</v>
      </c>
      <c r="AW336" s="41">
        <f t="shared" ca="1" si="356"/>
        <v>3</v>
      </c>
      <c r="AX336" t="str">
        <f t="shared" ca="1" si="359"/>
        <v>+30s</v>
      </c>
      <c r="AY336">
        <f t="shared" ca="1" si="360"/>
        <v>20</v>
      </c>
      <c r="AZ336" s="5">
        <f t="shared" ca="1" si="361"/>
        <v>0.93333333333333335</v>
      </c>
      <c r="BB336">
        <f t="shared" si="402"/>
        <v>0.14595887488299955</v>
      </c>
      <c r="BC336">
        <f t="shared" si="403"/>
        <v>0.85404112511700048</v>
      </c>
      <c r="BE336" s="33">
        <f t="shared" si="404"/>
        <v>2.6942626825097689</v>
      </c>
      <c r="BF336" s="32">
        <f t="shared" si="405"/>
        <v>0.23375562364722849</v>
      </c>
      <c r="BG336" s="33"/>
      <c r="BH336" s="34">
        <f t="shared" si="406"/>
        <v>0.76624437635277154</v>
      </c>
      <c r="BI336" s="34"/>
      <c r="BJ336" s="34">
        <f t="shared" si="411"/>
        <v>0.76624437635277154</v>
      </c>
      <c r="BK336" s="34"/>
      <c r="BL336" s="5">
        <f t="shared" ca="1" si="357"/>
        <v>0.89017210920947631</v>
      </c>
    </row>
    <row r="337" spans="1:64" x14ac:dyDescent="0.2">
      <c r="A337" s="45">
        <v>329</v>
      </c>
      <c r="B337" s="35">
        <f t="shared" si="407"/>
        <v>3.7962962962962879E-2</v>
      </c>
      <c r="C337" s="36">
        <v>93.277700249967239</v>
      </c>
      <c r="D337" s="29">
        <v>90</v>
      </c>
      <c r="E337" s="29">
        <v>3</v>
      </c>
      <c r="F337" s="37">
        <f t="shared" si="394"/>
        <v>0.5</v>
      </c>
      <c r="G337" s="38">
        <f t="shared" si="408"/>
        <v>90</v>
      </c>
      <c r="H337" s="31">
        <v>5</v>
      </c>
      <c r="I337" s="31">
        <v>20</v>
      </c>
      <c r="J337" s="36">
        <v>9.9857818170449058</v>
      </c>
      <c r="K337" s="37">
        <f t="shared" si="396"/>
        <v>2.4964454542612264</v>
      </c>
      <c r="L337" s="30">
        <f t="shared" si="397"/>
        <v>2.4964454542612264</v>
      </c>
      <c r="M337" s="37">
        <f t="shared" si="398"/>
        <v>92.49644545426122</v>
      </c>
      <c r="N337" s="37">
        <f t="shared" si="399"/>
        <v>92.49644545426122</v>
      </c>
      <c r="O337" s="37">
        <f t="shared" si="400"/>
        <v>3.2777002499672392</v>
      </c>
      <c r="Q337" s="64">
        <f t="shared" ref="Q337:AT337" ca="1" si="416">IF(AND(ABS(SLOPE($L307:$L337,$A307:$A337)) &gt; $Q$3,
      ABS(SLOPE(OFFSET($O307:$O337, Q$7, 0),$A307:$A337)) &gt; $Q$3),
(MAX(0,(CORREL( $L307:$L337, OFFSET($O307:$O337, Q$7, 0) )))),
(1-ABS(SLOPE($L307:$L337, $A307:$A337)-SLOPE(OFFSET($O307:$O337, Q$7, 0),$A307:$A337)))
)</f>
        <v>0.93130383059245103</v>
      </c>
      <c r="R337" s="64">
        <f t="shared" ca="1" si="416"/>
        <v>0.95093547887414887</v>
      </c>
      <c r="S337" s="64">
        <f t="shared" ca="1" si="416"/>
        <v>0.96131374797119384</v>
      </c>
      <c r="T337" s="64">
        <f t="shared" ca="1" si="416"/>
        <v>0.84520580656267374</v>
      </c>
      <c r="U337" s="64">
        <f t="shared" ca="1" si="416"/>
        <v>0.89636537664790306</v>
      </c>
      <c r="V337" s="64">
        <f t="shared" ca="1" si="416"/>
        <v>0.92388678690769765</v>
      </c>
      <c r="W337" s="64">
        <f t="shared" ca="1" si="416"/>
        <v>0.93921971501434631</v>
      </c>
      <c r="X337" s="64">
        <f t="shared" ca="1" si="416"/>
        <v>0.95128678963310742</v>
      </c>
      <c r="Y337" s="64">
        <f t="shared" ca="1" si="416"/>
        <v>0.95185759282053783</v>
      </c>
      <c r="Z337" s="64">
        <f t="shared" ca="1" si="416"/>
        <v>0.95057965619809681</v>
      </c>
      <c r="AA337" s="64">
        <f t="shared" ca="1" si="416"/>
        <v>0.94361377521145251</v>
      </c>
      <c r="AB337" s="64">
        <f t="shared" ca="1" si="416"/>
        <v>0.92573654333850763</v>
      </c>
      <c r="AC337" s="64">
        <f t="shared" ca="1" si="416"/>
        <v>0.91003035214060468</v>
      </c>
      <c r="AD337" s="64">
        <f t="shared" ca="1" si="416"/>
        <v>0.90010279251873926</v>
      </c>
      <c r="AE337" s="64">
        <f t="shared" ca="1" si="416"/>
        <v>0.88890603493291553</v>
      </c>
      <c r="AF337" s="64">
        <f t="shared" ca="1" si="416"/>
        <v>0.87987507370564699</v>
      </c>
      <c r="AG337" s="64">
        <f t="shared" ca="1" si="416"/>
        <v>0.88145815204499711</v>
      </c>
      <c r="AH337" s="64">
        <f t="shared" ca="1" si="416"/>
        <v>0.88002352703185682</v>
      </c>
      <c r="AI337" s="64">
        <f t="shared" ca="1" si="416"/>
        <v>0.88721760589170495</v>
      </c>
      <c r="AJ337" s="64">
        <f t="shared" ca="1" si="416"/>
        <v>0.87312295912351456</v>
      </c>
      <c r="AK337" s="64">
        <f t="shared" ca="1" si="416"/>
        <v>0.88365732989889223</v>
      </c>
      <c r="AL337" s="64">
        <f t="shared" ca="1" si="416"/>
        <v>0.87661261509566379</v>
      </c>
      <c r="AM337" s="64">
        <f t="shared" ca="1" si="416"/>
        <v>0.87279186900032579</v>
      </c>
      <c r="AN337" s="64">
        <f t="shared" ca="1" si="416"/>
        <v>0.86849696034870105</v>
      </c>
      <c r="AO337" s="64">
        <f t="shared" ca="1" si="416"/>
        <v>0.86953609958127542</v>
      </c>
      <c r="AP337" s="64">
        <f t="shared" ca="1" si="416"/>
        <v>0.87944124327262485</v>
      </c>
      <c r="AQ337" s="64">
        <f t="shared" ca="1" si="416"/>
        <v>0.86328194012650283</v>
      </c>
      <c r="AR337" s="64">
        <f t="shared" ca="1" si="416"/>
        <v>0.87617687719923032</v>
      </c>
      <c r="AS337" s="64">
        <f t="shared" ca="1" si="416"/>
        <v>0.87554690865704465</v>
      </c>
      <c r="AT337" s="64">
        <f t="shared" ca="1" si="416"/>
        <v>0.88635686573373684</v>
      </c>
      <c r="AV337" s="40">
        <f t="shared" ca="1" si="355"/>
        <v>0.96131374797119384</v>
      </c>
      <c r="AW337" s="41">
        <f t="shared" ca="1" si="356"/>
        <v>2</v>
      </c>
      <c r="AX337" t="str">
        <f t="shared" ca="1" si="359"/>
        <v>+20s</v>
      </c>
      <c r="AY337">
        <f t="shared" ca="1" si="360"/>
        <v>10</v>
      </c>
      <c r="AZ337" s="5">
        <f t="shared" ca="1" si="361"/>
        <v>0.96666666666666667</v>
      </c>
      <c r="BB337">
        <f t="shared" si="402"/>
        <v>0.15625095914120254</v>
      </c>
      <c r="BC337">
        <f t="shared" si="403"/>
        <v>0.84374904085879743</v>
      </c>
      <c r="BE337" s="33">
        <f t="shared" si="404"/>
        <v>2.4964454542612264</v>
      </c>
      <c r="BF337" s="32">
        <f t="shared" si="405"/>
        <v>0.25023857184982723</v>
      </c>
      <c r="BG337" s="33"/>
      <c r="BH337" s="34">
        <f t="shared" si="406"/>
        <v>0.74976142815017277</v>
      </c>
      <c r="BI337" s="34"/>
      <c r="BJ337" s="34">
        <f t="shared" si="411"/>
        <v>0.74976142815017277</v>
      </c>
      <c r="BK337" s="34"/>
      <c r="BL337" s="5">
        <f t="shared" ca="1" si="357"/>
        <v>0.89258061426267776</v>
      </c>
    </row>
    <row r="338" spans="1:64" x14ac:dyDescent="0.2">
      <c r="A338" s="45">
        <v>330</v>
      </c>
      <c r="B338" s="35">
        <f t="shared" si="407"/>
        <v>3.8078703703703622E-2</v>
      </c>
      <c r="C338" s="36">
        <v>92.591883788913194</v>
      </c>
      <c r="D338" s="29">
        <v>90</v>
      </c>
      <c r="E338" s="29">
        <v>3</v>
      </c>
      <c r="F338" s="37">
        <f t="shared" si="394"/>
        <v>0.5</v>
      </c>
      <c r="G338" s="38">
        <f t="shared" si="408"/>
        <v>90</v>
      </c>
      <c r="H338" s="31">
        <v>5</v>
      </c>
      <c r="I338" s="31">
        <v>20</v>
      </c>
      <c r="J338" s="36">
        <v>9.1731137306079464</v>
      </c>
      <c r="K338" s="37">
        <f t="shared" si="396"/>
        <v>2.2932784326519866</v>
      </c>
      <c r="L338" s="30">
        <f t="shared" si="397"/>
        <v>2.2932784326519866</v>
      </c>
      <c r="M338" s="37">
        <f t="shared" si="398"/>
        <v>92.293278432651988</v>
      </c>
      <c r="N338" s="37">
        <f t="shared" si="399"/>
        <v>92.293278432651988</v>
      </c>
      <c r="O338" s="37">
        <f t="shared" si="400"/>
        <v>2.5918837889131936</v>
      </c>
      <c r="Q338" s="64">
        <f t="shared" ref="Q338:AT338" ca="1" si="417">IF(AND(ABS(SLOPE($L308:$L338,$A308:$A338)) &gt; $Q$3,
      ABS(SLOPE(OFFSET($O308:$O338, Q$7, 0),$A308:$A338)) &gt; $Q$3),
(MAX(0,(CORREL( $L308:$L338, OFFSET($O308:$O338, Q$7, 0) )))),
(1-ABS(SLOPE($L308:$L338, $A308:$A338)-SLOPE(OFFSET($O308:$O338, Q$7, 0),$A308:$A338)))
)</f>
        <v>0.94147370679222675</v>
      </c>
      <c r="R338" s="64">
        <f t="shared" ca="1" si="417"/>
        <v>0.95185197588927184</v>
      </c>
      <c r="S338" s="64">
        <f t="shared" ca="1" si="417"/>
        <v>0.82425543816836611</v>
      </c>
      <c r="T338" s="64">
        <f t="shared" ca="1" si="417"/>
        <v>0.88092332037258025</v>
      </c>
      <c r="U338" s="64">
        <f t="shared" ca="1" si="417"/>
        <v>0.91403312773598244</v>
      </c>
      <c r="V338" s="64">
        <f t="shared" ca="1" si="417"/>
        <v>0.93607579362001581</v>
      </c>
      <c r="W338" s="64">
        <f t="shared" ca="1" si="417"/>
        <v>0.95196318369881394</v>
      </c>
      <c r="X338" s="64">
        <f t="shared" ca="1" si="417"/>
        <v>0.95739501727351251</v>
      </c>
      <c r="Y338" s="64">
        <f t="shared" ca="1" si="417"/>
        <v>0.96046771613365212</v>
      </c>
      <c r="Z338" s="64">
        <f t="shared" ca="1" si="417"/>
        <v>0.95666392261928168</v>
      </c>
      <c r="AA338" s="64">
        <f t="shared" ca="1" si="417"/>
        <v>0.94200126059265921</v>
      </c>
      <c r="AB338" s="64">
        <f t="shared" ca="1" si="417"/>
        <v>0.92842918418041376</v>
      </c>
      <c r="AC338" s="64">
        <f t="shared" ca="1" si="417"/>
        <v>0.91953692404505005</v>
      </c>
      <c r="AD338" s="64">
        <f t="shared" ca="1" si="417"/>
        <v>0.90981622615457247</v>
      </c>
      <c r="AE338" s="64">
        <f t="shared" ca="1" si="417"/>
        <v>0.90178702641841546</v>
      </c>
      <c r="AF338" s="64">
        <f t="shared" ca="1" si="417"/>
        <v>0.90315487550238438</v>
      </c>
      <c r="AG338" s="64">
        <f t="shared" ca="1" si="417"/>
        <v>0.90188380987958194</v>
      </c>
      <c r="AH338" s="64">
        <f t="shared" ca="1" si="417"/>
        <v>0.908223480647951</v>
      </c>
      <c r="AI338" s="64">
        <f t="shared" ca="1" si="417"/>
        <v>0.8955524403077747</v>
      </c>
      <c r="AJ338" s="64">
        <f t="shared" ca="1" si="417"/>
        <v>0.90505564594675203</v>
      </c>
      <c r="AK338" s="64">
        <f t="shared" ca="1" si="417"/>
        <v>0.89876611316283306</v>
      </c>
      <c r="AL338" s="64">
        <f t="shared" ca="1" si="417"/>
        <v>0.89539267568506842</v>
      </c>
      <c r="AM338" s="64">
        <f t="shared" ca="1" si="417"/>
        <v>0.89151051414039095</v>
      </c>
      <c r="AN338" s="64">
        <f t="shared" ca="1" si="417"/>
        <v>0.89244845086270908</v>
      </c>
      <c r="AO338" s="64">
        <f t="shared" ca="1" si="417"/>
        <v>0.90106661292460832</v>
      </c>
      <c r="AP338" s="64">
        <f t="shared" ca="1" si="417"/>
        <v>0.88659923724547729</v>
      </c>
      <c r="AQ338" s="64">
        <f t="shared" ca="1" si="417"/>
        <v>0.89797660047039674</v>
      </c>
      <c r="AR338" s="64">
        <f t="shared" ca="1" si="417"/>
        <v>0.89746469113396554</v>
      </c>
      <c r="AS338" s="64">
        <f t="shared" ca="1" si="417"/>
        <v>0.90709710040108205</v>
      </c>
      <c r="AT338" s="64">
        <f t="shared" ca="1" si="417"/>
        <v>0.90265098291042412</v>
      </c>
      <c r="AV338" s="40">
        <f t="shared" ca="1" si="355"/>
        <v>0.96046771613365212</v>
      </c>
      <c r="AW338" s="41">
        <f t="shared" ca="1" si="356"/>
        <v>8</v>
      </c>
      <c r="AX338" t="str">
        <f t="shared" ca="1" si="359"/>
        <v>+80s</v>
      </c>
      <c r="AY338">
        <f t="shared" ca="1" si="360"/>
        <v>70</v>
      </c>
      <c r="AZ338" s="5">
        <f t="shared" ca="1" si="361"/>
        <v>0.76666666666666672</v>
      </c>
      <c r="BB338">
        <f t="shared" si="402"/>
        <v>5.9721071252241395E-2</v>
      </c>
      <c r="BC338">
        <f t="shared" si="403"/>
        <v>0.94027892874775865</v>
      </c>
      <c r="BE338" s="33">
        <f t="shared" si="404"/>
        <v>2.2932784326519866</v>
      </c>
      <c r="BF338" s="32">
        <f t="shared" si="405"/>
        <v>9.5644312595850614E-2</v>
      </c>
      <c r="BG338" s="33"/>
      <c r="BH338" s="34">
        <f t="shared" si="406"/>
        <v>0.9043556874041494</v>
      </c>
      <c r="BI338" s="34"/>
      <c r="BJ338" s="34">
        <f t="shared" si="411"/>
        <v>0.9043556874041494</v>
      </c>
      <c r="BK338" s="34"/>
      <c r="BL338" s="5">
        <f t="shared" ca="1" si="357"/>
        <v>0.87716335673482282</v>
      </c>
    </row>
    <row r="339" spans="1:64" x14ac:dyDescent="0.2">
      <c r="A339" s="45">
        <v>331</v>
      </c>
      <c r="B339" s="35">
        <f t="shared" si="407"/>
        <v>3.8194444444444364E-2</v>
      </c>
      <c r="C339" s="36">
        <v>93.037659954065106</v>
      </c>
      <c r="D339" s="29">
        <v>90</v>
      </c>
      <c r="E339" s="29">
        <v>3</v>
      </c>
      <c r="F339" s="37">
        <f t="shared" si="394"/>
        <v>0.5</v>
      </c>
      <c r="G339" s="38">
        <f t="shared" si="408"/>
        <v>90</v>
      </c>
      <c r="H339" s="31">
        <v>5</v>
      </c>
      <c r="I339" s="31">
        <v>20</v>
      </c>
      <c r="J339" s="36">
        <v>8.3407879893845926</v>
      </c>
      <c r="K339" s="37">
        <f t="shared" si="396"/>
        <v>2.0851969973461482</v>
      </c>
      <c r="L339" s="30">
        <f t="shared" si="397"/>
        <v>2.0851969973461482</v>
      </c>
      <c r="M339" s="37">
        <f t="shared" si="398"/>
        <v>92.085196997346145</v>
      </c>
      <c r="N339" s="37">
        <f t="shared" si="399"/>
        <v>92.085196997346145</v>
      </c>
      <c r="O339" s="37">
        <f t="shared" si="400"/>
        <v>3.0376599540651057</v>
      </c>
      <c r="Q339" s="64">
        <f t="shared" ref="Q339:AT339" ca="1" si="418">IF(AND(ABS(SLOPE($L309:$L339,$A309:$A339)) &gt; $Q$3,
      ABS(SLOPE(OFFSET($O309:$O339, Q$7, 0),$A309:$A339)) &gt; $Q$3),
(MAX(0,(CORREL( $L309:$L339, OFFSET($O309:$O339, Q$7, 0) )))),
(1-ABS(SLOPE($L309:$L339, $A309:$A339)-SLOPE(OFFSET($O309:$O339, Q$7, 0),$A309:$A339)))
)</f>
        <v>0.94257357793587149</v>
      </c>
      <c r="R339" s="64">
        <f t="shared" ca="1" si="418"/>
        <v>0.80494914845150023</v>
      </c>
      <c r="S339" s="64">
        <f t="shared" ca="1" si="418"/>
        <v>0.86611268474302161</v>
      </c>
      <c r="T339" s="64">
        <f t="shared" ca="1" si="418"/>
        <v>0.90383527130665686</v>
      </c>
      <c r="U339" s="64">
        <f t="shared" ca="1" si="418"/>
        <v>0.93145389445644955</v>
      </c>
      <c r="V339" s="64">
        <f t="shared" ca="1" si="418"/>
        <v>0.95050897628567832</v>
      </c>
      <c r="W339" s="64">
        <f t="shared" ca="1" si="418"/>
        <v>0.96000281697627265</v>
      </c>
      <c r="X339" s="64">
        <f t="shared" ca="1" si="418"/>
        <v>0.96671482095806738</v>
      </c>
      <c r="Y339" s="64">
        <f t="shared" ca="1" si="418"/>
        <v>0.96556892928422478</v>
      </c>
      <c r="Z339" s="64">
        <f t="shared" ca="1" si="418"/>
        <v>0.95363120273838531</v>
      </c>
      <c r="AA339" s="64">
        <f t="shared" ca="1" si="418"/>
        <v>0.94187632615038386</v>
      </c>
      <c r="AB339" s="64">
        <f t="shared" ca="1" si="418"/>
        <v>0.93387052435622508</v>
      </c>
      <c r="AC339" s="64">
        <f t="shared" ca="1" si="418"/>
        <v>0.92540740023126489</v>
      </c>
      <c r="AD339" s="64">
        <f t="shared" ca="1" si="418"/>
        <v>0.91823472174366816</v>
      </c>
      <c r="AE339" s="64">
        <f t="shared" ca="1" si="418"/>
        <v>0.91941930495806967</v>
      </c>
      <c r="AF339" s="64">
        <f t="shared" ca="1" si="418"/>
        <v>0.91828800043400949</v>
      </c>
      <c r="AG339" s="64">
        <f t="shared" ca="1" si="418"/>
        <v>0.92389821884826917</v>
      </c>
      <c r="AH339" s="64">
        <f t="shared" ca="1" si="418"/>
        <v>0.91244706008366139</v>
      </c>
      <c r="AI339" s="64">
        <f t="shared" ca="1" si="418"/>
        <v>0.92106597492106235</v>
      </c>
      <c r="AJ339" s="64">
        <f t="shared" ca="1" si="418"/>
        <v>0.91542263669182322</v>
      </c>
      <c r="AK339" s="64">
        <f t="shared" ca="1" si="418"/>
        <v>0.91243120525237265</v>
      </c>
      <c r="AL339" s="64">
        <f t="shared" ca="1" si="418"/>
        <v>0.90890316725730458</v>
      </c>
      <c r="AM339" s="64">
        <f t="shared" ca="1" si="418"/>
        <v>0.90975430512350808</v>
      </c>
      <c r="AN339" s="64">
        <f t="shared" ca="1" si="418"/>
        <v>0.9172756813549714</v>
      </c>
      <c r="AO339" s="64">
        <f t="shared" ca="1" si="418"/>
        <v>0.9042568536657537</v>
      </c>
      <c r="AP339" s="64">
        <f t="shared" ca="1" si="418"/>
        <v>0.9143383371910514</v>
      </c>
      <c r="AQ339" s="64">
        <f t="shared" ca="1" si="418"/>
        <v>0.91392644814652135</v>
      </c>
      <c r="AR339" s="64">
        <f t="shared" ca="1" si="418"/>
        <v>0.92255162376792987</v>
      </c>
      <c r="AS339" s="64">
        <f t="shared" ca="1" si="418"/>
        <v>0.91847845898274116</v>
      </c>
      <c r="AT339" s="64">
        <f t="shared" ca="1" si="418"/>
        <v>0.91510893470449262</v>
      </c>
      <c r="AV339" s="40">
        <f t="shared" ca="1" si="355"/>
        <v>0.96671482095806738</v>
      </c>
      <c r="AW339" s="41">
        <f t="shared" ca="1" si="356"/>
        <v>7</v>
      </c>
      <c r="AX339" t="str">
        <f t="shared" ca="1" si="359"/>
        <v>+70s</v>
      </c>
      <c r="AY339">
        <f t="shared" ca="1" si="360"/>
        <v>60</v>
      </c>
      <c r="AZ339" s="5">
        <f t="shared" ca="1" si="361"/>
        <v>0.8</v>
      </c>
      <c r="BB339">
        <f t="shared" si="402"/>
        <v>0.19049259134379151</v>
      </c>
      <c r="BC339">
        <f t="shared" si="403"/>
        <v>0.80950740865620852</v>
      </c>
      <c r="BE339" s="33">
        <f t="shared" si="404"/>
        <v>2.0851969973461482</v>
      </c>
      <c r="BF339" s="32">
        <f t="shared" si="405"/>
        <v>0.30507712892031258</v>
      </c>
      <c r="BG339" s="33"/>
      <c r="BH339" s="34">
        <f t="shared" si="406"/>
        <v>0.69492287107968742</v>
      </c>
      <c r="BI339" s="34"/>
      <c r="BJ339" s="34">
        <f t="shared" si="411"/>
        <v>0.69492287107968742</v>
      </c>
      <c r="BK339" s="34"/>
      <c r="BL339" s="5">
        <f t="shared" ca="1" si="357"/>
        <v>0.82054589734591821</v>
      </c>
    </row>
    <row r="340" spans="1:64" x14ac:dyDescent="0.2">
      <c r="A340" s="45">
        <v>332</v>
      </c>
      <c r="B340" s="35">
        <f t="shared" si="407"/>
        <v>3.8310185185185107E-2</v>
      </c>
      <c r="C340" s="36">
        <v>92.389743947760451</v>
      </c>
      <c r="D340" s="29">
        <v>90</v>
      </c>
      <c r="E340" s="29">
        <v>3</v>
      </c>
      <c r="F340" s="37">
        <f t="shared" si="394"/>
        <v>0.5</v>
      </c>
      <c r="G340" s="38">
        <f t="shared" si="408"/>
        <v>90</v>
      </c>
      <c r="H340" s="31">
        <v>5</v>
      </c>
      <c r="I340" s="31">
        <v>20</v>
      </c>
      <c r="J340" s="36">
        <v>7.4905882376827222</v>
      </c>
      <c r="K340" s="37">
        <f t="shared" si="396"/>
        <v>1.8726470594206805</v>
      </c>
      <c r="L340" s="30">
        <f t="shared" si="397"/>
        <v>1.8726470594206805</v>
      </c>
      <c r="M340" s="37">
        <f t="shared" si="398"/>
        <v>91.872647059420686</v>
      </c>
      <c r="N340" s="37">
        <f t="shared" si="399"/>
        <v>91.872647059420686</v>
      </c>
      <c r="O340" s="37">
        <f t="shared" si="400"/>
        <v>2.3897439477604507</v>
      </c>
      <c r="Q340" s="64">
        <f t="shared" ref="Q340:AT340" ca="1" si="419">IF(AND(ABS(SLOPE($L310:$L340,$A310:$A340)) &gt; $Q$3,
      ABS(SLOPE(OFFSET($O310:$O340, Q$7, 0),$A310:$A340)) &gt; $Q$3),
(MAX(0,(CORREL( $L310:$L340, OFFSET($O310:$O340, Q$7, 0) )))),
(1-ABS(SLOPE($L310:$L340, $A310:$A340)-SLOPE(OFFSET($O310:$O340, Q$7, 0),$A310:$A340)))
)</f>
        <v>0.78730529621364131</v>
      </c>
      <c r="R340" s="64">
        <f t="shared" ca="1" si="419"/>
        <v>0.85219878220362399</v>
      </c>
      <c r="S340" s="64">
        <f t="shared" ca="1" si="419"/>
        <v>0.89378661879941923</v>
      </c>
      <c r="T340" s="64">
        <f t="shared" ca="1" si="419"/>
        <v>0.92610496329611469</v>
      </c>
      <c r="U340" s="64">
        <f t="shared" ca="1" si="419"/>
        <v>0.94782482432782356</v>
      </c>
      <c r="V340" s="64">
        <f t="shared" ca="1" si="419"/>
        <v>0.96075852836618603</v>
      </c>
      <c r="W340" s="64">
        <f t="shared" ca="1" si="419"/>
        <v>0.97055516728855584</v>
      </c>
      <c r="X340" s="64">
        <f t="shared" ca="1" si="419"/>
        <v>0.97167129405801111</v>
      </c>
      <c r="Y340" s="64">
        <f t="shared" ca="1" si="419"/>
        <v>0.9620690257179213</v>
      </c>
      <c r="Z340" s="64">
        <f t="shared" ca="1" si="419"/>
        <v>0.95187739263617577</v>
      </c>
      <c r="AA340" s="64">
        <f t="shared" ca="1" si="419"/>
        <v>0.94463762466747336</v>
      </c>
      <c r="AB340" s="64">
        <f t="shared" ca="1" si="419"/>
        <v>0.93725682648268382</v>
      </c>
      <c r="AC340" s="64">
        <f t="shared" ca="1" si="419"/>
        <v>0.9308234546533205</v>
      </c>
      <c r="AD340" s="64">
        <f t="shared" ca="1" si="419"/>
        <v>0.93185038504703799</v>
      </c>
      <c r="AE340" s="64">
        <f t="shared" ca="1" si="419"/>
        <v>0.93083965585372752</v>
      </c>
      <c r="AF340" s="64">
        <f t="shared" ca="1" si="419"/>
        <v>0.93582100611211827</v>
      </c>
      <c r="AG340" s="64">
        <f t="shared" ca="1" si="419"/>
        <v>0.92542467031418052</v>
      </c>
      <c r="AH340" s="64">
        <f t="shared" ca="1" si="419"/>
        <v>0.93327846090790245</v>
      </c>
      <c r="AI340" s="64">
        <f t="shared" ca="1" si="419"/>
        <v>0.92819323903692541</v>
      </c>
      <c r="AJ340" s="64">
        <f t="shared" ca="1" si="419"/>
        <v>0.92553122017205114</v>
      </c>
      <c r="AK340" s="64">
        <f t="shared" ca="1" si="419"/>
        <v>0.92230970072914298</v>
      </c>
      <c r="AL340" s="64">
        <f t="shared" ca="1" si="419"/>
        <v>0.92308572888594187</v>
      </c>
      <c r="AM340" s="64">
        <f t="shared" ca="1" si="419"/>
        <v>0.92966294701032892</v>
      </c>
      <c r="AN340" s="64">
        <f t="shared" ca="1" si="419"/>
        <v>0.91789578701182939</v>
      </c>
      <c r="AO340" s="64">
        <f t="shared" ca="1" si="419"/>
        <v>0.92685990477781588</v>
      </c>
      <c r="AP340" s="64">
        <f t="shared" ca="1" si="419"/>
        <v>0.92653370000331559</v>
      </c>
      <c r="AQ340" s="64">
        <f t="shared" ca="1" si="419"/>
        <v>0.93428919154443979</v>
      </c>
      <c r="AR340" s="64">
        <f t="shared" ca="1" si="419"/>
        <v>0.93053938773561773</v>
      </c>
      <c r="AS340" s="64">
        <f t="shared" ca="1" si="419"/>
        <v>0.92741773926222537</v>
      </c>
      <c r="AT340" s="64">
        <f t="shared" ca="1" si="419"/>
        <v>0.92592880058448257</v>
      </c>
      <c r="AV340" s="40">
        <f t="shared" ca="1" si="355"/>
        <v>0.97167129405801111</v>
      </c>
      <c r="AW340" s="41">
        <f t="shared" ca="1" si="356"/>
        <v>7</v>
      </c>
      <c r="AX340" t="str">
        <f t="shared" ca="1" si="359"/>
        <v>+70s</v>
      </c>
      <c r="AY340">
        <f t="shared" ca="1" si="360"/>
        <v>60</v>
      </c>
      <c r="AZ340" s="5">
        <f t="shared" ca="1" si="361"/>
        <v>0.8</v>
      </c>
      <c r="BB340">
        <f t="shared" si="402"/>
        <v>0.10341937766795403</v>
      </c>
      <c r="BC340">
        <f t="shared" si="403"/>
        <v>0.89658062233204594</v>
      </c>
      <c r="BE340" s="33">
        <f t="shared" si="404"/>
        <v>1.8726470594206805</v>
      </c>
      <c r="BF340" s="32">
        <f t="shared" si="405"/>
        <v>0.16562789445560874</v>
      </c>
      <c r="BG340" s="33"/>
      <c r="BH340" s="34">
        <f t="shared" si="406"/>
        <v>0.83437210554439123</v>
      </c>
      <c r="BI340" s="34"/>
      <c r="BJ340" s="34">
        <f t="shared" si="411"/>
        <v>0.83437210554439123</v>
      </c>
      <c r="BK340" s="34"/>
      <c r="BL340" s="5">
        <f t="shared" ca="1" si="357"/>
        <v>0.86868113320080076</v>
      </c>
    </row>
    <row r="341" spans="1:64" x14ac:dyDescent="0.2">
      <c r="A341" s="45">
        <v>333</v>
      </c>
      <c r="B341" s="35">
        <f t="shared" si="407"/>
        <v>3.842592592592585E-2</v>
      </c>
      <c r="C341" s="36">
        <v>92.224540397341428</v>
      </c>
      <c r="D341" s="29">
        <v>90</v>
      </c>
      <c r="E341" s="29">
        <v>3</v>
      </c>
      <c r="F341" s="37">
        <f t="shared" si="394"/>
        <v>0.5</v>
      </c>
      <c r="G341" s="38">
        <f t="shared" si="408"/>
        <v>90</v>
      </c>
      <c r="H341" s="31">
        <v>5</v>
      </c>
      <c r="I341" s="31">
        <v>20</v>
      </c>
      <c r="J341" s="36">
        <v>6.6243364231755741</v>
      </c>
      <c r="K341" s="37">
        <f t="shared" si="396"/>
        <v>1.6560841057938938</v>
      </c>
      <c r="L341" s="30">
        <f t="shared" si="397"/>
        <v>1.6560841057938938</v>
      </c>
      <c r="M341" s="37">
        <f t="shared" si="398"/>
        <v>91.656084105793894</v>
      </c>
      <c r="N341" s="37">
        <f t="shared" si="399"/>
        <v>91.656084105793894</v>
      </c>
      <c r="O341" s="37">
        <f t="shared" si="400"/>
        <v>2.2245403973414284</v>
      </c>
      <c r="Q341" s="64">
        <f t="shared" ref="Q341:AT341" ca="1" si="420">IF(AND(ABS(SLOPE($L311:$L341,$A311:$A341)) &gt; $Q$3,
      ABS(SLOPE(OFFSET($O311:$O341, Q$7, 0),$A311:$A341)) &gt; $Q$3),
(MAX(0,(CORREL( $L311:$L341, OFFSET($O311:$O341, Q$7, 0) )))),
(1-ABS(SLOPE($L311:$L341, $A311:$A341)-SLOPE(OFFSET($O311:$O341, Q$7, 0),$A311:$A341)))
)</f>
        <v>0.83924844007286037</v>
      </c>
      <c r="R341" s="64">
        <f t="shared" ca="1" si="420"/>
        <v>0.88412125760816118</v>
      </c>
      <c r="S341" s="64">
        <f t="shared" ca="1" si="420"/>
        <v>0.92045427428928128</v>
      </c>
      <c r="T341" s="64">
        <f t="shared" ca="1" si="420"/>
        <v>0.94444667311752406</v>
      </c>
      <c r="U341" s="64">
        <f t="shared" ca="1" si="420"/>
        <v>0.96033087401797979</v>
      </c>
      <c r="V341" s="64">
        <f t="shared" ca="1" si="420"/>
        <v>0.97277534059501503</v>
      </c>
      <c r="W341" s="64">
        <f t="shared" ca="1" si="420"/>
        <v>0.97583998215310119</v>
      </c>
      <c r="X341" s="64">
        <f t="shared" ca="1" si="420"/>
        <v>0.96826156874639213</v>
      </c>
      <c r="Y341" s="64">
        <f t="shared" ca="1" si="420"/>
        <v>0.95942883471316487</v>
      </c>
      <c r="Z341" s="64">
        <f t="shared" ca="1" si="420"/>
        <v>0.95285748802046899</v>
      </c>
      <c r="AA341" s="64">
        <f t="shared" ca="1" si="420"/>
        <v>0.94641790050506014</v>
      </c>
      <c r="AB341" s="64">
        <f t="shared" ca="1" si="420"/>
        <v>0.94062900653594694</v>
      </c>
      <c r="AC341" s="64">
        <f t="shared" ca="1" si="420"/>
        <v>0.94151889321403048</v>
      </c>
      <c r="AD341" s="64">
        <f t="shared" ca="1" si="420"/>
        <v>0.94061323024501931</v>
      </c>
      <c r="AE341" s="64">
        <f t="shared" ca="1" si="420"/>
        <v>0.94504692695595338</v>
      </c>
      <c r="AF341" s="64">
        <f t="shared" ca="1" si="420"/>
        <v>0.9355714821877017</v>
      </c>
      <c r="AG341" s="64">
        <f t="shared" ca="1" si="420"/>
        <v>0.94275694590709036</v>
      </c>
      <c r="AH341" s="64">
        <f t="shared" ca="1" si="420"/>
        <v>0.93815850905829934</v>
      </c>
      <c r="AI341" s="64">
        <f t="shared" ca="1" si="420"/>
        <v>0.93578342026448669</v>
      </c>
      <c r="AJ341" s="64">
        <f t="shared" ca="1" si="420"/>
        <v>0.93282972555826227</v>
      </c>
      <c r="AK341" s="64">
        <f t="shared" ca="1" si="420"/>
        <v>0.93354014061332946</v>
      </c>
      <c r="AL341" s="64">
        <f t="shared" ca="1" si="420"/>
        <v>0.93929614566421749</v>
      </c>
      <c r="AM341" s="64">
        <f t="shared" ca="1" si="420"/>
        <v>0.92862108847922986</v>
      </c>
      <c r="AN341" s="64">
        <f t="shared" ca="1" si="420"/>
        <v>0.93661201441247877</v>
      </c>
      <c r="AO341" s="64">
        <f t="shared" ca="1" si="420"/>
        <v>0.93636003237734555</v>
      </c>
      <c r="AP341" s="64">
        <f t="shared" ca="1" si="420"/>
        <v>0.94335718109912958</v>
      </c>
      <c r="AQ341" s="64">
        <f t="shared" ca="1" si="420"/>
        <v>0.93989031284154234</v>
      </c>
      <c r="AR341" s="64">
        <f t="shared" ca="1" si="420"/>
        <v>0.93698582926341845</v>
      </c>
      <c r="AS341" s="64">
        <f t="shared" ca="1" si="420"/>
        <v>0.93568518936708889</v>
      </c>
      <c r="AT341" s="64">
        <f t="shared" ca="1" si="420"/>
        <v>0.93467475035570446</v>
      </c>
      <c r="AV341" s="40">
        <f t="shared" ca="1" si="355"/>
        <v>0.97583998215310119</v>
      </c>
      <c r="AW341" s="41">
        <f t="shared" ca="1" si="356"/>
        <v>6</v>
      </c>
      <c r="AX341" t="str">
        <f t="shared" ca="1" si="359"/>
        <v>+60s</v>
      </c>
      <c r="AY341">
        <f t="shared" ca="1" si="360"/>
        <v>50</v>
      </c>
      <c r="AZ341" s="5">
        <f t="shared" ca="1" si="361"/>
        <v>0.83333333333333337</v>
      </c>
      <c r="BB341">
        <f t="shared" si="402"/>
        <v>0.11369125830950692</v>
      </c>
      <c r="BC341">
        <f t="shared" si="403"/>
        <v>0.88630874169049312</v>
      </c>
      <c r="BE341" s="33">
        <f t="shared" si="404"/>
        <v>1.6560841057938938</v>
      </c>
      <c r="BF341" s="32">
        <f t="shared" si="405"/>
        <v>0.18207848622209652</v>
      </c>
      <c r="BG341" s="33"/>
      <c r="BH341" s="34">
        <f t="shared" si="406"/>
        <v>0.81792151377790345</v>
      </c>
      <c r="BI341" s="34"/>
      <c r="BJ341" s="34">
        <f t="shared" si="411"/>
        <v>0.81792151377790345</v>
      </c>
      <c r="BK341" s="34"/>
      <c r="BL341" s="5">
        <f t="shared" ca="1" si="357"/>
        <v>0.87569827642144604</v>
      </c>
    </row>
    <row r="342" spans="1:64" x14ac:dyDescent="0.2">
      <c r="A342" s="45">
        <v>334</v>
      </c>
      <c r="B342" s="35">
        <f t="shared" si="407"/>
        <v>3.8541666666666592E-2</v>
      </c>
      <c r="C342" s="36">
        <v>92.344811888735578</v>
      </c>
      <c r="D342" s="29">
        <v>90</v>
      </c>
      <c r="E342" s="29">
        <v>3</v>
      </c>
      <c r="F342" s="37">
        <f t="shared" si="394"/>
        <v>0.5</v>
      </c>
      <c r="G342" s="38">
        <f t="shared" si="408"/>
        <v>90</v>
      </c>
      <c r="H342" s="31">
        <v>5</v>
      </c>
      <c r="I342" s="31">
        <v>20</v>
      </c>
      <c r="J342" s="36">
        <v>5.7438888925332137</v>
      </c>
      <c r="K342" s="37">
        <f t="shared" si="396"/>
        <v>1.4359722231333034</v>
      </c>
      <c r="L342" s="30">
        <f t="shared" si="397"/>
        <v>1.4359722231333034</v>
      </c>
      <c r="M342" s="37">
        <f t="shared" si="398"/>
        <v>91.435972223133305</v>
      </c>
      <c r="N342" s="37">
        <f t="shared" si="399"/>
        <v>91.435972223133305</v>
      </c>
      <c r="O342" s="37">
        <f t="shared" si="400"/>
        <v>2.3448118887355776</v>
      </c>
      <c r="Q342" s="64">
        <f t="shared" ref="Q342:AT342" ca="1" si="421">IF(AND(ABS(SLOPE($L312:$L342,$A312:$A342)) &gt; $Q$3,
      ABS(SLOPE(OFFSET($O312:$O342, Q$7, 0),$A312:$A342)) &gt; $Q$3),
(MAX(0,(CORREL( $L312:$L342, OFFSET($O312:$O342, Q$7, 0) )))),
(1-ABS(SLOPE($L312:$L342, $A312:$A342)-SLOPE(OFFSET($O312:$O342, Q$7, 0),$A312:$A342)))
)</f>
        <v>0.8749356938980315</v>
      </c>
      <c r="R342" s="64">
        <f t="shared" ca="1" si="421"/>
        <v>0.91474122883075537</v>
      </c>
      <c r="S342" s="64">
        <f t="shared" ca="1" si="421"/>
        <v>0.94069636433841575</v>
      </c>
      <c r="T342" s="64">
        <f t="shared" ca="1" si="421"/>
        <v>0.9591418084386415</v>
      </c>
      <c r="U342" s="64">
        <f t="shared" ca="1" si="421"/>
        <v>0.97388631758770605</v>
      </c>
      <c r="V342" s="64">
        <f t="shared" ca="1" si="421"/>
        <v>0.97864871831770661</v>
      </c>
      <c r="W342" s="64">
        <f t="shared" ca="1" si="421"/>
        <v>0.97284285142069593</v>
      </c>
      <c r="X342" s="64">
        <f t="shared" ca="1" si="421"/>
        <v>0.96520345872423974</v>
      </c>
      <c r="Y342" s="64">
        <f t="shared" ca="1" si="421"/>
        <v>0.95922098976871861</v>
      </c>
      <c r="Z342" s="64">
        <f t="shared" ca="1" si="421"/>
        <v>0.95360821650970451</v>
      </c>
      <c r="AA342" s="64">
        <f t="shared" ca="1" si="421"/>
        <v>0.94838664140806495</v>
      </c>
      <c r="AB342" s="64">
        <f t="shared" ca="1" si="421"/>
        <v>0.94915618146610425</v>
      </c>
      <c r="AC342" s="64">
        <f t="shared" ca="1" si="421"/>
        <v>0.94834297350379282</v>
      </c>
      <c r="AD342" s="64">
        <f t="shared" ca="1" si="421"/>
        <v>0.9522949960002316</v>
      </c>
      <c r="AE342" s="64">
        <f t="shared" ca="1" si="421"/>
        <v>0.94363121283869433</v>
      </c>
      <c r="AF342" s="64">
        <f t="shared" ca="1" si="421"/>
        <v>0.95022735946048731</v>
      </c>
      <c r="AG342" s="64">
        <f t="shared" ca="1" si="421"/>
        <v>0.94605762013598216</v>
      </c>
      <c r="AH342" s="64">
        <f t="shared" ca="1" si="421"/>
        <v>0.94393493742135359</v>
      </c>
      <c r="AI342" s="64">
        <f t="shared" ca="1" si="421"/>
        <v>0.94121746817888996</v>
      </c>
      <c r="AJ342" s="64">
        <f t="shared" ca="1" si="421"/>
        <v>0.94187002269844988</v>
      </c>
      <c r="AK342" s="64">
        <f t="shared" ca="1" si="421"/>
        <v>0.94690450962061679</v>
      </c>
      <c r="AL342" s="64">
        <f t="shared" ca="1" si="421"/>
        <v>0.93719154041194352</v>
      </c>
      <c r="AM342" s="64">
        <f t="shared" ca="1" si="421"/>
        <v>0.94432642588666349</v>
      </c>
      <c r="AN342" s="64">
        <f t="shared" ca="1" si="421"/>
        <v>0.94413942807518569</v>
      </c>
      <c r="AO342" s="64">
        <f t="shared" ca="1" si="421"/>
        <v>0.95046886767077898</v>
      </c>
      <c r="AP342" s="64">
        <f t="shared" ca="1" si="421"/>
        <v>0.9472518472428838</v>
      </c>
      <c r="AQ342" s="64">
        <f t="shared" ca="1" si="421"/>
        <v>0.94453933923312061</v>
      </c>
      <c r="AR342" s="64">
        <f t="shared" ca="1" si="421"/>
        <v>0.9434041224299442</v>
      </c>
      <c r="AS342" s="64">
        <f t="shared" ca="1" si="421"/>
        <v>0.94244672701825283</v>
      </c>
      <c r="AT342" s="64">
        <f t="shared" ca="1" si="421"/>
        <v>0.93714206064748906</v>
      </c>
      <c r="AV342" s="40">
        <f t="shared" ca="1" si="355"/>
        <v>0.97864871831770661</v>
      </c>
      <c r="AW342" s="41">
        <f t="shared" ca="1" si="356"/>
        <v>5</v>
      </c>
      <c r="AX342" t="str">
        <f t="shared" ca="1" si="359"/>
        <v>+50s</v>
      </c>
      <c r="AY342">
        <f t="shared" ca="1" si="360"/>
        <v>40</v>
      </c>
      <c r="AZ342" s="5">
        <f t="shared" ca="1" si="361"/>
        <v>0.8666666666666667</v>
      </c>
      <c r="BB342">
        <f t="shared" si="402"/>
        <v>0.18176793312045483</v>
      </c>
      <c r="BC342">
        <f t="shared" si="403"/>
        <v>0.81823206687954519</v>
      </c>
      <c r="BE342" s="33">
        <f t="shared" si="404"/>
        <v>1.4359722231333034</v>
      </c>
      <c r="BF342" s="32">
        <f t="shared" si="405"/>
        <v>0.2911044402041259</v>
      </c>
      <c r="BG342" s="33"/>
      <c r="BH342" s="34">
        <f t="shared" si="406"/>
        <v>0.70889555979587415</v>
      </c>
      <c r="BI342" s="34"/>
      <c r="BJ342" s="34">
        <f t="shared" si="411"/>
        <v>0.70889555979587415</v>
      </c>
      <c r="BK342" s="34"/>
      <c r="BL342" s="5">
        <f t="shared" ca="1" si="357"/>
        <v>0.85140364826008241</v>
      </c>
    </row>
    <row r="343" spans="1:64" x14ac:dyDescent="0.2">
      <c r="A343" s="45">
        <v>335</v>
      </c>
      <c r="B343" s="35">
        <f t="shared" si="407"/>
        <v>3.8657407407407335E-2</v>
      </c>
      <c r="C343" s="36">
        <v>92.343993478669987</v>
      </c>
      <c r="D343" s="29">
        <v>90</v>
      </c>
      <c r="E343" s="29">
        <v>3</v>
      </c>
      <c r="F343" s="37">
        <f t="shared" si="394"/>
        <v>0.5</v>
      </c>
      <c r="G343" s="38">
        <f t="shared" si="408"/>
        <v>90</v>
      </c>
      <c r="H343" s="31">
        <v>5</v>
      </c>
      <c r="I343" s="31">
        <v>20</v>
      </c>
      <c r="J343" s="36">
        <v>4.8511324133378935</v>
      </c>
      <c r="K343" s="37">
        <f t="shared" si="396"/>
        <v>1.2127831033344734</v>
      </c>
      <c r="L343" s="30">
        <f t="shared" si="397"/>
        <v>1.2127831033344734</v>
      </c>
      <c r="M343" s="37">
        <f t="shared" si="398"/>
        <v>91.212783103334473</v>
      </c>
      <c r="N343" s="37">
        <f t="shared" si="399"/>
        <v>91.212783103334473</v>
      </c>
      <c r="O343" s="37">
        <f t="shared" si="400"/>
        <v>2.3439934786699865</v>
      </c>
      <c r="Q343" s="64">
        <f t="shared" ref="Q343:AT343" ca="1" si="422">IF(AND(ABS(SLOPE($L313:$L343,$A313:$A343)) &gt; $Q$3,
      ABS(SLOPE(OFFSET($O313:$O343, Q$7, 0),$A313:$A343)) &gt; $Q$3),
(MAX(0,(CORREL( $L313:$L343, OFFSET($O313:$O343, Q$7, 0) )))),
(1-ABS(SLOPE($L313:$L343, $A313:$A343)-SLOPE(OFFSET($O313:$O343, Q$7, 0),$A313:$A343)))
)</f>
        <v>0.90909790941653279</v>
      </c>
      <c r="R343" s="64">
        <f t="shared" ca="1" si="422"/>
        <v>0.93676807682954155</v>
      </c>
      <c r="S343" s="64">
        <f t="shared" ca="1" si="422"/>
        <v>0.95746166964571178</v>
      </c>
      <c r="T343" s="64">
        <f t="shared" ca="1" si="422"/>
        <v>0.97422625372003879</v>
      </c>
      <c r="U343" s="64">
        <f t="shared" ca="1" si="422"/>
        <v>0.98048378328445851</v>
      </c>
      <c r="V343" s="64">
        <f t="shared" ca="1" si="422"/>
        <v>0.97624599494578101</v>
      </c>
      <c r="W343" s="64">
        <f t="shared" ca="1" si="422"/>
        <v>0.96966474203622544</v>
      </c>
      <c r="X343" s="64">
        <f t="shared" ca="1" si="422"/>
        <v>0.96420588815093489</v>
      </c>
      <c r="Y343" s="64">
        <f t="shared" ca="1" si="422"/>
        <v>0.95932646418364531</v>
      </c>
      <c r="Z343" s="64">
        <f t="shared" ca="1" si="422"/>
        <v>0.95460897818124169</v>
      </c>
      <c r="AA343" s="64">
        <f t="shared" ca="1" si="422"/>
        <v>0.9552718070648083</v>
      </c>
      <c r="AB343" s="64">
        <f t="shared" ca="1" si="422"/>
        <v>0.95454072483704111</v>
      </c>
      <c r="AC343" s="64">
        <f t="shared" ca="1" si="422"/>
        <v>0.95806507400109009</v>
      </c>
      <c r="AD343" s="64">
        <f t="shared" ca="1" si="422"/>
        <v>0.95012327457152468</v>
      </c>
      <c r="AE343" s="64">
        <f t="shared" ca="1" si="422"/>
        <v>0.95619501479457381</v>
      </c>
      <c r="AF343" s="64">
        <f t="shared" ca="1" si="422"/>
        <v>0.95240634041931249</v>
      </c>
      <c r="AG343" s="64">
        <f t="shared" ca="1" si="422"/>
        <v>0.95050780037092875</v>
      </c>
      <c r="AH343" s="64">
        <f t="shared" ca="1" si="422"/>
        <v>0.94800058568359524</v>
      </c>
      <c r="AI343" s="64">
        <f t="shared" ca="1" si="422"/>
        <v>0.94860164951049308</v>
      </c>
      <c r="AJ343" s="64">
        <f t="shared" ca="1" si="422"/>
        <v>0.9529960905769711</v>
      </c>
      <c r="AK343" s="64">
        <f t="shared" ca="1" si="422"/>
        <v>0.9441385453630623</v>
      </c>
      <c r="AL343" s="64">
        <f t="shared" ca="1" si="422"/>
        <v>0.95051328857771622</v>
      </c>
      <c r="AM343" s="64">
        <f t="shared" ca="1" si="422"/>
        <v>0.95038376188361973</v>
      </c>
      <c r="AN343" s="64">
        <f t="shared" ca="1" si="422"/>
        <v>0.95611979005348857</v>
      </c>
      <c r="AO343" s="64">
        <f t="shared" ca="1" si="422"/>
        <v>0.95312537436456002</v>
      </c>
      <c r="AP343" s="64">
        <f t="shared" ca="1" si="422"/>
        <v>0.95058406741563972</v>
      </c>
      <c r="AQ343" s="64">
        <f t="shared" ca="1" si="422"/>
        <v>0.94959558196133853</v>
      </c>
      <c r="AR343" s="64">
        <f t="shared" ca="1" si="422"/>
        <v>0.94868562681323187</v>
      </c>
      <c r="AS343" s="64">
        <f t="shared" ca="1" si="422"/>
        <v>0.94378833740249135</v>
      </c>
      <c r="AT343" s="64">
        <f t="shared" ca="1" si="422"/>
        <v>0.94372856118461157</v>
      </c>
      <c r="AV343" s="40">
        <f t="shared" ca="1" si="355"/>
        <v>0.98048378328445851</v>
      </c>
      <c r="AW343" s="41">
        <f t="shared" ca="1" si="356"/>
        <v>4</v>
      </c>
      <c r="AX343" t="str">
        <f t="shared" ca="1" si="359"/>
        <v>+40s</v>
      </c>
      <c r="AY343">
        <f t="shared" ca="1" si="360"/>
        <v>30</v>
      </c>
      <c r="AZ343" s="5">
        <f t="shared" ca="1" si="361"/>
        <v>0.9</v>
      </c>
      <c r="BB343">
        <f t="shared" si="402"/>
        <v>0.22624207506710264</v>
      </c>
      <c r="BC343">
        <f t="shared" si="403"/>
        <v>0.77375792493289741</v>
      </c>
      <c r="BE343" s="33">
        <f t="shared" si="404"/>
        <v>1.2127831033344734</v>
      </c>
      <c r="BF343" s="32">
        <f t="shared" si="405"/>
        <v>0.36233053587831848</v>
      </c>
      <c r="BG343" s="33"/>
      <c r="BH343" s="34">
        <f t="shared" si="406"/>
        <v>0.63766946412168157</v>
      </c>
      <c r="BI343" s="34"/>
      <c r="BJ343" s="34">
        <f t="shared" si="411"/>
        <v>0.63766946412168157</v>
      </c>
      <c r="BK343" s="34"/>
      <c r="BL343" s="5">
        <f t="shared" ca="1" si="357"/>
        <v>0.83938441580204659</v>
      </c>
    </row>
    <row r="344" spans="1:64" x14ac:dyDescent="0.2">
      <c r="A344" s="45">
        <v>336</v>
      </c>
      <c r="B344" s="35">
        <f t="shared" si="407"/>
        <v>3.8773148148148077E-2</v>
      </c>
      <c r="C344" s="36">
        <v>91.365923862833412</v>
      </c>
      <c r="D344" s="29">
        <v>90</v>
      </c>
      <c r="E344" s="29">
        <v>3</v>
      </c>
      <c r="F344" s="37">
        <f t="shared" si="394"/>
        <v>0.5</v>
      </c>
      <c r="G344" s="38">
        <f t="shared" si="408"/>
        <v>90</v>
      </c>
      <c r="H344" s="31">
        <v>5</v>
      </c>
      <c r="I344" s="31">
        <v>20</v>
      </c>
      <c r="J344" s="36">
        <v>3.9479801308084674</v>
      </c>
      <c r="K344" s="37">
        <f t="shared" si="396"/>
        <v>0.98699503270211686</v>
      </c>
      <c r="L344" s="30">
        <f t="shared" si="397"/>
        <v>0.98699503270211686</v>
      </c>
      <c r="M344" s="37">
        <f t="shared" si="398"/>
        <v>90.986995032702112</v>
      </c>
      <c r="N344" s="37">
        <f t="shared" si="399"/>
        <v>90.986995032702112</v>
      </c>
      <c r="O344" s="37">
        <f t="shared" si="400"/>
        <v>1.3659238628334123</v>
      </c>
      <c r="Q344" s="64">
        <f t="shared" ref="Q344:AT344" ca="1" si="423">IF(AND(ABS(SLOPE($L314:$L344,$A314:$A344)) &gt; $Q$3,
      ABS(SLOPE(OFFSET($O314:$O344, Q$7, 0),$A314:$A344)) &gt; $Q$3),
(MAX(0,(CORREL( $L314:$L344, OFFSET($O314:$O344, Q$7, 0) )))),
(1-ABS(SLOPE($L314:$L344, $A314:$A344)-SLOPE(OFFSET($O314:$O344, Q$7, 0),$A314:$A344)))
)</f>
        <v>0.93277867091035649</v>
      </c>
      <c r="R344" s="64">
        <f t="shared" ca="1" si="423"/>
        <v>0.95546589015036609</v>
      </c>
      <c r="S344" s="64">
        <f t="shared" ca="1" si="423"/>
        <v>0.97402279933826075</v>
      </c>
      <c r="T344" s="64">
        <f t="shared" ca="1" si="423"/>
        <v>0.98161008991427723</v>
      </c>
      <c r="U344" s="64">
        <f t="shared" ca="1" si="423"/>
        <v>0.97877255934994001</v>
      </c>
      <c r="V344" s="64">
        <f t="shared" ca="1" si="423"/>
        <v>0.97313813569850371</v>
      </c>
      <c r="W344" s="64">
        <f t="shared" ca="1" si="423"/>
        <v>0.96814896040817033</v>
      </c>
      <c r="X344" s="64">
        <f t="shared" ca="1" si="423"/>
        <v>0.9639259068604723</v>
      </c>
      <c r="Y344" s="64">
        <f t="shared" ca="1" si="423"/>
        <v>0.9596603051893664</v>
      </c>
      <c r="Z344" s="64">
        <f t="shared" ca="1" si="423"/>
        <v>0.96022764878723321</v>
      </c>
      <c r="AA344" s="64">
        <f t="shared" ca="1" si="423"/>
        <v>0.95957016765068381</v>
      </c>
      <c r="AB344" s="64">
        <f t="shared" ca="1" si="423"/>
        <v>0.96271138296641356</v>
      </c>
      <c r="AC344" s="64">
        <f t="shared" ca="1" si="423"/>
        <v>0.95541741297366667</v>
      </c>
      <c r="AD344" s="64">
        <f t="shared" ca="1" si="423"/>
        <v>0.96101845041620793</v>
      </c>
      <c r="AE344" s="64">
        <f t="shared" ca="1" si="423"/>
        <v>0.95757149260675378</v>
      </c>
      <c r="AF344" s="64">
        <f t="shared" ca="1" si="423"/>
        <v>0.95587377892097714</v>
      </c>
      <c r="AG344" s="64">
        <f t="shared" ca="1" si="423"/>
        <v>0.95355532481957617</v>
      </c>
      <c r="AH344" s="64">
        <f t="shared" ca="1" si="423"/>
        <v>0.9541101684913299</v>
      </c>
      <c r="AI344" s="64">
        <f t="shared" ca="1" si="423"/>
        <v>0.95793167799634671</v>
      </c>
      <c r="AJ344" s="64">
        <f t="shared" ca="1" si="423"/>
        <v>0.94984140990242283</v>
      </c>
      <c r="AK344" s="64">
        <f t="shared" ca="1" si="423"/>
        <v>0.95553511738115415</v>
      </c>
      <c r="AL344" s="64">
        <f t="shared" ca="1" si="423"/>
        <v>0.95545689765198738</v>
      </c>
      <c r="AM344" s="64">
        <f t="shared" ca="1" si="423"/>
        <v>0.96066087466213912</v>
      </c>
      <c r="AN344" s="64">
        <f t="shared" ca="1" si="423"/>
        <v>0.95786648394469898</v>
      </c>
      <c r="AO344" s="64">
        <f t="shared" ca="1" si="423"/>
        <v>0.95547913631846337</v>
      </c>
      <c r="AP344" s="64">
        <f t="shared" ca="1" si="423"/>
        <v>0.95462198632278694</v>
      </c>
      <c r="AQ344" s="64">
        <f t="shared" ca="1" si="423"/>
        <v>0.95375480068463803</v>
      </c>
      <c r="AR344" s="64">
        <f t="shared" ca="1" si="423"/>
        <v>0.94922326328785001</v>
      </c>
      <c r="AS344" s="64">
        <f t="shared" ca="1" si="423"/>
        <v>0.94916276793600596</v>
      </c>
      <c r="AT344" s="64">
        <f t="shared" ca="1" si="423"/>
        <v>0.95122035667192317</v>
      </c>
      <c r="AV344" s="40">
        <f t="shared" ca="1" si="355"/>
        <v>0.98161008991427723</v>
      </c>
      <c r="AW344" s="41">
        <f t="shared" ca="1" si="356"/>
        <v>3</v>
      </c>
      <c r="AX344" t="str">
        <f t="shared" ca="1" si="359"/>
        <v>+30s</v>
      </c>
      <c r="AY344">
        <f t="shared" ca="1" si="360"/>
        <v>20</v>
      </c>
      <c r="AZ344" s="5">
        <f t="shared" ca="1" si="361"/>
        <v>0.93333333333333335</v>
      </c>
      <c r="BB344">
        <f t="shared" si="402"/>
        <v>7.5785766026259083E-2</v>
      </c>
      <c r="BC344">
        <f t="shared" si="403"/>
        <v>0.92421423397374092</v>
      </c>
      <c r="BE344" s="33">
        <f t="shared" si="404"/>
        <v>0.98699503270211686</v>
      </c>
      <c r="BF344" s="32">
        <f t="shared" si="405"/>
        <v>0.1213721948408532</v>
      </c>
      <c r="BG344" s="33"/>
      <c r="BH344" s="34">
        <f t="shared" si="406"/>
        <v>0.87862780515914685</v>
      </c>
      <c r="BI344" s="34"/>
      <c r="BJ344" s="34">
        <f t="shared" si="411"/>
        <v>0.87862780515914685</v>
      </c>
      <c r="BK344" s="34"/>
      <c r="BL344" s="5">
        <f t="shared" ca="1" si="357"/>
        <v>0.93119040946891918</v>
      </c>
    </row>
    <row r="345" spans="1:64" x14ac:dyDescent="0.2">
      <c r="A345" s="45">
        <v>337</v>
      </c>
      <c r="B345" s="35">
        <f t="shared" si="407"/>
        <v>3.888888888888882E-2</v>
      </c>
      <c r="C345" s="36">
        <v>91.604658827628398</v>
      </c>
      <c r="D345" s="29">
        <v>90</v>
      </c>
      <c r="E345" s="29">
        <v>3</v>
      </c>
      <c r="F345" s="37">
        <f t="shared" si="394"/>
        <v>0.5</v>
      </c>
      <c r="G345" s="38">
        <f t="shared" si="408"/>
        <v>90</v>
      </c>
      <c r="H345" s="31">
        <v>5</v>
      </c>
      <c r="I345" s="31">
        <v>20</v>
      </c>
      <c r="J345" s="36">
        <v>3.0363674679987858</v>
      </c>
      <c r="K345" s="37">
        <f t="shared" si="396"/>
        <v>0.75909186699969644</v>
      </c>
      <c r="L345" s="30">
        <f t="shared" si="397"/>
        <v>0.75909186699969644</v>
      </c>
      <c r="M345" s="37">
        <f t="shared" si="398"/>
        <v>90.759091866999697</v>
      </c>
      <c r="N345" s="37">
        <f t="shared" si="399"/>
        <v>90.759091866999697</v>
      </c>
      <c r="O345" s="37">
        <f t="shared" si="400"/>
        <v>1.6046588276283984</v>
      </c>
      <c r="Q345" s="64">
        <f t="shared" ref="Q345:AT345" ca="1" si="424">IF(AND(ABS(SLOPE($L315:$L345,$A315:$A345)) &gt; $Q$3,
      ABS(SLOPE(OFFSET($O315:$O345, Q$7, 0),$A315:$A345)) &gt; $Q$3),
(MAX(0,(CORREL( $L315:$L345, OFFSET($O315:$O345, Q$7, 0) )))),
(1-ABS(SLOPE($L315:$L345, $A315:$A345)-SLOPE(OFFSET($O315:$O345, Q$7, 0),$A315:$A345)))
)</f>
        <v>0.95326940743120059</v>
      </c>
      <c r="R345" s="64">
        <f t="shared" ca="1" si="424"/>
        <v>0.97343156217530491</v>
      </c>
      <c r="S345" s="64">
        <f t="shared" ca="1" si="424"/>
        <v>0.98221240552232869</v>
      </c>
      <c r="T345" s="64">
        <f t="shared" ca="1" si="424"/>
        <v>0.98063624023309304</v>
      </c>
      <c r="U345" s="64">
        <f t="shared" ca="1" si="424"/>
        <v>0.97585628618909181</v>
      </c>
      <c r="V345" s="64">
        <f t="shared" ca="1" si="424"/>
        <v>0.97129189351940315</v>
      </c>
      <c r="W345" s="64">
        <f t="shared" ca="1" si="424"/>
        <v>0.96766131678586786</v>
      </c>
      <c r="X345" s="64">
        <f t="shared" ca="1" si="424"/>
        <v>0.96380418041326821</v>
      </c>
      <c r="Y345" s="64">
        <f t="shared" ca="1" si="424"/>
        <v>0.96428535332371357</v>
      </c>
      <c r="Z345" s="64">
        <f t="shared" ca="1" si="424"/>
        <v>0.96369438573973865</v>
      </c>
      <c r="AA345" s="64">
        <f t="shared" ca="1" si="424"/>
        <v>0.96648947959833553</v>
      </c>
      <c r="AB345" s="64">
        <f t="shared" ca="1" si="424"/>
        <v>0.95978158665449431</v>
      </c>
      <c r="AC345" s="64">
        <f t="shared" ca="1" si="424"/>
        <v>0.96495666336685781</v>
      </c>
      <c r="AD345" s="64">
        <f t="shared" ca="1" si="424"/>
        <v>0.96181868122063563</v>
      </c>
      <c r="AE345" s="64">
        <f t="shared" ca="1" si="424"/>
        <v>0.96030241464978694</v>
      </c>
      <c r="AF345" s="64">
        <f t="shared" ca="1" si="424"/>
        <v>0.9581548090477946</v>
      </c>
      <c r="AG345" s="64">
        <f t="shared" ca="1" si="424"/>
        <v>0.9586678239274079</v>
      </c>
      <c r="AH345" s="64">
        <f t="shared" ca="1" si="424"/>
        <v>0.96197211652657511</v>
      </c>
      <c r="AI345" s="64">
        <f t="shared" ca="1" si="424"/>
        <v>0.95457575731019928</v>
      </c>
      <c r="AJ345" s="64">
        <f t="shared" ca="1" si="424"/>
        <v>0.95965417393600683</v>
      </c>
      <c r="AK345" s="64">
        <f t="shared" ca="1" si="424"/>
        <v>0.9596221612098238</v>
      </c>
      <c r="AL345" s="64">
        <f t="shared" ca="1" si="424"/>
        <v>0.96434513276596545</v>
      </c>
      <c r="AM345" s="64">
        <f t="shared" ca="1" si="424"/>
        <v>0.96173192747438052</v>
      </c>
      <c r="AN345" s="64">
        <f t="shared" ca="1" si="424"/>
        <v>0.95948413746301331</v>
      </c>
      <c r="AO345" s="64">
        <f t="shared" ca="1" si="424"/>
        <v>0.95874554331919204</v>
      </c>
      <c r="AP345" s="64">
        <f t="shared" ca="1" si="424"/>
        <v>0.95791721190773638</v>
      </c>
      <c r="AQ345" s="64">
        <f t="shared" ca="1" si="424"/>
        <v>0.95371673558325198</v>
      </c>
      <c r="AR345" s="64">
        <f t="shared" ca="1" si="424"/>
        <v>0.95365561838829227</v>
      </c>
      <c r="AS345" s="64">
        <f t="shared" ca="1" si="424"/>
        <v>0.9555507710248794</v>
      </c>
      <c r="AT345" s="64">
        <f t="shared" ca="1" si="424"/>
        <v>0.96373506473783699</v>
      </c>
      <c r="AV345" s="40">
        <f t="shared" ca="1" si="355"/>
        <v>0.98221240552232869</v>
      </c>
      <c r="AW345" s="41">
        <f t="shared" ca="1" si="356"/>
        <v>2</v>
      </c>
      <c r="AX345" t="str">
        <f t="shared" ca="1" si="359"/>
        <v>+20s</v>
      </c>
      <c r="AY345">
        <f t="shared" ca="1" si="360"/>
        <v>10</v>
      </c>
      <c r="AZ345" s="5">
        <f t="shared" ca="1" si="361"/>
        <v>0.96666666666666667</v>
      </c>
      <c r="BB345">
        <f t="shared" si="402"/>
        <v>0.16911339212574039</v>
      </c>
      <c r="BC345">
        <f t="shared" si="403"/>
        <v>0.83088660787425961</v>
      </c>
      <c r="BE345" s="33">
        <f t="shared" si="404"/>
        <v>0.75909186699969644</v>
      </c>
      <c r="BF345" s="32">
        <f t="shared" si="405"/>
        <v>0.27083797730791576</v>
      </c>
      <c r="BG345" s="33"/>
      <c r="BH345" s="34">
        <f t="shared" si="406"/>
        <v>0.7291620226920843</v>
      </c>
      <c r="BI345" s="34"/>
      <c r="BJ345" s="34">
        <f t="shared" si="411"/>
        <v>0.7291620226920843</v>
      </c>
      <c r="BK345" s="34"/>
      <c r="BL345" s="5">
        <f t="shared" ca="1" si="357"/>
        <v>0.89268036496035996</v>
      </c>
    </row>
    <row r="346" spans="1:64" x14ac:dyDescent="0.2">
      <c r="A346" s="45">
        <v>338</v>
      </c>
      <c r="B346" s="35">
        <f t="shared" si="407"/>
        <v>3.9004629629629563E-2</v>
      </c>
      <c r="C346" s="36">
        <v>91.062730160313279</v>
      </c>
      <c r="D346" s="29">
        <v>90</v>
      </c>
      <c r="E346" s="29">
        <v>3</v>
      </c>
      <c r="F346" s="37">
        <f t="shared" si="394"/>
        <v>0.5</v>
      </c>
      <c r="G346" s="38">
        <f t="shared" si="408"/>
        <v>90</v>
      </c>
      <c r="H346" s="31">
        <v>5</v>
      </c>
      <c r="I346" s="31">
        <v>20</v>
      </c>
      <c r="J346" s="36">
        <v>2.1182479782551842</v>
      </c>
      <c r="K346" s="37">
        <f t="shared" si="396"/>
        <v>0.52956199456379605</v>
      </c>
      <c r="L346" s="30">
        <f t="shared" si="397"/>
        <v>0.52956199456379605</v>
      </c>
      <c r="M346" s="37">
        <f t="shared" si="398"/>
        <v>90.529561994563792</v>
      </c>
      <c r="N346" s="37">
        <f t="shared" si="399"/>
        <v>90.529561994563792</v>
      </c>
      <c r="O346" s="37">
        <f t="shared" si="400"/>
        <v>1.0627301603132793</v>
      </c>
      <c r="Q346" s="64">
        <f t="shared" ref="Q346:AT346" ca="1" si="425">IF(AND(ABS(SLOPE($L316:$L346,$A316:$A346)) &gt; $Q$3,
      ABS(SLOPE(OFFSET($O316:$O346, Q$7, 0),$A316:$A346)) &gt; $Q$3),
(MAX(0,(CORREL( $L316:$L346, OFFSET($O316:$O346, Q$7, 0) )))),
(1-ABS(SLOPE($L316:$L346, $A316:$A346)-SLOPE(OFFSET($O316:$O346, Q$7, 0),$A316:$A346)))
)</f>
        <v>0.97256030152978534</v>
      </c>
      <c r="R346" s="64">
        <f t="shared" ca="1" si="425"/>
        <v>0.98242155942533915</v>
      </c>
      <c r="S346" s="64">
        <f t="shared" ca="1" si="425"/>
        <v>0.98199092438234803</v>
      </c>
      <c r="T346" s="64">
        <f t="shared" ca="1" si="425"/>
        <v>0.97798824730020795</v>
      </c>
      <c r="U346" s="64">
        <f t="shared" ca="1" si="425"/>
        <v>0.9738110145288229</v>
      </c>
      <c r="V346" s="64">
        <f t="shared" ca="1" si="425"/>
        <v>0.97071949903849242</v>
      </c>
      <c r="W346" s="64">
        <f t="shared" ca="1" si="425"/>
        <v>0.96723446763267107</v>
      </c>
      <c r="X346" s="64">
        <f t="shared" ca="1" si="425"/>
        <v>0.96763725480099128</v>
      </c>
      <c r="Y346" s="64">
        <f t="shared" ca="1" si="425"/>
        <v>0.96710686717836547</v>
      </c>
      <c r="Z346" s="64">
        <f t="shared" ca="1" si="425"/>
        <v>0.96958681293891258</v>
      </c>
      <c r="AA346" s="64">
        <f t="shared" ca="1" si="425"/>
        <v>0.96341322961814579</v>
      </c>
      <c r="AB346" s="64">
        <f t="shared" ca="1" si="425"/>
        <v>0.96819986712337403</v>
      </c>
      <c r="AC346" s="64">
        <f t="shared" ca="1" si="425"/>
        <v>0.96534343229872377</v>
      </c>
      <c r="AD346" s="64">
        <f t="shared" ca="1" si="425"/>
        <v>0.96399239321839958</v>
      </c>
      <c r="AE346" s="64">
        <f t="shared" ca="1" si="425"/>
        <v>0.96200061134047665</v>
      </c>
      <c r="AF346" s="64">
        <f t="shared" ca="1" si="425"/>
        <v>0.96247548033316266</v>
      </c>
      <c r="AG346" s="64">
        <f t="shared" ca="1" si="425"/>
        <v>0.96530914007240676</v>
      </c>
      <c r="AH346" s="64">
        <f t="shared" ca="1" si="425"/>
        <v>0.95854521009815497</v>
      </c>
      <c r="AI346" s="64">
        <f t="shared" ca="1" si="425"/>
        <v>0.96306335869448467</v>
      </c>
      <c r="AJ346" s="64">
        <f t="shared" ca="1" si="425"/>
        <v>0.96307330079875675</v>
      </c>
      <c r="AK346" s="64">
        <f t="shared" ca="1" si="425"/>
        <v>0.9673580223803826</v>
      </c>
      <c r="AL346" s="64">
        <f t="shared" ca="1" si="425"/>
        <v>0.96491018405680151</v>
      </c>
      <c r="AM346" s="64">
        <f t="shared" ca="1" si="425"/>
        <v>0.96278984829523662</v>
      </c>
      <c r="AN346" s="64">
        <f t="shared" ca="1" si="425"/>
        <v>0.96215912559722305</v>
      </c>
      <c r="AO346" s="64">
        <f t="shared" ca="1" si="425"/>
        <v>0.96136634832382895</v>
      </c>
      <c r="AP346" s="64">
        <f t="shared" ca="1" si="425"/>
        <v>0.95746783225778287</v>
      </c>
      <c r="AQ346" s="64">
        <f t="shared" ca="1" si="425"/>
        <v>0.9574061715987694</v>
      </c>
      <c r="AR346" s="64">
        <f t="shared" ca="1" si="425"/>
        <v>0.95915322353111798</v>
      </c>
      <c r="AS346" s="64">
        <f t="shared" ca="1" si="425"/>
        <v>0.96665038977201279</v>
      </c>
      <c r="AT346" s="64">
        <f t="shared" ca="1" si="425"/>
        <v>0.96070564882837861</v>
      </c>
      <c r="AV346" s="40">
        <f t="shared" ca="1" si="355"/>
        <v>0.98242155942533915</v>
      </c>
      <c r="AW346" s="41">
        <f t="shared" ca="1" si="356"/>
        <v>1</v>
      </c>
      <c r="AX346" t="str">
        <f t="shared" ca="1" si="359"/>
        <v>+10s</v>
      </c>
      <c r="AY346">
        <f t="shared" ca="1" si="360"/>
        <v>0</v>
      </c>
      <c r="AZ346" s="5">
        <f t="shared" ca="1" si="361"/>
        <v>1</v>
      </c>
      <c r="BB346">
        <f t="shared" si="402"/>
        <v>0.10663363314989664</v>
      </c>
      <c r="BC346">
        <f t="shared" si="403"/>
        <v>0.8933663668501034</v>
      </c>
      <c r="BE346" s="33">
        <f t="shared" si="404"/>
        <v>0.52956199456379605</v>
      </c>
      <c r="BF346" s="32">
        <f t="shared" si="405"/>
        <v>0.17077557934524151</v>
      </c>
      <c r="BG346" s="33"/>
      <c r="BH346" s="34">
        <f t="shared" si="406"/>
        <v>0.82922442065475854</v>
      </c>
      <c r="BI346" s="34"/>
      <c r="BJ346" s="34">
        <f t="shared" si="411"/>
        <v>0.82922442065475854</v>
      </c>
      <c r="BK346" s="34"/>
      <c r="BL346" s="5">
        <f t="shared" ca="1" si="357"/>
        <v>0.93721532669336582</v>
      </c>
    </row>
    <row r="347" spans="1:64" x14ac:dyDescent="0.2">
      <c r="A347" s="45">
        <v>339</v>
      </c>
      <c r="B347" s="35">
        <f t="shared" si="407"/>
        <v>3.9120370370370305E-2</v>
      </c>
      <c r="C347" s="36">
        <v>90.855000242255969</v>
      </c>
      <c r="D347" s="29">
        <v>90</v>
      </c>
      <c r="E347" s="29">
        <v>3</v>
      </c>
      <c r="F347" s="37">
        <f t="shared" si="394"/>
        <v>0.5</v>
      </c>
      <c r="G347" s="38">
        <f t="shared" si="408"/>
        <v>90</v>
      </c>
      <c r="H347" s="31">
        <v>5</v>
      </c>
      <c r="I347" s="31">
        <v>20</v>
      </c>
      <c r="J347" s="36">
        <v>1.1955891588213923</v>
      </c>
      <c r="K347" s="37">
        <f t="shared" si="396"/>
        <v>0.29889728970534807</v>
      </c>
      <c r="L347" s="30">
        <f t="shared" si="397"/>
        <v>0.29889728970534807</v>
      </c>
      <c r="M347" s="37">
        <f t="shared" si="398"/>
        <v>90.298897289705351</v>
      </c>
      <c r="N347" s="37">
        <f t="shared" si="399"/>
        <v>90.298897289705351</v>
      </c>
      <c r="O347" s="37">
        <f t="shared" si="400"/>
        <v>0.8550002422559686</v>
      </c>
      <c r="Q347" s="64">
        <f t="shared" ref="Q347:AT347" ca="1" si="426">IF(AND(ABS(SLOPE($L317:$L347,$A317:$A347)) &gt; $Q$3,
      ABS(SLOPE(OFFSET($O317:$O347, Q$7, 0),$A317:$A347)) &gt; $Q$3),
(MAX(0,(CORREL( $L317:$L347, OFFSET($O317:$O347, Q$7, 0) )))),
(1-ABS(SLOPE($L317:$L347, $A317:$A347)-SLOPE(OFFSET($O317:$O347, Q$7, 0),$A317:$A347)))
)</f>
        <v>0.98233142208172597</v>
      </c>
      <c r="R347" s="64">
        <f t="shared" ca="1" si="426"/>
        <v>0.9829490439712536</v>
      </c>
      <c r="S347" s="64">
        <f t="shared" ca="1" si="426"/>
        <v>0.97965870418206646</v>
      </c>
      <c r="T347" s="64">
        <f t="shared" ca="1" si="426"/>
        <v>0.97583691068074963</v>
      </c>
      <c r="U347" s="64">
        <f t="shared" ca="1" si="426"/>
        <v>0.97323950955140603</v>
      </c>
      <c r="V347" s="64">
        <f t="shared" ca="1" si="426"/>
        <v>0.97009594415634604</v>
      </c>
      <c r="W347" s="64">
        <f t="shared" ca="1" si="426"/>
        <v>0.97042689477670041</v>
      </c>
      <c r="X347" s="64">
        <f t="shared" ca="1" si="426"/>
        <v>0.96995208839001634</v>
      </c>
      <c r="Y347" s="64">
        <f t="shared" ca="1" si="426"/>
        <v>0.97214297035274833</v>
      </c>
      <c r="Z347" s="64">
        <f t="shared" ca="1" si="426"/>
        <v>0.96646003692316407</v>
      </c>
      <c r="AA347" s="64">
        <f t="shared" ca="1" si="426"/>
        <v>0.97088988999841797</v>
      </c>
      <c r="AB347" s="64">
        <f t="shared" ca="1" si="426"/>
        <v>0.9682918829236703</v>
      </c>
      <c r="AC347" s="64">
        <f t="shared" ca="1" si="426"/>
        <v>0.96709241028874504</v>
      </c>
      <c r="AD347" s="64">
        <f t="shared" ca="1" si="426"/>
        <v>0.96524377423044994</v>
      </c>
      <c r="AE347" s="64">
        <f t="shared" ca="1" si="426"/>
        <v>0.96568360455219049</v>
      </c>
      <c r="AF347" s="64">
        <f t="shared" ca="1" si="426"/>
        <v>0.96808583419721073</v>
      </c>
      <c r="AG347" s="64">
        <f t="shared" ca="1" si="426"/>
        <v>0.96190250044487513</v>
      </c>
      <c r="AH347" s="64">
        <f t="shared" ca="1" si="426"/>
        <v>0.9659067221688995</v>
      </c>
      <c r="AI347" s="64">
        <f t="shared" ca="1" si="426"/>
        <v>0.96595504911851748</v>
      </c>
      <c r="AJ347" s="64">
        <f t="shared" ca="1" si="426"/>
        <v>0.96983755439802177</v>
      </c>
      <c r="AK347" s="64">
        <f t="shared" ca="1" si="426"/>
        <v>0.9675417244211818</v>
      </c>
      <c r="AL347" s="64">
        <f t="shared" ca="1" si="426"/>
        <v>0.96553861390653495</v>
      </c>
      <c r="AM347" s="64">
        <f t="shared" ca="1" si="426"/>
        <v>0.9650067718035279</v>
      </c>
      <c r="AN347" s="64">
        <f t="shared" ca="1" si="426"/>
        <v>0.9642467529062686</v>
      </c>
      <c r="AO347" s="64">
        <f t="shared" ca="1" si="426"/>
        <v>0.96062564055615907</v>
      </c>
      <c r="AP347" s="64">
        <f t="shared" ca="1" si="426"/>
        <v>0.96056350030874826</v>
      </c>
      <c r="AQ347" s="64">
        <f t="shared" ca="1" si="426"/>
        <v>0.9621745429312365</v>
      </c>
      <c r="AR347" s="64">
        <f t="shared" ca="1" si="426"/>
        <v>0.96904085523640449</v>
      </c>
      <c r="AS347" s="64">
        <f t="shared" ca="1" si="426"/>
        <v>0.96365482648933931</v>
      </c>
      <c r="AT347" s="64">
        <f t="shared" ca="1" si="426"/>
        <v>0.96391900451961909</v>
      </c>
      <c r="AV347" s="40">
        <f t="shared" ca="1" si="355"/>
        <v>0.9829490439712536</v>
      </c>
      <c r="AW347" s="41">
        <f t="shared" ca="1" si="356"/>
        <v>1</v>
      </c>
      <c r="AX347" t="str">
        <f t="shared" ca="1" si="359"/>
        <v>+10s</v>
      </c>
      <c r="AY347">
        <f t="shared" ca="1" si="360"/>
        <v>0</v>
      </c>
      <c r="AZ347" s="5">
        <f t="shared" ca="1" si="361"/>
        <v>1</v>
      </c>
      <c r="BB347">
        <f t="shared" si="402"/>
        <v>0.11122059051012409</v>
      </c>
      <c r="BC347">
        <f t="shared" si="403"/>
        <v>0.88877940948987588</v>
      </c>
      <c r="BE347" s="33">
        <f t="shared" si="404"/>
        <v>0.29889728970534807</v>
      </c>
      <c r="BF347" s="32">
        <f t="shared" si="405"/>
        <v>0.1781216696685789</v>
      </c>
      <c r="BG347" s="33"/>
      <c r="BH347" s="34">
        <f t="shared" si="406"/>
        <v>0.8218783303314211</v>
      </c>
      <c r="BI347" s="34"/>
      <c r="BJ347" s="34">
        <f t="shared" si="411"/>
        <v>0.8218783303314211</v>
      </c>
      <c r="BK347" s="34"/>
      <c r="BL347" s="5">
        <f t="shared" ca="1" si="357"/>
        <v>0.93494245810089149</v>
      </c>
    </row>
    <row r="348" spans="1:64" x14ac:dyDescent="0.2">
      <c r="A348" s="45">
        <v>340</v>
      </c>
      <c r="B348" s="35">
        <f t="shared" si="407"/>
        <v>3.9236111111111048E-2</v>
      </c>
      <c r="C348" s="36">
        <v>91.307886047244153</v>
      </c>
      <c r="D348" s="29">
        <v>90</v>
      </c>
      <c r="E348" s="29">
        <v>3</v>
      </c>
      <c r="F348" s="37">
        <f t="shared" si="394"/>
        <v>0.5</v>
      </c>
      <c r="G348" s="38">
        <f t="shared" si="408"/>
        <v>90</v>
      </c>
      <c r="H348" s="31">
        <v>5</v>
      </c>
      <c r="I348" s="31">
        <v>20</v>
      </c>
      <c r="J348" s="36">
        <v>0.27036823456249137</v>
      </c>
      <c r="K348" s="37">
        <f t="shared" si="396"/>
        <v>6.7592058640622843E-2</v>
      </c>
      <c r="L348" s="30">
        <f t="shared" si="397"/>
        <v>6.7592058640622843E-2</v>
      </c>
      <c r="M348" s="37">
        <f t="shared" si="398"/>
        <v>90.067592058640628</v>
      </c>
      <c r="N348" s="37">
        <f t="shared" si="399"/>
        <v>90.067592058640628</v>
      </c>
      <c r="O348" s="37">
        <f t="shared" si="400"/>
        <v>1.3078860472441534</v>
      </c>
      <c r="Q348" s="64">
        <f t="shared" ref="Q348:AT348" ca="1" si="427">IF(AND(ABS(SLOPE($L318:$L348,$A318:$A348)) &gt; $Q$3,
      ABS(SLOPE(OFFSET($O318:$O348, Q$7, 0),$A318:$A348)) &gt; $Q$3),
(MAX(0,(CORREL( $L318:$L348, OFFSET($O318:$O348, Q$7, 0) )))),
(1-ABS(SLOPE($L318:$L348, $A318:$A348)-SLOPE(OFFSET($O318:$O348, Q$7, 0),$A318:$A348)))
)</f>
        <v>0.98359380423776199</v>
      </c>
      <c r="R348" s="64">
        <f t="shared" ca="1" si="427"/>
        <v>0.98096085533861999</v>
      </c>
      <c r="S348" s="64">
        <f t="shared" ca="1" si="427"/>
        <v>0.97746761285029904</v>
      </c>
      <c r="T348" s="64">
        <f t="shared" ca="1" si="427"/>
        <v>0.97532628879096284</v>
      </c>
      <c r="U348" s="64">
        <f t="shared" ca="1" si="427"/>
        <v>0.97249823015367831</v>
      </c>
      <c r="V348" s="64">
        <f t="shared" ca="1" si="427"/>
        <v>0.97276288557546187</v>
      </c>
      <c r="W348" s="64">
        <f t="shared" ca="1" si="427"/>
        <v>0.97233942603146117</v>
      </c>
      <c r="X348" s="64">
        <f t="shared" ca="1" si="427"/>
        <v>0.97426333372532781</v>
      </c>
      <c r="Y348" s="64">
        <f t="shared" ca="1" si="427"/>
        <v>0.9690340323017661</v>
      </c>
      <c r="Z348" s="64">
        <f t="shared" ca="1" si="427"/>
        <v>0.97313394700604749</v>
      </c>
      <c r="AA348" s="64">
        <f t="shared" ca="1" si="427"/>
        <v>0.97077477432822823</v>
      </c>
      <c r="AB348" s="64">
        <f t="shared" ca="1" si="427"/>
        <v>0.96971529811112001</v>
      </c>
      <c r="AC348" s="64">
        <f t="shared" ca="1" si="427"/>
        <v>0.96799905423845933</v>
      </c>
      <c r="AD348" s="64">
        <f t="shared" ca="1" si="427"/>
        <v>0.96840648119456063</v>
      </c>
      <c r="AE348" s="64">
        <f t="shared" ca="1" si="427"/>
        <v>0.97041045997531239</v>
      </c>
      <c r="AF348" s="64">
        <f t="shared" ca="1" si="427"/>
        <v>0.96476378711320077</v>
      </c>
      <c r="AG348" s="64">
        <f t="shared" ca="1" si="427"/>
        <v>0.96829332851848027</v>
      </c>
      <c r="AH348" s="64">
        <f t="shared" ca="1" si="427"/>
        <v>0.96837702476526399</v>
      </c>
      <c r="AI348" s="64">
        <f t="shared" ca="1" si="427"/>
        <v>0.97188784783962401</v>
      </c>
      <c r="AJ348" s="64">
        <f t="shared" ca="1" si="427"/>
        <v>0.96973268748517971</v>
      </c>
      <c r="AK348" s="64">
        <f t="shared" ca="1" si="427"/>
        <v>0.96783811447532297</v>
      </c>
      <c r="AL348" s="64">
        <f t="shared" ca="1" si="427"/>
        <v>0.96739754398995093</v>
      </c>
      <c r="AM348" s="64">
        <f t="shared" ca="1" si="427"/>
        <v>0.96666790426023452</v>
      </c>
      <c r="AN348" s="64">
        <f t="shared" ca="1" si="427"/>
        <v>0.9633033654176355</v>
      </c>
      <c r="AO348" s="64">
        <f t="shared" ca="1" si="427"/>
        <v>0.96324079818231245</v>
      </c>
      <c r="AP348" s="64">
        <f t="shared" ca="1" si="427"/>
        <v>0.96472608427753626</v>
      </c>
      <c r="AQ348" s="64">
        <f t="shared" ca="1" si="427"/>
        <v>0.97100924529151444</v>
      </c>
      <c r="AR348" s="64">
        <f t="shared" ca="1" si="427"/>
        <v>0.96613951259686548</v>
      </c>
      <c r="AS348" s="64">
        <f t="shared" ca="1" si="427"/>
        <v>0.96638137703154214</v>
      </c>
      <c r="AT348" s="64">
        <f t="shared" ca="1" si="427"/>
        <v>0.96671662547940618</v>
      </c>
      <c r="AV348" s="40">
        <f t="shared" ca="1" si="355"/>
        <v>0.98359380423776199</v>
      </c>
      <c r="AW348" s="41">
        <f t="shared" ca="1" si="356"/>
        <v>0</v>
      </c>
      <c r="AX348" t="str">
        <f t="shared" ca="1" si="359"/>
        <v>No Time Shift</v>
      </c>
      <c r="AY348">
        <f t="shared" ca="1" si="360"/>
        <v>0</v>
      </c>
      <c r="AZ348" s="5">
        <f t="shared" ca="1" si="361"/>
        <v>1</v>
      </c>
      <c r="BB348">
        <f t="shared" si="402"/>
        <v>0.2480587977207061</v>
      </c>
      <c r="BC348">
        <f t="shared" si="403"/>
        <v>0.75194120227929395</v>
      </c>
      <c r="BE348" s="33">
        <f t="shared" si="404"/>
        <v>6.7592058640622843E-2</v>
      </c>
      <c r="BF348" s="32">
        <f t="shared" si="405"/>
        <v>0.39727038872330422</v>
      </c>
      <c r="BG348" s="33"/>
      <c r="BH348" s="34">
        <f t="shared" si="406"/>
        <v>0.60272961127669578</v>
      </c>
      <c r="BI348" s="34"/>
      <c r="BJ348" s="34">
        <f t="shared" si="411"/>
        <v>0.60272961127669578</v>
      </c>
      <c r="BK348" s="34"/>
      <c r="BL348" s="5">
        <f t="shared" ca="1" si="357"/>
        <v>0.86210780517148589</v>
      </c>
    </row>
    <row r="349" spans="1:64" x14ac:dyDescent="0.2">
      <c r="A349" s="45">
        <v>341</v>
      </c>
      <c r="B349" s="35">
        <f t="shared" si="407"/>
        <v>3.9351851851851791E-2</v>
      </c>
      <c r="C349" s="36">
        <v>91.225034631861206</v>
      </c>
      <c r="D349" s="29">
        <v>90</v>
      </c>
      <c r="E349" s="29">
        <v>3</v>
      </c>
      <c r="F349" s="37">
        <f t="shared" si="394"/>
        <v>0.5</v>
      </c>
      <c r="G349" s="38">
        <f t="shared" si="408"/>
        <v>90</v>
      </c>
      <c r="H349" s="31">
        <v>5</v>
      </c>
      <c r="I349" s="31">
        <v>20</v>
      </c>
      <c r="J349" s="36">
        <v>-0.65543207915739221</v>
      </c>
      <c r="K349" s="37">
        <f t="shared" si="396"/>
        <v>-0.16385801978934805</v>
      </c>
      <c r="L349" s="30">
        <f t="shared" si="397"/>
        <v>-0.16385801978934805</v>
      </c>
      <c r="M349" s="37">
        <f t="shared" si="398"/>
        <v>89.836141980210655</v>
      </c>
      <c r="N349" s="37">
        <f t="shared" si="399"/>
        <v>89.836141980210655</v>
      </c>
      <c r="O349" s="37">
        <f t="shared" si="400"/>
        <v>1.225034631861206</v>
      </c>
      <c r="Q349" s="64">
        <f t="shared" ref="Q349:AT349" ca="1" si="428">IF(AND(ABS(SLOPE($L319:$L349,$A319:$A349)) &gt; $Q$3,
      ABS(SLOPE(OFFSET($O319:$O349, Q$7, 0),$A319:$A349)) &gt; $Q$3),
(MAX(0,(CORREL( $L319:$L349, OFFSET($O319:$O349, Q$7, 0) )))),
(1-ABS(SLOPE($L319:$L349, $A319:$A349)-SLOPE(OFFSET($O319:$O349, Q$7, 0),$A319:$A349)))
)</f>
        <v>0.98196519458977483</v>
      </c>
      <c r="R349" s="64">
        <f t="shared" ca="1" si="428"/>
        <v>0.97877760727911201</v>
      </c>
      <c r="S349" s="64">
        <f t="shared" ca="1" si="428"/>
        <v>0.97706001387719177</v>
      </c>
      <c r="T349" s="64">
        <f t="shared" ca="1" si="428"/>
        <v>0.97452536559183411</v>
      </c>
      <c r="U349" s="64">
        <f t="shared" ca="1" si="428"/>
        <v>0.97472843737909109</v>
      </c>
      <c r="V349" s="64">
        <f t="shared" ca="1" si="428"/>
        <v>0.97435272096168302</v>
      </c>
      <c r="W349" s="64">
        <f t="shared" ca="1" si="428"/>
        <v>0.97602844948540124</v>
      </c>
      <c r="X349" s="64">
        <f t="shared" ca="1" si="428"/>
        <v>0.97122125221792255</v>
      </c>
      <c r="Y349" s="64">
        <f t="shared" ca="1" si="428"/>
        <v>0.97501409785953952</v>
      </c>
      <c r="Z349" s="64">
        <f t="shared" ca="1" si="428"/>
        <v>0.97287707834854731</v>
      </c>
      <c r="AA349" s="64">
        <f t="shared" ca="1" si="428"/>
        <v>0.97194775327900296</v>
      </c>
      <c r="AB349" s="64">
        <f t="shared" ca="1" si="428"/>
        <v>0.9703547397751241</v>
      </c>
      <c r="AC349" s="64">
        <f t="shared" ca="1" si="428"/>
        <v>0.97073200837507923</v>
      </c>
      <c r="AD349" s="64">
        <f t="shared" ca="1" si="428"/>
        <v>0.97236595356460342</v>
      </c>
      <c r="AE349" s="64">
        <f t="shared" ca="1" si="428"/>
        <v>0.96721853080765641</v>
      </c>
      <c r="AF349" s="64">
        <f t="shared" ca="1" si="428"/>
        <v>0.97030678693098593</v>
      </c>
      <c r="AG349" s="64">
        <f t="shared" ca="1" si="428"/>
        <v>0.97042329198660315</v>
      </c>
      <c r="AH349" s="64">
        <f t="shared" ca="1" si="428"/>
        <v>0.97358842618218244</v>
      </c>
      <c r="AI349" s="64">
        <f t="shared" ca="1" si="428"/>
        <v>0.9715642698425131</v>
      </c>
      <c r="AJ349" s="64">
        <f t="shared" ca="1" si="428"/>
        <v>0.96977082480109345</v>
      </c>
      <c r="AK349" s="64">
        <f t="shared" ca="1" si="428"/>
        <v>0.96941505517119664</v>
      </c>
      <c r="AL349" s="64">
        <f t="shared" ca="1" si="428"/>
        <v>0.96871376220869432</v>
      </c>
      <c r="AM349" s="64">
        <f t="shared" ca="1" si="428"/>
        <v>0.96558804946083199</v>
      </c>
      <c r="AN349" s="64">
        <f t="shared" ca="1" si="428"/>
        <v>0.9655250989615547</v>
      </c>
      <c r="AO349" s="64">
        <f t="shared" ca="1" si="428"/>
        <v>0.96689336131359627</v>
      </c>
      <c r="AP349" s="64">
        <f t="shared" ca="1" si="428"/>
        <v>0.97263399201554057</v>
      </c>
      <c r="AQ349" s="64">
        <f t="shared" ca="1" si="428"/>
        <v>0.9682444471085877</v>
      </c>
      <c r="AR349" s="64">
        <f t="shared" ca="1" si="428"/>
        <v>0.96846555196033746</v>
      </c>
      <c r="AS349" s="64">
        <f t="shared" ca="1" si="428"/>
        <v>0.96875691237370709</v>
      </c>
      <c r="AT349" s="64">
        <f t="shared" ca="1" si="428"/>
        <v>0.96210313226316224</v>
      </c>
      <c r="AV349" s="40">
        <f t="shared" ca="1" si="355"/>
        <v>0.98196519458977483</v>
      </c>
      <c r="AW349" s="41">
        <f t="shared" ca="1" si="356"/>
        <v>0</v>
      </c>
      <c r="AX349" t="str">
        <f t="shared" ca="1" si="359"/>
        <v>No Time Shift</v>
      </c>
      <c r="AY349">
        <f t="shared" ca="1" si="360"/>
        <v>0</v>
      </c>
      <c r="AZ349" s="5">
        <f t="shared" ca="1" si="361"/>
        <v>1</v>
      </c>
      <c r="BB349">
        <f t="shared" si="402"/>
        <v>0.2777785303301108</v>
      </c>
      <c r="BC349">
        <f t="shared" si="403"/>
        <v>0.7222214696698892</v>
      </c>
      <c r="BE349" s="33">
        <f t="shared" si="404"/>
        <v>0.16385801978934805</v>
      </c>
      <c r="BF349" s="32">
        <f t="shared" si="405"/>
        <v>0.44486704659223547</v>
      </c>
      <c r="BG349" s="33"/>
      <c r="BH349" s="34">
        <f t="shared" si="406"/>
        <v>0.55513295340776447</v>
      </c>
      <c r="BI349" s="34"/>
      <c r="BJ349" s="34">
        <f t="shared" si="411"/>
        <v>0.55513295340776447</v>
      </c>
      <c r="BK349" s="34"/>
      <c r="BL349" s="5">
        <f t="shared" ca="1" si="357"/>
        <v>0.84569938266584632</v>
      </c>
    </row>
    <row r="350" spans="1:64" x14ac:dyDescent="0.2">
      <c r="A350" s="45">
        <v>342</v>
      </c>
      <c r="B350" s="35">
        <f t="shared" si="407"/>
        <v>3.9467592592592533E-2</v>
      </c>
      <c r="C350" s="36">
        <v>91.219419701065036</v>
      </c>
      <c r="D350" s="29">
        <v>90</v>
      </c>
      <c r="E350" s="29">
        <v>3</v>
      </c>
      <c r="F350" s="37">
        <f t="shared" si="394"/>
        <v>0.5</v>
      </c>
      <c r="G350" s="38">
        <f t="shared" si="408"/>
        <v>90</v>
      </c>
      <c r="H350" s="31">
        <v>5</v>
      </c>
      <c r="I350" s="31">
        <v>20</v>
      </c>
      <c r="J350" s="36">
        <v>-1.5798278253633371</v>
      </c>
      <c r="K350" s="37">
        <f t="shared" si="396"/>
        <v>-0.39495695634083428</v>
      </c>
      <c r="L350" s="30">
        <f t="shared" si="397"/>
        <v>-0.39495695634083428</v>
      </c>
      <c r="M350" s="37">
        <f t="shared" si="398"/>
        <v>89.605043043659165</v>
      </c>
      <c r="N350" s="37">
        <f t="shared" si="399"/>
        <v>89.605043043659165</v>
      </c>
      <c r="O350" s="37">
        <f t="shared" si="400"/>
        <v>1.2194197010650356</v>
      </c>
      <c r="Q350" s="64">
        <f t="shared" ref="Q350:AT350" ca="1" si="429">IF(AND(ABS(SLOPE($L320:$L350,$A320:$A350)) &gt; $Q$3,
      ABS(SLOPE(OFFSET($O320:$O350, Q$7, 0),$A320:$A350)) &gt; $Q$3),
(MAX(0,(CORREL( $L320:$L350, OFFSET($O320:$O350, Q$7, 0) )))),
(1-ABS(SLOPE($L320:$L350, $A320:$A350)-SLOPE(OFFSET($O320:$O350, Q$7, 0),$A320:$A350)))
)</f>
        <v>0.97982409578256013</v>
      </c>
      <c r="R350" s="64">
        <f t="shared" ca="1" si="429"/>
        <v>0.97850261773977243</v>
      </c>
      <c r="S350" s="64">
        <f t="shared" ca="1" si="429"/>
        <v>0.97624250123594825</v>
      </c>
      <c r="T350" s="64">
        <f t="shared" ca="1" si="429"/>
        <v>0.97638801133371556</v>
      </c>
      <c r="U350" s="64">
        <f t="shared" ca="1" si="429"/>
        <v>0.97605695951483251</v>
      </c>
      <c r="V350" s="64">
        <f t="shared" ca="1" si="429"/>
        <v>0.97750056192720625</v>
      </c>
      <c r="W350" s="64">
        <f t="shared" ca="1" si="429"/>
        <v>0.97308851996687851</v>
      </c>
      <c r="X350" s="64">
        <f t="shared" ca="1" si="429"/>
        <v>0.97659384755286816</v>
      </c>
      <c r="Y350" s="64">
        <f t="shared" ca="1" si="429"/>
        <v>0.97466472690697292</v>
      </c>
      <c r="Z350" s="64">
        <f t="shared" ca="1" si="429"/>
        <v>0.97385714352043329</v>
      </c>
      <c r="AA350" s="64">
        <f t="shared" ca="1" si="429"/>
        <v>0.97237952717376963</v>
      </c>
      <c r="AB350" s="64">
        <f t="shared" ca="1" si="429"/>
        <v>0.97272855673069691</v>
      </c>
      <c r="AC350" s="64">
        <f t="shared" ca="1" si="429"/>
        <v>0.9740165598338304</v>
      </c>
      <c r="AD350" s="64">
        <f t="shared" ca="1" si="429"/>
        <v>0.96933641557156425</v>
      </c>
      <c r="AE350" s="64">
        <f t="shared" ca="1" si="429"/>
        <v>0.97201191055269121</v>
      </c>
      <c r="AF350" s="64">
        <f t="shared" ca="1" si="429"/>
        <v>0.97215904104575901</v>
      </c>
      <c r="AG350" s="64">
        <f t="shared" ca="1" si="429"/>
        <v>0.97500069625285846</v>
      </c>
      <c r="AH350" s="64">
        <f t="shared" ca="1" si="429"/>
        <v>0.97309927643179239</v>
      </c>
      <c r="AI350" s="64">
        <f t="shared" ca="1" si="429"/>
        <v>0.97140061909853426</v>
      </c>
      <c r="AJ350" s="64">
        <f t="shared" ca="1" si="429"/>
        <v>0.97112412587540387</v>
      </c>
      <c r="AK350" s="64">
        <f t="shared" ca="1" si="429"/>
        <v>0.97044943841290565</v>
      </c>
      <c r="AL350" s="64">
        <f t="shared" ca="1" si="429"/>
        <v>0.96754737758441256</v>
      </c>
      <c r="AM350" s="64">
        <f t="shared" ca="1" si="429"/>
        <v>0.96748408047516732</v>
      </c>
      <c r="AN350" s="64">
        <f t="shared" ca="1" si="429"/>
        <v>0.96874278392706126</v>
      </c>
      <c r="AO350" s="64">
        <f t="shared" ca="1" si="429"/>
        <v>0.9739756009558681</v>
      </c>
      <c r="AP350" s="64">
        <f t="shared" ca="1" si="429"/>
        <v>0.97003539135404482</v>
      </c>
      <c r="AQ350" s="64">
        <f t="shared" ca="1" si="429"/>
        <v>0.97023706477209426</v>
      </c>
      <c r="AR350" s="64">
        <f t="shared" ca="1" si="429"/>
        <v>0.97048737687647713</v>
      </c>
      <c r="AS350" s="64">
        <f t="shared" ca="1" si="429"/>
        <v>0.96444552891966806</v>
      </c>
      <c r="AT350" s="64">
        <f t="shared" ca="1" si="429"/>
        <v>0.96580728170424812</v>
      </c>
      <c r="AV350" s="40">
        <f t="shared" ca="1" si="355"/>
        <v>0.97982409578256013</v>
      </c>
      <c r="AW350" s="41">
        <f t="shared" ca="1" si="356"/>
        <v>0</v>
      </c>
      <c r="AX350" t="str">
        <f t="shared" ca="1" si="359"/>
        <v>No Time Shift</v>
      </c>
      <c r="AY350">
        <f t="shared" ca="1" si="360"/>
        <v>0</v>
      </c>
      <c r="AZ350" s="5">
        <f t="shared" ca="1" si="361"/>
        <v>1</v>
      </c>
      <c r="BB350">
        <f t="shared" si="402"/>
        <v>0.32287533148117398</v>
      </c>
      <c r="BC350">
        <f t="shared" si="403"/>
        <v>0.67712466851882602</v>
      </c>
      <c r="BE350" s="33">
        <f t="shared" si="404"/>
        <v>0.39495695634083428</v>
      </c>
      <c r="BF350" s="32">
        <f t="shared" si="405"/>
        <v>0.51709034158551337</v>
      </c>
      <c r="BG350" s="33"/>
      <c r="BH350" s="34">
        <f t="shared" si="406"/>
        <v>0.48290965841448663</v>
      </c>
      <c r="BI350" s="34"/>
      <c r="BJ350" s="34">
        <f t="shared" si="411"/>
        <v>0.48290965841448663</v>
      </c>
      <c r="BK350" s="34"/>
      <c r="BL350" s="5">
        <f t="shared" ca="1" si="357"/>
        <v>0.82091125139901555</v>
      </c>
    </row>
    <row r="351" spans="1:64" x14ac:dyDescent="0.2">
      <c r="A351" s="45">
        <v>343</v>
      </c>
      <c r="B351" s="35">
        <f t="shared" si="407"/>
        <v>3.9583333333333276E-2</v>
      </c>
      <c r="C351" s="36">
        <v>90.791979266236623</v>
      </c>
      <c r="D351" s="29">
        <v>90</v>
      </c>
      <c r="E351" s="29">
        <v>3</v>
      </c>
      <c r="F351" s="37">
        <f t="shared" si="394"/>
        <v>0.5</v>
      </c>
      <c r="G351" s="38">
        <f t="shared" si="408"/>
        <v>90</v>
      </c>
      <c r="H351" s="31">
        <v>5</v>
      </c>
      <c r="I351" s="31">
        <v>20</v>
      </c>
      <c r="J351" s="36">
        <v>-2.5008380570182842</v>
      </c>
      <c r="K351" s="37">
        <f t="shared" si="396"/>
        <v>-0.62520951425457105</v>
      </c>
      <c r="L351" s="30">
        <f t="shared" si="397"/>
        <v>-0.62520951425457105</v>
      </c>
      <c r="M351" s="37">
        <f t="shared" si="398"/>
        <v>89.374790485745436</v>
      </c>
      <c r="N351" s="37">
        <f t="shared" si="399"/>
        <v>89.374790485745436</v>
      </c>
      <c r="O351" s="37">
        <f t="shared" si="400"/>
        <v>0.7919792662366234</v>
      </c>
      <c r="Q351" s="64">
        <f t="shared" ref="Q351:AT351" ca="1" si="430">IF(AND(ABS(SLOPE($L321:$L351,$A321:$A351)) &gt; $Q$3,
      ABS(SLOPE(OFFSET($O321:$O351, Q$7, 0),$A321:$A351)) &gt; $Q$3),
(MAX(0,(CORREL( $L321:$L351, OFFSET($O321:$O351, Q$7, 0) )))),
(1-ABS(SLOPE($L321:$L351, $A321:$A351)-SLOPE(OFFSET($O321:$O351, Q$7, 0),$A321:$A351)))
)</f>
        <v>0.9797024020576337</v>
      </c>
      <c r="R351" s="64">
        <f t="shared" ca="1" si="430"/>
        <v>0.97770064384712041</v>
      </c>
      <c r="S351" s="64">
        <f t="shared" ca="1" si="430"/>
        <v>0.97779203571780759</v>
      </c>
      <c r="T351" s="64">
        <f t="shared" ca="1" si="430"/>
        <v>0.9775030113308778</v>
      </c>
      <c r="U351" s="64">
        <f t="shared" ca="1" si="430"/>
        <v>0.97872823736301151</v>
      </c>
      <c r="V351" s="64">
        <f t="shared" ca="1" si="430"/>
        <v>0.97468825561314232</v>
      </c>
      <c r="W351" s="64">
        <f t="shared" ca="1" si="430"/>
        <v>0.97792282228715699</v>
      </c>
      <c r="X351" s="64">
        <f t="shared" ca="1" si="430"/>
        <v>0.97618938723512449</v>
      </c>
      <c r="Y351" s="64">
        <f t="shared" ca="1" si="430"/>
        <v>0.97549634234147153</v>
      </c>
      <c r="Z351" s="64">
        <f t="shared" ca="1" si="430"/>
        <v>0.97412740884042881</v>
      </c>
      <c r="AA351" s="64">
        <f t="shared" ca="1" si="430"/>
        <v>0.974449844427138</v>
      </c>
      <c r="AB351" s="64">
        <f t="shared" ca="1" si="430"/>
        <v>0.97541253453680443</v>
      </c>
      <c r="AC351" s="64">
        <f t="shared" ca="1" si="430"/>
        <v>0.97117227278106044</v>
      </c>
      <c r="AD351" s="64">
        <f t="shared" ca="1" si="430"/>
        <v>0.97345943877198837</v>
      </c>
      <c r="AE351" s="64">
        <f t="shared" ca="1" si="430"/>
        <v>0.97363532683875498</v>
      </c>
      <c r="AF351" s="64">
        <f t="shared" ca="1" si="430"/>
        <v>0.97617253171341378</v>
      </c>
      <c r="AG351" s="64">
        <f t="shared" ca="1" si="430"/>
        <v>0.97438675962577292</v>
      </c>
      <c r="AH351" s="64">
        <f t="shared" ca="1" si="430"/>
        <v>0.9727774521188588</v>
      </c>
      <c r="AI351" s="64">
        <f t="shared" ca="1" si="430"/>
        <v>0.97257550494576117</v>
      </c>
      <c r="AJ351" s="64">
        <f t="shared" ca="1" si="430"/>
        <v>0.97192592818892121</v>
      </c>
      <c r="AK351" s="64">
        <f t="shared" ca="1" si="430"/>
        <v>0.96923451233349001</v>
      </c>
      <c r="AL351" s="64">
        <f t="shared" ca="1" si="430"/>
        <v>0.96917089957617952</v>
      </c>
      <c r="AM351" s="64">
        <f t="shared" ca="1" si="430"/>
        <v>0.97032644171758919</v>
      </c>
      <c r="AN351" s="64">
        <f t="shared" ca="1" si="430"/>
        <v>0.97508119421519923</v>
      </c>
      <c r="AO351" s="64">
        <f t="shared" ca="1" si="430"/>
        <v>0.97156388663912163</v>
      </c>
      <c r="AP351" s="64">
        <f t="shared" ca="1" si="430"/>
        <v>0.9717472667415511</v>
      </c>
      <c r="AQ351" s="64">
        <f t="shared" ca="1" si="430"/>
        <v>0.97195896277961324</v>
      </c>
      <c r="AR351" s="64">
        <f t="shared" ca="1" si="430"/>
        <v>0.96649315623217658</v>
      </c>
      <c r="AS351" s="64">
        <f t="shared" ca="1" si="430"/>
        <v>0.96766385925374099</v>
      </c>
      <c r="AT351" s="64">
        <f t="shared" ca="1" si="430"/>
        <v>0.96875783672553406</v>
      </c>
      <c r="AV351" s="40">
        <f t="shared" ca="1" si="355"/>
        <v>0.9797024020576337</v>
      </c>
      <c r="AW351" s="41">
        <f t="shared" ca="1" si="356"/>
        <v>0</v>
      </c>
      <c r="AX351" t="str">
        <f t="shared" ca="1" si="359"/>
        <v>No Time Shift</v>
      </c>
      <c r="AY351">
        <f t="shared" ca="1" si="360"/>
        <v>0</v>
      </c>
      <c r="AZ351" s="5">
        <f t="shared" ca="1" si="361"/>
        <v>1</v>
      </c>
      <c r="BB351">
        <f t="shared" si="402"/>
        <v>0.2834377560982389</v>
      </c>
      <c r="BC351">
        <f t="shared" si="403"/>
        <v>0.71656224390176115</v>
      </c>
      <c r="BE351" s="33">
        <f t="shared" si="404"/>
        <v>0.62520951425457105</v>
      </c>
      <c r="BF351" s="32">
        <f t="shared" si="405"/>
        <v>0.45393039303039939</v>
      </c>
      <c r="BG351" s="33"/>
      <c r="BH351" s="34">
        <f t="shared" si="406"/>
        <v>0.54606960696960061</v>
      </c>
      <c r="BI351" s="34"/>
      <c r="BJ351" s="34">
        <f t="shared" si="411"/>
        <v>0.54606960696960061</v>
      </c>
      <c r="BK351" s="34"/>
      <c r="BL351" s="5">
        <f t="shared" ca="1" si="357"/>
        <v>0.8419240030090781</v>
      </c>
    </row>
    <row r="352" spans="1:64" x14ac:dyDescent="0.2">
      <c r="A352" s="45">
        <v>344</v>
      </c>
      <c r="B352" s="35">
        <f t="shared" si="407"/>
        <v>3.9699074074074019E-2</v>
      </c>
      <c r="C352" s="36">
        <v>90.731797040264695</v>
      </c>
      <c r="D352" s="29">
        <v>90</v>
      </c>
      <c r="E352" s="29">
        <v>3</v>
      </c>
      <c r="F352" s="37">
        <f t="shared" si="394"/>
        <v>0.5</v>
      </c>
      <c r="G352" s="38">
        <f t="shared" si="408"/>
        <v>90</v>
      </c>
      <c r="H352" s="31">
        <v>5</v>
      </c>
      <c r="I352" s="31">
        <v>20</v>
      </c>
      <c r="J352" s="36">
        <v>-3.4164890821218252</v>
      </c>
      <c r="K352" s="37">
        <f t="shared" si="396"/>
        <v>-0.85412227053045631</v>
      </c>
      <c r="L352" s="30">
        <f t="shared" si="397"/>
        <v>-0.85412227053045631</v>
      </c>
      <c r="M352" s="37">
        <f t="shared" si="398"/>
        <v>89.145877729469547</v>
      </c>
      <c r="N352" s="37">
        <f t="shared" si="399"/>
        <v>89.145877729469547</v>
      </c>
      <c r="O352" s="37">
        <f t="shared" si="400"/>
        <v>0.73179704026469494</v>
      </c>
      <c r="Q352" s="64">
        <f t="shared" ref="Q352:AT352" ca="1" si="431">IF(AND(ABS(SLOPE($L322:$L352,$A322:$A352)) &gt; $Q$3,
      ABS(SLOPE(OFFSET($O322:$O352, Q$7, 0),$A322:$A352)) &gt; $Q$3),
(MAX(0,(CORREL( $L322:$L352, OFFSET($O322:$O352, Q$7, 0) )))),
(1-ABS(SLOPE($L322:$L352, $A322:$A352)-SLOPE(OFFSET($O322:$O352, Q$7, 0),$A322:$A352)))
)</f>
        <v>0.9789400683199464</v>
      </c>
      <c r="R352" s="64">
        <f t="shared" ca="1" si="431"/>
        <v>0.97898029564984368</v>
      </c>
      <c r="S352" s="64">
        <f t="shared" ca="1" si="431"/>
        <v>0.97873103585734866</v>
      </c>
      <c r="T352" s="64">
        <f t="shared" ca="1" si="431"/>
        <v>0.97974968256983397</v>
      </c>
      <c r="U352" s="64">
        <f t="shared" ca="1" si="431"/>
        <v>0.97606193886838577</v>
      </c>
      <c r="V352" s="64">
        <f t="shared" ca="1" si="431"/>
        <v>0.97904012808480168</v>
      </c>
      <c r="W352" s="64">
        <f t="shared" ca="1" si="431"/>
        <v>0.97749189757302057</v>
      </c>
      <c r="X352" s="64">
        <f t="shared" ca="1" si="431"/>
        <v>0.97690721076579934</v>
      </c>
      <c r="Y352" s="64">
        <f t="shared" ca="1" si="431"/>
        <v>0.97564119664250304</v>
      </c>
      <c r="Z352" s="64">
        <f t="shared" ca="1" si="431"/>
        <v>0.97593845032040938</v>
      </c>
      <c r="AA352" s="64">
        <f t="shared" ca="1" si="431"/>
        <v>0.97659352382847864</v>
      </c>
      <c r="AB352" s="64">
        <f t="shared" ca="1" si="431"/>
        <v>0.97276963295640573</v>
      </c>
      <c r="AC352" s="64">
        <f t="shared" ca="1" si="431"/>
        <v>0.97468943275689091</v>
      </c>
      <c r="AD352" s="64">
        <f t="shared" ca="1" si="431"/>
        <v>0.97489247699376702</v>
      </c>
      <c r="AE352" s="64">
        <f t="shared" ca="1" si="431"/>
        <v>0.97714156077219139</v>
      </c>
      <c r="AF352" s="64">
        <f t="shared" ca="1" si="431"/>
        <v>0.97546535031866644</v>
      </c>
      <c r="AG352" s="64">
        <f t="shared" ca="1" si="431"/>
        <v>0.97394072309129709</v>
      </c>
      <c r="AH352" s="64">
        <f t="shared" ca="1" si="431"/>
        <v>0.97380926416052493</v>
      </c>
      <c r="AI352" s="64">
        <f t="shared" ca="1" si="431"/>
        <v>0.97318351379569112</v>
      </c>
      <c r="AJ352" s="64">
        <f t="shared" ca="1" si="431"/>
        <v>0.9706915778009233</v>
      </c>
      <c r="AK352" s="64">
        <f t="shared" ca="1" si="431"/>
        <v>0.97062767572866993</v>
      </c>
      <c r="AL352" s="64">
        <f t="shared" ca="1" si="431"/>
        <v>0.97168554763839521</v>
      </c>
      <c r="AM352" s="64">
        <f t="shared" ca="1" si="431"/>
        <v>0.97598776726202519</v>
      </c>
      <c r="AN352" s="64">
        <f t="shared" ca="1" si="431"/>
        <v>0.97287067830286256</v>
      </c>
      <c r="AO352" s="64">
        <f t="shared" ca="1" si="431"/>
        <v>0.97303674186386369</v>
      </c>
      <c r="AP352" s="64">
        <f t="shared" ca="1" si="431"/>
        <v>0.97321190864530416</v>
      </c>
      <c r="AQ352" s="64">
        <f t="shared" ca="1" si="431"/>
        <v>0.96829134187656141</v>
      </c>
      <c r="AR352" s="64">
        <f t="shared" ca="1" si="431"/>
        <v>0.96928130194151962</v>
      </c>
      <c r="AS352" s="64">
        <f t="shared" ca="1" si="431"/>
        <v>0.97026056441528208</v>
      </c>
      <c r="AT352" s="64">
        <f t="shared" ca="1" si="431"/>
        <v>0.97059783140862499</v>
      </c>
      <c r="AV352" s="40">
        <f t="shared" ca="1" si="355"/>
        <v>0.97974968256983397</v>
      </c>
      <c r="AW352" s="41">
        <f t="shared" ca="1" si="356"/>
        <v>3</v>
      </c>
      <c r="AX352" t="str">
        <f t="shared" ca="1" si="359"/>
        <v>+30s</v>
      </c>
      <c r="AY352">
        <f t="shared" ca="1" si="360"/>
        <v>20</v>
      </c>
      <c r="AZ352" s="5">
        <f t="shared" ca="1" si="361"/>
        <v>0.93333333333333335</v>
      </c>
      <c r="BB352">
        <f t="shared" si="402"/>
        <v>0.31718386215903027</v>
      </c>
      <c r="BC352">
        <f t="shared" si="403"/>
        <v>0.68281613784096973</v>
      </c>
      <c r="BE352" s="33">
        <f t="shared" si="404"/>
        <v>0.85412227053045631</v>
      </c>
      <c r="BF352" s="32">
        <f t="shared" si="405"/>
        <v>0.5079753565465206</v>
      </c>
      <c r="BG352" s="33"/>
      <c r="BH352" s="34">
        <f t="shared" si="406"/>
        <v>0.4920246434534794</v>
      </c>
      <c r="BI352" s="34"/>
      <c r="BJ352" s="34">
        <f t="shared" si="411"/>
        <v>0.4920246434534794</v>
      </c>
      <c r="BK352" s="34"/>
      <c r="BL352" s="5">
        <f t="shared" ca="1" si="357"/>
        <v>0.80170255311888228</v>
      </c>
    </row>
    <row r="353" spans="1:64" x14ac:dyDescent="0.2">
      <c r="A353" s="45">
        <v>345</v>
      </c>
      <c r="B353" s="35">
        <f t="shared" si="407"/>
        <v>3.9814814814814761E-2</v>
      </c>
      <c r="C353" s="36">
        <v>90.020143471116967</v>
      </c>
      <c r="D353" s="29">
        <v>90</v>
      </c>
      <c r="E353" s="29">
        <v>3</v>
      </c>
      <c r="F353" s="37">
        <f t="shared" si="394"/>
        <v>0.5</v>
      </c>
      <c r="G353" s="38">
        <f t="shared" si="408"/>
        <v>90</v>
      </c>
      <c r="H353" s="31">
        <v>5</v>
      </c>
      <c r="I353" s="31">
        <v>20</v>
      </c>
      <c r="J353" s="36">
        <v>-4.3248186932617072</v>
      </c>
      <c r="K353" s="37">
        <f t="shared" si="396"/>
        <v>-1.0812046733154268</v>
      </c>
      <c r="L353" s="30">
        <f t="shared" si="397"/>
        <v>-1.0812046733154268</v>
      </c>
      <c r="M353" s="37">
        <f t="shared" si="398"/>
        <v>88.918795326684574</v>
      </c>
      <c r="N353" s="37">
        <f t="shared" si="399"/>
        <v>88.918795326684574</v>
      </c>
      <c r="O353" s="37">
        <f t="shared" si="400"/>
        <v>2.0143471116966793E-2</v>
      </c>
      <c r="Q353" s="64">
        <f t="shared" ref="Q353:AT353" ca="1" si="432">IF(AND(ABS(SLOPE($L323:$L353,$A323:$A353)) &gt; $Q$3,
      ABS(SLOPE(OFFSET($O323:$O353, Q$7, 0),$A323:$A353)) &gt; $Q$3),
(MAX(0,(CORREL( $L323:$L353, OFFSET($O323:$O353, Q$7, 0) )))),
(1-ABS(SLOPE($L323:$L353, $A323:$A353)-SLOPE(OFFSET($O323:$O353, Q$7, 0),$A323:$A353)))
)</f>
        <v>0.97998440045146851</v>
      </c>
      <c r="R353" s="64">
        <f t="shared" ca="1" si="432"/>
        <v>0.97977296284440274</v>
      </c>
      <c r="S353" s="64">
        <f t="shared" ca="1" si="432"/>
        <v>0.98059515648238771</v>
      </c>
      <c r="T353" s="64">
        <f t="shared" ca="1" si="432"/>
        <v>0.97724263399515399</v>
      </c>
      <c r="U353" s="64">
        <f t="shared" ca="1" si="432"/>
        <v>0.97997679391095627</v>
      </c>
      <c r="V353" s="64">
        <f t="shared" ca="1" si="432"/>
        <v>0.97860477063802875</v>
      </c>
      <c r="W353" s="64">
        <f t="shared" ca="1" si="432"/>
        <v>0.97812313678683716</v>
      </c>
      <c r="X353" s="64">
        <f t="shared" ca="1" si="432"/>
        <v>0.97695509404307079</v>
      </c>
      <c r="Y353" s="64">
        <f t="shared" ca="1" si="432"/>
        <v>0.97722837806824703</v>
      </c>
      <c r="Z353" s="64">
        <f t="shared" ca="1" si="432"/>
        <v>0.97759102411060828</v>
      </c>
      <c r="AA353" s="64">
        <f t="shared" ca="1" si="432"/>
        <v>0.97416332055694477</v>
      </c>
      <c r="AB353" s="64">
        <f t="shared" ca="1" si="432"/>
        <v>0.97573374812495495</v>
      </c>
      <c r="AC353" s="64">
        <f t="shared" ca="1" si="432"/>
        <v>0.97596257429430189</v>
      </c>
      <c r="AD353" s="64">
        <f t="shared" ca="1" si="432"/>
        <v>0.97793755438978802</v>
      </c>
      <c r="AE353" s="64">
        <f t="shared" ca="1" si="432"/>
        <v>0.97636568023229464</v>
      </c>
      <c r="AF353" s="64">
        <f t="shared" ca="1" si="432"/>
        <v>0.97492172390365595</v>
      </c>
      <c r="AG353" s="64">
        <f t="shared" ca="1" si="432"/>
        <v>0.97485727034459557</v>
      </c>
      <c r="AH353" s="64">
        <f t="shared" ca="1" si="432"/>
        <v>0.97425424341299005</v>
      </c>
      <c r="AI353" s="64">
        <f t="shared" ca="1" si="432"/>
        <v>0.97195220187015241</v>
      </c>
      <c r="AJ353" s="64">
        <f t="shared" ca="1" si="432"/>
        <v>0.9718880330168298</v>
      </c>
      <c r="AK353" s="64">
        <f t="shared" ca="1" si="432"/>
        <v>0.97285294868798877</v>
      </c>
      <c r="AL353" s="64">
        <f t="shared" ca="1" si="432"/>
        <v>0.97672455326024266</v>
      </c>
      <c r="AM353" s="64">
        <f t="shared" ca="1" si="432"/>
        <v>0.97398821093601873</v>
      </c>
      <c r="AN353" s="64">
        <f t="shared" ca="1" si="432"/>
        <v>0.97413779647550591</v>
      </c>
      <c r="AO353" s="64">
        <f t="shared" ca="1" si="432"/>
        <v>0.97427822525027286</v>
      </c>
      <c r="AP353" s="64">
        <f t="shared" ca="1" si="432"/>
        <v>0.96987645667751676</v>
      </c>
      <c r="AQ353" s="64">
        <f t="shared" ca="1" si="432"/>
        <v>0.97069452094655917</v>
      </c>
      <c r="AR353" s="64">
        <f t="shared" ca="1" si="432"/>
        <v>0.97156463872249932</v>
      </c>
      <c r="AS353" s="64">
        <f t="shared" ca="1" si="432"/>
        <v>0.97186632150501362</v>
      </c>
      <c r="AT353" s="64">
        <f t="shared" ca="1" si="432"/>
        <v>0.97060609133097142</v>
      </c>
      <c r="AV353" s="40">
        <f t="shared" ca="1" si="355"/>
        <v>0.98059515648238771</v>
      </c>
      <c r="AW353" s="41">
        <f t="shared" ca="1" si="356"/>
        <v>2</v>
      </c>
      <c r="AX353" t="str">
        <f t="shared" ca="1" si="359"/>
        <v>+20s</v>
      </c>
      <c r="AY353">
        <f t="shared" ca="1" si="360"/>
        <v>10</v>
      </c>
      <c r="AZ353" s="5">
        <f t="shared" ca="1" si="361"/>
        <v>0.96666666666666667</v>
      </c>
      <c r="BB353">
        <f t="shared" si="402"/>
        <v>0.22026962888647872</v>
      </c>
      <c r="BC353">
        <f t="shared" si="403"/>
        <v>0.77973037111352128</v>
      </c>
      <c r="BE353" s="33">
        <f t="shared" si="404"/>
        <v>1.0812046733154268</v>
      </c>
      <c r="BF353" s="32">
        <f t="shared" si="405"/>
        <v>0.35276556161573691</v>
      </c>
      <c r="BG353" s="33"/>
      <c r="BH353" s="34">
        <f t="shared" si="406"/>
        <v>0.64723443838426309</v>
      </c>
      <c r="BI353" s="34"/>
      <c r="BJ353" s="34">
        <f t="shared" si="411"/>
        <v>0.64723443838426309</v>
      </c>
      <c r="BK353" s="34"/>
      <c r="BL353" s="5">
        <f t="shared" ca="1" si="357"/>
        <v>0.86483208717777249</v>
      </c>
    </row>
    <row r="354" spans="1:64" x14ac:dyDescent="0.2">
      <c r="A354" s="45">
        <v>346</v>
      </c>
      <c r="B354" s="35">
        <f t="shared" si="407"/>
        <v>3.9930555555555504E-2</v>
      </c>
      <c r="C354" s="36">
        <v>90.166868200237133</v>
      </c>
      <c r="D354" s="29">
        <v>90</v>
      </c>
      <c r="E354" s="29">
        <v>3</v>
      </c>
      <c r="F354" s="37">
        <f t="shared" si="394"/>
        <v>0.5</v>
      </c>
      <c r="G354" s="38">
        <f t="shared" si="408"/>
        <v>90</v>
      </c>
      <c r="H354" s="31">
        <v>5</v>
      </c>
      <c r="I354" s="31">
        <v>20</v>
      </c>
      <c r="J354" s="36">
        <v>-5.2238803725539542</v>
      </c>
      <c r="K354" s="37">
        <f t="shared" si="396"/>
        <v>-1.3059700931384886</v>
      </c>
      <c r="L354" s="30">
        <f t="shared" si="397"/>
        <v>-1.3059700931384886</v>
      </c>
      <c r="M354" s="37">
        <f t="shared" si="398"/>
        <v>88.694029906861516</v>
      </c>
      <c r="N354" s="37">
        <f t="shared" si="399"/>
        <v>88.694029906861516</v>
      </c>
      <c r="O354" s="37">
        <f t="shared" si="400"/>
        <v>0.16686820023713267</v>
      </c>
      <c r="Q354" s="64">
        <f t="shared" ref="Q354:AT354" ca="1" si="433">IF(AND(ABS(SLOPE($L324:$L354,$A324:$A354)) &gt; $Q$3,
      ABS(SLOPE(OFFSET($O324:$O354, Q$7, 0),$A324:$A354)) &gt; $Q$3),
(MAX(0,(CORREL( $L324:$L354, OFFSET($O324:$O354, Q$7, 0) )))),
(1-ABS(SLOPE($L324:$L354, $A324:$A354)-SLOPE(OFFSET($O324:$O354, Q$7, 0),$A324:$A354)))
)</f>
        <v>0.98065431932271385</v>
      </c>
      <c r="R354" s="64">
        <f t="shared" ca="1" si="433"/>
        <v>0.98128874291900758</v>
      </c>
      <c r="S354" s="64">
        <f t="shared" ca="1" si="433"/>
        <v>0.97825685205737967</v>
      </c>
      <c r="T354" s="64">
        <f t="shared" ca="1" si="433"/>
        <v>0.98075756921254953</v>
      </c>
      <c r="U354" s="64">
        <f t="shared" ca="1" si="433"/>
        <v>0.97955403883232239</v>
      </c>
      <c r="V354" s="64">
        <f t="shared" ca="1" si="433"/>
        <v>0.97917090895530001</v>
      </c>
      <c r="W354" s="64">
        <f t="shared" ca="1" si="433"/>
        <v>0.97809659555838757</v>
      </c>
      <c r="X354" s="64">
        <f t="shared" ca="1" si="433"/>
        <v>0.97834694923874588</v>
      </c>
      <c r="Y354" s="64">
        <f t="shared" ca="1" si="433"/>
        <v>0.97843019303738565</v>
      </c>
      <c r="Z354" s="64">
        <f t="shared" ca="1" si="433"/>
        <v>0.9753813716290598</v>
      </c>
      <c r="AA354" s="64">
        <f t="shared" ca="1" si="433"/>
        <v>0.97661785627880859</v>
      </c>
      <c r="AB354" s="64">
        <f t="shared" ca="1" si="433"/>
        <v>0.97687128566126102</v>
      </c>
      <c r="AC354" s="64">
        <f t="shared" ca="1" si="433"/>
        <v>0.97858418086009313</v>
      </c>
      <c r="AD354" s="64">
        <f t="shared" ca="1" si="433"/>
        <v>0.97711216353483277</v>
      </c>
      <c r="AE354" s="64">
        <f t="shared" ca="1" si="433"/>
        <v>0.97574544126855911</v>
      </c>
      <c r="AF354" s="64">
        <f t="shared" ca="1" si="433"/>
        <v>0.97574500637758332</v>
      </c>
      <c r="AG354" s="64">
        <f t="shared" ca="1" si="433"/>
        <v>0.97516375763030649</v>
      </c>
      <c r="AH354" s="64">
        <f t="shared" ca="1" si="433"/>
        <v>0.97304339278733953</v>
      </c>
      <c r="AI354" s="64">
        <f t="shared" ca="1" si="433"/>
        <v>0.97297897654131982</v>
      </c>
      <c r="AJ354" s="64">
        <f t="shared" ca="1" si="433"/>
        <v>0.97385497753668127</v>
      </c>
      <c r="AK354" s="64">
        <f t="shared" ca="1" si="433"/>
        <v>0.97731475901479803</v>
      </c>
      <c r="AL354" s="64">
        <f t="shared" ca="1" si="433"/>
        <v>0.97494246768521009</v>
      </c>
      <c r="AM354" s="64">
        <f t="shared" ca="1" si="433"/>
        <v>0.97507629413400387</v>
      </c>
      <c r="AN354" s="64">
        <f t="shared" ca="1" si="433"/>
        <v>0.97518352086460158</v>
      </c>
      <c r="AO354" s="64">
        <f t="shared" ca="1" si="433"/>
        <v>0.97127787966869827</v>
      </c>
      <c r="AP354" s="64">
        <f t="shared" ca="1" si="433"/>
        <v>0.97193163428797147</v>
      </c>
      <c r="AQ354" s="64">
        <f t="shared" ca="1" si="433"/>
        <v>0.97269738335788392</v>
      </c>
      <c r="AR354" s="64">
        <f t="shared" ca="1" si="433"/>
        <v>0.97296503694130931</v>
      </c>
      <c r="AS354" s="64">
        <f t="shared" ca="1" si="433"/>
        <v>0.9717683181283614</v>
      </c>
      <c r="AT354" s="64">
        <f t="shared" ca="1" si="433"/>
        <v>0.97412437630457471</v>
      </c>
      <c r="AV354" s="40">
        <f t="shared" ca="1" si="355"/>
        <v>0.98128874291900758</v>
      </c>
      <c r="AW354" s="41">
        <f t="shared" ca="1" si="356"/>
        <v>1</v>
      </c>
      <c r="AX354" t="str">
        <f t="shared" ca="1" si="359"/>
        <v>+10s</v>
      </c>
      <c r="AY354">
        <f t="shared" ca="1" si="360"/>
        <v>0</v>
      </c>
      <c r="AZ354" s="5">
        <f t="shared" ca="1" si="361"/>
        <v>1</v>
      </c>
      <c r="BB354">
        <f t="shared" si="402"/>
        <v>0.29456765867512424</v>
      </c>
      <c r="BC354">
        <f t="shared" si="403"/>
        <v>0.70543234132487576</v>
      </c>
      <c r="BE354" s="33">
        <f t="shared" si="404"/>
        <v>1.3059700931384886</v>
      </c>
      <c r="BF354" s="32">
        <f t="shared" si="405"/>
        <v>0.47175512153750959</v>
      </c>
      <c r="BG354" s="33"/>
      <c r="BH354" s="34">
        <f t="shared" si="406"/>
        <v>0.52824487846249046</v>
      </c>
      <c r="BI354" s="34"/>
      <c r="BJ354" s="34">
        <f t="shared" si="411"/>
        <v>0.52824487846249046</v>
      </c>
      <c r="BK354" s="34"/>
      <c r="BL354" s="5">
        <f t="shared" ca="1" si="357"/>
        <v>0.83651120712716598</v>
      </c>
    </row>
    <row r="355" spans="1:64" x14ac:dyDescent="0.2">
      <c r="A355" s="45">
        <v>347</v>
      </c>
      <c r="B355" s="35">
        <f t="shared" si="407"/>
        <v>4.0046296296296247E-2</v>
      </c>
      <c r="C355" s="36">
        <v>89.608932316503939</v>
      </c>
      <c r="D355" s="29">
        <v>90</v>
      </c>
      <c r="E355" s="29">
        <v>3</v>
      </c>
      <c r="F355" s="37">
        <f t="shared" si="394"/>
        <v>0.5</v>
      </c>
      <c r="G355" s="38">
        <f t="shared" si="408"/>
        <v>90</v>
      </c>
      <c r="H355" s="31">
        <v>5</v>
      </c>
      <c r="I355" s="31">
        <v>20</v>
      </c>
      <c r="J355" s="36">
        <v>-6.1117474629612136</v>
      </c>
      <c r="K355" s="37">
        <f t="shared" si="396"/>
        <v>-1.5279368657403034</v>
      </c>
      <c r="L355" s="30">
        <f t="shared" si="397"/>
        <v>-1.5279368657403034</v>
      </c>
      <c r="M355" s="37">
        <f t="shared" si="398"/>
        <v>88.472063134259699</v>
      </c>
      <c r="N355" s="37">
        <f t="shared" si="399"/>
        <v>88.472063134259699</v>
      </c>
      <c r="O355" s="37">
        <f t="shared" si="400"/>
        <v>-0.39106768349606114</v>
      </c>
      <c r="Q355" s="64">
        <f t="shared" ref="Q355:AT355" ca="1" si="434">IF(AND(ABS(SLOPE($L325:$L355,$A325:$A355)) &gt; $Q$3,
      ABS(SLOPE(OFFSET($O325:$O355, Q$7, 0),$A325:$A355)) &gt; $Q$3),
(MAX(0,(CORREL( $L325:$L355, OFFSET($O325:$O355, Q$7, 0) )))),
(1-ABS(SLOPE($L325:$L355, $A325:$A355)-SLOPE(OFFSET($O325:$O355, Q$7, 0),$A325:$A355)))
)</f>
        <v>0.9818496666662142</v>
      </c>
      <c r="R355" s="64">
        <f t="shared" ca="1" si="434"/>
        <v>0.97912593846592633</v>
      </c>
      <c r="S355" s="64">
        <f t="shared" ca="1" si="434"/>
        <v>0.98140225977996465</v>
      </c>
      <c r="T355" s="64">
        <f t="shared" ca="1" si="434"/>
        <v>0.98036062811577251</v>
      </c>
      <c r="U355" s="64">
        <f t="shared" ca="1" si="434"/>
        <v>0.98007211285094264</v>
      </c>
      <c r="V355" s="64">
        <f t="shared" ca="1" si="434"/>
        <v>0.9790879038985576</v>
      </c>
      <c r="W355" s="64">
        <f t="shared" ca="1" si="434"/>
        <v>0.97931621537983726</v>
      </c>
      <c r="X355" s="64">
        <f t="shared" ca="1" si="434"/>
        <v>0.97913119630437018</v>
      </c>
      <c r="Y355" s="64">
        <f t="shared" ca="1" si="434"/>
        <v>0.976446465666438</v>
      </c>
      <c r="Z355" s="64">
        <f t="shared" ca="1" si="434"/>
        <v>0.9773621995796532</v>
      </c>
      <c r="AA355" s="64">
        <f t="shared" ca="1" si="434"/>
        <v>0.97763922338142117</v>
      </c>
      <c r="AB355" s="64">
        <f t="shared" ca="1" si="434"/>
        <v>0.97910030772650791</v>
      </c>
      <c r="AC355" s="64">
        <f t="shared" ca="1" si="434"/>
        <v>0.97772432039213997</v>
      </c>
      <c r="AD355" s="64">
        <f t="shared" ca="1" si="434"/>
        <v>0.97643189674009878</v>
      </c>
      <c r="AE355" s="64">
        <f t="shared" ca="1" si="434"/>
        <v>0.97649292618992722</v>
      </c>
      <c r="AF355" s="64">
        <f t="shared" ca="1" si="434"/>
        <v>0.97593264885549424</v>
      </c>
      <c r="AG355" s="64">
        <f t="shared" ca="1" si="434"/>
        <v>0.97398693858816432</v>
      </c>
      <c r="AH355" s="64">
        <f t="shared" ca="1" si="434"/>
        <v>0.97392229171243383</v>
      </c>
      <c r="AI355" s="64">
        <f t="shared" ca="1" si="434"/>
        <v>0.97471283204425463</v>
      </c>
      <c r="AJ355" s="64">
        <f t="shared" ca="1" si="434"/>
        <v>0.97777685219323274</v>
      </c>
      <c r="AK355" s="64">
        <f t="shared" ca="1" si="434"/>
        <v>0.97575433987087079</v>
      </c>
      <c r="AL355" s="64">
        <f t="shared" ca="1" si="434"/>
        <v>0.97587302170569867</v>
      </c>
      <c r="AM355" s="64">
        <f t="shared" ca="1" si="434"/>
        <v>0.97594835969649629</v>
      </c>
      <c r="AN355" s="64">
        <f t="shared" ca="1" si="434"/>
        <v>0.9725194680360596</v>
      </c>
      <c r="AO355" s="64">
        <f t="shared" ca="1" si="434"/>
        <v>0.97301539908956247</v>
      </c>
      <c r="AP355" s="64">
        <f t="shared" ca="1" si="434"/>
        <v>0.97368086188437397</v>
      </c>
      <c r="AQ355" s="64">
        <f t="shared" ca="1" si="434"/>
        <v>0.97391581541283401</v>
      </c>
      <c r="AR355" s="64">
        <f t="shared" ca="1" si="434"/>
        <v>0.97278020186613279</v>
      </c>
      <c r="AS355" s="64">
        <f t="shared" ca="1" si="434"/>
        <v>0.97484329294285732</v>
      </c>
      <c r="AT355" s="64">
        <f t="shared" ca="1" si="434"/>
        <v>0.97256590185755398</v>
      </c>
      <c r="AV355" s="40">
        <f t="shared" ca="1" si="355"/>
        <v>0.9818496666662142</v>
      </c>
      <c r="AW355" s="41">
        <f t="shared" ca="1" si="356"/>
        <v>0</v>
      </c>
      <c r="AX355" t="str">
        <f t="shared" ca="1" si="359"/>
        <v>No Time Shift</v>
      </c>
      <c r="AY355">
        <f t="shared" ca="1" si="360"/>
        <v>0</v>
      </c>
      <c r="AZ355" s="5">
        <f t="shared" ca="1" si="361"/>
        <v>1</v>
      </c>
      <c r="BB355">
        <f t="shared" si="402"/>
        <v>0.22737383644884845</v>
      </c>
      <c r="BC355">
        <f t="shared" si="403"/>
        <v>0.77262616355115155</v>
      </c>
      <c r="BE355" s="33">
        <f t="shared" si="404"/>
        <v>1.5279368657403034</v>
      </c>
      <c r="BF355" s="32">
        <f t="shared" si="405"/>
        <v>0.36414307100385918</v>
      </c>
      <c r="BG355" s="33"/>
      <c r="BH355" s="34">
        <f t="shared" si="406"/>
        <v>0.63585692899614088</v>
      </c>
      <c r="BI355" s="34"/>
      <c r="BJ355" s="34">
        <f t="shared" si="411"/>
        <v>0.63585692899614088</v>
      </c>
      <c r="BK355" s="34"/>
      <c r="BL355" s="5">
        <f t="shared" ca="1" si="357"/>
        <v>0.87256886522078503</v>
      </c>
    </row>
    <row r="356" spans="1:64" x14ac:dyDescent="0.2">
      <c r="A356" s="45">
        <v>348</v>
      </c>
      <c r="B356" s="35">
        <f t="shared" si="407"/>
        <v>4.0162037037036989E-2</v>
      </c>
      <c r="C356" s="36">
        <v>90.19766765219326</v>
      </c>
      <c r="D356" s="29">
        <v>90</v>
      </c>
      <c r="E356" s="29">
        <v>3</v>
      </c>
      <c r="F356" s="37">
        <f t="shared" si="394"/>
        <v>0.5</v>
      </c>
      <c r="G356" s="38">
        <f t="shared" si="408"/>
        <v>90</v>
      </c>
      <c r="H356" s="31">
        <v>5</v>
      </c>
      <c r="I356" s="31">
        <v>20</v>
      </c>
      <c r="J356" s="36">
        <v>-6.9865172970500087</v>
      </c>
      <c r="K356" s="37">
        <f t="shared" si="396"/>
        <v>-1.7466293242625022</v>
      </c>
      <c r="L356" s="30">
        <f t="shared" si="397"/>
        <v>-1.7466293242625022</v>
      </c>
      <c r="M356" s="37">
        <f t="shared" si="398"/>
        <v>88.2533706757375</v>
      </c>
      <c r="N356" s="37">
        <f t="shared" si="399"/>
        <v>88.2533706757375</v>
      </c>
      <c r="O356" s="37">
        <f t="shared" si="400"/>
        <v>0.19766765219326032</v>
      </c>
      <c r="Q356" s="64">
        <f t="shared" ref="Q356:AT356" ca="1" si="435">IF(AND(ABS(SLOPE($L326:$L356,$A326:$A356)) &gt; $Q$3,
      ABS(SLOPE(OFFSET($O326:$O356, Q$7, 0),$A326:$A356)) &gt; $Q$3),
(MAX(0,(CORREL( $L326:$L356, OFFSET($O326:$O356, Q$7, 0) )))),
(1-ABS(SLOPE($L326:$L356, $A326:$A356)-SLOPE(OFFSET($O326:$O356, Q$7, 0),$A326:$A356)))
)</f>
        <v>0.97986711582534702</v>
      </c>
      <c r="R356" s="64">
        <f t="shared" ca="1" si="435"/>
        <v>0.98192672889927723</v>
      </c>
      <c r="S356" s="64">
        <f t="shared" ca="1" si="435"/>
        <v>0.98104138977614264</v>
      </c>
      <c r="T356" s="64">
        <f t="shared" ca="1" si="435"/>
        <v>0.98084418103175475</v>
      </c>
      <c r="U356" s="64">
        <f t="shared" ca="1" si="435"/>
        <v>0.9799469965962514</v>
      </c>
      <c r="V356" s="64">
        <f t="shared" ca="1" si="435"/>
        <v>0.98015402055658996</v>
      </c>
      <c r="W356" s="64">
        <f t="shared" ca="1" si="435"/>
        <v>0.97971021774762379</v>
      </c>
      <c r="X356" s="64">
        <f t="shared" ca="1" si="435"/>
        <v>0.97737700426002438</v>
      </c>
      <c r="Y356" s="64">
        <f t="shared" ca="1" si="435"/>
        <v>0.97798320831338925</v>
      </c>
      <c r="Z356" s="64">
        <f t="shared" ca="1" si="435"/>
        <v>0.97828296691825778</v>
      </c>
      <c r="AA356" s="64">
        <f t="shared" ca="1" si="435"/>
        <v>0.97950097582892892</v>
      </c>
      <c r="AB356" s="64">
        <f t="shared" ca="1" si="435"/>
        <v>0.97821776849938058</v>
      </c>
      <c r="AC356" s="64">
        <f t="shared" ca="1" si="435"/>
        <v>0.97699715157012457</v>
      </c>
      <c r="AD356" s="64">
        <f t="shared" ca="1" si="435"/>
        <v>0.97711747165043483</v>
      </c>
      <c r="AE356" s="64">
        <f t="shared" ca="1" si="435"/>
        <v>0.9765774817889199</v>
      </c>
      <c r="AF356" s="64">
        <f t="shared" ca="1" si="435"/>
        <v>0.97480045986895836</v>
      </c>
      <c r="AG356" s="64">
        <f t="shared" ca="1" si="435"/>
        <v>0.97473559691862599</v>
      </c>
      <c r="AH356" s="64">
        <f t="shared" ca="1" si="435"/>
        <v>0.97544361198106655</v>
      </c>
      <c r="AI356" s="64">
        <f t="shared" ca="1" si="435"/>
        <v>0.97812552366309824</v>
      </c>
      <c r="AJ356" s="64">
        <f t="shared" ca="1" si="435"/>
        <v>0.97644065567749516</v>
      </c>
      <c r="AK356" s="64">
        <f t="shared" ca="1" si="435"/>
        <v>0.97654471521082797</v>
      </c>
      <c r="AL356" s="64">
        <f t="shared" ca="1" si="435"/>
        <v>0.97658928159080804</v>
      </c>
      <c r="AM356" s="64">
        <f t="shared" ca="1" si="435"/>
        <v>0.97362066665573854</v>
      </c>
      <c r="AN356" s="64">
        <f t="shared" ca="1" si="435"/>
        <v>0.97396429080700098</v>
      </c>
      <c r="AO356" s="64">
        <f t="shared" ca="1" si="435"/>
        <v>0.97453293799642959</v>
      </c>
      <c r="AP356" s="64">
        <f t="shared" ca="1" si="435"/>
        <v>0.97473632135632704</v>
      </c>
      <c r="AQ356" s="64">
        <f t="shared" ca="1" si="435"/>
        <v>0.97365977089468325</v>
      </c>
      <c r="AR356" s="64">
        <f t="shared" ca="1" si="435"/>
        <v>0.97544002193972434</v>
      </c>
      <c r="AS356" s="64">
        <f t="shared" ca="1" si="435"/>
        <v>0.97341872905569804</v>
      </c>
      <c r="AT356" s="64">
        <f t="shared" ca="1" si="435"/>
        <v>0.9738314009293898</v>
      </c>
      <c r="AV356" s="40">
        <f t="shared" ca="1" si="355"/>
        <v>0.98192672889927723</v>
      </c>
      <c r="AW356" s="41">
        <f t="shared" ca="1" si="356"/>
        <v>1</v>
      </c>
      <c r="AX356" t="str">
        <f t="shared" ca="1" si="359"/>
        <v>+10s</v>
      </c>
      <c r="AY356">
        <f t="shared" ca="1" si="360"/>
        <v>0</v>
      </c>
      <c r="AZ356" s="5">
        <f t="shared" ca="1" si="361"/>
        <v>1</v>
      </c>
      <c r="BB356">
        <f t="shared" si="402"/>
        <v>0.38885939529115249</v>
      </c>
      <c r="BC356">
        <f t="shared" si="403"/>
        <v>0.61114060470884746</v>
      </c>
      <c r="BE356" s="33">
        <f t="shared" si="404"/>
        <v>1.7466293242625022</v>
      </c>
      <c r="BF356" s="32">
        <f t="shared" si="405"/>
        <v>0.62276494341458366</v>
      </c>
      <c r="BG356" s="33"/>
      <c r="BH356" s="34">
        <f t="shared" si="406"/>
        <v>0.37723505658541634</v>
      </c>
      <c r="BI356" s="34"/>
      <c r="BJ356" s="34">
        <f t="shared" si="411"/>
        <v>0.37723505658541634</v>
      </c>
      <c r="BK356" s="34"/>
      <c r="BL356" s="5">
        <f t="shared" ca="1" si="357"/>
        <v>0.78638726182823115</v>
      </c>
    </row>
    <row r="357" spans="1:64" x14ac:dyDescent="0.2">
      <c r="A357" s="45">
        <v>349</v>
      </c>
      <c r="B357" s="35">
        <f t="shared" si="407"/>
        <v>4.0277777777777732E-2</v>
      </c>
      <c r="C357" s="36">
        <v>89.513815274974917</v>
      </c>
      <c r="D357" s="29">
        <v>90</v>
      </c>
      <c r="E357" s="29">
        <v>3</v>
      </c>
      <c r="F357" s="37">
        <f t="shared" si="394"/>
        <v>0.5</v>
      </c>
      <c r="G357" s="38">
        <f t="shared" si="408"/>
        <v>90</v>
      </c>
      <c r="H357" s="31">
        <v>5</v>
      </c>
      <c r="I357" s="31">
        <v>20</v>
      </c>
      <c r="J357" s="36">
        <v>-7.8463152743388251</v>
      </c>
      <c r="K357" s="37">
        <f t="shared" si="396"/>
        <v>-1.9615788185847063</v>
      </c>
      <c r="L357" s="30">
        <f t="shared" si="397"/>
        <v>-1.9615788185847063</v>
      </c>
      <c r="M357" s="37">
        <f t="shared" si="398"/>
        <v>88.038421181415288</v>
      </c>
      <c r="N357" s="37">
        <f t="shared" si="399"/>
        <v>88.038421181415288</v>
      </c>
      <c r="O357" s="37">
        <f t="shared" si="400"/>
        <v>-0.48618472502508325</v>
      </c>
      <c r="Q357" s="64">
        <f t="shared" ref="Q357:AT357" ca="1" si="436">IF(AND(ABS(SLOPE($L327:$L357,$A327:$A357)) &gt; $Q$3,
      ABS(SLOPE(OFFSET($O327:$O357, Q$7, 0),$A327:$A357)) &gt; $Q$3),
(MAX(0,(CORREL( $L327:$L357, OFFSET($O327:$O357, Q$7, 0) )))),
(1-ABS(SLOPE($L327:$L357, $A327:$A357)-SLOPE(OFFSET($O327:$O357, Q$7, 0),$A327:$A357)))
)</f>
        <v>0.98234365250677225</v>
      </c>
      <c r="R357" s="64">
        <f t="shared" ca="1" si="436"/>
        <v>0.98160988051767506</v>
      </c>
      <c r="S357" s="64">
        <f t="shared" ca="1" si="436"/>
        <v>0.98150118790727048</v>
      </c>
      <c r="T357" s="64">
        <f t="shared" ca="1" si="436"/>
        <v>0.98068843448783893</v>
      </c>
      <c r="U357" s="64">
        <f t="shared" ca="1" si="436"/>
        <v>0.98087480649518466</v>
      </c>
      <c r="V357" s="64">
        <f t="shared" ca="1" si="436"/>
        <v>0.98018022190072773</v>
      </c>
      <c r="W357" s="64">
        <f t="shared" ca="1" si="436"/>
        <v>0.97818792950100342</v>
      </c>
      <c r="X357" s="64">
        <f t="shared" ca="1" si="436"/>
        <v>0.97849406893076818</v>
      </c>
      <c r="Y357" s="64">
        <f t="shared" ca="1" si="436"/>
        <v>0.97881583507125292</v>
      </c>
      <c r="Z357" s="64">
        <f t="shared" ca="1" si="436"/>
        <v>0.97979813257577053</v>
      </c>
      <c r="AA357" s="64">
        <f t="shared" ca="1" si="436"/>
        <v>0.97860497063812446</v>
      </c>
      <c r="AB357" s="64">
        <f t="shared" ca="1" si="436"/>
        <v>0.97745406516611877</v>
      </c>
      <c r="AC357" s="64">
        <f t="shared" ca="1" si="436"/>
        <v>0.97763184079408028</v>
      </c>
      <c r="AD357" s="64">
        <f t="shared" ca="1" si="436"/>
        <v>0.97711156459801252</v>
      </c>
      <c r="AE357" s="64">
        <f t="shared" ca="1" si="436"/>
        <v>0.97549820731282144</v>
      </c>
      <c r="AF357" s="64">
        <f t="shared" ca="1" si="436"/>
        <v>0.97543314097309541</v>
      </c>
      <c r="AG357" s="64">
        <f t="shared" ca="1" si="436"/>
        <v>0.97606110347300046</v>
      </c>
      <c r="AH357" s="64">
        <f t="shared" ca="1" si="436"/>
        <v>0.97837241133014907</v>
      </c>
      <c r="AI357" s="64">
        <f t="shared" ca="1" si="436"/>
        <v>0.97701495801306248</v>
      </c>
      <c r="AJ357" s="64">
        <f t="shared" ca="1" si="436"/>
        <v>0.97710483536465842</v>
      </c>
      <c r="AK357" s="64">
        <f t="shared" ca="1" si="436"/>
        <v>0.97711957257257531</v>
      </c>
      <c r="AL357" s="64">
        <f t="shared" ca="1" si="436"/>
        <v>0.97459735182131413</v>
      </c>
      <c r="AM357" s="64">
        <f t="shared" ca="1" si="436"/>
        <v>0.97479332230291982</v>
      </c>
      <c r="AN357" s="64">
        <f t="shared" ca="1" si="436"/>
        <v>0.97526807916348424</v>
      </c>
      <c r="AO357" s="64">
        <f t="shared" ca="1" si="436"/>
        <v>0.9754408445736007</v>
      </c>
      <c r="AP357" s="64">
        <f t="shared" ca="1" si="436"/>
        <v>0.97442164053589031</v>
      </c>
      <c r="AQ357" s="64">
        <f t="shared" ca="1" si="436"/>
        <v>0.97592758646323641</v>
      </c>
      <c r="AR357" s="64">
        <f t="shared" ca="1" si="436"/>
        <v>0.9741547019308241</v>
      </c>
      <c r="AS357" s="64">
        <f t="shared" ca="1" si="436"/>
        <v>0.97435947792850508</v>
      </c>
      <c r="AT357" s="64">
        <f t="shared" ca="1" si="436"/>
        <v>0.97264269335222175</v>
      </c>
      <c r="AV357" s="40">
        <f t="shared" ca="1" si="355"/>
        <v>0.98234365250677225</v>
      </c>
      <c r="AW357" s="41">
        <f t="shared" ca="1" si="356"/>
        <v>0</v>
      </c>
      <c r="AX357" t="str">
        <f t="shared" ca="1" si="359"/>
        <v>No Time Shift</v>
      </c>
      <c r="AY357">
        <f t="shared" ca="1" si="360"/>
        <v>0</v>
      </c>
      <c r="AZ357" s="5">
        <f t="shared" ca="1" si="361"/>
        <v>1</v>
      </c>
      <c r="BB357">
        <f t="shared" si="402"/>
        <v>0.2950788187119246</v>
      </c>
      <c r="BC357">
        <f t="shared" si="403"/>
        <v>0.70492118128807535</v>
      </c>
      <c r="BE357" s="33">
        <f t="shared" si="404"/>
        <v>1.9615788185847063</v>
      </c>
      <c r="BF357" s="32">
        <f t="shared" si="405"/>
        <v>0.47257375304094912</v>
      </c>
      <c r="BG357" s="33"/>
      <c r="BH357" s="34">
        <f t="shared" si="406"/>
        <v>0.52742624695905094</v>
      </c>
      <c r="BI357" s="34"/>
      <c r="BJ357" s="34">
        <f t="shared" si="411"/>
        <v>0.52742624695905094</v>
      </c>
      <c r="BK357" s="34"/>
      <c r="BL357" s="5">
        <f t="shared" ca="1" si="357"/>
        <v>0.83658996648860773</v>
      </c>
    </row>
    <row r="358" spans="1:64" x14ac:dyDescent="0.2">
      <c r="A358" s="45">
        <v>350</v>
      </c>
      <c r="B358" s="35">
        <f t="shared" si="407"/>
        <v>4.0393518518518474E-2</v>
      </c>
      <c r="C358" s="36">
        <v>89.649435353667798</v>
      </c>
      <c r="D358" s="29">
        <v>90</v>
      </c>
      <c r="E358" s="29">
        <v>3</v>
      </c>
      <c r="F358" s="37">
        <f t="shared" si="394"/>
        <v>0.5</v>
      </c>
      <c r="G358" s="38">
        <f t="shared" si="408"/>
        <v>90</v>
      </c>
      <c r="H358" s="31">
        <v>5</v>
      </c>
      <c r="I358" s="31">
        <v>20</v>
      </c>
      <c r="J358" s="36">
        <v>-8.6892988785000629</v>
      </c>
      <c r="K358" s="37">
        <f t="shared" si="396"/>
        <v>-2.1723247196250157</v>
      </c>
      <c r="L358" s="30">
        <f t="shared" si="397"/>
        <v>-2.1723247196250157</v>
      </c>
      <c r="M358" s="37">
        <f t="shared" si="398"/>
        <v>87.82767528037499</v>
      </c>
      <c r="N358" s="37">
        <f t="shared" si="399"/>
        <v>87.82767528037499</v>
      </c>
      <c r="O358" s="37">
        <f t="shared" si="400"/>
        <v>-0.3505646463322023</v>
      </c>
      <c r="Q358" s="64">
        <f t="shared" ref="Q358:AT358" ca="1" si="437">IF(AND(ABS(SLOPE($L328:$L358,$A328:$A358)) &gt; $Q$3,
      ABS(SLOPE(OFFSET($O328:$O358, Q$7, 0),$A328:$A358)) &gt; $Q$3),
(MAX(0,(CORREL( $L328:$L358, OFFSET($O328:$O358, Q$7, 0) )))),
(1-ABS(SLOPE($L328:$L358, $A328:$A358)-SLOPE(OFFSET($O328:$O358, Q$7, 0),$A328:$A358)))
)</f>
        <v>0.9820769548016629</v>
      </c>
      <c r="R358" s="64">
        <f t="shared" ca="1" si="437"/>
        <v>0.98205445424939453</v>
      </c>
      <c r="S358" s="64">
        <f t="shared" ca="1" si="437"/>
        <v>0.98132397746164579</v>
      </c>
      <c r="T358" s="64">
        <f t="shared" ca="1" si="437"/>
        <v>0.98149022557596788</v>
      </c>
      <c r="U358" s="64">
        <f t="shared" ca="1" si="437"/>
        <v>0.98055153198259581</v>
      </c>
      <c r="V358" s="64">
        <f t="shared" ca="1" si="437"/>
        <v>0.97889134801880628</v>
      </c>
      <c r="W358" s="64">
        <f t="shared" ca="1" si="437"/>
        <v>0.97890530679630816</v>
      </c>
      <c r="X358" s="64">
        <f t="shared" ca="1" si="437"/>
        <v>0.97924847193324105</v>
      </c>
      <c r="Y358" s="64">
        <f t="shared" ca="1" si="437"/>
        <v>0.98000118585555884</v>
      </c>
      <c r="Z358" s="64">
        <f t="shared" ca="1" si="437"/>
        <v>0.97889580040178459</v>
      </c>
      <c r="AA358" s="64">
        <f t="shared" ca="1" si="437"/>
        <v>0.97781286984378524</v>
      </c>
      <c r="AB358" s="64">
        <f t="shared" ca="1" si="437"/>
        <v>0.97804657060424516</v>
      </c>
      <c r="AC358" s="64">
        <f t="shared" ca="1" si="437"/>
        <v>0.97754553415031364</v>
      </c>
      <c r="AD358" s="64">
        <f t="shared" ca="1" si="437"/>
        <v>0.97609166868594577</v>
      </c>
      <c r="AE358" s="64">
        <f t="shared" ca="1" si="437"/>
        <v>0.97602641004795643</v>
      </c>
      <c r="AF358" s="64">
        <f t="shared" ca="1" si="437"/>
        <v>0.97657637520629625</v>
      </c>
      <c r="AG358" s="64">
        <f t="shared" ca="1" si="437"/>
        <v>0.97852664635975761</v>
      </c>
      <c r="AH358" s="64">
        <f t="shared" ca="1" si="437"/>
        <v>0.9774880952472299</v>
      </c>
      <c r="AI358" s="64">
        <f t="shared" ca="1" si="437"/>
        <v>0.97756415640367988</v>
      </c>
      <c r="AJ358" s="64">
        <f t="shared" ca="1" si="437"/>
        <v>0.97754984956048585</v>
      </c>
      <c r="AK358" s="64">
        <f t="shared" ca="1" si="437"/>
        <v>0.97546247629956551</v>
      </c>
      <c r="AL358" s="64">
        <f t="shared" ca="1" si="437"/>
        <v>0.97551466860915814</v>
      </c>
      <c r="AM358" s="64">
        <f t="shared" ca="1" si="437"/>
        <v>0.97589796867118028</v>
      </c>
      <c r="AN358" s="64">
        <f t="shared" ca="1" si="437"/>
        <v>0.97604090813380628</v>
      </c>
      <c r="AO358" s="64">
        <f t="shared" ca="1" si="437"/>
        <v>0.97507762837341261</v>
      </c>
      <c r="AP358" s="64">
        <f t="shared" ca="1" si="437"/>
        <v>0.97631636838836555</v>
      </c>
      <c r="AQ358" s="64">
        <f t="shared" ca="1" si="437"/>
        <v>0.97478549924994606</v>
      </c>
      <c r="AR358" s="64">
        <f t="shared" ca="1" si="437"/>
        <v>0.97478784232400784</v>
      </c>
      <c r="AS358" s="64">
        <f t="shared" ca="1" si="437"/>
        <v>0.97336631325667777</v>
      </c>
      <c r="AT358" s="64">
        <f t="shared" ca="1" si="437"/>
        <v>0.97516212348613962</v>
      </c>
      <c r="AV358" s="40">
        <f t="shared" ca="1" si="355"/>
        <v>0.9820769548016629</v>
      </c>
      <c r="AW358" s="41">
        <f t="shared" ca="1" si="356"/>
        <v>0</v>
      </c>
      <c r="AX358" t="str">
        <f t="shared" ca="1" si="359"/>
        <v>No Time Shift</v>
      </c>
      <c r="AY358">
        <f t="shared" ca="1" si="360"/>
        <v>0</v>
      </c>
      <c r="AZ358" s="5">
        <f t="shared" ca="1" si="361"/>
        <v>1</v>
      </c>
      <c r="BB358">
        <f t="shared" si="402"/>
        <v>0.36435201465856271</v>
      </c>
      <c r="BC358">
        <f t="shared" si="403"/>
        <v>0.63564798534143729</v>
      </c>
      <c r="BE358" s="33">
        <f t="shared" si="404"/>
        <v>2.1723247196250157</v>
      </c>
      <c r="BF358" s="32">
        <f t="shared" si="405"/>
        <v>0.58351595599724981</v>
      </c>
      <c r="BG358" s="33"/>
      <c r="BH358" s="34">
        <f t="shared" si="406"/>
        <v>0.41648404400275019</v>
      </c>
      <c r="BI358" s="34"/>
      <c r="BJ358" s="34">
        <f t="shared" si="411"/>
        <v>0.41648404400275019</v>
      </c>
      <c r="BK358" s="34"/>
      <c r="BL358" s="5">
        <f t="shared" ca="1" si="357"/>
        <v>0.7995203329348044</v>
      </c>
    </row>
    <row r="359" spans="1:64" x14ac:dyDescent="0.2">
      <c r="A359" s="45">
        <v>351</v>
      </c>
      <c r="B359" s="35">
        <f t="shared" si="407"/>
        <v>4.0509259259259217E-2</v>
      </c>
      <c r="C359" s="36">
        <v>89.246935565908203</v>
      </c>
      <c r="D359" s="29">
        <v>90</v>
      </c>
      <c r="E359" s="29">
        <v>3</v>
      </c>
      <c r="F359" s="37">
        <f t="shared" si="394"/>
        <v>0.5</v>
      </c>
      <c r="G359" s="38">
        <f t="shared" si="408"/>
        <v>90</v>
      </c>
      <c r="H359" s="31">
        <v>5</v>
      </c>
      <c r="I359" s="31">
        <v>20</v>
      </c>
      <c r="J359" s="36">
        <v>-9.5136616258066216</v>
      </c>
      <c r="K359" s="37">
        <f t="shared" si="396"/>
        <v>-2.3784154064516554</v>
      </c>
      <c r="L359" s="30">
        <f t="shared" si="397"/>
        <v>-2.3784154064516554</v>
      </c>
      <c r="M359" s="37">
        <f t="shared" si="398"/>
        <v>87.621584593548349</v>
      </c>
      <c r="N359" s="37">
        <f t="shared" si="399"/>
        <v>87.621584593548349</v>
      </c>
      <c r="O359" s="37">
        <f t="shared" si="400"/>
        <v>-0.75306443409179735</v>
      </c>
      <c r="Q359" s="64">
        <f t="shared" ref="Q359:AT359" ca="1" si="438">IF(AND(ABS(SLOPE($L329:$L359,$A329:$A359)) &gt; $Q$3,
      ABS(SLOPE(OFFSET($O329:$O359, Q$7, 0),$A329:$A359)) &gt; $Q$3),
(MAX(0,(CORREL( $L329:$L359, OFFSET($O329:$O359, Q$7, 0) )))),
(1-ABS(SLOPE($L329:$L359, $A329:$A359)-SLOPE(OFFSET($O329:$O359, Q$7, 0),$A329:$A359)))
)</f>
        <v>0.98251300753307502</v>
      </c>
      <c r="R359" s="64">
        <f t="shared" ca="1" si="438"/>
        <v>0.9818630542072424</v>
      </c>
      <c r="S359" s="64">
        <f t="shared" ca="1" si="438"/>
        <v>0.98200960827651151</v>
      </c>
      <c r="T359" s="64">
        <f t="shared" ca="1" si="438"/>
        <v>0.98083226817624025</v>
      </c>
      <c r="U359" s="64">
        <f t="shared" ca="1" si="438"/>
        <v>0.97949700775596615</v>
      </c>
      <c r="V359" s="64">
        <f t="shared" ca="1" si="438"/>
        <v>0.97922522851325189</v>
      </c>
      <c r="W359" s="64">
        <f t="shared" ca="1" si="438"/>
        <v>0.97958929187691457</v>
      </c>
      <c r="X359" s="64">
        <f t="shared" ca="1" si="438"/>
        <v>0.98011742225253584</v>
      </c>
      <c r="Y359" s="64">
        <f t="shared" ca="1" si="438"/>
        <v>0.9790979703175815</v>
      </c>
      <c r="Z359" s="64">
        <f t="shared" ca="1" si="438"/>
        <v>0.97808160652929477</v>
      </c>
      <c r="AA359" s="64">
        <f t="shared" ca="1" si="438"/>
        <v>0.97836997940398351</v>
      </c>
      <c r="AB359" s="64">
        <f t="shared" ca="1" si="438"/>
        <v>0.97788780047201818</v>
      </c>
      <c r="AC359" s="64">
        <f t="shared" ca="1" si="438"/>
        <v>0.97659003151937263</v>
      </c>
      <c r="AD359" s="64">
        <f t="shared" ca="1" si="438"/>
        <v>0.97652459030706529</v>
      </c>
      <c r="AE359" s="64">
        <f t="shared" ca="1" si="438"/>
        <v>0.97699823208377423</v>
      </c>
      <c r="AF359" s="64">
        <f t="shared" ca="1" si="438"/>
        <v>0.97859526504237471</v>
      </c>
      <c r="AG359" s="64">
        <f t="shared" ca="1" si="438"/>
        <v>0.97786867026563373</v>
      </c>
      <c r="AH359" s="64">
        <f t="shared" ca="1" si="438"/>
        <v>0.97793121354121715</v>
      </c>
      <c r="AI359" s="64">
        <f t="shared" ca="1" si="438"/>
        <v>0.97788850439170583</v>
      </c>
      <c r="AJ359" s="64">
        <f t="shared" ca="1" si="438"/>
        <v>0.976226563795067</v>
      </c>
      <c r="AK359" s="64">
        <f t="shared" ca="1" si="438"/>
        <v>0.97613814445726199</v>
      </c>
      <c r="AL359" s="64">
        <f t="shared" ca="1" si="438"/>
        <v>0.97643197252100289</v>
      </c>
      <c r="AM359" s="64">
        <f t="shared" ca="1" si="438"/>
        <v>0.97654573181333926</v>
      </c>
      <c r="AN359" s="64">
        <f t="shared" ca="1" si="438"/>
        <v>0.975637223899947</v>
      </c>
      <c r="AO359" s="64">
        <f t="shared" ca="1" si="438"/>
        <v>0.97661454693225058</v>
      </c>
      <c r="AP359" s="64">
        <f t="shared" ca="1" si="438"/>
        <v>0.97532048435871399</v>
      </c>
      <c r="AQ359" s="64">
        <f t="shared" ca="1" si="438"/>
        <v>0.9751248588045347</v>
      </c>
      <c r="AR359" s="64">
        <f t="shared" ca="1" si="438"/>
        <v>0.97399219306329898</v>
      </c>
      <c r="AS359" s="64">
        <f t="shared" ca="1" si="438"/>
        <v>0.97559656717050658</v>
      </c>
      <c r="AT359" s="64">
        <f t="shared" ca="1" si="438"/>
        <v>0.97529308563315764</v>
      </c>
      <c r="AV359" s="40">
        <f t="shared" ref="AV359:AV369" ca="1" si="439">MAX(Q359:AT359)</f>
        <v>0.98251300753307502</v>
      </c>
      <c r="AW359" s="41">
        <f t="shared" ref="AW359:AW369" ca="1" si="440">MATCH(AV359, Q359:AT359, 0)-1</f>
        <v>0</v>
      </c>
      <c r="AX359" t="str">
        <f t="shared" ca="1" si="359"/>
        <v>No Time Shift</v>
      </c>
      <c r="AY359">
        <f t="shared" ca="1" si="360"/>
        <v>0</v>
      </c>
      <c r="AZ359" s="5">
        <f t="shared" ca="1" si="361"/>
        <v>1</v>
      </c>
      <c r="BB359">
        <f t="shared" si="402"/>
        <v>0.32507019447197161</v>
      </c>
      <c r="BC359">
        <f t="shared" si="403"/>
        <v>0.67492980552802839</v>
      </c>
      <c r="BE359" s="33">
        <f t="shared" si="404"/>
        <v>2.3784154064516554</v>
      </c>
      <c r="BF359" s="32">
        <f t="shared" si="405"/>
        <v>0.52060545204142361</v>
      </c>
      <c r="BG359" s="33"/>
      <c r="BH359" s="34">
        <f t="shared" si="406"/>
        <v>0.47939454795857639</v>
      </c>
      <c r="BI359" s="34"/>
      <c r="BJ359" s="34">
        <f t="shared" si="411"/>
        <v>0.47939454795857639</v>
      </c>
      <c r="BK359" s="34"/>
      <c r="BL359" s="5">
        <f t="shared" ref="BL359:BL369" ca="1" si="441">($BL$2*AV359+$BL$3*AZ359+BJ359*$BL$4)/SUM($BL$2:$BL$4)</f>
        <v>0.82063585183055043</v>
      </c>
    </row>
    <row r="360" spans="1:64" x14ac:dyDescent="0.2">
      <c r="A360" s="45">
        <v>352</v>
      </c>
      <c r="B360" s="35">
        <f t="shared" si="407"/>
        <v>4.062499999999996E-2</v>
      </c>
      <c r="C360" s="36">
        <v>89.331041153611494</v>
      </c>
      <c r="D360" s="29">
        <v>90</v>
      </c>
      <c r="E360" s="29">
        <v>3</v>
      </c>
      <c r="F360" s="37">
        <f t="shared" si="394"/>
        <v>0.5</v>
      </c>
      <c r="G360" s="38">
        <f t="shared" si="408"/>
        <v>90</v>
      </c>
      <c r="H360" s="31">
        <v>5</v>
      </c>
      <c r="I360" s="31">
        <v>20</v>
      </c>
      <c r="J360" s="36">
        <v>-10.317636936361883</v>
      </c>
      <c r="K360" s="37">
        <f t="shared" si="396"/>
        <v>-2.5794092340904706</v>
      </c>
      <c r="L360" s="30">
        <f t="shared" si="397"/>
        <v>-2.5794092340904706</v>
      </c>
      <c r="M360" s="37">
        <f t="shared" si="398"/>
        <v>87.420590765909523</v>
      </c>
      <c r="N360" s="37">
        <f t="shared" si="399"/>
        <v>87.420590765909523</v>
      </c>
      <c r="O360" s="37">
        <f t="shared" si="400"/>
        <v>-0.66895884638850589</v>
      </c>
      <c r="Q360" s="64">
        <f t="shared" ref="Q360:AT360" ca="1" si="442">IF(AND(ABS(SLOPE($L330:$L360,$A330:$A360)) &gt; $Q$3,
      ABS(SLOPE(OFFSET($O330:$O360, Q$7, 0),$A330:$A360)) &gt; $Q$3),
(MAX(0,(CORREL( $L330:$L360, OFFSET($O330:$O360, Q$7, 0) )))),
(1-ABS(SLOPE($L330:$L360, $A330:$A360)-SLOPE(OFFSET($O330:$O360, Q$7, 0),$A330:$A360)))
)</f>
        <v>0.98231311955675804</v>
      </c>
      <c r="R360" s="64">
        <f t="shared" ca="1" si="442"/>
        <v>0.98244031855165337</v>
      </c>
      <c r="S360" s="64">
        <f t="shared" ca="1" si="442"/>
        <v>0.98102867833307217</v>
      </c>
      <c r="T360" s="64">
        <f t="shared" ca="1" si="442"/>
        <v>0.98001266136409027</v>
      </c>
      <c r="U360" s="64">
        <f t="shared" ca="1" si="442"/>
        <v>0.97946025612507814</v>
      </c>
      <c r="V360" s="64">
        <f t="shared" ca="1" si="442"/>
        <v>0.9798448159975609</v>
      </c>
      <c r="W360" s="64">
        <f t="shared" ca="1" si="442"/>
        <v>0.98015232077167969</v>
      </c>
      <c r="X360" s="64">
        <f t="shared" ca="1" si="442"/>
        <v>0.97921735401240073</v>
      </c>
      <c r="Y360" s="64">
        <f t="shared" ca="1" si="442"/>
        <v>0.97826645339386564</v>
      </c>
      <c r="Z360" s="64">
        <f t="shared" ca="1" si="442"/>
        <v>0.97860850114937115</v>
      </c>
      <c r="AA360" s="64">
        <f t="shared" ca="1" si="442"/>
        <v>0.9781448828140008</v>
      </c>
      <c r="AB360" s="64">
        <f t="shared" ca="1" si="442"/>
        <v>0.97700053467828074</v>
      </c>
      <c r="AC360" s="64">
        <f t="shared" ca="1" si="442"/>
        <v>0.97693491943655142</v>
      </c>
      <c r="AD360" s="64">
        <f t="shared" ca="1" si="442"/>
        <v>0.97733355912548625</v>
      </c>
      <c r="AE360" s="64">
        <f t="shared" ca="1" si="442"/>
        <v>0.97858351719846348</v>
      </c>
      <c r="AF360" s="64">
        <f t="shared" ca="1" si="442"/>
        <v>0.97816338043287498</v>
      </c>
      <c r="AG360" s="64">
        <f t="shared" ca="1" si="442"/>
        <v>0.9782126415724981</v>
      </c>
      <c r="AH360" s="64">
        <f t="shared" ca="1" si="442"/>
        <v>0.97814203952018441</v>
      </c>
      <c r="AI360" s="64">
        <f t="shared" ca="1" si="442"/>
        <v>0.97689808747933349</v>
      </c>
      <c r="AJ360" s="64">
        <f t="shared" ca="1" si="442"/>
        <v>0.97667156845499614</v>
      </c>
      <c r="AK360" s="64">
        <f t="shared" ca="1" si="442"/>
        <v>0.97687749458195805</v>
      </c>
      <c r="AL360" s="64">
        <f t="shared" ca="1" si="442"/>
        <v>0.9769625843097044</v>
      </c>
      <c r="AM360" s="64">
        <f t="shared" ca="1" si="442"/>
        <v>0.97610794603137507</v>
      </c>
      <c r="AN360" s="64">
        <f t="shared" ca="1" si="442"/>
        <v>0.97682842983642548</v>
      </c>
      <c r="AO360" s="64">
        <f t="shared" ca="1" si="442"/>
        <v>0.97576706009071534</v>
      </c>
      <c r="AP360" s="64">
        <f t="shared" ca="1" si="442"/>
        <v>0.97537700827800167</v>
      </c>
      <c r="AQ360" s="64">
        <f t="shared" ca="1" si="442"/>
        <v>0.97452815175066021</v>
      </c>
      <c r="AR360" s="64">
        <f t="shared" ca="1" si="442"/>
        <v>0.97594437016190017</v>
      </c>
      <c r="AS360" s="64">
        <f t="shared" ca="1" si="442"/>
        <v>0.97551073783944708</v>
      </c>
      <c r="AT360" s="64">
        <f t="shared" ca="1" si="442"/>
        <v>0.97537123806994619</v>
      </c>
      <c r="AV360" s="40">
        <f t="shared" ca="1" si="439"/>
        <v>0.98244031855165337</v>
      </c>
      <c r="AW360" s="41">
        <f t="shared" ca="1" si="440"/>
        <v>1</v>
      </c>
      <c r="AX360" t="str">
        <f t="shared" ref="AX360:AX369" ca="1" si="443">OFFSET($Q$6, 0, AW360)</f>
        <v>+10s</v>
      </c>
      <c r="AY360">
        <f t="shared" ref="AY360:AY369" ca="1" si="444">MAX(AW360-1,0) * 10</f>
        <v>0</v>
      </c>
      <c r="AZ360" s="5">
        <f t="shared" ref="AZ360:AZ369" ca="1" si="445">ABS( 5*60 - AY360 ) / (5*60)</f>
        <v>1</v>
      </c>
      <c r="BB360">
        <f t="shared" si="402"/>
        <v>0.38209007754039293</v>
      </c>
      <c r="BC360">
        <f t="shared" si="403"/>
        <v>0.61790992245960707</v>
      </c>
      <c r="BE360" s="33">
        <f t="shared" si="404"/>
        <v>2.5794092340904706</v>
      </c>
      <c r="BF360" s="32">
        <f t="shared" si="405"/>
        <v>0.61192376576256713</v>
      </c>
      <c r="BG360" s="33"/>
      <c r="BH360" s="34">
        <f t="shared" si="406"/>
        <v>0.38807623423743287</v>
      </c>
      <c r="BI360" s="34"/>
      <c r="BJ360" s="34">
        <f t="shared" si="411"/>
        <v>0.38807623423743287</v>
      </c>
      <c r="BK360" s="34"/>
      <c r="BL360" s="5">
        <f t="shared" ca="1" si="441"/>
        <v>0.79017218426302882</v>
      </c>
    </row>
    <row r="361" spans="1:64" x14ac:dyDescent="0.2">
      <c r="A361" s="45">
        <v>353</v>
      </c>
      <c r="B361" s="35">
        <f t="shared" si="407"/>
        <v>4.0740740740740702E-2</v>
      </c>
      <c r="C361" s="36">
        <v>89.23024372258017</v>
      </c>
      <c r="D361" s="29">
        <v>90</v>
      </c>
      <c r="E361" s="29">
        <v>3</v>
      </c>
      <c r="F361" s="37">
        <f t="shared" si="394"/>
        <v>0.5</v>
      </c>
      <c r="G361" s="38">
        <f t="shared" si="408"/>
        <v>90</v>
      </c>
      <c r="H361" s="31">
        <v>5</v>
      </c>
      <c r="I361" s="31">
        <v>20</v>
      </c>
      <c r="J361" s="36">
        <v>-11.09950191981752</v>
      </c>
      <c r="K361" s="37">
        <f t="shared" si="396"/>
        <v>-2.77487547995438</v>
      </c>
      <c r="L361" s="30">
        <f t="shared" si="397"/>
        <v>-2.77487547995438</v>
      </c>
      <c r="M361" s="37">
        <f t="shared" si="398"/>
        <v>87.225124520045625</v>
      </c>
      <c r="N361" s="37">
        <f t="shared" si="399"/>
        <v>87.225124520045625</v>
      </c>
      <c r="O361" s="37">
        <f t="shared" si="400"/>
        <v>-0.76975627741983033</v>
      </c>
      <c r="Q361" s="64">
        <f t="shared" ref="Q361:AT361" ca="1" si="446">IF(AND(ABS(SLOPE($L331:$L361,$A331:$A361)) &gt; $Q$3,
      ABS(SLOPE(OFFSET($O331:$O361, Q$7, 0),$A331:$A361)) &gt; $Q$3),
(MAX(0,(CORREL( $L331:$L361, OFFSET($O331:$O361, Q$7, 0) )))),
(1-ABS(SLOPE($L331:$L361, $A331:$A361)-SLOPE(OFFSET($O331:$O361, Q$7, 0),$A331:$A361)))
)</f>
        <v>0.98278802126021159</v>
      </c>
      <c r="R361" s="64">
        <f t="shared" ca="1" si="446"/>
        <v>0.9811453841454576</v>
      </c>
      <c r="S361" s="64">
        <f t="shared" ca="1" si="446"/>
        <v>0.98044434065103492</v>
      </c>
      <c r="T361" s="64">
        <f t="shared" ca="1" si="446"/>
        <v>0.97961517637142959</v>
      </c>
      <c r="U361" s="64">
        <f t="shared" ca="1" si="446"/>
        <v>0.98001992328914134</v>
      </c>
      <c r="V361" s="64">
        <f t="shared" ca="1" si="446"/>
        <v>0.98010978438253449</v>
      </c>
      <c r="W361" s="64">
        <f t="shared" ca="1" si="446"/>
        <v>0.97925822508403682</v>
      </c>
      <c r="X361" s="64">
        <f t="shared" ca="1" si="446"/>
        <v>0.97837197034986578</v>
      </c>
      <c r="Y361" s="64">
        <f t="shared" ca="1" si="446"/>
        <v>0.97876693479898758</v>
      </c>
      <c r="Z361" s="64">
        <f t="shared" ca="1" si="446"/>
        <v>0.97832166057088199</v>
      </c>
      <c r="AA361" s="64">
        <f t="shared" ca="1" si="446"/>
        <v>0.9773287327162633</v>
      </c>
      <c r="AB361" s="64">
        <f t="shared" ca="1" si="446"/>
        <v>0.97726295096826044</v>
      </c>
      <c r="AC361" s="64">
        <f t="shared" ca="1" si="446"/>
        <v>0.97758757918668093</v>
      </c>
      <c r="AD361" s="64">
        <f t="shared" ca="1" si="446"/>
        <v>0.97849509319076033</v>
      </c>
      <c r="AE361" s="64">
        <f t="shared" ca="1" si="446"/>
        <v>0.97837727187641588</v>
      </c>
      <c r="AF361" s="64">
        <f t="shared" ca="1" si="446"/>
        <v>0.97841342798380593</v>
      </c>
      <c r="AG361" s="64">
        <f t="shared" ca="1" si="446"/>
        <v>0.97831531861826282</v>
      </c>
      <c r="AH361" s="64">
        <f t="shared" ca="1" si="446"/>
        <v>0.97748375763278106</v>
      </c>
      <c r="AI361" s="64">
        <f t="shared" ca="1" si="446"/>
        <v>0.97712103834192854</v>
      </c>
      <c r="AJ361" s="64">
        <f t="shared" ca="1" si="446"/>
        <v>0.97724024404368981</v>
      </c>
      <c r="AK361" s="64">
        <f t="shared" ca="1" si="446"/>
        <v>0.97729704815400509</v>
      </c>
      <c r="AL361" s="64">
        <f t="shared" ca="1" si="446"/>
        <v>0.97649561263113605</v>
      </c>
      <c r="AM361" s="64">
        <f t="shared" ca="1" si="446"/>
        <v>0.97696270012097441</v>
      </c>
      <c r="AN361" s="64">
        <f t="shared" ca="1" si="446"/>
        <v>0.97613093605590617</v>
      </c>
      <c r="AO361" s="64">
        <f t="shared" ca="1" si="446"/>
        <v>0.97554913770506513</v>
      </c>
      <c r="AP361" s="64">
        <f t="shared" ca="1" si="446"/>
        <v>0.97498029008797227</v>
      </c>
      <c r="AQ361" s="64">
        <f t="shared" ca="1" si="446"/>
        <v>0.97621080526168169</v>
      </c>
      <c r="AR361" s="64">
        <f t="shared" ca="1" si="446"/>
        <v>0.97564882953094334</v>
      </c>
      <c r="AS361" s="64">
        <f t="shared" ca="1" si="446"/>
        <v>0.97551049754700792</v>
      </c>
      <c r="AT361" s="64">
        <f t="shared" ca="1" si="446"/>
        <v>0.97566107535570867</v>
      </c>
      <c r="AV361" s="40">
        <f t="shared" ca="1" si="439"/>
        <v>0.98278802126021159</v>
      </c>
      <c r="AW361" s="41">
        <f t="shared" ca="1" si="440"/>
        <v>0</v>
      </c>
      <c r="AX361" t="str">
        <f t="shared" ca="1" si="443"/>
        <v>No Time Shift</v>
      </c>
      <c r="AY361">
        <f t="shared" ca="1" si="444"/>
        <v>0</v>
      </c>
      <c r="AZ361" s="5">
        <f t="shared" ca="1" si="445"/>
        <v>1</v>
      </c>
      <c r="BB361">
        <f t="shared" si="402"/>
        <v>0.40102384050690992</v>
      </c>
      <c r="BC361">
        <f t="shared" si="403"/>
        <v>0.59897615949309002</v>
      </c>
      <c r="BE361" s="33">
        <f t="shared" si="404"/>
        <v>2.77487547995438</v>
      </c>
      <c r="BF361" s="32">
        <f t="shared" si="405"/>
        <v>0.64224650957499196</v>
      </c>
      <c r="BG361" s="33"/>
      <c r="BH361" s="34">
        <f t="shared" si="406"/>
        <v>0.35775349042500804</v>
      </c>
      <c r="BI361" s="34"/>
      <c r="BJ361" s="34">
        <f t="shared" si="411"/>
        <v>0.35775349042500804</v>
      </c>
      <c r="BK361" s="34"/>
      <c r="BL361" s="5">
        <f t="shared" ca="1" si="441"/>
        <v>0.78018050389507321</v>
      </c>
    </row>
    <row r="362" spans="1:64" x14ac:dyDescent="0.2">
      <c r="A362" s="45">
        <v>354</v>
      </c>
      <c r="B362" s="35">
        <f t="shared" si="407"/>
        <v>4.0856481481481445E-2</v>
      </c>
      <c r="C362" s="36">
        <v>88.278679800584896</v>
      </c>
      <c r="D362" s="29">
        <v>90</v>
      </c>
      <c r="E362" s="29">
        <v>3</v>
      </c>
      <c r="F362" s="37">
        <f t="shared" si="394"/>
        <v>0.5</v>
      </c>
      <c r="G362" s="38">
        <f t="shared" si="408"/>
        <v>90</v>
      </c>
      <c r="H362" s="31">
        <v>5</v>
      </c>
      <c r="I362" s="31">
        <v>20</v>
      </c>
      <c r="J362" s="36">
        <v>-11.85758106746556</v>
      </c>
      <c r="K362" s="37">
        <f t="shared" si="396"/>
        <v>-2.96439526686639</v>
      </c>
      <c r="L362" s="30">
        <f t="shared" si="397"/>
        <v>-2.96439526686639</v>
      </c>
      <c r="M362" s="37">
        <f t="shared" si="398"/>
        <v>87.03560473313361</v>
      </c>
      <c r="N362" s="37">
        <f t="shared" si="399"/>
        <v>87.03560473313361</v>
      </c>
      <c r="O362" s="37">
        <f t="shared" si="400"/>
        <v>-1.7213201994151035</v>
      </c>
      <c r="Q362" s="64">
        <f t="shared" ref="Q362:AT362" ca="1" si="447">IF(AND(ABS(SLOPE($L332:$L362,$A332:$A362)) &gt; $Q$3,
      ABS(SLOPE(OFFSET($O332:$O362, Q$7, 0),$A332:$A362)) &gt; $Q$3),
(MAX(0,(CORREL( $L332:$L362, OFFSET($O332:$O362, Q$7, 0) )))),
(1-ABS(SLOPE($L332:$L362, $A332:$A362)-SLOPE(OFFSET($O332:$O362, Q$7, 0),$A332:$A362)))
)</f>
        <v>0.98118555920347139</v>
      </c>
      <c r="R362" s="64">
        <f t="shared" ca="1" si="447"/>
        <v>0.98079655961735346</v>
      </c>
      <c r="S362" s="64">
        <f t="shared" ca="1" si="447"/>
        <v>0.97969332152698529</v>
      </c>
      <c r="T362" s="64">
        <f t="shared" ca="1" si="447"/>
        <v>0.98011803316148982</v>
      </c>
      <c r="U362" s="64">
        <f t="shared" ca="1" si="447"/>
        <v>0.97999230520781389</v>
      </c>
      <c r="V362" s="64">
        <f t="shared" ca="1" si="447"/>
        <v>0.97922342879008051</v>
      </c>
      <c r="W362" s="64">
        <f t="shared" ca="1" si="447"/>
        <v>0.97840127573890012</v>
      </c>
      <c r="X362" s="64">
        <f t="shared" ca="1" si="447"/>
        <v>0.97884862528687522</v>
      </c>
      <c r="Y362" s="64">
        <f t="shared" ca="1" si="447"/>
        <v>0.97842155563924549</v>
      </c>
      <c r="Z362" s="64">
        <f t="shared" ca="1" si="447"/>
        <v>0.97757869012946164</v>
      </c>
      <c r="AA362" s="64">
        <f t="shared" ca="1" si="447"/>
        <v>0.97751274850930403</v>
      </c>
      <c r="AB362" s="64">
        <f t="shared" ca="1" si="447"/>
        <v>0.97776404134520556</v>
      </c>
      <c r="AC362" s="64">
        <f t="shared" ca="1" si="447"/>
        <v>0.97833228517836268</v>
      </c>
      <c r="AD362" s="64">
        <f t="shared" ca="1" si="447"/>
        <v>0.97851392481195298</v>
      </c>
      <c r="AE362" s="64">
        <f t="shared" ca="1" si="447"/>
        <v>0.97853709723973414</v>
      </c>
      <c r="AF362" s="64">
        <f t="shared" ca="1" si="447"/>
        <v>0.9784117486549897</v>
      </c>
      <c r="AG362" s="64">
        <f t="shared" ca="1" si="447"/>
        <v>0.97798873644350393</v>
      </c>
      <c r="AH362" s="64">
        <f t="shared" ca="1" si="447"/>
        <v>0.97749113487200789</v>
      </c>
      <c r="AI362" s="64">
        <f t="shared" ca="1" si="447"/>
        <v>0.9775244324087996</v>
      </c>
      <c r="AJ362" s="64">
        <f t="shared" ca="1" si="447"/>
        <v>0.97755321445894905</v>
      </c>
      <c r="AK362" s="64">
        <f t="shared" ca="1" si="447"/>
        <v>0.97680453936012068</v>
      </c>
      <c r="AL362" s="64">
        <f t="shared" ca="1" si="447"/>
        <v>0.97702059482158399</v>
      </c>
      <c r="AM362" s="64">
        <f t="shared" ca="1" si="447"/>
        <v>0.97641632553190127</v>
      </c>
      <c r="AN362" s="64">
        <f t="shared" ca="1" si="447"/>
        <v>0.9756446416100355</v>
      </c>
      <c r="AO362" s="64">
        <f t="shared" ca="1" si="447"/>
        <v>0.97535319436210122</v>
      </c>
      <c r="AP362" s="64">
        <f t="shared" ca="1" si="447"/>
        <v>0.9763996707015139</v>
      </c>
      <c r="AQ362" s="64">
        <f t="shared" ca="1" si="447"/>
        <v>0.97571061044524143</v>
      </c>
      <c r="AR362" s="64">
        <f t="shared" ca="1" si="447"/>
        <v>0.97557344581973215</v>
      </c>
      <c r="AS362" s="64">
        <f t="shared" ca="1" si="447"/>
        <v>0.97567718753372179</v>
      </c>
      <c r="AT362" s="64">
        <f t="shared" ca="1" si="447"/>
        <v>0.97142992896308977</v>
      </c>
      <c r="AV362" s="40">
        <f t="shared" ca="1" si="439"/>
        <v>0.98118555920347139</v>
      </c>
      <c r="AW362" s="41">
        <f t="shared" ca="1" si="440"/>
        <v>0</v>
      </c>
      <c r="AX362" t="str">
        <f t="shared" ca="1" si="443"/>
        <v>No Time Shift</v>
      </c>
      <c r="AY362">
        <f t="shared" ca="1" si="444"/>
        <v>0</v>
      </c>
      <c r="AZ362" s="5">
        <f t="shared" ca="1" si="445"/>
        <v>1</v>
      </c>
      <c r="BB362">
        <f t="shared" si="402"/>
        <v>0.2486150134902573</v>
      </c>
      <c r="BC362">
        <f t="shared" si="403"/>
        <v>0.75138498650974272</v>
      </c>
      <c r="BE362" s="33">
        <f t="shared" si="404"/>
        <v>2.96439526686639</v>
      </c>
      <c r="BF362" s="32">
        <f t="shared" si="405"/>
        <v>0.39816117774999471</v>
      </c>
      <c r="BG362" s="33"/>
      <c r="BH362" s="34">
        <f t="shared" si="406"/>
        <v>0.60183882225000529</v>
      </c>
      <c r="BI362" s="34"/>
      <c r="BJ362" s="34">
        <f t="shared" si="411"/>
        <v>0.60183882225000529</v>
      </c>
      <c r="BK362" s="34"/>
      <c r="BL362" s="5">
        <f t="shared" ca="1" si="441"/>
        <v>0.86100812715115893</v>
      </c>
    </row>
    <row r="363" spans="1:64" x14ac:dyDescent="0.2">
      <c r="A363" s="45">
        <v>355</v>
      </c>
      <c r="B363" s="35">
        <f t="shared" si="407"/>
        <v>4.0972222222222188E-2</v>
      </c>
      <c r="C363" s="36">
        <v>89.024172570271702</v>
      </c>
      <c r="D363" s="29">
        <v>90</v>
      </c>
      <c r="E363" s="29">
        <v>3</v>
      </c>
      <c r="F363" s="37">
        <f t="shared" si="394"/>
        <v>0.5</v>
      </c>
      <c r="G363" s="38">
        <f t="shared" si="408"/>
        <v>90</v>
      </c>
      <c r="H363" s="31">
        <v>5</v>
      </c>
      <c r="I363" s="31">
        <v>20</v>
      </c>
      <c r="J363" s="36">
        <v>-12.590249842793874</v>
      </c>
      <c r="K363" s="37">
        <f t="shared" si="396"/>
        <v>-3.1475624606984685</v>
      </c>
      <c r="L363" s="30">
        <f t="shared" si="397"/>
        <v>-3.1475624606984685</v>
      </c>
      <c r="M363" s="37">
        <f t="shared" si="398"/>
        <v>86.852437539301533</v>
      </c>
      <c r="N363" s="37">
        <f t="shared" si="399"/>
        <v>86.852437539301533</v>
      </c>
      <c r="O363" s="37">
        <f t="shared" si="400"/>
        <v>-0.97582742972829806</v>
      </c>
      <c r="Q363" s="64">
        <f t="shared" ref="Q363:AT363" ca="1" si="448">IF(AND(ABS(SLOPE($L333:$L363,$A333:$A363)) &gt; $Q$3,
      ABS(SLOPE(OFFSET($O333:$O363, Q$7, 0),$A333:$A363)) &gt; $Q$3),
(MAX(0,(CORREL( $L333:$L363, OFFSET($O333:$O363, Q$7, 0) )))),
(1-ABS(SLOPE($L333:$L363, $A333:$A363)-SLOPE(OFFSET($O333:$O363, Q$7, 0),$A333:$A363)))
)</f>
        <v>0.98107245847340685</v>
      </c>
      <c r="R363" s="64">
        <f t="shared" ca="1" si="448"/>
        <v>0.97969669338034437</v>
      </c>
      <c r="S363" s="64">
        <f t="shared" ca="1" si="448"/>
        <v>0.98014123092044847</v>
      </c>
      <c r="T363" s="64">
        <f t="shared" ca="1" si="448"/>
        <v>0.97980107433089136</v>
      </c>
      <c r="U363" s="64">
        <f t="shared" ca="1" si="448"/>
        <v>0.97911449776752379</v>
      </c>
      <c r="V363" s="64">
        <f t="shared" ca="1" si="448"/>
        <v>0.97835616660761726</v>
      </c>
      <c r="W363" s="64">
        <f t="shared" ca="1" si="448"/>
        <v>0.97885558765690839</v>
      </c>
      <c r="X363" s="64">
        <f t="shared" ca="1" si="448"/>
        <v>0.9784466578225689</v>
      </c>
      <c r="Y363" s="64">
        <f t="shared" ca="1" si="448"/>
        <v>0.97775311755820693</v>
      </c>
      <c r="Z363" s="64">
        <f t="shared" ca="1" si="448"/>
        <v>0.97768702192412749</v>
      </c>
      <c r="AA363" s="64">
        <f t="shared" ca="1" si="448"/>
        <v>0.9778653517878344</v>
      </c>
      <c r="AB363" s="64">
        <f t="shared" ca="1" si="448"/>
        <v>0.97809609343169368</v>
      </c>
      <c r="AC363" s="64">
        <f t="shared" ca="1" si="448"/>
        <v>0.97857558162909775</v>
      </c>
      <c r="AD363" s="64">
        <f t="shared" ca="1" si="448"/>
        <v>0.97858583792870357</v>
      </c>
      <c r="AE363" s="64">
        <f t="shared" ca="1" si="448"/>
        <v>0.97843340504821485</v>
      </c>
      <c r="AF363" s="64">
        <f t="shared" ca="1" si="448"/>
        <v>0.97841679277972748</v>
      </c>
      <c r="AG363" s="64">
        <f t="shared" ca="1" si="448"/>
        <v>0.97778506672990795</v>
      </c>
      <c r="AH363" s="64">
        <f t="shared" ca="1" si="448"/>
        <v>0.97773291217400993</v>
      </c>
      <c r="AI363" s="64">
        <f t="shared" ca="1" si="448"/>
        <v>0.97773381956834438</v>
      </c>
      <c r="AJ363" s="64">
        <f t="shared" ca="1" si="448"/>
        <v>0.97703768006756031</v>
      </c>
      <c r="AK363" s="64">
        <f t="shared" ca="1" si="448"/>
        <v>0.9770040271749586</v>
      </c>
      <c r="AL363" s="64">
        <f t="shared" ca="1" si="448"/>
        <v>0.97662608409855822</v>
      </c>
      <c r="AM363" s="64">
        <f t="shared" ca="1" si="448"/>
        <v>0.97566558683156845</v>
      </c>
      <c r="AN363" s="64">
        <f t="shared" ca="1" si="448"/>
        <v>0.97565008123965924</v>
      </c>
      <c r="AO363" s="64">
        <f t="shared" ca="1" si="448"/>
        <v>0.97651342176574185</v>
      </c>
      <c r="AP363" s="64">
        <f t="shared" ca="1" si="448"/>
        <v>0.97569800769107951</v>
      </c>
      <c r="AQ363" s="64">
        <f t="shared" ca="1" si="448"/>
        <v>0.97556201460277625</v>
      </c>
      <c r="AR363" s="64">
        <f t="shared" ca="1" si="448"/>
        <v>0.97561916237123214</v>
      </c>
      <c r="AS363" s="64">
        <f t="shared" ca="1" si="448"/>
        <v>0.97157075507766344</v>
      </c>
      <c r="AT363" s="64">
        <f t="shared" ca="1" si="448"/>
        <v>0.96859533903921224</v>
      </c>
      <c r="AV363" s="40">
        <f t="shared" ca="1" si="439"/>
        <v>0.98107245847340685</v>
      </c>
      <c r="AW363" s="41">
        <f t="shared" ca="1" si="440"/>
        <v>0</v>
      </c>
      <c r="AX363" t="str">
        <f t="shared" ca="1" si="443"/>
        <v>No Time Shift</v>
      </c>
      <c r="AY363">
        <f t="shared" ca="1" si="444"/>
        <v>0</v>
      </c>
      <c r="AZ363" s="5">
        <f t="shared" ca="1" si="445"/>
        <v>1</v>
      </c>
      <c r="BB363">
        <f t="shared" si="402"/>
        <v>0.4343470061940341</v>
      </c>
      <c r="BC363">
        <f t="shared" si="403"/>
        <v>0.5656529938059659</v>
      </c>
      <c r="BE363" s="33">
        <f t="shared" si="404"/>
        <v>3.1475624606984685</v>
      </c>
      <c r="BF363" s="32">
        <f t="shared" si="405"/>
        <v>0.69561412688046698</v>
      </c>
      <c r="BG363" s="33"/>
      <c r="BH363" s="34">
        <f t="shared" si="406"/>
        <v>0.30438587311953302</v>
      </c>
      <c r="BI363" s="34"/>
      <c r="BJ363" s="34">
        <f t="shared" si="411"/>
        <v>0.30438587311953302</v>
      </c>
      <c r="BK363" s="34"/>
      <c r="BL363" s="5">
        <f t="shared" ca="1" si="441"/>
        <v>0.76181944386431333</v>
      </c>
    </row>
    <row r="364" spans="1:64" x14ac:dyDescent="0.2">
      <c r="A364" s="45">
        <v>356</v>
      </c>
      <c r="B364" s="35">
        <f t="shared" si="407"/>
        <v>4.108796296296293E-2</v>
      </c>
      <c r="C364" s="36">
        <v>87.967349846764904</v>
      </c>
      <c r="D364" s="29">
        <v>90</v>
      </c>
      <c r="E364" s="29">
        <v>3</v>
      </c>
      <c r="F364" s="37">
        <f t="shared" si="394"/>
        <v>0.5</v>
      </c>
      <c r="G364" s="38">
        <f t="shared" si="408"/>
        <v>90</v>
      </c>
      <c r="H364" s="31">
        <v>5</v>
      </c>
      <c r="I364" s="31">
        <v>20</v>
      </c>
      <c r="J364" s="36">
        <v>-13.295938162809806</v>
      </c>
      <c r="K364" s="37">
        <f t="shared" si="396"/>
        <v>-3.323984540702452</v>
      </c>
      <c r="L364" s="30">
        <f t="shared" si="397"/>
        <v>-3.323984540702452</v>
      </c>
      <c r="M364" s="37">
        <f t="shared" si="398"/>
        <v>86.676015459297545</v>
      </c>
      <c r="N364" s="37">
        <f t="shared" si="399"/>
        <v>86.676015459297545</v>
      </c>
      <c r="O364" s="37">
        <f t="shared" si="400"/>
        <v>-2.032650153235096</v>
      </c>
      <c r="Q364" s="64">
        <f t="shared" ref="Q364:AT364" ca="1" si="449">IF(AND(ABS(SLOPE($L334:$L364,$A334:$A364)) &gt; $Q$3,
      ABS(SLOPE(OFFSET($O334:$O364, Q$7, 0),$A334:$A364)) &gt; $Q$3),
(MAX(0,(CORREL( $L334:$L364, OFFSET($O334:$O364, Q$7, 0) )))),
(1-ABS(SLOPE($L334:$L364, $A334:$A364)-SLOPE(OFFSET($O334:$O364, Q$7, 0),$A334:$A364)))
)</f>
        <v>0.97962603806275594</v>
      </c>
      <c r="R364" s="64">
        <f t="shared" ca="1" si="449"/>
        <v>0.98009034397524719</v>
      </c>
      <c r="S364" s="64">
        <f t="shared" ca="1" si="449"/>
        <v>0.97953604343245959</v>
      </c>
      <c r="T364" s="64">
        <f t="shared" ca="1" si="449"/>
        <v>0.97893171919958744</v>
      </c>
      <c r="U364" s="64">
        <f t="shared" ca="1" si="449"/>
        <v>0.97823719014586541</v>
      </c>
      <c r="V364" s="64">
        <f t="shared" ca="1" si="449"/>
        <v>0.97878858207101893</v>
      </c>
      <c r="W364" s="64">
        <f t="shared" ca="1" si="449"/>
        <v>0.97839780103874641</v>
      </c>
      <c r="X364" s="64">
        <f t="shared" ca="1" si="449"/>
        <v>0.97785345807055157</v>
      </c>
      <c r="Y364" s="64">
        <f t="shared" ca="1" si="449"/>
        <v>0.97778721360256338</v>
      </c>
      <c r="Z364" s="64">
        <f t="shared" ca="1" si="449"/>
        <v>0.97789265514277612</v>
      </c>
      <c r="AA364" s="64">
        <f t="shared" ca="1" si="449"/>
        <v>0.97778628478960883</v>
      </c>
      <c r="AB364" s="64">
        <f t="shared" ca="1" si="449"/>
        <v>0.97856322558823472</v>
      </c>
      <c r="AC364" s="64">
        <f t="shared" ca="1" si="449"/>
        <v>0.97856058058449524</v>
      </c>
      <c r="AD364" s="64">
        <f t="shared" ca="1" si="449"/>
        <v>0.97838110763737207</v>
      </c>
      <c r="AE364" s="64">
        <f t="shared" ca="1" si="449"/>
        <v>0.97877040572767238</v>
      </c>
      <c r="AF364" s="64">
        <f t="shared" ca="1" si="449"/>
        <v>0.97800476492304622</v>
      </c>
      <c r="AG364" s="64">
        <f t="shared" ca="1" si="449"/>
        <v>0.97786726542194646</v>
      </c>
      <c r="AH364" s="64">
        <f t="shared" ca="1" si="449"/>
        <v>0.97784033175819651</v>
      </c>
      <c r="AI364" s="64">
        <f t="shared" ca="1" si="449"/>
        <v>0.97719671700263755</v>
      </c>
      <c r="AJ364" s="64">
        <f t="shared" ca="1" si="449"/>
        <v>0.97691365989000689</v>
      </c>
      <c r="AK364" s="64">
        <f t="shared" ca="1" si="449"/>
        <v>0.97676179823222187</v>
      </c>
      <c r="AL364" s="64">
        <f t="shared" ca="1" si="449"/>
        <v>0.97561278823644892</v>
      </c>
      <c r="AM364" s="64">
        <f t="shared" ca="1" si="449"/>
        <v>0.97587289219689666</v>
      </c>
      <c r="AN364" s="64">
        <f t="shared" ca="1" si="449"/>
        <v>0.97655325286481232</v>
      </c>
      <c r="AO364" s="64">
        <f t="shared" ca="1" si="449"/>
        <v>0.97561169918901891</v>
      </c>
      <c r="AP364" s="64">
        <f t="shared" ca="1" si="449"/>
        <v>0.97547688649821995</v>
      </c>
      <c r="AQ364" s="64">
        <f t="shared" ca="1" si="449"/>
        <v>0.97548749227818676</v>
      </c>
      <c r="AR364" s="64">
        <f t="shared" ca="1" si="449"/>
        <v>0.97163800198038197</v>
      </c>
      <c r="AS364" s="64">
        <f t="shared" ca="1" si="449"/>
        <v>0.96876951799649313</v>
      </c>
      <c r="AT364" s="64">
        <f t="shared" ca="1" si="449"/>
        <v>0.96088193357048934</v>
      </c>
      <c r="AV364" s="40">
        <f t="shared" ca="1" si="439"/>
        <v>0.98009034397524719</v>
      </c>
      <c r="AW364" s="41">
        <f t="shared" ca="1" si="440"/>
        <v>1</v>
      </c>
      <c r="AX364" t="str">
        <f t="shared" ca="1" si="443"/>
        <v>+10s</v>
      </c>
      <c r="AY364">
        <f t="shared" ca="1" si="444"/>
        <v>0</v>
      </c>
      <c r="AZ364" s="5">
        <f t="shared" ca="1" si="445"/>
        <v>1</v>
      </c>
      <c r="BB364">
        <f t="shared" si="402"/>
        <v>0.25826687749347121</v>
      </c>
      <c r="BC364">
        <f t="shared" si="403"/>
        <v>0.74173312250652879</v>
      </c>
      <c r="BE364" s="33">
        <f t="shared" si="404"/>
        <v>3.323984540702452</v>
      </c>
      <c r="BF364" s="32">
        <f t="shared" si="405"/>
        <v>0.4136188023119684</v>
      </c>
      <c r="BG364" s="33"/>
      <c r="BH364" s="34">
        <f t="shared" si="406"/>
        <v>0.58638119768803154</v>
      </c>
      <c r="BI364" s="34"/>
      <c r="BJ364" s="34">
        <f t="shared" si="411"/>
        <v>0.58638119768803154</v>
      </c>
      <c r="BK364" s="34"/>
      <c r="BL364" s="5">
        <f t="shared" ca="1" si="441"/>
        <v>0.85549051388775954</v>
      </c>
    </row>
    <row r="365" spans="1:64" x14ac:dyDescent="0.2">
      <c r="A365" s="45">
        <v>357</v>
      </c>
      <c r="B365" s="35">
        <f t="shared" si="407"/>
        <v>4.1203703703703673E-2</v>
      </c>
      <c r="C365" s="36">
        <v>87.809079391776606</v>
      </c>
      <c r="D365" s="29">
        <v>90</v>
      </c>
      <c r="E365" s="29">
        <v>3</v>
      </c>
      <c r="F365" s="37">
        <f t="shared" si="394"/>
        <v>0.5</v>
      </c>
      <c r="G365" s="38">
        <f t="shared" si="408"/>
        <v>90</v>
      </c>
      <c r="H365" s="31">
        <v>5</v>
      </c>
      <c r="I365" s="31">
        <v>20</v>
      </c>
      <c r="J365" s="36">
        <v>-13.973133762671877</v>
      </c>
      <c r="K365" s="37">
        <f t="shared" si="396"/>
        <v>-3.4932834406679687</v>
      </c>
      <c r="L365" s="30">
        <f t="shared" si="397"/>
        <v>-3.4932834406679687</v>
      </c>
      <c r="M365" s="37">
        <f t="shared" si="398"/>
        <v>86.506716559332034</v>
      </c>
      <c r="N365" s="37">
        <f t="shared" si="399"/>
        <v>86.506716559332034</v>
      </c>
      <c r="O365" s="37">
        <f t="shared" si="400"/>
        <v>-2.1909206082233936</v>
      </c>
      <c r="Q365" s="64">
        <f t="shared" ref="Q365:AT365" ca="1" si="450">IF(AND(ABS(SLOPE($L335:$L365,$A335:$A365)) &gt; $Q$3,
      ABS(SLOPE(OFFSET($O335:$O365, Q$7, 0),$A335:$A365)) &gt; $Q$3),
(MAX(0,(CORREL( $L335:$L365, OFFSET($O335:$O365, Q$7, 0) )))),
(1-ABS(SLOPE($L335:$L365, $A335:$A365)-SLOPE(OFFSET($O335:$O365, Q$7, 0),$A335:$A365)))
)</f>
        <v>0.97996497340833366</v>
      </c>
      <c r="R365" s="64">
        <f t="shared" ca="1" si="450"/>
        <v>0.97919594239854524</v>
      </c>
      <c r="S365" s="64">
        <f t="shared" ca="1" si="450"/>
        <v>0.97867415775735733</v>
      </c>
      <c r="T365" s="64">
        <f t="shared" ca="1" si="450"/>
        <v>0.97804367075752041</v>
      </c>
      <c r="U365" s="64">
        <f t="shared" ca="1" si="450"/>
        <v>0.9786471442832706</v>
      </c>
      <c r="V365" s="64">
        <f t="shared" ca="1" si="450"/>
        <v>0.97827459496185332</v>
      </c>
      <c r="W365" s="64">
        <f t="shared" ca="1" si="450"/>
        <v>0.97787992849832017</v>
      </c>
      <c r="X365" s="64">
        <f t="shared" ca="1" si="450"/>
        <v>0.97781353978383112</v>
      </c>
      <c r="Y365" s="64">
        <f t="shared" ca="1" si="450"/>
        <v>0.97784587106195398</v>
      </c>
      <c r="Z365" s="64">
        <f t="shared" ca="1" si="450"/>
        <v>0.97740140728982827</v>
      </c>
      <c r="AA365" s="64">
        <f t="shared" ca="1" si="450"/>
        <v>0.97847661484459814</v>
      </c>
      <c r="AB365" s="64">
        <f t="shared" ca="1" si="450"/>
        <v>0.97846103087027836</v>
      </c>
      <c r="AC365" s="64">
        <f t="shared" ca="1" si="450"/>
        <v>0.97825445210064632</v>
      </c>
      <c r="AD365" s="64">
        <f t="shared" ca="1" si="450"/>
        <v>0.97905082244983221</v>
      </c>
      <c r="AE365" s="64">
        <f t="shared" ca="1" si="450"/>
        <v>0.9781509318939392</v>
      </c>
      <c r="AF365" s="64">
        <f t="shared" ca="1" si="450"/>
        <v>0.97792784737211647</v>
      </c>
      <c r="AG365" s="64">
        <f t="shared" ca="1" si="450"/>
        <v>0.97787299297410679</v>
      </c>
      <c r="AH365" s="64">
        <f t="shared" ca="1" si="450"/>
        <v>0.97728210594865805</v>
      </c>
      <c r="AI365" s="64">
        <f t="shared" ca="1" si="450"/>
        <v>0.97674893403419694</v>
      </c>
      <c r="AJ365" s="64">
        <f t="shared" ca="1" si="450"/>
        <v>0.97682382890596064</v>
      </c>
      <c r="AK365" s="64">
        <f t="shared" ca="1" si="450"/>
        <v>0.97548584000559813</v>
      </c>
      <c r="AL365" s="64">
        <f t="shared" ca="1" si="450"/>
        <v>0.97602234275883692</v>
      </c>
      <c r="AM365" s="64">
        <f t="shared" ca="1" si="450"/>
        <v>0.97651913488551079</v>
      </c>
      <c r="AN365" s="64">
        <f t="shared" ca="1" si="450"/>
        <v>0.97545114277570666</v>
      </c>
      <c r="AO365" s="64">
        <f t="shared" ca="1" si="450"/>
        <v>0.97531752417188267</v>
      </c>
      <c r="AP365" s="64">
        <f t="shared" ca="1" si="450"/>
        <v>0.97528145054915116</v>
      </c>
      <c r="AQ365" s="64">
        <f t="shared" ca="1" si="450"/>
        <v>0.97163175306918925</v>
      </c>
      <c r="AR365" s="64">
        <f t="shared" ca="1" si="450"/>
        <v>0.96887073256445466</v>
      </c>
      <c r="AS365" s="64">
        <f t="shared" ca="1" si="450"/>
        <v>0.96157888528698177</v>
      </c>
      <c r="AT365" s="64">
        <f t="shared" ca="1" si="450"/>
        <v>0.95679846865050455</v>
      </c>
      <c r="AV365" s="40">
        <f t="shared" ca="1" si="439"/>
        <v>0.97996497340833366</v>
      </c>
      <c r="AW365" s="41">
        <f t="shared" ca="1" si="440"/>
        <v>0</v>
      </c>
      <c r="AX365" t="str">
        <f t="shared" ca="1" si="443"/>
        <v>No Time Shift</v>
      </c>
      <c r="AY365">
        <f t="shared" ca="1" si="444"/>
        <v>0</v>
      </c>
      <c r="AZ365" s="5">
        <f t="shared" ca="1" si="445"/>
        <v>1</v>
      </c>
      <c r="BB365">
        <f t="shared" si="402"/>
        <v>0.26047256648891504</v>
      </c>
      <c r="BC365">
        <f t="shared" si="403"/>
        <v>0.73952743351108496</v>
      </c>
      <c r="BE365" s="33">
        <f t="shared" si="404"/>
        <v>3.4932834406679687</v>
      </c>
      <c r="BF365" s="32">
        <f t="shared" si="405"/>
        <v>0.41715125079867466</v>
      </c>
      <c r="BG365" s="33"/>
      <c r="BH365" s="34">
        <f t="shared" si="406"/>
        <v>0.58284874920132534</v>
      </c>
      <c r="BI365" s="34"/>
      <c r="BJ365" s="34">
        <f t="shared" si="411"/>
        <v>0.58284874920132534</v>
      </c>
      <c r="BK365" s="34"/>
      <c r="BL365" s="5">
        <f t="shared" ca="1" si="441"/>
        <v>0.85427124086988637</v>
      </c>
    </row>
    <row r="366" spans="1:64" x14ac:dyDescent="0.2">
      <c r="A366" s="45">
        <v>358</v>
      </c>
      <c r="B366" s="35">
        <f t="shared" si="407"/>
        <v>4.1319444444444416E-2</v>
      </c>
      <c r="C366" s="36">
        <v>87.631160944857072</v>
      </c>
      <c r="D366" s="29">
        <v>90</v>
      </c>
      <c r="E366" s="29">
        <v>3</v>
      </c>
      <c r="F366" s="37">
        <f t="shared" si="394"/>
        <v>0.5</v>
      </c>
      <c r="G366" s="38">
        <f t="shared" si="408"/>
        <v>90</v>
      </c>
      <c r="H366" s="31">
        <v>5</v>
      </c>
      <c r="I366" s="31">
        <v>20</v>
      </c>
      <c r="J366" s="36">
        <v>-14.620385436419287</v>
      </c>
      <c r="K366" s="37">
        <f t="shared" si="396"/>
        <v>-3.6550963591048218</v>
      </c>
      <c r="L366" s="30">
        <f t="shared" si="397"/>
        <v>-3.6550963591048218</v>
      </c>
      <c r="M366" s="37">
        <f t="shared" si="398"/>
        <v>86.344903640895183</v>
      </c>
      <c r="N366" s="37">
        <f t="shared" si="399"/>
        <v>86.344903640895183</v>
      </c>
      <c r="O366" s="37">
        <f t="shared" si="400"/>
        <v>-2.3688390551429279</v>
      </c>
      <c r="Q366" s="64">
        <f t="shared" ref="Q366:AT366" ca="1" si="451">IF(AND(ABS(SLOPE($L336:$L366,$A336:$A366)) &gt; $Q$3,
      ABS(SLOPE(OFFSET($O336:$O366, Q$7, 0),$A336:$A366)) &gt; $Q$3),
(MAX(0,(CORREL( $L336:$L366, OFFSET($O336:$O366, Q$7, 0) )))),
(1-ABS(SLOPE($L336:$L366, $A336:$A366)-SLOPE(OFFSET($O336:$O366, Q$7, 0),$A336:$A366)))
)</f>
        <v>0.97877825437107557</v>
      </c>
      <c r="R366" s="64">
        <f t="shared" ca="1" si="451"/>
        <v>0.97833963596232687</v>
      </c>
      <c r="S366" s="64">
        <f t="shared" ca="1" si="451"/>
        <v>0.97777369454526653</v>
      </c>
      <c r="T366" s="64">
        <f t="shared" ca="1" si="451"/>
        <v>0.97842957347351844</v>
      </c>
      <c r="U366" s="64">
        <f t="shared" ca="1" si="451"/>
        <v>0.97807541402994036</v>
      </c>
      <c r="V366" s="64">
        <f t="shared" ca="1" si="451"/>
        <v>0.97783151807585555</v>
      </c>
      <c r="W366" s="64">
        <f t="shared" ca="1" si="451"/>
        <v>0.97776498918621446</v>
      </c>
      <c r="X366" s="64">
        <f t="shared" ca="1" si="451"/>
        <v>0.9777236881468937</v>
      </c>
      <c r="Y366" s="64">
        <f t="shared" ca="1" si="451"/>
        <v>0.97693876234435439</v>
      </c>
      <c r="Z366" s="64">
        <f t="shared" ca="1" si="451"/>
        <v>0.97831427380986358</v>
      </c>
      <c r="AA366" s="64">
        <f t="shared" ca="1" si="451"/>
        <v>0.97828566010779694</v>
      </c>
      <c r="AB366" s="64">
        <f t="shared" ca="1" si="451"/>
        <v>0.97805179874090087</v>
      </c>
      <c r="AC366" s="64">
        <f t="shared" ca="1" si="451"/>
        <v>0.97925807315815494</v>
      </c>
      <c r="AD366" s="64">
        <f t="shared" ca="1" si="451"/>
        <v>0.97822304785899694</v>
      </c>
      <c r="AE366" s="64">
        <f t="shared" ca="1" si="451"/>
        <v>0.97791378721413436</v>
      </c>
      <c r="AF366" s="64">
        <f t="shared" ca="1" si="451"/>
        <v>0.97783081786833548</v>
      </c>
      <c r="AG366" s="64">
        <f t="shared" ca="1" si="451"/>
        <v>0.97729307865430559</v>
      </c>
      <c r="AH366" s="64">
        <f t="shared" ca="1" si="451"/>
        <v>0.97650805537487484</v>
      </c>
      <c r="AI366" s="64">
        <f t="shared" ca="1" si="451"/>
        <v>0.97681131251945807</v>
      </c>
      <c r="AJ366" s="64">
        <f t="shared" ca="1" si="451"/>
        <v>0.975283104409849</v>
      </c>
      <c r="AK366" s="64">
        <f t="shared" ca="1" si="451"/>
        <v>0.97609792905600068</v>
      </c>
      <c r="AL366" s="64">
        <f t="shared" ca="1" si="451"/>
        <v>0.97640980993590865</v>
      </c>
      <c r="AM366" s="64">
        <f t="shared" ca="1" si="451"/>
        <v>0.97521456281751884</v>
      </c>
      <c r="AN366" s="64">
        <f t="shared" ca="1" si="451"/>
        <v>0.97508215704420609</v>
      </c>
      <c r="AO366" s="64">
        <f t="shared" ca="1" si="451"/>
        <v>0.97499907505109895</v>
      </c>
      <c r="AP366" s="64">
        <f t="shared" ca="1" si="451"/>
        <v>0.9715508704349971</v>
      </c>
      <c r="AQ366" s="64">
        <f t="shared" ca="1" si="451"/>
        <v>0.96889828907654796</v>
      </c>
      <c r="AR366" s="64">
        <f t="shared" ca="1" si="451"/>
        <v>0.9622069724520026</v>
      </c>
      <c r="AS366" s="64">
        <f t="shared" ca="1" si="451"/>
        <v>0.95752893153049101</v>
      </c>
      <c r="AT366" s="64">
        <f t="shared" ca="1" si="451"/>
        <v>0.93620639284404783</v>
      </c>
      <c r="AV366" s="40">
        <f t="shared" ca="1" si="439"/>
        <v>0.97925807315815494</v>
      </c>
      <c r="AW366" s="41">
        <f t="shared" ca="1" si="440"/>
        <v>12</v>
      </c>
      <c r="AX366" t="str">
        <f t="shared" ca="1" si="443"/>
        <v>+120s</v>
      </c>
      <c r="AY366">
        <f t="shared" ca="1" si="444"/>
        <v>110</v>
      </c>
      <c r="AZ366" s="5">
        <f t="shared" ca="1" si="445"/>
        <v>0.6333333333333333</v>
      </c>
      <c r="BB366">
        <f t="shared" si="402"/>
        <v>0.25725146079237876</v>
      </c>
      <c r="BC366">
        <f t="shared" si="403"/>
        <v>0.74274853920762118</v>
      </c>
      <c r="BE366" s="33">
        <f t="shared" si="404"/>
        <v>3.6550963591048218</v>
      </c>
      <c r="BF366" s="32">
        <f t="shared" si="405"/>
        <v>0.41199259517371845</v>
      </c>
      <c r="BG366" s="33"/>
      <c r="BH366" s="34">
        <f t="shared" si="406"/>
        <v>0.58800740482628155</v>
      </c>
      <c r="BI366" s="34"/>
      <c r="BJ366" s="34">
        <f t="shared" si="411"/>
        <v>0.58800740482628155</v>
      </c>
      <c r="BK366" s="34"/>
      <c r="BL366" s="5">
        <f t="shared" ca="1" si="441"/>
        <v>0.73353293710592327</v>
      </c>
    </row>
    <row r="367" spans="1:64" x14ac:dyDescent="0.2">
      <c r="A367" s="45">
        <v>359</v>
      </c>
      <c r="B367" s="35">
        <f t="shared" si="407"/>
        <v>4.1435185185185158E-2</v>
      </c>
      <c r="C367" s="36">
        <v>88.219695259360805</v>
      </c>
      <c r="D367" s="29">
        <v>90</v>
      </c>
      <c r="E367" s="29">
        <v>3</v>
      </c>
      <c r="F367" s="37">
        <f t="shared" si="394"/>
        <v>0.5</v>
      </c>
      <c r="G367" s="38">
        <f t="shared" si="408"/>
        <v>90</v>
      </c>
      <c r="H367" s="31">
        <v>5</v>
      </c>
      <c r="I367" s="31">
        <v>20</v>
      </c>
      <c r="J367" s="36">
        <v>-15.236306146854359</v>
      </c>
      <c r="K367" s="37">
        <f t="shared" si="396"/>
        <v>-3.8090765367135893</v>
      </c>
      <c r="L367" s="30">
        <f t="shared" si="397"/>
        <v>-3.8090765367135893</v>
      </c>
      <c r="M367" s="37">
        <f t="shared" si="398"/>
        <v>86.19092346328641</v>
      </c>
      <c r="N367" s="37">
        <f t="shared" si="399"/>
        <v>86.19092346328641</v>
      </c>
      <c r="O367" s="37">
        <f t="shared" si="400"/>
        <v>-1.7803047406391954</v>
      </c>
      <c r="Q367" s="64">
        <f t="shared" ref="Q367:AT367" ca="1" si="452">IF(AND(ABS(SLOPE($L337:$L367,$A337:$A367)) &gt; $Q$3,
      ABS(SLOPE(OFFSET($O337:$O367, Q$7, 0),$A337:$A367)) &gt; $Q$3),
(MAX(0,(CORREL( $L337:$L367, OFFSET($O337:$O367, Q$7, 0) )))),
(1-ABS(SLOPE($L337:$L367, $A337:$A367)-SLOPE(OFFSET($O337:$O367, Q$7, 0),$A337:$A367)))
)</f>
        <v>0.97792467109466985</v>
      </c>
      <c r="R367" s="64">
        <f t="shared" ca="1" si="452"/>
        <v>0.97742405046914205</v>
      </c>
      <c r="S367" s="64">
        <f t="shared" ca="1" si="452"/>
        <v>0.9781328768098464</v>
      </c>
      <c r="T367" s="64">
        <f t="shared" ca="1" si="452"/>
        <v>0.97779734322655609</v>
      </c>
      <c r="U367" s="64">
        <f t="shared" ca="1" si="452"/>
        <v>0.97770594410426603</v>
      </c>
      <c r="V367" s="64">
        <f t="shared" ca="1" si="452"/>
        <v>0.97763927866492761</v>
      </c>
      <c r="W367" s="64">
        <f t="shared" ca="1" si="452"/>
        <v>0.97752351478688337</v>
      </c>
      <c r="X367" s="64">
        <f t="shared" ca="1" si="452"/>
        <v>0.97639433331721093</v>
      </c>
      <c r="Y367" s="64">
        <f t="shared" ca="1" si="452"/>
        <v>0.97807344133588792</v>
      </c>
      <c r="Z367" s="64">
        <f t="shared" ca="1" si="452"/>
        <v>0.97803165260912994</v>
      </c>
      <c r="AA367" s="64">
        <f t="shared" ca="1" si="452"/>
        <v>0.97777021804082076</v>
      </c>
      <c r="AB367" s="64">
        <f t="shared" ca="1" si="452"/>
        <v>0.97939094345893096</v>
      </c>
      <c r="AC367" s="64">
        <f t="shared" ca="1" si="452"/>
        <v>0.97821933434835806</v>
      </c>
      <c r="AD367" s="64">
        <f t="shared" ca="1" si="452"/>
        <v>0.97782294601776143</v>
      </c>
      <c r="AE367" s="64">
        <f t="shared" ca="1" si="452"/>
        <v>0.97771154987236653</v>
      </c>
      <c r="AF367" s="64">
        <f t="shared" ca="1" si="452"/>
        <v>0.97722760240896134</v>
      </c>
      <c r="AG367" s="64">
        <f t="shared" ca="1" si="452"/>
        <v>0.97618793749640542</v>
      </c>
      <c r="AH367" s="64">
        <f t="shared" ca="1" si="452"/>
        <v>0.97672211895654804</v>
      </c>
      <c r="AI367" s="64">
        <f t="shared" ca="1" si="452"/>
        <v>0.97500165747625966</v>
      </c>
      <c r="AJ367" s="64">
        <f t="shared" ca="1" si="452"/>
        <v>0.97609789168094074</v>
      </c>
      <c r="AK367" s="64">
        <f t="shared" ca="1" si="452"/>
        <v>0.97622274308077472</v>
      </c>
      <c r="AL367" s="64">
        <f t="shared" ca="1" si="452"/>
        <v>0.97489889366362747</v>
      </c>
      <c r="AM367" s="64">
        <f t="shared" ca="1" si="452"/>
        <v>0.97476772482831497</v>
      </c>
      <c r="AN367" s="64">
        <f t="shared" ca="1" si="452"/>
        <v>0.9746371086868586</v>
      </c>
      <c r="AO367" s="64">
        <f t="shared" ca="1" si="452"/>
        <v>0.97139294866405845</v>
      </c>
      <c r="AP367" s="64">
        <f t="shared" ca="1" si="452"/>
        <v>0.96885024217166693</v>
      </c>
      <c r="AQ367" s="64">
        <f t="shared" ca="1" si="452"/>
        <v>0.96276678044048725</v>
      </c>
      <c r="AR367" s="64">
        <f t="shared" ca="1" si="452"/>
        <v>0.95819264099544355</v>
      </c>
      <c r="AS367" s="64">
        <f t="shared" ca="1" si="452"/>
        <v>0.93770274543677323</v>
      </c>
      <c r="AT367" s="64">
        <f t="shared" ca="1" si="452"/>
        <v>0.8999920718403307</v>
      </c>
      <c r="AV367" s="40">
        <f t="shared" ca="1" si="439"/>
        <v>0.97939094345893096</v>
      </c>
      <c r="AW367" s="41">
        <f t="shared" ca="1" si="440"/>
        <v>11</v>
      </c>
      <c r="AX367" t="str">
        <f t="shared" ca="1" si="443"/>
        <v>+110s</v>
      </c>
      <c r="AY367">
        <f t="shared" ca="1" si="444"/>
        <v>100</v>
      </c>
      <c r="AZ367" s="5">
        <f t="shared" ca="1" si="445"/>
        <v>0.66666666666666663</v>
      </c>
      <c r="BB367">
        <f t="shared" si="402"/>
        <v>0.40575435921487879</v>
      </c>
      <c r="BC367">
        <f t="shared" si="403"/>
        <v>0.59424564078512121</v>
      </c>
      <c r="BE367" s="33">
        <f t="shared" si="404"/>
        <v>3.8090765367135893</v>
      </c>
      <c r="BF367" s="32">
        <f t="shared" si="405"/>
        <v>0.64982251584143202</v>
      </c>
      <c r="BG367" s="33"/>
      <c r="BH367" s="34">
        <f t="shared" si="406"/>
        <v>0.35017748415856798</v>
      </c>
      <c r="BI367" s="34"/>
      <c r="BJ367" s="34">
        <f t="shared" si="411"/>
        <v>0.35017748415856798</v>
      </c>
      <c r="BK367" s="34"/>
      <c r="BL367" s="5">
        <f t="shared" ca="1" si="441"/>
        <v>0.66541169809472178</v>
      </c>
    </row>
    <row r="368" spans="1:64" x14ac:dyDescent="0.2">
      <c r="A368" s="45">
        <v>360</v>
      </c>
      <c r="B368" s="35">
        <f t="shared" si="407"/>
        <v>4.1550925925925901E-2</v>
      </c>
      <c r="C368" s="36">
        <v>88.132407445684919</v>
      </c>
      <c r="D368" s="29">
        <v>90</v>
      </c>
      <c r="E368" s="29">
        <v>3</v>
      </c>
      <c r="F368" s="37">
        <f t="shared" si="394"/>
        <v>0.5</v>
      </c>
      <c r="G368" s="38">
        <f t="shared" si="408"/>
        <v>90</v>
      </c>
      <c r="H368" s="31">
        <v>5</v>
      </c>
      <c r="I368" s="31">
        <v>20</v>
      </c>
      <c r="J368" s="36">
        <v>-15.819575997913859</v>
      </c>
      <c r="K368" s="37">
        <f t="shared" si="396"/>
        <v>-3.9548939994784647</v>
      </c>
      <c r="L368" s="30">
        <f t="shared" si="397"/>
        <v>-3.9548939994784647</v>
      </c>
      <c r="M368" s="37">
        <f t="shared" si="398"/>
        <v>86.045106000521542</v>
      </c>
      <c r="N368" s="37">
        <f t="shared" si="399"/>
        <v>86.045106000521542</v>
      </c>
      <c r="O368" s="37">
        <f t="shared" si="400"/>
        <v>-1.8675925543150811</v>
      </c>
      <c r="Q368" s="64">
        <f t="shared" ref="Q368:AT368" ca="1" si="453">IF(AND(ABS(SLOPE($L338:$L368,$A338:$A368)) &gt; $Q$3,
      ABS(SLOPE(OFFSET($O338:$O368, Q$7, 0),$A338:$A368)) &gt; $Q$3),
(MAX(0,(CORREL( $L338:$L368, OFFSET($O338:$O368, Q$7, 0) )))),
(1-ABS(SLOPE($L338:$L368, $A338:$A368)-SLOPE(OFFSET($O338:$O368, Q$7, 0),$A338:$A368)))
)</f>
        <v>0.97699012485873027</v>
      </c>
      <c r="R368" s="64">
        <f t="shared" ca="1" si="453"/>
        <v>0.97775266753192513</v>
      </c>
      <c r="S368" s="64">
        <f t="shared" ca="1" si="453"/>
        <v>0.97743607746914507</v>
      </c>
      <c r="T368" s="64">
        <f t="shared" ca="1" si="453"/>
        <v>0.97749956180322262</v>
      </c>
      <c r="U368" s="64">
        <f t="shared" ca="1" si="453"/>
        <v>0.97743276306011317</v>
      </c>
      <c r="V368" s="64">
        <f t="shared" ca="1" si="453"/>
        <v>0.97724138391116411</v>
      </c>
      <c r="W368" s="64">
        <f t="shared" ca="1" si="453"/>
        <v>0.97576266676729451</v>
      </c>
      <c r="X368" s="64">
        <f t="shared" ca="1" si="453"/>
        <v>0.97774997263329044</v>
      </c>
      <c r="Y368" s="64">
        <f t="shared" ca="1" si="453"/>
        <v>0.9776948066954233</v>
      </c>
      <c r="Z368" s="64">
        <f t="shared" ca="1" si="453"/>
        <v>0.97740538981291991</v>
      </c>
      <c r="AA368" s="64">
        <f t="shared" ca="1" si="453"/>
        <v>0.9794469017840115</v>
      </c>
      <c r="AB368" s="64">
        <f t="shared" ca="1" si="453"/>
        <v>0.97813667237010138</v>
      </c>
      <c r="AC368" s="64">
        <f t="shared" ca="1" si="453"/>
        <v>0.9776518289563596</v>
      </c>
      <c r="AD368" s="64">
        <f t="shared" ca="1" si="453"/>
        <v>0.97751157148060019</v>
      </c>
      <c r="AE368" s="64">
        <f t="shared" ca="1" si="453"/>
        <v>0.9770822940549313</v>
      </c>
      <c r="AF368" s="64">
        <f t="shared" ca="1" si="453"/>
        <v>0.97578409843988168</v>
      </c>
      <c r="AG368" s="64">
        <f t="shared" ca="1" si="453"/>
        <v>0.97655276401344859</v>
      </c>
      <c r="AH368" s="64">
        <f t="shared" ca="1" si="453"/>
        <v>0.97463718837818814</v>
      </c>
      <c r="AI368" s="64">
        <f t="shared" ca="1" si="453"/>
        <v>0.97601913428142972</v>
      </c>
      <c r="AJ368" s="64">
        <f t="shared" ca="1" si="453"/>
        <v>0.97595402810087761</v>
      </c>
      <c r="AK368" s="64">
        <f t="shared" ca="1" si="453"/>
        <v>0.97449967669823889</v>
      </c>
      <c r="AL368" s="64">
        <f t="shared" ca="1" si="453"/>
        <v>0.97436977467799823</v>
      </c>
      <c r="AM368" s="64">
        <f t="shared" ca="1" si="453"/>
        <v>0.97419089329486586</v>
      </c>
      <c r="AN368" s="64">
        <f t="shared" ca="1" si="453"/>
        <v>0.97115422299836529</v>
      </c>
      <c r="AO368" s="64">
        <f t="shared" ca="1" si="453"/>
        <v>0.96872331070004492</v>
      </c>
      <c r="AP368" s="64">
        <f t="shared" ca="1" si="453"/>
        <v>0.96325767821943453</v>
      </c>
      <c r="AQ368" s="64">
        <f t="shared" ca="1" si="453"/>
        <v>0.9587894302112584</v>
      </c>
      <c r="AR368" s="64">
        <f t="shared" ca="1" si="453"/>
        <v>0.93914682111731962</v>
      </c>
      <c r="AS368" s="64">
        <f t="shared" ca="1" si="453"/>
        <v>0.90250170318326772</v>
      </c>
      <c r="AT368" s="64">
        <f t="shared" ca="1" si="453"/>
        <v>0.8528779721497094</v>
      </c>
      <c r="AV368" s="40">
        <f t="shared" ca="1" si="439"/>
        <v>0.9794469017840115</v>
      </c>
      <c r="AW368" s="41">
        <f t="shared" ca="1" si="440"/>
        <v>10</v>
      </c>
      <c r="AX368" t="str">
        <f t="shared" ca="1" si="443"/>
        <v>+100s</v>
      </c>
      <c r="AY368">
        <f t="shared" ca="1" si="444"/>
        <v>90</v>
      </c>
      <c r="AZ368" s="5">
        <f t="shared" ca="1" si="445"/>
        <v>0.7</v>
      </c>
      <c r="BB368">
        <f t="shared" si="402"/>
        <v>0.41746028903267673</v>
      </c>
      <c r="BC368">
        <f t="shared" si="403"/>
        <v>0.58253971096732327</v>
      </c>
      <c r="BE368" s="33">
        <f t="shared" si="404"/>
        <v>3.9548939994784647</v>
      </c>
      <c r="BF368" s="32">
        <f t="shared" si="405"/>
        <v>0.66856976178398586</v>
      </c>
      <c r="BG368" s="33"/>
      <c r="BH368" s="34">
        <f t="shared" si="406"/>
        <v>0.33143023821601414</v>
      </c>
      <c r="BI368" s="34"/>
      <c r="BJ368" s="34">
        <f t="shared" si="411"/>
        <v>0.33143023821601414</v>
      </c>
      <c r="BK368" s="34"/>
      <c r="BL368" s="5">
        <f t="shared" ca="1" si="441"/>
        <v>0.67029238000000857</v>
      </c>
    </row>
    <row r="369" spans="1:64" x14ac:dyDescent="0.2">
      <c r="A369" s="45">
        <v>361</v>
      </c>
      <c r="B369" s="35">
        <f t="shared" si="407"/>
        <v>4.1666666666666644E-2</v>
      </c>
      <c r="C369" s="36">
        <v>87.429016973624925</v>
      </c>
      <c r="D369" s="29">
        <v>90</v>
      </c>
      <c r="E369" s="29">
        <v>3</v>
      </c>
      <c r="F369" s="37">
        <f t="shared" si="394"/>
        <v>0.5</v>
      </c>
      <c r="G369" s="38">
        <f t="shared" si="408"/>
        <v>90</v>
      </c>
      <c r="H369" s="31">
        <v>5</v>
      </c>
      <c r="I369" s="31">
        <v>20</v>
      </c>
      <c r="J369" s="36">
        <v>-16.36894506315878</v>
      </c>
      <c r="K369" s="37">
        <f t="shared" si="396"/>
        <v>-4.0922362657896949</v>
      </c>
      <c r="L369" s="30">
        <f t="shared" si="397"/>
        <v>-4.0922362657896949</v>
      </c>
      <c r="M369" s="37">
        <f t="shared" si="398"/>
        <v>85.907763734210306</v>
      </c>
      <c r="N369" s="37">
        <f t="shared" si="399"/>
        <v>85.907763734210306</v>
      </c>
      <c r="O369" s="37">
        <f t="shared" si="400"/>
        <v>-2.5709830263750746</v>
      </c>
      <c r="Q369" s="64">
        <f t="shared" ref="Q369:AT369" ca="1" si="454">IF(AND(ABS(SLOPE($L339:$L369,$A339:$A369)) &gt; $Q$3,
      ABS(SLOPE(OFFSET($O339:$O369, Q$7, 0),$A339:$A369)) &gt; $Q$3),
(MAX(0,(CORREL( $L339:$L369, OFFSET($O339:$O369, Q$7, 0) )))),
(1-ABS(SLOPE($L339:$L369, $A339:$A369)-SLOPE(OFFSET($O339:$O369, Q$7, 0),$A339:$A369)))
)</f>
        <v>0.97728301048520039</v>
      </c>
      <c r="R369" s="64">
        <f t="shared" ca="1" si="454"/>
        <v>0.97698576858010344</v>
      </c>
      <c r="S369" s="64">
        <f t="shared" ca="1" si="454"/>
        <v>0.97720722268696492</v>
      </c>
      <c r="T369" s="64">
        <f t="shared" ca="1" si="454"/>
        <v>0.9771402935716621</v>
      </c>
      <c r="U369" s="64">
        <f t="shared" ca="1" si="454"/>
        <v>0.9768718058165089</v>
      </c>
      <c r="V369" s="64">
        <f t="shared" ca="1" si="454"/>
        <v>0.975036699710361</v>
      </c>
      <c r="W369" s="64">
        <f t="shared" ca="1" si="454"/>
        <v>0.97733818898712732</v>
      </c>
      <c r="X369" s="64">
        <f t="shared" ca="1" si="454"/>
        <v>0.97726938343395064</v>
      </c>
      <c r="Y369" s="64">
        <f t="shared" ca="1" si="454"/>
        <v>0.97695144991205296</v>
      </c>
      <c r="Z369" s="64">
        <f t="shared" ca="1" si="454"/>
        <v>0.97942197684651733</v>
      </c>
      <c r="AA369" s="64">
        <f t="shared" ca="1" si="454"/>
        <v>0.97797046982064595</v>
      </c>
      <c r="AB369" s="64">
        <f t="shared" ca="1" si="454"/>
        <v>0.97739544626185682</v>
      </c>
      <c r="AC369" s="64">
        <f t="shared" ca="1" si="454"/>
        <v>0.97722576309670406</v>
      </c>
      <c r="AD369" s="64">
        <f t="shared" ca="1" si="454"/>
        <v>0.97685228291787707</v>
      </c>
      <c r="AE369" s="64">
        <f t="shared" ca="1" si="454"/>
        <v>0.97529050475064882</v>
      </c>
      <c r="AF369" s="64">
        <f t="shared" ca="1" si="454"/>
        <v>0.97629827062570895</v>
      </c>
      <c r="AG369" s="64">
        <f t="shared" ca="1" si="454"/>
        <v>0.97418384653226575</v>
      </c>
      <c r="AH369" s="64">
        <f t="shared" ca="1" si="454"/>
        <v>0.97585709153243405</v>
      </c>
      <c r="AI369" s="64">
        <f t="shared" ca="1" si="454"/>
        <v>0.97559824147565766</v>
      </c>
      <c r="AJ369" s="64">
        <f t="shared" ca="1" si="454"/>
        <v>0.97401090489482167</v>
      </c>
      <c r="AK369" s="64">
        <f t="shared" ca="1" si="454"/>
        <v>0.97388230585209468</v>
      </c>
      <c r="AL369" s="64">
        <f t="shared" ca="1" si="454"/>
        <v>0.97365421078007419</v>
      </c>
      <c r="AM369" s="64">
        <f t="shared" ca="1" si="454"/>
        <v>0.97082942614892942</v>
      </c>
      <c r="AN369" s="64">
        <f t="shared" ca="1" si="454"/>
        <v>0.96851274308889068</v>
      </c>
      <c r="AO369" s="64">
        <f t="shared" ca="1" si="454"/>
        <v>0.96367772994741974</v>
      </c>
      <c r="AP369" s="64">
        <f t="shared" ca="1" si="454"/>
        <v>0.95931786116300899</v>
      </c>
      <c r="AQ369" s="64">
        <f t="shared" ca="1" si="454"/>
        <v>0.94054109573212263</v>
      </c>
      <c r="AR369" s="64">
        <f t="shared" ca="1" si="454"/>
        <v>0.90498587100064809</v>
      </c>
      <c r="AS369" s="64">
        <f t="shared" ca="1" si="454"/>
        <v>0.85655095898601818</v>
      </c>
      <c r="AT369" s="64">
        <f t="shared" ca="1" si="454"/>
        <v>0.81525243829814298</v>
      </c>
      <c r="AV369" s="40">
        <f t="shared" ca="1" si="439"/>
        <v>0.97942197684651733</v>
      </c>
      <c r="AW369" s="41">
        <f t="shared" ca="1" si="440"/>
        <v>9</v>
      </c>
      <c r="AX369" t="str">
        <f t="shared" ca="1" si="443"/>
        <v>+90s</v>
      </c>
      <c r="AY369">
        <f t="shared" ca="1" si="444"/>
        <v>80</v>
      </c>
      <c r="AZ369" s="5">
        <f t="shared" ca="1" si="445"/>
        <v>0.73333333333333328</v>
      </c>
      <c r="BB369">
        <f t="shared" si="402"/>
        <v>0.30425064788292405</v>
      </c>
      <c r="BC369">
        <f t="shared" si="403"/>
        <v>0.69574935211707589</v>
      </c>
      <c r="BE369" s="33">
        <f t="shared" si="404"/>
        <v>4.0922362657896949</v>
      </c>
      <c r="BF369" s="32">
        <f t="shared" si="405"/>
        <v>0.48726259364465629</v>
      </c>
      <c r="BG369" s="33"/>
      <c r="BH369" s="34">
        <f t="shared" si="406"/>
        <v>0.51273740635534371</v>
      </c>
      <c r="BI369" s="34"/>
      <c r="BJ369" s="34">
        <f t="shared" si="411"/>
        <v>0.51273740635534371</v>
      </c>
      <c r="BK369" s="34"/>
      <c r="BL369" s="5">
        <f t="shared" ca="1" si="441"/>
        <v>0.74183090551173148</v>
      </c>
    </row>
    <row r="370" spans="1:64" x14ac:dyDescent="0.2">
      <c r="A370" s="45">
        <v>362</v>
      </c>
      <c r="B370" s="35">
        <f t="shared" si="407"/>
        <v>4.1782407407407386E-2</v>
      </c>
      <c r="C370" s="36">
        <v>87.829847812533899</v>
      </c>
      <c r="D370" s="29">
        <v>90</v>
      </c>
      <c r="E370" s="29">
        <v>3</v>
      </c>
      <c r="F370" s="37">
        <f t="shared" si="394"/>
        <v>0.5</v>
      </c>
      <c r="G370" s="38">
        <f t="shared" si="408"/>
        <v>90</v>
      </c>
      <c r="H370" s="31">
        <v>5</v>
      </c>
      <c r="I370" s="31">
        <v>20</v>
      </c>
      <c r="J370" s="36">
        <v>-16.883236064322215</v>
      </c>
      <c r="K370" s="37">
        <f t="shared" si="396"/>
        <v>-4.2208090160805538</v>
      </c>
      <c r="L370" s="30">
        <f t="shared" si="397"/>
        <v>-4.2208090160805538</v>
      </c>
      <c r="M370" s="37">
        <f t="shared" si="398"/>
        <v>85.779190983919449</v>
      </c>
      <c r="N370" s="37">
        <f t="shared" si="399"/>
        <v>85.779190983919449</v>
      </c>
      <c r="O370" s="37">
        <f t="shared" si="400"/>
        <v>-2.1701521874661012</v>
      </c>
      <c r="Q370" s="64">
        <f t="shared" ref="Q370:AT370" ca="1" si="455">IF(AND(ABS(SLOPE($L340:$L370,$A340:$A370)) &gt; $Q$3,
      ABS(SLOPE(OFFSET($O340:$O370, Q$7, 0),$A340:$A370)) &gt; $Q$3),
(MAX(0,(CORREL( $L340:$L370, OFFSET($O340:$O370, Q$7, 0) )))),
(1-ABS(SLOPE($L340:$L370, $A340:$A370)-SLOPE(OFFSET($O340:$O370, Q$7, 0),$A340:$A370)))
)</f>
        <v>0.97643881040801561</v>
      </c>
      <c r="R370" s="64">
        <f t="shared" ca="1" si="455"/>
        <v>0.976822072445654</v>
      </c>
      <c r="S370" s="64">
        <f t="shared" ca="1" si="455"/>
        <v>0.97675501564222089</v>
      </c>
      <c r="T370" s="64">
        <f t="shared" ca="1" si="455"/>
        <v>0.97640755985101657</v>
      </c>
      <c r="U370" s="64">
        <f t="shared" ca="1" si="455"/>
        <v>0.97420752275911371</v>
      </c>
      <c r="V370" s="64">
        <f t="shared" ca="1" si="455"/>
        <v>0.97683066593554346</v>
      </c>
      <c r="W370" s="64">
        <f t="shared" ca="1" si="455"/>
        <v>0.97674789372409132</v>
      </c>
      <c r="X370" s="64">
        <f t="shared" ca="1" si="455"/>
        <v>0.97640077506869027</v>
      </c>
      <c r="Y370" s="64">
        <f t="shared" ca="1" si="455"/>
        <v>0.97931057678679623</v>
      </c>
      <c r="Z370" s="64">
        <f t="shared" ca="1" si="455"/>
        <v>0.97771446944779161</v>
      </c>
      <c r="AA370" s="64">
        <f t="shared" ca="1" si="455"/>
        <v>0.97704711398533484</v>
      </c>
      <c r="AB370" s="64">
        <f t="shared" ca="1" si="455"/>
        <v>0.9768473014407707</v>
      </c>
      <c r="AC370" s="64">
        <f t="shared" ca="1" si="455"/>
        <v>0.97653101380350837</v>
      </c>
      <c r="AD370" s="64">
        <f t="shared" ca="1" si="455"/>
        <v>0.97469935340164793</v>
      </c>
      <c r="AE370" s="64">
        <f t="shared" ca="1" si="455"/>
        <v>0.975951969982228</v>
      </c>
      <c r="AF370" s="64">
        <f t="shared" ca="1" si="455"/>
        <v>0.97363402698547385</v>
      </c>
      <c r="AG370" s="64">
        <f t="shared" ca="1" si="455"/>
        <v>0.97560553782211623</v>
      </c>
      <c r="AH370" s="64">
        <f t="shared" ca="1" si="455"/>
        <v>0.97514823541710449</v>
      </c>
      <c r="AI370" s="64">
        <f t="shared" ca="1" si="455"/>
        <v>0.97342480536381937</v>
      </c>
      <c r="AJ370" s="64">
        <f t="shared" ca="1" si="455"/>
        <v>0.97329755239126237</v>
      </c>
      <c r="AK370" s="64">
        <f t="shared" ca="1" si="455"/>
        <v>0.97301906184451248</v>
      </c>
      <c r="AL370" s="64">
        <f t="shared" ca="1" si="455"/>
        <v>0.97041158471156075</v>
      </c>
      <c r="AM370" s="64">
        <f t="shared" ca="1" si="455"/>
        <v>0.96821212343735175</v>
      </c>
      <c r="AN370" s="64">
        <f t="shared" ca="1" si="455"/>
        <v>0.96402355305250664</v>
      </c>
      <c r="AO370" s="64">
        <f t="shared" ca="1" si="455"/>
        <v>0.95977509231107949</v>
      </c>
      <c r="AP370" s="64">
        <f t="shared" ca="1" si="455"/>
        <v>0.94188696034705843</v>
      </c>
      <c r="AQ370" s="64">
        <f t="shared" ca="1" si="455"/>
        <v>0.90745136081918476</v>
      </c>
      <c r="AR370" s="64">
        <f t="shared" ca="1" si="455"/>
        <v>0.8602385447316081</v>
      </c>
      <c r="AS370" s="64">
        <f t="shared" ca="1" si="455"/>
        <v>0.81956144713373813</v>
      </c>
      <c r="AT370" s="64">
        <f t="shared" ca="1" si="455"/>
        <v>0.73975554323548265</v>
      </c>
      <c r="AV370" s="40"/>
      <c r="AW370" s="41"/>
      <c r="BE370" s="33"/>
      <c r="BF370" s="33"/>
      <c r="BG370" s="33"/>
      <c r="BH370" s="34"/>
      <c r="BI370" s="34"/>
      <c r="BJ370" s="34"/>
    </row>
    <row r="371" spans="1:64" x14ac:dyDescent="0.2">
      <c r="A371" s="45">
        <v>363</v>
      </c>
      <c r="B371" s="35">
        <f t="shared" si="407"/>
        <v>4.1898148148148129E-2</v>
      </c>
      <c r="C371" s="36">
        <v>87.593414773854974</v>
      </c>
      <c r="D371" s="29">
        <v>90</v>
      </c>
      <c r="E371" s="29">
        <v>3</v>
      </c>
      <c r="F371" s="37">
        <f t="shared" si="394"/>
        <v>0.5</v>
      </c>
      <c r="G371" s="38">
        <f t="shared" si="408"/>
        <v>90</v>
      </c>
      <c r="H371" s="31">
        <v>5</v>
      </c>
      <c r="I371" s="31">
        <v>20</v>
      </c>
      <c r="J371" s="36">
        <v>-17.361346894174549</v>
      </c>
      <c r="K371" s="37">
        <f t="shared" si="396"/>
        <v>-4.3403367235436372</v>
      </c>
      <c r="L371" s="30">
        <f t="shared" si="397"/>
        <v>-4.3403367235436372</v>
      </c>
      <c r="M371" s="37">
        <f t="shared" si="398"/>
        <v>85.659663276456357</v>
      </c>
      <c r="N371" s="37">
        <f t="shared" si="399"/>
        <v>85.659663276456357</v>
      </c>
      <c r="O371" s="37">
        <f t="shared" si="400"/>
        <v>-2.406585226145026</v>
      </c>
      <c r="Q371" s="64">
        <f t="shared" ref="Q371:AT371" ca="1" si="456">IF(AND(ABS(SLOPE($L341:$L371,$A341:$A371)) &gt; $Q$3,
      ABS(SLOPE(OFFSET($O341:$O371, Q$7, 0),$A341:$A371)) &gt; $Q$3),
(MAX(0,(CORREL( $L341:$L371, OFFSET($O341:$O371, Q$7, 0) )))),
(1-ABS(SLOPE($L341:$L371, $A341:$A371)-SLOPE(OFFSET($O341:$O371, Q$7, 0),$A341:$A371)))
)</f>
        <v>0.97633527509271634</v>
      </c>
      <c r="R371" s="64">
        <f t="shared" ca="1" si="456"/>
        <v>0.97626809310947282</v>
      </c>
      <c r="S371" s="64">
        <f t="shared" ca="1" si="456"/>
        <v>0.9758394114773592</v>
      </c>
      <c r="T371" s="64">
        <f t="shared" ca="1" si="456"/>
        <v>0.97326406457280901</v>
      </c>
      <c r="U371" s="64">
        <f t="shared" ca="1" si="456"/>
        <v>0.97621794629671566</v>
      </c>
      <c r="V371" s="64">
        <f t="shared" ca="1" si="456"/>
        <v>0.97612081007572438</v>
      </c>
      <c r="W371" s="64">
        <f t="shared" ca="1" si="456"/>
        <v>0.97574369210126966</v>
      </c>
      <c r="X371" s="64">
        <f t="shared" ca="1" si="456"/>
        <v>0.97910523757797852</v>
      </c>
      <c r="Y371" s="64">
        <f t="shared" ca="1" si="456"/>
        <v>0.97736048451204627</v>
      </c>
      <c r="Z371" s="64">
        <f t="shared" ca="1" si="456"/>
        <v>0.976598181434016</v>
      </c>
      <c r="AA371" s="64">
        <f t="shared" ca="1" si="456"/>
        <v>0.97636738429814351</v>
      </c>
      <c r="AB371" s="64">
        <f t="shared" ca="1" si="456"/>
        <v>0.97610997702067981</v>
      </c>
      <c r="AC371" s="64">
        <f t="shared" ca="1" si="456"/>
        <v>0.97400077774776272</v>
      </c>
      <c r="AD371" s="64">
        <f t="shared" ca="1" si="456"/>
        <v>0.97550522941686091</v>
      </c>
      <c r="AE371" s="64">
        <f t="shared" ca="1" si="456"/>
        <v>0.97297808038741473</v>
      </c>
      <c r="AF371" s="64">
        <f t="shared" ca="1" si="456"/>
        <v>0.97525632383717542</v>
      </c>
      <c r="AG371" s="64">
        <f t="shared" ca="1" si="456"/>
        <v>0.97459485653730227</v>
      </c>
      <c r="AH371" s="64">
        <f t="shared" ca="1" si="456"/>
        <v>0.97273154608025603</v>
      </c>
      <c r="AI371" s="64">
        <f t="shared" ca="1" si="456"/>
        <v>0.97260568999926411</v>
      </c>
      <c r="AJ371" s="64">
        <f t="shared" ca="1" si="456"/>
        <v>0.97227536835851103</v>
      </c>
      <c r="AK371" s="64">
        <f t="shared" ca="1" si="456"/>
        <v>0.96989174192469496</v>
      </c>
      <c r="AL371" s="64">
        <f t="shared" ca="1" si="456"/>
        <v>0.9678131054669592</v>
      </c>
      <c r="AM371" s="64">
        <f t="shared" ca="1" si="456"/>
        <v>0.9642901119486007</v>
      </c>
      <c r="AN371" s="64">
        <f t="shared" ca="1" si="456"/>
        <v>0.96015668347715077</v>
      </c>
      <c r="AO371" s="64">
        <f t="shared" ca="1" si="456"/>
        <v>0.94318461128174425</v>
      </c>
      <c r="AP371" s="64">
        <f t="shared" ca="1" si="456"/>
        <v>0.90990429448030841</v>
      </c>
      <c r="AQ371" s="64">
        <f t="shared" ca="1" si="456"/>
        <v>0.86395338687320722</v>
      </c>
      <c r="AR371" s="64">
        <f t="shared" ca="1" si="456"/>
        <v>0.82391950068260267</v>
      </c>
      <c r="AS371" s="64">
        <f t="shared" ca="1" si="456"/>
        <v>0.74508046527030936</v>
      </c>
      <c r="AT371" s="64">
        <f t="shared" ca="1" si="456"/>
        <v>0.71174276609448806</v>
      </c>
      <c r="AV371" s="40"/>
      <c r="AW371" s="41"/>
      <c r="BE371" s="33"/>
      <c r="BF371" s="33"/>
      <c r="BG371" s="33"/>
      <c r="BH371" s="34"/>
      <c r="BI371" s="34"/>
      <c r="BJ371" s="34"/>
    </row>
    <row r="372" spans="1:64" x14ac:dyDescent="0.2">
      <c r="A372" s="45">
        <v>364</v>
      </c>
      <c r="B372" s="35">
        <f t="shared" si="407"/>
        <v>4.2013888888888871E-2</v>
      </c>
      <c r="C372" s="36">
        <v>87.069700850567727</v>
      </c>
      <c r="D372" s="29">
        <v>90</v>
      </c>
      <c r="E372" s="29">
        <v>3</v>
      </c>
      <c r="F372" s="37">
        <f t="shared" si="394"/>
        <v>0.5</v>
      </c>
      <c r="G372" s="38">
        <f t="shared" si="408"/>
        <v>90</v>
      </c>
      <c r="H372" s="31">
        <v>5</v>
      </c>
      <c r="I372" s="31">
        <v>20</v>
      </c>
      <c r="J372" s="36">
        <v>-17.802252978299837</v>
      </c>
      <c r="K372" s="37">
        <f t="shared" si="396"/>
        <v>-4.4505632445749592</v>
      </c>
      <c r="L372" s="30">
        <f t="shared" si="397"/>
        <v>-4.4505632445749592</v>
      </c>
      <c r="M372" s="37">
        <f t="shared" si="398"/>
        <v>85.549436755425035</v>
      </c>
      <c r="N372" s="37">
        <f t="shared" si="399"/>
        <v>85.549436755425035</v>
      </c>
      <c r="O372" s="37">
        <f t="shared" si="400"/>
        <v>-2.9302991494322725</v>
      </c>
      <c r="Q372" s="64">
        <f t="shared" ref="Q372:AT372" ca="1" si="457">IF(AND(ABS(SLOPE($L342:$L372,$A342:$A372)) &gt; $Q$3,
      ABS(SLOPE(OFFSET($O342:$O372, Q$7, 0),$A342:$A372)) &gt; $Q$3),
(MAX(0,(CORREL( $L342:$L372, OFFSET($O342:$O372, Q$7, 0) )))),
(1-ABS(SLOPE($L342:$L372, $A342:$A372)-SLOPE(OFFSET($O342:$O372, Q$7, 0),$A342:$A372)))
)</f>
        <v>0.9756683398520557</v>
      </c>
      <c r="R372" s="64">
        <f t="shared" ca="1" si="457"/>
        <v>0.97515573564945379</v>
      </c>
      <c r="S372" s="64">
        <f t="shared" ca="1" si="457"/>
        <v>0.97219267721892977</v>
      </c>
      <c r="T372" s="64">
        <f t="shared" ca="1" si="457"/>
        <v>0.97548815880803252</v>
      </c>
      <c r="U372" s="64">
        <f t="shared" ca="1" si="457"/>
        <v>0.97537618379302282</v>
      </c>
      <c r="V372" s="64">
        <f t="shared" ca="1" si="457"/>
        <v>0.97496809211714019</v>
      </c>
      <c r="W372" s="64">
        <f t="shared" ca="1" si="457"/>
        <v>0.97879628289865117</v>
      </c>
      <c r="X372" s="64">
        <f t="shared" ca="1" si="457"/>
        <v>0.9768980438390612</v>
      </c>
      <c r="Y372" s="64">
        <f t="shared" ca="1" si="457"/>
        <v>0.97603766664257097</v>
      </c>
      <c r="Z372" s="64">
        <f t="shared" ca="1" si="457"/>
        <v>0.97577486285822568</v>
      </c>
      <c r="AA372" s="64">
        <f t="shared" ca="1" si="457"/>
        <v>0.97557834689957723</v>
      </c>
      <c r="AB372" s="64">
        <f t="shared" ca="1" si="457"/>
        <v>0.97318245799888603</v>
      </c>
      <c r="AC372" s="64">
        <f t="shared" ca="1" si="457"/>
        <v>0.97494708846259703</v>
      </c>
      <c r="AD372" s="64">
        <f t="shared" ca="1" si="457"/>
        <v>0.97220392820958923</v>
      </c>
      <c r="AE372" s="64">
        <f t="shared" ca="1" si="457"/>
        <v>0.97479902279446651</v>
      </c>
      <c r="AF372" s="64">
        <f t="shared" ca="1" si="457"/>
        <v>0.97392657115942571</v>
      </c>
      <c r="AG372" s="64">
        <f t="shared" ca="1" si="457"/>
        <v>0.97191884732053413</v>
      </c>
      <c r="AH372" s="64">
        <f t="shared" ca="1" si="457"/>
        <v>0.97179444766536249</v>
      </c>
      <c r="AI372" s="64">
        <f t="shared" ca="1" si="457"/>
        <v>0.97141057972489353</v>
      </c>
      <c r="AJ372" s="64">
        <f t="shared" ca="1" si="457"/>
        <v>0.96925858798387499</v>
      </c>
      <c r="AK372" s="64">
        <f t="shared" ca="1" si="457"/>
        <v>0.96730505602138483</v>
      </c>
      <c r="AL372" s="64">
        <f t="shared" ca="1" si="457"/>
        <v>0.96447043158599199</v>
      </c>
      <c r="AM372" s="64">
        <f t="shared" ca="1" si="457"/>
        <v>0.96045632264954328</v>
      </c>
      <c r="AN372" s="64">
        <f t="shared" ca="1" si="457"/>
        <v>0.94443287727677994</v>
      </c>
      <c r="AO372" s="64">
        <f t="shared" ca="1" si="457"/>
        <v>0.91235008774590431</v>
      </c>
      <c r="AP372" s="64">
        <f t="shared" ca="1" si="457"/>
        <v>0.86770818003112238</v>
      </c>
      <c r="AQ372" s="64">
        <f t="shared" ca="1" si="457"/>
        <v>0.82834314888276217</v>
      </c>
      <c r="AR372" s="64">
        <f t="shared" ca="1" si="457"/>
        <v>0.75051137200555451</v>
      </c>
      <c r="AS372" s="64">
        <f t="shared" ca="1" si="457"/>
        <v>0.71736450071355984</v>
      </c>
      <c r="AT372" s="64">
        <f t="shared" ca="1" si="457"/>
        <v>0.67080654348075375</v>
      </c>
      <c r="AV372" s="40"/>
      <c r="AW372" s="41"/>
      <c r="BE372" s="33"/>
      <c r="BF372" s="33"/>
      <c r="BG372" s="33"/>
      <c r="BH372" s="34"/>
      <c r="BI372" s="34"/>
      <c r="BJ372" s="34"/>
    </row>
    <row r="373" spans="1:64" x14ac:dyDescent="0.2">
      <c r="A373" s="45">
        <v>365</v>
      </c>
      <c r="B373" s="35">
        <f t="shared" si="407"/>
        <v>4.2129629629629614E-2</v>
      </c>
      <c r="C373" s="36">
        <v>87.018699651020299</v>
      </c>
      <c r="D373" s="29">
        <v>90</v>
      </c>
      <c r="E373" s="29">
        <v>3</v>
      </c>
      <c r="F373" s="37">
        <f t="shared" si="394"/>
        <v>0.5</v>
      </c>
      <c r="G373" s="38">
        <f t="shared" si="408"/>
        <v>90</v>
      </c>
      <c r="H373" s="31">
        <v>5</v>
      </c>
      <c r="I373" s="31">
        <v>20</v>
      </c>
      <c r="J373" s="36">
        <v>-18.205009470722146</v>
      </c>
      <c r="K373" s="37">
        <f t="shared" si="396"/>
        <v>-4.5512523676805365</v>
      </c>
      <c r="L373" s="30">
        <f t="shared" si="397"/>
        <v>-4.5512523676805365</v>
      </c>
      <c r="M373" s="37">
        <f t="shared" si="398"/>
        <v>85.448747632319467</v>
      </c>
      <c r="N373" s="37">
        <f t="shared" si="399"/>
        <v>85.448747632319467</v>
      </c>
      <c r="O373" s="37">
        <f t="shared" si="400"/>
        <v>-2.9813003489797012</v>
      </c>
      <c r="Q373" s="64">
        <f t="shared" ref="Q373:AT373" ca="1" si="458">IF(AND(ABS(SLOPE($L343:$L373,$A343:$A373)) &gt; $Q$3,
      ABS(SLOPE(OFFSET($O343:$O373, Q$7, 0),$A343:$A373)) &gt; $Q$3),
(MAX(0,(CORREL( $L343:$L373, OFFSET($O343:$O373, Q$7, 0) )))),
(1-ABS(SLOPE($L343:$L373, $A343:$A373)-SLOPE(OFFSET($O343:$O373, Q$7, 0),$A343:$A373)))
)</f>
        <v>0.97434201987452118</v>
      </c>
      <c r="R373" s="64">
        <f t="shared" ca="1" si="458"/>
        <v>0.97097659415783422</v>
      </c>
      <c r="S373" s="64">
        <f t="shared" ca="1" si="458"/>
        <v>0.97462651553536028</v>
      </c>
      <c r="T373" s="64">
        <f t="shared" ca="1" si="458"/>
        <v>0.97449914065787246</v>
      </c>
      <c r="U373" s="64">
        <f t="shared" ca="1" si="458"/>
        <v>0.97405892266778993</v>
      </c>
      <c r="V373" s="64">
        <f t="shared" ca="1" si="458"/>
        <v>0.97837137043124645</v>
      </c>
      <c r="W373" s="64">
        <f t="shared" ca="1" si="458"/>
        <v>0.97631392058172917</v>
      </c>
      <c r="X373" s="64">
        <f t="shared" ca="1" si="458"/>
        <v>0.97535177377979076</v>
      </c>
      <c r="Y373" s="64">
        <f t="shared" ca="1" si="458"/>
        <v>0.97505575540764222</v>
      </c>
      <c r="Z373" s="64">
        <f t="shared" ca="1" si="458"/>
        <v>0.9749225028462627</v>
      </c>
      <c r="AA373" s="64">
        <f t="shared" ca="1" si="458"/>
        <v>0.97222910902962911</v>
      </c>
      <c r="AB373" s="64">
        <f t="shared" ca="1" si="458"/>
        <v>0.97426377700632716</v>
      </c>
      <c r="AC373" s="64">
        <f t="shared" ca="1" si="458"/>
        <v>0.97129655625065514</v>
      </c>
      <c r="AD373" s="64">
        <f t="shared" ca="1" si="458"/>
        <v>0.97422046071115298</v>
      </c>
      <c r="AE373" s="64">
        <f t="shared" ca="1" si="458"/>
        <v>0.97312897074263704</v>
      </c>
      <c r="AF373" s="64">
        <f t="shared" ca="1" si="458"/>
        <v>0.97097147068201151</v>
      </c>
      <c r="AG373" s="64">
        <f t="shared" ca="1" si="458"/>
        <v>0.97084859691093939</v>
      </c>
      <c r="AH373" s="64">
        <f t="shared" ca="1" si="458"/>
        <v>0.97040915588922305</v>
      </c>
      <c r="AI373" s="64">
        <f t="shared" ca="1" si="458"/>
        <v>0.96849797165319285</v>
      </c>
      <c r="AJ373" s="64">
        <f t="shared" ca="1" si="458"/>
        <v>0.96667458246213323</v>
      </c>
      <c r="AK373" s="64">
        <f t="shared" ca="1" si="458"/>
        <v>0.96455520832758723</v>
      </c>
      <c r="AL373" s="64">
        <f t="shared" ca="1" si="458"/>
        <v>0.96066545282968596</v>
      </c>
      <c r="AM373" s="64">
        <f t="shared" ca="1" si="458"/>
        <v>0.94562896654249406</v>
      </c>
      <c r="AN373" s="64">
        <f t="shared" ca="1" si="458"/>
        <v>0.91479335413592078</v>
      </c>
      <c r="AO373" s="64">
        <f t="shared" ca="1" si="458"/>
        <v>0.87151573525660242</v>
      </c>
      <c r="AP373" s="64">
        <f t="shared" ca="1" si="458"/>
        <v>0.83284956938808452</v>
      </c>
      <c r="AQ373" s="64">
        <f t="shared" ca="1" si="458"/>
        <v>0.75607221634637201</v>
      </c>
      <c r="AR373" s="64">
        <f t="shared" ca="1" si="458"/>
        <v>0.72312134955894636</v>
      </c>
      <c r="AS373" s="64">
        <f t="shared" ca="1" si="458"/>
        <v>0.67656985543264447</v>
      </c>
      <c r="AT373" s="64">
        <f t="shared" ca="1" si="458"/>
        <v>0.62130017915120239</v>
      </c>
      <c r="AV373" s="40"/>
      <c r="AW373" s="41"/>
      <c r="BE373" s="33"/>
      <c r="BF373" s="33"/>
      <c r="BG373" s="33"/>
      <c r="BH373" s="34"/>
      <c r="BI373" s="34"/>
      <c r="BJ373" s="34"/>
    </row>
    <row r="374" spans="1:64" x14ac:dyDescent="0.2">
      <c r="A374" s="45">
        <v>366</v>
      </c>
      <c r="B374" s="35">
        <f t="shared" si="407"/>
        <v>4.2245370370370357E-2</v>
      </c>
      <c r="C374" s="36">
        <v>86.399427668282215</v>
      </c>
      <c r="D374" s="29">
        <v>90</v>
      </c>
      <c r="E374" s="29">
        <v>3</v>
      </c>
      <c r="F374" s="37">
        <f t="shared" si="394"/>
        <v>0.5</v>
      </c>
      <c r="G374" s="38">
        <f t="shared" si="408"/>
        <v>90</v>
      </c>
      <c r="H374" s="31">
        <v>5</v>
      </c>
      <c r="I374" s="31">
        <v>20</v>
      </c>
      <c r="J374" s="36">
        <v>-18.568753278676787</v>
      </c>
      <c r="K374" s="37">
        <f t="shared" si="396"/>
        <v>-4.6421883196691969</v>
      </c>
      <c r="L374" s="30">
        <f t="shared" si="397"/>
        <v>-4.6421883196691969</v>
      </c>
      <c r="M374" s="37">
        <f t="shared" si="398"/>
        <v>85.357811680330798</v>
      </c>
      <c r="N374" s="37">
        <f t="shared" si="399"/>
        <v>85.357811680330798</v>
      </c>
      <c r="O374" s="37">
        <f t="shared" si="400"/>
        <v>-3.6005723317177853</v>
      </c>
      <c r="Q374" s="64">
        <f t="shared" ref="Q374:AT374" ca="1" si="459">IF(AND(ABS(SLOPE($L344:$L374,$A344:$A374)) &gt; $Q$3,
      ABS(SLOPE(OFFSET($O344:$O374, Q$7, 0),$A344:$A374)) &gt; $Q$3),
(MAX(0,(CORREL( $L344:$L374, OFFSET($O344:$O374, Q$7, 0) )))),
(1-ABS(SLOPE($L344:$L374, $A344:$A374)-SLOPE(OFFSET($O344:$O374, Q$7, 0),$A344:$A374)))
)</f>
        <v>0.96959522164642165</v>
      </c>
      <c r="R374" s="64">
        <f t="shared" ca="1" si="459"/>
        <v>0.97361465068415776</v>
      </c>
      <c r="S374" s="64">
        <f t="shared" ca="1" si="459"/>
        <v>0.97347121766388001</v>
      </c>
      <c r="T374" s="64">
        <f t="shared" ca="1" si="459"/>
        <v>0.97299752024658093</v>
      </c>
      <c r="U374" s="64">
        <f t="shared" ca="1" si="459"/>
        <v>0.97781488950497997</v>
      </c>
      <c r="V374" s="64">
        <f t="shared" ca="1" si="459"/>
        <v>0.97559150880017442</v>
      </c>
      <c r="W374" s="64">
        <f t="shared" ca="1" si="459"/>
        <v>0.97452325606892143</v>
      </c>
      <c r="X374" s="64">
        <f t="shared" ca="1" si="459"/>
        <v>0.97419260578246669</v>
      </c>
      <c r="Y374" s="64">
        <f t="shared" ca="1" si="459"/>
        <v>0.97412539669218057</v>
      </c>
      <c r="Z374" s="64">
        <f t="shared" ca="1" si="459"/>
        <v>0.97112180773109424</v>
      </c>
      <c r="AA374" s="64">
        <f t="shared" ca="1" si="459"/>
        <v>0.97343807917314917</v>
      </c>
      <c r="AB374" s="64">
        <f t="shared" ca="1" si="459"/>
        <v>0.97023734891824909</v>
      </c>
      <c r="AC374" s="64">
        <f t="shared" ca="1" si="459"/>
        <v>0.97350409492239454</v>
      </c>
      <c r="AD374" s="64">
        <f t="shared" ca="1" si="459"/>
        <v>0.97218412045651026</v>
      </c>
      <c r="AE374" s="64">
        <f t="shared" ca="1" si="459"/>
        <v>0.9698705479658466</v>
      </c>
      <c r="AF374" s="64">
        <f t="shared" ca="1" si="459"/>
        <v>0.9697492809533661</v>
      </c>
      <c r="AG374" s="64">
        <f t="shared" ca="1" si="459"/>
        <v>0.96925188899685433</v>
      </c>
      <c r="AH374" s="64">
        <f t="shared" ca="1" si="459"/>
        <v>0.96759225656852688</v>
      </c>
      <c r="AI374" s="64">
        <f t="shared" ca="1" si="459"/>
        <v>0.96590490813488439</v>
      </c>
      <c r="AJ374" s="64">
        <f t="shared" ca="1" si="459"/>
        <v>0.96453228634727184</v>
      </c>
      <c r="AK374" s="64">
        <f t="shared" ca="1" si="459"/>
        <v>0.96077276793318966</v>
      </c>
      <c r="AL374" s="64">
        <f t="shared" ca="1" si="459"/>
        <v>0.94676810865740324</v>
      </c>
      <c r="AM374" s="64">
        <f t="shared" ca="1" si="459"/>
        <v>0.91723773788680141</v>
      </c>
      <c r="AN374" s="64">
        <f t="shared" ca="1" si="459"/>
        <v>0.8753890272903001</v>
      </c>
      <c r="AO374" s="64">
        <f t="shared" ca="1" si="459"/>
        <v>0.83745673376070151</v>
      </c>
      <c r="AP374" s="64">
        <f t="shared" ca="1" si="459"/>
        <v>0.76178875167383053</v>
      </c>
      <c r="AQ374" s="64">
        <f t="shared" ca="1" si="459"/>
        <v>0.72904082117702917</v>
      </c>
      <c r="AR374" s="64">
        <f t="shared" ca="1" si="459"/>
        <v>0.68249419116272925</v>
      </c>
      <c r="AS374" s="64">
        <f t="shared" ca="1" si="459"/>
        <v>0.6271955193199964</v>
      </c>
      <c r="AT374" s="64">
        <f t="shared" ca="1" si="459"/>
        <v>0.56995276863829047</v>
      </c>
      <c r="AV374" s="40"/>
      <c r="AW374" s="41"/>
      <c r="BE374" s="33"/>
      <c r="BF374" s="33"/>
      <c r="BG374" s="33"/>
      <c r="BH374" s="34"/>
      <c r="BI374" s="34"/>
      <c r="BJ374" s="34"/>
    </row>
    <row r="375" spans="1:64" x14ac:dyDescent="0.2">
      <c r="A375" s="45">
        <v>367</v>
      </c>
      <c r="B375" s="35">
        <f t="shared" si="407"/>
        <v>4.2361111111111099E-2</v>
      </c>
      <c r="C375" s="36">
        <v>86.963068563668855</v>
      </c>
      <c r="D375" s="29">
        <v>90</v>
      </c>
      <c r="E375" s="29">
        <v>3</v>
      </c>
      <c r="F375" s="37">
        <f t="shared" si="394"/>
        <v>0.5</v>
      </c>
      <c r="G375" s="38">
        <f t="shared" si="408"/>
        <v>90</v>
      </c>
      <c r="H375" s="31">
        <v>5</v>
      </c>
      <c r="I375" s="31">
        <v>20</v>
      </c>
      <c r="J375" s="36">
        <v>-18.89270491218711</v>
      </c>
      <c r="K375" s="37">
        <f t="shared" si="396"/>
        <v>-4.7231762280467775</v>
      </c>
      <c r="L375" s="30">
        <f t="shared" si="397"/>
        <v>-4.7231762280467775</v>
      </c>
      <c r="M375" s="37">
        <f t="shared" si="398"/>
        <v>85.276823771953218</v>
      </c>
      <c r="N375" s="37">
        <f t="shared" si="399"/>
        <v>85.276823771953218</v>
      </c>
      <c r="O375" s="37">
        <f t="shared" si="400"/>
        <v>-3.0369314363311446</v>
      </c>
      <c r="Q375" s="64">
        <f t="shared" ref="Q375:AT375" ca="1" si="460">IF(AND(ABS(SLOPE($L345:$L375,$A345:$A375)) &gt; $Q$3,
      ABS(SLOPE(OFFSET($O345:$O375, Q$7, 0),$A345:$A375)) &gt; $Q$3),
(MAX(0,(CORREL( $L345:$L375, OFFSET($O345:$O375, Q$7, 0) )))),
(1-ABS(SLOPE($L345:$L375, $A345:$A375)-SLOPE(OFFSET($O345:$O375, Q$7, 0),$A345:$A375)))
)</f>
        <v>0.97242974861026521</v>
      </c>
      <c r="R375" s="64">
        <f t="shared" ca="1" si="460"/>
        <v>0.9722694884946691</v>
      </c>
      <c r="S375" s="64">
        <f t="shared" ca="1" si="460"/>
        <v>0.97176073061369783</v>
      </c>
      <c r="T375" s="64">
        <f t="shared" ca="1" si="460"/>
        <v>0.97710716082805837</v>
      </c>
      <c r="U375" s="64">
        <f t="shared" ca="1" si="460"/>
        <v>0.97470999756277099</v>
      </c>
      <c r="V375" s="64">
        <f t="shared" ca="1" si="460"/>
        <v>0.97353057324230308</v>
      </c>
      <c r="W375" s="64">
        <f t="shared" ca="1" si="460"/>
        <v>0.97316363537659423</v>
      </c>
      <c r="X375" s="64">
        <f t="shared" ca="1" si="460"/>
        <v>0.97316571559450227</v>
      </c>
      <c r="Y375" s="64">
        <f t="shared" ca="1" si="460"/>
        <v>0.96983710715985427</v>
      </c>
      <c r="Z375" s="64">
        <f t="shared" ca="1" si="460"/>
        <v>0.97244849203072714</v>
      </c>
      <c r="AA375" s="64">
        <f t="shared" ca="1" si="460"/>
        <v>0.96900321191542238</v>
      </c>
      <c r="AB375" s="64">
        <f t="shared" ca="1" si="460"/>
        <v>0.97262919068836418</v>
      </c>
      <c r="AC375" s="64">
        <f t="shared" ca="1" si="460"/>
        <v>0.97106969923162456</v>
      </c>
      <c r="AD375" s="64">
        <f t="shared" ca="1" si="460"/>
        <v>0.96859269728038488</v>
      </c>
      <c r="AE375" s="64">
        <f t="shared" ca="1" si="460"/>
        <v>0.9684731311611039</v>
      </c>
      <c r="AF375" s="64">
        <f t="shared" ca="1" si="460"/>
        <v>0.96791501069405528</v>
      </c>
      <c r="AG375" s="64">
        <f t="shared" ca="1" si="460"/>
        <v>0.9665194710425371</v>
      </c>
      <c r="AH375" s="64">
        <f t="shared" ca="1" si="460"/>
        <v>0.96497504573344073</v>
      </c>
      <c r="AI375" s="64">
        <f t="shared" ca="1" si="460"/>
        <v>0.96438595459341048</v>
      </c>
      <c r="AJ375" s="64">
        <f t="shared" ca="1" si="460"/>
        <v>0.96076353386173052</v>
      </c>
      <c r="AK375" s="64">
        <f t="shared" ca="1" si="460"/>
        <v>0.94784305520226952</v>
      </c>
      <c r="AL375" s="64">
        <f t="shared" ca="1" si="460"/>
        <v>0.91968565029381322</v>
      </c>
      <c r="AM375" s="64">
        <f t="shared" ca="1" si="460"/>
        <v>0.87934119584753789</v>
      </c>
      <c r="AN375" s="64">
        <f t="shared" ca="1" si="460"/>
        <v>0.84218355674642398</v>
      </c>
      <c r="AO375" s="64">
        <f t="shared" ca="1" si="460"/>
        <v>0.76768891811902806</v>
      </c>
      <c r="AP375" s="64">
        <f t="shared" ca="1" si="460"/>
        <v>0.7351529347991923</v>
      </c>
      <c r="AQ375" s="64">
        <f t="shared" ca="1" si="460"/>
        <v>0.68861010925479393</v>
      </c>
      <c r="AR375" s="64">
        <f t="shared" ca="1" si="460"/>
        <v>0.63327896934886974</v>
      </c>
      <c r="AS375" s="64">
        <f t="shared" ca="1" si="460"/>
        <v>0.57605905836390037</v>
      </c>
      <c r="AT375" s="64">
        <f t="shared" ca="1" si="460"/>
        <v>0.85847438137894416</v>
      </c>
      <c r="AV375" s="40"/>
      <c r="AW375" s="41"/>
      <c r="BE375" s="33"/>
      <c r="BF375" s="33"/>
      <c r="BG375" s="33"/>
      <c r="BH375" s="34"/>
      <c r="BI375" s="34"/>
      <c r="BJ375" s="34"/>
    </row>
    <row r="376" spans="1:64" x14ac:dyDescent="0.2">
      <c r="A376" s="45">
        <v>368</v>
      </c>
      <c r="B376" s="35">
        <f t="shared" si="407"/>
        <v>4.2476851851851842E-2</v>
      </c>
      <c r="C376" s="36">
        <v>86.429800598325343</v>
      </c>
      <c r="D376" s="29">
        <v>90</v>
      </c>
      <c r="E376" s="29">
        <v>3</v>
      </c>
      <c r="F376" s="37">
        <f t="shared" si="394"/>
        <v>0.5</v>
      </c>
      <c r="G376" s="38">
        <f t="shared" si="408"/>
        <v>90</v>
      </c>
      <c r="H376" s="31">
        <v>5</v>
      </c>
      <c r="I376" s="31">
        <v>20</v>
      </c>
      <c r="J376" s="36">
        <v>-19.176170154483753</v>
      </c>
      <c r="K376" s="37">
        <f t="shared" si="396"/>
        <v>-4.7940425386209382</v>
      </c>
      <c r="L376" s="30">
        <f t="shared" si="397"/>
        <v>-4.7940425386209382</v>
      </c>
      <c r="M376" s="37">
        <f t="shared" si="398"/>
        <v>85.205957461379057</v>
      </c>
      <c r="N376" s="37">
        <f t="shared" si="399"/>
        <v>85.205957461379057</v>
      </c>
      <c r="O376" s="37">
        <f t="shared" si="400"/>
        <v>-3.5701994016746568</v>
      </c>
      <c r="Q376" s="64">
        <f t="shared" ref="Q376:AT376" ca="1" si="461">IF(AND(ABS(SLOPE($L346:$L376,$A346:$A376)) &gt; $Q$3,
      ABS(SLOPE(OFFSET($O346:$O376, Q$7, 0),$A346:$A376)) &gt; $Q$3),
(MAX(0,(CORREL( $L346:$L376, OFFSET($O346:$O376, Q$7, 0) )))),
(1-ABS(SLOPE($L346:$L376, $A346:$A376)-SLOPE(OFFSET($O346:$O376, Q$7, 0),$A346:$A376)))
)</f>
        <v>0.97086540417062295</v>
      </c>
      <c r="R376" s="64">
        <f t="shared" ca="1" si="461"/>
        <v>0.97031974310087743</v>
      </c>
      <c r="S376" s="64">
        <f t="shared" ca="1" si="461"/>
        <v>0.97622336871141968</v>
      </c>
      <c r="T376" s="64">
        <f t="shared" ca="1" si="461"/>
        <v>0.97364327161615793</v>
      </c>
      <c r="U376" s="64">
        <f t="shared" ca="1" si="461"/>
        <v>0.9723467716889459</v>
      </c>
      <c r="V376" s="64">
        <f t="shared" ca="1" si="461"/>
        <v>0.9719416165734025</v>
      </c>
      <c r="W376" s="64">
        <f t="shared" ca="1" si="461"/>
        <v>0.97201676895636202</v>
      </c>
      <c r="X376" s="64">
        <f t="shared" ca="1" si="461"/>
        <v>0.96834586334532069</v>
      </c>
      <c r="Y376" s="64">
        <f t="shared" ca="1" si="461"/>
        <v>0.97126810736948455</v>
      </c>
      <c r="Z376" s="64">
        <f t="shared" ca="1" si="461"/>
        <v>0.96756540968635907</v>
      </c>
      <c r="AA376" s="64">
        <f t="shared" ca="1" si="461"/>
        <v>0.97156972513109063</v>
      </c>
      <c r="AB376" s="64">
        <f t="shared" ca="1" si="461"/>
        <v>0.96975785854699037</v>
      </c>
      <c r="AC376" s="64">
        <f t="shared" ca="1" si="461"/>
        <v>0.96710885236658561</v>
      </c>
      <c r="AD376" s="64">
        <f t="shared" ca="1" si="461"/>
        <v>0.96699109682409612</v>
      </c>
      <c r="AE376" s="64">
        <f t="shared" ca="1" si="461"/>
        <v>0.96636901060582314</v>
      </c>
      <c r="AF376" s="64">
        <f t="shared" ca="1" si="461"/>
        <v>0.96525217928928853</v>
      </c>
      <c r="AG376" s="64">
        <f t="shared" ca="1" si="461"/>
        <v>0.96385869782126843</v>
      </c>
      <c r="AH376" s="64">
        <f t="shared" ca="1" si="461"/>
        <v>0.96409600042363719</v>
      </c>
      <c r="AI376" s="64">
        <f t="shared" ca="1" si="461"/>
        <v>0.96061867227832132</v>
      </c>
      <c r="AJ376" s="64">
        <f t="shared" ca="1" si="461"/>
        <v>0.9488433869215005</v>
      </c>
      <c r="AK376" s="64">
        <f t="shared" ca="1" si="461"/>
        <v>0.92213787098681088</v>
      </c>
      <c r="AL376" s="64">
        <f t="shared" ca="1" si="461"/>
        <v>0.88338547816979196</v>
      </c>
      <c r="AM376" s="64">
        <f t="shared" ca="1" si="461"/>
        <v>0.84705001501616384</v>
      </c>
      <c r="AN376" s="64">
        <f t="shared" ca="1" si="461"/>
        <v>0.77380326065504657</v>
      </c>
      <c r="AO376" s="64">
        <f t="shared" ca="1" si="461"/>
        <v>0.74149075354317284</v>
      </c>
      <c r="AP376" s="64">
        <f t="shared" ca="1" si="461"/>
        <v>0.69495138079098173</v>
      </c>
      <c r="AQ376" s="64">
        <f t="shared" ca="1" si="461"/>
        <v>0.63958449170045328</v>
      </c>
      <c r="AR376" s="64">
        <f t="shared" ca="1" si="461"/>
        <v>0.5823849679113855</v>
      </c>
      <c r="AS376" s="64">
        <f t="shared" ca="1" si="461"/>
        <v>0.86392399215655191</v>
      </c>
      <c r="AT376" s="64">
        <f t="shared" ca="1" si="461"/>
        <v>0.85938251317082237</v>
      </c>
      <c r="AV376" s="40"/>
      <c r="AW376" s="41"/>
      <c r="BE376" s="33"/>
      <c r="BF376" s="33"/>
      <c r="BG376" s="33"/>
      <c r="BH376" s="34"/>
      <c r="BI376" s="34"/>
      <c r="BJ376" s="34"/>
    </row>
    <row r="377" spans="1:64" x14ac:dyDescent="0.2">
      <c r="A377" s="45">
        <v>369</v>
      </c>
      <c r="B377" s="35">
        <f t="shared" si="407"/>
        <v>4.2592592592592585E-2</v>
      </c>
      <c r="C377" s="36">
        <v>85.755704440890938</v>
      </c>
      <c r="D377" s="29">
        <v>90</v>
      </c>
      <c r="E377" s="29">
        <v>3</v>
      </c>
      <c r="F377" s="37">
        <f t="shared" si="394"/>
        <v>0.5</v>
      </c>
      <c r="G377" s="38">
        <f t="shared" si="408"/>
        <v>90</v>
      </c>
      <c r="H377" s="31">
        <v>5</v>
      </c>
      <c r="I377" s="31">
        <v>20</v>
      </c>
      <c r="J377" s="36">
        <v>-19.418541549686342</v>
      </c>
      <c r="K377" s="37">
        <f t="shared" si="396"/>
        <v>-4.8546353874215855</v>
      </c>
      <c r="L377" s="30">
        <f t="shared" si="397"/>
        <v>-4.8546353874215855</v>
      </c>
      <c r="M377" s="37">
        <f t="shared" si="398"/>
        <v>85.145364612578419</v>
      </c>
      <c r="N377" s="37">
        <f t="shared" si="399"/>
        <v>85.145364612578419</v>
      </c>
      <c r="O377" s="37">
        <f t="shared" si="400"/>
        <v>-4.2442955591090623</v>
      </c>
      <c r="Q377" s="64">
        <f t="shared" ref="Q377:AT377" ca="1" si="462">IF(AND(ABS(SLOPE($L347:$L377,$A347:$A377)) &gt; $Q$3,
      ABS(SLOPE(OFFSET($O347:$O377, Q$7, 0),$A347:$A377)) &gt; $Q$3),
(MAX(0,(CORREL( $L347:$L377, OFFSET($O347:$O377, Q$7, 0) )))),
(1-ABS(SLOPE($L347:$L377, $A347:$A377)-SLOPE(OFFSET($O347:$O377, Q$7, 0),$A347:$A377)))
)</f>
        <v>0.96863853406313172</v>
      </c>
      <c r="R377" s="64">
        <f t="shared" ca="1" si="462"/>
        <v>0.97513212654655379</v>
      </c>
      <c r="S377" s="64">
        <f t="shared" ca="1" si="462"/>
        <v>0.97235843760863871</v>
      </c>
      <c r="T377" s="64">
        <f t="shared" ca="1" si="462"/>
        <v>0.97093798510887963</v>
      </c>
      <c r="U377" s="64">
        <f t="shared" ca="1" si="462"/>
        <v>0.97049236503079972</v>
      </c>
      <c r="V377" s="64">
        <f t="shared" ca="1" si="462"/>
        <v>0.97064499759495504</v>
      </c>
      <c r="W377" s="64">
        <f t="shared" ca="1" si="462"/>
        <v>0.96661166955020728</v>
      </c>
      <c r="X377" s="64">
        <f t="shared" ca="1" si="462"/>
        <v>0.96986311450900609</v>
      </c>
      <c r="Y377" s="64">
        <f t="shared" ca="1" si="462"/>
        <v>0.96588801307620364</v>
      </c>
      <c r="Z377" s="64">
        <f t="shared" ca="1" si="462"/>
        <v>0.97029291775558757</v>
      </c>
      <c r="AA377" s="64">
        <f t="shared" ca="1" si="462"/>
        <v>0.96821369659538448</v>
      </c>
      <c r="AB377" s="64">
        <f t="shared" ca="1" si="462"/>
        <v>0.96538270013509586</v>
      </c>
      <c r="AC377" s="64">
        <f t="shared" ca="1" si="462"/>
        <v>0.96526688325978127</v>
      </c>
      <c r="AD377" s="64">
        <f t="shared" ca="1" si="462"/>
        <v>0.96457706036329727</v>
      </c>
      <c r="AE377" s="64">
        <f t="shared" ca="1" si="462"/>
        <v>0.96375597161332294</v>
      </c>
      <c r="AF377" s="64">
        <f t="shared" ca="1" si="462"/>
        <v>0.96252278384560319</v>
      </c>
      <c r="AG377" s="64">
        <f t="shared" ca="1" si="462"/>
        <v>0.96363642832549501</v>
      </c>
      <c r="AH377" s="64">
        <f t="shared" ca="1" si="462"/>
        <v>0.9603135174173133</v>
      </c>
      <c r="AI377" s="64">
        <f t="shared" ca="1" si="462"/>
        <v>0.94975455143523113</v>
      </c>
      <c r="AJ377" s="64">
        <f t="shared" ca="1" si="462"/>
        <v>0.92459295660138563</v>
      </c>
      <c r="AK377" s="64">
        <f t="shared" ca="1" si="462"/>
        <v>0.8875350363912331</v>
      </c>
      <c r="AL377" s="64">
        <f t="shared" ca="1" si="462"/>
        <v>0.85207721130848912</v>
      </c>
      <c r="AM377" s="64">
        <f t="shared" ca="1" si="462"/>
        <v>0.78016537540079689</v>
      </c>
      <c r="AN377" s="64">
        <f t="shared" ca="1" si="462"/>
        <v>0.74809098847387889</v>
      </c>
      <c r="AO377" s="64">
        <f t="shared" ca="1" si="462"/>
        <v>0.70155567572441235</v>
      </c>
      <c r="AP377" s="64">
        <f t="shared" ca="1" si="462"/>
        <v>0.64615006543983677</v>
      </c>
      <c r="AQ377" s="64">
        <f t="shared" ca="1" si="462"/>
        <v>0.58896881741480445</v>
      </c>
      <c r="AR377" s="64">
        <f t="shared" ca="1" si="462"/>
        <v>0.86976544314167448</v>
      </c>
      <c r="AS377" s="64">
        <f t="shared" ca="1" si="462"/>
        <v>0.86522396415594494</v>
      </c>
      <c r="AT377" s="64">
        <f t="shared" ca="1" si="462"/>
        <v>0.85286281117816043</v>
      </c>
      <c r="AV377" s="40"/>
      <c r="AW377" s="41"/>
      <c r="BE377" s="33"/>
      <c r="BF377" s="33"/>
      <c r="BG377" s="33"/>
      <c r="BH377" s="34"/>
      <c r="BI377" s="34"/>
      <c r="BJ377" s="34"/>
    </row>
    <row r="378" spans="1:64" x14ac:dyDescent="0.2">
      <c r="A378" s="45">
        <v>370</v>
      </c>
      <c r="B378" s="35">
        <f t="shared" si="407"/>
        <v>4.2708333333333327E-2</v>
      </c>
      <c r="C378" s="36">
        <v>86.557444966774739</v>
      </c>
      <c r="D378" s="29">
        <v>90</v>
      </c>
      <c r="E378" s="29">
        <v>3</v>
      </c>
      <c r="F378" s="37">
        <f t="shared" si="394"/>
        <v>0.5</v>
      </c>
      <c r="G378" s="38">
        <f t="shared" si="408"/>
        <v>90</v>
      </c>
      <c r="H378" s="31">
        <v>5</v>
      </c>
      <c r="I378" s="31">
        <v>20</v>
      </c>
      <c r="J378" s="36">
        <v>-19.619299704559715</v>
      </c>
      <c r="K378" s="37">
        <f t="shared" si="396"/>
        <v>-4.9048249261399288</v>
      </c>
      <c r="L378" s="30">
        <f t="shared" si="397"/>
        <v>-4.9048249261399288</v>
      </c>
      <c r="M378" s="37">
        <f t="shared" si="398"/>
        <v>85.095175073860077</v>
      </c>
      <c r="N378" s="37">
        <f t="shared" si="399"/>
        <v>85.095175073860077</v>
      </c>
      <c r="O378" s="37">
        <f t="shared" si="400"/>
        <v>-3.4425550332252612</v>
      </c>
      <c r="Q378" s="64">
        <f t="shared" ref="Q378:AT378" ca="1" si="463">IF(AND(ABS(SLOPE($L348:$L378,$A348:$A378)) &gt; $Q$3,
      ABS(SLOPE(OFFSET($O348:$O378, Q$7, 0),$A348:$A378)) &gt; $Q$3),
(MAX(0,(CORREL( $L348:$L378, OFFSET($O348:$O378, Q$7, 0) )))),
(1-ABS(SLOPE($L348:$L378, $A348:$A378)-SLOPE(OFFSET($O348:$O378, Q$7, 0),$A348:$A378)))
)</f>
        <v>0.97379353247529576</v>
      </c>
      <c r="R378" s="64">
        <f t="shared" ca="1" si="463"/>
        <v>0.97081383045117853</v>
      </c>
      <c r="S378" s="64">
        <f t="shared" ca="1" si="463"/>
        <v>0.96926140870493771</v>
      </c>
      <c r="T378" s="64">
        <f t="shared" ca="1" si="463"/>
        <v>0.96877270334076615</v>
      </c>
      <c r="U378" s="64">
        <f t="shared" ca="1" si="463"/>
        <v>0.96900795874603807</v>
      </c>
      <c r="V378" s="64">
        <f t="shared" ca="1" si="463"/>
        <v>0.96458874701443054</v>
      </c>
      <c r="W378" s="64">
        <f t="shared" ca="1" si="463"/>
        <v>0.96819077735536141</v>
      </c>
      <c r="X378" s="64">
        <f t="shared" ca="1" si="463"/>
        <v>0.96392580712729525</v>
      </c>
      <c r="Y378" s="64">
        <f t="shared" ca="1" si="463"/>
        <v>0.96875724252272388</v>
      </c>
      <c r="Z378" s="64">
        <f t="shared" ca="1" si="463"/>
        <v>0.96639319931414747</v>
      </c>
      <c r="AA378" s="64">
        <f t="shared" ca="1" si="463"/>
        <v>0.96336857571918166</v>
      </c>
      <c r="AB378" s="64">
        <f t="shared" ca="1" si="463"/>
        <v>0.96325484760132607</v>
      </c>
      <c r="AC378" s="64">
        <f t="shared" ca="1" si="463"/>
        <v>0.96249289166705632</v>
      </c>
      <c r="AD378" s="64">
        <f t="shared" ca="1" si="463"/>
        <v>0.96198742630774881</v>
      </c>
      <c r="AE378" s="64">
        <f t="shared" ca="1" si="463"/>
        <v>0.9609254487999539</v>
      </c>
      <c r="AF378" s="64">
        <f t="shared" ca="1" si="463"/>
        <v>0.96297371103226381</v>
      </c>
      <c r="AG378" s="64">
        <f t="shared" ca="1" si="463"/>
        <v>0.95981611584099524</v>
      </c>
      <c r="AH378" s="64">
        <f t="shared" ca="1" si="463"/>
        <v>0.95055651986819245</v>
      </c>
      <c r="AI378" s="64">
        <f t="shared" ca="1" si="463"/>
        <v>0.92704637017657388</v>
      </c>
      <c r="AJ378" s="64">
        <f t="shared" ca="1" si="463"/>
        <v>0.89180262168803637</v>
      </c>
      <c r="AK378" s="64">
        <f t="shared" ca="1" si="463"/>
        <v>0.85728734290372721</v>
      </c>
      <c r="AL378" s="64">
        <f t="shared" ca="1" si="463"/>
        <v>0.78681237122341019</v>
      </c>
      <c r="AM378" s="64">
        <f t="shared" ca="1" si="463"/>
        <v>0.75499468045536877</v>
      </c>
      <c r="AN378" s="64">
        <f t="shared" ca="1" si="463"/>
        <v>0.70846536421670236</v>
      </c>
      <c r="AO378" s="64">
        <f t="shared" ca="1" si="463"/>
        <v>0.65301856014783932</v>
      </c>
      <c r="AP378" s="64">
        <f t="shared" ca="1" si="463"/>
        <v>0.59585394075691755</v>
      </c>
      <c r="AQ378" s="64">
        <f t="shared" ca="1" si="463"/>
        <v>0.87598621631368201</v>
      </c>
      <c r="AR378" s="64">
        <f t="shared" ca="1" si="463"/>
        <v>0.87144473732795247</v>
      </c>
      <c r="AS378" s="64">
        <f t="shared" ca="1" si="463"/>
        <v>0.85908358435016807</v>
      </c>
      <c r="AT378" s="64">
        <f t="shared" ca="1" si="463"/>
        <v>0.84917376705952152</v>
      </c>
      <c r="AV378" s="40"/>
      <c r="AW378" s="41"/>
      <c r="BE378" s="33"/>
      <c r="BF378" s="33"/>
      <c r="BG378" s="33"/>
      <c r="BH378" s="34"/>
      <c r="BI378" s="34"/>
      <c r="BJ378" s="34"/>
    </row>
    <row r="379" spans="1:64" x14ac:dyDescent="0.2">
      <c r="A379" s="45">
        <v>371</v>
      </c>
      <c r="B379" s="35">
        <f t="shared" si="407"/>
        <v>4.282407407407407E-2</v>
      </c>
      <c r="C379" s="36">
        <v>85.621925641241447</v>
      </c>
      <c r="D379" s="29">
        <v>90</v>
      </c>
      <c r="E379" s="29">
        <v>3</v>
      </c>
      <c r="F379" s="37">
        <f t="shared" si="394"/>
        <v>0.5</v>
      </c>
      <c r="G379" s="38">
        <f t="shared" si="408"/>
        <v>90</v>
      </c>
      <c r="H379" s="31">
        <v>5</v>
      </c>
      <c r="I379" s="31">
        <v>20</v>
      </c>
      <c r="J379" s="36">
        <v>-19.778014401555069</v>
      </c>
      <c r="K379" s="37">
        <f t="shared" si="396"/>
        <v>-4.9445036003887672</v>
      </c>
      <c r="L379" s="30">
        <f t="shared" si="397"/>
        <v>-4.9445036003887672</v>
      </c>
      <c r="M379" s="37">
        <f t="shared" si="398"/>
        <v>85.055496399611229</v>
      </c>
      <c r="N379" s="37">
        <f t="shared" si="399"/>
        <v>85.055496399611229</v>
      </c>
      <c r="O379" s="37">
        <f t="shared" si="400"/>
        <v>-4.3780743587585533</v>
      </c>
      <c r="Q379" s="64">
        <f t="shared" ref="Q379:AT379" ca="1" si="464">IF(AND(ABS(SLOPE($L349:$L379,$A349:$A379)) &gt; $Q$3,
      ABS(SLOPE(OFFSET($O349:$O379, Q$7, 0),$A349:$A379)) &gt; $Q$3),
(MAX(0,(CORREL( $L349:$L379, OFFSET($O349:$O379, Q$7, 0) )))),
(1-ABS(SLOPE($L349:$L379, $A349:$A379)-SLOPE(OFFSET($O349:$O379, Q$7, 0),$A349:$A379)))
)</f>
        <v>0.96895628785785171</v>
      </c>
      <c r="R379" s="64">
        <f t="shared" ca="1" si="464"/>
        <v>0.9672625328774922</v>
      </c>
      <c r="S379" s="64">
        <f t="shared" ca="1" si="464"/>
        <v>0.96672768134759368</v>
      </c>
      <c r="T379" s="64">
        <f t="shared" ca="1" si="464"/>
        <v>0.96705157362875782</v>
      </c>
      <c r="U379" s="64">
        <f t="shared" ca="1" si="464"/>
        <v>0.9622190728123371</v>
      </c>
      <c r="V379" s="64">
        <f t="shared" ca="1" si="464"/>
        <v>0.96619667195417613</v>
      </c>
      <c r="W379" s="64">
        <f t="shared" ca="1" si="464"/>
        <v>0.96162144085827994</v>
      </c>
      <c r="X379" s="64">
        <f t="shared" ca="1" si="464"/>
        <v>0.96690971006638715</v>
      </c>
      <c r="Y379" s="64">
        <f t="shared" ca="1" si="464"/>
        <v>0.96424043220560518</v>
      </c>
      <c r="Z379" s="64">
        <f t="shared" ca="1" si="464"/>
        <v>0.96100859606299327</v>
      </c>
      <c r="AA379" s="64">
        <f t="shared" ca="1" si="464"/>
        <v>0.96089713334664817</v>
      </c>
      <c r="AB379" s="64">
        <f t="shared" ca="1" si="464"/>
        <v>0.96005790831354276</v>
      </c>
      <c r="AC379" s="64">
        <f t="shared" ca="1" si="464"/>
        <v>0.95989132895481899</v>
      </c>
      <c r="AD379" s="64">
        <f t="shared" ca="1" si="464"/>
        <v>0.95901334250585324</v>
      </c>
      <c r="AE379" s="64">
        <f t="shared" ca="1" si="464"/>
        <v>0.96206437840700498</v>
      </c>
      <c r="AF379" s="64">
        <f t="shared" ca="1" si="464"/>
        <v>0.95908487808495457</v>
      </c>
      <c r="AG379" s="64">
        <f t="shared" ca="1" si="464"/>
        <v>0.9512218964382555</v>
      </c>
      <c r="AH379" s="64">
        <f t="shared" ca="1" si="464"/>
        <v>0.92948919945196806</v>
      </c>
      <c r="AI379" s="64">
        <f t="shared" ca="1" si="464"/>
        <v>0.89619998266309642</v>
      </c>
      <c r="AJ379" s="64">
        <f t="shared" ca="1" si="464"/>
        <v>0.86270350536469698</v>
      </c>
      <c r="AK379" s="64">
        <f t="shared" ca="1" si="464"/>
        <v>0.79378531676055508</v>
      </c>
      <c r="AL379" s="64">
        <f t="shared" ca="1" si="464"/>
        <v>0.76224796022867614</v>
      </c>
      <c r="AM379" s="64">
        <f t="shared" ca="1" si="464"/>
        <v>0.71572845292063048</v>
      </c>
      <c r="AN379" s="64">
        <f t="shared" ca="1" si="464"/>
        <v>0.66023878147164561</v>
      </c>
      <c r="AO379" s="64">
        <f t="shared" ca="1" si="464"/>
        <v>0.60308980532465595</v>
      </c>
      <c r="AP379" s="64">
        <f t="shared" ca="1" si="464"/>
        <v>0.88257298077805957</v>
      </c>
      <c r="AQ379" s="64">
        <f t="shared" ca="1" si="464"/>
        <v>0.87803150179232992</v>
      </c>
      <c r="AR379" s="64">
        <f t="shared" ca="1" si="464"/>
        <v>0.86567034881454552</v>
      </c>
      <c r="AS379" s="64">
        <f t="shared" ca="1" si="464"/>
        <v>0.85576053152389897</v>
      </c>
      <c r="AT379" s="64">
        <f t="shared" ca="1" si="464"/>
        <v>0.85138589855505509</v>
      </c>
      <c r="AV379" s="40"/>
      <c r="AW379" s="41"/>
      <c r="BE379" s="33"/>
      <c r="BF379" s="33"/>
      <c r="BG379" s="33"/>
      <c r="BH379" s="34"/>
      <c r="BI379" s="34"/>
      <c r="BJ379" s="34"/>
    </row>
    <row r="380" spans="1:64" x14ac:dyDescent="0.2">
      <c r="A380" s="45">
        <v>372</v>
      </c>
      <c r="B380" s="35">
        <f t="shared" si="407"/>
        <v>4.2939814814814813E-2</v>
      </c>
      <c r="C380" s="36">
        <v>85.647693872067052</v>
      </c>
      <c r="D380" s="29">
        <v>90</v>
      </c>
      <c r="E380" s="29">
        <v>3</v>
      </c>
      <c r="F380" s="37">
        <f t="shared" si="394"/>
        <v>0.5</v>
      </c>
      <c r="G380" s="38">
        <f t="shared" si="408"/>
        <v>90</v>
      </c>
      <c r="H380" s="31">
        <v>5</v>
      </c>
      <c r="I380" s="31">
        <v>20</v>
      </c>
      <c r="J380" s="36">
        <v>-19.894345520750807</v>
      </c>
      <c r="K380" s="37">
        <f t="shared" si="396"/>
        <v>-4.9735863801877018</v>
      </c>
      <c r="L380" s="30">
        <f t="shared" si="397"/>
        <v>-4.9735863801877018</v>
      </c>
      <c r="M380" s="37">
        <f t="shared" si="398"/>
        <v>85.026413619812303</v>
      </c>
      <c r="N380" s="37">
        <f t="shared" si="399"/>
        <v>85.026413619812303</v>
      </c>
      <c r="O380" s="37">
        <f t="shared" si="400"/>
        <v>-4.3523061279329482</v>
      </c>
      <c r="Q380" s="64">
        <f t="shared" ref="Q380:AT380" ca="1" si="465">IF(AND(ABS(SLOPE($L350:$L380,$A350:$A380)) &gt; $Q$3,
      ABS(SLOPE(OFFSET($O350:$O380, Q$7, 0),$A350:$A380)) &gt; $Q$3),
(MAX(0,(CORREL( $L350:$L380, OFFSET($O350:$O380, Q$7, 0) )))),
(1-ABS(SLOPE($L350:$L380, $A350:$A380)-SLOPE(OFFSET($O350:$O380, Q$7, 0),$A350:$A380)))
)</f>
        <v>0.96487132043765644</v>
      </c>
      <c r="R380" s="64">
        <f t="shared" ca="1" si="465"/>
        <v>0.96428673622452143</v>
      </c>
      <c r="S380" s="64">
        <f t="shared" ca="1" si="465"/>
        <v>0.96470632262584677</v>
      </c>
      <c r="T380" s="64">
        <f t="shared" ca="1" si="465"/>
        <v>0.95942842168791298</v>
      </c>
      <c r="U380" s="64">
        <f t="shared" ca="1" si="465"/>
        <v>0.96381086896242851</v>
      </c>
      <c r="V380" s="64">
        <f t="shared" ca="1" si="465"/>
        <v>0.95890149756477294</v>
      </c>
      <c r="W380" s="64">
        <f t="shared" ca="1" si="465"/>
        <v>0.96468210766184792</v>
      </c>
      <c r="X380" s="64">
        <f t="shared" ca="1" si="465"/>
        <v>0.96168366425398033</v>
      </c>
      <c r="Y380" s="64">
        <f t="shared" ca="1" si="465"/>
        <v>0.95822870947125616</v>
      </c>
      <c r="Z380" s="64">
        <f t="shared" ca="1" si="465"/>
        <v>0.95811972117772448</v>
      </c>
      <c r="AA380" s="64">
        <f t="shared" ca="1" si="465"/>
        <v>0.95719720814489284</v>
      </c>
      <c r="AB380" s="64">
        <f t="shared" ca="1" si="465"/>
        <v>0.95739683295713651</v>
      </c>
      <c r="AC380" s="64">
        <f t="shared" ca="1" si="465"/>
        <v>0.9567178578333847</v>
      </c>
      <c r="AD380" s="64">
        <f t="shared" ca="1" si="465"/>
        <v>0.9608516547068453</v>
      </c>
      <c r="AE380" s="64">
        <f t="shared" ca="1" si="465"/>
        <v>0.95806529774581639</v>
      </c>
      <c r="AF380" s="64">
        <f t="shared" ca="1" si="465"/>
        <v>0.95171323098534233</v>
      </c>
      <c r="AG380" s="64">
        <f t="shared" ca="1" si="465"/>
        <v>0.93190626113102271</v>
      </c>
      <c r="AH380" s="64">
        <f t="shared" ca="1" si="465"/>
        <v>0.90073686943007725</v>
      </c>
      <c r="AI380" s="64">
        <f t="shared" ca="1" si="465"/>
        <v>0.86834921586658154</v>
      </c>
      <c r="AJ380" s="64">
        <f t="shared" ca="1" si="465"/>
        <v>0.80112961234233582</v>
      </c>
      <c r="AK380" s="64">
        <f t="shared" ca="1" si="465"/>
        <v>0.76990287332370388</v>
      </c>
      <c r="AL380" s="64">
        <f t="shared" ca="1" si="465"/>
        <v>0.72339967372403047</v>
      </c>
      <c r="AM380" s="64">
        <f t="shared" ca="1" si="465"/>
        <v>0.66786672655768931</v>
      </c>
      <c r="AN380" s="64">
        <f t="shared" ca="1" si="465"/>
        <v>0.61073337984196197</v>
      </c>
      <c r="AO380" s="64">
        <f t="shared" ca="1" si="465"/>
        <v>0.88951162133403605</v>
      </c>
      <c r="AP380" s="64">
        <f t="shared" ca="1" si="465"/>
        <v>0.88497014234830651</v>
      </c>
      <c r="AQ380" s="64">
        <f t="shared" ca="1" si="465"/>
        <v>0.872608989370522</v>
      </c>
      <c r="AR380" s="64">
        <f t="shared" ca="1" si="465"/>
        <v>0.86269917207987556</v>
      </c>
      <c r="AS380" s="64">
        <f t="shared" ca="1" si="465"/>
        <v>0.85832453911103157</v>
      </c>
      <c r="AT380" s="64">
        <f t="shared" ca="1" si="465"/>
        <v>0.8408989206393267</v>
      </c>
      <c r="AV380" s="40"/>
      <c r="AW380" s="41"/>
      <c r="BE380" s="33"/>
      <c r="BF380" s="33"/>
      <c r="BG380" s="33"/>
      <c r="BH380" s="34"/>
      <c r="BI380" s="34"/>
      <c r="BJ380" s="34"/>
    </row>
    <row r="381" spans="1:64" x14ac:dyDescent="0.2">
      <c r="A381" s="45">
        <v>373</v>
      </c>
      <c r="B381" s="35">
        <f t="shared" si="407"/>
        <v>4.3055555555555555E-2</v>
      </c>
      <c r="C381" s="36">
        <v>85.856632041531455</v>
      </c>
      <c r="D381" s="29">
        <v>90</v>
      </c>
      <c r="E381" s="29">
        <v>3</v>
      </c>
      <c r="F381" s="37">
        <f t="shared" si="394"/>
        <v>0.5</v>
      </c>
      <c r="G381" s="38">
        <f t="shared" si="408"/>
        <v>90</v>
      </c>
      <c r="H381" s="31">
        <v>5</v>
      </c>
      <c r="I381" s="31">
        <v>20</v>
      </c>
      <c r="J381" s="36">
        <v>-19.968043768717305</v>
      </c>
      <c r="K381" s="37">
        <f t="shared" si="396"/>
        <v>-4.9920109421793262</v>
      </c>
      <c r="L381" s="30">
        <f t="shared" si="397"/>
        <v>-4.9920109421793262</v>
      </c>
      <c r="M381" s="37">
        <f t="shared" si="398"/>
        <v>85.00798905782068</v>
      </c>
      <c r="N381" s="37">
        <f t="shared" si="399"/>
        <v>85.00798905782068</v>
      </c>
      <c r="O381" s="37">
        <f t="shared" si="400"/>
        <v>-4.143367958468545</v>
      </c>
      <c r="Q381" s="64">
        <f t="shared" ref="Q381:AT381" ca="1" si="466">IF(AND(ABS(SLOPE($L351:$L381,$A351:$A381)) &gt; $Q$3,
      ABS(SLOPE(OFFSET($O351:$O381, Q$7, 0),$A351:$A381)) &gt; $Q$3),
(MAX(0,(CORREL( $L351:$L381, OFFSET($O351:$O381, Q$7, 0) )))),
(1-ABS(SLOPE($L351:$L381, $A351:$A381)-SLOPE(OFFSET($O351:$O381, Q$7, 0),$A351:$A381)))
)</f>
        <v>0.96135831769435964</v>
      </c>
      <c r="R381" s="64">
        <f t="shared" ca="1" si="466"/>
        <v>0.96188191613444818</v>
      </c>
      <c r="S381" s="64">
        <f t="shared" ca="1" si="466"/>
        <v>0.95612083888387089</v>
      </c>
      <c r="T381" s="64">
        <f t="shared" ca="1" si="466"/>
        <v>0.96094258826213741</v>
      </c>
      <c r="U381" s="64">
        <f t="shared" ca="1" si="466"/>
        <v>0.95567100497903767</v>
      </c>
      <c r="V381" s="64">
        <f t="shared" ca="1" si="466"/>
        <v>0.96198572850788333</v>
      </c>
      <c r="W381" s="64">
        <f t="shared" ca="1" si="466"/>
        <v>0.95862994696679349</v>
      </c>
      <c r="X381" s="64">
        <f t="shared" ca="1" si="466"/>
        <v>0.95493317895650465</v>
      </c>
      <c r="Y381" s="64">
        <f t="shared" ca="1" si="466"/>
        <v>0.95482691400527553</v>
      </c>
      <c r="Z381" s="64">
        <f t="shared" ca="1" si="466"/>
        <v>0.95381403078609006</v>
      </c>
      <c r="AA381" s="64">
        <f t="shared" ca="1" si="466"/>
        <v>0.9544120879659308</v>
      </c>
      <c r="AB381" s="64">
        <f t="shared" ca="1" si="466"/>
        <v>0.95394986072584631</v>
      </c>
      <c r="AC381" s="64">
        <f t="shared" ca="1" si="466"/>
        <v>0.95926070755541848</v>
      </c>
      <c r="AD381" s="64">
        <f t="shared" ca="1" si="466"/>
        <v>0.95668530824240872</v>
      </c>
      <c r="AE381" s="64">
        <f t="shared" ca="1" si="466"/>
        <v>0.95197915223360785</v>
      </c>
      <c r="AF381" s="64">
        <f t="shared" ca="1" si="466"/>
        <v>0.93427327440599062</v>
      </c>
      <c r="AG381" s="64">
        <f t="shared" ca="1" si="466"/>
        <v>0.90541939270201022</v>
      </c>
      <c r="AH381" s="64">
        <f t="shared" ca="1" si="466"/>
        <v>0.87424746188589919</v>
      </c>
      <c r="AI381" s="64">
        <f t="shared" ca="1" si="466"/>
        <v>0.80889517110172204</v>
      </c>
      <c r="AJ381" s="64">
        <f t="shared" ca="1" si="466"/>
        <v>0.7780182287113131</v>
      </c>
      <c r="AK381" s="64">
        <f t="shared" ca="1" si="466"/>
        <v>0.73154173357386953</v>
      </c>
      <c r="AL381" s="64">
        <f t="shared" ca="1" si="466"/>
        <v>0.67596709152179901</v>
      </c>
      <c r="AM381" s="64">
        <f t="shared" ca="1" si="466"/>
        <v>0.61885081479881887</v>
      </c>
      <c r="AN381" s="64">
        <f t="shared" ca="1" si="466"/>
        <v>0.89678726872295622</v>
      </c>
      <c r="AO381" s="64">
        <f t="shared" ca="1" si="466"/>
        <v>0.89224578973722668</v>
      </c>
      <c r="AP381" s="64">
        <f t="shared" ca="1" si="466"/>
        <v>0.87988463675944217</v>
      </c>
      <c r="AQ381" s="64">
        <f t="shared" ca="1" si="466"/>
        <v>0.86997481946879573</v>
      </c>
      <c r="AR381" s="64">
        <f t="shared" ca="1" si="466"/>
        <v>0.86560018649995174</v>
      </c>
      <c r="AS381" s="64">
        <f t="shared" ca="1" si="466"/>
        <v>0.84817456802824687</v>
      </c>
      <c r="AT381" s="64">
        <f t="shared" ca="1" si="466"/>
        <v>0.83977137727386786</v>
      </c>
      <c r="AV381" s="40"/>
      <c r="AW381" s="41"/>
      <c r="BE381" s="33"/>
      <c r="BF381" s="33"/>
      <c r="BG381" s="33"/>
      <c r="BH381" s="34"/>
      <c r="BI381" s="34"/>
      <c r="BJ381" s="34"/>
    </row>
    <row r="382" spans="1:64" x14ac:dyDescent="0.2">
      <c r="A382" s="45">
        <v>374</v>
      </c>
      <c r="B382" s="35">
        <f t="shared" si="407"/>
        <v>4.3171296296296298E-2</v>
      </c>
      <c r="C382" s="36">
        <v>85.736387168314053</v>
      </c>
      <c r="D382" s="29">
        <v>90</v>
      </c>
      <c r="E382" s="29">
        <v>3</v>
      </c>
      <c r="F382" s="37">
        <f t="shared" si="394"/>
        <v>0.5</v>
      </c>
      <c r="G382" s="38">
        <f t="shared" si="408"/>
        <v>90</v>
      </c>
      <c r="H382" s="31">
        <v>5</v>
      </c>
      <c r="I382" s="31">
        <v>20</v>
      </c>
      <c r="J382" s="36">
        <v>-19.998951212743886</v>
      </c>
      <c r="K382" s="37">
        <f t="shared" si="396"/>
        <v>-4.9997378031859716</v>
      </c>
      <c r="L382" s="30">
        <f t="shared" si="397"/>
        <v>-4.9997378031859716</v>
      </c>
      <c r="M382" s="37">
        <f t="shared" si="398"/>
        <v>85.000262196814035</v>
      </c>
      <c r="N382" s="37">
        <f t="shared" si="399"/>
        <v>85.000262196814035</v>
      </c>
      <c r="O382" s="37">
        <f t="shared" si="400"/>
        <v>-4.263612831685947</v>
      </c>
      <c r="Q382" s="64">
        <f t="shared" ref="Q382:AT382" ca="1" si="467">IF(AND(ABS(SLOPE($L352:$L382,$A352:$A382)) &gt; $Q$3,
      ABS(SLOPE(OFFSET($O352:$O382, Q$7, 0),$A352:$A382)) &gt; $Q$3),
(MAX(0,(CORREL( $L352:$L382, OFFSET($O352:$O382, Q$7, 0) )))),
(1-ABS(SLOPE($L352:$L382, $A352:$A382)-SLOPE(OFFSET($O352:$O382, Q$7, 0),$A352:$A382)))
)</f>
        <v>0.9584597228069559</v>
      </c>
      <c r="R382" s="64">
        <f t="shared" ca="1" si="467"/>
        <v>0.95217081081819765</v>
      </c>
      <c r="S382" s="64">
        <f t="shared" ca="1" si="467"/>
        <v>0.95747260634940778</v>
      </c>
      <c r="T382" s="64">
        <f t="shared" ca="1" si="467"/>
        <v>0.9518056553822879</v>
      </c>
      <c r="U382" s="64">
        <f t="shared" ca="1" si="467"/>
        <v>0.95870387688333802</v>
      </c>
      <c r="V382" s="64">
        <f t="shared" ca="1" si="467"/>
        <v>0.95495742353336788</v>
      </c>
      <c r="W382" s="64">
        <f t="shared" ca="1" si="467"/>
        <v>0.95099676745258443</v>
      </c>
      <c r="X382" s="64">
        <f t="shared" ca="1" si="467"/>
        <v>0.95089352447933551</v>
      </c>
      <c r="Y382" s="64">
        <f t="shared" ca="1" si="467"/>
        <v>0.94978189658855694</v>
      </c>
      <c r="Z382" s="64">
        <f t="shared" ca="1" si="467"/>
        <v>0.95081661651761629</v>
      </c>
      <c r="AA382" s="64">
        <f t="shared" ca="1" si="467"/>
        <v>0.95059220094053332</v>
      </c>
      <c r="AB382" s="64">
        <f t="shared" ca="1" si="467"/>
        <v>0.95719183928202556</v>
      </c>
      <c r="AC382" s="64">
        <f t="shared" ca="1" si="467"/>
        <v>0.95484861762796214</v>
      </c>
      <c r="AD382" s="64">
        <f t="shared" ca="1" si="467"/>
        <v>0.95194872823466514</v>
      </c>
      <c r="AE382" s="64">
        <f t="shared" ca="1" si="467"/>
        <v>0.93655260195330448</v>
      </c>
      <c r="AF382" s="64">
        <f t="shared" ca="1" si="467"/>
        <v>0.91024734314271394</v>
      </c>
      <c r="AG382" s="64">
        <f t="shared" ca="1" si="467"/>
        <v>0.88041894687307354</v>
      </c>
      <c r="AH382" s="64">
        <f t="shared" ca="1" si="467"/>
        <v>0.81713619391594372</v>
      </c>
      <c r="AI382" s="64">
        <f t="shared" ca="1" si="467"/>
        <v>0.7866603762308263</v>
      </c>
      <c r="AJ382" s="64">
        <f t="shared" ca="1" si="467"/>
        <v>0.74022671181426181</v>
      </c>
      <c r="AK382" s="64">
        <f t="shared" ca="1" si="467"/>
        <v>0.6846150725874609</v>
      </c>
      <c r="AL382" s="64">
        <f t="shared" ca="1" si="467"/>
        <v>0.62751951387706117</v>
      </c>
      <c r="AM382" s="64">
        <f t="shared" ca="1" si="467"/>
        <v>0.90438433149256947</v>
      </c>
      <c r="AN382" s="64">
        <f t="shared" ca="1" si="467"/>
        <v>0.89984285250683993</v>
      </c>
      <c r="AO382" s="64">
        <f t="shared" ca="1" si="467"/>
        <v>0.88748169952905542</v>
      </c>
      <c r="AP382" s="64">
        <f t="shared" ca="1" si="467"/>
        <v>0.87757188223840898</v>
      </c>
      <c r="AQ382" s="64">
        <f t="shared" ca="1" si="467"/>
        <v>0.87319724926956499</v>
      </c>
      <c r="AR382" s="64">
        <f t="shared" ca="1" si="467"/>
        <v>0.85577163079786023</v>
      </c>
      <c r="AS382" s="64">
        <f t="shared" ca="1" si="467"/>
        <v>0.84736844004348111</v>
      </c>
      <c r="AT382" s="64">
        <f t="shared" ca="1" si="467"/>
        <v>0.83574437611911978</v>
      </c>
      <c r="AV382" s="40"/>
      <c r="AW382" s="41"/>
      <c r="BE382" s="33"/>
      <c r="BF382" s="33"/>
      <c r="BG382" s="33"/>
      <c r="BH382" s="34"/>
      <c r="BI382" s="34"/>
      <c r="BJ382" s="34"/>
    </row>
    <row r="383" spans="1:64" x14ac:dyDescent="0.2">
      <c r="A383" s="45">
        <v>375</v>
      </c>
      <c r="B383" s="35">
        <f t="shared" si="407"/>
        <v>4.3287037037037041E-2</v>
      </c>
      <c r="C383" s="36">
        <v>84.981896530530463</v>
      </c>
      <c r="D383" s="29">
        <v>90</v>
      </c>
      <c r="E383" s="29">
        <v>3</v>
      </c>
      <c r="F383" s="37">
        <f t="shared" si="394"/>
        <v>0.5</v>
      </c>
      <c r="G383" s="38">
        <f t="shared" si="408"/>
        <v>90</v>
      </c>
      <c r="H383" s="31">
        <v>5</v>
      </c>
      <c r="I383" s="31">
        <v>20</v>
      </c>
      <c r="J383" s="36">
        <v>-19.987001619282932</v>
      </c>
      <c r="K383" s="37">
        <f t="shared" si="396"/>
        <v>-4.996750404820733</v>
      </c>
      <c r="L383" s="30">
        <f t="shared" si="397"/>
        <v>-4.996750404820733</v>
      </c>
      <c r="M383" s="37">
        <f t="shared" si="398"/>
        <v>85.00324959517927</v>
      </c>
      <c r="N383" s="37">
        <f t="shared" si="399"/>
        <v>85.00324959517927</v>
      </c>
      <c r="O383" s="37">
        <f t="shared" si="400"/>
        <v>-5.018103469469537</v>
      </c>
      <c r="Q383" s="64">
        <f t="shared" ref="Q383:AT383" ca="1" si="468">IF(AND(ABS(SLOPE($L353:$L383,$A353:$A383)) &gt; $Q$3,
      ABS(SLOPE(OFFSET($O353:$O383, Q$7, 0),$A353:$A383)) &gt; $Q$3),
(MAX(0,(CORREL( $L353:$L383, OFFSET($O353:$O383, Q$7, 0) )))),
(1-ABS(SLOPE($L353:$L383, $A353:$A383)-SLOPE(OFFSET($O353:$O383, Q$7, 0),$A353:$A383)))
)</f>
        <v>0.94741200262372083</v>
      </c>
      <c r="R383" s="64">
        <f t="shared" ca="1" si="468"/>
        <v>0.9532423039996446</v>
      </c>
      <c r="S383" s="64">
        <f t="shared" ca="1" si="468"/>
        <v>0.94714060922420606</v>
      </c>
      <c r="T383" s="64">
        <f t="shared" ca="1" si="468"/>
        <v>0.95468104475540838</v>
      </c>
      <c r="U383" s="64">
        <f t="shared" ca="1" si="468"/>
        <v>0.95050424807544787</v>
      </c>
      <c r="V383" s="64">
        <f t="shared" ca="1" si="468"/>
        <v>0.94625349573626061</v>
      </c>
      <c r="W383" s="64">
        <f t="shared" ca="1" si="468"/>
        <v>0.94615363605821712</v>
      </c>
      <c r="X383" s="64">
        <f t="shared" ca="1" si="468"/>
        <v>0.94493330409100129</v>
      </c>
      <c r="Y383" s="64">
        <f t="shared" ca="1" si="468"/>
        <v>0.94645032672768548</v>
      </c>
      <c r="Z383" s="64">
        <f t="shared" ca="1" si="468"/>
        <v>0.94648890331463675</v>
      </c>
      <c r="AA383" s="64">
        <f t="shared" ca="1" si="468"/>
        <v>0.95451057756879432</v>
      </c>
      <c r="AB383" s="64">
        <f t="shared" ca="1" si="468"/>
        <v>0.95242499215923226</v>
      </c>
      <c r="AC383" s="64">
        <f t="shared" ca="1" si="468"/>
        <v>0.95152311671277867</v>
      </c>
      <c r="AD383" s="64">
        <f t="shared" ca="1" si="468"/>
        <v>0.93868675027332449</v>
      </c>
      <c r="AE383" s="64">
        <f t="shared" ca="1" si="468"/>
        <v>0.91520981452337413</v>
      </c>
      <c r="AF383" s="64">
        <f t="shared" ca="1" si="468"/>
        <v>0.88687897209475419</v>
      </c>
      <c r="AG383" s="64">
        <f t="shared" ca="1" si="468"/>
        <v>0.82591014173323307</v>
      </c>
      <c r="AH383" s="64">
        <f t="shared" ca="1" si="468"/>
        <v>0.79590371444422536</v>
      </c>
      <c r="AI383" s="64">
        <f t="shared" ca="1" si="468"/>
        <v>0.74953754250322546</v>
      </c>
      <c r="AJ383" s="64">
        <f t="shared" ca="1" si="468"/>
        <v>0.69389849088669553</v>
      </c>
      <c r="AK383" s="64">
        <f t="shared" ca="1" si="468"/>
        <v>0.63683068795950493</v>
      </c>
      <c r="AL383" s="64">
        <f t="shared" ca="1" si="468"/>
        <v>0.91228652940895527</v>
      </c>
      <c r="AM383" s="64">
        <f t="shared" ca="1" si="468"/>
        <v>0.90774505042322573</v>
      </c>
      <c r="AN383" s="64">
        <f t="shared" ca="1" si="468"/>
        <v>0.89538389744544133</v>
      </c>
      <c r="AO383" s="64">
        <f t="shared" ca="1" si="468"/>
        <v>0.88547408015479478</v>
      </c>
      <c r="AP383" s="64">
        <f t="shared" ca="1" si="468"/>
        <v>0.88109944718595079</v>
      </c>
      <c r="AQ383" s="64">
        <f t="shared" ca="1" si="468"/>
        <v>0.86367382871424603</v>
      </c>
      <c r="AR383" s="64">
        <f t="shared" ca="1" si="468"/>
        <v>0.85527063795986702</v>
      </c>
      <c r="AS383" s="64">
        <f t="shared" ca="1" si="468"/>
        <v>0.84364657403550558</v>
      </c>
      <c r="AT383" s="64">
        <f t="shared" ca="1" si="468"/>
        <v>0.82402390138803205</v>
      </c>
      <c r="AV383" s="40"/>
      <c r="AW383" s="41"/>
      <c r="BE383" s="33"/>
      <c r="BF383" s="33"/>
      <c r="BG383" s="33"/>
      <c r="BH383" s="34"/>
      <c r="BI383" s="34"/>
      <c r="BJ383" s="34"/>
    </row>
    <row r="384" spans="1:64" x14ac:dyDescent="0.2">
      <c r="A384" s="45">
        <v>376</v>
      </c>
      <c r="B384" s="35">
        <f t="shared" si="407"/>
        <v>4.3402777777777783E-2</v>
      </c>
      <c r="C384" s="36">
        <v>85.440675223947437</v>
      </c>
      <c r="D384" s="29">
        <v>90</v>
      </c>
      <c r="E384" s="29">
        <v>3</v>
      </c>
      <c r="F384" s="37">
        <f t="shared" si="394"/>
        <v>0.5</v>
      </c>
      <c r="G384" s="38">
        <f t="shared" si="408"/>
        <v>90</v>
      </c>
      <c r="H384" s="31">
        <v>5</v>
      </c>
      <c r="I384" s="31">
        <v>20</v>
      </c>
      <c r="J384" s="36">
        <v>-19.93222059588604</v>
      </c>
      <c r="K384" s="37">
        <f t="shared" si="396"/>
        <v>-4.98305514897151</v>
      </c>
      <c r="L384" s="30">
        <f t="shared" si="397"/>
        <v>-4.98305514897151</v>
      </c>
      <c r="M384" s="37">
        <f t="shared" si="398"/>
        <v>85.016944851028484</v>
      </c>
      <c r="N384" s="37">
        <f t="shared" si="399"/>
        <v>85.016944851028484</v>
      </c>
      <c r="O384" s="37">
        <f t="shared" si="400"/>
        <v>-4.5593247760525628</v>
      </c>
      <c r="Q384" s="64">
        <f t="shared" ref="Q384:AT384" ca="1" si="469">IF(AND(ABS(SLOPE($L354:$L384,$A354:$A384)) &gt; $Q$3,
      ABS(SLOPE(OFFSET($O354:$O384, Q$7, 0),$A354:$A384)) &gt; $Q$3),
(MAX(0,(CORREL( $L354:$L384, OFFSET($O354:$O384, Q$7, 0) )))),
(1-ABS(SLOPE($L354:$L384, $A354:$A384)-SLOPE(OFFSET($O354:$O384, Q$7, 0),$A354:$A384)))
)</f>
        <v>0.94803760473698984</v>
      </c>
      <c r="R384" s="64">
        <f t="shared" ca="1" si="469"/>
        <v>0.94145411475724128</v>
      </c>
      <c r="S384" s="64">
        <f t="shared" ca="1" si="469"/>
        <v>0.94970702125754924</v>
      </c>
      <c r="T384" s="64">
        <f t="shared" ca="1" si="469"/>
        <v>0.94505235567345891</v>
      </c>
      <c r="U384" s="64">
        <f t="shared" ca="1" si="469"/>
        <v>0.94048020199429661</v>
      </c>
      <c r="V384" s="64">
        <f t="shared" ca="1" si="469"/>
        <v>0.9403841669425157</v>
      </c>
      <c r="W384" s="64">
        <f t="shared" ca="1" si="469"/>
        <v>0.93904321032363547</v>
      </c>
      <c r="X384" s="64">
        <f t="shared" ca="1" si="469"/>
        <v>0.9410974135244744</v>
      </c>
      <c r="Y384" s="64">
        <f t="shared" ca="1" si="469"/>
        <v>0.94142930861797591</v>
      </c>
      <c r="Z384" s="64">
        <f t="shared" ca="1" si="469"/>
        <v>0.9510330119680831</v>
      </c>
      <c r="AA384" s="64">
        <f t="shared" ca="1" si="469"/>
        <v>0.94923585472715455</v>
      </c>
      <c r="AB384" s="64">
        <f t="shared" ca="1" si="469"/>
        <v>0.9505629992302822</v>
      </c>
      <c r="AC384" s="64">
        <f t="shared" ca="1" si="469"/>
        <v>0.94058830519956571</v>
      </c>
      <c r="AD384" s="64">
        <f t="shared" ca="1" si="469"/>
        <v>0.92027802194880659</v>
      </c>
      <c r="AE384" s="64">
        <f t="shared" ca="1" si="469"/>
        <v>0.89363198469924765</v>
      </c>
      <c r="AF384" s="64">
        <f t="shared" ca="1" si="469"/>
        <v>0.83527517651383476</v>
      </c>
      <c r="AG384" s="64">
        <f t="shared" ca="1" si="469"/>
        <v>0.80583053274279326</v>
      </c>
      <c r="AH384" s="64">
        <f t="shared" ca="1" si="469"/>
        <v>0.75956941667834232</v>
      </c>
      <c r="AI384" s="64">
        <f t="shared" ca="1" si="469"/>
        <v>0.70392023407536652</v>
      </c>
      <c r="AJ384" s="64">
        <f t="shared" ca="1" si="469"/>
        <v>0.64689249011984185</v>
      </c>
      <c r="AK384" s="64">
        <f t="shared" ca="1" si="469"/>
        <v>0.92047692834448192</v>
      </c>
      <c r="AL384" s="64">
        <f t="shared" ca="1" si="469"/>
        <v>0.91593544935875237</v>
      </c>
      <c r="AM384" s="64">
        <f t="shared" ca="1" si="469"/>
        <v>0.90357429638096787</v>
      </c>
      <c r="AN384" s="64">
        <f t="shared" ca="1" si="469"/>
        <v>0.89366447909032143</v>
      </c>
      <c r="AO384" s="64">
        <f t="shared" ca="1" si="469"/>
        <v>0.88928984612147743</v>
      </c>
      <c r="AP384" s="64">
        <f t="shared" ca="1" si="469"/>
        <v>0.87186422764977267</v>
      </c>
      <c r="AQ384" s="64">
        <f t="shared" ca="1" si="469"/>
        <v>0.86346103689539366</v>
      </c>
      <c r="AR384" s="64">
        <f t="shared" ca="1" si="469"/>
        <v>0.85183697297103222</v>
      </c>
      <c r="AS384" s="64">
        <f t="shared" ca="1" si="469"/>
        <v>0.8322143003235587</v>
      </c>
      <c r="AT384" s="64">
        <f t="shared" ca="1" si="469"/>
        <v>0</v>
      </c>
      <c r="AV384" s="40"/>
      <c r="AW384" s="41"/>
      <c r="BE384" s="33"/>
      <c r="BF384" s="33"/>
      <c r="BG384" s="33"/>
      <c r="BH384" s="34"/>
      <c r="BI384" s="34"/>
      <c r="BJ384" s="34"/>
    </row>
    <row r="385" spans="1:62" x14ac:dyDescent="0.2">
      <c r="A385" s="45">
        <v>377</v>
      </c>
      <c r="B385" s="35">
        <f t="shared" si="407"/>
        <v>4.3518518518518526E-2</v>
      </c>
      <c r="C385" s="36">
        <v>84.543822198802687</v>
      </c>
      <c r="D385" s="29">
        <v>90</v>
      </c>
      <c r="E385" s="29">
        <v>3</v>
      </c>
      <c r="F385" s="37">
        <f t="shared" si="394"/>
        <v>0.5</v>
      </c>
      <c r="G385" s="38">
        <f t="shared" si="408"/>
        <v>90</v>
      </c>
      <c r="H385" s="31">
        <v>5</v>
      </c>
      <c r="I385" s="31">
        <v>20</v>
      </c>
      <c r="J385" s="36">
        <v>-19.834725536327927</v>
      </c>
      <c r="K385" s="37">
        <f t="shared" si="396"/>
        <v>-4.9586813840819817</v>
      </c>
      <c r="L385" s="30">
        <f t="shared" si="397"/>
        <v>-4.9586813840819817</v>
      </c>
      <c r="M385" s="37">
        <f t="shared" si="398"/>
        <v>85.041318615918016</v>
      </c>
      <c r="N385" s="37">
        <f t="shared" si="399"/>
        <v>85.041318615918016</v>
      </c>
      <c r="O385" s="37">
        <f t="shared" si="400"/>
        <v>-5.4561778011973132</v>
      </c>
      <c r="Q385" s="64">
        <f t="shared" ref="Q385:AT385" ca="1" si="470">IF(AND(ABS(SLOPE($L355:$L385,$A355:$A385)) &gt; $Q$3,
      ABS(SLOPE(OFFSET($O355:$O385, Q$7, 0),$A355:$A385)) &gt; $Q$3),
(MAX(0,(CORREL( $L355:$L385, OFFSET($O355:$O385, Q$7, 0) )))),
(1-ABS(SLOPE($L355:$L385, $A355:$A385)-SLOPE(OFFSET($O355:$O385, Q$7, 0),$A355:$A385)))
)</f>
        <v>0.93444312400233198</v>
      </c>
      <c r="R385" s="64">
        <f t="shared" ca="1" si="470"/>
        <v>0.94349315176496007</v>
      </c>
      <c r="S385" s="64">
        <f t="shared" ca="1" si="470"/>
        <v>0.93830327326332363</v>
      </c>
      <c r="T385" s="64">
        <f t="shared" ca="1" si="470"/>
        <v>0.93337207883756623</v>
      </c>
      <c r="U385" s="64">
        <f t="shared" ca="1" si="470"/>
        <v>0.93328041322352673</v>
      </c>
      <c r="V385" s="64">
        <f t="shared" ca="1" si="470"/>
        <v>0.93180446399917838</v>
      </c>
      <c r="W385" s="64">
        <f t="shared" ca="1" si="470"/>
        <v>0.93446235638429198</v>
      </c>
      <c r="X385" s="64">
        <f t="shared" ca="1" si="470"/>
        <v>0.93512439464144559</v>
      </c>
      <c r="Y385" s="64">
        <f t="shared" ca="1" si="470"/>
        <v>0.94650370968717279</v>
      </c>
      <c r="Z385" s="64">
        <f t="shared" ca="1" si="470"/>
        <v>0.94503255918671103</v>
      </c>
      <c r="AA385" s="64">
        <f t="shared" ca="1" si="470"/>
        <v>0.94886933561990328</v>
      </c>
      <c r="AB385" s="64">
        <f t="shared" ca="1" si="470"/>
        <v>0.94212409353968529</v>
      </c>
      <c r="AC385" s="64">
        <f t="shared" ca="1" si="470"/>
        <v>0.92539341103644257</v>
      </c>
      <c r="AD385" s="64">
        <f t="shared" ca="1" si="470"/>
        <v>0.90066208988937213</v>
      </c>
      <c r="AE385" s="64">
        <f t="shared" ca="1" si="470"/>
        <v>0.84528472463837423</v>
      </c>
      <c r="AF385" s="64">
        <f t="shared" ca="1" si="470"/>
        <v>0.8165294114791537</v>
      </c>
      <c r="AG385" s="64">
        <f t="shared" ca="1" si="470"/>
        <v>0.77043072996379425</v>
      </c>
      <c r="AH385" s="64">
        <f t="shared" ca="1" si="470"/>
        <v>0.71480091627324416</v>
      </c>
      <c r="AI385" s="64">
        <f t="shared" ca="1" si="470"/>
        <v>0.65783381682256425</v>
      </c>
      <c r="AJ385" s="64">
        <f t="shared" ca="1" si="470"/>
        <v>0.9289379765670368</v>
      </c>
      <c r="AK385" s="64">
        <f t="shared" ca="1" si="470"/>
        <v>0.92439649758130715</v>
      </c>
      <c r="AL385" s="64">
        <f t="shared" ca="1" si="470"/>
        <v>0.91203534460352276</v>
      </c>
      <c r="AM385" s="64">
        <f t="shared" ca="1" si="470"/>
        <v>0.90212552731287621</v>
      </c>
      <c r="AN385" s="64">
        <f t="shared" ca="1" si="470"/>
        <v>0.89775089434403232</v>
      </c>
      <c r="AO385" s="64">
        <f t="shared" ca="1" si="470"/>
        <v>0.88032527587232745</v>
      </c>
      <c r="AP385" s="64">
        <f t="shared" ca="1" si="470"/>
        <v>0.87192208511794844</v>
      </c>
      <c r="AQ385" s="64">
        <f t="shared" ca="1" si="470"/>
        <v>0.860298021193587</v>
      </c>
      <c r="AR385" s="64">
        <f t="shared" ca="1" si="470"/>
        <v>0.84067534854611348</v>
      </c>
      <c r="AS385" s="64">
        <f t="shared" ca="1" si="470"/>
        <v>0</v>
      </c>
      <c r="AT385" s="64">
        <f t="shared" ca="1" si="470"/>
        <v>0</v>
      </c>
      <c r="AV385" s="40"/>
      <c r="AW385" s="41"/>
      <c r="BE385" s="33"/>
      <c r="BF385" s="33"/>
      <c r="BG385" s="33"/>
      <c r="BH385" s="34"/>
      <c r="BI385" s="34"/>
      <c r="BJ385" s="34"/>
    </row>
    <row r="386" spans="1:62" x14ac:dyDescent="0.2">
      <c r="A386" s="45">
        <v>378</v>
      </c>
      <c r="B386" s="35">
        <f t="shared" si="407"/>
        <v>4.3634259259259268E-2</v>
      </c>
      <c r="C386" s="36">
        <v>85.097574816174927</v>
      </c>
      <c r="D386" s="29">
        <v>90</v>
      </c>
      <c r="E386" s="29">
        <v>3</v>
      </c>
      <c r="F386" s="37">
        <f t="shared" si="394"/>
        <v>0.5</v>
      </c>
      <c r="G386" s="38">
        <f t="shared" si="408"/>
        <v>90</v>
      </c>
      <c r="H386" s="31">
        <v>5</v>
      </c>
      <c r="I386" s="31">
        <v>20</v>
      </c>
      <c r="J386" s="36">
        <v>-19.694725369035794</v>
      </c>
      <c r="K386" s="37">
        <f t="shared" si="396"/>
        <v>-4.9236813422589485</v>
      </c>
      <c r="L386" s="30">
        <f t="shared" si="397"/>
        <v>-4.9236813422589485</v>
      </c>
      <c r="M386" s="37">
        <f t="shared" si="398"/>
        <v>85.076318657741055</v>
      </c>
      <c r="N386" s="37">
        <f t="shared" si="399"/>
        <v>85.076318657741055</v>
      </c>
      <c r="O386" s="37">
        <f t="shared" si="400"/>
        <v>-4.9024251838250734</v>
      </c>
      <c r="Q386" s="64">
        <f t="shared" ref="Q386:AT386" ca="1" si="471">IF(AND(ABS(SLOPE($L356:$L386,$A356:$A386)) &gt; $Q$3,
      ABS(SLOPE(OFFSET($O356:$O386, Q$7, 0),$A356:$A386)) &gt; $Q$3),
(MAX(0,(CORREL( $L356:$L386, OFFSET($O356:$O386, Q$7, 0) )))),
(1-ABS(SLOPE($L356:$L386, $A356:$A386)-SLOPE(OFFSET($O356:$O386, Q$7, 0),$A356:$A386)))
)</f>
        <v>0.93563621870206215</v>
      </c>
      <c r="R386" s="64">
        <f t="shared" ca="1" si="471"/>
        <v>0.92984141187413538</v>
      </c>
      <c r="S386" s="64">
        <f t="shared" ca="1" si="471"/>
        <v>0.92450561299932543</v>
      </c>
      <c r="T386" s="64">
        <f t="shared" ca="1" si="471"/>
        <v>0.92441899729724031</v>
      </c>
      <c r="U386" s="64">
        <f t="shared" ca="1" si="471"/>
        <v>0.92279061034735976</v>
      </c>
      <c r="V386" s="64">
        <f t="shared" ca="1" si="471"/>
        <v>0.92613348128635486</v>
      </c>
      <c r="W386" s="64">
        <f t="shared" ca="1" si="471"/>
        <v>0.92717077529617409</v>
      </c>
      <c r="X386" s="64">
        <f t="shared" ca="1" si="471"/>
        <v>0.9405618376624485</v>
      </c>
      <c r="Y386" s="64">
        <f t="shared" ca="1" si="471"/>
        <v>0.93946300609521272</v>
      </c>
      <c r="Z386" s="64">
        <f t="shared" ca="1" si="471"/>
        <v>0.94615333762864384</v>
      </c>
      <c r="AA386" s="64">
        <f t="shared" ca="1" si="471"/>
        <v>0.94308981860348295</v>
      </c>
      <c r="AB386" s="64">
        <f t="shared" ca="1" si="471"/>
        <v>0.9304477307887532</v>
      </c>
      <c r="AC386" s="64">
        <f t="shared" ca="1" si="471"/>
        <v>0.90791649267899133</v>
      </c>
      <c r="AD386" s="64">
        <f t="shared" ca="1" si="471"/>
        <v>0.85597665379742838</v>
      </c>
      <c r="AE386" s="64">
        <f t="shared" ca="1" si="471"/>
        <v>0.82809066732537417</v>
      </c>
      <c r="AF386" s="64">
        <f t="shared" ca="1" si="471"/>
        <v>0.78224277550886778</v>
      </c>
      <c r="AG386" s="64">
        <f t="shared" ca="1" si="471"/>
        <v>0.72668144902993859</v>
      </c>
      <c r="AH386" s="64">
        <f t="shared" ca="1" si="471"/>
        <v>0.66980879613839561</v>
      </c>
      <c r="AI386" s="64">
        <f t="shared" ca="1" si="471"/>
        <v>0.93765154235276083</v>
      </c>
      <c r="AJ386" s="64">
        <f t="shared" ca="1" si="471"/>
        <v>0.93311006336703128</v>
      </c>
      <c r="AK386" s="64">
        <f t="shared" ca="1" si="471"/>
        <v>0.92074891038924678</v>
      </c>
      <c r="AL386" s="64">
        <f t="shared" ca="1" si="471"/>
        <v>0.91083909309860034</v>
      </c>
      <c r="AM386" s="64">
        <f t="shared" ca="1" si="471"/>
        <v>0.90646446012975634</v>
      </c>
      <c r="AN386" s="64">
        <f t="shared" ca="1" si="471"/>
        <v>0.88903884165805158</v>
      </c>
      <c r="AO386" s="64">
        <f t="shared" ca="1" si="471"/>
        <v>0.88063565090367257</v>
      </c>
      <c r="AP386" s="64">
        <f t="shared" ca="1" si="471"/>
        <v>0.86901158697931113</v>
      </c>
      <c r="AQ386" s="64">
        <f t="shared" ca="1" si="471"/>
        <v>0.84938891433183761</v>
      </c>
      <c r="AR386" s="64">
        <f t="shared" ca="1" si="471"/>
        <v>0</v>
      </c>
      <c r="AS386" s="64">
        <f t="shared" ca="1" si="471"/>
        <v>0</v>
      </c>
      <c r="AT386" s="64">
        <f t="shared" ca="1" si="471"/>
        <v>0</v>
      </c>
      <c r="AV386" s="40"/>
      <c r="AW386" s="41"/>
      <c r="BE386" s="33"/>
      <c r="BF386" s="33"/>
      <c r="BG386" s="33"/>
      <c r="BH386" s="34"/>
      <c r="BI386" s="34"/>
      <c r="BJ386" s="34"/>
    </row>
    <row r="387" spans="1:62" x14ac:dyDescent="0.2">
      <c r="A387" s="45">
        <v>379</v>
      </c>
      <c r="B387" s="35">
        <f t="shared" si="407"/>
        <v>4.3750000000000011E-2</v>
      </c>
      <c r="C387" s="36">
        <v>84.576370465707086</v>
      </c>
      <c r="D387" s="29">
        <v>90</v>
      </c>
      <c r="E387" s="29">
        <v>3</v>
      </c>
      <c r="F387" s="37">
        <f t="shared" si="394"/>
        <v>0.5</v>
      </c>
      <c r="G387" s="38">
        <f t="shared" si="408"/>
        <v>90</v>
      </c>
      <c r="H387" s="31">
        <v>5</v>
      </c>
      <c r="I387" s="31">
        <v>20</v>
      </c>
      <c r="J387" s="36">
        <v>-19.512520109363138</v>
      </c>
      <c r="K387" s="37">
        <f t="shared" si="396"/>
        <v>-4.8781300273407844</v>
      </c>
      <c r="L387" s="30">
        <f t="shared" si="397"/>
        <v>-4.8781300273407844</v>
      </c>
      <c r="M387" s="37">
        <f t="shared" si="398"/>
        <v>85.121869972659212</v>
      </c>
      <c r="N387" s="37">
        <f t="shared" si="399"/>
        <v>85.121869972659212</v>
      </c>
      <c r="O387" s="37">
        <f t="shared" si="400"/>
        <v>-5.4236295342929139</v>
      </c>
      <c r="Q387" s="64">
        <f t="shared" ref="Q387:AT387" ca="1" si="472">IF(AND(ABS(SLOPE($L357:$L387,$A357:$A387)) &gt; $Q$3,
      ABS(SLOPE(OFFSET($O357:$O387, Q$7, 0),$A357:$A387)) &gt; $Q$3),
(MAX(0,(CORREL( $L357:$L387, OFFSET($O357:$O387, Q$7, 0) )))),
(1-ABS(SLOPE($L357:$L387, $A357:$A387)-SLOPE(OFFSET($O357:$O387, Q$7, 0),$A357:$A387)))
)</f>
        <v>0.91907734070087277</v>
      </c>
      <c r="R387" s="64">
        <f t="shared" ca="1" si="472"/>
        <v>0.91328141795285256</v>
      </c>
      <c r="S387" s="64">
        <f t="shared" ca="1" si="472"/>
        <v>0.91320071297889649</v>
      </c>
      <c r="T387" s="64">
        <f t="shared" ca="1" si="472"/>
        <v>0.91139855249122204</v>
      </c>
      <c r="U387" s="64">
        <f t="shared" ca="1" si="472"/>
        <v>0.91552662895899029</v>
      </c>
      <c r="V387" s="64">
        <f t="shared" ca="1" si="472"/>
        <v>0.91699495667080166</v>
      </c>
      <c r="W387" s="64">
        <f t="shared" ca="1" si="472"/>
        <v>0.93268821279005298</v>
      </c>
      <c r="X387" s="64">
        <f t="shared" ca="1" si="472"/>
        <v>0.93201937319901351</v>
      </c>
      <c r="Y387" s="64">
        <f t="shared" ca="1" si="472"/>
        <v>0.94198872390600585</v>
      </c>
      <c r="Z387" s="64">
        <f t="shared" ca="1" si="472"/>
        <v>0.94316868616950322</v>
      </c>
      <c r="AA387" s="64">
        <f t="shared" ca="1" si="472"/>
        <v>0.93524915598283176</v>
      </c>
      <c r="AB387" s="64">
        <f t="shared" ca="1" si="472"/>
        <v>0.91527637140642337</v>
      </c>
      <c r="AC387" s="64">
        <f t="shared" ca="1" si="472"/>
        <v>0.86735233313101745</v>
      </c>
      <c r="AD387" s="64">
        <f t="shared" ca="1" si="472"/>
        <v>0.84059588646928673</v>
      </c>
      <c r="AE387" s="64">
        <f t="shared" ca="1" si="472"/>
        <v>0.79513651676849506</v>
      </c>
      <c r="AF387" s="64">
        <f t="shared" ca="1" si="472"/>
        <v>0.73972475730003362</v>
      </c>
      <c r="AG387" s="64">
        <f t="shared" ca="1" si="472"/>
        <v>0.68300179725651766</v>
      </c>
      <c r="AH387" s="64">
        <f t="shared" ca="1" si="472"/>
        <v>0.94659895284168505</v>
      </c>
      <c r="AI387" s="64">
        <f t="shared" ca="1" si="472"/>
        <v>0.94205747385595551</v>
      </c>
      <c r="AJ387" s="64">
        <f t="shared" ca="1" si="472"/>
        <v>0.929696320878171</v>
      </c>
      <c r="AK387" s="64">
        <f t="shared" ca="1" si="472"/>
        <v>0.91978650358752445</v>
      </c>
      <c r="AL387" s="64">
        <f t="shared" ca="1" si="472"/>
        <v>0.91541187061868057</v>
      </c>
      <c r="AM387" s="64">
        <f t="shared" ca="1" si="472"/>
        <v>0.89798625214697569</v>
      </c>
      <c r="AN387" s="64">
        <f t="shared" ca="1" si="472"/>
        <v>0.88958306139259669</v>
      </c>
      <c r="AO387" s="64">
        <f t="shared" ca="1" si="472"/>
        <v>0.87795899746823536</v>
      </c>
      <c r="AP387" s="64">
        <f t="shared" ca="1" si="472"/>
        <v>0.85833632482076183</v>
      </c>
      <c r="AQ387" s="64">
        <f t="shared" ca="1" si="472"/>
        <v>0</v>
      </c>
      <c r="AR387" s="64">
        <f t="shared" ca="1" si="472"/>
        <v>0</v>
      </c>
      <c r="AS387" s="64">
        <f t="shared" ca="1" si="472"/>
        <v>0</v>
      </c>
      <c r="AT387" s="64">
        <f t="shared" ca="1" si="472"/>
        <v>0</v>
      </c>
    </row>
    <row r="388" spans="1:62" x14ac:dyDescent="0.2">
      <c r="A388" s="45">
        <v>380</v>
      </c>
      <c r="B388" s="35">
        <f t="shared" si="407"/>
        <v>4.3865740740740754E-2</v>
      </c>
      <c r="C388" s="36">
        <v>84.022295100554231</v>
      </c>
      <c r="D388" s="29">
        <v>90</v>
      </c>
      <c r="E388" s="29">
        <v>3</v>
      </c>
      <c r="F388" s="37">
        <f t="shared" si="394"/>
        <v>0.5</v>
      </c>
      <c r="G388" s="38">
        <f t="shared" si="408"/>
        <v>90</v>
      </c>
      <c r="H388" s="31">
        <v>5</v>
      </c>
      <c r="I388" s="31">
        <v>20</v>
      </c>
      <c r="J388" s="36">
        <v>-19.288500216667607</v>
      </c>
      <c r="K388" s="37">
        <f t="shared" si="396"/>
        <v>-4.8221250541669018</v>
      </c>
      <c r="L388" s="30">
        <f t="shared" si="397"/>
        <v>-4.8221250541669018</v>
      </c>
      <c r="M388" s="37">
        <f t="shared" si="398"/>
        <v>85.177874945833096</v>
      </c>
      <c r="N388" s="37">
        <f t="shared" si="399"/>
        <v>85.177874945833096</v>
      </c>
      <c r="O388" s="37">
        <f t="shared" si="400"/>
        <v>-5.9777048994457687</v>
      </c>
      <c r="Q388" s="64">
        <f t="shared" ref="Q388:AT388" ca="1" si="473">IF(AND(ABS(SLOPE($L358:$L388,$A358:$A388)) &gt; $Q$3,
      ABS(SLOPE(OFFSET($O358:$O388, Q$7, 0),$A358:$A388)) &gt; $Q$3),
(MAX(0,(CORREL( $L358:$L388, OFFSET($O358:$O388, Q$7, 0) )))),
(1-ABS(SLOPE($L358:$L388, $A358:$A388)-SLOPE(OFFSET($O358:$O388, Q$7, 0),$A358:$A388)))
)</f>
        <v>0.8988345318074128</v>
      </c>
      <c r="R388" s="64">
        <f t="shared" ca="1" si="473"/>
        <v>0.89876084139518075</v>
      </c>
      <c r="S388" s="64">
        <f t="shared" ca="1" si="473"/>
        <v>0.89675864327449939</v>
      </c>
      <c r="T388" s="64">
        <f t="shared" ca="1" si="473"/>
        <v>0.90179655250186663</v>
      </c>
      <c r="U388" s="64">
        <f t="shared" ca="1" si="473"/>
        <v>0.90376550974623004</v>
      </c>
      <c r="V388" s="64">
        <f t="shared" ca="1" si="473"/>
        <v>0.92212104090322811</v>
      </c>
      <c r="W388" s="64">
        <f t="shared" ca="1" si="473"/>
        <v>0.92195478351393834</v>
      </c>
      <c r="X388" s="64">
        <f t="shared" ca="1" si="473"/>
        <v>0.9357343722005399</v>
      </c>
      <c r="Y388" s="64">
        <f t="shared" ca="1" si="473"/>
        <v>0.94186265730884033</v>
      </c>
      <c r="Z388" s="64">
        <f t="shared" ca="1" si="473"/>
        <v>0.93946378615513948</v>
      </c>
      <c r="AA388" s="64">
        <f t="shared" ca="1" si="473"/>
        <v>0.92250507335974463</v>
      </c>
      <c r="AB388" s="64">
        <f t="shared" ca="1" si="473"/>
        <v>0.87933655097160424</v>
      </c>
      <c r="AC388" s="64">
        <f t="shared" ca="1" si="473"/>
        <v>0.85409571747319457</v>
      </c>
      <c r="AD388" s="64">
        <f t="shared" ca="1" si="473"/>
        <v>0.809242999192746</v>
      </c>
      <c r="AE388" s="64">
        <f t="shared" ca="1" si="473"/>
        <v>0.75411487939844579</v>
      </c>
      <c r="AF388" s="64">
        <f t="shared" ca="1" si="473"/>
        <v>0.6976323265519988</v>
      </c>
      <c r="AG388" s="64">
        <f t="shared" ca="1" si="473"/>
        <v>0.95576103405300072</v>
      </c>
      <c r="AH388" s="64">
        <f t="shared" ca="1" si="473"/>
        <v>0.95121955506727118</v>
      </c>
      <c r="AI388" s="64">
        <f t="shared" ca="1" si="473"/>
        <v>0.93885840208948679</v>
      </c>
      <c r="AJ388" s="64">
        <f t="shared" ca="1" si="473"/>
        <v>0.92894858479884024</v>
      </c>
      <c r="AK388" s="64">
        <f t="shared" ca="1" si="473"/>
        <v>0.92457395182999624</v>
      </c>
      <c r="AL388" s="64">
        <f t="shared" ca="1" si="473"/>
        <v>0.90714833335829148</v>
      </c>
      <c r="AM388" s="64">
        <f t="shared" ca="1" si="473"/>
        <v>0.89874514260391247</v>
      </c>
      <c r="AN388" s="64">
        <f t="shared" ca="1" si="473"/>
        <v>0.88712107867955103</v>
      </c>
      <c r="AO388" s="64">
        <f t="shared" ca="1" si="473"/>
        <v>0.86749840603207751</v>
      </c>
      <c r="AP388" s="64">
        <f t="shared" ca="1" si="473"/>
        <v>0</v>
      </c>
      <c r="AQ388" s="64">
        <f t="shared" ca="1" si="473"/>
        <v>0</v>
      </c>
      <c r="AR388" s="64">
        <f t="shared" ca="1" si="473"/>
        <v>0</v>
      </c>
      <c r="AS388" s="64">
        <f t="shared" ca="1" si="473"/>
        <v>0</v>
      </c>
      <c r="AT388" s="64">
        <f t="shared" ca="1" si="473"/>
        <v>0</v>
      </c>
    </row>
    <row r="389" spans="1:62" x14ac:dyDescent="0.2">
      <c r="A389" s="45">
        <v>381</v>
      </c>
      <c r="B389" s="35">
        <f t="shared" si="407"/>
        <v>4.3981481481481496E-2</v>
      </c>
      <c r="C389" s="36">
        <v>84.46510575781906</v>
      </c>
      <c r="D389" s="29">
        <v>90</v>
      </c>
      <c r="E389" s="29">
        <v>3</v>
      </c>
      <c r="F389" s="37">
        <f t="shared" si="394"/>
        <v>0.5</v>
      </c>
      <c r="G389" s="38">
        <f t="shared" si="408"/>
        <v>90</v>
      </c>
      <c r="H389" s="31">
        <v>5</v>
      </c>
      <c r="I389" s="31">
        <v>20</v>
      </c>
      <c r="J389" s="36">
        <v>-19.023145757570553</v>
      </c>
      <c r="K389" s="37">
        <f t="shared" si="396"/>
        <v>-4.7557864393926383</v>
      </c>
      <c r="L389" s="30">
        <f t="shared" si="397"/>
        <v>-4.7557864393926383</v>
      </c>
      <c r="M389" s="37">
        <f t="shared" si="398"/>
        <v>85.244213560607363</v>
      </c>
      <c r="N389" s="37">
        <f t="shared" si="399"/>
        <v>85.244213560607363</v>
      </c>
      <c r="O389" s="37">
        <f t="shared" si="400"/>
        <v>-5.5348942421809397</v>
      </c>
      <c r="Q389" s="64">
        <f t="shared" ref="Q389:AT389" ca="1" si="474">IF(AND(ABS(SLOPE($L359:$L389,$A359:$A389)) &gt; $Q$3,
      ABS(SLOPE(OFFSET($O359:$O389, Q$7, 0),$A359:$A389)) &gt; $Q$3),
(MAX(0,(CORREL( $L359:$L389, OFFSET($O359:$O389, Q$7, 0) )))),
(1-ABS(SLOPE($L359:$L389, $A359:$A389)-SLOPE(OFFSET($O359:$O389, Q$7, 0),$A359:$A389)))
)</f>
        <v>0.87982643562936935</v>
      </c>
      <c r="R389" s="64">
        <f t="shared" ca="1" si="474"/>
        <v>0.87759172743721814</v>
      </c>
      <c r="S389" s="64">
        <f t="shared" ca="1" si="474"/>
        <v>0.88369555070083028</v>
      </c>
      <c r="T389" s="64">
        <f t="shared" ca="1" si="474"/>
        <v>0.88625267561229104</v>
      </c>
      <c r="U389" s="64">
        <f t="shared" ca="1" si="474"/>
        <v>0.90771974410036049</v>
      </c>
      <c r="V389" s="64">
        <f t="shared" ca="1" si="474"/>
        <v>0.90814836552940847</v>
      </c>
      <c r="W389" s="64">
        <f t="shared" ca="1" si="474"/>
        <v>0.92640692133762814</v>
      </c>
      <c r="X389" s="64">
        <f t="shared" ca="1" si="474"/>
        <v>0.93837625705442762</v>
      </c>
      <c r="Y389" s="64">
        <f t="shared" ca="1" si="474"/>
        <v>0.94251306563006776</v>
      </c>
      <c r="Z389" s="64">
        <f t="shared" ca="1" si="474"/>
        <v>0.92915484424052075</v>
      </c>
      <c r="AA389" s="64">
        <f t="shared" ca="1" si="474"/>
        <v>0.89170090213000297</v>
      </c>
      <c r="AB389" s="64">
        <f t="shared" ca="1" si="474"/>
        <v>0.86856432194388988</v>
      </c>
      <c r="AC389" s="64">
        <f t="shared" ca="1" si="474"/>
        <v>0.82467027625559119</v>
      </c>
      <c r="AD389" s="64">
        <f t="shared" ca="1" si="474"/>
        <v>0.7700495312125275</v>
      </c>
      <c r="AE389" s="64">
        <f t="shared" ca="1" si="474"/>
        <v>0.71395805785804278</v>
      </c>
      <c r="AF389" s="64">
        <f t="shared" ca="1" si="474"/>
        <v>0.96511815197421624</v>
      </c>
      <c r="AG389" s="64">
        <f t="shared" ca="1" si="474"/>
        <v>0.96057667298848659</v>
      </c>
      <c r="AH389" s="64">
        <f t="shared" ca="1" si="474"/>
        <v>0.9482155200107022</v>
      </c>
      <c r="AI389" s="64">
        <f t="shared" ca="1" si="474"/>
        <v>0.93830570272005565</v>
      </c>
      <c r="AJ389" s="64">
        <f t="shared" ca="1" si="474"/>
        <v>0.93393106975121176</v>
      </c>
      <c r="AK389" s="64">
        <f t="shared" ca="1" si="474"/>
        <v>0.91650545127950689</v>
      </c>
      <c r="AL389" s="64">
        <f t="shared" ca="1" si="474"/>
        <v>0.90810226052512788</v>
      </c>
      <c r="AM389" s="64">
        <f t="shared" ca="1" si="474"/>
        <v>0.89647819660076644</v>
      </c>
      <c r="AN389" s="64">
        <f t="shared" ca="1" si="474"/>
        <v>0.87685552395329291</v>
      </c>
      <c r="AO389" s="64">
        <f t="shared" ca="1" si="474"/>
        <v>0</v>
      </c>
      <c r="AP389" s="64">
        <f t="shared" ca="1" si="474"/>
        <v>0</v>
      </c>
      <c r="AQ389" s="64">
        <f t="shared" ca="1" si="474"/>
        <v>0</v>
      </c>
      <c r="AR389" s="64">
        <f t="shared" ca="1" si="474"/>
        <v>0</v>
      </c>
      <c r="AS389" s="64">
        <f t="shared" ca="1" si="474"/>
        <v>0</v>
      </c>
      <c r="AT389" s="64">
        <f t="shared" ca="1" si="474"/>
        <v>0</v>
      </c>
    </row>
    <row r="390" spans="1:62" x14ac:dyDescent="0.2">
      <c r="A390" s="45">
        <v>382</v>
      </c>
      <c r="B390" s="35">
        <f t="shared" si="407"/>
        <v>4.4097222222222239E-2</v>
      </c>
      <c r="C390" s="36">
        <v>83.963135488608387</v>
      </c>
      <c r="D390" s="29">
        <v>90</v>
      </c>
      <c r="E390" s="29">
        <v>3</v>
      </c>
      <c r="F390" s="37">
        <f t="shared" si="394"/>
        <v>0.5</v>
      </c>
      <c r="G390" s="38">
        <f t="shared" si="408"/>
        <v>90</v>
      </c>
      <c r="H390" s="31">
        <v>5</v>
      </c>
      <c r="I390" s="31">
        <v>20</v>
      </c>
      <c r="J390" s="36">
        <v>-18.717025377191415</v>
      </c>
      <c r="K390" s="37">
        <f t="shared" si="396"/>
        <v>-4.6792563442978539</v>
      </c>
      <c r="L390" s="30">
        <f t="shared" si="397"/>
        <v>-4.6792563442978539</v>
      </c>
      <c r="M390" s="37">
        <f t="shared" si="398"/>
        <v>85.320743655702145</v>
      </c>
      <c r="N390" s="37">
        <f t="shared" si="399"/>
        <v>85.320743655702145</v>
      </c>
      <c r="O390" s="37">
        <f t="shared" si="400"/>
        <v>-6.0368645113916131</v>
      </c>
      <c r="Q390" s="64">
        <f t="shared" ref="Q390:AT390" ca="1" si="475">IF(AND(ABS(SLOPE($L360:$L390,$A360:$A390)) &gt; $Q$3,
      ABS(SLOPE(OFFSET($O360:$O390, Q$7, 0),$A360:$A390)) &gt; $Q$3),
(MAX(0,(CORREL( $L360:$L390, OFFSET($O360:$O390, Q$7, 0) )))),
(1-ABS(SLOPE($L360:$L390, $A360:$A390)-SLOPE(OFFSET($O360:$O390, Q$7, 0),$A360:$A390)))
)</f>
        <v>0.85198029807825892</v>
      </c>
      <c r="R390" s="64">
        <f t="shared" ca="1" si="475"/>
        <v>0.85934626506813128</v>
      </c>
      <c r="S390" s="64">
        <f t="shared" ca="1" si="475"/>
        <v>0.86260223150048965</v>
      </c>
      <c r="T390" s="64">
        <f t="shared" ca="1" si="475"/>
        <v>0.8877428790582782</v>
      </c>
      <c r="U390" s="64">
        <f t="shared" ca="1" si="475"/>
        <v>0.88888468834211409</v>
      </c>
      <c r="V390" s="64">
        <f t="shared" ca="1" si="475"/>
        <v>0.91246859201435526</v>
      </c>
      <c r="W390" s="64">
        <f t="shared" ca="1" si="475"/>
        <v>0.9314177218150953</v>
      </c>
      <c r="X390" s="64">
        <f t="shared" ca="1" si="475"/>
        <v>0.94339171113244458</v>
      </c>
      <c r="Y390" s="64">
        <f t="shared" ca="1" si="475"/>
        <v>0.93439715705752457</v>
      </c>
      <c r="Z390" s="64">
        <f t="shared" ca="1" si="475"/>
        <v>0.90391708097210055</v>
      </c>
      <c r="AA390" s="64">
        <f t="shared" ca="1" si="475"/>
        <v>0.88380719597256274</v>
      </c>
      <c r="AB390" s="64">
        <f t="shared" ca="1" si="475"/>
        <v>0.84145199793708125</v>
      </c>
      <c r="AC390" s="64">
        <f t="shared" ca="1" si="475"/>
        <v>0.78771749881941211</v>
      </c>
      <c r="AD390" s="64">
        <f t="shared" ca="1" si="475"/>
        <v>0.73227163229143599</v>
      </c>
      <c r="AE390" s="64">
        <f t="shared" ca="1" si="475"/>
        <v>0.97465025463614263</v>
      </c>
      <c r="AF390" s="64">
        <f t="shared" ca="1" si="475"/>
        <v>0.97010877565041298</v>
      </c>
      <c r="AG390" s="64">
        <f t="shared" ca="1" si="475"/>
        <v>0.95774762267262858</v>
      </c>
      <c r="AH390" s="64">
        <f t="shared" ca="1" si="475"/>
        <v>0.94783780538198203</v>
      </c>
      <c r="AI390" s="64">
        <f t="shared" ca="1" si="475"/>
        <v>0.94346317241313815</v>
      </c>
      <c r="AJ390" s="64">
        <f t="shared" ca="1" si="475"/>
        <v>0.92603755394143328</v>
      </c>
      <c r="AK390" s="64">
        <f t="shared" ca="1" si="475"/>
        <v>0.91763436318705427</v>
      </c>
      <c r="AL390" s="64">
        <f t="shared" ca="1" si="475"/>
        <v>0.90601029926269283</v>
      </c>
      <c r="AM390" s="64">
        <f t="shared" ca="1" si="475"/>
        <v>0.8863876266152193</v>
      </c>
      <c r="AN390" s="64">
        <f t="shared" ca="1" si="475"/>
        <v>0</v>
      </c>
      <c r="AO390" s="64">
        <f t="shared" ca="1" si="475"/>
        <v>0</v>
      </c>
      <c r="AP390" s="64">
        <f t="shared" ca="1" si="475"/>
        <v>0</v>
      </c>
      <c r="AQ390" s="64">
        <f t="shared" ca="1" si="475"/>
        <v>0</v>
      </c>
      <c r="AR390" s="64">
        <f t="shared" ca="1" si="475"/>
        <v>0</v>
      </c>
      <c r="AS390" s="64">
        <f t="shared" ca="1" si="475"/>
        <v>0</v>
      </c>
      <c r="AT390" s="64">
        <f t="shared" ca="1" si="475"/>
        <v>0</v>
      </c>
    </row>
    <row r="391" spans="1:62" x14ac:dyDescent="0.2">
      <c r="A391" s="45">
        <v>383</v>
      </c>
      <c r="B391" s="35">
        <f t="shared" si="407"/>
        <v>4.4212962962962982E-2</v>
      </c>
      <c r="C391" s="36">
        <v>84.728295578544788</v>
      </c>
      <c r="D391" s="29">
        <v>90</v>
      </c>
      <c r="E391" s="29">
        <v>3</v>
      </c>
      <c r="F391" s="37">
        <f t="shared" si="394"/>
        <v>0.5</v>
      </c>
      <c r="G391" s="38">
        <f t="shared" si="408"/>
        <v>90</v>
      </c>
      <c r="H391" s="31">
        <v>5</v>
      </c>
      <c r="I391" s="31">
        <v>20</v>
      </c>
      <c r="J391" s="36">
        <v>-18.37079508056156</v>
      </c>
      <c r="K391" s="37">
        <f t="shared" si="396"/>
        <v>-4.5926987701403901</v>
      </c>
      <c r="L391" s="30">
        <f t="shared" si="397"/>
        <v>-4.5926987701403901</v>
      </c>
      <c r="M391" s="37">
        <f t="shared" si="398"/>
        <v>85.407301229859613</v>
      </c>
      <c r="N391" s="37">
        <f t="shared" si="399"/>
        <v>85.407301229859613</v>
      </c>
      <c r="O391" s="37">
        <f t="shared" si="400"/>
        <v>-5.2717044214552118</v>
      </c>
      <c r="Q391" s="64">
        <f t="shared" ref="Q391:AT391" ca="1" si="476">IF(AND(ABS(SLOPE($L361:$L391,$A361:$A391)) &gt; $Q$3,
      ABS(SLOPE(OFFSET($O361:$O391, Q$7, 0),$A361:$A391)) &gt; $Q$3),
(MAX(0,(CORREL( $L361:$L391, OFFSET($O361:$O391, Q$7, 0) )))),
(1-ABS(SLOPE($L361:$L391, $A361:$A391)-SLOPE(OFFSET($O361:$O391, Q$7, 0),$A361:$A391)))
)</f>
        <v>0.82587952605458126</v>
      </c>
      <c r="R391" s="64">
        <f t="shared" ca="1" si="476"/>
        <v>0.82997406485376524</v>
      </c>
      <c r="S391" s="64">
        <f t="shared" ca="1" si="476"/>
        <v>0.85948775880965578</v>
      </c>
      <c r="T391" s="64">
        <f t="shared" ca="1" si="476"/>
        <v>0.86149488132364749</v>
      </c>
      <c r="U391" s="64">
        <f t="shared" ca="1" si="476"/>
        <v>0.89147427785944389</v>
      </c>
      <c r="V391" s="64">
        <f t="shared" ca="1" si="476"/>
        <v>0.91885805827493572</v>
      </c>
      <c r="W391" s="64">
        <f t="shared" ca="1" si="476"/>
        <v>0.94034342939730853</v>
      </c>
      <c r="X391" s="64">
        <f t="shared" ca="1" si="476"/>
        <v>0.93671312738731094</v>
      </c>
      <c r="Y391" s="64">
        <f t="shared" ca="1" si="476"/>
        <v>0.91487636183357712</v>
      </c>
      <c r="Z391" s="64">
        <f t="shared" ca="1" si="476"/>
        <v>0.89927562195778232</v>
      </c>
      <c r="AA391" s="64">
        <f t="shared" ca="1" si="476"/>
        <v>0.85943651404127031</v>
      </c>
      <c r="AB391" s="64">
        <f t="shared" ca="1" si="476"/>
        <v>0.80724183097655444</v>
      </c>
      <c r="AC391" s="64">
        <f t="shared" ca="1" si="476"/>
        <v>0.75288077490199812</v>
      </c>
      <c r="AD391" s="64">
        <f t="shared" ca="1" si="476"/>
        <v>0.9843369150835477</v>
      </c>
      <c r="AE391" s="64">
        <f t="shared" ca="1" si="476"/>
        <v>0.97979543609781805</v>
      </c>
      <c r="AF391" s="64">
        <f t="shared" ca="1" si="476"/>
        <v>0.96743428312003366</v>
      </c>
      <c r="AG391" s="64">
        <f t="shared" ca="1" si="476"/>
        <v>0.95752446582938711</v>
      </c>
      <c r="AH391" s="64">
        <f t="shared" ca="1" si="476"/>
        <v>0.95314983286054311</v>
      </c>
      <c r="AI391" s="64">
        <f t="shared" ca="1" si="476"/>
        <v>0.93572421438883835</v>
      </c>
      <c r="AJ391" s="64">
        <f t="shared" ca="1" si="476"/>
        <v>0.92732102363445934</v>
      </c>
      <c r="AK391" s="64">
        <f t="shared" ca="1" si="476"/>
        <v>0.9156969597100979</v>
      </c>
      <c r="AL391" s="64">
        <f t="shared" ca="1" si="476"/>
        <v>0.89607428706262438</v>
      </c>
      <c r="AM391" s="64">
        <f t="shared" ca="1" si="476"/>
        <v>0</v>
      </c>
      <c r="AN391" s="64">
        <f t="shared" ca="1" si="476"/>
        <v>0</v>
      </c>
      <c r="AO391" s="64">
        <f t="shared" ca="1" si="476"/>
        <v>0</v>
      </c>
      <c r="AP391" s="64">
        <f t="shared" ca="1" si="476"/>
        <v>0</v>
      </c>
      <c r="AQ391" s="64">
        <f t="shared" ca="1" si="476"/>
        <v>0</v>
      </c>
      <c r="AR391" s="64">
        <f t="shared" ca="1" si="476"/>
        <v>0</v>
      </c>
      <c r="AS391" s="64">
        <f t="shared" ca="1" si="476"/>
        <v>0</v>
      </c>
      <c r="AT391" s="64">
        <f t="shared" ca="1" si="476"/>
        <v>0</v>
      </c>
    </row>
    <row r="392" spans="1:62" x14ac:dyDescent="0.2">
      <c r="A392" s="45">
        <v>384</v>
      </c>
      <c r="B392" s="35">
        <f t="shared" si="407"/>
        <v>4.4328703703703724E-2</v>
      </c>
      <c r="C392" s="36">
        <v>84.573647808576368</v>
      </c>
      <c r="D392" s="29">
        <v>90</v>
      </c>
      <c r="E392" s="29">
        <v>3</v>
      </c>
      <c r="F392" s="37">
        <f t="shared" si="394"/>
        <v>0.5</v>
      </c>
      <c r="G392" s="38">
        <f t="shared" si="408"/>
        <v>90</v>
      </c>
      <c r="H392" s="31">
        <v>5</v>
      </c>
      <c r="I392" s="31">
        <v>20</v>
      </c>
      <c r="J392" s="36">
        <v>-17.985196826828982</v>
      </c>
      <c r="K392" s="37">
        <f t="shared" si="396"/>
        <v>-4.4962992067072456</v>
      </c>
      <c r="L392" s="30">
        <f t="shared" si="397"/>
        <v>-4.4962992067072456</v>
      </c>
      <c r="M392" s="37">
        <f t="shared" si="398"/>
        <v>85.503700793292751</v>
      </c>
      <c r="N392" s="37">
        <f t="shared" si="399"/>
        <v>85.503700793292751</v>
      </c>
      <c r="O392" s="37">
        <f t="shared" si="400"/>
        <v>-5.4263521914236321</v>
      </c>
      <c r="Q392" s="64">
        <f t="shared" ref="Q392:AT392" ca="1" si="477">IF(AND(ABS(SLOPE($L362:$L392,$A362:$A392)) &gt; $Q$3,
      ABS(SLOPE(OFFSET($O362:$O392, Q$7, 0),$A362:$A392)) &gt; $Q$3),
(MAX(0,(CORREL( $L362:$L392, OFFSET($O362:$O392, Q$7, 0) )))),
(1-ABS(SLOPE($L362:$L392, $A362:$A392)-SLOPE(OFFSET($O362:$O392, Q$7, 0),$A362:$A392)))
)</f>
        <v>0.78398868550283052</v>
      </c>
      <c r="R392" s="64">
        <f t="shared" ca="1" si="477"/>
        <v>0.81872695617892843</v>
      </c>
      <c r="S392" s="64">
        <f t="shared" ca="1" si="477"/>
        <v>0.82179344971602808</v>
      </c>
      <c r="T392" s="64">
        <f t="shared" ca="1" si="477"/>
        <v>0.85950160931660047</v>
      </c>
      <c r="U392" s="64">
        <f t="shared" ca="1" si="477"/>
        <v>0.89715947293153131</v>
      </c>
      <c r="V392" s="64">
        <f t="shared" ca="1" si="477"/>
        <v>0.93029312280355159</v>
      </c>
      <c r="W392" s="64">
        <f t="shared" ca="1" si="477"/>
        <v>0.93333726811370976</v>
      </c>
      <c r="X392" s="64">
        <f t="shared" ca="1" si="477"/>
        <v>0.92236152540622662</v>
      </c>
      <c r="Y392" s="64">
        <f t="shared" ca="1" si="477"/>
        <v>0.91369595788140145</v>
      </c>
      <c r="Z392" s="64">
        <f t="shared" ca="1" si="477"/>
        <v>0.87805136392929362</v>
      </c>
      <c r="AA392" s="64">
        <f t="shared" ca="1" si="477"/>
        <v>0.82854682512278821</v>
      </c>
      <c r="AB392" s="64">
        <f t="shared" ca="1" si="477"/>
        <v>0.77604703996468671</v>
      </c>
      <c r="AC392" s="64">
        <f t="shared" ca="1" si="477"/>
        <v>0.99415737514939007</v>
      </c>
      <c r="AD392" s="64">
        <f t="shared" ca="1" si="477"/>
        <v>0.98961589616366041</v>
      </c>
      <c r="AE392" s="64">
        <f t="shared" ca="1" si="477"/>
        <v>0.97725474318587602</v>
      </c>
      <c r="AF392" s="64">
        <f t="shared" ca="1" si="477"/>
        <v>0.96734492589522947</v>
      </c>
      <c r="AG392" s="64">
        <f t="shared" ca="1" si="477"/>
        <v>0.96297029292638558</v>
      </c>
      <c r="AH392" s="64">
        <f t="shared" ca="1" si="477"/>
        <v>0.94554467445468071</v>
      </c>
      <c r="AI392" s="64">
        <f t="shared" ca="1" si="477"/>
        <v>0.9371414837003017</v>
      </c>
      <c r="AJ392" s="64">
        <f t="shared" ca="1" si="477"/>
        <v>0.92551741977594026</v>
      </c>
      <c r="AK392" s="64">
        <f t="shared" ca="1" si="477"/>
        <v>0.90589474712846674</v>
      </c>
      <c r="AL392" s="64">
        <f t="shared" ca="1" si="477"/>
        <v>0</v>
      </c>
      <c r="AM392" s="64">
        <f t="shared" ca="1" si="477"/>
        <v>0</v>
      </c>
      <c r="AN392" s="64">
        <f t="shared" ca="1" si="477"/>
        <v>0</v>
      </c>
      <c r="AO392" s="64">
        <f t="shared" ca="1" si="477"/>
        <v>0</v>
      </c>
      <c r="AP392" s="64">
        <f t="shared" ca="1" si="477"/>
        <v>0</v>
      </c>
      <c r="AQ392" s="64">
        <f t="shared" ca="1" si="477"/>
        <v>0</v>
      </c>
      <c r="AR392" s="64">
        <f t="shared" ca="1" si="477"/>
        <v>0</v>
      </c>
      <c r="AS392" s="64">
        <f t="shared" ca="1" si="477"/>
        <v>0</v>
      </c>
      <c r="AT392" s="64">
        <f t="shared" ca="1" si="477"/>
        <v>0</v>
      </c>
    </row>
    <row r="393" spans="1:62" x14ac:dyDescent="0.2">
      <c r="A393" s="45">
        <v>385</v>
      </c>
      <c r="B393" s="35">
        <f t="shared" si="407"/>
        <v>4.4444444444444467E-2</v>
      </c>
      <c r="C393" s="36">
        <v>84.882144093188657</v>
      </c>
      <c r="D393" s="29">
        <v>90</v>
      </c>
      <c r="E393" s="29">
        <v>3</v>
      </c>
      <c r="F393" s="37">
        <f t="shared" ref="F393:F399" si="478">E393/6</f>
        <v>0.5</v>
      </c>
      <c r="G393" s="38">
        <f t="shared" si="408"/>
        <v>90</v>
      </c>
      <c r="H393" s="31">
        <v>5</v>
      </c>
      <c r="I393" s="31">
        <v>20</v>
      </c>
      <c r="J393" s="36">
        <v>-17.561056939266258</v>
      </c>
      <c r="K393" s="37">
        <f t="shared" si="396"/>
        <v>-4.3902642348165646</v>
      </c>
      <c r="L393" s="30">
        <f t="shared" si="397"/>
        <v>-4.3902642348165646</v>
      </c>
      <c r="M393" s="37">
        <f t="shared" si="398"/>
        <v>85.60973576518343</v>
      </c>
      <c r="N393" s="37">
        <f t="shared" si="399"/>
        <v>85.60973576518343</v>
      </c>
      <c r="O393" s="37">
        <f t="shared" si="400"/>
        <v>-5.1178559068113429</v>
      </c>
      <c r="Q393" s="64">
        <f t="shared" ref="Q393:AT393" ca="1" si="479">IF(AND(ABS(SLOPE($L363:$L393,$A363:$A393)) &gt; $Q$3,
      ABS(SLOPE(OFFSET($O363:$O393, Q$7, 0),$A363:$A393)) &gt; $Q$3),
(MAX(0,(CORREL( $L363:$L393, OFFSET($O363:$O393, Q$7, 0) )))),
(1-ABS(SLOPE($L363:$L393, $A363:$A393)-SLOPE(OFFSET($O363:$O393, Q$7, 0),$A363:$A393)))
)</f>
        <v>0.89243417852225093</v>
      </c>
      <c r="R393" s="64">
        <f t="shared" ca="1" si="479"/>
        <v>0.90113149071599219</v>
      </c>
      <c r="S393" s="64">
        <f t="shared" ca="1" si="479"/>
        <v>0.90902613826685075</v>
      </c>
      <c r="T393" s="64">
        <f t="shared" ca="1" si="479"/>
        <v>0.91948436185943438</v>
      </c>
      <c r="U393" s="64">
        <f t="shared" ca="1" si="479"/>
        <v>0.93089632097384856</v>
      </c>
      <c r="V393" s="64">
        <f t="shared" ca="1" si="479"/>
        <v>0.94385638827587193</v>
      </c>
      <c r="W393" s="64">
        <f t="shared" ca="1" si="479"/>
        <v>0.9613215689116571</v>
      </c>
      <c r="X393" s="64">
        <f t="shared" ca="1" si="479"/>
        <v>0.96491443202674509</v>
      </c>
      <c r="Y393" s="64">
        <f t="shared" ca="1" si="479"/>
        <v>0.9728401916439583</v>
      </c>
      <c r="Z393" s="64">
        <f t="shared" ca="1" si="479"/>
        <v>0.98126798955372996</v>
      </c>
      <c r="AA393" s="64">
        <f t="shared" ca="1" si="479"/>
        <v>0.98776142383032806</v>
      </c>
      <c r="AB393" s="64">
        <f t="shared" ca="1" si="479"/>
        <v>0.99590941006117051</v>
      </c>
      <c r="AC393" s="64">
        <f t="shared" ca="1" si="479"/>
        <v>0.99954911095309995</v>
      </c>
      <c r="AD393" s="64">
        <f t="shared" ca="1" si="479"/>
        <v>0.98718795797531544</v>
      </c>
      <c r="AE393" s="64">
        <f t="shared" ca="1" si="479"/>
        <v>0.97727814068466901</v>
      </c>
      <c r="AF393" s="64">
        <f t="shared" ca="1" si="479"/>
        <v>0.97290350771582501</v>
      </c>
      <c r="AG393" s="64">
        <f t="shared" ca="1" si="479"/>
        <v>0.95547788924412025</v>
      </c>
      <c r="AH393" s="64">
        <f t="shared" ca="1" si="479"/>
        <v>0.94707469848974124</v>
      </c>
      <c r="AI393" s="64">
        <f t="shared" ca="1" si="479"/>
        <v>0.9354506345653798</v>
      </c>
      <c r="AJ393" s="64">
        <f t="shared" ca="1" si="479"/>
        <v>0.91582796191790627</v>
      </c>
      <c r="AK393" s="64">
        <f t="shared" ca="1" si="479"/>
        <v>0.89198159318276149</v>
      </c>
      <c r="AL393" s="64">
        <f t="shared" ca="1" si="479"/>
        <v>0.87849616819304921</v>
      </c>
      <c r="AM393" s="64">
        <f t="shared" ca="1" si="479"/>
        <v>0.84799003783957994</v>
      </c>
      <c r="AN393" s="64">
        <f t="shared" ca="1" si="479"/>
        <v>0.83556922635590403</v>
      </c>
      <c r="AO393" s="64">
        <f t="shared" ca="1" si="479"/>
        <v>0.79984471368816368</v>
      </c>
      <c r="AP393" s="64">
        <f t="shared" ca="1" si="479"/>
        <v>0.77385919855737717</v>
      </c>
      <c r="AQ393" s="64">
        <f t="shared" ca="1" si="479"/>
        <v>0.77109406299422534</v>
      </c>
      <c r="AR393" s="64">
        <f t="shared" ca="1" si="479"/>
        <v>0.74919531158175401</v>
      </c>
      <c r="AS393" s="64">
        <f t="shared" ca="1" si="479"/>
        <v>0.76822192827079394</v>
      </c>
      <c r="AT393" s="64">
        <f t="shared" ca="1" si="479"/>
        <v>0.74387438485712987</v>
      </c>
    </row>
    <row r="394" spans="1:62" x14ac:dyDescent="0.2">
      <c r="A394" s="45">
        <v>386</v>
      </c>
      <c r="B394" s="35">
        <f t="shared" si="407"/>
        <v>4.456018518518521E-2</v>
      </c>
      <c r="C394" s="36">
        <v>84.610011110666619</v>
      </c>
      <c r="D394" s="29">
        <v>90</v>
      </c>
      <c r="E394" s="29">
        <v>3</v>
      </c>
      <c r="F394" s="37">
        <f t="shared" si="478"/>
        <v>0.5</v>
      </c>
      <c r="G394" s="38">
        <f t="shared" si="408"/>
        <v>90</v>
      </c>
      <c r="H394" s="31">
        <v>5</v>
      </c>
      <c r="I394" s="31">
        <v>20</v>
      </c>
      <c r="J394" s="36">
        <v>-17.099284334489479</v>
      </c>
      <c r="K394" s="37">
        <f t="shared" ref="K394:K399" si="480">H394 * J394 / I394</f>
        <v>-4.2748210836223697</v>
      </c>
      <c r="L394" s="30">
        <f t="shared" ref="L394:L399" si="481">K394</f>
        <v>-4.2748210836223697</v>
      </c>
      <c r="M394" s="37">
        <f t="shared" ref="M394:M399" si="482">D394 + K394</f>
        <v>85.725178916377629</v>
      </c>
      <c r="N394" s="37">
        <f t="shared" ref="N394:N399" si="483">G394 + L394</f>
        <v>85.725178916377629</v>
      </c>
      <c r="O394" s="37">
        <f t="shared" ref="O394:O399" si="484">C394 - G394</f>
        <v>-5.3899888893333809</v>
      </c>
      <c r="Q394" s="64">
        <f t="shared" ref="Q394:AT394" ca="1" si="485">IF(AND(ABS(SLOPE($L364:$L394,$A364:$A394)) &gt; $Q$3,
      ABS(SLOPE(OFFSET($O364:$O394, Q$7, 0),$A364:$A394)) &gt; $Q$3),
(MAX(0,(CORREL( $L364:$L394, OFFSET($O364:$O394, Q$7, 0) )))),
(1-ABS(SLOPE($L364:$L394, $A364:$A394)-SLOPE(OFFSET($O364:$O394, Q$7, 0),$A364:$A394)))
)</f>
        <v>0.89110680772713735</v>
      </c>
      <c r="R394" s="64">
        <f t="shared" ca="1" si="485"/>
        <v>0.89900145527799591</v>
      </c>
      <c r="S394" s="64">
        <f t="shared" ca="1" si="485"/>
        <v>0.90945967887057955</v>
      </c>
      <c r="T394" s="64">
        <f t="shared" ca="1" si="485"/>
        <v>0.92087163798499372</v>
      </c>
      <c r="U394" s="64">
        <f t="shared" ca="1" si="485"/>
        <v>0.9338317052870172</v>
      </c>
      <c r="V394" s="64">
        <f t="shared" ca="1" si="485"/>
        <v>0.95129688592280226</v>
      </c>
      <c r="W394" s="64">
        <f t="shared" ca="1" si="485"/>
        <v>0.95488974903789037</v>
      </c>
      <c r="X394" s="64">
        <f t="shared" ca="1" si="485"/>
        <v>0.96281550865510346</v>
      </c>
      <c r="Y394" s="64">
        <f t="shared" ca="1" si="485"/>
        <v>0.97124330656487512</v>
      </c>
      <c r="Z394" s="64">
        <f t="shared" ca="1" si="485"/>
        <v>0.97773674084147333</v>
      </c>
      <c r="AA394" s="64">
        <f t="shared" ca="1" si="485"/>
        <v>0.98588472707231567</v>
      </c>
      <c r="AB394" s="64">
        <f t="shared" ca="1" si="485"/>
        <v>0.99042620605804521</v>
      </c>
      <c r="AC394" s="64">
        <f t="shared" ca="1" si="485"/>
        <v>0.99721264096417028</v>
      </c>
      <c r="AD394" s="64">
        <f t="shared" ca="1" si="485"/>
        <v>0.98730282367352384</v>
      </c>
      <c r="AE394" s="64">
        <f t="shared" ca="1" si="485"/>
        <v>0.98292819070467985</v>
      </c>
      <c r="AF394" s="64">
        <f t="shared" ca="1" si="485"/>
        <v>0.96550257223297498</v>
      </c>
      <c r="AG394" s="64">
        <f t="shared" ca="1" si="485"/>
        <v>0.95709938147859597</v>
      </c>
      <c r="AH394" s="64">
        <f t="shared" ca="1" si="485"/>
        <v>0.94547531755423464</v>
      </c>
      <c r="AI394" s="64">
        <f t="shared" ca="1" si="485"/>
        <v>0.92585264490676111</v>
      </c>
      <c r="AJ394" s="64">
        <f t="shared" ca="1" si="485"/>
        <v>0.90200627617161633</v>
      </c>
      <c r="AK394" s="64">
        <f t="shared" ca="1" si="485"/>
        <v>0.88852085118190394</v>
      </c>
      <c r="AL394" s="64">
        <f t="shared" ca="1" si="485"/>
        <v>0.85801472082843477</v>
      </c>
      <c r="AM394" s="64">
        <f t="shared" ca="1" si="485"/>
        <v>0.84559390934475887</v>
      </c>
      <c r="AN394" s="64">
        <f t="shared" ca="1" si="485"/>
        <v>0.80986939667701852</v>
      </c>
      <c r="AO394" s="64">
        <f t="shared" ca="1" si="485"/>
        <v>0.78388388154623201</v>
      </c>
      <c r="AP394" s="64">
        <f t="shared" ca="1" si="485"/>
        <v>0.78111874598308018</v>
      </c>
      <c r="AQ394" s="64">
        <f t="shared" ca="1" si="485"/>
        <v>0.75921999457060885</v>
      </c>
      <c r="AR394" s="64">
        <f t="shared" ca="1" si="485"/>
        <v>0.77824661125964878</v>
      </c>
      <c r="AS394" s="64">
        <f t="shared" ca="1" si="485"/>
        <v>0.75389906784598471</v>
      </c>
      <c r="AT394" s="64">
        <f t="shared" ca="1" si="485"/>
        <v>0.75431009750602174</v>
      </c>
    </row>
    <row r="395" spans="1:62" x14ac:dyDescent="0.2">
      <c r="A395" s="45">
        <v>387</v>
      </c>
      <c r="B395" s="35">
        <f>B394 + TIME(0,0,10)</f>
        <v>4.4675925925925952E-2</v>
      </c>
      <c r="C395" s="36">
        <v>85.310304030810244</v>
      </c>
      <c r="D395" s="29">
        <v>90</v>
      </c>
      <c r="E395" s="29">
        <v>3</v>
      </c>
      <c r="F395" s="37">
        <f t="shared" si="478"/>
        <v>0.5</v>
      </c>
      <c r="G395" s="38">
        <f>IF( ABS(D395 - G394) &lt; F395, D395, G394 + SIGN( D395 - G394 ) * F395 )</f>
        <v>90</v>
      </c>
      <c r="H395" s="31">
        <v>5</v>
      </c>
      <c r="I395" s="31">
        <v>20</v>
      </c>
      <c r="J395" s="36">
        <v>-16.600868574682345</v>
      </c>
      <c r="K395" s="37">
        <f t="shared" si="480"/>
        <v>-4.1502171436705861</v>
      </c>
      <c r="L395" s="30">
        <f t="shared" si="481"/>
        <v>-4.1502171436705861</v>
      </c>
      <c r="M395" s="37">
        <f t="shared" si="482"/>
        <v>85.849782856329412</v>
      </c>
      <c r="N395" s="37">
        <f t="shared" si="483"/>
        <v>85.849782856329412</v>
      </c>
      <c r="O395" s="37">
        <f t="shared" si="484"/>
        <v>-4.6896959691897564</v>
      </c>
      <c r="Q395" s="64">
        <f t="shared" ref="Q395:AT395" ca="1" si="486">IF(AND(ABS(SLOPE($L365:$L395,$A365:$A395)) &gt; $Q$3,
      ABS(SLOPE(OFFSET($O365:$O395, Q$7, 0),$A365:$A395)) &gt; $Q$3),
(MAX(0,(CORREL( $L365:$L395, OFFSET($O365:$O395, Q$7, 0) )))),
(1-ABS(SLOPE($L365:$L395, $A365:$A395)-SLOPE(OFFSET($O365:$O395, Q$7, 0),$A365:$A395)))
)</f>
        <v>0.88890678662698919</v>
      </c>
      <c r="R395" s="64">
        <f t="shared" ca="1" si="486"/>
        <v>0.89936501021957282</v>
      </c>
      <c r="S395" s="64">
        <f t="shared" ca="1" si="486"/>
        <v>0.91077696933398689</v>
      </c>
      <c r="T395" s="64">
        <f t="shared" ca="1" si="486"/>
        <v>0.92373703663601048</v>
      </c>
      <c r="U395" s="64">
        <f t="shared" ca="1" si="486"/>
        <v>0.94120221727179554</v>
      </c>
      <c r="V395" s="64">
        <f t="shared" ca="1" si="486"/>
        <v>0.94479508038688353</v>
      </c>
      <c r="W395" s="64">
        <f t="shared" ca="1" si="486"/>
        <v>0.95272084000409674</v>
      </c>
      <c r="X395" s="64">
        <f t="shared" ca="1" si="486"/>
        <v>0.9611486379138684</v>
      </c>
      <c r="Y395" s="64">
        <f t="shared" ca="1" si="486"/>
        <v>0.9676420721904665</v>
      </c>
      <c r="Z395" s="64">
        <f t="shared" ca="1" si="486"/>
        <v>0.97579005842130895</v>
      </c>
      <c r="AA395" s="64">
        <f t="shared" ca="1" si="486"/>
        <v>0.98033153740703849</v>
      </c>
      <c r="AB395" s="64">
        <f t="shared" ca="1" si="486"/>
        <v>0.992692690384823</v>
      </c>
      <c r="AC395" s="64">
        <f t="shared" ca="1" si="486"/>
        <v>0.99739749232453057</v>
      </c>
      <c r="AD395" s="64">
        <f t="shared" ca="1" si="486"/>
        <v>0.99302285935568657</v>
      </c>
      <c r="AE395" s="64">
        <f t="shared" ca="1" si="486"/>
        <v>0.97559724088398181</v>
      </c>
      <c r="AF395" s="64">
        <f t="shared" ca="1" si="486"/>
        <v>0.9671940501296028</v>
      </c>
      <c r="AG395" s="64">
        <f t="shared" ca="1" si="486"/>
        <v>0.95556998620524136</v>
      </c>
      <c r="AH395" s="64">
        <f t="shared" ca="1" si="486"/>
        <v>0.93594731355776783</v>
      </c>
      <c r="AI395" s="64">
        <f t="shared" ca="1" si="486"/>
        <v>0.91210094482262305</v>
      </c>
      <c r="AJ395" s="64">
        <f t="shared" ca="1" si="486"/>
        <v>0.89861551983291066</v>
      </c>
      <c r="AK395" s="64">
        <f t="shared" ca="1" si="486"/>
        <v>0.8681093894794415</v>
      </c>
      <c r="AL395" s="64">
        <f t="shared" ca="1" si="486"/>
        <v>0.8556885779957657</v>
      </c>
      <c r="AM395" s="64">
        <f t="shared" ca="1" si="486"/>
        <v>0.81996406532802535</v>
      </c>
      <c r="AN395" s="64">
        <f t="shared" ca="1" si="486"/>
        <v>0.79397855019723873</v>
      </c>
      <c r="AO395" s="64">
        <f t="shared" ca="1" si="486"/>
        <v>0.7912134146340869</v>
      </c>
      <c r="AP395" s="64">
        <f t="shared" ca="1" si="486"/>
        <v>0.76931466322161557</v>
      </c>
      <c r="AQ395" s="64">
        <f t="shared" ca="1" si="486"/>
        <v>0.7883412799106555</v>
      </c>
      <c r="AR395" s="64">
        <f t="shared" ca="1" si="486"/>
        <v>0.76399373649699143</v>
      </c>
      <c r="AS395" s="64">
        <f t="shared" ca="1" si="486"/>
        <v>0.76440476615702846</v>
      </c>
      <c r="AT395" s="64">
        <f t="shared" ca="1" si="486"/>
        <v>0.74629829225801259</v>
      </c>
    </row>
    <row r="396" spans="1:62" x14ac:dyDescent="0.2">
      <c r="A396" s="45">
        <v>388</v>
      </c>
      <c r="B396" s="35">
        <f>B395 + TIME(0,0,10)</f>
        <v>4.4791666666666695E-2</v>
      </c>
      <c r="C396" s="36">
        <v>85.725834033965995</v>
      </c>
      <c r="D396" s="29">
        <v>90</v>
      </c>
      <c r="E396" s="29">
        <v>3</v>
      </c>
      <c r="F396" s="37">
        <f t="shared" si="478"/>
        <v>0.5</v>
      </c>
      <c r="G396" s="38">
        <f>IF( ABS(D396 - G395) &lt; F396, D396, G395 + SIGN( D396 - G395 ) * F396 )</f>
        <v>90</v>
      </c>
      <c r="H396" s="31">
        <v>5</v>
      </c>
      <c r="I396" s="31">
        <v>20</v>
      </c>
      <c r="J396" s="36">
        <v>-16.066877746999779</v>
      </c>
      <c r="K396" s="37">
        <f t="shared" si="480"/>
        <v>-4.0167194367499448</v>
      </c>
      <c r="L396" s="30">
        <f t="shared" si="481"/>
        <v>-4.0167194367499448</v>
      </c>
      <c r="M396" s="37">
        <f t="shared" si="482"/>
        <v>85.983280563250048</v>
      </c>
      <c r="N396" s="37">
        <f t="shared" si="483"/>
        <v>85.983280563250048</v>
      </c>
      <c r="O396" s="37">
        <f t="shared" si="484"/>
        <v>-4.2741659660340048</v>
      </c>
      <c r="Q396" s="64">
        <f t="shared" ref="Q396:AT396" ca="1" si="487">IF(AND(ABS(SLOPE($L366:$L396,$A366:$A396)) &gt; $Q$3,
      ABS(SLOPE(OFFSET($O366:$O396, Q$7, 0),$A366:$A396)) &gt; $Q$3),
(MAX(0,(CORREL( $L366:$L396, OFFSET($O366:$O396, Q$7, 0) )))),
(1-ABS(SLOPE($L366:$L396, $A366:$A396)-SLOPE(OFFSET($O366:$O396, Q$7, 0),$A366:$A396)))
)</f>
        <v>0.88922198842044931</v>
      </c>
      <c r="R396" s="64">
        <f t="shared" ca="1" si="487"/>
        <v>0.90063394753486348</v>
      </c>
      <c r="S396" s="64">
        <f t="shared" ca="1" si="487"/>
        <v>0.91359401483688696</v>
      </c>
      <c r="T396" s="64">
        <f t="shared" ca="1" si="487"/>
        <v>0.93105919547267202</v>
      </c>
      <c r="U396" s="64">
        <f t="shared" ca="1" si="487"/>
        <v>0.93465205858776002</v>
      </c>
      <c r="V396" s="64">
        <f t="shared" ca="1" si="487"/>
        <v>0.94257781820497322</v>
      </c>
      <c r="W396" s="64">
        <f t="shared" ca="1" si="487"/>
        <v>0.95100561611474488</v>
      </c>
      <c r="X396" s="64">
        <f t="shared" ca="1" si="487"/>
        <v>0.95749905039134298</v>
      </c>
      <c r="Y396" s="64">
        <f t="shared" ca="1" si="487"/>
        <v>0.96564703662218543</v>
      </c>
      <c r="Z396" s="64">
        <f t="shared" ca="1" si="487"/>
        <v>0.97018851560791497</v>
      </c>
      <c r="AA396" s="64">
        <f t="shared" ca="1" si="487"/>
        <v>0.98254966858569948</v>
      </c>
      <c r="AB396" s="64">
        <f t="shared" ca="1" si="487"/>
        <v>0.99245948587634591</v>
      </c>
      <c r="AC396" s="64">
        <f t="shared" ca="1" si="487"/>
        <v>0.99683411884518991</v>
      </c>
      <c r="AD396" s="64">
        <f t="shared" ca="1" si="487"/>
        <v>0.98574026268310522</v>
      </c>
      <c r="AE396" s="64">
        <f t="shared" ca="1" si="487"/>
        <v>0.97733707192872621</v>
      </c>
      <c r="AF396" s="64">
        <f t="shared" ca="1" si="487"/>
        <v>0.96571300800436488</v>
      </c>
      <c r="AG396" s="64">
        <f t="shared" ca="1" si="487"/>
        <v>0.94609033535689135</v>
      </c>
      <c r="AH396" s="64">
        <f t="shared" ca="1" si="487"/>
        <v>0.92224396662174657</v>
      </c>
      <c r="AI396" s="64">
        <f t="shared" ca="1" si="487"/>
        <v>0.90875854163203418</v>
      </c>
      <c r="AJ396" s="64">
        <f t="shared" ca="1" si="487"/>
        <v>0.87825241127856501</v>
      </c>
      <c r="AK396" s="64">
        <f t="shared" ca="1" si="487"/>
        <v>0.86583159979488911</v>
      </c>
      <c r="AL396" s="64">
        <f t="shared" ca="1" si="487"/>
        <v>0.83010708712714876</v>
      </c>
      <c r="AM396" s="64">
        <f t="shared" ca="1" si="487"/>
        <v>0.80412157199636225</v>
      </c>
      <c r="AN396" s="64">
        <f t="shared" ca="1" si="487"/>
        <v>0.80135643643321042</v>
      </c>
      <c r="AO396" s="64">
        <f t="shared" ca="1" si="487"/>
        <v>0.77945768502073909</v>
      </c>
      <c r="AP396" s="64">
        <f t="shared" ca="1" si="487"/>
        <v>0.79848430170977902</v>
      </c>
      <c r="AQ396" s="64">
        <f t="shared" ca="1" si="487"/>
        <v>0.77413675829611495</v>
      </c>
      <c r="AR396" s="64">
        <f t="shared" ca="1" si="487"/>
        <v>0.77454778795615198</v>
      </c>
      <c r="AS396" s="64">
        <f t="shared" ca="1" si="487"/>
        <v>0.75644131405713599</v>
      </c>
      <c r="AT396" s="64">
        <f t="shared" ca="1" si="487"/>
        <v>0.85672449182523658</v>
      </c>
    </row>
    <row r="397" spans="1:62" x14ac:dyDescent="0.2">
      <c r="A397" s="45">
        <v>389</v>
      </c>
      <c r="B397" s="35">
        <f>B396 + TIME(0,0,10)</f>
        <v>4.4907407407407438E-2</v>
      </c>
      <c r="C397" s="36">
        <v>85.934414959768773</v>
      </c>
      <c r="D397" s="29">
        <v>90</v>
      </c>
      <c r="E397" s="29">
        <v>3</v>
      </c>
      <c r="F397" s="37">
        <f t="shared" si="478"/>
        <v>0.5</v>
      </c>
      <c r="G397" s="38">
        <f>IF( ABS(D397 - G396) &lt; F397, D397, G396 + SIGN( D397 - G396 ) * F397 )</f>
        <v>90</v>
      </c>
      <c r="H397" s="31">
        <v>5</v>
      </c>
      <c r="I397" s="31">
        <v>20</v>
      </c>
      <c r="J397" s="36">
        <v>-15.49845617469537</v>
      </c>
      <c r="K397" s="37">
        <f t="shared" si="480"/>
        <v>-3.874614043673843</v>
      </c>
      <c r="L397" s="30">
        <f t="shared" si="481"/>
        <v>-3.874614043673843</v>
      </c>
      <c r="M397" s="37">
        <f t="shared" si="482"/>
        <v>86.125385956326156</v>
      </c>
      <c r="N397" s="37">
        <f t="shared" si="483"/>
        <v>86.125385956326156</v>
      </c>
      <c r="O397" s="37">
        <f t="shared" si="484"/>
        <v>-4.0655850402312268</v>
      </c>
      <c r="Q397" s="64">
        <f t="shared" ref="Q397:AT397" ca="1" si="488">IF(AND(ABS(SLOPE($L367:$L397,$A367:$A397)) &gt; $Q$3,
      ABS(SLOPE(OFFSET($O367:$O397, Q$7, 0),$A367:$A397)) &gt; $Q$3),
(MAX(0,(CORREL( $L367:$L397, OFFSET($O367:$O397, Q$7, 0) )))),
(1-ABS(SLOPE($L367:$L397, $A367:$A397)-SLOPE(OFFSET($O367:$O397, Q$7, 0),$A367:$A397)))
)</f>
        <v>0.89046430872072635</v>
      </c>
      <c r="R397" s="64">
        <f t="shared" ca="1" si="488"/>
        <v>0.90342437602274983</v>
      </c>
      <c r="S397" s="64">
        <f t="shared" ca="1" si="488"/>
        <v>0.92088955665853489</v>
      </c>
      <c r="T397" s="64">
        <f t="shared" ca="1" si="488"/>
        <v>0.92448241977362289</v>
      </c>
      <c r="U397" s="64">
        <f t="shared" ca="1" si="488"/>
        <v>0.93240817939083609</v>
      </c>
      <c r="V397" s="64">
        <f t="shared" ca="1" si="488"/>
        <v>0.94083597730060775</v>
      </c>
      <c r="W397" s="64">
        <f t="shared" ca="1" si="488"/>
        <v>0.94732941157720585</v>
      </c>
      <c r="X397" s="64">
        <f t="shared" ca="1" si="488"/>
        <v>0.9554773978080483</v>
      </c>
      <c r="Y397" s="64">
        <f t="shared" ca="1" si="488"/>
        <v>0.96001887679377784</v>
      </c>
      <c r="Z397" s="64">
        <f t="shared" ca="1" si="488"/>
        <v>0.97238002977156235</v>
      </c>
      <c r="AA397" s="64">
        <f t="shared" ca="1" si="488"/>
        <v>0.98228984706220879</v>
      </c>
      <c r="AB397" s="64">
        <f t="shared" ca="1" si="488"/>
        <v>0.98666448003105278</v>
      </c>
      <c r="AC397" s="64">
        <f t="shared" ca="1" si="488"/>
        <v>0.99590990149724246</v>
      </c>
      <c r="AD397" s="64">
        <f t="shared" ca="1" si="488"/>
        <v>0.98750671074286334</v>
      </c>
      <c r="AE397" s="64">
        <f t="shared" ca="1" si="488"/>
        <v>0.97588264681850201</v>
      </c>
      <c r="AF397" s="64">
        <f t="shared" ca="1" si="488"/>
        <v>0.95625997417102848</v>
      </c>
      <c r="AG397" s="64">
        <f t="shared" ca="1" si="488"/>
        <v>0.9324136054358837</v>
      </c>
      <c r="AH397" s="64">
        <f t="shared" ca="1" si="488"/>
        <v>0.91892818044617131</v>
      </c>
      <c r="AI397" s="64">
        <f t="shared" ca="1" si="488"/>
        <v>0.88842205009270214</v>
      </c>
      <c r="AJ397" s="64">
        <f t="shared" ca="1" si="488"/>
        <v>0.87600123860902623</v>
      </c>
      <c r="AK397" s="64">
        <f t="shared" ca="1" si="488"/>
        <v>0.840276725941286</v>
      </c>
      <c r="AL397" s="64">
        <f t="shared" ca="1" si="488"/>
        <v>0.81429121081049938</v>
      </c>
      <c r="AM397" s="64">
        <f t="shared" ca="1" si="488"/>
        <v>0.81152607524734754</v>
      </c>
      <c r="AN397" s="64">
        <f t="shared" ca="1" si="488"/>
        <v>0.7896273238348761</v>
      </c>
      <c r="AO397" s="64">
        <f t="shared" ca="1" si="488"/>
        <v>0.80865394052391615</v>
      </c>
      <c r="AP397" s="64">
        <f t="shared" ca="1" si="488"/>
        <v>0.78430639711025196</v>
      </c>
      <c r="AQ397" s="64">
        <f t="shared" ca="1" si="488"/>
        <v>0.78471742677028911</v>
      </c>
      <c r="AR397" s="64">
        <f t="shared" ca="1" si="488"/>
        <v>0.76661095287127312</v>
      </c>
      <c r="AS397" s="64">
        <f t="shared" ca="1" si="488"/>
        <v>0.86689413063937371</v>
      </c>
      <c r="AT397" s="64">
        <f t="shared" ca="1" si="488"/>
        <v>0.93316622041975317</v>
      </c>
    </row>
    <row r="398" spans="1:62" x14ac:dyDescent="0.2">
      <c r="A398" s="45">
        <v>390</v>
      </c>
      <c r="B398" s="35">
        <f>B397 + TIME(0,0,10)</f>
        <v>4.502314814814818E-2</v>
      </c>
      <c r="C398" s="36">
        <v>85.449482512310311</v>
      </c>
      <c r="D398" s="29">
        <v>90</v>
      </c>
      <c r="E398" s="29">
        <v>3</v>
      </c>
      <c r="F398" s="37">
        <f t="shared" si="478"/>
        <v>0.5</v>
      </c>
      <c r="G398" s="38">
        <f>IF( ABS(D398 - G397) &lt; F398, D398, G397 + SIGN( D398 - G397 ) * F398 )</f>
        <v>90</v>
      </c>
      <c r="H398" s="31">
        <v>5</v>
      </c>
      <c r="I398" s="31">
        <v>20</v>
      </c>
      <c r="J398" s="36">
        <v>-14.896821964877523</v>
      </c>
      <c r="K398" s="37">
        <f t="shared" si="480"/>
        <v>-3.7242054912193807</v>
      </c>
      <c r="L398" s="30">
        <f t="shared" si="481"/>
        <v>-3.7242054912193807</v>
      </c>
      <c r="M398" s="37">
        <f t="shared" si="482"/>
        <v>86.275794508780621</v>
      </c>
      <c r="N398" s="37">
        <f t="shared" si="483"/>
        <v>86.275794508780621</v>
      </c>
      <c r="O398" s="37">
        <f t="shared" si="484"/>
        <v>-4.5505174876896888</v>
      </c>
      <c r="Q398" s="64">
        <f t="shared" ref="Q398:AT398" ca="1" si="489">IF(AND(ABS(SLOPE($L368:$L398,$A368:$A398)) &gt; $Q$3,
      ABS(SLOPE(OFFSET($O368:$O398, Q$7, 0),$A368:$A398)) &gt; $Q$3),
(MAX(0,(CORREL( $L368:$L398, OFFSET($O368:$O398, Q$7, 0) )))),
(1-ABS(SLOPE($L368:$L398, $A368:$A398)-SLOPE(OFFSET($O368:$O398, Q$7, 0),$A368:$A398)))
)</f>
        <v>0.89324991336601356</v>
      </c>
      <c r="R398" s="64">
        <f t="shared" ca="1" si="489"/>
        <v>0.91071509400179873</v>
      </c>
      <c r="S398" s="64">
        <f t="shared" ca="1" si="489"/>
        <v>0.91430795711688673</v>
      </c>
      <c r="T398" s="64">
        <f t="shared" ca="1" si="489"/>
        <v>0.92223371673409993</v>
      </c>
      <c r="U398" s="64">
        <f t="shared" ca="1" si="489"/>
        <v>0.93066151464387159</v>
      </c>
      <c r="V398" s="64">
        <f t="shared" ca="1" si="489"/>
        <v>0.93715494892046969</v>
      </c>
      <c r="W398" s="64">
        <f t="shared" ca="1" si="489"/>
        <v>0.94530293515131203</v>
      </c>
      <c r="X398" s="64">
        <f t="shared" ca="1" si="489"/>
        <v>0.94984441413704168</v>
      </c>
      <c r="Y398" s="64">
        <f t="shared" ca="1" si="489"/>
        <v>0.96220556711482608</v>
      </c>
      <c r="Z398" s="64">
        <f t="shared" ca="1" si="489"/>
        <v>0.97211538440547263</v>
      </c>
      <c r="AA398" s="64">
        <f t="shared" ca="1" si="489"/>
        <v>0.97649001737431651</v>
      </c>
      <c r="AB398" s="64">
        <f t="shared" ca="1" si="489"/>
        <v>0.99391563584602138</v>
      </c>
      <c r="AC398" s="64">
        <f t="shared" ca="1" si="489"/>
        <v>0.99768117339959961</v>
      </c>
      <c r="AD398" s="64">
        <f t="shared" ca="1" si="489"/>
        <v>0.98605710947523817</v>
      </c>
      <c r="AE398" s="64">
        <f t="shared" ca="1" si="489"/>
        <v>0.96643443682776464</v>
      </c>
      <c r="AF398" s="64">
        <f t="shared" ca="1" si="489"/>
        <v>0.94258806809261986</v>
      </c>
      <c r="AG398" s="64">
        <f t="shared" ca="1" si="489"/>
        <v>0.92910264310290758</v>
      </c>
      <c r="AH398" s="64">
        <f t="shared" ca="1" si="489"/>
        <v>0.89859651274943841</v>
      </c>
      <c r="AI398" s="64">
        <f t="shared" ca="1" si="489"/>
        <v>0.88617570126576251</v>
      </c>
      <c r="AJ398" s="64">
        <f t="shared" ca="1" si="489"/>
        <v>0.85045118859802216</v>
      </c>
      <c r="AK398" s="64">
        <f t="shared" ca="1" si="489"/>
        <v>0.82446567346723554</v>
      </c>
      <c r="AL398" s="64">
        <f t="shared" ca="1" si="489"/>
        <v>0.82170053790408382</v>
      </c>
      <c r="AM398" s="64">
        <f t="shared" ca="1" si="489"/>
        <v>0.79980178649161238</v>
      </c>
      <c r="AN398" s="64">
        <f t="shared" ca="1" si="489"/>
        <v>0.81882840318065231</v>
      </c>
      <c r="AO398" s="64">
        <f t="shared" ca="1" si="489"/>
        <v>0.79448085976698823</v>
      </c>
      <c r="AP398" s="64">
        <f t="shared" ca="1" si="489"/>
        <v>0.79489188942702538</v>
      </c>
      <c r="AQ398" s="64">
        <f t="shared" ca="1" si="489"/>
        <v>0.77678541552800939</v>
      </c>
      <c r="AR398" s="64">
        <f t="shared" ca="1" si="489"/>
        <v>0.87706859329610998</v>
      </c>
      <c r="AS398" s="64">
        <f t="shared" ca="1" si="489"/>
        <v>0.94334068307648933</v>
      </c>
      <c r="AT398" s="64">
        <f t="shared" ca="1" si="489"/>
        <v>0.92375389436993471</v>
      </c>
    </row>
    <row r="399" spans="1:62" x14ac:dyDescent="0.2">
      <c r="A399" s="45">
        <v>391</v>
      </c>
      <c r="B399" s="35">
        <f>B398 + TIME(0,0,10)</f>
        <v>4.5138888888888923E-2</v>
      </c>
      <c r="C399" s="36">
        <v>86.102754068276482</v>
      </c>
      <c r="D399" s="29">
        <v>90</v>
      </c>
      <c r="E399" s="29">
        <v>3</v>
      </c>
      <c r="F399" s="37">
        <f t="shared" si="478"/>
        <v>0.5</v>
      </c>
      <c r="G399" s="38">
        <f>IF( ABS(D399 - G398) &lt; F399, D399, G398 + SIGN( D399 - G398 ) * F399 )</f>
        <v>90</v>
      </c>
      <c r="H399" s="31">
        <v>5</v>
      </c>
      <c r="I399" s="31">
        <v>20</v>
      </c>
      <c r="J399" s="36">
        <v>-14.26326439814954</v>
      </c>
      <c r="K399" s="37">
        <f t="shared" si="480"/>
        <v>-3.5658160995373849</v>
      </c>
      <c r="L399" s="30">
        <f t="shared" si="481"/>
        <v>-3.5658160995373849</v>
      </c>
      <c r="M399" s="37">
        <f t="shared" si="482"/>
        <v>86.434183900462614</v>
      </c>
      <c r="N399" s="37">
        <f t="shared" si="483"/>
        <v>86.434183900462614</v>
      </c>
      <c r="O399" s="37">
        <f t="shared" si="484"/>
        <v>-3.8972459317235177</v>
      </c>
      <c r="Q399" s="64">
        <f t="shared" ref="Q399:AT399" ca="1" si="490">IF(AND(ABS(SLOPE($L369:$L399,$A369:$A399)) &gt; $Q$3,
      ABS(SLOPE(OFFSET($O369:$O399, Q$7, 0),$A369:$A399)) &gt; $Q$3),
(MAX(0,(CORREL( $L369:$L399, OFFSET($O369:$O399, Q$7, 0) )))),
(1-ABS(SLOPE($L369:$L399, $A369:$A399)-SLOPE(OFFSET($O369:$O399, Q$7, 0),$A369:$A399)))
)</f>
        <v>0.90055761101220044</v>
      </c>
      <c r="R399" s="64">
        <f t="shared" ca="1" si="490"/>
        <v>0.90415047412728855</v>
      </c>
      <c r="S399" s="64">
        <f t="shared" ca="1" si="490"/>
        <v>0.91207623374450164</v>
      </c>
      <c r="T399" s="64">
        <f t="shared" ca="1" si="490"/>
        <v>0.92050403165427341</v>
      </c>
      <c r="U399" s="64">
        <f t="shared" ca="1" si="490"/>
        <v>0.92699746593087151</v>
      </c>
      <c r="V399" s="64">
        <f t="shared" ca="1" si="490"/>
        <v>0.93514545216171385</v>
      </c>
      <c r="W399" s="64">
        <f t="shared" ca="1" si="490"/>
        <v>0.9396869311474435</v>
      </c>
      <c r="X399" s="64">
        <f t="shared" ca="1" si="490"/>
        <v>0.9520480841252279</v>
      </c>
      <c r="Y399" s="64">
        <f t="shared" ca="1" si="490"/>
        <v>0.96195790141587445</v>
      </c>
      <c r="Z399" s="64">
        <f t="shared" ca="1" si="490"/>
        <v>0.96633253438471833</v>
      </c>
      <c r="AA399" s="64">
        <f t="shared" ca="1" si="490"/>
        <v>0.98375815285642321</v>
      </c>
      <c r="AB399" s="64">
        <f t="shared" ca="1" si="490"/>
        <v>0.99216134361080222</v>
      </c>
      <c r="AC399" s="64">
        <f t="shared" ca="1" si="490"/>
        <v>0.99621459246483635</v>
      </c>
      <c r="AD399" s="64">
        <f t="shared" ca="1" si="490"/>
        <v>0.97659191981736282</v>
      </c>
      <c r="AE399" s="64">
        <f t="shared" ca="1" si="490"/>
        <v>0.95274555108221803</v>
      </c>
      <c r="AF399" s="64">
        <f t="shared" ca="1" si="490"/>
        <v>0.93926012609250575</v>
      </c>
      <c r="AG399" s="64">
        <f t="shared" ca="1" si="490"/>
        <v>0.90875399573903659</v>
      </c>
      <c r="AH399" s="64">
        <f t="shared" ca="1" si="490"/>
        <v>0.89633318425536068</v>
      </c>
      <c r="AI399" s="64">
        <f t="shared" ca="1" si="490"/>
        <v>0.86060867158762033</v>
      </c>
      <c r="AJ399" s="64">
        <f t="shared" ca="1" si="490"/>
        <v>0.83462315645683383</v>
      </c>
      <c r="AK399" s="64">
        <f t="shared" ca="1" si="490"/>
        <v>0.83185802089368199</v>
      </c>
      <c r="AL399" s="64">
        <f t="shared" ca="1" si="490"/>
        <v>0.80995926948121055</v>
      </c>
      <c r="AM399" s="64">
        <f t="shared" ca="1" si="490"/>
        <v>0.8289858861702506</v>
      </c>
      <c r="AN399" s="64">
        <f t="shared" ca="1" si="490"/>
        <v>0.80463834275658641</v>
      </c>
      <c r="AO399" s="64">
        <f t="shared" ca="1" si="490"/>
        <v>0.80504937241662355</v>
      </c>
      <c r="AP399" s="64">
        <f t="shared" ca="1" si="490"/>
        <v>0.78694289851760757</v>
      </c>
      <c r="AQ399" s="64">
        <f t="shared" ca="1" si="490"/>
        <v>0.88722607628570815</v>
      </c>
      <c r="AR399" s="64">
        <f t="shared" ca="1" si="490"/>
        <v>0.9534981660660875</v>
      </c>
      <c r="AS399" s="64">
        <f t="shared" ca="1" si="490"/>
        <v>0.93391137735953289</v>
      </c>
      <c r="AT399" s="64">
        <f t="shared" ca="1" si="490"/>
        <v>0.36480937564721638</v>
      </c>
    </row>
    <row r="400" spans="1:62" x14ac:dyDescent="0.2">
      <c r="B400" s="42"/>
      <c r="C400" s="32"/>
      <c r="F400" s="32"/>
      <c r="G400" s="43"/>
      <c r="J400" s="32"/>
      <c r="K400" s="32"/>
      <c r="L400" s="32"/>
      <c r="M400" s="32"/>
      <c r="N400" s="32"/>
      <c r="O400" s="32"/>
    </row>
    <row r="401" spans="2:15" x14ac:dyDescent="0.2">
      <c r="B401" s="42"/>
      <c r="C401" s="32"/>
      <c r="F401" s="32"/>
      <c r="G401" s="43"/>
      <c r="J401" s="32"/>
      <c r="K401" s="32"/>
      <c r="L401" s="32"/>
      <c r="M401" s="32"/>
      <c r="N401" s="32"/>
      <c r="O401" s="32"/>
    </row>
  </sheetData>
  <mergeCells count="1">
    <mergeCell ref="C2:F4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3:K33"/>
  <sheetViews>
    <sheetView workbookViewId="0">
      <selection activeCell="P25" sqref="P25"/>
    </sheetView>
  </sheetViews>
  <sheetFormatPr defaultColWidth="9.140625" defaultRowHeight="12.75" x14ac:dyDescent="0.2"/>
  <sheetData>
    <row r="3" spans="2:11" x14ac:dyDescent="0.2">
      <c r="B3">
        <v>0</v>
      </c>
      <c r="C3">
        <v>1</v>
      </c>
      <c r="D3">
        <f>B3</f>
        <v>0</v>
      </c>
      <c r="E3">
        <f>C3</f>
        <v>1</v>
      </c>
      <c r="F3">
        <f>STDEV(D3:D33)</f>
        <v>2.4973103811470748E-2</v>
      </c>
      <c r="G3">
        <f>STDEV(E3:E33)</f>
        <v>2.5819888974716119E-2</v>
      </c>
    </row>
    <row r="4" spans="2:11" x14ac:dyDescent="0.2">
      <c r="B4">
        <v>0</v>
      </c>
      <c r="C4">
        <v>1</v>
      </c>
      <c r="D4">
        <f t="shared" ref="D4:D33" si="0">B4</f>
        <v>0</v>
      </c>
      <c r="E4">
        <f t="shared" ref="E4:E33" si="1">C4</f>
        <v>1</v>
      </c>
      <c r="G4">
        <f>G3-F3</f>
        <v>8.4678516324537129E-4</v>
      </c>
    </row>
    <row r="5" spans="2:11" x14ac:dyDescent="0.2">
      <c r="B5">
        <v>0</v>
      </c>
      <c r="C5">
        <v>1</v>
      </c>
      <c r="D5">
        <f t="shared" si="0"/>
        <v>0</v>
      </c>
      <c r="E5">
        <f t="shared" si="1"/>
        <v>1</v>
      </c>
    </row>
    <row r="6" spans="2:11" x14ac:dyDescent="0.2">
      <c r="B6">
        <v>0</v>
      </c>
      <c r="C6">
        <v>1</v>
      </c>
      <c r="D6">
        <f t="shared" si="0"/>
        <v>0</v>
      </c>
      <c r="E6">
        <f t="shared" si="1"/>
        <v>1</v>
      </c>
    </row>
    <row r="7" spans="2:11" x14ac:dyDescent="0.2">
      <c r="B7">
        <v>0</v>
      </c>
      <c r="C7">
        <v>1</v>
      </c>
      <c r="D7">
        <f t="shared" si="0"/>
        <v>0</v>
      </c>
      <c r="E7">
        <f t="shared" si="1"/>
        <v>1</v>
      </c>
    </row>
    <row r="8" spans="2:11" x14ac:dyDescent="0.2">
      <c r="B8">
        <v>0</v>
      </c>
      <c r="C8">
        <v>1</v>
      </c>
      <c r="D8">
        <f t="shared" si="0"/>
        <v>0</v>
      </c>
      <c r="E8">
        <f t="shared" si="1"/>
        <v>1</v>
      </c>
    </row>
    <row r="9" spans="2:11" x14ac:dyDescent="0.2">
      <c r="B9">
        <v>0</v>
      </c>
      <c r="C9">
        <v>1</v>
      </c>
      <c r="D9">
        <f t="shared" si="0"/>
        <v>0</v>
      </c>
      <c r="E9">
        <f t="shared" si="1"/>
        <v>1</v>
      </c>
    </row>
    <row r="10" spans="2:11" x14ac:dyDescent="0.2">
      <c r="B10">
        <v>0</v>
      </c>
      <c r="C10">
        <v>1</v>
      </c>
      <c r="D10">
        <f t="shared" si="0"/>
        <v>0</v>
      </c>
      <c r="E10">
        <f t="shared" si="1"/>
        <v>1</v>
      </c>
      <c r="K10" t="e">
        <f>STDEV</f>
        <v>#NAME?</v>
      </c>
    </row>
    <row r="11" spans="2:11" x14ac:dyDescent="0.2">
      <c r="B11">
        <v>0</v>
      </c>
      <c r="C11">
        <v>1</v>
      </c>
      <c r="D11">
        <f t="shared" si="0"/>
        <v>0</v>
      </c>
      <c r="E11">
        <f t="shared" si="1"/>
        <v>1</v>
      </c>
    </row>
    <row r="12" spans="2:11" x14ac:dyDescent="0.2">
      <c r="B12">
        <v>0</v>
      </c>
      <c r="C12">
        <v>1</v>
      </c>
      <c r="D12">
        <f t="shared" si="0"/>
        <v>0</v>
      </c>
      <c r="E12">
        <f t="shared" si="1"/>
        <v>1</v>
      </c>
    </row>
    <row r="13" spans="2:11" x14ac:dyDescent="0.2">
      <c r="B13">
        <v>0</v>
      </c>
      <c r="C13">
        <v>1</v>
      </c>
      <c r="D13">
        <v>0.1</v>
      </c>
      <c r="E13">
        <v>1.1000000000000001</v>
      </c>
    </row>
    <row r="14" spans="2:11" x14ac:dyDescent="0.2">
      <c r="B14">
        <v>0</v>
      </c>
      <c r="C14">
        <v>1</v>
      </c>
      <c r="D14">
        <f t="shared" si="0"/>
        <v>0</v>
      </c>
      <c r="E14">
        <f t="shared" si="1"/>
        <v>1</v>
      </c>
    </row>
    <row r="15" spans="2:11" x14ac:dyDescent="0.2">
      <c r="B15">
        <v>0</v>
      </c>
      <c r="C15">
        <v>1</v>
      </c>
      <c r="D15">
        <f t="shared" si="0"/>
        <v>0</v>
      </c>
      <c r="E15">
        <f t="shared" si="1"/>
        <v>1</v>
      </c>
    </row>
    <row r="16" spans="2:11" x14ac:dyDescent="0.2">
      <c r="B16">
        <v>0</v>
      </c>
      <c r="C16">
        <v>1</v>
      </c>
      <c r="D16">
        <f t="shared" si="0"/>
        <v>0</v>
      </c>
      <c r="E16">
        <f t="shared" si="1"/>
        <v>1</v>
      </c>
    </row>
    <row r="17" spans="2:5" x14ac:dyDescent="0.2">
      <c r="B17">
        <v>0</v>
      </c>
      <c r="C17">
        <v>1</v>
      </c>
      <c r="D17">
        <f t="shared" si="0"/>
        <v>0</v>
      </c>
      <c r="E17">
        <f t="shared" si="1"/>
        <v>1</v>
      </c>
    </row>
    <row r="18" spans="2:5" x14ac:dyDescent="0.2">
      <c r="B18">
        <v>0</v>
      </c>
      <c r="C18">
        <v>1</v>
      </c>
      <c r="D18">
        <f t="shared" si="0"/>
        <v>0</v>
      </c>
      <c r="E18">
        <v>0.9</v>
      </c>
    </row>
    <row r="19" spans="2:5" x14ac:dyDescent="0.2">
      <c r="B19">
        <v>0</v>
      </c>
      <c r="C19">
        <v>1</v>
      </c>
      <c r="D19">
        <f t="shared" si="0"/>
        <v>0</v>
      </c>
      <c r="E19">
        <f t="shared" si="1"/>
        <v>1</v>
      </c>
    </row>
    <row r="20" spans="2:5" x14ac:dyDescent="0.2">
      <c r="B20">
        <v>0</v>
      </c>
      <c r="C20">
        <v>1</v>
      </c>
      <c r="D20">
        <f t="shared" si="0"/>
        <v>0</v>
      </c>
      <c r="E20">
        <f t="shared" si="1"/>
        <v>1</v>
      </c>
    </row>
    <row r="21" spans="2:5" x14ac:dyDescent="0.2">
      <c r="B21">
        <v>0</v>
      </c>
      <c r="C21">
        <v>1</v>
      </c>
      <c r="D21">
        <f t="shared" si="0"/>
        <v>0</v>
      </c>
      <c r="E21">
        <f t="shared" si="1"/>
        <v>1</v>
      </c>
    </row>
    <row r="22" spans="2:5" x14ac:dyDescent="0.2">
      <c r="B22">
        <v>0</v>
      </c>
      <c r="C22">
        <v>1</v>
      </c>
      <c r="D22">
        <f t="shared" si="0"/>
        <v>0</v>
      </c>
      <c r="E22">
        <f t="shared" si="1"/>
        <v>1</v>
      </c>
    </row>
    <row r="23" spans="2:5" x14ac:dyDescent="0.2">
      <c r="B23">
        <v>0</v>
      </c>
      <c r="C23">
        <v>1</v>
      </c>
      <c r="D23">
        <v>0.1</v>
      </c>
      <c r="E23">
        <v>1</v>
      </c>
    </row>
    <row r="24" spans="2:5" x14ac:dyDescent="0.2">
      <c r="B24">
        <v>0</v>
      </c>
      <c r="C24">
        <v>1</v>
      </c>
      <c r="D24">
        <f t="shared" si="0"/>
        <v>0</v>
      </c>
      <c r="E24">
        <f t="shared" si="1"/>
        <v>1</v>
      </c>
    </row>
    <row r="25" spans="2:5" x14ac:dyDescent="0.2">
      <c r="B25">
        <v>0</v>
      </c>
      <c r="C25">
        <v>1</v>
      </c>
      <c r="D25">
        <f t="shared" si="0"/>
        <v>0</v>
      </c>
      <c r="E25">
        <f t="shared" si="1"/>
        <v>1</v>
      </c>
    </row>
    <row r="26" spans="2:5" x14ac:dyDescent="0.2">
      <c r="B26">
        <v>0</v>
      </c>
      <c r="C26">
        <v>1</v>
      </c>
      <c r="D26">
        <f t="shared" si="0"/>
        <v>0</v>
      </c>
      <c r="E26">
        <f t="shared" si="1"/>
        <v>1</v>
      </c>
    </row>
    <row r="27" spans="2:5" x14ac:dyDescent="0.2">
      <c r="B27">
        <v>0</v>
      </c>
      <c r="C27">
        <v>1</v>
      </c>
      <c r="D27">
        <f t="shared" si="0"/>
        <v>0</v>
      </c>
      <c r="E27">
        <f t="shared" si="1"/>
        <v>1</v>
      </c>
    </row>
    <row r="28" spans="2:5" x14ac:dyDescent="0.2">
      <c r="B28">
        <v>0</v>
      </c>
      <c r="C28">
        <v>1</v>
      </c>
      <c r="D28">
        <f t="shared" si="0"/>
        <v>0</v>
      </c>
      <c r="E28">
        <f t="shared" si="1"/>
        <v>1</v>
      </c>
    </row>
    <row r="29" spans="2:5" x14ac:dyDescent="0.2">
      <c r="B29">
        <v>0</v>
      </c>
      <c r="C29">
        <v>1</v>
      </c>
      <c r="D29">
        <f t="shared" si="0"/>
        <v>0</v>
      </c>
      <c r="E29">
        <f t="shared" si="1"/>
        <v>1</v>
      </c>
    </row>
    <row r="30" spans="2:5" x14ac:dyDescent="0.2">
      <c r="B30">
        <v>0</v>
      </c>
      <c r="C30">
        <v>1</v>
      </c>
      <c r="D30">
        <f t="shared" si="0"/>
        <v>0</v>
      </c>
      <c r="E30">
        <f t="shared" si="1"/>
        <v>1</v>
      </c>
    </row>
    <row r="31" spans="2:5" x14ac:dyDescent="0.2">
      <c r="B31">
        <v>0</v>
      </c>
      <c r="C31">
        <v>1</v>
      </c>
      <c r="D31">
        <f t="shared" si="0"/>
        <v>0</v>
      </c>
      <c r="E31">
        <f t="shared" si="1"/>
        <v>1</v>
      </c>
    </row>
    <row r="32" spans="2:5" x14ac:dyDescent="0.2">
      <c r="B32">
        <v>0</v>
      </c>
      <c r="C32">
        <v>1</v>
      </c>
      <c r="D32">
        <f t="shared" si="0"/>
        <v>0</v>
      </c>
      <c r="E32">
        <f t="shared" si="1"/>
        <v>1</v>
      </c>
    </row>
    <row r="33" spans="2:5" x14ac:dyDescent="0.2">
      <c r="B33">
        <v>0</v>
      </c>
      <c r="C33">
        <v>1</v>
      </c>
      <c r="D33">
        <f t="shared" si="0"/>
        <v>0</v>
      </c>
      <c r="E33">
        <f t="shared" si="1"/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pageSetUpPr fitToPage="1"/>
  </sheetPr>
  <dimension ref="A1:HT730"/>
  <sheetViews>
    <sheetView showGridLines="0" tabSelected="1" workbookViewId="0">
      <pane xSplit="6930" ySplit="2565" topLeftCell="GO37" activePane="bottomRight"/>
      <selection pane="topRight" activeCell="CY8" sqref="CY8"/>
      <selection pane="bottomLeft" activeCell="H39" sqref="H39"/>
      <selection pane="bottomRight" activeCell="GZ39" sqref="GZ39"/>
    </sheetView>
  </sheetViews>
  <sheetFormatPr defaultColWidth="9.140625" defaultRowHeight="12.75" x14ac:dyDescent="0.2"/>
  <cols>
    <col min="6" max="6" width="16.5703125" bestFit="1" customWidth="1"/>
    <col min="11" max="11" width="9.140625" style="123"/>
    <col min="14" max="22" width="8.85546875" customWidth="1"/>
    <col min="23" max="23" width="9.42578125" customWidth="1"/>
    <col min="24" max="29" width="8.85546875" customWidth="1"/>
    <col min="71" max="101" width="9.7109375" customWidth="1"/>
  </cols>
  <sheetData>
    <row r="1" spans="1:228" x14ac:dyDescent="0.2">
      <c r="C1" s="56" t="s">
        <v>63</v>
      </c>
      <c r="D1" s="56" t="s">
        <v>49</v>
      </c>
      <c r="H1" s="56" t="s">
        <v>51</v>
      </c>
      <c r="X1" s="121" t="s">
        <v>92</v>
      </c>
      <c r="Y1" s="121"/>
      <c r="CY1" s="86" t="s">
        <v>25</v>
      </c>
      <c r="HH1" s="39"/>
      <c r="HI1" s="39"/>
      <c r="HJ1" s="39"/>
      <c r="HK1">
        <v>1</v>
      </c>
      <c r="HL1" t="s">
        <v>55</v>
      </c>
    </row>
    <row r="2" spans="1:228" x14ac:dyDescent="0.2">
      <c r="B2" s="60" t="s">
        <v>50</v>
      </c>
      <c r="C2" s="56" t="s">
        <v>1</v>
      </c>
      <c r="D2" s="52">
        <f>1/3</f>
        <v>0.33333333333333331</v>
      </c>
      <c r="F2" s="60" t="s">
        <v>38</v>
      </c>
      <c r="H2" s="52">
        <f ca="1">GX6</f>
        <v>0.88445678263721594</v>
      </c>
      <c r="N2" s="82">
        <f ca="1">IF(HH2 = 1, FL6, GW6 )</f>
        <v>3.7666666666666666</v>
      </c>
      <c r="O2" s="82"/>
      <c r="Q2" t="b">
        <v>0</v>
      </c>
      <c r="S2" s="46" t="s">
        <v>94</v>
      </c>
      <c r="U2" s="46" t="s">
        <v>95</v>
      </c>
      <c r="W2" s="122" t="s">
        <v>38</v>
      </c>
      <c r="X2" s="122"/>
      <c r="Y2" s="111">
        <f ca="1">AVERAGE(OFFSET(INDIRECT(S3),0,204):OFFSET(OFFSET(INDIRECT(S3),0,204),ROW(INDIRECT(U3))-ROW(INDIRECT(S3)),0))</f>
        <v>0.88445678263721594</v>
      </c>
      <c r="CY2" s="52">
        <f>D5</f>
        <v>0</v>
      </c>
      <c r="HK2">
        <v>2</v>
      </c>
      <c r="HL2" t="s">
        <v>54</v>
      </c>
    </row>
    <row r="3" spans="1:228" x14ac:dyDescent="0.2">
      <c r="B3" s="60" t="s">
        <v>6</v>
      </c>
      <c r="C3" s="56" t="s">
        <v>2</v>
      </c>
      <c r="D3" s="52">
        <f>1/3</f>
        <v>0.33333333333333331</v>
      </c>
      <c r="F3" s="60" t="s">
        <v>31</v>
      </c>
      <c r="H3" s="52">
        <f ca="1" xml:space="preserve"> GZ6</f>
        <v>0.86185185185185209</v>
      </c>
      <c r="M3" s="48" t="s">
        <v>61</v>
      </c>
      <c r="N3" s="54" t="str">
        <f ca="1">GW5</f>
        <v>00:00:38</v>
      </c>
      <c r="O3" s="54"/>
      <c r="S3" s="98" t="s">
        <v>93</v>
      </c>
      <c r="U3" s="99" t="s">
        <v>97</v>
      </c>
      <c r="W3" s="122" t="s">
        <v>31</v>
      </c>
      <c r="X3" s="122"/>
      <c r="Y3" s="111">
        <f ca="1">AVERAGE(OFFSET(INDIRECT(S3),0,206):OFFSET(OFFSET(INDIRECT(S3),0,206),ROW(INDIRECT(U3))-ROW(INDIRECT(S3)),0))</f>
        <v>0.86185185185185209</v>
      </c>
      <c r="AA3" s="88"/>
      <c r="AB3" s="56"/>
      <c r="AC3" s="56" t="s">
        <v>35</v>
      </c>
      <c r="AD3" s="54"/>
      <c r="AE3" s="54" t="str">
        <f t="shared" ref="AE3:BH3" si="0">"+" &amp; TEXT(AE5*10 / 60, "0.00" ) &amp; "m"</f>
        <v>+0.17m</v>
      </c>
      <c r="AF3" s="54" t="str">
        <f t="shared" si="0"/>
        <v>+0.33m</v>
      </c>
      <c r="AG3" s="54" t="str">
        <f t="shared" si="0"/>
        <v>+0.50m</v>
      </c>
      <c r="AH3" s="54" t="str">
        <f t="shared" si="0"/>
        <v>+0.67m</v>
      </c>
      <c r="AI3" s="54" t="str">
        <f t="shared" si="0"/>
        <v>+0.83m</v>
      </c>
      <c r="AJ3" s="54" t="str">
        <f t="shared" si="0"/>
        <v>+1.00m</v>
      </c>
      <c r="AK3" s="54" t="str">
        <f t="shared" si="0"/>
        <v>+1.17m</v>
      </c>
      <c r="AL3" s="54" t="str">
        <f t="shared" si="0"/>
        <v>+1.33m</v>
      </c>
      <c r="AM3" s="54" t="str">
        <f t="shared" si="0"/>
        <v>+1.50m</v>
      </c>
      <c r="AN3" s="54" t="str">
        <f t="shared" si="0"/>
        <v>+1.67m</v>
      </c>
      <c r="AO3" s="54" t="str">
        <f t="shared" si="0"/>
        <v>+1.83m</v>
      </c>
      <c r="AP3" s="54" t="str">
        <f t="shared" si="0"/>
        <v>+2.00m</v>
      </c>
      <c r="AQ3" s="54" t="str">
        <f t="shared" si="0"/>
        <v>+2.17m</v>
      </c>
      <c r="AR3" s="54" t="str">
        <f t="shared" si="0"/>
        <v>+2.33m</v>
      </c>
      <c r="AS3" s="54" t="str">
        <f t="shared" si="0"/>
        <v>+2.50m</v>
      </c>
      <c r="AT3" s="54" t="str">
        <f t="shared" si="0"/>
        <v>+2.67m</v>
      </c>
      <c r="AU3" s="54" t="str">
        <f t="shared" si="0"/>
        <v>+2.83m</v>
      </c>
      <c r="AV3" s="54" t="str">
        <f t="shared" si="0"/>
        <v>+3.00m</v>
      </c>
      <c r="AW3" s="54" t="str">
        <f t="shared" si="0"/>
        <v>+3.17m</v>
      </c>
      <c r="AX3" s="54" t="str">
        <f t="shared" si="0"/>
        <v>+3.33m</v>
      </c>
      <c r="AY3" s="54" t="str">
        <f t="shared" si="0"/>
        <v>+3.50m</v>
      </c>
      <c r="AZ3" s="54" t="str">
        <f t="shared" si="0"/>
        <v>+3.67m</v>
      </c>
      <c r="BA3" s="54" t="str">
        <f t="shared" si="0"/>
        <v>+3.83m</v>
      </c>
      <c r="BB3" s="54" t="str">
        <f t="shared" si="0"/>
        <v>+4.00m</v>
      </c>
      <c r="BC3" s="54" t="str">
        <f t="shared" si="0"/>
        <v>+4.17m</v>
      </c>
      <c r="BD3" s="54" t="str">
        <f t="shared" si="0"/>
        <v>+4.33m</v>
      </c>
      <c r="BE3" s="54" t="str">
        <f t="shared" si="0"/>
        <v>+4.50m</v>
      </c>
      <c r="BF3" s="54" t="str">
        <f t="shared" si="0"/>
        <v>+4.67m</v>
      </c>
      <c r="BG3" s="54" t="str">
        <f t="shared" si="0"/>
        <v>+4.83m</v>
      </c>
      <c r="BH3" s="54" t="str">
        <f t="shared" si="0"/>
        <v>+5.00m</v>
      </c>
      <c r="BS3" s="54"/>
      <c r="BT3" s="54" t="str">
        <f t="shared" ref="BT3:CW3" si="1">"+" &amp; TEXT(BT5*10 / 60, "0.00" ) &amp; "m"</f>
        <v>+0.00m</v>
      </c>
      <c r="BU3" s="54" t="str">
        <f t="shared" si="1"/>
        <v>+0.00m</v>
      </c>
      <c r="BV3" s="54" t="str">
        <f t="shared" si="1"/>
        <v>+0.01m</v>
      </c>
      <c r="BW3" s="54" t="str">
        <f t="shared" si="1"/>
        <v>+0.01m</v>
      </c>
      <c r="BX3" s="54" t="str">
        <f t="shared" si="1"/>
        <v>+0.01m</v>
      </c>
      <c r="BY3" s="54" t="str">
        <f t="shared" si="1"/>
        <v>+0.01m</v>
      </c>
      <c r="BZ3" s="54" t="str">
        <f t="shared" si="1"/>
        <v>+0.01m</v>
      </c>
      <c r="CA3" s="54" t="str">
        <f t="shared" si="1"/>
        <v>+0.01m</v>
      </c>
      <c r="CB3" s="54" t="str">
        <f t="shared" si="1"/>
        <v>+0.02m</v>
      </c>
      <c r="CC3" s="54" t="str">
        <f t="shared" si="1"/>
        <v>+0.02m</v>
      </c>
      <c r="CD3" s="54" t="str">
        <f t="shared" si="1"/>
        <v>+0.02m</v>
      </c>
      <c r="CE3" s="54" t="str">
        <f t="shared" si="1"/>
        <v>+0.02m</v>
      </c>
      <c r="CF3" s="54" t="str">
        <f t="shared" si="1"/>
        <v>+0.02m</v>
      </c>
      <c r="CG3" s="54" t="str">
        <f t="shared" si="1"/>
        <v>+0.02m</v>
      </c>
      <c r="CH3" s="54" t="str">
        <f t="shared" si="1"/>
        <v>+0.03m</v>
      </c>
      <c r="CI3" s="54" t="str">
        <f t="shared" si="1"/>
        <v>+0.03m</v>
      </c>
      <c r="CJ3" s="54" t="str">
        <f t="shared" si="1"/>
        <v>+0.03m</v>
      </c>
      <c r="CK3" s="54" t="str">
        <f t="shared" si="1"/>
        <v>+0.03m</v>
      </c>
      <c r="CL3" s="54" t="str">
        <f t="shared" si="1"/>
        <v>+0.03m</v>
      </c>
      <c r="CM3" s="54" t="str">
        <f t="shared" si="1"/>
        <v>+0.03m</v>
      </c>
      <c r="CN3" s="54" t="str">
        <f t="shared" si="1"/>
        <v>+0.04m</v>
      </c>
      <c r="CO3" s="54" t="str">
        <f t="shared" si="1"/>
        <v>+0.04m</v>
      </c>
      <c r="CP3" s="54" t="str">
        <f t="shared" si="1"/>
        <v>+0.04m</v>
      </c>
      <c r="CQ3" s="54" t="str">
        <f t="shared" si="1"/>
        <v>+0.04m</v>
      </c>
      <c r="CR3" s="54" t="str">
        <f t="shared" si="1"/>
        <v>+0.04m</v>
      </c>
      <c r="CS3" s="54" t="str">
        <f t="shared" si="1"/>
        <v>+0.04m</v>
      </c>
      <c r="CT3" s="54" t="str">
        <f t="shared" si="1"/>
        <v>+0.05m</v>
      </c>
      <c r="CU3" s="54" t="str">
        <f t="shared" si="1"/>
        <v>+0.05m</v>
      </c>
      <c r="CV3" s="54" t="str">
        <f t="shared" si="1"/>
        <v>+0.05m</v>
      </c>
      <c r="CW3" s="54" t="str">
        <f t="shared" si="1"/>
        <v>+0.05m</v>
      </c>
      <c r="CY3" s="54"/>
      <c r="CZ3" s="54" t="str">
        <f t="shared" ref="CZ3:EC3" si="2">"+" &amp; TEXT(CZ5*10 / 60, "0.00" ) &amp; "m"</f>
        <v>+0.00m</v>
      </c>
      <c r="DA3" s="54" t="str">
        <f t="shared" si="2"/>
        <v>+0.00m</v>
      </c>
      <c r="DB3" s="54" t="str">
        <f t="shared" si="2"/>
        <v>+0.01m</v>
      </c>
      <c r="DC3" s="54" t="str">
        <f t="shared" si="2"/>
        <v>+0.01m</v>
      </c>
      <c r="DD3" s="54" t="str">
        <f t="shared" si="2"/>
        <v>+0.01m</v>
      </c>
      <c r="DE3" s="54" t="str">
        <f t="shared" si="2"/>
        <v>+0.01m</v>
      </c>
      <c r="DF3" s="54" t="str">
        <f t="shared" si="2"/>
        <v>+0.01m</v>
      </c>
      <c r="DG3" s="54" t="str">
        <f t="shared" si="2"/>
        <v>+0.01m</v>
      </c>
      <c r="DH3" s="54" t="str">
        <f t="shared" si="2"/>
        <v>+0.02m</v>
      </c>
      <c r="DI3" s="54" t="str">
        <f t="shared" si="2"/>
        <v>+0.02m</v>
      </c>
      <c r="DJ3" s="54" t="str">
        <f t="shared" si="2"/>
        <v>+0.02m</v>
      </c>
      <c r="DK3" s="54" t="str">
        <f t="shared" si="2"/>
        <v>+0.02m</v>
      </c>
      <c r="DL3" s="54" t="str">
        <f t="shared" si="2"/>
        <v>+0.02m</v>
      </c>
      <c r="DM3" s="54" t="str">
        <f t="shared" si="2"/>
        <v>+0.02m</v>
      </c>
      <c r="DN3" s="54" t="str">
        <f t="shared" si="2"/>
        <v>+0.03m</v>
      </c>
      <c r="DO3" s="54" t="str">
        <f t="shared" si="2"/>
        <v>+0.03m</v>
      </c>
      <c r="DP3" s="54" t="str">
        <f t="shared" si="2"/>
        <v>+0.03m</v>
      </c>
      <c r="DQ3" s="54" t="str">
        <f t="shared" si="2"/>
        <v>+0.03m</v>
      </c>
      <c r="DR3" s="54" t="str">
        <f t="shared" si="2"/>
        <v>+0.03m</v>
      </c>
      <c r="DS3" s="54" t="str">
        <f t="shared" si="2"/>
        <v>+0.03m</v>
      </c>
      <c r="DT3" s="54" t="str">
        <f t="shared" si="2"/>
        <v>+0.04m</v>
      </c>
      <c r="DU3" s="54" t="str">
        <f t="shared" si="2"/>
        <v>+0.04m</v>
      </c>
      <c r="DV3" s="54" t="str">
        <f t="shared" si="2"/>
        <v>+0.04m</v>
      </c>
      <c r="DW3" s="54" t="str">
        <f t="shared" si="2"/>
        <v>+0.04m</v>
      </c>
      <c r="DX3" s="54" t="str">
        <f t="shared" si="2"/>
        <v>+0.04m</v>
      </c>
      <c r="DY3" s="54" t="str">
        <f t="shared" si="2"/>
        <v>+0.04m</v>
      </c>
      <c r="DZ3" s="54" t="str">
        <f t="shared" si="2"/>
        <v>+0.05m</v>
      </c>
      <c r="EA3" s="54" t="str">
        <f t="shared" si="2"/>
        <v>+0.05m</v>
      </c>
      <c r="EB3" s="54" t="str">
        <f t="shared" si="2"/>
        <v>+0.05m</v>
      </c>
      <c r="EC3" s="54" t="str">
        <f t="shared" si="2"/>
        <v>+0.05m</v>
      </c>
      <c r="EE3" s="54"/>
      <c r="EF3" s="54" t="str">
        <f t="shared" ref="EF3:FI3" si="3">"+" &amp; TEXT(EF5*10 / 60, "0.00" ) &amp; "m"</f>
        <v>+0.00m</v>
      </c>
      <c r="EG3" s="54" t="str">
        <f t="shared" si="3"/>
        <v>+0.00m</v>
      </c>
      <c r="EH3" s="54" t="str">
        <f t="shared" si="3"/>
        <v>+0.01m</v>
      </c>
      <c r="EI3" s="54" t="str">
        <f t="shared" si="3"/>
        <v>+0.01m</v>
      </c>
      <c r="EJ3" s="54" t="str">
        <f t="shared" si="3"/>
        <v>+0.01m</v>
      </c>
      <c r="EK3" s="54" t="str">
        <f t="shared" si="3"/>
        <v>+0.01m</v>
      </c>
      <c r="EL3" s="54" t="str">
        <f t="shared" si="3"/>
        <v>+0.01m</v>
      </c>
      <c r="EM3" s="54" t="str">
        <f t="shared" si="3"/>
        <v>+0.01m</v>
      </c>
      <c r="EN3" s="54" t="str">
        <f t="shared" si="3"/>
        <v>+0.02m</v>
      </c>
      <c r="EO3" s="54" t="str">
        <f t="shared" si="3"/>
        <v>+0.02m</v>
      </c>
      <c r="EP3" s="54" t="str">
        <f t="shared" si="3"/>
        <v>+0.02m</v>
      </c>
      <c r="EQ3" s="54" t="str">
        <f t="shared" si="3"/>
        <v>+0.02m</v>
      </c>
      <c r="ER3" s="54" t="str">
        <f t="shared" si="3"/>
        <v>+0.02m</v>
      </c>
      <c r="ES3" s="54" t="str">
        <f t="shared" si="3"/>
        <v>+0.02m</v>
      </c>
      <c r="ET3" s="54" t="str">
        <f t="shared" si="3"/>
        <v>+0.03m</v>
      </c>
      <c r="EU3" s="54" t="str">
        <f t="shared" si="3"/>
        <v>+0.03m</v>
      </c>
      <c r="EV3" s="54" t="str">
        <f t="shared" si="3"/>
        <v>+0.03m</v>
      </c>
      <c r="EW3" s="54" t="str">
        <f t="shared" si="3"/>
        <v>+0.03m</v>
      </c>
      <c r="EX3" s="54" t="str">
        <f t="shared" si="3"/>
        <v>+0.03m</v>
      </c>
      <c r="EY3" s="54" t="str">
        <f t="shared" si="3"/>
        <v>+0.03m</v>
      </c>
      <c r="EZ3" s="54" t="str">
        <f t="shared" si="3"/>
        <v>+0.04m</v>
      </c>
      <c r="FA3" s="54" t="str">
        <f t="shared" si="3"/>
        <v>+0.04m</v>
      </c>
      <c r="FB3" s="54" t="str">
        <f t="shared" si="3"/>
        <v>+0.04m</v>
      </c>
      <c r="FC3" s="54" t="str">
        <f t="shared" si="3"/>
        <v>+0.04m</v>
      </c>
      <c r="FD3" s="54" t="str">
        <f t="shared" si="3"/>
        <v>+0.04m</v>
      </c>
      <c r="FE3" s="54" t="str">
        <f t="shared" si="3"/>
        <v>+0.04m</v>
      </c>
      <c r="FF3" s="54" t="str">
        <f t="shared" si="3"/>
        <v>+0.05m</v>
      </c>
      <c r="FG3" s="54" t="str">
        <f t="shared" si="3"/>
        <v>+0.05m</v>
      </c>
      <c r="FH3" s="54" t="str">
        <f t="shared" si="3"/>
        <v>+0.05m</v>
      </c>
      <c r="FI3" s="54" t="str">
        <f t="shared" si="3"/>
        <v>+0.05m</v>
      </c>
      <c r="FK3" s="34"/>
      <c r="FN3" s="34"/>
      <c r="FP3" s="54"/>
      <c r="FQ3" s="54" t="str">
        <f t="shared" ref="FQ3:GT3" si="4">"+" &amp; TEXT(FQ5*10 / 60, "0.00" ) &amp; "m"</f>
        <v>+0.00m</v>
      </c>
      <c r="FR3" s="54" t="str">
        <f t="shared" si="4"/>
        <v>+0.00m</v>
      </c>
      <c r="FS3" s="54" t="str">
        <f t="shared" si="4"/>
        <v>+0.01m</v>
      </c>
      <c r="FT3" s="54" t="str">
        <f t="shared" si="4"/>
        <v>+0.01m</v>
      </c>
      <c r="FU3" s="54" t="str">
        <f t="shared" si="4"/>
        <v>+0.01m</v>
      </c>
      <c r="FV3" s="54" t="str">
        <f t="shared" si="4"/>
        <v>+0.01m</v>
      </c>
      <c r="FW3" s="54" t="str">
        <f t="shared" si="4"/>
        <v>+0.01m</v>
      </c>
      <c r="FX3" s="54" t="str">
        <f t="shared" si="4"/>
        <v>+0.01m</v>
      </c>
      <c r="FY3" s="54" t="str">
        <f t="shared" si="4"/>
        <v>+0.02m</v>
      </c>
      <c r="FZ3" s="54" t="str">
        <f t="shared" si="4"/>
        <v>+0.02m</v>
      </c>
      <c r="GA3" s="54" t="str">
        <f t="shared" si="4"/>
        <v>+0.02m</v>
      </c>
      <c r="GB3" s="54" t="str">
        <f t="shared" si="4"/>
        <v>+0.02m</v>
      </c>
      <c r="GC3" s="54" t="str">
        <f t="shared" si="4"/>
        <v>+0.02m</v>
      </c>
      <c r="GD3" s="54" t="str">
        <f t="shared" si="4"/>
        <v>+0.02m</v>
      </c>
      <c r="GE3" s="54" t="str">
        <f t="shared" si="4"/>
        <v>+0.03m</v>
      </c>
      <c r="GF3" s="54" t="str">
        <f t="shared" si="4"/>
        <v>+0.03m</v>
      </c>
      <c r="GG3" s="54" t="str">
        <f t="shared" si="4"/>
        <v>+0.03m</v>
      </c>
      <c r="GH3" s="54" t="str">
        <f t="shared" si="4"/>
        <v>+0.03m</v>
      </c>
      <c r="GI3" s="54" t="str">
        <f t="shared" si="4"/>
        <v>+0.03m</v>
      </c>
      <c r="GJ3" s="54" t="str">
        <f t="shared" si="4"/>
        <v>+0.03m</v>
      </c>
      <c r="GK3" s="54" t="str">
        <f t="shared" si="4"/>
        <v>+0.04m</v>
      </c>
      <c r="GL3" s="54" t="str">
        <f t="shared" si="4"/>
        <v>+0.04m</v>
      </c>
      <c r="GM3" s="54" t="str">
        <f t="shared" si="4"/>
        <v>+0.04m</v>
      </c>
      <c r="GN3" s="54" t="str">
        <f t="shared" si="4"/>
        <v>+0.04m</v>
      </c>
      <c r="GO3" s="54" t="str">
        <f t="shared" si="4"/>
        <v>+0.04m</v>
      </c>
      <c r="GP3" s="54" t="str">
        <f t="shared" si="4"/>
        <v>+0.04m</v>
      </c>
      <c r="GQ3" s="54" t="str">
        <f t="shared" si="4"/>
        <v>+0.05m</v>
      </c>
      <c r="GR3" s="54" t="str">
        <f t="shared" si="4"/>
        <v>+0.05m</v>
      </c>
      <c r="GS3" s="54" t="str">
        <f t="shared" si="4"/>
        <v>+0.05m</v>
      </c>
      <c r="GT3" s="54" t="str">
        <f t="shared" si="4"/>
        <v>+0.05m</v>
      </c>
      <c r="GX3" s="34"/>
      <c r="GZ3" s="34"/>
      <c r="HA3" s="96"/>
      <c r="HB3" s="96"/>
      <c r="HC3" s="96"/>
      <c r="HE3" s="34"/>
      <c r="HF3" s="34"/>
    </row>
    <row r="4" spans="1:228" x14ac:dyDescent="0.2">
      <c r="B4" s="60" t="s">
        <v>7</v>
      </c>
      <c r="C4" s="56" t="s">
        <v>3</v>
      </c>
      <c r="D4" s="52">
        <f>1-SUM(D2:D3)</f>
        <v>0.33333333333333337</v>
      </c>
      <c r="F4" s="60" t="s">
        <v>52</v>
      </c>
      <c r="H4" s="62">
        <f xml:space="preserve"> HF6</f>
        <v>3.1542577964829496E-3</v>
      </c>
      <c r="M4" s="48" t="s">
        <v>62</v>
      </c>
      <c r="N4" s="57">
        <f xml:space="preserve"> HC39</f>
        <v>5.5554961939180636E-2</v>
      </c>
      <c r="O4" s="57"/>
      <c r="W4" s="122" t="s">
        <v>52</v>
      </c>
      <c r="X4" s="122"/>
      <c r="Y4" s="110">
        <f ca="1">AVERAGE(OFFSET(INDIRECT(S3),0,212):OFFSET(OFFSET(INDIRECT(S3),0,212),ROW(INDIRECT(U3))-ROW(INDIRECT(S3)),0))</f>
        <v>3.1542577964829496E-3</v>
      </c>
      <c r="AB4" s="56"/>
      <c r="AC4" s="56" t="s">
        <v>34</v>
      </c>
      <c r="AD4" s="54" t="s">
        <v>4</v>
      </c>
      <c r="AE4" s="55" t="str">
        <f t="shared" ref="AE4:BH4" si="5">"+" &amp; (AE5 * 10) &amp; "s"</f>
        <v>+10s</v>
      </c>
      <c r="AF4" s="55" t="str">
        <f t="shared" si="5"/>
        <v>+20s</v>
      </c>
      <c r="AG4" s="55" t="str">
        <f t="shared" si="5"/>
        <v>+30s</v>
      </c>
      <c r="AH4" s="55" t="str">
        <f t="shared" si="5"/>
        <v>+40s</v>
      </c>
      <c r="AI4" s="55" t="str">
        <f t="shared" si="5"/>
        <v>+50s</v>
      </c>
      <c r="AJ4" s="55" t="str">
        <f t="shared" si="5"/>
        <v>+60s</v>
      </c>
      <c r="AK4" s="55" t="str">
        <f t="shared" si="5"/>
        <v>+70s</v>
      </c>
      <c r="AL4" s="55" t="str">
        <f t="shared" si="5"/>
        <v>+80s</v>
      </c>
      <c r="AM4" s="55" t="str">
        <f t="shared" si="5"/>
        <v>+90s</v>
      </c>
      <c r="AN4" s="55" t="str">
        <f t="shared" si="5"/>
        <v>+100s</v>
      </c>
      <c r="AO4" s="55" t="str">
        <f t="shared" si="5"/>
        <v>+110s</v>
      </c>
      <c r="AP4" s="55" t="str">
        <f t="shared" si="5"/>
        <v>+120s</v>
      </c>
      <c r="AQ4" s="55" t="str">
        <f t="shared" si="5"/>
        <v>+130s</v>
      </c>
      <c r="AR4" s="55" t="str">
        <f t="shared" si="5"/>
        <v>+140s</v>
      </c>
      <c r="AS4" s="55" t="str">
        <f t="shared" si="5"/>
        <v>+150s</v>
      </c>
      <c r="AT4" s="55" t="str">
        <f t="shared" si="5"/>
        <v>+160s</v>
      </c>
      <c r="AU4" s="55" t="str">
        <f t="shared" si="5"/>
        <v>+170s</v>
      </c>
      <c r="AV4" s="55" t="str">
        <f t="shared" si="5"/>
        <v>+180s</v>
      </c>
      <c r="AW4" s="55" t="str">
        <f t="shared" si="5"/>
        <v>+190s</v>
      </c>
      <c r="AX4" s="55" t="str">
        <f t="shared" si="5"/>
        <v>+200s</v>
      </c>
      <c r="AY4" s="55" t="str">
        <f t="shared" si="5"/>
        <v>+210s</v>
      </c>
      <c r="AZ4" s="55" t="str">
        <f t="shared" si="5"/>
        <v>+220s</v>
      </c>
      <c r="BA4" s="55" t="str">
        <f t="shared" si="5"/>
        <v>+230s</v>
      </c>
      <c r="BB4" s="55" t="str">
        <f t="shared" si="5"/>
        <v>+240s</v>
      </c>
      <c r="BC4" s="55" t="str">
        <f t="shared" si="5"/>
        <v>+250s</v>
      </c>
      <c r="BD4" s="55" t="str">
        <f t="shared" si="5"/>
        <v>+260s</v>
      </c>
      <c r="BE4" s="55" t="str">
        <f t="shared" si="5"/>
        <v>+270s</v>
      </c>
      <c r="BF4" s="55" t="str">
        <f t="shared" si="5"/>
        <v>+280s</v>
      </c>
      <c r="BG4" s="55" t="str">
        <f t="shared" si="5"/>
        <v>+290s</v>
      </c>
      <c r="BH4" s="55" t="str">
        <f t="shared" si="5"/>
        <v>+300s</v>
      </c>
      <c r="BI4" s="13"/>
      <c r="BJ4" s="13"/>
      <c r="BK4" s="13"/>
      <c r="BL4" s="39" t="s">
        <v>91</v>
      </c>
      <c r="BM4" s="13">
        <v>1</v>
      </c>
      <c r="BN4" t="s">
        <v>44</v>
      </c>
      <c r="BO4" s="13"/>
      <c r="BP4" s="13"/>
      <c r="BQ4" s="13"/>
      <c r="BR4" s="13"/>
      <c r="BS4" s="54" t="s">
        <v>4</v>
      </c>
      <c r="BT4" s="55" t="str">
        <f t="shared" ref="BT4:CW4" si="6">"+" &amp; (BT5 * 10) &amp; "s"</f>
        <v>+10s</v>
      </c>
      <c r="BU4" s="55" t="str">
        <f t="shared" si="6"/>
        <v>+20s</v>
      </c>
      <c r="BV4" s="55" t="str">
        <f t="shared" si="6"/>
        <v>+30s</v>
      </c>
      <c r="BW4" s="55" t="str">
        <f t="shared" si="6"/>
        <v>+40s</v>
      </c>
      <c r="BX4" s="55" t="str">
        <f t="shared" si="6"/>
        <v>+50s</v>
      </c>
      <c r="BY4" s="55" t="str">
        <f t="shared" si="6"/>
        <v>+60s</v>
      </c>
      <c r="BZ4" s="55" t="str">
        <f t="shared" si="6"/>
        <v>+70s</v>
      </c>
      <c r="CA4" s="55" t="str">
        <f t="shared" si="6"/>
        <v>+80s</v>
      </c>
      <c r="CB4" s="55" t="str">
        <f t="shared" si="6"/>
        <v>+90s</v>
      </c>
      <c r="CC4" s="55" t="str">
        <f t="shared" si="6"/>
        <v>+100s</v>
      </c>
      <c r="CD4" s="55" t="str">
        <f t="shared" si="6"/>
        <v>+110s</v>
      </c>
      <c r="CE4" s="55" t="str">
        <f t="shared" si="6"/>
        <v>+120s</v>
      </c>
      <c r="CF4" s="55" t="str">
        <f t="shared" si="6"/>
        <v>+130s</v>
      </c>
      <c r="CG4" s="55" t="str">
        <f t="shared" si="6"/>
        <v>+140s</v>
      </c>
      <c r="CH4" s="55" t="str">
        <f t="shared" si="6"/>
        <v>+150s</v>
      </c>
      <c r="CI4" s="55" t="str">
        <f t="shared" si="6"/>
        <v>+160s</v>
      </c>
      <c r="CJ4" s="55" t="str">
        <f t="shared" si="6"/>
        <v>+170s</v>
      </c>
      <c r="CK4" s="55" t="str">
        <f t="shared" si="6"/>
        <v>+180s</v>
      </c>
      <c r="CL4" s="55" t="str">
        <f t="shared" si="6"/>
        <v>+190s</v>
      </c>
      <c r="CM4" s="55" t="str">
        <f t="shared" si="6"/>
        <v>+200s</v>
      </c>
      <c r="CN4" s="55" t="str">
        <f t="shared" si="6"/>
        <v>+210s</v>
      </c>
      <c r="CO4" s="55" t="str">
        <f t="shared" si="6"/>
        <v>+220s</v>
      </c>
      <c r="CP4" s="55" t="str">
        <f t="shared" si="6"/>
        <v>+230s</v>
      </c>
      <c r="CQ4" s="55" t="str">
        <f t="shared" si="6"/>
        <v>+240s</v>
      </c>
      <c r="CR4" s="55" t="str">
        <f t="shared" si="6"/>
        <v>+250s</v>
      </c>
      <c r="CS4" s="55" t="str">
        <f t="shared" si="6"/>
        <v>+260s</v>
      </c>
      <c r="CT4" s="55" t="str">
        <f t="shared" si="6"/>
        <v>+270s</v>
      </c>
      <c r="CU4" s="55" t="str">
        <f t="shared" si="6"/>
        <v>+280s</v>
      </c>
      <c r="CV4" s="55" t="str">
        <f t="shared" si="6"/>
        <v>+290s</v>
      </c>
      <c r="CW4" s="55" t="str">
        <f t="shared" si="6"/>
        <v>+300s</v>
      </c>
      <c r="CY4" s="54" t="s">
        <v>4</v>
      </c>
      <c r="CZ4" s="55" t="str">
        <f t="shared" ref="CZ4:EC4" si="7">"+" &amp; (CZ5 * 10) &amp; "s"</f>
        <v>+10s</v>
      </c>
      <c r="DA4" s="55" t="str">
        <f t="shared" si="7"/>
        <v>+20s</v>
      </c>
      <c r="DB4" s="55" t="str">
        <f t="shared" si="7"/>
        <v>+30s</v>
      </c>
      <c r="DC4" s="55" t="str">
        <f t="shared" si="7"/>
        <v>+40s</v>
      </c>
      <c r="DD4" s="55" t="str">
        <f t="shared" si="7"/>
        <v>+50s</v>
      </c>
      <c r="DE4" s="55" t="str">
        <f t="shared" si="7"/>
        <v>+60s</v>
      </c>
      <c r="DF4" s="55" t="str">
        <f t="shared" si="7"/>
        <v>+70s</v>
      </c>
      <c r="DG4" s="55" t="str">
        <f t="shared" si="7"/>
        <v>+80s</v>
      </c>
      <c r="DH4" s="55" t="str">
        <f t="shared" si="7"/>
        <v>+90s</v>
      </c>
      <c r="DI4" s="55" t="str">
        <f t="shared" si="7"/>
        <v>+100s</v>
      </c>
      <c r="DJ4" s="55" t="str">
        <f t="shared" si="7"/>
        <v>+110s</v>
      </c>
      <c r="DK4" s="55" t="str">
        <f t="shared" si="7"/>
        <v>+120s</v>
      </c>
      <c r="DL4" s="55" t="str">
        <f t="shared" si="7"/>
        <v>+130s</v>
      </c>
      <c r="DM4" s="55" t="str">
        <f t="shared" si="7"/>
        <v>+140s</v>
      </c>
      <c r="DN4" s="55" t="str">
        <f t="shared" si="7"/>
        <v>+150s</v>
      </c>
      <c r="DO4" s="55" t="str">
        <f t="shared" si="7"/>
        <v>+160s</v>
      </c>
      <c r="DP4" s="55" t="str">
        <f t="shared" si="7"/>
        <v>+170s</v>
      </c>
      <c r="DQ4" s="55" t="str">
        <f t="shared" si="7"/>
        <v>+180s</v>
      </c>
      <c r="DR4" s="55" t="str">
        <f t="shared" si="7"/>
        <v>+190s</v>
      </c>
      <c r="DS4" s="55" t="str">
        <f t="shared" si="7"/>
        <v>+200s</v>
      </c>
      <c r="DT4" s="55" t="str">
        <f t="shared" si="7"/>
        <v>+210s</v>
      </c>
      <c r="DU4" s="55" t="str">
        <f t="shared" si="7"/>
        <v>+220s</v>
      </c>
      <c r="DV4" s="55" t="str">
        <f t="shared" si="7"/>
        <v>+230s</v>
      </c>
      <c r="DW4" s="55" t="str">
        <f t="shared" si="7"/>
        <v>+240s</v>
      </c>
      <c r="DX4" s="55" t="str">
        <f t="shared" si="7"/>
        <v>+250s</v>
      </c>
      <c r="DY4" s="55" t="str">
        <f t="shared" si="7"/>
        <v>+260s</v>
      </c>
      <c r="DZ4" s="55" t="str">
        <f t="shared" si="7"/>
        <v>+270s</v>
      </c>
      <c r="EA4" s="55" t="str">
        <f t="shared" si="7"/>
        <v>+280s</v>
      </c>
      <c r="EB4" s="55" t="str">
        <f t="shared" si="7"/>
        <v>+290s</v>
      </c>
      <c r="EC4" s="55" t="str">
        <f t="shared" si="7"/>
        <v>+300s</v>
      </c>
      <c r="EE4" s="54" t="s">
        <v>4</v>
      </c>
      <c r="EF4" s="55" t="str">
        <f t="shared" ref="EF4:FI4" si="8">"+" &amp; (EF5 * 10) &amp; "s"</f>
        <v>+10s</v>
      </c>
      <c r="EG4" s="55" t="str">
        <f t="shared" si="8"/>
        <v>+20s</v>
      </c>
      <c r="EH4" s="55" t="str">
        <f t="shared" si="8"/>
        <v>+30s</v>
      </c>
      <c r="EI4" s="55" t="str">
        <f t="shared" si="8"/>
        <v>+40s</v>
      </c>
      <c r="EJ4" s="55" t="str">
        <f t="shared" si="8"/>
        <v>+50s</v>
      </c>
      <c r="EK4" s="55" t="str">
        <f t="shared" si="8"/>
        <v>+60s</v>
      </c>
      <c r="EL4" s="55" t="str">
        <f t="shared" si="8"/>
        <v>+70s</v>
      </c>
      <c r="EM4" s="55" t="str">
        <f t="shared" si="8"/>
        <v>+80s</v>
      </c>
      <c r="EN4" s="55" t="str">
        <f t="shared" si="8"/>
        <v>+90s</v>
      </c>
      <c r="EO4" s="55" t="str">
        <f t="shared" si="8"/>
        <v>+100s</v>
      </c>
      <c r="EP4" s="55" t="str">
        <f t="shared" si="8"/>
        <v>+110s</v>
      </c>
      <c r="EQ4" s="55" t="str">
        <f t="shared" si="8"/>
        <v>+120s</v>
      </c>
      <c r="ER4" s="55" t="str">
        <f t="shared" si="8"/>
        <v>+130s</v>
      </c>
      <c r="ES4" s="55" t="str">
        <f t="shared" si="8"/>
        <v>+140s</v>
      </c>
      <c r="ET4" s="55" t="str">
        <f t="shared" si="8"/>
        <v>+150s</v>
      </c>
      <c r="EU4" s="55" t="str">
        <f t="shared" si="8"/>
        <v>+160s</v>
      </c>
      <c r="EV4" s="55" t="str">
        <f t="shared" si="8"/>
        <v>+170s</v>
      </c>
      <c r="EW4" s="55" t="str">
        <f t="shared" si="8"/>
        <v>+180s</v>
      </c>
      <c r="EX4" s="55" t="str">
        <f t="shared" si="8"/>
        <v>+190s</v>
      </c>
      <c r="EY4" s="55" t="str">
        <f t="shared" si="8"/>
        <v>+200s</v>
      </c>
      <c r="EZ4" s="55" t="str">
        <f t="shared" si="8"/>
        <v>+210s</v>
      </c>
      <c r="FA4" s="55" t="str">
        <f t="shared" si="8"/>
        <v>+220s</v>
      </c>
      <c r="FB4" s="55" t="str">
        <f t="shared" si="8"/>
        <v>+230s</v>
      </c>
      <c r="FC4" s="55" t="str">
        <f t="shared" si="8"/>
        <v>+240s</v>
      </c>
      <c r="FD4" s="55" t="str">
        <f t="shared" si="8"/>
        <v>+250s</v>
      </c>
      <c r="FE4" s="55" t="str">
        <f t="shared" si="8"/>
        <v>+260s</v>
      </c>
      <c r="FF4" s="55" t="str">
        <f t="shared" si="8"/>
        <v>+270s</v>
      </c>
      <c r="FG4" s="55" t="str">
        <f t="shared" si="8"/>
        <v>+280s</v>
      </c>
      <c r="FH4" s="55" t="str">
        <f t="shared" si="8"/>
        <v>+290s</v>
      </c>
      <c r="FI4" s="55" t="str">
        <f t="shared" si="8"/>
        <v>+300s</v>
      </c>
      <c r="FP4" s="54" t="s">
        <v>4</v>
      </c>
      <c r="FQ4" s="55" t="str">
        <f t="shared" ref="FQ4:GT4" si="9">"+" &amp; (FQ5 * 10) &amp; "s"</f>
        <v>+10s</v>
      </c>
      <c r="FR4" s="55" t="str">
        <f t="shared" si="9"/>
        <v>+20s</v>
      </c>
      <c r="FS4" s="55" t="str">
        <f t="shared" si="9"/>
        <v>+30s</v>
      </c>
      <c r="FT4" s="55" t="str">
        <f t="shared" si="9"/>
        <v>+40s</v>
      </c>
      <c r="FU4" s="55" t="str">
        <f t="shared" si="9"/>
        <v>+50s</v>
      </c>
      <c r="FV4" s="55" t="str">
        <f t="shared" si="9"/>
        <v>+60s</v>
      </c>
      <c r="FW4" s="55" t="str">
        <f t="shared" si="9"/>
        <v>+70s</v>
      </c>
      <c r="FX4" s="55" t="str">
        <f t="shared" si="9"/>
        <v>+80s</v>
      </c>
      <c r="FY4" s="55" t="str">
        <f t="shared" si="9"/>
        <v>+90s</v>
      </c>
      <c r="FZ4" s="55" t="str">
        <f t="shared" si="9"/>
        <v>+100s</v>
      </c>
      <c r="GA4" s="55" t="str">
        <f t="shared" si="9"/>
        <v>+110s</v>
      </c>
      <c r="GB4" s="55" t="str">
        <f t="shared" si="9"/>
        <v>+120s</v>
      </c>
      <c r="GC4" s="55" t="str">
        <f t="shared" si="9"/>
        <v>+130s</v>
      </c>
      <c r="GD4" s="55" t="str">
        <f t="shared" si="9"/>
        <v>+140s</v>
      </c>
      <c r="GE4" s="55" t="str">
        <f t="shared" si="9"/>
        <v>+150s</v>
      </c>
      <c r="GF4" s="55" t="str">
        <f t="shared" si="9"/>
        <v>+160s</v>
      </c>
      <c r="GG4" s="55" t="str">
        <f t="shared" si="9"/>
        <v>+170s</v>
      </c>
      <c r="GH4" s="55" t="str">
        <f t="shared" si="9"/>
        <v>+180s</v>
      </c>
      <c r="GI4" s="55" t="str">
        <f t="shared" si="9"/>
        <v>+190s</v>
      </c>
      <c r="GJ4" s="55" t="str">
        <f t="shared" si="9"/>
        <v>+200s</v>
      </c>
      <c r="GK4" s="55" t="str">
        <f t="shared" si="9"/>
        <v>+210s</v>
      </c>
      <c r="GL4" s="55" t="str">
        <f t="shared" si="9"/>
        <v>+220s</v>
      </c>
      <c r="GM4" s="55" t="str">
        <f t="shared" si="9"/>
        <v>+230s</v>
      </c>
      <c r="GN4" s="55" t="str">
        <f t="shared" si="9"/>
        <v>+240s</v>
      </c>
      <c r="GO4" s="55" t="str">
        <f t="shared" si="9"/>
        <v>+250s</v>
      </c>
      <c r="GP4" s="55" t="str">
        <f t="shared" si="9"/>
        <v>+260s</v>
      </c>
      <c r="GQ4" s="55" t="str">
        <f t="shared" si="9"/>
        <v>+270s</v>
      </c>
      <c r="GR4" s="55" t="str">
        <f t="shared" si="9"/>
        <v>+280s</v>
      </c>
      <c r="GS4" s="55" t="str">
        <f t="shared" si="9"/>
        <v>+290s</v>
      </c>
      <c r="GT4" s="55" t="str">
        <f t="shared" si="9"/>
        <v>+300s</v>
      </c>
      <c r="HH4" s="39"/>
      <c r="HI4" s="39"/>
      <c r="HJ4" s="39"/>
      <c r="HK4">
        <v>1</v>
      </c>
      <c r="HL4" t="s">
        <v>56</v>
      </c>
    </row>
    <row r="5" spans="1:228" x14ac:dyDescent="0.2">
      <c r="B5" s="48" t="s">
        <v>66</v>
      </c>
      <c r="D5" s="52">
        <v>0</v>
      </c>
      <c r="F5" s="60" t="s">
        <v>53</v>
      </c>
      <c r="H5" s="52">
        <f ca="1">D2 * H2 + D3 * H3 + D4 * H4</f>
        <v>0.58315429742851699</v>
      </c>
      <c r="M5" s="48" t="s">
        <v>74</v>
      </c>
      <c r="N5" s="52">
        <f>HP6</f>
        <v>0.17207038186490542</v>
      </c>
      <c r="O5" s="52"/>
      <c r="T5" s="32"/>
      <c r="W5" s="122" t="s">
        <v>53</v>
      </c>
      <c r="X5" s="122"/>
      <c r="Y5">
        <f ca="1">D2*Y2+D3*Y3+D4*Y4</f>
        <v>0.58315429742851699</v>
      </c>
      <c r="AB5" s="56"/>
      <c r="AC5" s="56" t="s">
        <v>36</v>
      </c>
      <c r="AD5" s="54">
        <v>0</v>
      </c>
      <c r="AE5" s="54">
        <f t="shared" ref="AE5:BH5" si="10">AD5+1</f>
        <v>1</v>
      </c>
      <c r="AF5" s="54">
        <f t="shared" si="10"/>
        <v>2</v>
      </c>
      <c r="AG5" s="54">
        <f t="shared" si="10"/>
        <v>3</v>
      </c>
      <c r="AH5" s="54">
        <f t="shared" si="10"/>
        <v>4</v>
      </c>
      <c r="AI5" s="54">
        <f t="shared" si="10"/>
        <v>5</v>
      </c>
      <c r="AJ5" s="54">
        <f t="shared" si="10"/>
        <v>6</v>
      </c>
      <c r="AK5" s="54">
        <f t="shared" si="10"/>
        <v>7</v>
      </c>
      <c r="AL5" s="54">
        <f t="shared" si="10"/>
        <v>8</v>
      </c>
      <c r="AM5" s="54">
        <f t="shared" si="10"/>
        <v>9</v>
      </c>
      <c r="AN5" s="54">
        <f t="shared" si="10"/>
        <v>10</v>
      </c>
      <c r="AO5" s="54">
        <f t="shared" si="10"/>
        <v>11</v>
      </c>
      <c r="AP5" s="54">
        <f t="shared" si="10"/>
        <v>12</v>
      </c>
      <c r="AQ5" s="54">
        <f t="shared" si="10"/>
        <v>13</v>
      </c>
      <c r="AR5" s="54">
        <f t="shared" si="10"/>
        <v>14</v>
      </c>
      <c r="AS5" s="54">
        <f t="shared" si="10"/>
        <v>15</v>
      </c>
      <c r="AT5" s="54">
        <f t="shared" si="10"/>
        <v>16</v>
      </c>
      <c r="AU5" s="54">
        <f t="shared" si="10"/>
        <v>17</v>
      </c>
      <c r="AV5" s="54">
        <f t="shared" si="10"/>
        <v>18</v>
      </c>
      <c r="AW5" s="54">
        <f t="shared" si="10"/>
        <v>19</v>
      </c>
      <c r="AX5" s="54">
        <f t="shared" si="10"/>
        <v>20</v>
      </c>
      <c r="AY5" s="54">
        <f t="shared" si="10"/>
        <v>21</v>
      </c>
      <c r="AZ5" s="54">
        <f t="shared" si="10"/>
        <v>22</v>
      </c>
      <c r="BA5" s="54">
        <f t="shared" si="10"/>
        <v>23</v>
      </c>
      <c r="BB5" s="54">
        <f t="shared" si="10"/>
        <v>24</v>
      </c>
      <c r="BC5" s="54">
        <f t="shared" si="10"/>
        <v>25</v>
      </c>
      <c r="BD5" s="54">
        <f t="shared" si="10"/>
        <v>26</v>
      </c>
      <c r="BE5" s="54">
        <f t="shared" si="10"/>
        <v>27</v>
      </c>
      <c r="BF5" s="54">
        <f t="shared" si="10"/>
        <v>28</v>
      </c>
      <c r="BG5" s="54">
        <f t="shared" si="10"/>
        <v>29</v>
      </c>
      <c r="BH5" s="54">
        <f t="shared" si="10"/>
        <v>30</v>
      </c>
      <c r="BL5">
        <v>2</v>
      </c>
      <c r="BM5">
        <v>2</v>
      </c>
      <c r="BN5" t="s">
        <v>86</v>
      </c>
      <c r="BS5" s="54">
        <v>0</v>
      </c>
      <c r="BT5" s="54">
        <f t="shared" ref="BT5:CW5" si="11">BS5+1</f>
        <v>1</v>
      </c>
      <c r="BU5" s="54">
        <f t="shared" si="11"/>
        <v>2</v>
      </c>
      <c r="BV5" s="54">
        <f t="shared" si="11"/>
        <v>3</v>
      </c>
      <c r="BW5" s="54">
        <f t="shared" si="11"/>
        <v>4</v>
      </c>
      <c r="BX5" s="54">
        <f t="shared" si="11"/>
        <v>5</v>
      </c>
      <c r="BY5" s="54">
        <f t="shared" si="11"/>
        <v>6</v>
      </c>
      <c r="BZ5" s="54">
        <f t="shared" si="11"/>
        <v>7</v>
      </c>
      <c r="CA5" s="54">
        <f t="shared" si="11"/>
        <v>8</v>
      </c>
      <c r="CB5" s="54">
        <f t="shared" si="11"/>
        <v>9</v>
      </c>
      <c r="CC5" s="54">
        <f t="shared" si="11"/>
        <v>10</v>
      </c>
      <c r="CD5" s="54">
        <f t="shared" si="11"/>
        <v>11</v>
      </c>
      <c r="CE5" s="54">
        <f t="shared" si="11"/>
        <v>12</v>
      </c>
      <c r="CF5" s="54">
        <f t="shared" si="11"/>
        <v>13</v>
      </c>
      <c r="CG5" s="54">
        <f t="shared" si="11"/>
        <v>14</v>
      </c>
      <c r="CH5" s="54">
        <f t="shared" si="11"/>
        <v>15</v>
      </c>
      <c r="CI5" s="54">
        <f t="shared" si="11"/>
        <v>16</v>
      </c>
      <c r="CJ5" s="54">
        <f t="shared" si="11"/>
        <v>17</v>
      </c>
      <c r="CK5" s="54">
        <f t="shared" si="11"/>
        <v>18</v>
      </c>
      <c r="CL5" s="54">
        <f t="shared" si="11"/>
        <v>19</v>
      </c>
      <c r="CM5" s="54">
        <f t="shared" si="11"/>
        <v>20</v>
      </c>
      <c r="CN5" s="54">
        <f t="shared" si="11"/>
        <v>21</v>
      </c>
      <c r="CO5" s="54">
        <f t="shared" si="11"/>
        <v>22</v>
      </c>
      <c r="CP5" s="54">
        <f t="shared" si="11"/>
        <v>23</v>
      </c>
      <c r="CQ5" s="54">
        <f t="shared" si="11"/>
        <v>24</v>
      </c>
      <c r="CR5" s="54">
        <f t="shared" si="11"/>
        <v>25</v>
      </c>
      <c r="CS5" s="54">
        <f t="shared" si="11"/>
        <v>26</v>
      </c>
      <c r="CT5" s="54">
        <f t="shared" si="11"/>
        <v>27</v>
      </c>
      <c r="CU5" s="54">
        <f t="shared" si="11"/>
        <v>28</v>
      </c>
      <c r="CV5" s="54">
        <f t="shared" si="11"/>
        <v>29</v>
      </c>
      <c r="CW5" s="54">
        <f t="shared" si="11"/>
        <v>30</v>
      </c>
      <c r="CY5" s="54">
        <v>0</v>
      </c>
      <c r="CZ5" s="54">
        <f t="shared" ref="CZ5:EC5" si="12">CY5+1</f>
        <v>1</v>
      </c>
      <c r="DA5" s="54">
        <f t="shared" si="12"/>
        <v>2</v>
      </c>
      <c r="DB5" s="54">
        <f t="shared" si="12"/>
        <v>3</v>
      </c>
      <c r="DC5" s="54">
        <f t="shared" si="12"/>
        <v>4</v>
      </c>
      <c r="DD5" s="54">
        <f t="shared" si="12"/>
        <v>5</v>
      </c>
      <c r="DE5" s="54">
        <f t="shared" si="12"/>
        <v>6</v>
      </c>
      <c r="DF5" s="54">
        <f t="shared" si="12"/>
        <v>7</v>
      </c>
      <c r="DG5" s="54">
        <f t="shared" si="12"/>
        <v>8</v>
      </c>
      <c r="DH5" s="54">
        <f t="shared" si="12"/>
        <v>9</v>
      </c>
      <c r="DI5" s="54">
        <f t="shared" si="12"/>
        <v>10</v>
      </c>
      <c r="DJ5" s="54">
        <f t="shared" si="12"/>
        <v>11</v>
      </c>
      <c r="DK5" s="54">
        <f t="shared" si="12"/>
        <v>12</v>
      </c>
      <c r="DL5" s="54">
        <f t="shared" si="12"/>
        <v>13</v>
      </c>
      <c r="DM5" s="54">
        <f t="shared" si="12"/>
        <v>14</v>
      </c>
      <c r="DN5" s="54">
        <f t="shared" si="12"/>
        <v>15</v>
      </c>
      <c r="DO5" s="54">
        <f t="shared" si="12"/>
        <v>16</v>
      </c>
      <c r="DP5" s="54">
        <f t="shared" si="12"/>
        <v>17</v>
      </c>
      <c r="DQ5" s="54">
        <f t="shared" si="12"/>
        <v>18</v>
      </c>
      <c r="DR5" s="54">
        <f t="shared" si="12"/>
        <v>19</v>
      </c>
      <c r="DS5" s="54">
        <f t="shared" si="12"/>
        <v>20</v>
      </c>
      <c r="DT5" s="54">
        <f t="shared" si="12"/>
        <v>21</v>
      </c>
      <c r="DU5" s="54">
        <f t="shared" si="12"/>
        <v>22</v>
      </c>
      <c r="DV5" s="54">
        <f t="shared" si="12"/>
        <v>23</v>
      </c>
      <c r="DW5" s="54">
        <f t="shared" si="12"/>
        <v>24</v>
      </c>
      <c r="DX5" s="54">
        <f t="shared" si="12"/>
        <v>25</v>
      </c>
      <c r="DY5" s="54">
        <f t="shared" si="12"/>
        <v>26</v>
      </c>
      <c r="DZ5" s="54">
        <f t="shared" si="12"/>
        <v>27</v>
      </c>
      <c r="EA5" s="54">
        <f t="shared" si="12"/>
        <v>28</v>
      </c>
      <c r="EB5" s="54">
        <f t="shared" si="12"/>
        <v>29</v>
      </c>
      <c r="EC5" s="54">
        <f t="shared" si="12"/>
        <v>30</v>
      </c>
      <c r="EE5" s="54">
        <v>0</v>
      </c>
      <c r="EF5" s="54">
        <f t="shared" ref="EF5:FI5" si="13">EE5+1</f>
        <v>1</v>
      </c>
      <c r="EG5" s="54">
        <f t="shared" si="13"/>
        <v>2</v>
      </c>
      <c r="EH5" s="54">
        <f t="shared" si="13"/>
        <v>3</v>
      </c>
      <c r="EI5" s="54">
        <f t="shared" si="13"/>
        <v>4</v>
      </c>
      <c r="EJ5" s="54">
        <f t="shared" si="13"/>
        <v>5</v>
      </c>
      <c r="EK5" s="54">
        <f t="shared" si="13"/>
        <v>6</v>
      </c>
      <c r="EL5" s="54">
        <f t="shared" si="13"/>
        <v>7</v>
      </c>
      <c r="EM5" s="54">
        <f t="shared" si="13"/>
        <v>8</v>
      </c>
      <c r="EN5" s="54">
        <f t="shared" si="13"/>
        <v>9</v>
      </c>
      <c r="EO5" s="54">
        <f t="shared" si="13"/>
        <v>10</v>
      </c>
      <c r="EP5" s="54">
        <f t="shared" si="13"/>
        <v>11</v>
      </c>
      <c r="EQ5" s="54">
        <f t="shared" si="13"/>
        <v>12</v>
      </c>
      <c r="ER5" s="54">
        <f t="shared" si="13"/>
        <v>13</v>
      </c>
      <c r="ES5" s="54">
        <f t="shared" si="13"/>
        <v>14</v>
      </c>
      <c r="ET5" s="54">
        <f t="shared" si="13"/>
        <v>15</v>
      </c>
      <c r="EU5" s="54">
        <f t="shared" si="13"/>
        <v>16</v>
      </c>
      <c r="EV5" s="54">
        <f t="shared" si="13"/>
        <v>17</v>
      </c>
      <c r="EW5" s="54">
        <f t="shared" si="13"/>
        <v>18</v>
      </c>
      <c r="EX5" s="54">
        <f t="shared" si="13"/>
        <v>19</v>
      </c>
      <c r="EY5" s="54">
        <f t="shared" si="13"/>
        <v>20</v>
      </c>
      <c r="EZ5" s="54">
        <f t="shared" si="13"/>
        <v>21</v>
      </c>
      <c r="FA5" s="54">
        <f t="shared" si="13"/>
        <v>22</v>
      </c>
      <c r="FB5" s="54">
        <f t="shared" si="13"/>
        <v>23</v>
      </c>
      <c r="FC5" s="54">
        <f t="shared" si="13"/>
        <v>24</v>
      </c>
      <c r="FD5" s="54">
        <f t="shared" si="13"/>
        <v>25</v>
      </c>
      <c r="FE5" s="54">
        <f t="shared" si="13"/>
        <v>26</v>
      </c>
      <c r="FF5" s="54">
        <f t="shared" si="13"/>
        <v>27</v>
      </c>
      <c r="FG5" s="54">
        <f t="shared" si="13"/>
        <v>28</v>
      </c>
      <c r="FH5" s="54">
        <f t="shared" si="13"/>
        <v>29</v>
      </c>
      <c r="FI5" s="54">
        <f t="shared" si="13"/>
        <v>30</v>
      </c>
      <c r="FK5" s="102"/>
      <c r="FL5" s="39" t="str">
        <f ca="1">TEXT(FL6 * 10 / 60 / 60 / 24, "HH:MM:SS")</f>
        <v>00:02:18</v>
      </c>
      <c r="FM5" s="39"/>
      <c r="FN5" s="102"/>
      <c r="FP5" s="54">
        <v>0</v>
      </c>
      <c r="FQ5" s="54">
        <f t="shared" ref="FQ5:GT5" si="14">FP5+1</f>
        <v>1</v>
      </c>
      <c r="FR5" s="54">
        <f t="shared" si="14"/>
        <v>2</v>
      </c>
      <c r="FS5" s="54">
        <f t="shared" si="14"/>
        <v>3</v>
      </c>
      <c r="FT5" s="54">
        <f t="shared" si="14"/>
        <v>4</v>
      </c>
      <c r="FU5" s="54">
        <f t="shared" si="14"/>
        <v>5</v>
      </c>
      <c r="FV5" s="54">
        <f t="shared" si="14"/>
        <v>6</v>
      </c>
      <c r="FW5" s="54">
        <f t="shared" si="14"/>
        <v>7</v>
      </c>
      <c r="FX5" s="54">
        <f t="shared" si="14"/>
        <v>8</v>
      </c>
      <c r="FY5" s="54">
        <f t="shared" si="14"/>
        <v>9</v>
      </c>
      <c r="FZ5" s="54">
        <f t="shared" si="14"/>
        <v>10</v>
      </c>
      <c r="GA5" s="54">
        <f t="shared" si="14"/>
        <v>11</v>
      </c>
      <c r="GB5" s="54">
        <f t="shared" si="14"/>
        <v>12</v>
      </c>
      <c r="GC5" s="54">
        <f t="shared" si="14"/>
        <v>13</v>
      </c>
      <c r="GD5" s="54">
        <f t="shared" si="14"/>
        <v>14</v>
      </c>
      <c r="GE5" s="54">
        <f t="shared" si="14"/>
        <v>15</v>
      </c>
      <c r="GF5" s="54">
        <f t="shared" si="14"/>
        <v>16</v>
      </c>
      <c r="GG5" s="54">
        <f t="shared" si="14"/>
        <v>17</v>
      </c>
      <c r="GH5" s="54">
        <f t="shared" si="14"/>
        <v>18</v>
      </c>
      <c r="GI5" s="54">
        <f t="shared" si="14"/>
        <v>19</v>
      </c>
      <c r="GJ5" s="54">
        <f t="shared" si="14"/>
        <v>20</v>
      </c>
      <c r="GK5" s="54">
        <f t="shared" si="14"/>
        <v>21</v>
      </c>
      <c r="GL5" s="54">
        <f t="shared" si="14"/>
        <v>22</v>
      </c>
      <c r="GM5" s="54">
        <f t="shared" si="14"/>
        <v>23</v>
      </c>
      <c r="GN5" s="54">
        <f t="shared" si="14"/>
        <v>24</v>
      </c>
      <c r="GO5" s="54">
        <f t="shared" si="14"/>
        <v>25</v>
      </c>
      <c r="GP5" s="54">
        <f t="shared" si="14"/>
        <v>26</v>
      </c>
      <c r="GQ5" s="54">
        <f t="shared" si="14"/>
        <v>27</v>
      </c>
      <c r="GR5" s="54">
        <f t="shared" si="14"/>
        <v>28</v>
      </c>
      <c r="GS5" s="54">
        <f t="shared" si="14"/>
        <v>29</v>
      </c>
      <c r="GT5" s="54">
        <f t="shared" si="14"/>
        <v>30</v>
      </c>
      <c r="GW5" s="39" t="str">
        <f ca="1">TEXT(GW6 * 10 / 60 / 60 / 24, "HH:MM:SS")</f>
        <v>00:00:38</v>
      </c>
      <c r="GX5" s="50" t="s">
        <v>60</v>
      </c>
      <c r="GY5" s="50"/>
      <c r="GZ5" s="50" t="s">
        <v>59</v>
      </c>
      <c r="HE5" s="102"/>
      <c r="HF5" s="50" t="s">
        <v>58</v>
      </c>
      <c r="HK5">
        <v>2</v>
      </c>
      <c r="HL5" t="s">
        <v>57</v>
      </c>
      <c r="HP5" s="50" t="s">
        <v>72</v>
      </c>
    </row>
    <row r="6" spans="1:228" x14ac:dyDescent="0.2">
      <c r="B6" s="48" t="s">
        <v>89</v>
      </c>
      <c r="D6" s="52">
        <v>0.05</v>
      </c>
      <c r="AB6" s="56"/>
      <c r="AC6" s="56" t="s">
        <v>31</v>
      </c>
      <c r="AD6" s="53">
        <f t="shared" ref="AD6:BH6" si="15">MIN(1 - (AD5 - 1)/30, 1 )</f>
        <v>1</v>
      </c>
      <c r="AE6" s="53">
        <f t="shared" si="15"/>
        <v>1</v>
      </c>
      <c r="AF6" s="53">
        <f t="shared" si="15"/>
        <v>0.96666666666666667</v>
      </c>
      <c r="AG6" s="53">
        <f t="shared" si="15"/>
        <v>0.93333333333333335</v>
      </c>
      <c r="AH6" s="53">
        <f t="shared" si="15"/>
        <v>0.9</v>
      </c>
      <c r="AI6" s="53">
        <f t="shared" si="15"/>
        <v>0.8666666666666667</v>
      </c>
      <c r="AJ6" s="53">
        <f t="shared" si="15"/>
        <v>0.83333333333333337</v>
      </c>
      <c r="AK6" s="53">
        <f t="shared" si="15"/>
        <v>0.8</v>
      </c>
      <c r="AL6" s="53">
        <f t="shared" si="15"/>
        <v>0.76666666666666661</v>
      </c>
      <c r="AM6" s="53">
        <f t="shared" si="15"/>
        <v>0.73333333333333339</v>
      </c>
      <c r="AN6" s="53">
        <f t="shared" si="15"/>
        <v>0.7</v>
      </c>
      <c r="AO6" s="53">
        <f t="shared" si="15"/>
        <v>0.66666666666666674</v>
      </c>
      <c r="AP6" s="53">
        <f t="shared" si="15"/>
        <v>0.6333333333333333</v>
      </c>
      <c r="AQ6" s="53">
        <f t="shared" si="15"/>
        <v>0.6</v>
      </c>
      <c r="AR6" s="53">
        <f t="shared" si="15"/>
        <v>0.56666666666666665</v>
      </c>
      <c r="AS6" s="53">
        <f t="shared" si="15"/>
        <v>0.53333333333333333</v>
      </c>
      <c r="AT6" s="53">
        <f t="shared" si="15"/>
        <v>0.5</v>
      </c>
      <c r="AU6" s="53">
        <f t="shared" si="15"/>
        <v>0.46666666666666667</v>
      </c>
      <c r="AV6" s="53">
        <f t="shared" si="15"/>
        <v>0.43333333333333335</v>
      </c>
      <c r="AW6" s="53">
        <f t="shared" si="15"/>
        <v>0.4</v>
      </c>
      <c r="AX6" s="53">
        <f t="shared" si="15"/>
        <v>0.3666666666666667</v>
      </c>
      <c r="AY6" s="53">
        <f t="shared" si="15"/>
        <v>0.33333333333333337</v>
      </c>
      <c r="AZ6" s="53">
        <f t="shared" si="15"/>
        <v>0.30000000000000004</v>
      </c>
      <c r="BA6" s="53">
        <f t="shared" si="15"/>
        <v>0.26666666666666672</v>
      </c>
      <c r="BB6" s="53">
        <f t="shared" si="15"/>
        <v>0.23333333333333328</v>
      </c>
      <c r="BC6" s="53">
        <f t="shared" si="15"/>
        <v>0.19999999999999996</v>
      </c>
      <c r="BD6" s="53">
        <f t="shared" si="15"/>
        <v>0.16666666666666663</v>
      </c>
      <c r="BE6" s="53">
        <f t="shared" si="15"/>
        <v>0.1333333333333333</v>
      </c>
      <c r="BF6" s="53">
        <f t="shared" si="15"/>
        <v>9.9999999999999978E-2</v>
      </c>
      <c r="BG6" s="53">
        <f t="shared" si="15"/>
        <v>6.6666666666666652E-2</v>
      </c>
      <c r="BH6" s="53">
        <f t="shared" si="15"/>
        <v>3.3333333333333326E-2</v>
      </c>
      <c r="BI6" s="49"/>
      <c r="BJ6" s="49"/>
      <c r="BK6" s="49"/>
      <c r="BL6" s="49"/>
      <c r="BM6" s="49"/>
      <c r="BN6" s="49"/>
      <c r="BO6" s="49"/>
      <c r="BP6" s="49"/>
      <c r="BQ6" s="49"/>
      <c r="BR6" s="49"/>
      <c r="BS6" s="53">
        <f t="shared" ref="BS6:CW6" si="16">MIN(1 - (BS5 - 1)/30, 1 )</f>
        <v>1</v>
      </c>
      <c r="BT6" s="53">
        <f t="shared" si="16"/>
        <v>1</v>
      </c>
      <c r="BU6" s="53">
        <f t="shared" si="16"/>
        <v>0.96666666666666667</v>
      </c>
      <c r="BV6" s="53">
        <f t="shared" si="16"/>
        <v>0.93333333333333335</v>
      </c>
      <c r="BW6" s="53">
        <f t="shared" si="16"/>
        <v>0.9</v>
      </c>
      <c r="BX6" s="53">
        <f t="shared" si="16"/>
        <v>0.8666666666666667</v>
      </c>
      <c r="BY6" s="53">
        <f t="shared" si="16"/>
        <v>0.83333333333333337</v>
      </c>
      <c r="BZ6" s="53">
        <f t="shared" si="16"/>
        <v>0.8</v>
      </c>
      <c r="CA6" s="53">
        <f t="shared" si="16"/>
        <v>0.76666666666666661</v>
      </c>
      <c r="CB6" s="53">
        <f t="shared" si="16"/>
        <v>0.73333333333333339</v>
      </c>
      <c r="CC6" s="53">
        <f t="shared" si="16"/>
        <v>0.7</v>
      </c>
      <c r="CD6" s="53">
        <f t="shared" si="16"/>
        <v>0.66666666666666674</v>
      </c>
      <c r="CE6" s="53">
        <f t="shared" si="16"/>
        <v>0.6333333333333333</v>
      </c>
      <c r="CF6" s="53">
        <f t="shared" si="16"/>
        <v>0.6</v>
      </c>
      <c r="CG6" s="53">
        <f t="shared" si="16"/>
        <v>0.56666666666666665</v>
      </c>
      <c r="CH6" s="53">
        <f t="shared" si="16"/>
        <v>0.53333333333333333</v>
      </c>
      <c r="CI6" s="53">
        <f t="shared" si="16"/>
        <v>0.5</v>
      </c>
      <c r="CJ6" s="53">
        <f t="shared" si="16"/>
        <v>0.46666666666666667</v>
      </c>
      <c r="CK6" s="53">
        <f t="shared" si="16"/>
        <v>0.43333333333333335</v>
      </c>
      <c r="CL6" s="53">
        <f t="shared" si="16"/>
        <v>0.4</v>
      </c>
      <c r="CM6" s="53">
        <f t="shared" si="16"/>
        <v>0.3666666666666667</v>
      </c>
      <c r="CN6" s="53">
        <f t="shared" si="16"/>
        <v>0.33333333333333337</v>
      </c>
      <c r="CO6" s="53">
        <f t="shared" si="16"/>
        <v>0.30000000000000004</v>
      </c>
      <c r="CP6" s="53">
        <f t="shared" si="16"/>
        <v>0.26666666666666672</v>
      </c>
      <c r="CQ6" s="53">
        <f t="shared" si="16"/>
        <v>0.23333333333333328</v>
      </c>
      <c r="CR6" s="53">
        <f t="shared" si="16"/>
        <v>0.19999999999999996</v>
      </c>
      <c r="CS6" s="53">
        <f t="shared" si="16"/>
        <v>0.16666666666666663</v>
      </c>
      <c r="CT6" s="53">
        <f t="shared" si="16"/>
        <v>0.1333333333333333</v>
      </c>
      <c r="CU6" s="53">
        <f t="shared" si="16"/>
        <v>9.9999999999999978E-2</v>
      </c>
      <c r="CV6" s="53">
        <f t="shared" si="16"/>
        <v>6.6666666666666652E-2</v>
      </c>
      <c r="CW6" s="53">
        <f t="shared" si="16"/>
        <v>3.3333333333333326E-2</v>
      </c>
      <c r="CY6" s="53">
        <f t="shared" ref="CY6:EC6" si="17">MIN(1 - (CY5 - 1)/30, 1 )</f>
        <v>1</v>
      </c>
      <c r="CZ6" s="53">
        <f t="shared" si="17"/>
        <v>1</v>
      </c>
      <c r="DA6" s="53">
        <f t="shared" si="17"/>
        <v>0.96666666666666667</v>
      </c>
      <c r="DB6" s="53">
        <f t="shared" si="17"/>
        <v>0.93333333333333335</v>
      </c>
      <c r="DC6" s="53">
        <f t="shared" si="17"/>
        <v>0.9</v>
      </c>
      <c r="DD6" s="53">
        <f t="shared" si="17"/>
        <v>0.8666666666666667</v>
      </c>
      <c r="DE6" s="53">
        <f t="shared" si="17"/>
        <v>0.83333333333333337</v>
      </c>
      <c r="DF6" s="53">
        <f t="shared" si="17"/>
        <v>0.8</v>
      </c>
      <c r="DG6" s="53">
        <f t="shared" si="17"/>
        <v>0.76666666666666661</v>
      </c>
      <c r="DH6" s="53">
        <f t="shared" si="17"/>
        <v>0.73333333333333339</v>
      </c>
      <c r="DI6" s="53">
        <f t="shared" si="17"/>
        <v>0.7</v>
      </c>
      <c r="DJ6" s="53">
        <f t="shared" si="17"/>
        <v>0.66666666666666674</v>
      </c>
      <c r="DK6" s="53">
        <f t="shared" si="17"/>
        <v>0.6333333333333333</v>
      </c>
      <c r="DL6" s="53">
        <f t="shared" si="17"/>
        <v>0.6</v>
      </c>
      <c r="DM6" s="53">
        <f t="shared" si="17"/>
        <v>0.56666666666666665</v>
      </c>
      <c r="DN6" s="53">
        <f t="shared" si="17"/>
        <v>0.53333333333333333</v>
      </c>
      <c r="DO6" s="53">
        <f t="shared" si="17"/>
        <v>0.5</v>
      </c>
      <c r="DP6" s="53">
        <f t="shared" si="17"/>
        <v>0.46666666666666667</v>
      </c>
      <c r="DQ6" s="53">
        <f t="shared" si="17"/>
        <v>0.43333333333333335</v>
      </c>
      <c r="DR6" s="53">
        <f t="shared" si="17"/>
        <v>0.4</v>
      </c>
      <c r="DS6" s="53">
        <f t="shared" si="17"/>
        <v>0.3666666666666667</v>
      </c>
      <c r="DT6" s="53">
        <f t="shared" si="17"/>
        <v>0.33333333333333337</v>
      </c>
      <c r="DU6" s="53">
        <f t="shared" si="17"/>
        <v>0.30000000000000004</v>
      </c>
      <c r="DV6" s="53">
        <f t="shared" si="17"/>
        <v>0.26666666666666672</v>
      </c>
      <c r="DW6" s="53">
        <f t="shared" si="17"/>
        <v>0.23333333333333328</v>
      </c>
      <c r="DX6" s="53">
        <f t="shared" si="17"/>
        <v>0.19999999999999996</v>
      </c>
      <c r="DY6" s="53">
        <f t="shared" si="17"/>
        <v>0.16666666666666663</v>
      </c>
      <c r="DZ6" s="53">
        <f t="shared" si="17"/>
        <v>0.1333333333333333</v>
      </c>
      <c r="EA6" s="53">
        <f t="shared" si="17"/>
        <v>9.9999999999999978E-2</v>
      </c>
      <c r="EB6" s="53">
        <f t="shared" si="17"/>
        <v>6.6666666666666652E-2</v>
      </c>
      <c r="EC6" s="53">
        <f t="shared" si="17"/>
        <v>3.3333333333333326E-2</v>
      </c>
      <c r="EE6" s="53">
        <f t="shared" ref="EE6:FI6" si="18">MIN(1 - (EE5 - 1)/30, 1 )</f>
        <v>1</v>
      </c>
      <c r="EF6" s="53">
        <f t="shared" si="18"/>
        <v>1</v>
      </c>
      <c r="EG6" s="53">
        <f t="shared" si="18"/>
        <v>0.96666666666666667</v>
      </c>
      <c r="EH6" s="53">
        <f t="shared" si="18"/>
        <v>0.93333333333333335</v>
      </c>
      <c r="EI6" s="53">
        <f t="shared" si="18"/>
        <v>0.9</v>
      </c>
      <c r="EJ6" s="53">
        <f t="shared" si="18"/>
        <v>0.8666666666666667</v>
      </c>
      <c r="EK6" s="53">
        <f t="shared" si="18"/>
        <v>0.83333333333333337</v>
      </c>
      <c r="EL6" s="53">
        <f t="shared" si="18"/>
        <v>0.8</v>
      </c>
      <c r="EM6" s="53">
        <f t="shared" si="18"/>
        <v>0.76666666666666661</v>
      </c>
      <c r="EN6" s="53">
        <f t="shared" si="18"/>
        <v>0.73333333333333339</v>
      </c>
      <c r="EO6" s="53">
        <f t="shared" si="18"/>
        <v>0.7</v>
      </c>
      <c r="EP6" s="53">
        <f t="shared" si="18"/>
        <v>0.66666666666666674</v>
      </c>
      <c r="EQ6" s="53">
        <f t="shared" si="18"/>
        <v>0.6333333333333333</v>
      </c>
      <c r="ER6" s="53">
        <f t="shared" si="18"/>
        <v>0.6</v>
      </c>
      <c r="ES6" s="53">
        <f t="shared" si="18"/>
        <v>0.56666666666666665</v>
      </c>
      <c r="ET6" s="53">
        <f t="shared" si="18"/>
        <v>0.53333333333333333</v>
      </c>
      <c r="EU6" s="53">
        <f t="shared" si="18"/>
        <v>0.5</v>
      </c>
      <c r="EV6" s="53">
        <f t="shared" si="18"/>
        <v>0.46666666666666667</v>
      </c>
      <c r="EW6" s="53">
        <f t="shared" si="18"/>
        <v>0.43333333333333335</v>
      </c>
      <c r="EX6" s="53">
        <f t="shared" si="18"/>
        <v>0.4</v>
      </c>
      <c r="EY6" s="53">
        <f t="shared" si="18"/>
        <v>0.3666666666666667</v>
      </c>
      <c r="EZ6" s="53">
        <f t="shared" si="18"/>
        <v>0.33333333333333337</v>
      </c>
      <c r="FA6" s="53">
        <f t="shared" si="18"/>
        <v>0.30000000000000004</v>
      </c>
      <c r="FB6" s="53">
        <f t="shared" si="18"/>
        <v>0.26666666666666672</v>
      </c>
      <c r="FC6" s="53">
        <f t="shared" si="18"/>
        <v>0.23333333333333328</v>
      </c>
      <c r="FD6" s="53">
        <f t="shared" si="18"/>
        <v>0.19999999999999996</v>
      </c>
      <c r="FE6" s="53">
        <f t="shared" si="18"/>
        <v>0.16666666666666663</v>
      </c>
      <c r="FF6" s="53">
        <f t="shared" si="18"/>
        <v>0.1333333333333333</v>
      </c>
      <c r="FG6" s="53">
        <f t="shared" si="18"/>
        <v>9.9999999999999978E-2</v>
      </c>
      <c r="FH6" s="53">
        <f t="shared" si="18"/>
        <v>6.6666666666666652E-2</v>
      </c>
      <c r="FI6" s="53">
        <f t="shared" si="18"/>
        <v>3.3333333333333326E-2</v>
      </c>
      <c r="FK6" s="112"/>
      <c r="FL6" s="61">
        <f ca="1">AVERAGE(FL39:FL398) - 1</f>
        <v>13.777777777777779</v>
      </c>
      <c r="FM6" s="61"/>
      <c r="FN6" s="112"/>
      <c r="FP6" s="53">
        <f t="shared" ref="FP6:GT6" si="19">MIN(1 - (FP5 - 1)/30, 1 )</f>
        <v>1</v>
      </c>
      <c r="FQ6" s="53">
        <f t="shared" si="19"/>
        <v>1</v>
      </c>
      <c r="FR6" s="53">
        <f t="shared" si="19"/>
        <v>0.96666666666666667</v>
      </c>
      <c r="FS6" s="53">
        <f t="shared" si="19"/>
        <v>0.93333333333333335</v>
      </c>
      <c r="FT6" s="53">
        <f t="shared" si="19"/>
        <v>0.9</v>
      </c>
      <c r="FU6" s="53">
        <f t="shared" si="19"/>
        <v>0.8666666666666667</v>
      </c>
      <c r="FV6" s="53">
        <f t="shared" si="19"/>
        <v>0.83333333333333337</v>
      </c>
      <c r="FW6" s="53">
        <f t="shared" si="19"/>
        <v>0.8</v>
      </c>
      <c r="FX6" s="53">
        <f t="shared" si="19"/>
        <v>0.76666666666666661</v>
      </c>
      <c r="FY6" s="53">
        <f t="shared" si="19"/>
        <v>0.73333333333333339</v>
      </c>
      <c r="FZ6" s="53">
        <f t="shared" si="19"/>
        <v>0.7</v>
      </c>
      <c r="GA6" s="53">
        <f t="shared" si="19"/>
        <v>0.66666666666666674</v>
      </c>
      <c r="GB6" s="53">
        <f t="shared" si="19"/>
        <v>0.6333333333333333</v>
      </c>
      <c r="GC6" s="53">
        <f t="shared" si="19"/>
        <v>0.6</v>
      </c>
      <c r="GD6" s="53">
        <f t="shared" si="19"/>
        <v>0.56666666666666665</v>
      </c>
      <c r="GE6" s="53">
        <f t="shared" si="19"/>
        <v>0.53333333333333333</v>
      </c>
      <c r="GF6" s="53">
        <f t="shared" si="19"/>
        <v>0.5</v>
      </c>
      <c r="GG6" s="53">
        <f t="shared" si="19"/>
        <v>0.46666666666666667</v>
      </c>
      <c r="GH6" s="53">
        <f t="shared" si="19"/>
        <v>0.43333333333333335</v>
      </c>
      <c r="GI6" s="53">
        <f t="shared" si="19"/>
        <v>0.4</v>
      </c>
      <c r="GJ6" s="53">
        <f t="shared" si="19"/>
        <v>0.3666666666666667</v>
      </c>
      <c r="GK6" s="53">
        <f t="shared" si="19"/>
        <v>0.33333333333333337</v>
      </c>
      <c r="GL6" s="53">
        <f t="shared" si="19"/>
        <v>0.30000000000000004</v>
      </c>
      <c r="GM6" s="53">
        <f t="shared" si="19"/>
        <v>0.26666666666666672</v>
      </c>
      <c r="GN6" s="53">
        <f t="shared" si="19"/>
        <v>0.23333333333333328</v>
      </c>
      <c r="GO6" s="53">
        <f t="shared" si="19"/>
        <v>0.19999999999999996</v>
      </c>
      <c r="GP6" s="53">
        <f t="shared" si="19"/>
        <v>0.16666666666666663</v>
      </c>
      <c r="GQ6" s="53">
        <f t="shared" si="19"/>
        <v>0.1333333333333333</v>
      </c>
      <c r="GR6" s="53">
        <f t="shared" si="19"/>
        <v>9.9999999999999978E-2</v>
      </c>
      <c r="GS6" s="53">
        <f t="shared" si="19"/>
        <v>6.6666666666666652E-2</v>
      </c>
      <c r="GT6" s="53">
        <f t="shared" si="19"/>
        <v>3.3333333333333326E-2</v>
      </c>
      <c r="GW6" s="61">
        <f ca="1">AVERAGE(GW39:GW398) - 1</f>
        <v>3.7666666666666666</v>
      </c>
      <c r="GX6" s="34">
        <f ca="1">AVERAGE(GX39:GX398)</f>
        <v>0.88445678263721594</v>
      </c>
      <c r="GY6" s="34"/>
      <c r="GZ6" s="34">
        <f ca="1">AVERAGE(GZ39:GZ398)</f>
        <v>0.86185185185185209</v>
      </c>
      <c r="HE6" s="112"/>
      <c r="HF6" s="34">
        <f>AVERAGE(HF39:HF398)</f>
        <v>3.1542577964829496E-3</v>
      </c>
      <c r="HP6" s="34">
        <f>SUM(HP39:HP398)</f>
        <v>0.17207038186490542</v>
      </c>
    </row>
    <row r="7" spans="1:228" ht="13.5" thickBot="1" x14ac:dyDescent="0.25">
      <c r="C7" s="115" t="s">
        <v>99</v>
      </c>
      <c r="J7" s="114" t="s">
        <v>98</v>
      </c>
      <c r="K7" s="124" t="s">
        <v>44</v>
      </c>
      <c r="M7" s="60" t="s">
        <v>43</v>
      </c>
    </row>
    <row r="8" spans="1:228" ht="51" x14ac:dyDescent="0.2">
      <c r="A8" s="92" t="s">
        <v>24</v>
      </c>
      <c r="B8" s="92" t="s">
        <v>9</v>
      </c>
      <c r="C8" s="93" t="s">
        <v>10</v>
      </c>
      <c r="D8" s="93" t="s">
        <v>11</v>
      </c>
      <c r="E8" s="93" t="s">
        <v>12</v>
      </c>
      <c r="F8" s="94" t="s">
        <v>13</v>
      </c>
      <c r="G8" s="94" t="s">
        <v>14</v>
      </c>
      <c r="H8" s="93" t="s">
        <v>15</v>
      </c>
      <c r="I8" s="113" t="s">
        <v>16</v>
      </c>
      <c r="J8" s="93" t="s">
        <v>17</v>
      </c>
      <c r="K8" s="125" t="s">
        <v>18</v>
      </c>
      <c r="L8" s="94" t="s">
        <v>20</v>
      </c>
      <c r="M8" s="87" t="s">
        <v>22</v>
      </c>
      <c r="N8" s="87" t="s">
        <v>72</v>
      </c>
      <c r="P8" s="118" t="s">
        <v>67</v>
      </c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20"/>
      <c r="AD8" s="50" t="s">
        <v>33</v>
      </c>
      <c r="AE8" s="50" t="str">
        <f t="shared" ref="AE8:BH8" si="20">$AD$8 &amp; " " &amp; AE4</f>
        <v>Correl Signal to Response +10s</v>
      </c>
      <c r="AF8" s="50" t="str">
        <f t="shared" si="20"/>
        <v>Correl Signal to Response +20s</v>
      </c>
      <c r="AG8" s="50" t="str">
        <f t="shared" si="20"/>
        <v>Correl Signal to Response +30s</v>
      </c>
      <c r="AH8" s="50" t="str">
        <f t="shared" si="20"/>
        <v>Correl Signal to Response +40s</v>
      </c>
      <c r="AI8" s="50" t="str">
        <f t="shared" si="20"/>
        <v>Correl Signal to Response +50s</v>
      </c>
      <c r="AJ8" s="50" t="str">
        <f t="shared" si="20"/>
        <v>Correl Signal to Response +60s</v>
      </c>
      <c r="AK8" s="50" t="str">
        <f t="shared" si="20"/>
        <v>Correl Signal to Response +70s</v>
      </c>
      <c r="AL8" s="50" t="str">
        <f t="shared" si="20"/>
        <v>Correl Signal to Response +80s</v>
      </c>
      <c r="AM8" s="50" t="str">
        <f t="shared" si="20"/>
        <v>Correl Signal to Response +90s</v>
      </c>
      <c r="AN8" s="50" t="str">
        <f t="shared" si="20"/>
        <v>Correl Signal to Response +100s</v>
      </c>
      <c r="AO8" s="50" t="str">
        <f t="shared" si="20"/>
        <v>Correl Signal to Response +110s</v>
      </c>
      <c r="AP8" s="50" t="str">
        <f t="shared" si="20"/>
        <v>Correl Signal to Response +120s</v>
      </c>
      <c r="AQ8" s="50" t="str">
        <f t="shared" si="20"/>
        <v>Correl Signal to Response +130s</v>
      </c>
      <c r="AR8" s="50" t="str">
        <f t="shared" si="20"/>
        <v>Correl Signal to Response +140s</v>
      </c>
      <c r="AS8" s="50" t="str">
        <f t="shared" si="20"/>
        <v>Correl Signal to Response +150s</v>
      </c>
      <c r="AT8" s="50" t="str">
        <f t="shared" si="20"/>
        <v>Correl Signal to Response +160s</v>
      </c>
      <c r="AU8" s="50" t="str">
        <f t="shared" si="20"/>
        <v>Correl Signal to Response +170s</v>
      </c>
      <c r="AV8" s="50" t="str">
        <f t="shared" si="20"/>
        <v>Correl Signal to Response +180s</v>
      </c>
      <c r="AW8" s="50" t="str">
        <f t="shared" si="20"/>
        <v>Correl Signal to Response +190s</v>
      </c>
      <c r="AX8" s="50" t="str">
        <f t="shared" si="20"/>
        <v>Correl Signal to Response +200s</v>
      </c>
      <c r="AY8" s="50" t="str">
        <f t="shared" si="20"/>
        <v>Correl Signal to Response +210s</v>
      </c>
      <c r="AZ8" s="50" t="str">
        <f t="shared" si="20"/>
        <v>Correl Signal to Response +220s</v>
      </c>
      <c r="BA8" s="50" t="str">
        <f t="shared" si="20"/>
        <v>Correl Signal to Response +230s</v>
      </c>
      <c r="BB8" s="50" t="str">
        <f t="shared" si="20"/>
        <v>Correl Signal to Response +240s</v>
      </c>
      <c r="BC8" s="50" t="str">
        <f t="shared" si="20"/>
        <v>Correl Signal to Response +250s</v>
      </c>
      <c r="BD8" s="50" t="str">
        <f t="shared" si="20"/>
        <v>Correl Signal to Response +260s</v>
      </c>
      <c r="BE8" s="50" t="str">
        <f t="shared" si="20"/>
        <v>Correl Signal to Response +270s</v>
      </c>
      <c r="BF8" s="50" t="str">
        <f t="shared" si="20"/>
        <v>Correl Signal to Response +280s</v>
      </c>
      <c r="BG8" s="50" t="str">
        <f t="shared" si="20"/>
        <v>Correl Signal to Response +290s</v>
      </c>
      <c r="BH8" s="50" t="str">
        <f t="shared" si="20"/>
        <v>Correl Signal to Response +300s</v>
      </c>
      <c r="BJ8" s="81" t="s">
        <v>73</v>
      </c>
      <c r="BK8" s="50" t="s">
        <v>37</v>
      </c>
      <c r="BL8" s="50" t="s">
        <v>75</v>
      </c>
      <c r="BM8" s="50" t="s">
        <v>85</v>
      </c>
      <c r="BN8" s="50" t="s">
        <v>66</v>
      </c>
      <c r="BO8" s="81" t="s">
        <v>84</v>
      </c>
      <c r="BP8" s="50" t="s">
        <v>90</v>
      </c>
      <c r="BQ8" s="50" t="s">
        <v>89</v>
      </c>
      <c r="BS8" s="50" t="s">
        <v>96</v>
      </c>
      <c r="BT8" s="50" t="str">
        <f t="shared" ref="BT8:CW8" si="21">$BS$8 &amp; " " &amp; BT4</f>
        <v>Response Slope +10s</v>
      </c>
      <c r="BU8" s="50" t="str">
        <f t="shared" si="21"/>
        <v>Response Slope +20s</v>
      </c>
      <c r="BV8" s="50" t="str">
        <f t="shared" si="21"/>
        <v>Response Slope +30s</v>
      </c>
      <c r="BW8" s="50" t="str">
        <f t="shared" si="21"/>
        <v>Response Slope +40s</v>
      </c>
      <c r="BX8" s="50" t="str">
        <f t="shared" si="21"/>
        <v>Response Slope +50s</v>
      </c>
      <c r="BY8" s="50" t="str">
        <f t="shared" si="21"/>
        <v>Response Slope +60s</v>
      </c>
      <c r="BZ8" s="50" t="str">
        <f t="shared" si="21"/>
        <v>Response Slope +70s</v>
      </c>
      <c r="CA8" s="50" t="str">
        <f t="shared" si="21"/>
        <v>Response Slope +80s</v>
      </c>
      <c r="CB8" s="50" t="str">
        <f t="shared" si="21"/>
        <v>Response Slope +90s</v>
      </c>
      <c r="CC8" s="50" t="str">
        <f t="shared" si="21"/>
        <v>Response Slope +100s</v>
      </c>
      <c r="CD8" s="50" t="str">
        <f t="shared" si="21"/>
        <v>Response Slope +110s</v>
      </c>
      <c r="CE8" s="50" t="str">
        <f t="shared" si="21"/>
        <v>Response Slope +120s</v>
      </c>
      <c r="CF8" s="50" t="str">
        <f t="shared" si="21"/>
        <v>Response Slope +130s</v>
      </c>
      <c r="CG8" s="50" t="str">
        <f t="shared" si="21"/>
        <v>Response Slope +140s</v>
      </c>
      <c r="CH8" s="50" t="str">
        <f t="shared" si="21"/>
        <v>Response Slope +150s</v>
      </c>
      <c r="CI8" s="50" t="str">
        <f t="shared" si="21"/>
        <v>Response Slope +160s</v>
      </c>
      <c r="CJ8" s="50" t="str">
        <f t="shared" si="21"/>
        <v>Response Slope +170s</v>
      </c>
      <c r="CK8" s="50" t="str">
        <f t="shared" si="21"/>
        <v>Response Slope +180s</v>
      </c>
      <c r="CL8" s="50" t="str">
        <f t="shared" si="21"/>
        <v>Response Slope +190s</v>
      </c>
      <c r="CM8" s="50" t="str">
        <f t="shared" si="21"/>
        <v>Response Slope +200s</v>
      </c>
      <c r="CN8" s="50" t="str">
        <f t="shared" si="21"/>
        <v>Response Slope +210s</v>
      </c>
      <c r="CO8" s="50" t="str">
        <f t="shared" si="21"/>
        <v>Response Slope +220s</v>
      </c>
      <c r="CP8" s="50" t="str">
        <f t="shared" si="21"/>
        <v>Response Slope +230s</v>
      </c>
      <c r="CQ8" s="50" t="str">
        <f t="shared" si="21"/>
        <v>Response Slope +240s</v>
      </c>
      <c r="CR8" s="50" t="str">
        <f t="shared" si="21"/>
        <v>Response Slope +250s</v>
      </c>
      <c r="CS8" s="50" t="str">
        <f t="shared" si="21"/>
        <v>Response Slope +260s</v>
      </c>
      <c r="CT8" s="50" t="str">
        <f t="shared" si="21"/>
        <v>Response Slope +270s</v>
      </c>
      <c r="CU8" s="50" t="str">
        <f t="shared" si="21"/>
        <v>Response Slope +280s</v>
      </c>
      <c r="CV8" s="50" t="str">
        <f t="shared" si="21"/>
        <v>Response Slope +290s</v>
      </c>
      <c r="CW8" s="50" t="str">
        <f t="shared" si="21"/>
        <v>Response Slope +300s</v>
      </c>
      <c r="CY8" s="50" t="s">
        <v>32</v>
      </c>
      <c r="CZ8" s="50" t="str">
        <f t="shared" ref="CZ8:EC8" si="22">$CY$8 &amp; " " &amp; CZ4</f>
        <v>Accuracy Scoring Mode +10s</v>
      </c>
      <c r="DA8" s="50" t="str">
        <f t="shared" si="22"/>
        <v>Accuracy Scoring Mode +20s</v>
      </c>
      <c r="DB8" s="50" t="str">
        <f t="shared" si="22"/>
        <v>Accuracy Scoring Mode +30s</v>
      </c>
      <c r="DC8" s="50" t="str">
        <f t="shared" si="22"/>
        <v>Accuracy Scoring Mode +40s</v>
      </c>
      <c r="DD8" s="50" t="str">
        <f t="shared" si="22"/>
        <v>Accuracy Scoring Mode +50s</v>
      </c>
      <c r="DE8" s="50" t="str">
        <f t="shared" si="22"/>
        <v>Accuracy Scoring Mode +60s</v>
      </c>
      <c r="DF8" s="50" t="str">
        <f t="shared" si="22"/>
        <v>Accuracy Scoring Mode +70s</v>
      </c>
      <c r="DG8" s="50" t="str">
        <f t="shared" si="22"/>
        <v>Accuracy Scoring Mode +80s</v>
      </c>
      <c r="DH8" s="50" t="str">
        <f t="shared" si="22"/>
        <v>Accuracy Scoring Mode +90s</v>
      </c>
      <c r="DI8" s="50" t="str">
        <f t="shared" si="22"/>
        <v>Accuracy Scoring Mode +100s</v>
      </c>
      <c r="DJ8" s="50" t="str">
        <f t="shared" si="22"/>
        <v>Accuracy Scoring Mode +110s</v>
      </c>
      <c r="DK8" s="50" t="str">
        <f t="shared" si="22"/>
        <v>Accuracy Scoring Mode +120s</v>
      </c>
      <c r="DL8" s="50" t="str">
        <f t="shared" si="22"/>
        <v>Accuracy Scoring Mode +130s</v>
      </c>
      <c r="DM8" s="50" t="str">
        <f t="shared" si="22"/>
        <v>Accuracy Scoring Mode +140s</v>
      </c>
      <c r="DN8" s="50" t="str">
        <f t="shared" si="22"/>
        <v>Accuracy Scoring Mode +150s</v>
      </c>
      <c r="DO8" s="50" t="str">
        <f t="shared" si="22"/>
        <v>Accuracy Scoring Mode +160s</v>
      </c>
      <c r="DP8" s="50" t="str">
        <f t="shared" si="22"/>
        <v>Accuracy Scoring Mode +170s</v>
      </c>
      <c r="DQ8" s="50" t="str">
        <f t="shared" si="22"/>
        <v>Accuracy Scoring Mode +180s</v>
      </c>
      <c r="DR8" s="50" t="str">
        <f t="shared" si="22"/>
        <v>Accuracy Scoring Mode +190s</v>
      </c>
      <c r="DS8" s="50" t="str">
        <f t="shared" si="22"/>
        <v>Accuracy Scoring Mode +200s</v>
      </c>
      <c r="DT8" s="50" t="str">
        <f t="shared" si="22"/>
        <v>Accuracy Scoring Mode +210s</v>
      </c>
      <c r="DU8" s="50" t="str">
        <f t="shared" si="22"/>
        <v>Accuracy Scoring Mode +220s</v>
      </c>
      <c r="DV8" s="50" t="str">
        <f t="shared" si="22"/>
        <v>Accuracy Scoring Mode +230s</v>
      </c>
      <c r="DW8" s="50" t="str">
        <f t="shared" si="22"/>
        <v>Accuracy Scoring Mode +240s</v>
      </c>
      <c r="DX8" s="50" t="str">
        <f t="shared" si="22"/>
        <v>Accuracy Scoring Mode +250s</v>
      </c>
      <c r="DY8" s="50" t="str">
        <f t="shared" si="22"/>
        <v>Accuracy Scoring Mode +260s</v>
      </c>
      <c r="DZ8" s="50" t="str">
        <f t="shared" si="22"/>
        <v>Accuracy Scoring Mode +270s</v>
      </c>
      <c r="EA8" s="50" t="str">
        <f t="shared" si="22"/>
        <v>Accuracy Scoring Mode +280s</v>
      </c>
      <c r="EB8" s="50" t="str">
        <f t="shared" si="22"/>
        <v>Accuracy Scoring Mode +290s</v>
      </c>
      <c r="EC8" s="50" t="str">
        <f t="shared" si="22"/>
        <v>Accuracy Scoring Mode +300s</v>
      </c>
      <c r="EE8" s="50" t="s">
        <v>38</v>
      </c>
      <c r="EF8" s="50" t="str">
        <f t="shared" ref="EF8:FI8" si="23">$EE$8 &amp; " " &amp; EF4</f>
        <v>Accuracy Score +10s</v>
      </c>
      <c r="EG8" s="50" t="str">
        <f t="shared" si="23"/>
        <v>Accuracy Score +20s</v>
      </c>
      <c r="EH8" s="50" t="str">
        <f t="shared" si="23"/>
        <v>Accuracy Score +30s</v>
      </c>
      <c r="EI8" s="50" t="str">
        <f t="shared" si="23"/>
        <v>Accuracy Score +40s</v>
      </c>
      <c r="EJ8" s="50" t="str">
        <f t="shared" si="23"/>
        <v>Accuracy Score +50s</v>
      </c>
      <c r="EK8" s="50" t="str">
        <f t="shared" si="23"/>
        <v>Accuracy Score +60s</v>
      </c>
      <c r="EL8" s="50" t="str">
        <f t="shared" si="23"/>
        <v>Accuracy Score +70s</v>
      </c>
      <c r="EM8" s="50" t="str">
        <f t="shared" si="23"/>
        <v>Accuracy Score +80s</v>
      </c>
      <c r="EN8" s="50" t="str">
        <f t="shared" si="23"/>
        <v>Accuracy Score +90s</v>
      </c>
      <c r="EO8" s="50" t="str">
        <f t="shared" si="23"/>
        <v>Accuracy Score +100s</v>
      </c>
      <c r="EP8" s="50" t="str">
        <f t="shared" si="23"/>
        <v>Accuracy Score +110s</v>
      </c>
      <c r="EQ8" s="50" t="str">
        <f t="shared" si="23"/>
        <v>Accuracy Score +120s</v>
      </c>
      <c r="ER8" s="50" t="str">
        <f t="shared" si="23"/>
        <v>Accuracy Score +130s</v>
      </c>
      <c r="ES8" s="50" t="str">
        <f t="shared" si="23"/>
        <v>Accuracy Score +140s</v>
      </c>
      <c r="ET8" s="50" t="str">
        <f t="shared" si="23"/>
        <v>Accuracy Score +150s</v>
      </c>
      <c r="EU8" s="50" t="str">
        <f t="shared" si="23"/>
        <v>Accuracy Score +160s</v>
      </c>
      <c r="EV8" s="50" t="str">
        <f t="shared" si="23"/>
        <v>Accuracy Score +170s</v>
      </c>
      <c r="EW8" s="50" t="str">
        <f t="shared" si="23"/>
        <v>Accuracy Score +180s</v>
      </c>
      <c r="EX8" s="50" t="str">
        <f t="shared" si="23"/>
        <v>Accuracy Score +190s</v>
      </c>
      <c r="EY8" s="50" t="str">
        <f t="shared" si="23"/>
        <v>Accuracy Score +200s</v>
      </c>
      <c r="EZ8" s="50" t="str">
        <f t="shared" si="23"/>
        <v>Accuracy Score +210s</v>
      </c>
      <c r="FA8" s="50" t="str">
        <f t="shared" si="23"/>
        <v>Accuracy Score +220s</v>
      </c>
      <c r="FB8" s="50" t="str">
        <f t="shared" si="23"/>
        <v>Accuracy Score +230s</v>
      </c>
      <c r="FC8" s="50" t="str">
        <f t="shared" si="23"/>
        <v>Accuracy Score +240s</v>
      </c>
      <c r="FD8" s="50" t="str">
        <f t="shared" si="23"/>
        <v>Accuracy Score +250s</v>
      </c>
      <c r="FE8" s="50" t="str">
        <f t="shared" si="23"/>
        <v>Accuracy Score +260s</v>
      </c>
      <c r="FF8" s="50" t="str">
        <f t="shared" si="23"/>
        <v>Accuracy Score +270s</v>
      </c>
      <c r="FG8" s="50" t="str">
        <f t="shared" si="23"/>
        <v>Accuracy Score +280s</v>
      </c>
      <c r="FH8" s="50" t="str">
        <f t="shared" si="23"/>
        <v>Accuracy Score +290s</v>
      </c>
      <c r="FI8" s="50" t="str">
        <f t="shared" si="23"/>
        <v>Accuracy Score +300s</v>
      </c>
      <c r="FK8" s="50" t="s">
        <v>39</v>
      </c>
      <c r="FL8" s="50" t="s">
        <v>41</v>
      </c>
      <c r="FM8" s="50" t="s">
        <v>76</v>
      </c>
      <c r="FN8" s="50" t="s">
        <v>31</v>
      </c>
      <c r="FP8" s="50" t="s">
        <v>40</v>
      </c>
      <c r="FQ8" s="50" t="str">
        <f t="shared" ref="FQ8:GT8" si="24">$FP$8 &amp; " " &amp; FQ4</f>
        <v>Weighted Acc. &amp; Delay +10s</v>
      </c>
      <c r="FR8" s="50" t="str">
        <f t="shared" si="24"/>
        <v>Weighted Acc. &amp; Delay +20s</v>
      </c>
      <c r="FS8" s="50" t="str">
        <f t="shared" si="24"/>
        <v>Weighted Acc. &amp; Delay +30s</v>
      </c>
      <c r="FT8" s="50" t="str">
        <f t="shared" si="24"/>
        <v>Weighted Acc. &amp; Delay +40s</v>
      </c>
      <c r="FU8" s="50" t="str">
        <f t="shared" si="24"/>
        <v>Weighted Acc. &amp; Delay +50s</v>
      </c>
      <c r="FV8" s="50" t="str">
        <f t="shared" si="24"/>
        <v>Weighted Acc. &amp; Delay +60s</v>
      </c>
      <c r="FW8" s="50" t="str">
        <f t="shared" si="24"/>
        <v>Weighted Acc. &amp; Delay +70s</v>
      </c>
      <c r="FX8" s="50" t="str">
        <f t="shared" si="24"/>
        <v>Weighted Acc. &amp; Delay +80s</v>
      </c>
      <c r="FY8" s="50" t="str">
        <f t="shared" si="24"/>
        <v>Weighted Acc. &amp; Delay +90s</v>
      </c>
      <c r="FZ8" s="50" t="str">
        <f t="shared" si="24"/>
        <v>Weighted Acc. &amp; Delay +100s</v>
      </c>
      <c r="GA8" s="50" t="str">
        <f t="shared" si="24"/>
        <v>Weighted Acc. &amp; Delay +110s</v>
      </c>
      <c r="GB8" s="50" t="str">
        <f t="shared" si="24"/>
        <v>Weighted Acc. &amp; Delay +120s</v>
      </c>
      <c r="GC8" s="50" t="str">
        <f t="shared" si="24"/>
        <v>Weighted Acc. &amp; Delay +130s</v>
      </c>
      <c r="GD8" s="50" t="str">
        <f t="shared" si="24"/>
        <v>Weighted Acc. &amp; Delay +140s</v>
      </c>
      <c r="GE8" s="50" t="str">
        <f t="shared" si="24"/>
        <v>Weighted Acc. &amp; Delay +150s</v>
      </c>
      <c r="GF8" s="50" t="str">
        <f t="shared" si="24"/>
        <v>Weighted Acc. &amp; Delay +160s</v>
      </c>
      <c r="GG8" s="50" t="str">
        <f t="shared" si="24"/>
        <v>Weighted Acc. &amp; Delay +170s</v>
      </c>
      <c r="GH8" s="50" t="str">
        <f t="shared" si="24"/>
        <v>Weighted Acc. &amp; Delay +180s</v>
      </c>
      <c r="GI8" s="50" t="str">
        <f t="shared" si="24"/>
        <v>Weighted Acc. &amp; Delay +190s</v>
      </c>
      <c r="GJ8" s="50" t="str">
        <f t="shared" si="24"/>
        <v>Weighted Acc. &amp; Delay +200s</v>
      </c>
      <c r="GK8" s="50" t="str">
        <f t="shared" si="24"/>
        <v>Weighted Acc. &amp; Delay +210s</v>
      </c>
      <c r="GL8" s="50" t="str">
        <f t="shared" si="24"/>
        <v>Weighted Acc. &amp; Delay +220s</v>
      </c>
      <c r="GM8" s="50" t="str">
        <f t="shared" si="24"/>
        <v>Weighted Acc. &amp; Delay +230s</v>
      </c>
      <c r="GN8" s="50" t="str">
        <f t="shared" si="24"/>
        <v>Weighted Acc. &amp; Delay +240s</v>
      </c>
      <c r="GO8" s="50" t="str">
        <f t="shared" si="24"/>
        <v>Weighted Acc. &amp; Delay +250s</v>
      </c>
      <c r="GP8" s="50" t="str">
        <f t="shared" si="24"/>
        <v>Weighted Acc. &amp; Delay +260s</v>
      </c>
      <c r="GQ8" s="50" t="str">
        <f t="shared" si="24"/>
        <v>Weighted Acc. &amp; Delay +270s</v>
      </c>
      <c r="GR8" s="50" t="str">
        <f t="shared" si="24"/>
        <v>Weighted Acc. &amp; Delay +280s</v>
      </c>
      <c r="GS8" s="50" t="str">
        <f t="shared" si="24"/>
        <v>Weighted Acc. &amp; Delay +290s</v>
      </c>
      <c r="GT8" s="50" t="str">
        <f t="shared" si="24"/>
        <v>Weighted Acc. &amp; Delay +300s</v>
      </c>
      <c r="GV8" s="50" t="s">
        <v>42</v>
      </c>
      <c r="GW8" s="50" t="s">
        <v>105</v>
      </c>
      <c r="GX8" s="50" t="s">
        <v>104</v>
      </c>
      <c r="GY8" s="50" t="s">
        <v>76</v>
      </c>
      <c r="GZ8" s="50" t="s">
        <v>31</v>
      </c>
      <c r="HB8" s="50" t="s">
        <v>45</v>
      </c>
      <c r="HC8" s="50" t="s">
        <v>46</v>
      </c>
      <c r="HE8" s="50" t="s">
        <v>47</v>
      </c>
      <c r="HF8" s="50" t="s">
        <v>48</v>
      </c>
      <c r="HH8" s="50" t="s">
        <v>38</v>
      </c>
      <c r="HI8" s="50" t="s">
        <v>76</v>
      </c>
      <c r="HJ8" s="50" t="s">
        <v>77</v>
      </c>
      <c r="HK8" s="50" t="s">
        <v>31</v>
      </c>
      <c r="HL8" s="50" t="s">
        <v>52</v>
      </c>
      <c r="HM8" s="81" t="s">
        <v>70</v>
      </c>
      <c r="HN8" s="81" t="s">
        <v>71</v>
      </c>
      <c r="HP8" s="50" t="s">
        <v>72</v>
      </c>
      <c r="HR8" t="s">
        <v>87</v>
      </c>
      <c r="HS8" t="s">
        <v>88</v>
      </c>
    </row>
    <row r="9" spans="1:228" x14ac:dyDescent="0.2">
      <c r="A9" s="97"/>
      <c r="B9" s="100">
        <f t="shared" ref="B9:B38" si="25">IF(B10-TIME(0,0,5)&lt;=0,TIME(23,59,50),IF(B10-TIME(0,0,10)&lt;0,TIME(0,0,0),B10-TIME(0,0,10)))</f>
        <v>0.99652777777777835</v>
      </c>
      <c r="C9" s="102">
        <v>0</v>
      </c>
      <c r="D9" s="95">
        <v>0</v>
      </c>
      <c r="E9" s="95">
        <v>999999</v>
      </c>
      <c r="F9" s="37">
        <f t="shared" ref="F9:F72" si="26">E9/6</f>
        <v>166666.5</v>
      </c>
      <c r="G9" s="37">
        <f>D9</f>
        <v>0</v>
      </c>
      <c r="H9" s="102">
        <v>20</v>
      </c>
      <c r="I9" s="102">
        <v>2000</v>
      </c>
      <c r="J9" s="102">
        <v>-7.8567761182784999</v>
      </c>
      <c r="K9" s="126">
        <f>IF(I9 = 0, 0, H9 * J9 / I9)</f>
        <v>-7.8567761182785009E-2</v>
      </c>
      <c r="L9" s="30">
        <f t="shared" ref="L9:L72" si="27">D9 + K9</f>
        <v>-7.8567761182785009E-2</v>
      </c>
      <c r="M9" s="101">
        <f t="shared" ref="M9:M72" si="28">C9 - G9</f>
        <v>0</v>
      </c>
      <c r="N9" s="104"/>
      <c r="P9" s="89"/>
      <c r="Q9" s="90"/>
      <c r="R9" s="90"/>
      <c r="S9" s="90"/>
      <c r="T9" s="90"/>
      <c r="U9" s="90"/>
      <c r="V9" s="90"/>
      <c r="W9" s="90"/>
      <c r="X9" s="90"/>
      <c r="Y9" s="90"/>
      <c r="Z9" s="90"/>
      <c r="AA9" s="91"/>
      <c r="AD9" s="107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8"/>
      <c r="BJ9" s="107"/>
      <c r="BK9" s="107"/>
      <c r="BL9" s="107"/>
      <c r="BM9" s="107"/>
      <c r="BN9" s="107"/>
      <c r="BO9" s="107"/>
      <c r="BP9" s="107"/>
      <c r="BQ9" s="107"/>
      <c r="BR9" s="108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8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  <c r="EA9" s="107"/>
      <c r="EB9" s="107"/>
      <c r="EC9" s="107"/>
      <c r="ED9" s="108"/>
      <c r="EE9" s="107"/>
      <c r="EF9" s="107"/>
      <c r="EG9" s="107"/>
      <c r="EH9" s="107"/>
      <c r="EI9" s="107"/>
      <c r="EJ9" s="107"/>
      <c r="EK9" s="107"/>
      <c r="EL9" s="107"/>
      <c r="EM9" s="107"/>
      <c r="EN9" s="107"/>
      <c r="EO9" s="107"/>
      <c r="EP9" s="107"/>
      <c r="EQ9" s="107"/>
      <c r="ER9" s="107"/>
      <c r="ES9" s="107"/>
      <c r="ET9" s="107"/>
      <c r="EU9" s="107"/>
      <c r="EV9" s="107"/>
      <c r="EW9" s="107"/>
      <c r="EX9" s="107"/>
      <c r="EY9" s="107"/>
      <c r="EZ9" s="107"/>
      <c r="FA9" s="107"/>
      <c r="FB9" s="107"/>
      <c r="FC9" s="107"/>
      <c r="FD9" s="107"/>
      <c r="FE9" s="107"/>
      <c r="FF9" s="107"/>
      <c r="FG9" s="107"/>
      <c r="FH9" s="107"/>
      <c r="FI9" s="107"/>
      <c r="FJ9" s="108"/>
      <c r="FK9" s="107"/>
      <c r="FL9" s="107"/>
      <c r="FM9" s="107"/>
      <c r="FN9" s="107"/>
      <c r="FO9" s="108"/>
      <c r="FP9" s="107"/>
      <c r="FQ9" s="107"/>
      <c r="FR9" s="107"/>
      <c r="FS9" s="107"/>
      <c r="FT9" s="107"/>
      <c r="FU9" s="107"/>
      <c r="FV9" s="107"/>
      <c r="FW9" s="107"/>
      <c r="FX9" s="107"/>
      <c r="FY9" s="107"/>
      <c r="FZ9" s="107"/>
      <c r="GA9" s="107"/>
      <c r="GB9" s="107"/>
      <c r="GC9" s="107"/>
      <c r="GD9" s="107"/>
      <c r="GE9" s="107"/>
      <c r="GF9" s="107"/>
      <c r="GG9" s="107"/>
      <c r="GH9" s="107"/>
      <c r="GI9" s="107"/>
      <c r="GJ9" s="107"/>
      <c r="GK9" s="107"/>
      <c r="GL9" s="107"/>
      <c r="GM9" s="107"/>
      <c r="GN9" s="107"/>
      <c r="GO9" s="107"/>
      <c r="GP9" s="107"/>
      <c r="GQ9" s="107"/>
      <c r="GR9" s="107"/>
      <c r="GS9" s="107"/>
      <c r="GT9" s="107"/>
      <c r="GU9" s="108"/>
      <c r="GV9" s="107"/>
      <c r="GW9" s="107"/>
      <c r="GX9" s="107"/>
      <c r="GY9" s="107"/>
      <c r="GZ9" s="107"/>
      <c r="HA9" s="108"/>
      <c r="HB9" s="107"/>
      <c r="HC9" s="107"/>
      <c r="HD9" s="108"/>
      <c r="HE9" s="107"/>
      <c r="HF9" s="107"/>
      <c r="HG9" s="108"/>
      <c r="HH9" s="107"/>
      <c r="HI9" s="107"/>
      <c r="HJ9" s="107"/>
      <c r="HK9" s="107"/>
      <c r="HL9" s="107"/>
      <c r="HM9" s="109">
        <f>H9</f>
        <v>20</v>
      </c>
      <c r="HN9" s="109">
        <f>-HM9</f>
        <v>-20</v>
      </c>
      <c r="HO9" s="108"/>
      <c r="HP9" s="107"/>
      <c r="HQ9" s="108"/>
      <c r="HR9" s="107"/>
      <c r="HS9" s="107"/>
      <c r="HT9" s="107"/>
    </row>
    <row r="10" spans="1:228" x14ac:dyDescent="0.2">
      <c r="A10" s="97"/>
      <c r="B10" s="100">
        <f t="shared" si="25"/>
        <v>0.99664351851851907</v>
      </c>
      <c r="C10" s="102">
        <v>-7.8567761182784999</v>
      </c>
      <c r="D10" s="95">
        <v>0</v>
      </c>
      <c r="E10" s="95">
        <v>999999</v>
      </c>
      <c r="F10" s="37">
        <f t="shared" si="26"/>
        <v>166666.5</v>
      </c>
      <c r="G10" s="38">
        <f t="shared" ref="G10:G73" si="29">IF($Q$2=TRUE,D10,IF( ABS(D10 - G9) &lt; F10, D10, G9 + SIGN( D10 - G9 ) * F10 ))</f>
        <v>0</v>
      </c>
      <c r="H10" s="102">
        <v>20</v>
      </c>
      <c r="I10" s="102">
        <v>2000</v>
      </c>
      <c r="J10" s="102">
        <v>-7.5171703100204503</v>
      </c>
      <c r="K10" s="126">
        <f t="shared" ref="K10:K73" si="30">IF(I10 = 0, 0, H10 * J10 / I10)</f>
        <v>-7.517170310020449E-2</v>
      </c>
      <c r="L10" s="30">
        <f t="shared" si="27"/>
        <v>-7.517170310020449E-2</v>
      </c>
      <c r="M10" s="101">
        <f t="shared" si="28"/>
        <v>-7.8567761182784999</v>
      </c>
      <c r="N10" s="105"/>
      <c r="P10" s="89"/>
      <c r="Q10" s="90"/>
      <c r="R10" s="90"/>
      <c r="S10" s="90"/>
      <c r="T10" s="90"/>
      <c r="U10" s="90"/>
      <c r="V10" s="90"/>
      <c r="W10" s="90"/>
      <c r="X10" s="90"/>
      <c r="Y10" s="90"/>
      <c r="Z10" s="90"/>
      <c r="AA10" s="91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8"/>
      <c r="BJ10" s="107"/>
      <c r="BK10" s="107"/>
      <c r="BL10" s="107"/>
      <c r="BM10" s="107"/>
      <c r="BN10" s="107"/>
      <c r="BO10" s="107"/>
      <c r="BP10" s="107"/>
      <c r="BQ10" s="107"/>
      <c r="BR10" s="108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8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  <c r="EA10" s="107"/>
      <c r="EB10" s="107"/>
      <c r="EC10" s="107"/>
      <c r="ED10" s="108"/>
      <c r="EE10" s="107"/>
      <c r="EF10" s="107"/>
      <c r="EG10" s="107"/>
      <c r="EH10" s="107"/>
      <c r="EI10" s="107"/>
      <c r="EJ10" s="107"/>
      <c r="EK10" s="107"/>
      <c r="EL10" s="107"/>
      <c r="EM10" s="107"/>
      <c r="EN10" s="107"/>
      <c r="EO10" s="107"/>
      <c r="EP10" s="107"/>
      <c r="EQ10" s="107"/>
      <c r="ER10" s="107"/>
      <c r="ES10" s="107"/>
      <c r="ET10" s="107"/>
      <c r="EU10" s="107"/>
      <c r="EV10" s="107"/>
      <c r="EW10" s="107"/>
      <c r="EX10" s="107"/>
      <c r="EY10" s="107"/>
      <c r="EZ10" s="107"/>
      <c r="FA10" s="107"/>
      <c r="FB10" s="107"/>
      <c r="FC10" s="107"/>
      <c r="FD10" s="107"/>
      <c r="FE10" s="107"/>
      <c r="FF10" s="107"/>
      <c r="FG10" s="107"/>
      <c r="FH10" s="107"/>
      <c r="FI10" s="107"/>
      <c r="FJ10" s="108"/>
      <c r="FK10" s="107"/>
      <c r="FL10" s="107"/>
      <c r="FM10" s="107"/>
      <c r="FN10" s="107"/>
      <c r="FO10" s="108"/>
      <c r="FP10" s="107"/>
      <c r="FQ10" s="107"/>
      <c r="FR10" s="107"/>
      <c r="FS10" s="107"/>
      <c r="FT10" s="107"/>
      <c r="FU10" s="107"/>
      <c r="FV10" s="107"/>
      <c r="FW10" s="107"/>
      <c r="FX10" s="107"/>
      <c r="FY10" s="107"/>
      <c r="FZ10" s="107"/>
      <c r="GA10" s="107"/>
      <c r="GB10" s="107"/>
      <c r="GC10" s="107"/>
      <c r="GD10" s="107"/>
      <c r="GE10" s="107"/>
      <c r="GF10" s="107"/>
      <c r="GG10" s="107"/>
      <c r="GH10" s="107"/>
      <c r="GI10" s="107"/>
      <c r="GJ10" s="107"/>
      <c r="GK10" s="107"/>
      <c r="GL10" s="107"/>
      <c r="GM10" s="107"/>
      <c r="GN10" s="107"/>
      <c r="GO10" s="107"/>
      <c r="GP10" s="107"/>
      <c r="GQ10" s="107"/>
      <c r="GR10" s="107"/>
      <c r="GS10" s="107"/>
      <c r="GT10" s="107"/>
      <c r="GU10" s="108"/>
      <c r="GV10" s="107"/>
      <c r="GW10" s="107"/>
      <c r="GX10" s="107"/>
      <c r="GY10" s="107"/>
      <c r="GZ10" s="107"/>
      <c r="HA10" s="108"/>
      <c r="HB10" s="107"/>
      <c r="HC10" s="107"/>
      <c r="HD10" s="108"/>
      <c r="HE10" s="107"/>
      <c r="HF10" s="107"/>
      <c r="HG10" s="108"/>
      <c r="HH10" s="107"/>
      <c r="HI10" s="107"/>
      <c r="HJ10" s="107"/>
      <c r="HK10" s="107"/>
      <c r="HL10" s="107"/>
      <c r="HM10" s="109">
        <f t="shared" ref="HM10:HM38" si="31">H10</f>
        <v>20</v>
      </c>
      <c r="HN10" s="109">
        <f t="shared" ref="HN10:HN38" si="32">-HM10</f>
        <v>-20</v>
      </c>
      <c r="HO10" s="108"/>
      <c r="HP10" s="107"/>
      <c r="HQ10" s="108"/>
      <c r="HR10" s="107"/>
      <c r="HS10" s="107"/>
      <c r="HT10" s="107"/>
    </row>
    <row r="11" spans="1:228" x14ac:dyDescent="0.2">
      <c r="A11" s="97"/>
      <c r="B11" s="100">
        <f t="shared" si="25"/>
        <v>0.99675925925925979</v>
      </c>
      <c r="C11" s="102">
        <v>-7.5171703100204503</v>
      </c>
      <c r="D11" s="95">
        <v>0</v>
      </c>
      <c r="E11" s="95">
        <v>999999</v>
      </c>
      <c r="F11" s="37">
        <f t="shared" si="26"/>
        <v>166666.5</v>
      </c>
      <c r="G11" s="38">
        <f t="shared" si="29"/>
        <v>0</v>
      </c>
      <c r="H11" s="102">
        <v>20</v>
      </c>
      <c r="I11" s="102">
        <v>2000</v>
      </c>
      <c r="J11" s="102">
        <v>-6.6476899385452297</v>
      </c>
      <c r="K11" s="126">
        <f t="shared" si="30"/>
        <v>-6.6476899385452301E-2</v>
      </c>
      <c r="L11" s="30">
        <f t="shared" si="27"/>
        <v>-6.6476899385452301E-2</v>
      </c>
      <c r="M11" s="101">
        <f t="shared" si="28"/>
        <v>-7.5171703100204503</v>
      </c>
      <c r="N11" s="105"/>
      <c r="P11" s="89"/>
      <c r="Q11" s="90"/>
      <c r="R11" s="90"/>
      <c r="S11" s="90"/>
      <c r="T11" s="90"/>
      <c r="U11" s="90"/>
      <c r="V11" s="90"/>
      <c r="W11" s="90"/>
      <c r="X11" s="90"/>
      <c r="Y11" s="90"/>
      <c r="Z11" s="90"/>
      <c r="AA11" s="91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8"/>
      <c r="BJ11" s="107"/>
      <c r="BK11" s="107"/>
      <c r="BL11" s="107"/>
      <c r="BM11" s="107"/>
      <c r="BN11" s="107"/>
      <c r="BO11" s="107"/>
      <c r="BP11" s="107"/>
      <c r="BQ11" s="107"/>
      <c r="BR11" s="108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8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  <c r="EA11" s="107"/>
      <c r="EB11" s="107"/>
      <c r="EC11" s="107"/>
      <c r="ED11" s="108"/>
      <c r="EE11" s="107"/>
      <c r="EF11" s="107"/>
      <c r="EG11" s="107"/>
      <c r="EH11" s="107"/>
      <c r="EI11" s="107"/>
      <c r="EJ11" s="107"/>
      <c r="EK11" s="107"/>
      <c r="EL11" s="107"/>
      <c r="EM11" s="107"/>
      <c r="EN11" s="107"/>
      <c r="EO11" s="107"/>
      <c r="EP11" s="107"/>
      <c r="EQ11" s="107"/>
      <c r="ER11" s="107"/>
      <c r="ES11" s="107"/>
      <c r="ET11" s="107"/>
      <c r="EU11" s="107"/>
      <c r="EV11" s="107"/>
      <c r="EW11" s="107"/>
      <c r="EX11" s="107"/>
      <c r="EY11" s="107"/>
      <c r="EZ11" s="107"/>
      <c r="FA11" s="107"/>
      <c r="FB11" s="107"/>
      <c r="FC11" s="107"/>
      <c r="FD11" s="107"/>
      <c r="FE11" s="107"/>
      <c r="FF11" s="107"/>
      <c r="FG11" s="107"/>
      <c r="FH11" s="107"/>
      <c r="FI11" s="107"/>
      <c r="FJ11" s="108"/>
      <c r="FK11" s="107"/>
      <c r="FL11" s="107"/>
      <c r="FM11" s="107"/>
      <c r="FN11" s="107"/>
      <c r="FO11" s="108"/>
      <c r="FP11" s="107"/>
      <c r="FQ11" s="107"/>
      <c r="FR11" s="107"/>
      <c r="FS11" s="107"/>
      <c r="FT11" s="107"/>
      <c r="FU11" s="107"/>
      <c r="FV11" s="107"/>
      <c r="FW11" s="107"/>
      <c r="FX11" s="107"/>
      <c r="FY11" s="107"/>
      <c r="FZ11" s="107"/>
      <c r="GA11" s="107"/>
      <c r="GB11" s="107"/>
      <c r="GC11" s="107"/>
      <c r="GD11" s="107"/>
      <c r="GE11" s="107"/>
      <c r="GF11" s="107"/>
      <c r="GG11" s="107"/>
      <c r="GH11" s="107"/>
      <c r="GI11" s="107"/>
      <c r="GJ11" s="107"/>
      <c r="GK11" s="107"/>
      <c r="GL11" s="107"/>
      <c r="GM11" s="107"/>
      <c r="GN11" s="107"/>
      <c r="GO11" s="107"/>
      <c r="GP11" s="107"/>
      <c r="GQ11" s="107"/>
      <c r="GR11" s="107"/>
      <c r="GS11" s="107"/>
      <c r="GT11" s="107"/>
      <c r="GU11" s="108"/>
      <c r="GV11" s="107"/>
      <c r="GW11" s="107"/>
      <c r="GX11" s="107"/>
      <c r="GY11" s="107"/>
      <c r="GZ11" s="107"/>
      <c r="HA11" s="108"/>
      <c r="HB11" s="107"/>
      <c r="HC11" s="107"/>
      <c r="HD11" s="108"/>
      <c r="HE11" s="107"/>
      <c r="HF11" s="107"/>
      <c r="HG11" s="108"/>
      <c r="HH11" s="107"/>
      <c r="HI11" s="107"/>
      <c r="HJ11" s="107"/>
      <c r="HK11" s="107"/>
      <c r="HL11" s="107"/>
      <c r="HM11" s="109">
        <f t="shared" si="31"/>
        <v>20</v>
      </c>
      <c r="HN11" s="109">
        <f t="shared" si="32"/>
        <v>-20</v>
      </c>
      <c r="HO11" s="108"/>
      <c r="HP11" s="107"/>
      <c r="HQ11" s="108"/>
      <c r="HR11" s="107"/>
      <c r="HS11" s="107"/>
      <c r="HT11" s="107"/>
    </row>
    <row r="12" spans="1:228" x14ac:dyDescent="0.2">
      <c r="A12" s="97"/>
      <c r="B12" s="100">
        <f t="shared" si="25"/>
        <v>0.99687500000000051</v>
      </c>
      <c r="C12" s="102">
        <v>-6.6476899385452297</v>
      </c>
      <c r="D12" s="95">
        <v>0</v>
      </c>
      <c r="E12" s="95">
        <v>999999</v>
      </c>
      <c r="F12" s="37">
        <f t="shared" si="26"/>
        <v>166666.5</v>
      </c>
      <c r="G12" s="38">
        <f t="shared" si="29"/>
        <v>0</v>
      </c>
      <c r="H12" s="102">
        <v>20</v>
      </c>
      <c r="I12" s="102">
        <v>2000</v>
      </c>
      <c r="J12" s="102">
        <v>-6.3605123758315996</v>
      </c>
      <c r="K12" s="126">
        <f t="shared" si="30"/>
        <v>-6.3605123758315993E-2</v>
      </c>
      <c r="L12" s="30">
        <f t="shared" si="27"/>
        <v>-6.3605123758315993E-2</v>
      </c>
      <c r="M12" s="101">
        <f t="shared" si="28"/>
        <v>-6.6476899385452297</v>
      </c>
      <c r="N12" s="105"/>
      <c r="P12" s="89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1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8"/>
      <c r="BJ12" s="107"/>
      <c r="BK12" s="107"/>
      <c r="BL12" s="107"/>
      <c r="BM12" s="107"/>
      <c r="BN12" s="107"/>
      <c r="BO12" s="107"/>
      <c r="BP12" s="107"/>
      <c r="BQ12" s="107"/>
      <c r="BR12" s="108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8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07"/>
      <c r="EB12" s="107"/>
      <c r="EC12" s="107"/>
      <c r="ED12" s="108"/>
      <c r="EE12" s="107"/>
      <c r="EF12" s="107"/>
      <c r="EG12" s="107"/>
      <c r="EH12" s="107"/>
      <c r="EI12" s="107"/>
      <c r="EJ12" s="107"/>
      <c r="EK12" s="107"/>
      <c r="EL12" s="107"/>
      <c r="EM12" s="107"/>
      <c r="EN12" s="107"/>
      <c r="EO12" s="107"/>
      <c r="EP12" s="107"/>
      <c r="EQ12" s="107"/>
      <c r="ER12" s="107"/>
      <c r="ES12" s="107"/>
      <c r="ET12" s="107"/>
      <c r="EU12" s="107"/>
      <c r="EV12" s="107"/>
      <c r="EW12" s="107"/>
      <c r="EX12" s="107"/>
      <c r="EY12" s="107"/>
      <c r="EZ12" s="107"/>
      <c r="FA12" s="107"/>
      <c r="FB12" s="107"/>
      <c r="FC12" s="107"/>
      <c r="FD12" s="107"/>
      <c r="FE12" s="107"/>
      <c r="FF12" s="107"/>
      <c r="FG12" s="107"/>
      <c r="FH12" s="107"/>
      <c r="FI12" s="107"/>
      <c r="FJ12" s="108"/>
      <c r="FK12" s="107"/>
      <c r="FL12" s="107"/>
      <c r="FM12" s="107"/>
      <c r="FN12" s="107"/>
      <c r="FO12" s="108"/>
      <c r="FP12" s="107"/>
      <c r="FQ12" s="107"/>
      <c r="FR12" s="107"/>
      <c r="FS12" s="107"/>
      <c r="FT12" s="107"/>
      <c r="FU12" s="107"/>
      <c r="FV12" s="107"/>
      <c r="FW12" s="107"/>
      <c r="FX12" s="107"/>
      <c r="FY12" s="107"/>
      <c r="FZ12" s="107"/>
      <c r="GA12" s="107"/>
      <c r="GB12" s="107"/>
      <c r="GC12" s="107"/>
      <c r="GD12" s="107"/>
      <c r="GE12" s="107"/>
      <c r="GF12" s="107"/>
      <c r="GG12" s="107"/>
      <c r="GH12" s="107"/>
      <c r="GI12" s="107"/>
      <c r="GJ12" s="107"/>
      <c r="GK12" s="107"/>
      <c r="GL12" s="107"/>
      <c r="GM12" s="107"/>
      <c r="GN12" s="107"/>
      <c r="GO12" s="107"/>
      <c r="GP12" s="107"/>
      <c r="GQ12" s="107"/>
      <c r="GR12" s="107"/>
      <c r="GS12" s="107"/>
      <c r="GT12" s="107"/>
      <c r="GU12" s="108"/>
      <c r="GV12" s="107"/>
      <c r="GW12" s="107"/>
      <c r="GX12" s="107"/>
      <c r="GY12" s="107"/>
      <c r="GZ12" s="107"/>
      <c r="HA12" s="108"/>
      <c r="HB12" s="107"/>
      <c r="HC12" s="107"/>
      <c r="HD12" s="108"/>
      <c r="HE12" s="107"/>
      <c r="HF12" s="107"/>
      <c r="HG12" s="108"/>
      <c r="HH12" s="107"/>
      <c r="HI12" s="107"/>
      <c r="HJ12" s="107"/>
      <c r="HK12" s="107"/>
      <c r="HL12" s="107"/>
      <c r="HM12" s="109">
        <f t="shared" si="31"/>
        <v>20</v>
      </c>
      <c r="HN12" s="109">
        <f t="shared" si="32"/>
        <v>-20</v>
      </c>
      <c r="HO12" s="108"/>
      <c r="HP12" s="107"/>
      <c r="HQ12" s="108"/>
      <c r="HR12" s="107"/>
      <c r="HS12" s="107"/>
      <c r="HT12" s="107"/>
    </row>
    <row r="13" spans="1:228" x14ac:dyDescent="0.2">
      <c r="A13" s="97"/>
      <c r="B13" s="100">
        <f t="shared" si="25"/>
        <v>0.99699074074074123</v>
      </c>
      <c r="C13" s="102">
        <v>-6.3605123758315996</v>
      </c>
      <c r="D13" s="95">
        <v>0</v>
      </c>
      <c r="E13" s="95">
        <v>999999</v>
      </c>
      <c r="F13" s="37">
        <f t="shared" si="26"/>
        <v>166666.5</v>
      </c>
      <c r="G13" s="38">
        <f t="shared" si="29"/>
        <v>0</v>
      </c>
      <c r="H13" s="102">
        <v>20</v>
      </c>
      <c r="I13" s="102">
        <v>2000</v>
      </c>
      <c r="J13" s="102">
        <v>-5.8964514732360804</v>
      </c>
      <c r="K13" s="126">
        <f t="shared" si="30"/>
        <v>-5.8964514732360807E-2</v>
      </c>
      <c r="L13" s="30">
        <f t="shared" si="27"/>
        <v>-5.8964514732360807E-2</v>
      </c>
      <c r="M13" s="101">
        <f t="shared" si="28"/>
        <v>-6.3605123758315996</v>
      </c>
      <c r="N13" s="105"/>
      <c r="P13" s="89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1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  <c r="AR13" s="107"/>
      <c r="AS13" s="107"/>
      <c r="AT13" s="107"/>
      <c r="AU13" s="107"/>
      <c r="AV13" s="107"/>
      <c r="AW13" s="107"/>
      <c r="AX13" s="107"/>
      <c r="AY13" s="107"/>
      <c r="AZ13" s="107"/>
      <c r="BA13" s="107"/>
      <c r="BB13" s="107"/>
      <c r="BC13" s="107"/>
      <c r="BD13" s="107"/>
      <c r="BE13" s="107"/>
      <c r="BF13" s="107"/>
      <c r="BG13" s="107"/>
      <c r="BH13" s="107"/>
      <c r="BI13" s="108"/>
      <c r="BJ13" s="107"/>
      <c r="BK13" s="107"/>
      <c r="BL13" s="107"/>
      <c r="BM13" s="107"/>
      <c r="BN13" s="107"/>
      <c r="BO13" s="107"/>
      <c r="BP13" s="107"/>
      <c r="BQ13" s="107"/>
      <c r="BR13" s="108"/>
      <c r="BS13" s="107"/>
      <c r="BT13" s="107"/>
      <c r="BU13" s="107"/>
      <c r="BV13" s="107"/>
      <c r="BW13" s="107"/>
      <c r="BX13" s="107"/>
      <c r="BY13" s="107"/>
      <c r="BZ13" s="107"/>
      <c r="CA13" s="107"/>
      <c r="CB13" s="107"/>
      <c r="CC13" s="107"/>
      <c r="CD13" s="107"/>
      <c r="CE13" s="107"/>
      <c r="CF13" s="107"/>
      <c r="CG13" s="107"/>
      <c r="CH13" s="107"/>
      <c r="CI13" s="107"/>
      <c r="CJ13" s="107"/>
      <c r="CK13" s="107"/>
      <c r="CL13" s="107"/>
      <c r="CM13" s="107"/>
      <c r="CN13" s="107"/>
      <c r="CO13" s="107"/>
      <c r="CP13" s="107"/>
      <c r="CQ13" s="107"/>
      <c r="CR13" s="107"/>
      <c r="CS13" s="107"/>
      <c r="CT13" s="107"/>
      <c r="CU13" s="107"/>
      <c r="CV13" s="107"/>
      <c r="CW13" s="107"/>
      <c r="CX13" s="108"/>
      <c r="CY13" s="107"/>
      <c r="CZ13" s="107"/>
      <c r="DA13" s="107"/>
      <c r="DB13" s="107"/>
      <c r="DC13" s="107"/>
      <c r="DD13" s="107"/>
      <c r="DE13" s="107"/>
      <c r="DF13" s="107"/>
      <c r="DG13" s="107"/>
      <c r="DH13" s="107"/>
      <c r="DI13" s="107"/>
      <c r="DJ13" s="107"/>
      <c r="DK13" s="107"/>
      <c r="DL13" s="107"/>
      <c r="DM13" s="107"/>
      <c r="DN13" s="107"/>
      <c r="DO13" s="107"/>
      <c r="DP13" s="107"/>
      <c r="DQ13" s="107"/>
      <c r="DR13" s="107"/>
      <c r="DS13" s="107"/>
      <c r="DT13" s="107"/>
      <c r="DU13" s="107"/>
      <c r="DV13" s="107"/>
      <c r="DW13" s="107"/>
      <c r="DX13" s="107"/>
      <c r="DY13" s="107"/>
      <c r="DZ13" s="107"/>
      <c r="EA13" s="107"/>
      <c r="EB13" s="107"/>
      <c r="EC13" s="107"/>
      <c r="ED13" s="108"/>
      <c r="EE13" s="107"/>
      <c r="EF13" s="107"/>
      <c r="EG13" s="107"/>
      <c r="EH13" s="107"/>
      <c r="EI13" s="107"/>
      <c r="EJ13" s="107"/>
      <c r="EK13" s="107"/>
      <c r="EL13" s="107"/>
      <c r="EM13" s="107"/>
      <c r="EN13" s="107"/>
      <c r="EO13" s="107"/>
      <c r="EP13" s="107"/>
      <c r="EQ13" s="107"/>
      <c r="ER13" s="107"/>
      <c r="ES13" s="107"/>
      <c r="ET13" s="107"/>
      <c r="EU13" s="107"/>
      <c r="EV13" s="107"/>
      <c r="EW13" s="107"/>
      <c r="EX13" s="107"/>
      <c r="EY13" s="107"/>
      <c r="EZ13" s="107"/>
      <c r="FA13" s="107"/>
      <c r="FB13" s="107"/>
      <c r="FC13" s="107"/>
      <c r="FD13" s="107"/>
      <c r="FE13" s="107"/>
      <c r="FF13" s="107"/>
      <c r="FG13" s="107"/>
      <c r="FH13" s="107"/>
      <c r="FI13" s="107"/>
      <c r="FJ13" s="108"/>
      <c r="FK13" s="107"/>
      <c r="FL13" s="107"/>
      <c r="FM13" s="107"/>
      <c r="FN13" s="107"/>
      <c r="FO13" s="108"/>
      <c r="FP13" s="107"/>
      <c r="FQ13" s="107"/>
      <c r="FR13" s="107"/>
      <c r="FS13" s="107"/>
      <c r="FT13" s="107"/>
      <c r="FU13" s="107"/>
      <c r="FV13" s="107"/>
      <c r="FW13" s="107"/>
      <c r="FX13" s="107"/>
      <c r="FY13" s="107"/>
      <c r="FZ13" s="107"/>
      <c r="GA13" s="107"/>
      <c r="GB13" s="107"/>
      <c r="GC13" s="107"/>
      <c r="GD13" s="107"/>
      <c r="GE13" s="107"/>
      <c r="GF13" s="107"/>
      <c r="GG13" s="107"/>
      <c r="GH13" s="107"/>
      <c r="GI13" s="107"/>
      <c r="GJ13" s="107"/>
      <c r="GK13" s="107"/>
      <c r="GL13" s="107"/>
      <c r="GM13" s="107"/>
      <c r="GN13" s="107"/>
      <c r="GO13" s="107"/>
      <c r="GP13" s="107"/>
      <c r="GQ13" s="107"/>
      <c r="GR13" s="107"/>
      <c r="GS13" s="107"/>
      <c r="GT13" s="107"/>
      <c r="GU13" s="108"/>
      <c r="GV13" s="107"/>
      <c r="GW13" s="107"/>
      <c r="GX13" s="107"/>
      <c r="GY13" s="107"/>
      <c r="GZ13" s="107"/>
      <c r="HA13" s="108"/>
      <c r="HB13" s="107"/>
      <c r="HC13" s="107"/>
      <c r="HD13" s="108"/>
      <c r="HE13" s="107"/>
      <c r="HF13" s="107"/>
      <c r="HG13" s="108"/>
      <c r="HH13" s="107"/>
      <c r="HI13" s="107"/>
      <c r="HJ13" s="107"/>
      <c r="HK13" s="107"/>
      <c r="HL13" s="107"/>
      <c r="HM13" s="109">
        <f t="shared" si="31"/>
        <v>20</v>
      </c>
      <c r="HN13" s="109">
        <f t="shared" si="32"/>
        <v>-20</v>
      </c>
      <c r="HO13" s="108"/>
      <c r="HP13" s="107"/>
      <c r="HQ13" s="108"/>
      <c r="HR13" s="107"/>
      <c r="HS13" s="107"/>
      <c r="HT13" s="107"/>
    </row>
    <row r="14" spans="1:228" x14ac:dyDescent="0.2">
      <c r="A14" s="97"/>
      <c r="B14" s="100">
        <f t="shared" si="25"/>
        <v>0.99710648148148195</v>
      </c>
      <c r="C14" s="102">
        <v>-5.8964514732360804</v>
      </c>
      <c r="D14" s="95">
        <v>0</v>
      </c>
      <c r="E14" s="95">
        <v>999999</v>
      </c>
      <c r="F14" s="37">
        <f t="shared" si="26"/>
        <v>166666.5</v>
      </c>
      <c r="G14" s="38">
        <f t="shared" si="29"/>
        <v>0</v>
      </c>
      <c r="H14" s="102">
        <v>20</v>
      </c>
      <c r="I14" s="102">
        <v>2000</v>
      </c>
      <c r="J14" s="102">
        <v>-5.0547385215759304</v>
      </c>
      <c r="K14" s="126">
        <f t="shared" si="30"/>
        <v>-5.0547385215759306E-2</v>
      </c>
      <c r="L14" s="30">
        <f t="shared" si="27"/>
        <v>-5.0547385215759306E-2</v>
      </c>
      <c r="M14" s="101">
        <f t="shared" si="28"/>
        <v>-5.8964514732360804</v>
      </c>
      <c r="N14" s="105"/>
      <c r="P14" s="89"/>
      <c r="Q14" s="90"/>
      <c r="R14" s="90"/>
      <c r="S14" s="90"/>
      <c r="T14" s="90"/>
      <c r="U14" s="90"/>
      <c r="V14" s="90"/>
      <c r="W14" s="90"/>
      <c r="X14" s="90"/>
      <c r="Y14" s="90"/>
      <c r="Z14" s="90"/>
      <c r="AA14" s="91"/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  <c r="AR14" s="107"/>
      <c r="AS14" s="107"/>
      <c r="AT14" s="107"/>
      <c r="AU14" s="107"/>
      <c r="AV14" s="107"/>
      <c r="AW14" s="107"/>
      <c r="AX14" s="107"/>
      <c r="AY14" s="107"/>
      <c r="AZ14" s="107"/>
      <c r="BA14" s="107"/>
      <c r="BB14" s="107"/>
      <c r="BC14" s="107"/>
      <c r="BD14" s="107"/>
      <c r="BE14" s="107"/>
      <c r="BF14" s="107"/>
      <c r="BG14" s="107"/>
      <c r="BH14" s="107"/>
      <c r="BI14" s="108"/>
      <c r="BJ14" s="107"/>
      <c r="BK14" s="107"/>
      <c r="BL14" s="107"/>
      <c r="BM14" s="107"/>
      <c r="BN14" s="107"/>
      <c r="BO14" s="107"/>
      <c r="BP14" s="107"/>
      <c r="BQ14" s="107"/>
      <c r="BR14" s="108"/>
      <c r="BS14" s="107"/>
      <c r="BT14" s="107"/>
      <c r="BU14" s="107"/>
      <c r="BV14" s="107"/>
      <c r="BW14" s="107"/>
      <c r="BX14" s="107"/>
      <c r="BY14" s="107"/>
      <c r="BZ14" s="107"/>
      <c r="CA14" s="107"/>
      <c r="CB14" s="107"/>
      <c r="CC14" s="107"/>
      <c r="CD14" s="107"/>
      <c r="CE14" s="107"/>
      <c r="CF14" s="107"/>
      <c r="CG14" s="107"/>
      <c r="CH14" s="107"/>
      <c r="CI14" s="107"/>
      <c r="CJ14" s="107"/>
      <c r="CK14" s="107"/>
      <c r="CL14" s="107"/>
      <c r="CM14" s="107"/>
      <c r="CN14" s="107"/>
      <c r="CO14" s="107"/>
      <c r="CP14" s="107"/>
      <c r="CQ14" s="107"/>
      <c r="CR14" s="107"/>
      <c r="CS14" s="107"/>
      <c r="CT14" s="107"/>
      <c r="CU14" s="107"/>
      <c r="CV14" s="107"/>
      <c r="CW14" s="107"/>
      <c r="CX14" s="108"/>
      <c r="CY14" s="107"/>
      <c r="CZ14" s="107"/>
      <c r="DA14" s="107"/>
      <c r="DB14" s="107"/>
      <c r="DC14" s="107"/>
      <c r="DD14" s="107"/>
      <c r="DE14" s="107"/>
      <c r="DF14" s="107"/>
      <c r="DG14" s="107"/>
      <c r="DH14" s="107"/>
      <c r="DI14" s="107"/>
      <c r="DJ14" s="107"/>
      <c r="DK14" s="107"/>
      <c r="DL14" s="107"/>
      <c r="DM14" s="107"/>
      <c r="DN14" s="107"/>
      <c r="DO14" s="107"/>
      <c r="DP14" s="107"/>
      <c r="DQ14" s="107"/>
      <c r="DR14" s="107"/>
      <c r="DS14" s="107"/>
      <c r="DT14" s="107"/>
      <c r="DU14" s="107"/>
      <c r="DV14" s="107"/>
      <c r="DW14" s="107"/>
      <c r="DX14" s="107"/>
      <c r="DY14" s="107"/>
      <c r="DZ14" s="107"/>
      <c r="EA14" s="107"/>
      <c r="EB14" s="107"/>
      <c r="EC14" s="107"/>
      <c r="ED14" s="108"/>
      <c r="EE14" s="107"/>
      <c r="EF14" s="107"/>
      <c r="EG14" s="107"/>
      <c r="EH14" s="107"/>
      <c r="EI14" s="107"/>
      <c r="EJ14" s="107"/>
      <c r="EK14" s="107"/>
      <c r="EL14" s="107"/>
      <c r="EM14" s="107"/>
      <c r="EN14" s="107"/>
      <c r="EO14" s="107"/>
      <c r="EP14" s="107"/>
      <c r="EQ14" s="107"/>
      <c r="ER14" s="107"/>
      <c r="ES14" s="107"/>
      <c r="ET14" s="107"/>
      <c r="EU14" s="107"/>
      <c r="EV14" s="107"/>
      <c r="EW14" s="107"/>
      <c r="EX14" s="107"/>
      <c r="EY14" s="107"/>
      <c r="EZ14" s="107"/>
      <c r="FA14" s="107"/>
      <c r="FB14" s="107"/>
      <c r="FC14" s="107"/>
      <c r="FD14" s="107"/>
      <c r="FE14" s="107"/>
      <c r="FF14" s="107"/>
      <c r="FG14" s="107"/>
      <c r="FH14" s="107"/>
      <c r="FI14" s="107"/>
      <c r="FJ14" s="108"/>
      <c r="FK14" s="107"/>
      <c r="FL14" s="107"/>
      <c r="FM14" s="107"/>
      <c r="FN14" s="107"/>
      <c r="FO14" s="108"/>
      <c r="FP14" s="107"/>
      <c r="FQ14" s="107"/>
      <c r="FR14" s="107"/>
      <c r="FS14" s="107"/>
      <c r="FT14" s="107"/>
      <c r="FU14" s="107"/>
      <c r="FV14" s="107"/>
      <c r="FW14" s="107"/>
      <c r="FX14" s="107"/>
      <c r="FY14" s="107"/>
      <c r="FZ14" s="107"/>
      <c r="GA14" s="107"/>
      <c r="GB14" s="107"/>
      <c r="GC14" s="107"/>
      <c r="GD14" s="107"/>
      <c r="GE14" s="107"/>
      <c r="GF14" s="107"/>
      <c r="GG14" s="107"/>
      <c r="GH14" s="107"/>
      <c r="GI14" s="107"/>
      <c r="GJ14" s="107"/>
      <c r="GK14" s="107"/>
      <c r="GL14" s="107"/>
      <c r="GM14" s="107"/>
      <c r="GN14" s="107"/>
      <c r="GO14" s="107"/>
      <c r="GP14" s="107"/>
      <c r="GQ14" s="107"/>
      <c r="GR14" s="107"/>
      <c r="GS14" s="107"/>
      <c r="GT14" s="107"/>
      <c r="GU14" s="108"/>
      <c r="GV14" s="107"/>
      <c r="GW14" s="107"/>
      <c r="GX14" s="107"/>
      <c r="GY14" s="107"/>
      <c r="GZ14" s="107"/>
      <c r="HA14" s="108"/>
      <c r="HB14" s="107"/>
      <c r="HC14" s="107"/>
      <c r="HD14" s="108"/>
      <c r="HE14" s="107"/>
      <c r="HF14" s="107"/>
      <c r="HG14" s="108"/>
      <c r="HH14" s="107"/>
      <c r="HI14" s="107"/>
      <c r="HJ14" s="107"/>
      <c r="HK14" s="107"/>
      <c r="HL14" s="107"/>
      <c r="HM14" s="109">
        <f t="shared" si="31"/>
        <v>20</v>
      </c>
      <c r="HN14" s="109">
        <f t="shared" si="32"/>
        <v>-20</v>
      </c>
      <c r="HO14" s="108"/>
      <c r="HP14" s="107"/>
      <c r="HQ14" s="108"/>
      <c r="HR14" s="107"/>
      <c r="HS14" s="107"/>
      <c r="HT14" s="107"/>
    </row>
    <row r="15" spans="1:228" x14ac:dyDescent="0.2">
      <c r="A15" s="97"/>
      <c r="B15" s="100">
        <f t="shared" si="25"/>
        <v>0.99722222222222268</v>
      </c>
      <c r="C15" s="102">
        <v>-5.0547385215759304</v>
      </c>
      <c r="D15" s="95">
        <v>0</v>
      </c>
      <c r="E15" s="95">
        <v>999999</v>
      </c>
      <c r="F15" s="37">
        <f t="shared" si="26"/>
        <v>166666.5</v>
      </c>
      <c r="G15" s="38">
        <f t="shared" si="29"/>
        <v>0</v>
      </c>
      <c r="H15" s="102">
        <v>20</v>
      </c>
      <c r="I15" s="102">
        <v>2000</v>
      </c>
      <c r="J15" s="102">
        <v>-2.8119328618049599</v>
      </c>
      <c r="K15" s="126">
        <f t="shared" si="30"/>
        <v>-2.81193286180496E-2</v>
      </c>
      <c r="L15" s="30">
        <f t="shared" si="27"/>
        <v>-2.81193286180496E-2</v>
      </c>
      <c r="M15" s="101">
        <f t="shared" si="28"/>
        <v>-5.0547385215759304</v>
      </c>
      <c r="N15" s="105"/>
      <c r="P15" s="89"/>
      <c r="Q15" s="90"/>
      <c r="R15" s="90"/>
      <c r="S15" s="90"/>
      <c r="T15" s="90"/>
      <c r="U15" s="90"/>
      <c r="V15" s="90"/>
      <c r="W15" s="90"/>
      <c r="X15" s="90"/>
      <c r="Y15" s="90"/>
      <c r="Z15" s="90"/>
      <c r="AA15" s="91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  <c r="AR15" s="107"/>
      <c r="AS15" s="107"/>
      <c r="AT15" s="107"/>
      <c r="AU15" s="107"/>
      <c r="AV15" s="107"/>
      <c r="AW15" s="107"/>
      <c r="AX15" s="107"/>
      <c r="AY15" s="107"/>
      <c r="AZ15" s="107"/>
      <c r="BA15" s="107"/>
      <c r="BB15" s="107"/>
      <c r="BC15" s="107"/>
      <c r="BD15" s="107"/>
      <c r="BE15" s="107"/>
      <c r="BF15" s="107"/>
      <c r="BG15" s="107"/>
      <c r="BH15" s="107"/>
      <c r="BI15" s="108"/>
      <c r="BJ15" s="107"/>
      <c r="BK15" s="107"/>
      <c r="BL15" s="107"/>
      <c r="BM15" s="107"/>
      <c r="BN15" s="107"/>
      <c r="BO15" s="107"/>
      <c r="BP15" s="107"/>
      <c r="BQ15" s="107"/>
      <c r="BR15" s="108"/>
      <c r="BS15" s="107"/>
      <c r="BT15" s="107"/>
      <c r="BU15" s="107"/>
      <c r="BV15" s="107"/>
      <c r="BW15" s="107"/>
      <c r="BX15" s="107"/>
      <c r="BY15" s="107"/>
      <c r="BZ15" s="107"/>
      <c r="CA15" s="107"/>
      <c r="CB15" s="107"/>
      <c r="CC15" s="107"/>
      <c r="CD15" s="107"/>
      <c r="CE15" s="107"/>
      <c r="CF15" s="107"/>
      <c r="CG15" s="107"/>
      <c r="CH15" s="107"/>
      <c r="CI15" s="107"/>
      <c r="CJ15" s="107"/>
      <c r="CK15" s="107"/>
      <c r="CL15" s="107"/>
      <c r="CM15" s="107"/>
      <c r="CN15" s="107"/>
      <c r="CO15" s="107"/>
      <c r="CP15" s="107"/>
      <c r="CQ15" s="107"/>
      <c r="CR15" s="107"/>
      <c r="CS15" s="107"/>
      <c r="CT15" s="107"/>
      <c r="CU15" s="107"/>
      <c r="CV15" s="107"/>
      <c r="CW15" s="107"/>
      <c r="CX15" s="108"/>
      <c r="CY15" s="107"/>
      <c r="CZ15" s="107"/>
      <c r="DA15" s="107"/>
      <c r="DB15" s="107"/>
      <c r="DC15" s="107"/>
      <c r="DD15" s="107"/>
      <c r="DE15" s="107"/>
      <c r="DF15" s="107"/>
      <c r="DG15" s="107"/>
      <c r="DH15" s="107"/>
      <c r="DI15" s="107"/>
      <c r="DJ15" s="107"/>
      <c r="DK15" s="107"/>
      <c r="DL15" s="107"/>
      <c r="DM15" s="107"/>
      <c r="DN15" s="107"/>
      <c r="DO15" s="107"/>
      <c r="DP15" s="107"/>
      <c r="DQ15" s="107"/>
      <c r="DR15" s="107"/>
      <c r="DS15" s="107"/>
      <c r="DT15" s="107"/>
      <c r="DU15" s="107"/>
      <c r="DV15" s="107"/>
      <c r="DW15" s="107"/>
      <c r="DX15" s="107"/>
      <c r="DY15" s="107"/>
      <c r="DZ15" s="107"/>
      <c r="EA15" s="107"/>
      <c r="EB15" s="107"/>
      <c r="EC15" s="107"/>
      <c r="ED15" s="108"/>
      <c r="EE15" s="107"/>
      <c r="EF15" s="107"/>
      <c r="EG15" s="107"/>
      <c r="EH15" s="107"/>
      <c r="EI15" s="107"/>
      <c r="EJ15" s="107"/>
      <c r="EK15" s="107"/>
      <c r="EL15" s="107"/>
      <c r="EM15" s="107"/>
      <c r="EN15" s="107"/>
      <c r="EO15" s="107"/>
      <c r="EP15" s="107"/>
      <c r="EQ15" s="107"/>
      <c r="ER15" s="107"/>
      <c r="ES15" s="107"/>
      <c r="ET15" s="107"/>
      <c r="EU15" s="107"/>
      <c r="EV15" s="107"/>
      <c r="EW15" s="107"/>
      <c r="EX15" s="107"/>
      <c r="EY15" s="107"/>
      <c r="EZ15" s="107"/>
      <c r="FA15" s="107"/>
      <c r="FB15" s="107"/>
      <c r="FC15" s="107"/>
      <c r="FD15" s="107"/>
      <c r="FE15" s="107"/>
      <c r="FF15" s="107"/>
      <c r="FG15" s="107"/>
      <c r="FH15" s="107"/>
      <c r="FI15" s="107"/>
      <c r="FJ15" s="108"/>
      <c r="FK15" s="107"/>
      <c r="FL15" s="107"/>
      <c r="FM15" s="107"/>
      <c r="FN15" s="107"/>
      <c r="FO15" s="108"/>
      <c r="FP15" s="107"/>
      <c r="FQ15" s="107"/>
      <c r="FR15" s="107"/>
      <c r="FS15" s="107"/>
      <c r="FT15" s="107"/>
      <c r="FU15" s="107"/>
      <c r="FV15" s="107"/>
      <c r="FW15" s="107"/>
      <c r="FX15" s="107"/>
      <c r="FY15" s="107"/>
      <c r="FZ15" s="107"/>
      <c r="GA15" s="107"/>
      <c r="GB15" s="107"/>
      <c r="GC15" s="107"/>
      <c r="GD15" s="107"/>
      <c r="GE15" s="107"/>
      <c r="GF15" s="107"/>
      <c r="GG15" s="107"/>
      <c r="GH15" s="107"/>
      <c r="GI15" s="107"/>
      <c r="GJ15" s="107"/>
      <c r="GK15" s="107"/>
      <c r="GL15" s="107"/>
      <c r="GM15" s="107"/>
      <c r="GN15" s="107"/>
      <c r="GO15" s="107"/>
      <c r="GP15" s="107"/>
      <c r="GQ15" s="107"/>
      <c r="GR15" s="107"/>
      <c r="GS15" s="107"/>
      <c r="GT15" s="107"/>
      <c r="GU15" s="108"/>
      <c r="GV15" s="107"/>
      <c r="GW15" s="107"/>
      <c r="GX15" s="107"/>
      <c r="GY15" s="107"/>
      <c r="GZ15" s="107"/>
      <c r="HA15" s="108"/>
      <c r="HB15" s="107"/>
      <c r="HC15" s="107"/>
      <c r="HD15" s="108"/>
      <c r="HE15" s="107"/>
      <c r="HF15" s="107"/>
      <c r="HG15" s="108"/>
      <c r="HH15" s="107"/>
      <c r="HI15" s="107"/>
      <c r="HJ15" s="107"/>
      <c r="HK15" s="107"/>
      <c r="HL15" s="107"/>
      <c r="HM15" s="109">
        <f t="shared" si="31"/>
        <v>20</v>
      </c>
      <c r="HN15" s="109">
        <f t="shared" si="32"/>
        <v>-20</v>
      </c>
      <c r="HO15" s="108"/>
      <c r="HP15" s="107"/>
      <c r="HQ15" s="108"/>
      <c r="HR15" s="107"/>
      <c r="HS15" s="107"/>
      <c r="HT15" s="107"/>
    </row>
    <row r="16" spans="1:228" x14ac:dyDescent="0.2">
      <c r="A16" s="97"/>
      <c r="B16" s="100">
        <f t="shared" si="25"/>
        <v>0.9973379629629634</v>
      </c>
      <c r="C16" s="102">
        <v>-2.8119328618049599</v>
      </c>
      <c r="D16" s="95">
        <v>0</v>
      </c>
      <c r="E16" s="95">
        <v>999999</v>
      </c>
      <c r="F16" s="37">
        <f t="shared" si="26"/>
        <v>166666.5</v>
      </c>
      <c r="G16" s="38">
        <f t="shared" si="29"/>
        <v>0</v>
      </c>
      <c r="H16" s="102">
        <v>20</v>
      </c>
      <c r="I16" s="102">
        <v>2000</v>
      </c>
      <c r="J16" s="102">
        <v>-5.5731381289660903E-2</v>
      </c>
      <c r="K16" s="126">
        <f t="shared" si="30"/>
        <v>-5.5731381289660911E-4</v>
      </c>
      <c r="L16" s="30">
        <f t="shared" si="27"/>
        <v>-5.5731381289660911E-4</v>
      </c>
      <c r="M16" s="101">
        <f t="shared" si="28"/>
        <v>-2.8119328618049599</v>
      </c>
      <c r="N16" s="105"/>
      <c r="P16" s="89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1"/>
      <c r="AD16" s="107"/>
      <c r="AE16" s="107"/>
      <c r="AF16" s="107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  <c r="AR16" s="107"/>
      <c r="AS16" s="107"/>
      <c r="AT16" s="107"/>
      <c r="AU16" s="107"/>
      <c r="AV16" s="107"/>
      <c r="AW16" s="107"/>
      <c r="AX16" s="107"/>
      <c r="AY16" s="107"/>
      <c r="AZ16" s="107"/>
      <c r="BA16" s="107"/>
      <c r="BB16" s="107"/>
      <c r="BC16" s="107"/>
      <c r="BD16" s="107"/>
      <c r="BE16" s="107"/>
      <c r="BF16" s="107"/>
      <c r="BG16" s="107"/>
      <c r="BH16" s="107"/>
      <c r="BI16" s="108"/>
      <c r="BJ16" s="107"/>
      <c r="BK16" s="107"/>
      <c r="BL16" s="107"/>
      <c r="BM16" s="107"/>
      <c r="BN16" s="107"/>
      <c r="BO16" s="107"/>
      <c r="BP16" s="107"/>
      <c r="BQ16" s="107"/>
      <c r="BR16" s="108"/>
      <c r="BS16" s="107"/>
      <c r="BT16" s="107"/>
      <c r="BU16" s="107"/>
      <c r="BV16" s="107"/>
      <c r="BW16" s="107"/>
      <c r="BX16" s="107"/>
      <c r="BY16" s="107"/>
      <c r="BZ16" s="107"/>
      <c r="CA16" s="107"/>
      <c r="CB16" s="107"/>
      <c r="CC16" s="107"/>
      <c r="CD16" s="107"/>
      <c r="CE16" s="107"/>
      <c r="CF16" s="107"/>
      <c r="CG16" s="107"/>
      <c r="CH16" s="107"/>
      <c r="CI16" s="107"/>
      <c r="CJ16" s="107"/>
      <c r="CK16" s="107"/>
      <c r="CL16" s="107"/>
      <c r="CM16" s="107"/>
      <c r="CN16" s="107"/>
      <c r="CO16" s="107"/>
      <c r="CP16" s="107"/>
      <c r="CQ16" s="107"/>
      <c r="CR16" s="107"/>
      <c r="CS16" s="107"/>
      <c r="CT16" s="107"/>
      <c r="CU16" s="107"/>
      <c r="CV16" s="107"/>
      <c r="CW16" s="107"/>
      <c r="CX16" s="108"/>
      <c r="CY16" s="107"/>
      <c r="CZ16" s="107"/>
      <c r="DA16" s="107"/>
      <c r="DB16" s="107"/>
      <c r="DC16" s="107"/>
      <c r="DD16" s="107"/>
      <c r="DE16" s="107"/>
      <c r="DF16" s="107"/>
      <c r="DG16" s="107"/>
      <c r="DH16" s="107"/>
      <c r="DI16" s="107"/>
      <c r="DJ16" s="107"/>
      <c r="DK16" s="107"/>
      <c r="DL16" s="107"/>
      <c r="DM16" s="107"/>
      <c r="DN16" s="107"/>
      <c r="DO16" s="107"/>
      <c r="DP16" s="107"/>
      <c r="DQ16" s="107"/>
      <c r="DR16" s="107"/>
      <c r="DS16" s="107"/>
      <c r="DT16" s="107"/>
      <c r="DU16" s="107"/>
      <c r="DV16" s="107"/>
      <c r="DW16" s="107"/>
      <c r="DX16" s="107"/>
      <c r="DY16" s="107"/>
      <c r="DZ16" s="107"/>
      <c r="EA16" s="107"/>
      <c r="EB16" s="107"/>
      <c r="EC16" s="107"/>
      <c r="ED16" s="108"/>
      <c r="EE16" s="107"/>
      <c r="EF16" s="107"/>
      <c r="EG16" s="107"/>
      <c r="EH16" s="107"/>
      <c r="EI16" s="107"/>
      <c r="EJ16" s="107"/>
      <c r="EK16" s="107"/>
      <c r="EL16" s="107"/>
      <c r="EM16" s="107"/>
      <c r="EN16" s="107"/>
      <c r="EO16" s="107"/>
      <c r="EP16" s="107"/>
      <c r="EQ16" s="107"/>
      <c r="ER16" s="107"/>
      <c r="ES16" s="107"/>
      <c r="ET16" s="107"/>
      <c r="EU16" s="107"/>
      <c r="EV16" s="107"/>
      <c r="EW16" s="107"/>
      <c r="EX16" s="107"/>
      <c r="EY16" s="107"/>
      <c r="EZ16" s="107"/>
      <c r="FA16" s="107"/>
      <c r="FB16" s="107"/>
      <c r="FC16" s="107"/>
      <c r="FD16" s="107"/>
      <c r="FE16" s="107"/>
      <c r="FF16" s="107"/>
      <c r="FG16" s="107"/>
      <c r="FH16" s="107"/>
      <c r="FI16" s="107"/>
      <c r="FJ16" s="108"/>
      <c r="FK16" s="107"/>
      <c r="FL16" s="107"/>
      <c r="FM16" s="107"/>
      <c r="FN16" s="107"/>
      <c r="FO16" s="108"/>
      <c r="FP16" s="107"/>
      <c r="FQ16" s="107"/>
      <c r="FR16" s="107"/>
      <c r="FS16" s="107"/>
      <c r="FT16" s="107"/>
      <c r="FU16" s="107"/>
      <c r="FV16" s="107"/>
      <c r="FW16" s="107"/>
      <c r="FX16" s="107"/>
      <c r="FY16" s="107"/>
      <c r="FZ16" s="107"/>
      <c r="GA16" s="107"/>
      <c r="GB16" s="107"/>
      <c r="GC16" s="107"/>
      <c r="GD16" s="107"/>
      <c r="GE16" s="107"/>
      <c r="GF16" s="107"/>
      <c r="GG16" s="107"/>
      <c r="GH16" s="107"/>
      <c r="GI16" s="107"/>
      <c r="GJ16" s="107"/>
      <c r="GK16" s="107"/>
      <c r="GL16" s="107"/>
      <c r="GM16" s="107"/>
      <c r="GN16" s="107"/>
      <c r="GO16" s="107"/>
      <c r="GP16" s="107"/>
      <c r="GQ16" s="107"/>
      <c r="GR16" s="107"/>
      <c r="GS16" s="107"/>
      <c r="GT16" s="107"/>
      <c r="GU16" s="108"/>
      <c r="GV16" s="107"/>
      <c r="GW16" s="107"/>
      <c r="GX16" s="107"/>
      <c r="GY16" s="107"/>
      <c r="GZ16" s="107"/>
      <c r="HA16" s="108"/>
      <c r="HB16" s="107"/>
      <c r="HC16" s="107"/>
      <c r="HD16" s="108"/>
      <c r="HE16" s="107"/>
      <c r="HF16" s="107"/>
      <c r="HG16" s="108"/>
      <c r="HH16" s="107"/>
      <c r="HI16" s="107"/>
      <c r="HJ16" s="107"/>
      <c r="HK16" s="107"/>
      <c r="HL16" s="107"/>
      <c r="HM16" s="109">
        <f t="shared" si="31"/>
        <v>20</v>
      </c>
      <c r="HN16" s="109">
        <f t="shared" si="32"/>
        <v>-20</v>
      </c>
      <c r="HO16" s="108"/>
      <c r="HP16" s="107"/>
      <c r="HQ16" s="108"/>
      <c r="HR16" s="107"/>
      <c r="HS16" s="107"/>
      <c r="HT16" s="107"/>
    </row>
    <row r="17" spans="1:228" x14ac:dyDescent="0.2">
      <c r="A17" s="97"/>
      <c r="B17" s="100">
        <f t="shared" si="25"/>
        <v>0.99745370370370412</v>
      </c>
      <c r="C17" s="102">
        <v>-5.5731381289660903E-2</v>
      </c>
      <c r="D17" s="95">
        <v>0</v>
      </c>
      <c r="E17" s="95">
        <v>999999</v>
      </c>
      <c r="F17" s="37">
        <f t="shared" si="26"/>
        <v>166666.5</v>
      </c>
      <c r="G17" s="38">
        <f t="shared" si="29"/>
        <v>0</v>
      </c>
      <c r="H17" s="102">
        <v>20</v>
      </c>
      <c r="I17" s="102">
        <v>2000</v>
      </c>
      <c r="J17" s="102">
        <v>2.3715038597583802</v>
      </c>
      <c r="K17" s="126">
        <f t="shared" si="30"/>
        <v>2.3715038597583803E-2</v>
      </c>
      <c r="L17" s="30">
        <f t="shared" si="27"/>
        <v>2.3715038597583803E-2</v>
      </c>
      <c r="M17" s="101">
        <f t="shared" si="28"/>
        <v>-5.5731381289660903E-2</v>
      </c>
      <c r="N17" s="105"/>
      <c r="P17" s="89"/>
      <c r="Q17" s="90"/>
      <c r="R17" s="90"/>
      <c r="S17" s="90"/>
      <c r="T17" s="90"/>
      <c r="U17" s="90"/>
      <c r="V17" s="90"/>
      <c r="W17" s="90"/>
      <c r="X17" s="90"/>
      <c r="Y17" s="90"/>
      <c r="Z17" s="90"/>
      <c r="AA17" s="91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  <c r="BE17" s="107"/>
      <c r="BF17" s="107"/>
      <c r="BG17" s="107"/>
      <c r="BH17" s="107"/>
      <c r="BI17" s="108"/>
      <c r="BJ17" s="107"/>
      <c r="BK17" s="107"/>
      <c r="BL17" s="107"/>
      <c r="BM17" s="107"/>
      <c r="BN17" s="107"/>
      <c r="BO17" s="107"/>
      <c r="BP17" s="107"/>
      <c r="BQ17" s="107"/>
      <c r="BR17" s="108"/>
      <c r="BS17" s="107"/>
      <c r="BT17" s="107"/>
      <c r="BU17" s="107"/>
      <c r="BV17" s="107"/>
      <c r="BW17" s="107"/>
      <c r="BX17" s="107"/>
      <c r="BY17" s="107"/>
      <c r="BZ17" s="107"/>
      <c r="CA17" s="107"/>
      <c r="CB17" s="107"/>
      <c r="CC17" s="107"/>
      <c r="CD17" s="107"/>
      <c r="CE17" s="107"/>
      <c r="CF17" s="107"/>
      <c r="CG17" s="107"/>
      <c r="CH17" s="107"/>
      <c r="CI17" s="107"/>
      <c r="CJ17" s="107"/>
      <c r="CK17" s="107"/>
      <c r="CL17" s="107"/>
      <c r="CM17" s="107"/>
      <c r="CN17" s="107"/>
      <c r="CO17" s="107"/>
      <c r="CP17" s="107"/>
      <c r="CQ17" s="107"/>
      <c r="CR17" s="107"/>
      <c r="CS17" s="107"/>
      <c r="CT17" s="107"/>
      <c r="CU17" s="107"/>
      <c r="CV17" s="107"/>
      <c r="CW17" s="107"/>
      <c r="CX17" s="108"/>
      <c r="CY17" s="107"/>
      <c r="CZ17" s="107"/>
      <c r="DA17" s="107"/>
      <c r="DB17" s="107"/>
      <c r="DC17" s="107"/>
      <c r="DD17" s="107"/>
      <c r="DE17" s="107"/>
      <c r="DF17" s="107"/>
      <c r="DG17" s="107"/>
      <c r="DH17" s="107"/>
      <c r="DI17" s="107"/>
      <c r="DJ17" s="107"/>
      <c r="DK17" s="107"/>
      <c r="DL17" s="107"/>
      <c r="DM17" s="107"/>
      <c r="DN17" s="107"/>
      <c r="DO17" s="107"/>
      <c r="DP17" s="107"/>
      <c r="DQ17" s="107"/>
      <c r="DR17" s="107"/>
      <c r="DS17" s="107"/>
      <c r="DT17" s="107"/>
      <c r="DU17" s="107"/>
      <c r="DV17" s="107"/>
      <c r="DW17" s="107"/>
      <c r="DX17" s="107"/>
      <c r="DY17" s="107"/>
      <c r="DZ17" s="107"/>
      <c r="EA17" s="107"/>
      <c r="EB17" s="107"/>
      <c r="EC17" s="107"/>
      <c r="ED17" s="108"/>
      <c r="EE17" s="107"/>
      <c r="EF17" s="107"/>
      <c r="EG17" s="107"/>
      <c r="EH17" s="107"/>
      <c r="EI17" s="107"/>
      <c r="EJ17" s="107"/>
      <c r="EK17" s="107"/>
      <c r="EL17" s="107"/>
      <c r="EM17" s="107"/>
      <c r="EN17" s="107"/>
      <c r="EO17" s="107"/>
      <c r="EP17" s="107"/>
      <c r="EQ17" s="107"/>
      <c r="ER17" s="107"/>
      <c r="ES17" s="107"/>
      <c r="ET17" s="107"/>
      <c r="EU17" s="107"/>
      <c r="EV17" s="107"/>
      <c r="EW17" s="107"/>
      <c r="EX17" s="107"/>
      <c r="EY17" s="107"/>
      <c r="EZ17" s="107"/>
      <c r="FA17" s="107"/>
      <c r="FB17" s="107"/>
      <c r="FC17" s="107"/>
      <c r="FD17" s="107"/>
      <c r="FE17" s="107"/>
      <c r="FF17" s="107"/>
      <c r="FG17" s="107"/>
      <c r="FH17" s="107"/>
      <c r="FI17" s="107"/>
      <c r="FJ17" s="108"/>
      <c r="FK17" s="107"/>
      <c r="FL17" s="107"/>
      <c r="FM17" s="107"/>
      <c r="FN17" s="107"/>
      <c r="FO17" s="108"/>
      <c r="FP17" s="107"/>
      <c r="FQ17" s="107"/>
      <c r="FR17" s="107"/>
      <c r="FS17" s="107"/>
      <c r="FT17" s="107"/>
      <c r="FU17" s="107"/>
      <c r="FV17" s="107"/>
      <c r="FW17" s="107"/>
      <c r="FX17" s="107"/>
      <c r="FY17" s="107"/>
      <c r="FZ17" s="107"/>
      <c r="GA17" s="107"/>
      <c r="GB17" s="107"/>
      <c r="GC17" s="107"/>
      <c r="GD17" s="107"/>
      <c r="GE17" s="107"/>
      <c r="GF17" s="107"/>
      <c r="GG17" s="107"/>
      <c r="GH17" s="107"/>
      <c r="GI17" s="107"/>
      <c r="GJ17" s="107"/>
      <c r="GK17" s="107"/>
      <c r="GL17" s="107"/>
      <c r="GM17" s="107"/>
      <c r="GN17" s="107"/>
      <c r="GO17" s="107"/>
      <c r="GP17" s="107"/>
      <c r="GQ17" s="107"/>
      <c r="GR17" s="107"/>
      <c r="GS17" s="107"/>
      <c r="GT17" s="107"/>
      <c r="GU17" s="108"/>
      <c r="GV17" s="107"/>
      <c r="GW17" s="107"/>
      <c r="GX17" s="107"/>
      <c r="GY17" s="107"/>
      <c r="GZ17" s="107"/>
      <c r="HA17" s="108"/>
      <c r="HB17" s="107"/>
      <c r="HC17" s="107"/>
      <c r="HD17" s="108"/>
      <c r="HE17" s="107"/>
      <c r="HF17" s="107"/>
      <c r="HG17" s="108"/>
      <c r="HH17" s="107"/>
      <c r="HI17" s="107"/>
      <c r="HJ17" s="107"/>
      <c r="HK17" s="107"/>
      <c r="HL17" s="107"/>
      <c r="HM17" s="109">
        <f t="shared" si="31"/>
        <v>20</v>
      </c>
      <c r="HN17" s="109">
        <f t="shared" si="32"/>
        <v>-20</v>
      </c>
      <c r="HO17" s="108"/>
      <c r="HP17" s="107"/>
      <c r="HQ17" s="108"/>
      <c r="HR17" s="107"/>
      <c r="HS17" s="107"/>
      <c r="HT17" s="107"/>
    </row>
    <row r="18" spans="1:228" x14ac:dyDescent="0.2">
      <c r="A18" s="97"/>
      <c r="B18" s="100">
        <f t="shared" si="25"/>
        <v>0.99756944444444484</v>
      </c>
      <c r="C18" s="102">
        <v>2.3715038597583802</v>
      </c>
      <c r="D18" s="95">
        <v>0</v>
      </c>
      <c r="E18" s="95">
        <v>999999</v>
      </c>
      <c r="F18" s="37">
        <f t="shared" si="26"/>
        <v>166666.5</v>
      </c>
      <c r="G18" s="38">
        <f t="shared" si="29"/>
        <v>0</v>
      </c>
      <c r="H18" s="102">
        <v>20</v>
      </c>
      <c r="I18" s="102">
        <v>2000</v>
      </c>
      <c r="J18" s="102">
        <v>4.3666991591453597</v>
      </c>
      <c r="K18" s="126">
        <f t="shared" si="30"/>
        <v>4.3666991591453597E-2</v>
      </c>
      <c r="L18" s="30">
        <f t="shared" si="27"/>
        <v>4.3666991591453597E-2</v>
      </c>
      <c r="M18" s="101">
        <f t="shared" si="28"/>
        <v>2.3715038597583802</v>
      </c>
      <c r="N18" s="105"/>
      <c r="P18" s="89"/>
      <c r="Q18" s="90"/>
      <c r="R18" s="90"/>
      <c r="S18" s="90"/>
      <c r="T18" s="90"/>
      <c r="U18" s="90"/>
      <c r="V18" s="90"/>
      <c r="W18" s="90"/>
      <c r="X18" s="90"/>
      <c r="Y18" s="90"/>
      <c r="Z18" s="90"/>
      <c r="AA18" s="91"/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  <c r="AR18" s="107"/>
      <c r="AS18" s="107"/>
      <c r="AT18" s="107"/>
      <c r="AU18" s="107"/>
      <c r="AV18" s="107"/>
      <c r="AW18" s="107"/>
      <c r="AX18" s="107"/>
      <c r="AY18" s="107"/>
      <c r="AZ18" s="107"/>
      <c r="BA18" s="107"/>
      <c r="BB18" s="107"/>
      <c r="BC18" s="107"/>
      <c r="BD18" s="107"/>
      <c r="BE18" s="107"/>
      <c r="BF18" s="107"/>
      <c r="BG18" s="107"/>
      <c r="BH18" s="107"/>
      <c r="BI18" s="108"/>
      <c r="BJ18" s="107"/>
      <c r="BK18" s="107"/>
      <c r="BL18" s="107"/>
      <c r="BM18" s="107"/>
      <c r="BN18" s="107"/>
      <c r="BO18" s="107"/>
      <c r="BP18" s="107"/>
      <c r="BQ18" s="107"/>
      <c r="BR18" s="108"/>
      <c r="BS18" s="107"/>
      <c r="BT18" s="107"/>
      <c r="BU18" s="107"/>
      <c r="BV18" s="107"/>
      <c r="BW18" s="107"/>
      <c r="BX18" s="107"/>
      <c r="BY18" s="107"/>
      <c r="BZ18" s="107"/>
      <c r="CA18" s="107"/>
      <c r="CB18" s="107"/>
      <c r="CC18" s="107"/>
      <c r="CD18" s="107"/>
      <c r="CE18" s="107"/>
      <c r="CF18" s="107"/>
      <c r="CG18" s="107"/>
      <c r="CH18" s="107"/>
      <c r="CI18" s="107"/>
      <c r="CJ18" s="107"/>
      <c r="CK18" s="107"/>
      <c r="CL18" s="107"/>
      <c r="CM18" s="107"/>
      <c r="CN18" s="107"/>
      <c r="CO18" s="107"/>
      <c r="CP18" s="107"/>
      <c r="CQ18" s="107"/>
      <c r="CR18" s="107"/>
      <c r="CS18" s="107"/>
      <c r="CT18" s="107"/>
      <c r="CU18" s="107"/>
      <c r="CV18" s="107"/>
      <c r="CW18" s="107"/>
      <c r="CX18" s="108"/>
      <c r="CY18" s="107"/>
      <c r="CZ18" s="107"/>
      <c r="DA18" s="107"/>
      <c r="DB18" s="107"/>
      <c r="DC18" s="107"/>
      <c r="DD18" s="107"/>
      <c r="DE18" s="107"/>
      <c r="DF18" s="107"/>
      <c r="DG18" s="107"/>
      <c r="DH18" s="107"/>
      <c r="DI18" s="107"/>
      <c r="DJ18" s="107"/>
      <c r="DK18" s="107"/>
      <c r="DL18" s="107"/>
      <c r="DM18" s="107"/>
      <c r="DN18" s="107"/>
      <c r="DO18" s="107"/>
      <c r="DP18" s="107"/>
      <c r="DQ18" s="107"/>
      <c r="DR18" s="107"/>
      <c r="DS18" s="107"/>
      <c r="DT18" s="107"/>
      <c r="DU18" s="107"/>
      <c r="DV18" s="107"/>
      <c r="DW18" s="107"/>
      <c r="DX18" s="107"/>
      <c r="DY18" s="107"/>
      <c r="DZ18" s="107"/>
      <c r="EA18" s="107"/>
      <c r="EB18" s="107"/>
      <c r="EC18" s="107"/>
      <c r="ED18" s="108"/>
      <c r="EE18" s="107"/>
      <c r="EF18" s="107"/>
      <c r="EG18" s="107"/>
      <c r="EH18" s="107"/>
      <c r="EI18" s="107"/>
      <c r="EJ18" s="107"/>
      <c r="EK18" s="107"/>
      <c r="EL18" s="107"/>
      <c r="EM18" s="107"/>
      <c r="EN18" s="107"/>
      <c r="EO18" s="107"/>
      <c r="EP18" s="107"/>
      <c r="EQ18" s="107"/>
      <c r="ER18" s="107"/>
      <c r="ES18" s="107"/>
      <c r="ET18" s="107"/>
      <c r="EU18" s="107"/>
      <c r="EV18" s="107"/>
      <c r="EW18" s="107"/>
      <c r="EX18" s="107"/>
      <c r="EY18" s="107"/>
      <c r="EZ18" s="107"/>
      <c r="FA18" s="107"/>
      <c r="FB18" s="107"/>
      <c r="FC18" s="107"/>
      <c r="FD18" s="107"/>
      <c r="FE18" s="107"/>
      <c r="FF18" s="107"/>
      <c r="FG18" s="107"/>
      <c r="FH18" s="107"/>
      <c r="FI18" s="107"/>
      <c r="FJ18" s="108"/>
      <c r="FK18" s="107"/>
      <c r="FL18" s="107"/>
      <c r="FM18" s="107"/>
      <c r="FN18" s="107"/>
      <c r="FO18" s="108"/>
      <c r="FP18" s="107"/>
      <c r="FQ18" s="107"/>
      <c r="FR18" s="107"/>
      <c r="FS18" s="107"/>
      <c r="FT18" s="107"/>
      <c r="FU18" s="107"/>
      <c r="FV18" s="107"/>
      <c r="FW18" s="107"/>
      <c r="FX18" s="107"/>
      <c r="FY18" s="107"/>
      <c r="FZ18" s="107"/>
      <c r="GA18" s="107"/>
      <c r="GB18" s="107"/>
      <c r="GC18" s="107"/>
      <c r="GD18" s="107"/>
      <c r="GE18" s="107"/>
      <c r="GF18" s="107"/>
      <c r="GG18" s="107"/>
      <c r="GH18" s="107"/>
      <c r="GI18" s="107"/>
      <c r="GJ18" s="107"/>
      <c r="GK18" s="107"/>
      <c r="GL18" s="107"/>
      <c r="GM18" s="107"/>
      <c r="GN18" s="107"/>
      <c r="GO18" s="107"/>
      <c r="GP18" s="107"/>
      <c r="GQ18" s="107"/>
      <c r="GR18" s="107"/>
      <c r="GS18" s="107"/>
      <c r="GT18" s="107"/>
      <c r="GU18" s="108"/>
      <c r="GV18" s="107"/>
      <c r="GW18" s="107"/>
      <c r="GX18" s="107"/>
      <c r="GY18" s="107"/>
      <c r="GZ18" s="107"/>
      <c r="HA18" s="108"/>
      <c r="HB18" s="107"/>
      <c r="HC18" s="107"/>
      <c r="HD18" s="108"/>
      <c r="HE18" s="107"/>
      <c r="HF18" s="107"/>
      <c r="HG18" s="108"/>
      <c r="HH18" s="107"/>
      <c r="HI18" s="107"/>
      <c r="HJ18" s="107"/>
      <c r="HK18" s="107"/>
      <c r="HL18" s="107"/>
      <c r="HM18" s="109">
        <f t="shared" si="31"/>
        <v>20</v>
      </c>
      <c r="HN18" s="109">
        <f t="shared" si="32"/>
        <v>-20</v>
      </c>
      <c r="HO18" s="108"/>
      <c r="HP18" s="107"/>
      <c r="HQ18" s="108"/>
      <c r="HR18" s="107"/>
      <c r="HS18" s="107"/>
      <c r="HT18" s="107"/>
    </row>
    <row r="19" spans="1:228" x14ac:dyDescent="0.2">
      <c r="A19" s="97"/>
      <c r="B19" s="100">
        <f t="shared" si="25"/>
        <v>0.99768518518518556</v>
      </c>
      <c r="C19" s="102">
        <v>4.3666991591453597</v>
      </c>
      <c r="D19" s="95">
        <v>0</v>
      </c>
      <c r="E19" s="95">
        <v>999999</v>
      </c>
      <c r="F19" s="37">
        <f t="shared" si="26"/>
        <v>166666.5</v>
      </c>
      <c r="G19" s="38">
        <f t="shared" si="29"/>
        <v>0</v>
      </c>
      <c r="H19" s="102">
        <v>20</v>
      </c>
      <c r="I19" s="102">
        <v>2000</v>
      </c>
      <c r="J19" s="102">
        <v>6.5910500288009599</v>
      </c>
      <c r="K19" s="126">
        <f t="shared" si="30"/>
        <v>6.5910500288009599E-2</v>
      </c>
      <c r="L19" s="30">
        <f t="shared" si="27"/>
        <v>6.5910500288009599E-2</v>
      </c>
      <c r="M19" s="101">
        <f t="shared" si="28"/>
        <v>4.3666991591453597</v>
      </c>
      <c r="N19" s="105"/>
      <c r="P19" s="89"/>
      <c r="Q19" s="90"/>
      <c r="R19" s="90"/>
      <c r="S19" s="90"/>
      <c r="T19" s="90"/>
      <c r="U19" s="90"/>
      <c r="V19" s="90"/>
      <c r="W19" s="90"/>
      <c r="X19" s="90"/>
      <c r="Y19" s="90"/>
      <c r="Z19" s="90"/>
      <c r="AA19" s="91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107"/>
      <c r="AW19" s="107"/>
      <c r="AX19" s="107"/>
      <c r="AY19" s="107"/>
      <c r="AZ19" s="107"/>
      <c r="BA19" s="107"/>
      <c r="BB19" s="107"/>
      <c r="BC19" s="107"/>
      <c r="BD19" s="107"/>
      <c r="BE19" s="107"/>
      <c r="BF19" s="107"/>
      <c r="BG19" s="107"/>
      <c r="BH19" s="107"/>
      <c r="BI19" s="108"/>
      <c r="BJ19" s="107"/>
      <c r="BK19" s="107"/>
      <c r="BL19" s="107"/>
      <c r="BM19" s="107"/>
      <c r="BN19" s="107"/>
      <c r="BO19" s="107"/>
      <c r="BP19" s="107"/>
      <c r="BQ19" s="107"/>
      <c r="BR19" s="108"/>
      <c r="BS19" s="107"/>
      <c r="BT19" s="107"/>
      <c r="BU19" s="107"/>
      <c r="BV19" s="107"/>
      <c r="BW19" s="107"/>
      <c r="BX19" s="107"/>
      <c r="BY19" s="107"/>
      <c r="BZ19" s="107"/>
      <c r="CA19" s="107"/>
      <c r="CB19" s="107"/>
      <c r="CC19" s="107"/>
      <c r="CD19" s="107"/>
      <c r="CE19" s="107"/>
      <c r="CF19" s="107"/>
      <c r="CG19" s="107"/>
      <c r="CH19" s="107"/>
      <c r="CI19" s="107"/>
      <c r="CJ19" s="107"/>
      <c r="CK19" s="107"/>
      <c r="CL19" s="107"/>
      <c r="CM19" s="107"/>
      <c r="CN19" s="107"/>
      <c r="CO19" s="107"/>
      <c r="CP19" s="107"/>
      <c r="CQ19" s="107"/>
      <c r="CR19" s="107"/>
      <c r="CS19" s="107"/>
      <c r="CT19" s="107"/>
      <c r="CU19" s="107"/>
      <c r="CV19" s="107"/>
      <c r="CW19" s="107"/>
      <c r="CX19" s="108"/>
      <c r="CY19" s="107"/>
      <c r="CZ19" s="107"/>
      <c r="DA19" s="107"/>
      <c r="DB19" s="107"/>
      <c r="DC19" s="107"/>
      <c r="DD19" s="107"/>
      <c r="DE19" s="107"/>
      <c r="DF19" s="107"/>
      <c r="DG19" s="107"/>
      <c r="DH19" s="107"/>
      <c r="DI19" s="107"/>
      <c r="DJ19" s="107"/>
      <c r="DK19" s="107"/>
      <c r="DL19" s="107"/>
      <c r="DM19" s="107"/>
      <c r="DN19" s="107"/>
      <c r="DO19" s="107"/>
      <c r="DP19" s="107"/>
      <c r="DQ19" s="107"/>
      <c r="DR19" s="107"/>
      <c r="DS19" s="107"/>
      <c r="DT19" s="107"/>
      <c r="DU19" s="107"/>
      <c r="DV19" s="107"/>
      <c r="DW19" s="107"/>
      <c r="DX19" s="107"/>
      <c r="DY19" s="107"/>
      <c r="DZ19" s="107"/>
      <c r="EA19" s="107"/>
      <c r="EB19" s="107"/>
      <c r="EC19" s="107"/>
      <c r="ED19" s="108"/>
      <c r="EE19" s="107"/>
      <c r="EF19" s="107"/>
      <c r="EG19" s="107"/>
      <c r="EH19" s="107"/>
      <c r="EI19" s="107"/>
      <c r="EJ19" s="107"/>
      <c r="EK19" s="107"/>
      <c r="EL19" s="107"/>
      <c r="EM19" s="107"/>
      <c r="EN19" s="107"/>
      <c r="EO19" s="107"/>
      <c r="EP19" s="107"/>
      <c r="EQ19" s="107"/>
      <c r="ER19" s="107"/>
      <c r="ES19" s="107"/>
      <c r="ET19" s="107"/>
      <c r="EU19" s="107"/>
      <c r="EV19" s="107"/>
      <c r="EW19" s="107"/>
      <c r="EX19" s="107"/>
      <c r="EY19" s="107"/>
      <c r="EZ19" s="107"/>
      <c r="FA19" s="107"/>
      <c r="FB19" s="107"/>
      <c r="FC19" s="107"/>
      <c r="FD19" s="107"/>
      <c r="FE19" s="107"/>
      <c r="FF19" s="107"/>
      <c r="FG19" s="107"/>
      <c r="FH19" s="107"/>
      <c r="FI19" s="107"/>
      <c r="FJ19" s="108"/>
      <c r="FK19" s="107"/>
      <c r="FL19" s="107"/>
      <c r="FM19" s="107"/>
      <c r="FN19" s="107"/>
      <c r="FO19" s="108"/>
      <c r="FP19" s="107"/>
      <c r="FQ19" s="107"/>
      <c r="FR19" s="107"/>
      <c r="FS19" s="107"/>
      <c r="FT19" s="107"/>
      <c r="FU19" s="107"/>
      <c r="FV19" s="107"/>
      <c r="FW19" s="107"/>
      <c r="FX19" s="107"/>
      <c r="FY19" s="107"/>
      <c r="FZ19" s="107"/>
      <c r="GA19" s="107"/>
      <c r="GB19" s="107"/>
      <c r="GC19" s="107"/>
      <c r="GD19" s="107"/>
      <c r="GE19" s="107"/>
      <c r="GF19" s="107"/>
      <c r="GG19" s="107"/>
      <c r="GH19" s="107"/>
      <c r="GI19" s="107"/>
      <c r="GJ19" s="107"/>
      <c r="GK19" s="107"/>
      <c r="GL19" s="107"/>
      <c r="GM19" s="107"/>
      <c r="GN19" s="107"/>
      <c r="GO19" s="107"/>
      <c r="GP19" s="107"/>
      <c r="GQ19" s="107"/>
      <c r="GR19" s="107"/>
      <c r="GS19" s="107"/>
      <c r="GT19" s="107"/>
      <c r="GU19" s="108"/>
      <c r="GV19" s="107"/>
      <c r="GW19" s="107"/>
      <c r="GX19" s="107"/>
      <c r="GY19" s="107"/>
      <c r="GZ19" s="107"/>
      <c r="HA19" s="108"/>
      <c r="HB19" s="107"/>
      <c r="HC19" s="107"/>
      <c r="HD19" s="108"/>
      <c r="HE19" s="107"/>
      <c r="HF19" s="107"/>
      <c r="HG19" s="108"/>
      <c r="HH19" s="107"/>
      <c r="HI19" s="107"/>
      <c r="HJ19" s="107"/>
      <c r="HK19" s="107"/>
      <c r="HL19" s="107"/>
      <c r="HM19" s="109">
        <f t="shared" si="31"/>
        <v>20</v>
      </c>
      <c r="HN19" s="109">
        <f t="shared" si="32"/>
        <v>-20</v>
      </c>
      <c r="HO19" s="108"/>
      <c r="HP19" s="107"/>
      <c r="HQ19" s="108"/>
      <c r="HR19" s="107"/>
      <c r="HS19" s="107"/>
      <c r="HT19" s="107"/>
    </row>
    <row r="20" spans="1:228" x14ac:dyDescent="0.2">
      <c r="A20" s="97"/>
      <c r="B20" s="100">
        <f t="shared" si="25"/>
        <v>0.99780092592592629</v>
      </c>
      <c r="C20" s="102">
        <v>6.5910500288009599</v>
      </c>
      <c r="D20" s="95">
        <v>0</v>
      </c>
      <c r="E20" s="95">
        <v>999999</v>
      </c>
      <c r="F20" s="37">
        <f t="shared" si="26"/>
        <v>166666.5</v>
      </c>
      <c r="G20" s="38">
        <f t="shared" si="29"/>
        <v>0</v>
      </c>
      <c r="H20" s="102">
        <v>20</v>
      </c>
      <c r="I20" s="102">
        <v>2000</v>
      </c>
      <c r="J20" s="102">
        <v>9.4018435478210503</v>
      </c>
      <c r="K20" s="126">
        <f t="shared" si="30"/>
        <v>9.401843547821051E-2</v>
      </c>
      <c r="L20" s="30">
        <f t="shared" si="27"/>
        <v>9.401843547821051E-2</v>
      </c>
      <c r="M20" s="101">
        <f t="shared" si="28"/>
        <v>6.5910500288009599</v>
      </c>
      <c r="N20" s="105"/>
      <c r="P20" s="89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1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X20" s="107"/>
      <c r="AY20" s="107"/>
      <c r="AZ20" s="107"/>
      <c r="BA20" s="107"/>
      <c r="BB20" s="107"/>
      <c r="BC20" s="107"/>
      <c r="BD20" s="107"/>
      <c r="BE20" s="107"/>
      <c r="BF20" s="107"/>
      <c r="BG20" s="107"/>
      <c r="BH20" s="107"/>
      <c r="BI20" s="108"/>
      <c r="BJ20" s="107"/>
      <c r="BK20" s="107"/>
      <c r="BL20" s="107"/>
      <c r="BM20" s="107"/>
      <c r="BN20" s="107"/>
      <c r="BO20" s="107"/>
      <c r="BP20" s="107"/>
      <c r="BQ20" s="107"/>
      <c r="BR20" s="108"/>
      <c r="BS20" s="107"/>
      <c r="BT20" s="107"/>
      <c r="BU20" s="107"/>
      <c r="BV20" s="107"/>
      <c r="BW20" s="107"/>
      <c r="BX20" s="107"/>
      <c r="BY20" s="107"/>
      <c r="BZ20" s="107"/>
      <c r="CA20" s="107"/>
      <c r="CB20" s="107"/>
      <c r="CC20" s="107"/>
      <c r="CD20" s="107"/>
      <c r="CE20" s="107"/>
      <c r="CF20" s="107"/>
      <c r="CG20" s="107"/>
      <c r="CH20" s="107"/>
      <c r="CI20" s="107"/>
      <c r="CJ20" s="107"/>
      <c r="CK20" s="107"/>
      <c r="CL20" s="107"/>
      <c r="CM20" s="107"/>
      <c r="CN20" s="107"/>
      <c r="CO20" s="107"/>
      <c r="CP20" s="107"/>
      <c r="CQ20" s="107"/>
      <c r="CR20" s="107"/>
      <c r="CS20" s="107"/>
      <c r="CT20" s="107"/>
      <c r="CU20" s="107"/>
      <c r="CV20" s="107"/>
      <c r="CW20" s="107"/>
      <c r="CX20" s="108"/>
      <c r="CY20" s="107"/>
      <c r="CZ20" s="107"/>
      <c r="DA20" s="107"/>
      <c r="DB20" s="107"/>
      <c r="DC20" s="107"/>
      <c r="DD20" s="107"/>
      <c r="DE20" s="107"/>
      <c r="DF20" s="107"/>
      <c r="DG20" s="107"/>
      <c r="DH20" s="107"/>
      <c r="DI20" s="107"/>
      <c r="DJ20" s="107"/>
      <c r="DK20" s="107"/>
      <c r="DL20" s="107"/>
      <c r="DM20" s="107"/>
      <c r="DN20" s="107"/>
      <c r="DO20" s="107"/>
      <c r="DP20" s="107"/>
      <c r="DQ20" s="107"/>
      <c r="DR20" s="107"/>
      <c r="DS20" s="107"/>
      <c r="DT20" s="107"/>
      <c r="DU20" s="107"/>
      <c r="DV20" s="107"/>
      <c r="DW20" s="107"/>
      <c r="DX20" s="107"/>
      <c r="DY20" s="107"/>
      <c r="DZ20" s="107"/>
      <c r="EA20" s="107"/>
      <c r="EB20" s="107"/>
      <c r="EC20" s="107"/>
      <c r="ED20" s="108"/>
      <c r="EE20" s="107"/>
      <c r="EF20" s="107"/>
      <c r="EG20" s="107"/>
      <c r="EH20" s="107"/>
      <c r="EI20" s="107"/>
      <c r="EJ20" s="107"/>
      <c r="EK20" s="107"/>
      <c r="EL20" s="107"/>
      <c r="EM20" s="107"/>
      <c r="EN20" s="107"/>
      <c r="EO20" s="107"/>
      <c r="EP20" s="107"/>
      <c r="EQ20" s="107"/>
      <c r="ER20" s="107"/>
      <c r="ES20" s="107"/>
      <c r="ET20" s="107"/>
      <c r="EU20" s="107"/>
      <c r="EV20" s="107"/>
      <c r="EW20" s="107"/>
      <c r="EX20" s="107"/>
      <c r="EY20" s="107"/>
      <c r="EZ20" s="107"/>
      <c r="FA20" s="107"/>
      <c r="FB20" s="107"/>
      <c r="FC20" s="107"/>
      <c r="FD20" s="107"/>
      <c r="FE20" s="107"/>
      <c r="FF20" s="107"/>
      <c r="FG20" s="107"/>
      <c r="FH20" s="107"/>
      <c r="FI20" s="107"/>
      <c r="FJ20" s="108"/>
      <c r="FK20" s="107"/>
      <c r="FL20" s="107"/>
      <c r="FM20" s="107"/>
      <c r="FN20" s="107"/>
      <c r="FO20" s="108"/>
      <c r="FP20" s="107"/>
      <c r="FQ20" s="107"/>
      <c r="FR20" s="107"/>
      <c r="FS20" s="107"/>
      <c r="FT20" s="107"/>
      <c r="FU20" s="107"/>
      <c r="FV20" s="107"/>
      <c r="FW20" s="107"/>
      <c r="FX20" s="107"/>
      <c r="FY20" s="107"/>
      <c r="FZ20" s="107"/>
      <c r="GA20" s="107"/>
      <c r="GB20" s="107"/>
      <c r="GC20" s="107"/>
      <c r="GD20" s="107"/>
      <c r="GE20" s="107"/>
      <c r="GF20" s="107"/>
      <c r="GG20" s="107"/>
      <c r="GH20" s="107"/>
      <c r="GI20" s="107"/>
      <c r="GJ20" s="107"/>
      <c r="GK20" s="107"/>
      <c r="GL20" s="107"/>
      <c r="GM20" s="107"/>
      <c r="GN20" s="107"/>
      <c r="GO20" s="107"/>
      <c r="GP20" s="107"/>
      <c r="GQ20" s="107"/>
      <c r="GR20" s="107"/>
      <c r="GS20" s="107"/>
      <c r="GT20" s="107"/>
      <c r="GU20" s="108"/>
      <c r="GV20" s="107"/>
      <c r="GW20" s="107"/>
      <c r="GX20" s="107"/>
      <c r="GY20" s="107"/>
      <c r="GZ20" s="107"/>
      <c r="HA20" s="108"/>
      <c r="HB20" s="107"/>
      <c r="HC20" s="107"/>
      <c r="HD20" s="108"/>
      <c r="HE20" s="107"/>
      <c r="HF20" s="107"/>
      <c r="HG20" s="108"/>
      <c r="HH20" s="107"/>
      <c r="HI20" s="107"/>
      <c r="HJ20" s="107"/>
      <c r="HK20" s="107"/>
      <c r="HL20" s="107"/>
      <c r="HM20" s="109">
        <f t="shared" si="31"/>
        <v>20</v>
      </c>
      <c r="HN20" s="109">
        <f t="shared" si="32"/>
        <v>-20</v>
      </c>
      <c r="HO20" s="108"/>
      <c r="HP20" s="107"/>
      <c r="HQ20" s="108"/>
      <c r="HR20" s="107"/>
      <c r="HS20" s="107"/>
      <c r="HT20" s="107"/>
    </row>
    <row r="21" spans="1:228" x14ac:dyDescent="0.2">
      <c r="A21" s="97"/>
      <c r="B21" s="100">
        <f t="shared" si="25"/>
        <v>0.99791666666666701</v>
      </c>
      <c r="C21" s="102">
        <v>9.4018435478210503</v>
      </c>
      <c r="D21" s="95">
        <v>0</v>
      </c>
      <c r="E21" s="95">
        <v>999999</v>
      </c>
      <c r="F21" s="37">
        <f t="shared" si="26"/>
        <v>166666.5</v>
      </c>
      <c r="G21" s="38">
        <f t="shared" si="29"/>
        <v>0</v>
      </c>
      <c r="H21" s="102">
        <v>20</v>
      </c>
      <c r="I21" s="102">
        <v>2000</v>
      </c>
      <c r="J21" s="102">
        <v>12.669472694396999</v>
      </c>
      <c r="K21" s="126">
        <f t="shared" si="30"/>
        <v>0.12669472694396999</v>
      </c>
      <c r="L21" s="30">
        <f t="shared" si="27"/>
        <v>0.12669472694396999</v>
      </c>
      <c r="M21" s="101">
        <f t="shared" si="28"/>
        <v>9.4018435478210503</v>
      </c>
      <c r="N21" s="105"/>
      <c r="P21" s="89"/>
      <c r="Q21" s="90"/>
      <c r="R21" s="90"/>
      <c r="S21" s="90"/>
      <c r="T21" s="90"/>
      <c r="U21" s="90"/>
      <c r="V21" s="90"/>
      <c r="W21" s="90"/>
      <c r="X21" s="90"/>
      <c r="Y21" s="90"/>
      <c r="Z21" s="90"/>
      <c r="AA21" s="91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  <c r="AR21" s="107"/>
      <c r="AS21" s="107"/>
      <c r="AT21" s="107"/>
      <c r="AU21" s="107"/>
      <c r="AV21" s="107"/>
      <c r="AW21" s="107"/>
      <c r="AX21" s="107"/>
      <c r="AY21" s="107"/>
      <c r="AZ21" s="107"/>
      <c r="BA21" s="107"/>
      <c r="BB21" s="107"/>
      <c r="BC21" s="107"/>
      <c r="BD21" s="107"/>
      <c r="BE21" s="107"/>
      <c r="BF21" s="107"/>
      <c r="BG21" s="107"/>
      <c r="BH21" s="107"/>
      <c r="BI21" s="108"/>
      <c r="BJ21" s="107"/>
      <c r="BK21" s="107"/>
      <c r="BL21" s="107"/>
      <c r="BM21" s="107"/>
      <c r="BN21" s="107"/>
      <c r="BO21" s="107"/>
      <c r="BP21" s="107"/>
      <c r="BQ21" s="107"/>
      <c r="BR21" s="108"/>
      <c r="BS21" s="107"/>
      <c r="BT21" s="107"/>
      <c r="BU21" s="107"/>
      <c r="BV21" s="107"/>
      <c r="BW21" s="107"/>
      <c r="BX21" s="107"/>
      <c r="BY21" s="107"/>
      <c r="BZ21" s="107"/>
      <c r="CA21" s="107"/>
      <c r="CB21" s="107"/>
      <c r="CC21" s="107"/>
      <c r="CD21" s="107"/>
      <c r="CE21" s="107"/>
      <c r="CF21" s="107"/>
      <c r="CG21" s="107"/>
      <c r="CH21" s="107"/>
      <c r="CI21" s="107"/>
      <c r="CJ21" s="107"/>
      <c r="CK21" s="107"/>
      <c r="CL21" s="107"/>
      <c r="CM21" s="107"/>
      <c r="CN21" s="107"/>
      <c r="CO21" s="107"/>
      <c r="CP21" s="107"/>
      <c r="CQ21" s="107"/>
      <c r="CR21" s="107"/>
      <c r="CS21" s="107"/>
      <c r="CT21" s="107"/>
      <c r="CU21" s="107"/>
      <c r="CV21" s="107"/>
      <c r="CW21" s="107"/>
      <c r="CX21" s="108"/>
      <c r="CY21" s="107"/>
      <c r="CZ21" s="107"/>
      <c r="DA21" s="107"/>
      <c r="DB21" s="107"/>
      <c r="DC21" s="107"/>
      <c r="DD21" s="107"/>
      <c r="DE21" s="107"/>
      <c r="DF21" s="107"/>
      <c r="DG21" s="107"/>
      <c r="DH21" s="107"/>
      <c r="DI21" s="107"/>
      <c r="DJ21" s="107"/>
      <c r="DK21" s="107"/>
      <c r="DL21" s="107"/>
      <c r="DM21" s="107"/>
      <c r="DN21" s="107"/>
      <c r="DO21" s="107"/>
      <c r="DP21" s="107"/>
      <c r="DQ21" s="107"/>
      <c r="DR21" s="107"/>
      <c r="DS21" s="107"/>
      <c r="DT21" s="107"/>
      <c r="DU21" s="107"/>
      <c r="DV21" s="107"/>
      <c r="DW21" s="107"/>
      <c r="DX21" s="107"/>
      <c r="DY21" s="107"/>
      <c r="DZ21" s="107"/>
      <c r="EA21" s="107"/>
      <c r="EB21" s="107"/>
      <c r="EC21" s="107"/>
      <c r="ED21" s="108"/>
      <c r="EE21" s="107"/>
      <c r="EF21" s="107"/>
      <c r="EG21" s="107"/>
      <c r="EH21" s="107"/>
      <c r="EI21" s="107"/>
      <c r="EJ21" s="107"/>
      <c r="EK21" s="107"/>
      <c r="EL21" s="107"/>
      <c r="EM21" s="107"/>
      <c r="EN21" s="107"/>
      <c r="EO21" s="107"/>
      <c r="EP21" s="107"/>
      <c r="EQ21" s="107"/>
      <c r="ER21" s="107"/>
      <c r="ES21" s="107"/>
      <c r="ET21" s="107"/>
      <c r="EU21" s="107"/>
      <c r="EV21" s="107"/>
      <c r="EW21" s="107"/>
      <c r="EX21" s="107"/>
      <c r="EY21" s="107"/>
      <c r="EZ21" s="107"/>
      <c r="FA21" s="107"/>
      <c r="FB21" s="107"/>
      <c r="FC21" s="107"/>
      <c r="FD21" s="107"/>
      <c r="FE21" s="107"/>
      <c r="FF21" s="107"/>
      <c r="FG21" s="107"/>
      <c r="FH21" s="107"/>
      <c r="FI21" s="107"/>
      <c r="FJ21" s="108"/>
      <c r="FK21" s="107"/>
      <c r="FL21" s="107"/>
      <c r="FM21" s="107"/>
      <c r="FN21" s="107"/>
      <c r="FO21" s="108"/>
      <c r="FP21" s="107"/>
      <c r="FQ21" s="107"/>
      <c r="FR21" s="107"/>
      <c r="FS21" s="107"/>
      <c r="FT21" s="107"/>
      <c r="FU21" s="107"/>
      <c r="FV21" s="107"/>
      <c r="FW21" s="107"/>
      <c r="FX21" s="107"/>
      <c r="FY21" s="107"/>
      <c r="FZ21" s="107"/>
      <c r="GA21" s="107"/>
      <c r="GB21" s="107"/>
      <c r="GC21" s="107"/>
      <c r="GD21" s="107"/>
      <c r="GE21" s="107"/>
      <c r="GF21" s="107"/>
      <c r="GG21" s="107"/>
      <c r="GH21" s="107"/>
      <c r="GI21" s="107"/>
      <c r="GJ21" s="107"/>
      <c r="GK21" s="107"/>
      <c r="GL21" s="107"/>
      <c r="GM21" s="107"/>
      <c r="GN21" s="107"/>
      <c r="GO21" s="107"/>
      <c r="GP21" s="107"/>
      <c r="GQ21" s="107"/>
      <c r="GR21" s="107"/>
      <c r="GS21" s="107"/>
      <c r="GT21" s="107"/>
      <c r="GU21" s="108"/>
      <c r="GV21" s="107"/>
      <c r="GW21" s="107"/>
      <c r="GX21" s="107"/>
      <c r="GY21" s="107"/>
      <c r="GZ21" s="107"/>
      <c r="HA21" s="108"/>
      <c r="HB21" s="107"/>
      <c r="HC21" s="107"/>
      <c r="HD21" s="108"/>
      <c r="HE21" s="107"/>
      <c r="HF21" s="107"/>
      <c r="HG21" s="108"/>
      <c r="HH21" s="107"/>
      <c r="HI21" s="107"/>
      <c r="HJ21" s="107"/>
      <c r="HK21" s="107"/>
      <c r="HL21" s="107"/>
      <c r="HM21" s="109">
        <f t="shared" si="31"/>
        <v>20</v>
      </c>
      <c r="HN21" s="109">
        <f t="shared" si="32"/>
        <v>-20</v>
      </c>
      <c r="HO21" s="108"/>
      <c r="HP21" s="107"/>
      <c r="HQ21" s="108"/>
      <c r="HR21" s="107"/>
      <c r="HS21" s="107"/>
      <c r="HT21" s="107"/>
    </row>
    <row r="22" spans="1:228" x14ac:dyDescent="0.2">
      <c r="A22" s="97"/>
      <c r="B22" s="100">
        <f t="shared" si="25"/>
        <v>0.99803240740740773</v>
      </c>
      <c r="C22" s="102">
        <v>12.669472694396999</v>
      </c>
      <c r="D22" s="95">
        <v>0</v>
      </c>
      <c r="E22" s="95">
        <v>999999</v>
      </c>
      <c r="F22" s="37">
        <f t="shared" si="26"/>
        <v>166666.5</v>
      </c>
      <c r="G22" s="38">
        <f t="shared" si="29"/>
        <v>0</v>
      </c>
      <c r="H22" s="102">
        <v>20</v>
      </c>
      <c r="I22" s="102">
        <v>2000</v>
      </c>
      <c r="J22" s="102">
        <v>14.8499667644501</v>
      </c>
      <c r="K22" s="126">
        <f t="shared" si="30"/>
        <v>0.14849966764450098</v>
      </c>
      <c r="L22" s="30">
        <f t="shared" si="27"/>
        <v>0.14849966764450098</v>
      </c>
      <c r="M22" s="101">
        <f t="shared" si="28"/>
        <v>12.669472694396999</v>
      </c>
      <c r="N22" s="105"/>
      <c r="P22" s="89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1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  <c r="AR22" s="107"/>
      <c r="AS22" s="107"/>
      <c r="AT22" s="107"/>
      <c r="AU22" s="107"/>
      <c r="AV22" s="107"/>
      <c r="AW22" s="107"/>
      <c r="AX22" s="107"/>
      <c r="AY22" s="107"/>
      <c r="AZ22" s="107"/>
      <c r="BA22" s="107"/>
      <c r="BB22" s="107"/>
      <c r="BC22" s="107"/>
      <c r="BD22" s="107"/>
      <c r="BE22" s="107"/>
      <c r="BF22" s="107"/>
      <c r="BG22" s="107"/>
      <c r="BH22" s="107"/>
      <c r="BI22" s="108"/>
      <c r="BJ22" s="107"/>
      <c r="BK22" s="107"/>
      <c r="BL22" s="107"/>
      <c r="BM22" s="107"/>
      <c r="BN22" s="107"/>
      <c r="BO22" s="107"/>
      <c r="BP22" s="107"/>
      <c r="BQ22" s="107"/>
      <c r="BR22" s="108"/>
      <c r="BS22" s="107"/>
      <c r="BT22" s="107"/>
      <c r="BU22" s="107"/>
      <c r="BV22" s="107"/>
      <c r="BW22" s="107"/>
      <c r="BX22" s="107"/>
      <c r="BY22" s="107"/>
      <c r="BZ22" s="107"/>
      <c r="CA22" s="107"/>
      <c r="CB22" s="107"/>
      <c r="CC22" s="107"/>
      <c r="CD22" s="107"/>
      <c r="CE22" s="107"/>
      <c r="CF22" s="107"/>
      <c r="CG22" s="107"/>
      <c r="CH22" s="107"/>
      <c r="CI22" s="107"/>
      <c r="CJ22" s="107"/>
      <c r="CK22" s="107"/>
      <c r="CL22" s="107"/>
      <c r="CM22" s="107"/>
      <c r="CN22" s="107"/>
      <c r="CO22" s="107"/>
      <c r="CP22" s="107"/>
      <c r="CQ22" s="107"/>
      <c r="CR22" s="107"/>
      <c r="CS22" s="107"/>
      <c r="CT22" s="107"/>
      <c r="CU22" s="107"/>
      <c r="CV22" s="107"/>
      <c r="CW22" s="107"/>
      <c r="CX22" s="108"/>
      <c r="CY22" s="107"/>
      <c r="CZ22" s="107"/>
      <c r="DA22" s="107"/>
      <c r="DB22" s="107"/>
      <c r="DC22" s="107"/>
      <c r="DD22" s="107"/>
      <c r="DE22" s="107"/>
      <c r="DF22" s="107"/>
      <c r="DG22" s="107"/>
      <c r="DH22" s="107"/>
      <c r="DI22" s="107"/>
      <c r="DJ22" s="107"/>
      <c r="DK22" s="107"/>
      <c r="DL22" s="107"/>
      <c r="DM22" s="107"/>
      <c r="DN22" s="107"/>
      <c r="DO22" s="107"/>
      <c r="DP22" s="107"/>
      <c r="DQ22" s="107"/>
      <c r="DR22" s="107"/>
      <c r="DS22" s="107"/>
      <c r="DT22" s="107"/>
      <c r="DU22" s="107"/>
      <c r="DV22" s="107"/>
      <c r="DW22" s="107"/>
      <c r="DX22" s="107"/>
      <c r="DY22" s="107"/>
      <c r="DZ22" s="107"/>
      <c r="EA22" s="107"/>
      <c r="EB22" s="107"/>
      <c r="EC22" s="107"/>
      <c r="ED22" s="108"/>
      <c r="EE22" s="107"/>
      <c r="EF22" s="107"/>
      <c r="EG22" s="107"/>
      <c r="EH22" s="107"/>
      <c r="EI22" s="107"/>
      <c r="EJ22" s="107"/>
      <c r="EK22" s="107"/>
      <c r="EL22" s="107"/>
      <c r="EM22" s="107"/>
      <c r="EN22" s="107"/>
      <c r="EO22" s="107"/>
      <c r="EP22" s="107"/>
      <c r="EQ22" s="107"/>
      <c r="ER22" s="107"/>
      <c r="ES22" s="107"/>
      <c r="ET22" s="107"/>
      <c r="EU22" s="107"/>
      <c r="EV22" s="107"/>
      <c r="EW22" s="107"/>
      <c r="EX22" s="107"/>
      <c r="EY22" s="107"/>
      <c r="EZ22" s="107"/>
      <c r="FA22" s="107"/>
      <c r="FB22" s="107"/>
      <c r="FC22" s="107"/>
      <c r="FD22" s="107"/>
      <c r="FE22" s="107"/>
      <c r="FF22" s="107"/>
      <c r="FG22" s="107"/>
      <c r="FH22" s="107"/>
      <c r="FI22" s="107"/>
      <c r="FJ22" s="108"/>
      <c r="FK22" s="107"/>
      <c r="FL22" s="107"/>
      <c r="FM22" s="107"/>
      <c r="FN22" s="107"/>
      <c r="FO22" s="108"/>
      <c r="FP22" s="107"/>
      <c r="FQ22" s="107"/>
      <c r="FR22" s="107"/>
      <c r="FS22" s="107"/>
      <c r="FT22" s="107"/>
      <c r="FU22" s="107"/>
      <c r="FV22" s="107"/>
      <c r="FW22" s="107"/>
      <c r="FX22" s="107"/>
      <c r="FY22" s="107"/>
      <c r="FZ22" s="107"/>
      <c r="GA22" s="107"/>
      <c r="GB22" s="107"/>
      <c r="GC22" s="107"/>
      <c r="GD22" s="107"/>
      <c r="GE22" s="107"/>
      <c r="GF22" s="107"/>
      <c r="GG22" s="107"/>
      <c r="GH22" s="107"/>
      <c r="GI22" s="107"/>
      <c r="GJ22" s="107"/>
      <c r="GK22" s="107"/>
      <c r="GL22" s="107"/>
      <c r="GM22" s="107"/>
      <c r="GN22" s="107"/>
      <c r="GO22" s="107"/>
      <c r="GP22" s="107"/>
      <c r="GQ22" s="107"/>
      <c r="GR22" s="107"/>
      <c r="GS22" s="107"/>
      <c r="GT22" s="107"/>
      <c r="GU22" s="108"/>
      <c r="GV22" s="107"/>
      <c r="GW22" s="107"/>
      <c r="GX22" s="107"/>
      <c r="GY22" s="107"/>
      <c r="GZ22" s="107"/>
      <c r="HA22" s="108"/>
      <c r="HB22" s="107"/>
      <c r="HC22" s="107"/>
      <c r="HD22" s="108"/>
      <c r="HE22" s="107"/>
      <c r="HF22" s="107"/>
      <c r="HG22" s="108"/>
      <c r="HH22" s="107"/>
      <c r="HI22" s="107"/>
      <c r="HJ22" s="107"/>
      <c r="HK22" s="107"/>
      <c r="HL22" s="107"/>
      <c r="HM22" s="109">
        <f t="shared" si="31"/>
        <v>20</v>
      </c>
      <c r="HN22" s="109">
        <f t="shared" si="32"/>
        <v>-20</v>
      </c>
      <c r="HO22" s="108"/>
      <c r="HP22" s="107"/>
      <c r="HQ22" s="108"/>
      <c r="HR22" s="107"/>
      <c r="HS22" s="107"/>
      <c r="HT22" s="107"/>
    </row>
    <row r="23" spans="1:228" x14ac:dyDescent="0.2">
      <c r="A23" s="97"/>
      <c r="B23" s="100">
        <f t="shared" si="25"/>
        <v>0.99814814814814845</v>
      </c>
      <c r="C23" s="102">
        <v>14.8499667644501</v>
      </c>
      <c r="D23" s="95">
        <v>0</v>
      </c>
      <c r="E23" s="95">
        <v>999999</v>
      </c>
      <c r="F23" s="37">
        <f t="shared" si="26"/>
        <v>166666.5</v>
      </c>
      <c r="G23" s="38">
        <f t="shared" si="29"/>
        <v>0</v>
      </c>
      <c r="H23" s="102">
        <v>20</v>
      </c>
      <c r="I23" s="102">
        <v>2000</v>
      </c>
      <c r="J23" s="102">
        <v>16.398816108703599</v>
      </c>
      <c r="K23" s="126">
        <f t="shared" si="30"/>
        <v>0.16398816108703598</v>
      </c>
      <c r="L23" s="30">
        <f t="shared" si="27"/>
        <v>0.16398816108703598</v>
      </c>
      <c r="M23" s="101">
        <f t="shared" si="28"/>
        <v>14.8499667644501</v>
      </c>
      <c r="N23" s="105"/>
      <c r="P23" s="89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1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  <c r="AR23" s="107"/>
      <c r="AS23" s="107"/>
      <c r="AT23" s="107"/>
      <c r="AU23" s="107"/>
      <c r="AV23" s="107"/>
      <c r="AW23" s="107"/>
      <c r="AX23" s="107"/>
      <c r="AY23" s="107"/>
      <c r="AZ23" s="107"/>
      <c r="BA23" s="107"/>
      <c r="BB23" s="107"/>
      <c r="BC23" s="107"/>
      <c r="BD23" s="107"/>
      <c r="BE23" s="107"/>
      <c r="BF23" s="107"/>
      <c r="BG23" s="107"/>
      <c r="BH23" s="107"/>
      <c r="BI23" s="108"/>
      <c r="BJ23" s="107"/>
      <c r="BK23" s="107"/>
      <c r="BL23" s="107"/>
      <c r="BM23" s="107"/>
      <c r="BN23" s="107"/>
      <c r="BO23" s="107"/>
      <c r="BP23" s="107"/>
      <c r="BQ23" s="107"/>
      <c r="BR23" s="108"/>
      <c r="BS23" s="107"/>
      <c r="BT23" s="107"/>
      <c r="BU23" s="107"/>
      <c r="BV23" s="107"/>
      <c r="BW23" s="107"/>
      <c r="BX23" s="107"/>
      <c r="BY23" s="107"/>
      <c r="BZ23" s="107"/>
      <c r="CA23" s="107"/>
      <c r="CB23" s="107"/>
      <c r="CC23" s="107"/>
      <c r="CD23" s="107"/>
      <c r="CE23" s="107"/>
      <c r="CF23" s="107"/>
      <c r="CG23" s="107"/>
      <c r="CH23" s="107"/>
      <c r="CI23" s="107"/>
      <c r="CJ23" s="107"/>
      <c r="CK23" s="107"/>
      <c r="CL23" s="107"/>
      <c r="CM23" s="107"/>
      <c r="CN23" s="107"/>
      <c r="CO23" s="107"/>
      <c r="CP23" s="107"/>
      <c r="CQ23" s="107"/>
      <c r="CR23" s="107"/>
      <c r="CS23" s="107"/>
      <c r="CT23" s="107"/>
      <c r="CU23" s="107"/>
      <c r="CV23" s="107"/>
      <c r="CW23" s="107"/>
      <c r="CX23" s="108"/>
      <c r="CY23" s="107"/>
      <c r="CZ23" s="107"/>
      <c r="DA23" s="107"/>
      <c r="DB23" s="107"/>
      <c r="DC23" s="107"/>
      <c r="DD23" s="107"/>
      <c r="DE23" s="107"/>
      <c r="DF23" s="107"/>
      <c r="DG23" s="107"/>
      <c r="DH23" s="107"/>
      <c r="DI23" s="107"/>
      <c r="DJ23" s="107"/>
      <c r="DK23" s="107"/>
      <c r="DL23" s="107"/>
      <c r="DM23" s="107"/>
      <c r="DN23" s="107"/>
      <c r="DO23" s="107"/>
      <c r="DP23" s="107"/>
      <c r="DQ23" s="107"/>
      <c r="DR23" s="107"/>
      <c r="DS23" s="107"/>
      <c r="DT23" s="107"/>
      <c r="DU23" s="107"/>
      <c r="DV23" s="107"/>
      <c r="DW23" s="107"/>
      <c r="DX23" s="107"/>
      <c r="DY23" s="107"/>
      <c r="DZ23" s="107"/>
      <c r="EA23" s="107"/>
      <c r="EB23" s="107"/>
      <c r="EC23" s="107"/>
      <c r="ED23" s="108"/>
      <c r="EE23" s="107"/>
      <c r="EF23" s="107"/>
      <c r="EG23" s="107"/>
      <c r="EH23" s="107"/>
      <c r="EI23" s="107"/>
      <c r="EJ23" s="107"/>
      <c r="EK23" s="107"/>
      <c r="EL23" s="107"/>
      <c r="EM23" s="107"/>
      <c r="EN23" s="107"/>
      <c r="EO23" s="107"/>
      <c r="EP23" s="107"/>
      <c r="EQ23" s="107"/>
      <c r="ER23" s="107"/>
      <c r="ES23" s="107"/>
      <c r="ET23" s="107"/>
      <c r="EU23" s="107"/>
      <c r="EV23" s="107"/>
      <c r="EW23" s="107"/>
      <c r="EX23" s="107"/>
      <c r="EY23" s="107"/>
      <c r="EZ23" s="107"/>
      <c r="FA23" s="107"/>
      <c r="FB23" s="107"/>
      <c r="FC23" s="107"/>
      <c r="FD23" s="107"/>
      <c r="FE23" s="107"/>
      <c r="FF23" s="107"/>
      <c r="FG23" s="107"/>
      <c r="FH23" s="107"/>
      <c r="FI23" s="107"/>
      <c r="FJ23" s="108"/>
      <c r="FK23" s="107"/>
      <c r="FL23" s="107"/>
      <c r="FM23" s="107"/>
      <c r="FN23" s="107"/>
      <c r="FO23" s="108"/>
      <c r="FP23" s="107"/>
      <c r="FQ23" s="107"/>
      <c r="FR23" s="107"/>
      <c r="FS23" s="107"/>
      <c r="FT23" s="107"/>
      <c r="FU23" s="107"/>
      <c r="FV23" s="107"/>
      <c r="FW23" s="107"/>
      <c r="FX23" s="107"/>
      <c r="FY23" s="107"/>
      <c r="FZ23" s="107"/>
      <c r="GA23" s="107"/>
      <c r="GB23" s="107"/>
      <c r="GC23" s="107"/>
      <c r="GD23" s="107"/>
      <c r="GE23" s="107"/>
      <c r="GF23" s="107"/>
      <c r="GG23" s="107"/>
      <c r="GH23" s="107"/>
      <c r="GI23" s="107"/>
      <c r="GJ23" s="107"/>
      <c r="GK23" s="107"/>
      <c r="GL23" s="107"/>
      <c r="GM23" s="107"/>
      <c r="GN23" s="107"/>
      <c r="GO23" s="107"/>
      <c r="GP23" s="107"/>
      <c r="GQ23" s="107"/>
      <c r="GR23" s="107"/>
      <c r="GS23" s="107"/>
      <c r="GT23" s="107"/>
      <c r="GU23" s="108"/>
      <c r="GV23" s="107"/>
      <c r="GW23" s="107"/>
      <c r="GX23" s="107"/>
      <c r="GY23" s="107"/>
      <c r="GZ23" s="107"/>
      <c r="HA23" s="108"/>
      <c r="HB23" s="107"/>
      <c r="HC23" s="107"/>
      <c r="HD23" s="108"/>
      <c r="HE23" s="107"/>
      <c r="HF23" s="107"/>
      <c r="HG23" s="108"/>
      <c r="HH23" s="107"/>
      <c r="HI23" s="107"/>
      <c r="HJ23" s="107"/>
      <c r="HK23" s="107"/>
      <c r="HL23" s="107"/>
      <c r="HM23" s="109">
        <f t="shared" si="31"/>
        <v>20</v>
      </c>
      <c r="HN23" s="109">
        <f t="shared" si="32"/>
        <v>-20</v>
      </c>
      <c r="HO23" s="108"/>
      <c r="HP23" s="107"/>
      <c r="HQ23" s="108"/>
      <c r="HR23" s="107"/>
      <c r="HS23" s="107"/>
      <c r="HT23" s="107"/>
    </row>
    <row r="24" spans="1:228" x14ac:dyDescent="0.2">
      <c r="A24" s="97"/>
      <c r="B24" s="100">
        <f t="shared" si="25"/>
        <v>0.99826388888888917</v>
      </c>
      <c r="C24" s="102">
        <v>16.398816108703599</v>
      </c>
      <c r="D24" s="95">
        <v>0</v>
      </c>
      <c r="E24" s="95">
        <v>999999</v>
      </c>
      <c r="F24" s="37">
        <f t="shared" si="26"/>
        <v>166666.5</v>
      </c>
      <c r="G24" s="38">
        <f t="shared" si="29"/>
        <v>0</v>
      </c>
      <c r="H24" s="102">
        <v>20</v>
      </c>
      <c r="I24" s="102">
        <v>2000</v>
      </c>
      <c r="J24" s="102">
        <v>16.329143047332799</v>
      </c>
      <c r="K24" s="126">
        <f t="shared" si="30"/>
        <v>0.16329143047332798</v>
      </c>
      <c r="L24" s="30">
        <f t="shared" si="27"/>
        <v>0.16329143047332798</v>
      </c>
      <c r="M24" s="101">
        <f t="shared" si="28"/>
        <v>16.398816108703599</v>
      </c>
      <c r="N24" s="105"/>
      <c r="P24" s="89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1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107"/>
      <c r="AW24" s="107"/>
      <c r="AX24" s="107"/>
      <c r="AY24" s="107"/>
      <c r="AZ24" s="107"/>
      <c r="BA24" s="107"/>
      <c r="BB24" s="107"/>
      <c r="BC24" s="107"/>
      <c r="BD24" s="107"/>
      <c r="BE24" s="107"/>
      <c r="BF24" s="107"/>
      <c r="BG24" s="107"/>
      <c r="BH24" s="107"/>
      <c r="BI24" s="108"/>
      <c r="BJ24" s="107"/>
      <c r="BK24" s="107"/>
      <c r="BL24" s="107"/>
      <c r="BM24" s="107"/>
      <c r="BN24" s="107"/>
      <c r="BO24" s="107"/>
      <c r="BP24" s="107"/>
      <c r="BQ24" s="107"/>
      <c r="BR24" s="108"/>
      <c r="BS24" s="107"/>
      <c r="BT24" s="107"/>
      <c r="BU24" s="107"/>
      <c r="BV24" s="107"/>
      <c r="BW24" s="107"/>
      <c r="BX24" s="107"/>
      <c r="BY24" s="107"/>
      <c r="BZ24" s="107"/>
      <c r="CA24" s="107"/>
      <c r="CB24" s="107"/>
      <c r="CC24" s="107"/>
      <c r="CD24" s="107"/>
      <c r="CE24" s="107"/>
      <c r="CF24" s="107"/>
      <c r="CG24" s="107"/>
      <c r="CH24" s="107"/>
      <c r="CI24" s="107"/>
      <c r="CJ24" s="107"/>
      <c r="CK24" s="107"/>
      <c r="CL24" s="107"/>
      <c r="CM24" s="107"/>
      <c r="CN24" s="107"/>
      <c r="CO24" s="107"/>
      <c r="CP24" s="107"/>
      <c r="CQ24" s="107"/>
      <c r="CR24" s="107"/>
      <c r="CS24" s="107"/>
      <c r="CT24" s="107"/>
      <c r="CU24" s="107"/>
      <c r="CV24" s="107"/>
      <c r="CW24" s="107"/>
      <c r="CX24" s="108"/>
      <c r="CY24" s="107"/>
      <c r="CZ24" s="107"/>
      <c r="DA24" s="107"/>
      <c r="DB24" s="107"/>
      <c r="DC24" s="107"/>
      <c r="DD24" s="107"/>
      <c r="DE24" s="107"/>
      <c r="DF24" s="107"/>
      <c r="DG24" s="107"/>
      <c r="DH24" s="107"/>
      <c r="DI24" s="107"/>
      <c r="DJ24" s="107"/>
      <c r="DK24" s="107"/>
      <c r="DL24" s="107"/>
      <c r="DM24" s="107"/>
      <c r="DN24" s="107"/>
      <c r="DO24" s="107"/>
      <c r="DP24" s="107"/>
      <c r="DQ24" s="107"/>
      <c r="DR24" s="107"/>
      <c r="DS24" s="107"/>
      <c r="DT24" s="107"/>
      <c r="DU24" s="107"/>
      <c r="DV24" s="107"/>
      <c r="DW24" s="107"/>
      <c r="DX24" s="107"/>
      <c r="DY24" s="107"/>
      <c r="DZ24" s="107"/>
      <c r="EA24" s="107"/>
      <c r="EB24" s="107"/>
      <c r="EC24" s="107"/>
      <c r="ED24" s="108"/>
      <c r="EE24" s="107"/>
      <c r="EF24" s="107"/>
      <c r="EG24" s="107"/>
      <c r="EH24" s="107"/>
      <c r="EI24" s="107"/>
      <c r="EJ24" s="107"/>
      <c r="EK24" s="107"/>
      <c r="EL24" s="107"/>
      <c r="EM24" s="107"/>
      <c r="EN24" s="107"/>
      <c r="EO24" s="107"/>
      <c r="EP24" s="107"/>
      <c r="EQ24" s="107"/>
      <c r="ER24" s="107"/>
      <c r="ES24" s="107"/>
      <c r="ET24" s="107"/>
      <c r="EU24" s="107"/>
      <c r="EV24" s="107"/>
      <c r="EW24" s="107"/>
      <c r="EX24" s="107"/>
      <c r="EY24" s="107"/>
      <c r="EZ24" s="107"/>
      <c r="FA24" s="107"/>
      <c r="FB24" s="107"/>
      <c r="FC24" s="107"/>
      <c r="FD24" s="107"/>
      <c r="FE24" s="107"/>
      <c r="FF24" s="107"/>
      <c r="FG24" s="107"/>
      <c r="FH24" s="107"/>
      <c r="FI24" s="107"/>
      <c r="FJ24" s="108"/>
      <c r="FK24" s="107"/>
      <c r="FL24" s="107"/>
      <c r="FM24" s="107"/>
      <c r="FN24" s="107"/>
      <c r="FO24" s="108"/>
      <c r="FP24" s="107"/>
      <c r="FQ24" s="107"/>
      <c r="FR24" s="107"/>
      <c r="FS24" s="107"/>
      <c r="FT24" s="107"/>
      <c r="FU24" s="107"/>
      <c r="FV24" s="107"/>
      <c r="FW24" s="107"/>
      <c r="FX24" s="107"/>
      <c r="FY24" s="107"/>
      <c r="FZ24" s="107"/>
      <c r="GA24" s="107"/>
      <c r="GB24" s="107"/>
      <c r="GC24" s="107"/>
      <c r="GD24" s="107"/>
      <c r="GE24" s="107"/>
      <c r="GF24" s="107"/>
      <c r="GG24" s="107"/>
      <c r="GH24" s="107"/>
      <c r="GI24" s="107"/>
      <c r="GJ24" s="107"/>
      <c r="GK24" s="107"/>
      <c r="GL24" s="107"/>
      <c r="GM24" s="107"/>
      <c r="GN24" s="107"/>
      <c r="GO24" s="107"/>
      <c r="GP24" s="107"/>
      <c r="GQ24" s="107"/>
      <c r="GR24" s="107"/>
      <c r="GS24" s="107"/>
      <c r="GT24" s="107"/>
      <c r="GU24" s="108"/>
      <c r="GV24" s="107"/>
      <c r="GW24" s="107"/>
      <c r="GX24" s="107"/>
      <c r="GY24" s="107"/>
      <c r="GZ24" s="107"/>
      <c r="HA24" s="108"/>
      <c r="HB24" s="107"/>
      <c r="HC24" s="107"/>
      <c r="HD24" s="108"/>
      <c r="HE24" s="107"/>
      <c r="HF24" s="107"/>
      <c r="HG24" s="108"/>
      <c r="HH24" s="107"/>
      <c r="HI24" s="107"/>
      <c r="HJ24" s="107"/>
      <c r="HK24" s="107"/>
      <c r="HL24" s="107"/>
      <c r="HM24" s="109">
        <f t="shared" si="31"/>
        <v>20</v>
      </c>
      <c r="HN24" s="109">
        <f t="shared" si="32"/>
        <v>-20</v>
      </c>
      <c r="HO24" s="108"/>
      <c r="HP24" s="107"/>
      <c r="HQ24" s="108"/>
      <c r="HR24" s="107"/>
      <c r="HS24" s="107"/>
      <c r="HT24" s="107"/>
    </row>
    <row r="25" spans="1:228" x14ac:dyDescent="0.2">
      <c r="A25" s="97"/>
      <c r="B25" s="100">
        <f t="shared" si="25"/>
        <v>0.99837962962962989</v>
      </c>
      <c r="C25" s="102">
        <v>16.329143047332799</v>
      </c>
      <c r="D25" s="95">
        <v>0</v>
      </c>
      <c r="E25" s="95">
        <v>999999</v>
      </c>
      <c r="F25" s="37">
        <f t="shared" si="26"/>
        <v>166666.5</v>
      </c>
      <c r="G25" s="38">
        <f t="shared" si="29"/>
        <v>0</v>
      </c>
      <c r="H25" s="102">
        <v>20</v>
      </c>
      <c r="I25" s="102">
        <v>2000</v>
      </c>
      <c r="J25" s="102">
        <v>15.5680668354034</v>
      </c>
      <c r="K25" s="126">
        <f t="shared" si="30"/>
        <v>0.15568066835403399</v>
      </c>
      <c r="L25" s="30">
        <f t="shared" si="27"/>
        <v>0.15568066835403399</v>
      </c>
      <c r="M25" s="101">
        <f t="shared" si="28"/>
        <v>16.329143047332799</v>
      </c>
      <c r="N25" s="105"/>
      <c r="P25" s="89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1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107"/>
      <c r="BI25" s="108"/>
      <c r="BJ25" s="107"/>
      <c r="BK25" s="107"/>
      <c r="BL25" s="107"/>
      <c r="BM25" s="107"/>
      <c r="BN25" s="107"/>
      <c r="BO25" s="107"/>
      <c r="BP25" s="107"/>
      <c r="BQ25" s="107"/>
      <c r="BR25" s="108"/>
      <c r="BS25" s="107"/>
      <c r="BT25" s="107"/>
      <c r="BU25" s="107"/>
      <c r="BV25" s="107"/>
      <c r="BW25" s="107"/>
      <c r="BX25" s="107"/>
      <c r="BY25" s="107"/>
      <c r="BZ25" s="107"/>
      <c r="CA25" s="107"/>
      <c r="CB25" s="107"/>
      <c r="CC25" s="107"/>
      <c r="CD25" s="107"/>
      <c r="CE25" s="107"/>
      <c r="CF25" s="107"/>
      <c r="CG25" s="107"/>
      <c r="CH25" s="107"/>
      <c r="CI25" s="107"/>
      <c r="CJ25" s="107"/>
      <c r="CK25" s="107"/>
      <c r="CL25" s="107"/>
      <c r="CM25" s="107"/>
      <c r="CN25" s="107"/>
      <c r="CO25" s="107"/>
      <c r="CP25" s="107"/>
      <c r="CQ25" s="107"/>
      <c r="CR25" s="107"/>
      <c r="CS25" s="107"/>
      <c r="CT25" s="107"/>
      <c r="CU25" s="107"/>
      <c r="CV25" s="107"/>
      <c r="CW25" s="107"/>
      <c r="CX25" s="108"/>
      <c r="CY25" s="107"/>
      <c r="CZ25" s="107"/>
      <c r="DA25" s="107"/>
      <c r="DB25" s="107"/>
      <c r="DC25" s="107"/>
      <c r="DD25" s="107"/>
      <c r="DE25" s="107"/>
      <c r="DF25" s="107"/>
      <c r="DG25" s="107"/>
      <c r="DH25" s="107"/>
      <c r="DI25" s="107"/>
      <c r="DJ25" s="107"/>
      <c r="DK25" s="107"/>
      <c r="DL25" s="107"/>
      <c r="DM25" s="107"/>
      <c r="DN25" s="107"/>
      <c r="DO25" s="107"/>
      <c r="DP25" s="107"/>
      <c r="DQ25" s="107"/>
      <c r="DR25" s="107"/>
      <c r="DS25" s="107"/>
      <c r="DT25" s="107"/>
      <c r="DU25" s="107"/>
      <c r="DV25" s="107"/>
      <c r="DW25" s="107"/>
      <c r="DX25" s="107"/>
      <c r="DY25" s="107"/>
      <c r="DZ25" s="107"/>
      <c r="EA25" s="107"/>
      <c r="EB25" s="107"/>
      <c r="EC25" s="107"/>
      <c r="ED25" s="108"/>
      <c r="EE25" s="107"/>
      <c r="EF25" s="107"/>
      <c r="EG25" s="107"/>
      <c r="EH25" s="107"/>
      <c r="EI25" s="107"/>
      <c r="EJ25" s="107"/>
      <c r="EK25" s="107"/>
      <c r="EL25" s="107"/>
      <c r="EM25" s="107"/>
      <c r="EN25" s="107"/>
      <c r="EO25" s="107"/>
      <c r="EP25" s="107"/>
      <c r="EQ25" s="107"/>
      <c r="ER25" s="107"/>
      <c r="ES25" s="107"/>
      <c r="ET25" s="107"/>
      <c r="EU25" s="107"/>
      <c r="EV25" s="107"/>
      <c r="EW25" s="107"/>
      <c r="EX25" s="107"/>
      <c r="EY25" s="107"/>
      <c r="EZ25" s="107"/>
      <c r="FA25" s="107"/>
      <c r="FB25" s="107"/>
      <c r="FC25" s="107"/>
      <c r="FD25" s="107"/>
      <c r="FE25" s="107"/>
      <c r="FF25" s="107"/>
      <c r="FG25" s="107"/>
      <c r="FH25" s="107"/>
      <c r="FI25" s="107"/>
      <c r="FJ25" s="108"/>
      <c r="FK25" s="107"/>
      <c r="FL25" s="107"/>
      <c r="FM25" s="107"/>
      <c r="FN25" s="107"/>
      <c r="FO25" s="108"/>
      <c r="FP25" s="107"/>
      <c r="FQ25" s="107"/>
      <c r="FR25" s="107"/>
      <c r="FS25" s="107"/>
      <c r="FT25" s="107"/>
      <c r="FU25" s="107"/>
      <c r="FV25" s="107"/>
      <c r="FW25" s="107"/>
      <c r="FX25" s="107"/>
      <c r="FY25" s="107"/>
      <c r="FZ25" s="107"/>
      <c r="GA25" s="107"/>
      <c r="GB25" s="107"/>
      <c r="GC25" s="107"/>
      <c r="GD25" s="107"/>
      <c r="GE25" s="107"/>
      <c r="GF25" s="107"/>
      <c r="GG25" s="107"/>
      <c r="GH25" s="107"/>
      <c r="GI25" s="107"/>
      <c r="GJ25" s="107"/>
      <c r="GK25" s="107"/>
      <c r="GL25" s="107"/>
      <c r="GM25" s="107"/>
      <c r="GN25" s="107"/>
      <c r="GO25" s="107"/>
      <c r="GP25" s="107"/>
      <c r="GQ25" s="107"/>
      <c r="GR25" s="107"/>
      <c r="GS25" s="107"/>
      <c r="GT25" s="107"/>
      <c r="GU25" s="108"/>
      <c r="GV25" s="107"/>
      <c r="GW25" s="107"/>
      <c r="GX25" s="107"/>
      <c r="GY25" s="107"/>
      <c r="GZ25" s="107"/>
      <c r="HA25" s="108"/>
      <c r="HB25" s="107"/>
      <c r="HC25" s="107"/>
      <c r="HD25" s="108"/>
      <c r="HE25" s="107"/>
      <c r="HF25" s="107"/>
      <c r="HG25" s="108"/>
      <c r="HH25" s="107"/>
      <c r="HI25" s="107"/>
      <c r="HJ25" s="107"/>
      <c r="HK25" s="107"/>
      <c r="HL25" s="107"/>
      <c r="HM25" s="109">
        <f t="shared" si="31"/>
        <v>20</v>
      </c>
      <c r="HN25" s="109">
        <f t="shared" si="32"/>
        <v>-20</v>
      </c>
      <c r="HO25" s="108"/>
      <c r="HP25" s="107"/>
      <c r="HQ25" s="108"/>
      <c r="HR25" s="107"/>
      <c r="HS25" s="107"/>
      <c r="HT25" s="107"/>
    </row>
    <row r="26" spans="1:228" x14ac:dyDescent="0.2">
      <c r="A26" s="97"/>
      <c r="B26" s="100">
        <f t="shared" si="25"/>
        <v>0.99849537037037062</v>
      </c>
      <c r="C26" s="102">
        <v>15.5680668354034</v>
      </c>
      <c r="D26" s="95">
        <v>0</v>
      </c>
      <c r="E26" s="95">
        <v>999999</v>
      </c>
      <c r="F26" s="37">
        <f t="shared" si="26"/>
        <v>166666.5</v>
      </c>
      <c r="G26" s="38">
        <f t="shared" si="29"/>
        <v>0</v>
      </c>
      <c r="H26" s="102">
        <v>20</v>
      </c>
      <c r="I26" s="102">
        <v>2000</v>
      </c>
      <c r="J26" s="102">
        <v>14.749656915664699</v>
      </c>
      <c r="K26" s="126">
        <f t="shared" si="30"/>
        <v>0.14749656915664699</v>
      </c>
      <c r="L26" s="30">
        <f t="shared" si="27"/>
        <v>0.14749656915664699</v>
      </c>
      <c r="M26" s="101">
        <f t="shared" si="28"/>
        <v>15.5680668354034</v>
      </c>
      <c r="N26" s="105"/>
      <c r="P26" s="89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1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107"/>
      <c r="AW26" s="107"/>
      <c r="AX26" s="107"/>
      <c r="AY26" s="107"/>
      <c r="AZ26" s="107"/>
      <c r="BA26" s="107"/>
      <c r="BB26" s="107"/>
      <c r="BC26" s="107"/>
      <c r="BD26" s="107"/>
      <c r="BE26" s="107"/>
      <c r="BF26" s="107"/>
      <c r="BG26" s="107"/>
      <c r="BH26" s="107"/>
      <c r="BI26" s="108"/>
      <c r="BJ26" s="107"/>
      <c r="BK26" s="107"/>
      <c r="BL26" s="107"/>
      <c r="BM26" s="107"/>
      <c r="BN26" s="107"/>
      <c r="BO26" s="107"/>
      <c r="BP26" s="107"/>
      <c r="BQ26" s="107"/>
      <c r="BR26" s="108"/>
      <c r="BS26" s="107"/>
      <c r="BT26" s="107"/>
      <c r="BU26" s="107"/>
      <c r="BV26" s="107"/>
      <c r="BW26" s="107"/>
      <c r="BX26" s="107"/>
      <c r="BY26" s="107"/>
      <c r="BZ26" s="107"/>
      <c r="CA26" s="107"/>
      <c r="CB26" s="107"/>
      <c r="CC26" s="107"/>
      <c r="CD26" s="107"/>
      <c r="CE26" s="107"/>
      <c r="CF26" s="107"/>
      <c r="CG26" s="107"/>
      <c r="CH26" s="107"/>
      <c r="CI26" s="107"/>
      <c r="CJ26" s="107"/>
      <c r="CK26" s="107"/>
      <c r="CL26" s="107"/>
      <c r="CM26" s="107"/>
      <c r="CN26" s="107"/>
      <c r="CO26" s="107"/>
      <c r="CP26" s="107"/>
      <c r="CQ26" s="107"/>
      <c r="CR26" s="107"/>
      <c r="CS26" s="107"/>
      <c r="CT26" s="107"/>
      <c r="CU26" s="107"/>
      <c r="CV26" s="107"/>
      <c r="CW26" s="107"/>
      <c r="CX26" s="108"/>
      <c r="CY26" s="107"/>
      <c r="CZ26" s="107"/>
      <c r="DA26" s="107"/>
      <c r="DB26" s="107"/>
      <c r="DC26" s="107"/>
      <c r="DD26" s="107"/>
      <c r="DE26" s="107"/>
      <c r="DF26" s="107"/>
      <c r="DG26" s="107"/>
      <c r="DH26" s="107"/>
      <c r="DI26" s="107"/>
      <c r="DJ26" s="107"/>
      <c r="DK26" s="107"/>
      <c r="DL26" s="107"/>
      <c r="DM26" s="107"/>
      <c r="DN26" s="107"/>
      <c r="DO26" s="107"/>
      <c r="DP26" s="107"/>
      <c r="DQ26" s="107"/>
      <c r="DR26" s="107"/>
      <c r="DS26" s="107"/>
      <c r="DT26" s="107"/>
      <c r="DU26" s="107"/>
      <c r="DV26" s="107"/>
      <c r="DW26" s="107"/>
      <c r="DX26" s="107"/>
      <c r="DY26" s="107"/>
      <c r="DZ26" s="107"/>
      <c r="EA26" s="107"/>
      <c r="EB26" s="107"/>
      <c r="EC26" s="107"/>
      <c r="ED26" s="108"/>
      <c r="EE26" s="107"/>
      <c r="EF26" s="107"/>
      <c r="EG26" s="107"/>
      <c r="EH26" s="107"/>
      <c r="EI26" s="107"/>
      <c r="EJ26" s="107"/>
      <c r="EK26" s="107"/>
      <c r="EL26" s="107"/>
      <c r="EM26" s="107"/>
      <c r="EN26" s="107"/>
      <c r="EO26" s="107"/>
      <c r="EP26" s="107"/>
      <c r="EQ26" s="107"/>
      <c r="ER26" s="107"/>
      <c r="ES26" s="107"/>
      <c r="ET26" s="107"/>
      <c r="EU26" s="107"/>
      <c r="EV26" s="107"/>
      <c r="EW26" s="107"/>
      <c r="EX26" s="107"/>
      <c r="EY26" s="107"/>
      <c r="EZ26" s="107"/>
      <c r="FA26" s="107"/>
      <c r="FB26" s="107"/>
      <c r="FC26" s="107"/>
      <c r="FD26" s="107"/>
      <c r="FE26" s="107"/>
      <c r="FF26" s="107"/>
      <c r="FG26" s="107"/>
      <c r="FH26" s="107"/>
      <c r="FI26" s="107"/>
      <c r="FJ26" s="108"/>
      <c r="FK26" s="107"/>
      <c r="FL26" s="107"/>
      <c r="FM26" s="107"/>
      <c r="FN26" s="107"/>
      <c r="FO26" s="108"/>
      <c r="FP26" s="107"/>
      <c r="FQ26" s="107"/>
      <c r="FR26" s="107"/>
      <c r="FS26" s="107"/>
      <c r="FT26" s="107"/>
      <c r="FU26" s="107"/>
      <c r="FV26" s="107"/>
      <c r="FW26" s="107"/>
      <c r="FX26" s="107"/>
      <c r="FY26" s="107"/>
      <c r="FZ26" s="107"/>
      <c r="GA26" s="107"/>
      <c r="GB26" s="107"/>
      <c r="GC26" s="107"/>
      <c r="GD26" s="107"/>
      <c r="GE26" s="107"/>
      <c r="GF26" s="107"/>
      <c r="GG26" s="107"/>
      <c r="GH26" s="107"/>
      <c r="GI26" s="107"/>
      <c r="GJ26" s="107"/>
      <c r="GK26" s="107"/>
      <c r="GL26" s="107"/>
      <c r="GM26" s="107"/>
      <c r="GN26" s="107"/>
      <c r="GO26" s="107"/>
      <c r="GP26" s="107"/>
      <c r="GQ26" s="107"/>
      <c r="GR26" s="107"/>
      <c r="GS26" s="107"/>
      <c r="GT26" s="107"/>
      <c r="GU26" s="108"/>
      <c r="GV26" s="107"/>
      <c r="GW26" s="107"/>
      <c r="GX26" s="107"/>
      <c r="GY26" s="107"/>
      <c r="GZ26" s="107"/>
      <c r="HA26" s="108"/>
      <c r="HB26" s="107"/>
      <c r="HC26" s="107"/>
      <c r="HD26" s="108"/>
      <c r="HE26" s="107"/>
      <c r="HF26" s="107"/>
      <c r="HG26" s="108"/>
      <c r="HH26" s="107"/>
      <c r="HI26" s="107"/>
      <c r="HJ26" s="107"/>
      <c r="HK26" s="107"/>
      <c r="HL26" s="107"/>
      <c r="HM26" s="109">
        <f t="shared" si="31"/>
        <v>20</v>
      </c>
      <c r="HN26" s="109">
        <f t="shared" si="32"/>
        <v>-20</v>
      </c>
      <c r="HO26" s="108"/>
      <c r="HP26" s="107"/>
      <c r="HQ26" s="108"/>
      <c r="HR26" s="107"/>
      <c r="HS26" s="107"/>
      <c r="HT26" s="107"/>
    </row>
    <row r="27" spans="1:228" x14ac:dyDescent="0.2">
      <c r="A27" s="97"/>
      <c r="B27" s="100">
        <f t="shared" si="25"/>
        <v>0.99861111111111134</v>
      </c>
      <c r="C27" s="102">
        <v>14.749656915664699</v>
      </c>
      <c r="D27" s="95">
        <v>0</v>
      </c>
      <c r="E27" s="95">
        <v>999999</v>
      </c>
      <c r="F27" s="37">
        <f t="shared" si="26"/>
        <v>166666.5</v>
      </c>
      <c r="G27" s="38">
        <f t="shared" si="29"/>
        <v>0</v>
      </c>
      <c r="H27" s="102">
        <v>20</v>
      </c>
      <c r="I27" s="102">
        <v>2000</v>
      </c>
      <c r="J27" s="102">
        <v>12.7174532413483</v>
      </c>
      <c r="K27" s="126">
        <f t="shared" si="30"/>
        <v>0.127174532413483</v>
      </c>
      <c r="L27" s="30">
        <f t="shared" si="27"/>
        <v>0.127174532413483</v>
      </c>
      <c r="M27" s="101">
        <f t="shared" si="28"/>
        <v>14.749656915664699</v>
      </c>
      <c r="N27" s="105"/>
      <c r="P27" s="89"/>
      <c r="Q27" s="90"/>
      <c r="R27" s="90"/>
      <c r="S27" s="90"/>
      <c r="T27" s="90"/>
      <c r="U27" s="90"/>
      <c r="V27" s="90"/>
      <c r="W27" s="90"/>
      <c r="X27" s="90"/>
      <c r="Y27" s="90"/>
      <c r="Z27" s="90"/>
      <c r="AA27" s="91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  <c r="BD27" s="107"/>
      <c r="BE27" s="107"/>
      <c r="BF27" s="107"/>
      <c r="BG27" s="107"/>
      <c r="BH27" s="107"/>
      <c r="BI27" s="108"/>
      <c r="BJ27" s="107"/>
      <c r="BK27" s="107"/>
      <c r="BL27" s="107"/>
      <c r="BM27" s="107"/>
      <c r="BN27" s="107"/>
      <c r="BO27" s="107"/>
      <c r="BP27" s="107"/>
      <c r="BQ27" s="107"/>
      <c r="BR27" s="108"/>
      <c r="BS27" s="107"/>
      <c r="BT27" s="107"/>
      <c r="BU27" s="107"/>
      <c r="BV27" s="107"/>
      <c r="BW27" s="107"/>
      <c r="BX27" s="107"/>
      <c r="BY27" s="107"/>
      <c r="BZ27" s="107"/>
      <c r="CA27" s="107"/>
      <c r="CB27" s="107"/>
      <c r="CC27" s="107"/>
      <c r="CD27" s="107"/>
      <c r="CE27" s="107"/>
      <c r="CF27" s="107"/>
      <c r="CG27" s="107"/>
      <c r="CH27" s="107"/>
      <c r="CI27" s="107"/>
      <c r="CJ27" s="107"/>
      <c r="CK27" s="107"/>
      <c r="CL27" s="107"/>
      <c r="CM27" s="107"/>
      <c r="CN27" s="107"/>
      <c r="CO27" s="107"/>
      <c r="CP27" s="107"/>
      <c r="CQ27" s="107"/>
      <c r="CR27" s="107"/>
      <c r="CS27" s="107"/>
      <c r="CT27" s="107"/>
      <c r="CU27" s="107"/>
      <c r="CV27" s="107"/>
      <c r="CW27" s="107"/>
      <c r="CX27" s="108"/>
      <c r="CY27" s="107"/>
      <c r="CZ27" s="107"/>
      <c r="DA27" s="107"/>
      <c r="DB27" s="107"/>
      <c r="DC27" s="107"/>
      <c r="DD27" s="107"/>
      <c r="DE27" s="107"/>
      <c r="DF27" s="107"/>
      <c r="DG27" s="107"/>
      <c r="DH27" s="107"/>
      <c r="DI27" s="107"/>
      <c r="DJ27" s="107"/>
      <c r="DK27" s="107"/>
      <c r="DL27" s="107"/>
      <c r="DM27" s="107"/>
      <c r="DN27" s="107"/>
      <c r="DO27" s="107"/>
      <c r="DP27" s="107"/>
      <c r="DQ27" s="107"/>
      <c r="DR27" s="107"/>
      <c r="DS27" s="107"/>
      <c r="DT27" s="107"/>
      <c r="DU27" s="107"/>
      <c r="DV27" s="107"/>
      <c r="DW27" s="107"/>
      <c r="DX27" s="107"/>
      <c r="DY27" s="107"/>
      <c r="DZ27" s="107"/>
      <c r="EA27" s="107"/>
      <c r="EB27" s="107"/>
      <c r="EC27" s="107"/>
      <c r="ED27" s="108"/>
      <c r="EE27" s="107"/>
      <c r="EF27" s="107"/>
      <c r="EG27" s="107"/>
      <c r="EH27" s="107"/>
      <c r="EI27" s="107"/>
      <c r="EJ27" s="107"/>
      <c r="EK27" s="107"/>
      <c r="EL27" s="107"/>
      <c r="EM27" s="107"/>
      <c r="EN27" s="107"/>
      <c r="EO27" s="107"/>
      <c r="EP27" s="107"/>
      <c r="EQ27" s="107"/>
      <c r="ER27" s="107"/>
      <c r="ES27" s="107"/>
      <c r="ET27" s="107"/>
      <c r="EU27" s="107"/>
      <c r="EV27" s="107"/>
      <c r="EW27" s="107"/>
      <c r="EX27" s="107"/>
      <c r="EY27" s="107"/>
      <c r="EZ27" s="107"/>
      <c r="FA27" s="107"/>
      <c r="FB27" s="107"/>
      <c r="FC27" s="107"/>
      <c r="FD27" s="107"/>
      <c r="FE27" s="107"/>
      <c r="FF27" s="107"/>
      <c r="FG27" s="107"/>
      <c r="FH27" s="107"/>
      <c r="FI27" s="107"/>
      <c r="FJ27" s="108"/>
      <c r="FK27" s="107"/>
      <c r="FL27" s="107"/>
      <c r="FM27" s="107"/>
      <c r="FN27" s="107"/>
      <c r="FO27" s="108"/>
      <c r="FP27" s="107"/>
      <c r="FQ27" s="107"/>
      <c r="FR27" s="107"/>
      <c r="FS27" s="107"/>
      <c r="FT27" s="107"/>
      <c r="FU27" s="107"/>
      <c r="FV27" s="107"/>
      <c r="FW27" s="107"/>
      <c r="FX27" s="107"/>
      <c r="FY27" s="107"/>
      <c r="FZ27" s="107"/>
      <c r="GA27" s="107"/>
      <c r="GB27" s="107"/>
      <c r="GC27" s="107"/>
      <c r="GD27" s="107"/>
      <c r="GE27" s="107"/>
      <c r="GF27" s="107"/>
      <c r="GG27" s="107"/>
      <c r="GH27" s="107"/>
      <c r="GI27" s="107"/>
      <c r="GJ27" s="107"/>
      <c r="GK27" s="107"/>
      <c r="GL27" s="107"/>
      <c r="GM27" s="107"/>
      <c r="GN27" s="107"/>
      <c r="GO27" s="107"/>
      <c r="GP27" s="107"/>
      <c r="GQ27" s="107"/>
      <c r="GR27" s="107"/>
      <c r="GS27" s="107"/>
      <c r="GT27" s="107"/>
      <c r="GU27" s="108"/>
      <c r="GV27" s="107"/>
      <c r="GW27" s="107"/>
      <c r="GX27" s="107"/>
      <c r="GY27" s="107"/>
      <c r="GZ27" s="107"/>
      <c r="HA27" s="108"/>
      <c r="HB27" s="107"/>
      <c r="HC27" s="107"/>
      <c r="HD27" s="108"/>
      <c r="HE27" s="107"/>
      <c r="HF27" s="107"/>
      <c r="HG27" s="108"/>
      <c r="HH27" s="107"/>
      <c r="HI27" s="107"/>
      <c r="HJ27" s="107"/>
      <c r="HK27" s="107"/>
      <c r="HL27" s="107"/>
      <c r="HM27" s="109">
        <f t="shared" si="31"/>
        <v>20</v>
      </c>
      <c r="HN27" s="109">
        <f t="shared" si="32"/>
        <v>-20</v>
      </c>
      <c r="HO27" s="108"/>
      <c r="HP27" s="107"/>
      <c r="HQ27" s="108"/>
      <c r="HR27" s="107"/>
      <c r="HS27" s="107"/>
      <c r="HT27" s="107"/>
    </row>
    <row r="28" spans="1:228" x14ac:dyDescent="0.2">
      <c r="A28" s="97"/>
      <c r="B28" s="100">
        <f t="shared" si="25"/>
        <v>0.99872685185185206</v>
      </c>
      <c r="C28" s="102">
        <v>12.7174532413483</v>
      </c>
      <c r="D28" s="95">
        <v>0</v>
      </c>
      <c r="E28" s="95">
        <v>999999</v>
      </c>
      <c r="F28" s="37">
        <f t="shared" si="26"/>
        <v>166666.5</v>
      </c>
      <c r="G28" s="38">
        <f t="shared" si="29"/>
        <v>0</v>
      </c>
      <c r="H28" s="102">
        <v>20</v>
      </c>
      <c r="I28" s="102">
        <v>2000</v>
      </c>
      <c r="J28" s="102">
        <v>10.2591061592102</v>
      </c>
      <c r="K28" s="126">
        <f t="shared" si="30"/>
        <v>0.10259106159210199</v>
      </c>
      <c r="L28" s="30">
        <f t="shared" si="27"/>
        <v>0.10259106159210199</v>
      </c>
      <c r="M28" s="101">
        <f t="shared" si="28"/>
        <v>12.7174532413483</v>
      </c>
      <c r="N28" s="105"/>
      <c r="P28" s="89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1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  <c r="BD28" s="107"/>
      <c r="BE28" s="107"/>
      <c r="BF28" s="107"/>
      <c r="BG28" s="107"/>
      <c r="BH28" s="107"/>
      <c r="BI28" s="108"/>
      <c r="BJ28" s="107"/>
      <c r="BK28" s="107"/>
      <c r="BL28" s="107"/>
      <c r="BM28" s="107"/>
      <c r="BN28" s="107"/>
      <c r="BO28" s="107"/>
      <c r="BP28" s="107"/>
      <c r="BQ28" s="107"/>
      <c r="BR28" s="108"/>
      <c r="BS28" s="107"/>
      <c r="BT28" s="107"/>
      <c r="BU28" s="107"/>
      <c r="BV28" s="107"/>
      <c r="BW28" s="107"/>
      <c r="BX28" s="107"/>
      <c r="BY28" s="107"/>
      <c r="BZ28" s="107"/>
      <c r="CA28" s="107"/>
      <c r="CB28" s="107"/>
      <c r="CC28" s="107"/>
      <c r="CD28" s="107"/>
      <c r="CE28" s="107"/>
      <c r="CF28" s="107"/>
      <c r="CG28" s="107"/>
      <c r="CH28" s="107"/>
      <c r="CI28" s="107"/>
      <c r="CJ28" s="107"/>
      <c r="CK28" s="107"/>
      <c r="CL28" s="107"/>
      <c r="CM28" s="107"/>
      <c r="CN28" s="107"/>
      <c r="CO28" s="107"/>
      <c r="CP28" s="107"/>
      <c r="CQ28" s="107"/>
      <c r="CR28" s="107"/>
      <c r="CS28" s="107"/>
      <c r="CT28" s="107"/>
      <c r="CU28" s="107"/>
      <c r="CV28" s="107"/>
      <c r="CW28" s="107"/>
      <c r="CX28" s="108"/>
      <c r="CY28" s="107"/>
      <c r="CZ28" s="107"/>
      <c r="DA28" s="107"/>
      <c r="DB28" s="107"/>
      <c r="DC28" s="107"/>
      <c r="DD28" s="107"/>
      <c r="DE28" s="107"/>
      <c r="DF28" s="107"/>
      <c r="DG28" s="107"/>
      <c r="DH28" s="107"/>
      <c r="DI28" s="107"/>
      <c r="DJ28" s="107"/>
      <c r="DK28" s="107"/>
      <c r="DL28" s="107"/>
      <c r="DM28" s="107"/>
      <c r="DN28" s="107"/>
      <c r="DO28" s="107"/>
      <c r="DP28" s="107"/>
      <c r="DQ28" s="107"/>
      <c r="DR28" s="107"/>
      <c r="DS28" s="107"/>
      <c r="DT28" s="107"/>
      <c r="DU28" s="107"/>
      <c r="DV28" s="107"/>
      <c r="DW28" s="107"/>
      <c r="DX28" s="107"/>
      <c r="DY28" s="107"/>
      <c r="DZ28" s="107"/>
      <c r="EA28" s="107"/>
      <c r="EB28" s="107"/>
      <c r="EC28" s="107"/>
      <c r="ED28" s="108"/>
      <c r="EE28" s="107"/>
      <c r="EF28" s="107"/>
      <c r="EG28" s="107"/>
      <c r="EH28" s="107"/>
      <c r="EI28" s="107"/>
      <c r="EJ28" s="107"/>
      <c r="EK28" s="107"/>
      <c r="EL28" s="107"/>
      <c r="EM28" s="107"/>
      <c r="EN28" s="107"/>
      <c r="EO28" s="107"/>
      <c r="EP28" s="107"/>
      <c r="EQ28" s="107"/>
      <c r="ER28" s="107"/>
      <c r="ES28" s="107"/>
      <c r="ET28" s="107"/>
      <c r="EU28" s="107"/>
      <c r="EV28" s="107"/>
      <c r="EW28" s="107"/>
      <c r="EX28" s="107"/>
      <c r="EY28" s="107"/>
      <c r="EZ28" s="107"/>
      <c r="FA28" s="107"/>
      <c r="FB28" s="107"/>
      <c r="FC28" s="107"/>
      <c r="FD28" s="107"/>
      <c r="FE28" s="107"/>
      <c r="FF28" s="107"/>
      <c r="FG28" s="107"/>
      <c r="FH28" s="107"/>
      <c r="FI28" s="107"/>
      <c r="FJ28" s="108"/>
      <c r="FK28" s="107"/>
      <c r="FL28" s="107"/>
      <c r="FM28" s="107"/>
      <c r="FN28" s="107"/>
      <c r="FO28" s="108"/>
      <c r="FP28" s="107"/>
      <c r="FQ28" s="107"/>
      <c r="FR28" s="107"/>
      <c r="FS28" s="107"/>
      <c r="FT28" s="107"/>
      <c r="FU28" s="107"/>
      <c r="FV28" s="107"/>
      <c r="FW28" s="107"/>
      <c r="FX28" s="107"/>
      <c r="FY28" s="107"/>
      <c r="FZ28" s="107"/>
      <c r="GA28" s="107"/>
      <c r="GB28" s="107"/>
      <c r="GC28" s="107"/>
      <c r="GD28" s="107"/>
      <c r="GE28" s="107"/>
      <c r="GF28" s="107"/>
      <c r="GG28" s="107"/>
      <c r="GH28" s="107"/>
      <c r="GI28" s="107"/>
      <c r="GJ28" s="107"/>
      <c r="GK28" s="107"/>
      <c r="GL28" s="107"/>
      <c r="GM28" s="107"/>
      <c r="GN28" s="107"/>
      <c r="GO28" s="107"/>
      <c r="GP28" s="107"/>
      <c r="GQ28" s="107"/>
      <c r="GR28" s="107"/>
      <c r="GS28" s="107"/>
      <c r="GT28" s="107"/>
      <c r="GU28" s="108"/>
      <c r="GV28" s="107"/>
      <c r="GW28" s="107"/>
      <c r="GX28" s="107"/>
      <c r="GY28" s="107"/>
      <c r="GZ28" s="107"/>
      <c r="HA28" s="108"/>
      <c r="HB28" s="107"/>
      <c r="HC28" s="107"/>
      <c r="HD28" s="108"/>
      <c r="HE28" s="107"/>
      <c r="HF28" s="107"/>
      <c r="HG28" s="108"/>
      <c r="HH28" s="107"/>
      <c r="HI28" s="107"/>
      <c r="HJ28" s="107"/>
      <c r="HK28" s="107"/>
      <c r="HL28" s="107"/>
      <c r="HM28" s="109">
        <f t="shared" si="31"/>
        <v>20</v>
      </c>
      <c r="HN28" s="109">
        <f t="shared" si="32"/>
        <v>-20</v>
      </c>
      <c r="HO28" s="108"/>
      <c r="HP28" s="107"/>
      <c r="HQ28" s="108"/>
      <c r="HR28" s="107"/>
      <c r="HS28" s="107"/>
      <c r="HT28" s="107"/>
    </row>
    <row r="29" spans="1:228" x14ac:dyDescent="0.2">
      <c r="A29" s="97"/>
      <c r="B29" s="100">
        <f t="shared" si="25"/>
        <v>0.99884259259259278</v>
      </c>
      <c r="C29" s="102">
        <v>10.2591061592102</v>
      </c>
      <c r="D29" s="95">
        <v>0</v>
      </c>
      <c r="E29" s="95">
        <v>999999</v>
      </c>
      <c r="F29" s="37">
        <f t="shared" si="26"/>
        <v>166666.5</v>
      </c>
      <c r="G29" s="38">
        <f t="shared" si="29"/>
        <v>0</v>
      </c>
      <c r="H29" s="102">
        <v>20</v>
      </c>
      <c r="I29" s="102">
        <v>2000</v>
      </c>
      <c r="J29" s="102">
        <v>8.4124225378036499</v>
      </c>
      <c r="K29" s="126">
        <f t="shared" si="30"/>
        <v>8.4124225378036502E-2</v>
      </c>
      <c r="L29" s="30">
        <f t="shared" si="27"/>
        <v>8.4124225378036502E-2</v>
      </c>
      <c r="M29" s="101">
        <f t="shared" si="28"/>
        <v>10.2591061592102</v>
      </c>
      <c r="N29" s="105"/>
      <c r="P29" s="89"/>
      <c r="Q29" s="90"/>
      <c r="R29" s="90"/>
      <c r="S29" s="90"/>
      <c r="T29" s="90"/>
      <c r="U29" s="90"/>
      <c r="V29" s="90"/>
      <c r="W29" s="90"/>
      <c r="X29" s="90"/>
      <c r="Y29" s="90"/>
      <c r="Z29" s="90"/>
      <c r="AA29" s="91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  <c r="BD29" s="107"/>
      <c r="BE29" s="107"/>
      <c r="BF29" s="107"/>
      <c r="BG29" s="107"/>
      <c r="BH29" s="107"/>
      <c r="BI29" s="108"/>
      <c r="BJ29" s="107"/>
      <c r="BK29" s="107"/>
      <c r="BL29" s="107"/>
      <c r="BM29" s="107"/>
      <c r="BN29" s="107"/>
      <c r="BO29" s="107"/>
      <c r="BP29" s="107"/>
      <c r="BQ29" s="107"/>
      <c r="BR29" s="108"/>
      <c r="BS29" s="107"/>
      <c r="BT29" s="107"/>
      <c r="BU29" s="107"/>
      <c r="BV29" s="107"/>
      <c r="BW29" s="107"/>
      <c r="BX29" s="107"/>
      <c r="BY29" s="107"/>
      <c r="BZ29" s="107"/>
      <c r="CA29" s="107"/>
      <c r="CB29" s="107"/>
      <c r="CC29" s="107"/>
      <c r="CD29" s="107"/>
      <c r="CE29" s="107"/>
      <c r="CF29" s="107"/>
      <c r="CG29" s="107"/>
      <c r="CH29" s="107"/>
      <c r="CI29" s="107"/>
      <c r="CJ29" s="107"/>
      <c r="CK29" s="107"/>
      <c r="CL29" s="107"/>
      <c r="CM29" s="107"/>
      <c r="CN29" s="107"/>
      <c r="CO29" s="107"/>
      <c r="CP29" s="107"/>
      <c r="CQ29" s="107"/>
      <c r="CR29" s="107"/>
      <c r="CS29" s="107"/>
      <c r="CT29" s="107"/>
      <c r="CU29" s="107"/>
      <c r="CV29" s="107"/>
      <c r="CW29" s="107"/>
      <c r="CX29" s="108"/>
      <c r="CY29" s="107"/>
      <c r="CZ29" s="107"/>
      <c r="DA29" s="107"/>
      <c r="DB29" s="107"/>
      <c r="DC29" s="107"/>
      <c r="DD29" s="107"/>
      <c r="DE29" s="107"/>
      <c r="DF29" s="107"/>
      <c r="DG29" s="107"/>
      <c r="DH29" s="107"/>
      <c r="DI29" s="107"/>
      <c r="DJ29" s="107"/>
      <c r="DK29" s="107"/>
      <c r="DL29" s="107"/>
      <c r="DM29" s="107"/>
      <c r="DN29" s="107"/>
      <c r="DO29" s="107"/>
      <c r="DP29" s="107"/>
      <c r="DQ29" s="107"/>
      <c r="DR29" s="107"/>
      <c r="DS29" s="107"/>
      <c r="DT29" s="107"/>
      <c r="DU29" s="107"/>
      <c r="DV29" s="107"/>
      <c r="DW29" s="107"/>
      <c r="DX29" s="107"/>
      <c r="DY29" s="107"/>
      <c r="DZ29" s="107"/>
      <c r="EA29" s="107"/>
      <c r="EB29" s="107"/>
      <c r="EC29" s="107"/>
      <c r="ED29" s="108"/>
      <c r="EE29" s="107"/>
      <c r="EF29" s="107"/>
      <c r="EG29" s="107"/>
      <c r="EH29" s="107"/>
      <c r="EI29" s="107"/>
      <c r="EJ29" s="107"/>
      <c r="EK29" s="107"/>
      <c r="EL29" s="107"/>
      <c r="EM29" s="107"/>
      <c r="EN29" s="107"/>
      <c r="EO29" s="107"/>
      <c r="EP29" s="107"/>
      <c r="EQ29" s="107"/>
      <c r="ER29" s="107"/>
      <c r="ES29" s="107"/>
      <c r="ET29" s="107"/>
      <c r="EU29" s="107"/>
      <c r="EV29" s="107"/>
      <c r="EW29" s="107"/>
      <c r="EX29" s="107"/>
      <c r="EY29" s="107"/>
      <c r="EZ29" s="107"/>
      <c r="FA29" s="107"/>
      <c r="FB29" s="107"/>
      <c r="FC29" s="107"/>
      <c r="FD29" s="107"/>
      <c r="FE29" s="107"/>
      <c r="FF29" s="107"/>
      <c r="FG29" s="107"/>
      <c r="FH29" s="107"/>
      <c r="FI29" s="107"/>
      <c r="FJ29" s="108"/>
      <c r="FK29" s="107"/>
      <c r="FL29" s="107"/>
      <c r="FM29" s="107"/>
      <c r="FN29" s="107"/>
      <c r="FO29" s="108"/>
      <c r="FP29" s="107"/>
      <c r="FQ29" s="107"/>
      <c r="FR29" s="107"/>
      <c r="FS29" s="107"/>
      <c r="FT29" s="107"/>
      <c r="FU29" s="107"/>
      <c r="FV29" s="107"/>
      <c r="FW29" s="107"/>
      <c r="FX29" s="107"/>
      <c r="FY29" s="107"/>
      <c r="FZ29" s="107"/>
      <c r="GA29" s="107"/>
      <c r="GB29" s="107"/>
      <c r="GC29" s="107"/>
      <c r="GD29" s="107"/>
      <c r="GE29" s="107"/>
      <c r="GF29" s="107"/>
      <c r="GG29" s="107"/>
      <c r="GH29" s="107"/>
      <c r="GI29" s="107"/>
      <c r="GJ29" s="107"/>
      <c r="GK29" s="107"/>
      <c r="GL29" s="107"/>
      <c r="GM29" s="107"/>
      <c r="GN29" s="107"/>
      <c r="GO29" s="107"/>
      <c r="GP29" s="107"/>
      <c r="GQ29" s="107"/>
      <c r="GR29" s="107"/>
      <c r="GS29" s="107"/>
      <c r="GT29" s="107"/>
      <c r="GU29" s="108"/>
      <c r="GV29" s="107"/>
      <c r="GW29" s="107"/>
      <c r="GX29" s="107"/>
      <c r="GY29" s="107"/>
      <c r="GZ29" s="107"/>
      <c r="HA29" s="108"/>
      <c r="HB29" s="107"/>
      <c r="HC29" s="107"/>
      <c r="HD29" s="108"/>
      <c r="HE29" s="107"/>
      <c r="HF29" s="107"/>
      <c r="HG29" s="108"/>
      <c r="HH29" s="107"/>
      <c r="HI29" s="107"/>
      <c r="HJ29" s="107"/>
      <c r="HK29" s="107"/>
      <c r="HL29" s="107"/>
      <c r="HM29" s="109">
        <f t="shared" si="31"/>
        <v>20</v>
      </c>
      <c r="HN29" s="109">
        <f t="shared" si="32"/>
        <v>-20</v>
      </c>
      <c r="HO29" s="108"/>
      <c r="HP29" s="107"/>
      <c r="HQ29" s="108"/>
      <c r="HR29" s="107"/>
      <c r="HS29" s="107"/>
      <c r="HT29" s="107"/>
    </row>
    <row r="30" spans="1:228" x14ac:dyDescent="0.2">
      <c r="A30" s="97"/>
      <c r="B30" s="100">
        <f t="shared" si="25"/>
        <v>0.9989583333333335</v>
      </c>
      <c r="C30" s="102">
        <v>8.4124225378036499</v>
      </c>
      <c r="D30" s="95">
        <v>0</v>
      </c>
      <c r="E30" s="95">
        <v>999999</v>
      </c>
      <c r="F30" s="37">
        <f t="shared" si="26"/>
        <v>166666.5</v>
      </c>
      <c r="G30" s="38">
        <f t="shared" si="29"/>
        <v>0</v>
      </c>
      <c r="H30" s="102">
        <v>20</v>
      </c>
      <c r="I30" s="102">
        <v>2000</v>
      </c>
      <c r="J30" s="102">
        <v>6.6796493530273402</v>
      </c>
      <c r="K30" s="126">
        <f t="shared" si="30"/>
        <v>6.6796493530273407E-2</v>
      </c>
      <c r="L30" s="30">
        <f t="shared" si="27"/>
        <v>6.6796493530273407E-2</v>
      </c>
      <c r="M30" s="101">
        <f t="shared" si="28"/>
        <v>8.4124225378036499</v>
      </c>
      <c r="N30" s="105"/>
      <c r="P30" s="89"/>
      <c r="Q30" s="90"/>
      <c r="R30" s="90"/>
      <c r="S30" s="90"/>
      <c r="T30" s="90"/>
      <c r="U30" s="90"/>
      <c r="V30" s="90"/>
      <c r="W30" s="90"/>
      <c r="X30" s="90"/>
      <c r="Y30" s="90"/>
      <c r="Z30" s="90"/>
      <c r="AA30" s="91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  <c r="BD30" s="107"/>
      <c r="BE30" s="107"/>
      <c r="BF30" s="107"/>
      <c r="BG30" s="107"/>
      <c r="BH30" s="107"/>
      <c r="BI30" s="108"/>
      <c r="BJ30" s="107"/>
      <c r="BK30" s="107"/>
      <c r="BL30" s="107"/>
      <c r="BM30" s="107"/>
      <c r="BN30" s="107"/>
      <c r="BO30" s="107"/>
      <c r="BP30" s="107"/>
      <c r="BQ30" s="107"/>
      <c r="BR30" s="108"/>
      <c r="BS30" s="107"/>
      <c r="BT30" s="107"/>
      <c r="BU30" s="107"/>
      <c r="BV30" s="107"/>
      <c r="BW30" s="107"/>
      <c r="BX30" s="107"/>
      <c r="BY30" s="107"/>
      <c r="BZ30" s="107"/>
      <c r="CA30" s="107"/>
      <c r="CB30" s="107"/>
      <c r="CC30" s="107"/>
      <c r="CD30" s="107"/>
      <c r="CE30" s="107"/>
      <c r="CF30" s="107"/>
      <c r="CG30" s="107"/>
      <c r="CH30" s="107"/>
      <c r="CI30" s="107"/>
      <c r="CJ30" s="107"/>
      <c r="CK30" s="107"/>
      <c r="CL30" s="107"/>
      <c r="CM30" s="107"/>
      <c r="CN30" s="107"/>
      <c r="CO30" s="107"/>
      <c r="CP30" s="107"/>
      <c r="CQ30" s="107"/>
      <c r="CR30" s="107"/>
      <c r="CS30" s="107"/>
      <c r="CT30" s="107"/>
      <c r="CU30" s="107"/>
      <c r="CV30" s="107"/>
      <c r="CW30" s="107"/>
      <c r="CX30" s="108"/>
      <c r="CY30" s="107"/>
      <c r="CZ30" s="107"/>
      <c r="DA30" s="107"/>
      <c r="DB30" s="107"/>
      <c r="DC30" s="107"/>
      <c r="DD30" s="107"/>
      <c r="DE30" s="107"/>
      <c r="DF30" s="107"/>
      <c r="DG30" s="107"/>
      <c r="DH30" s="107"/>
      <c r="DI30" s="107"/>
      <c r="DJ30" s="107"/>
      <c r="DK30" s="107"/>
      <c r="DL30" s="107"/>
      <c r="DM30" s="107"/>
      <c r="DN30" s="107"/>
      <c r="DO30" s="107"/>
      <c r="DP30" s="107"/>
      <c r="DQ30" s="107"/>
      <c r="DR30" s="107"/>
      <c r="DS30" s="107"/>
      <c r="DT30" s="107"/>
      <c r="DU30" s="107"/>
      <c r="DV30" s="107"/>
      <c r="DW30" s="107"/>
      <c r="DX30" s="107"/>
      <c r="DY30" s="107"/>
      <c r="DZ30" s="107"/>
      <c r="EA30" s="107"/>
      <c r="EB30" s="107"/>
      <c r="EC30" s="107"/>
      <c r="ED30" s="108"/>
      <c r="EE30" s="107"/>
      <c r="EF30" s="107"/>
      <c r="EG30" s="107"/>
      <c r="EH30" s="107"/>
      <c r="EI30" s="107"/>
      <c r="EJ30" s="107"/>
      <c r="EK30" s="107"/>
      <c r="EL30" s="107"/>
      <c r="EM30" s="107"/>
      <c r="EN30" s="107"/>
      <c r="EO30" s="107"/>
      <c r="EP30" s="107"/>
      <c r="EQ30" s="107"/>
      <c r="ER30" s="107"/>
      <c r="ES30" s="107"/>
      <c r="ET30" s="107"/>
      <c r="EU30" s="107"/>
      <c r="EV30" s="107"/>
      <c r="EW30" s="107"/>
      <c r="EX30" s="107"/>
      <c r="EY30" s="107"/>
      <c r="EZ30" s="107"/>
      <c r="FA30" s="107"/>
      <c r="FB30" s="107"/>
      <c r="FC30" s="107"/>
      <c r="FD30" s="107"/>
      <c r="FE30" s="107"/>
      <c r="FF30" s="107"/>
      <c r="FG30" s="107"/>
      <c r="FH30" s="107"/>
      <c r="FI30" s="107"/>
      <c r="FJ30" s="108"/>
      <c r="FK30" s="107"/>
      <c r="FL30" s="107"/>
      <c r="FM30" s="107"/>
      <c r="FN30" s="107"/>
      <c r="FO30" s="108"/>
      <c r="FP30" s="107"/>
      <c r="FQ30" s="107"/>
      <c r="FR30" s="107"/>
      <c r="FS30" s="107"/>
      <c r="FT30" s="107"/>
      <c r="FU30" s="107"/>
      <c r="FV30" s="107"/>
      <c r="FW30" s="107"/>
      <c r="FX30" s="107"/>
      <c r="FY30" s="107"/>
      <c r="FZ30" s="107"/>
      <c r="GA30" s="107"/>
      <c r="GB30" s="107"/>
      <c r="GC30" s="107"/>
      <c r="GD30" s="107"/>
      <c r="GE30" s="107"/>
      <c r="GF30" s="107"/>
      <c r="GG30" s="107"/>
      <c r="GH30" s="107"/>
      <c r="GI30" s="107"/>
      <c r="GJ30" s="107"/>
      <c r="GK30" s="107"/>
      <c r="GL30" s="107"/>
      <c r="GM30" s="107"/>
      <c r="GN30" s="107"/>
      <c r="GO30" s="107"/>
      <c r="GP30" s="107"/>
      <c r="GQ30" s="107"/>
      <c r="GR30" s="107"/>
      <c r="GS30" s="107"/>
      <c r="GT30" s="107"/>
      <c r="GU30" s="108"/>
      <c r="GV30" s="107"/>
      <c r="GW30" s="107"/>
      <c r="GX30" s="107"/>
      <c r="GY30" s="107"/>
      <c r="GZ30" s="107"/>
      <c r="HA30" s="108"/>
      <c r="HB30" s="107"/>
      <c r="HC30" s="107"/>
      <c r="HD30" s="108"/>
      <c r="HE30" s="107"/>
      <c r="HF30" s="107"/>
      <c r="HG30" s="108"/>
      <c r="HH30" s="107"/>
      <c r="HI30" s="107"/>
      <c r="HJ30" s="107"/>
      <c r="HK30" s="107"/>
      <c r="HL30" s="107"/>
      <c r="HM30" s="109">
        <f t="shared" si="31"/>
        <v>20</v>
      </c>
      <c r="HN30" s="109">
        <f t="shared" si="32"/>
        <v>-20</v>
      </c>
      <c r="HO30" s="108"/>
      <c r="HP30" s="107"/>
      <c r="HQ30" s="108"/>
      <c r="HR30" s="107"/>
      <c r="HS30" s="107"/>
      <c r="HT30" s="107"/>
    </row>
    <row r="31" spans="1:228" x14ac:dyDescent="0.2">
      <c r="A31" s="97"/>
      <c r="B31" s="100">
        <f t="shared" si="25"/>
        <v>0.99907407407407423</v>
      </c>
      <c r="C31" s="102">
        <v>6.6796493530273402</v>
      </c>
      <c r="D31" s="95">
        <v>0</v>
      </c>
      <c r="E31" s="95">
        <v>999999</v>
      </c>
      <c r="F31" s="37">
        <f t="shared" si="26"/>
        <v>166666.5</v>
      </c>
      <c r="G31" s="38">
        <f t="shared" si="29"/>
        <v>0</v>
      </c>
      <c r="H31" s="102">
        <v>20</v>
      </c>
      <c r="I31" s="102">
        <v>2000</v>
      </c>
      <c r="J31" s="102">
        <v>4.9512282013893101</v>
      </c>
      <c r="K31" s="126">
        <f t="shared" si="30"/>
        <v>4.95122820138931E-2</v>
      </c>
      <c r="L31" s="30">
        <f t="shared" si="27"/>
        <v>4.95122820138931E-2</v>
      </c>
      <c r="M31" s="101">
        <f t="shared" si="28"/>
        <v>6.6796493530273402</v>
      </c>
      <c r="N31" s="105"/>
      <c r="P31" s="89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1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107"/>
      <c r="AW31" s="107"/>
      <c r="AX31" s="107"/>
      <c r="AY31" s="107"/>
      <c r="AZ31" s="107"/>
      <c r="BA31" s="107"/>
      <c r="BB31" s="107"/>
      <c r="BC31" s="107"/>
      <c r="BD31" s="107"/>
      <c r="BE31" s="107"/>
      <c r="BF31" s="107"/>
      <c r="BG31" s="107"/>
      <c r="BH31" s="107"/>
      <c r="BI31" s="108"/>
      <c r="BJ31" s="107"/>
      <c r="BK31" s="107"/>
      <c r="BL31" s="107"/>
      <c r="BM31" s="107"/>
      <c r="BN31" s="107"/>
      <c r="BO31" s="107"/>
      <c r="BP31" s="107"/>
      <c r="BQ31" s="107"/>
      <c r="BR31" s="108"/>
      <c r="BS31" s="107"/>
      <c r="BT31" s="107"/>
      <c r="BU31" s="107"/>
      <c r="BV31" s="107"/>
      <c r="BW31" s="107"/>
      <c r="BX31" s="107"/>
      <c r="BY31" s="107"/>
      <c r="BZ31" s="107"/>
      <c r="CA31" s="107"/>
      <c r="CB31" s="107"/>
      <c r="CC31" s="107"/>
      <c r="CD31" s="107"/>
      <c r="CE31" s="107"/>
      <c r="CF31" s="107"/>
      <c r="CG31" s="107"/>
      <c r="CH31" s="107"/>
      <c r="CI31" s="107"/>
      <c r="CJ31" s="107"/>
      <c r="CK31" s="107"/>
      <c r="CL31" s="107"/>
      <c r="CM31" s="107"/>
      <c r="CN31" s="107"/>
      <c r="CO31" s="107"/>
      <c r="CP31" s="107"/>
      <c r="CQ31" s="107"/>
      <c r="CR31" s="107"/>
      <c r="CS31" s="107"/>
      <c r="CT31" s="107"/>
      <c r="CU31" s="107"/>
      <c r="CV31" s="107"/>
      <c r="CW31" s="107"/>
      <c r="CX31" s="108"/>
      <c r="CY31" s="107"/>
      <c r="CZ31" s="107"/>
      <c r="DA31" s="107"/>
      <c r="DB31" s="107"/>
      <c r="DC31" s="107"/>
      <c r="DD31" s="107"/>
      <c r="DE31" s="107"/>
      <c r="DF31" s="107"/>
      <c r="DG31" s="107"/>
      <c r="DH31" s="107"/>
      <c r="DI31" s="107"/>
      <c r="DJ31" s="107"/>
      <c r="DK31" s="107"/>
      <c r="DL31" s="107"/>
      <c r="DM31" s="107"/>
      <c r="DN31" s="107"/>
      <c r="DO31" s="107"/>
      <c r="DP31" s="107"/>
      <c r="DQ31" s="107"/>
      <c r="DR31" s="107"/>
      <c r="DS31" s="107"/>
      <c r="DT31" s="107"/>
      <c r="DU31" s="107"/>
      <c r="DV31" s="107"/>
      <c r="DW31" s="107"/>
      <c r="DX31" s="107"/>
      <c r="DY31" s="107"/>
      <c r="DZ31" s="107"/>
      <c r="EA31" s="107"/>
      <c r="EB31" s="107"/>
      <c r="EC31" s="107"/>
      <c r="ED31" s="108"/>
      <c r="EE31" s="107"/>
      <c r="EF31" s="107"/>
      <c r="EG31" s="107"/>
      <c r="EH31" s="107"/>
      <c r="EI31" s="107"/>
      <c r="EJ31" s="107"/>
      <c r="EK31" s="107"/>
      <c r="EL31" s="107"/>
      <c r="EM31" s="107"/>
      <c r="EN31" s="107"/>
      <c r="EO31" s="107"/>
      <c r="EP31" s="107"/>
      <c r="EQ31" s="107"/>
      <c r="ER31" s="107"/>
      <c r="ES31" s="107"/>
      <c r="ET31" s="107"/>
      <c r="EU31" s="107"/>
      <c r="EV31" s="107"/>
      <c r="EW31" s="107"/>
      <c r="EX31" s="107"/>
      <c r="EY31" s="107"/>
      <c r="EZ31" s="107"/>
      <c r="FA31" s="107"/>
      <c r="FB31" s="107"/>
      <c r="FC31" s="107"/>
      <c r="FD31" s="107"/>
      <c r="FE31" s="107"/>
      <c r="FF31" s="107"/>
      <c r="FG31" s="107"/>
      <c r="FH31" s="107"/>
      <c r="FI31" s="107"/>
      <c r="FJ31" s="108"/>
      <c r="FK31" s="107"/>
      <c r="FL31" s="107"/>
      <c r="FM31" s="107"/>
      <c r="FN31" s="107"/>
      <c r="FO31" s="108"/>
      <c r="FP31" s="107"/>
      <c r="FQ31" s="107"/>
      <c r="FR31" s="107"/>
      <c r="FS31" s="107"/>
      <c r="FT31" s="107"/>
      <c r="FU31" s="107"/>
      <c r="FV31" s="107"/>
      <c r="FW31" s="107"/>
      <c r="FX31" s="107"/>
      <c r="FY31" s="107"/>
      <c r="FZ31" s="107"/>
      <c r="GA31" s="107"/>
      <c r="GB31" s="107"/>
      <c r="GC31" s="107"/>
      <c r="GD31" s="107"/>
      <c r="GE31" s="107"/>
      <c r="GF31" s="107"/>
      <c r="GG31" s="107"/>
      <c r="GH31" s="107"/>
      <c r="GI31" s="107"/>
      <c r="GJ31" s="107"/>
      <c r="GK31" s="107"/>
      <c r="GL31" s="107"/>
      <c r="GM31" s="107"/>
      <c r="GN31" s="107"/>
      <c r="GO31" s="107"/>
      <c r="GP31" s="107"/>
      <c r="GQ31" s="107"/>
      <c r="GR31" s="107"/>
      <c r="GS31" s="107"/>
      <c r="GT31" s="107"/>
      <c r="GU31" s="108"/>
      <c r="GV31" s="107"/>
      <c r="GW31" s="107"/>
      <c r="GX31" s="107"/>
      <c r="GY31" s="107"/>
      <c r="GZ31" s="107"/>
      <c r="HA31" s="108"/>
      <c r="HB31" s="107"/>
      <c r="HC31" s="107"/>
      <c r="HD31" s="108"/>
      <c r="HE31" s="107"/>
      <c r="HF31" s="107"/>
      <c r="HG31" s="108"/>
      <c r="HH31" s="107"/>
      <c r="HI31" s="107"/>
      <c r="HJ31" s="107"/>
      <c r="HK31" s="107"/>
      <c r="HL31" s="107"/>
      <c r="HM31" s="109">
        <f t="shared" si="31"/>
        <v>20</v>
      </c>
      <c r="HN31" s="109">
        <f t="shared" si="32"/>
        <v>-20</v>
      </c>
      <c r="HO31" s="108"/>
      <c r="HP31" s="107"/>
      <c r="HQ31" s="108"/>
      <c r="HR31" s="107"/>
      <c r="HS31" s="107"/>
      <c r="HT31" s="107"/>
    </row>
    <row r="32" spans="1:228" x14ac:dyDescent="0.2">
      <c r="A32" s="97"/>
      <c r="B32" s="100">
        <f t="shared" si="25"/>
        <v>0.99918981481481495</v>
      </c>
      <c r="C32" s="102">
        <v>4.9512282013893101</v>
      </c>
      <c r="D32" s="95">
        <v>0</v>
      </c>
      <c r="E32" s="95">
        <v>999999</v>
      </c>
      <c r="F32" s="37">
        <f t="shared" si="26"/>
        <v>166666.5</v>
      </c>
      <c r="G32" s="38">
        <f t="shared" si="29"/>
        <v>0</v>
      </c>
      <c r="H32" s="102">
        <v>20</v>
      </c>
      <c r="I32" s="102">
        <v>2000</v>
      </c>
      <c r="J32" s="102">
        <v>4.3565160036087001</v>
      </c>
      <c r="K32" s="126">
        <f t="shared" si="30"/>
        <v>4.3565160036087E-2</v>
      </c>
      <c r="L32" s="30">
        <f t="shared" si="27"/>
        <v>4.3565160036087E-2</v>
      </c>
      <c r="M32" s="101">
        <f t="shared" si="28"/>
        <v>4.9512282013893101</v>
      </c>
      <c r="N32" s="105"/>
      <c r="P32" s="89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1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  <c r="AR32" s="107"/>
      <c r="AS32" s="107"/>
      <c r="AT32" s="107"/>
      <c r="AU32" s="107"/>
      <c r="AV32" s="107"/>
      <c r="AW32" s="107"/>
      <c r="AX32" s="107"/>
      <c r="AY32" s="107"/>
      <c r="AZ32" s="107"/>
      <c r="BA32" s="107"/>
      <c r="BB32" s="107"/>
      <c r="BC32" s="107"/>
      <c r="BD32" s="107"/>
      <c r="BE32" s="107"/>
      <c r="BF32" s="107"/>
      <c r="BG32" s="107"/>
      <c r="BH32" s="107"/>
      <c r="BI32" s="108"/>
      <c r="BJ32" s="107"/>
      <c r="BK32" s="107"/>
      <c r="BL32" s="107"/>
      <c r="BM32" s="107"/>
      <c r="BN32" s="107"/>
      <c r="BO32" s="107"/>
      <c r="BP32" s="107"/>
      <c r="BQ32" s="107"/>
      <c r="BR32" s="108"/>
      <c r="BS32" s="107"/>
      <c r="BT32" s="107"/>
      <c r="BU32" s="107"/>
      <c r="BV32" s="107"/>
      <c r="BW32" s="107"/>
      <c r="BX32" s="107"/>
      <c r="BY32" s="107"/>
      <c r="BZ32" s="107"/>
      <c r="CA32" s="107"/>
      <c r="CB32" s="107"/>
      <c r="CC32" s="107"/>
      <c r="CD32" s="107"/>
      <c r="CE32" s="107"/>
      <c r="CF32" s="107"/>
      <c r="CG32" s="107"/>
      <c r="CH32" s="107"/>
      <c r="CI32" s="107"/>
      <c r="CJ32" s="107"/>
      <c r="CK32" s="107"/>
      <c r="CL32" s="107"/>
      <c r="CM32" s="107"/>
      <c r="CN32" s="107"/>
      <c r="CO32" s="107"/>
      <c r="CP32" s="107"/>
      <c r="CQ32" s="107"/>
      <c r="CR32" s="107"/>
      <c r="CS32" s="107"/>
      <c r="CT32" s="107"/>
      <c r="CU32" s="107"/>
      <c r="CV32" s="107"/>
      <c r="CW32" s="107"/>
      <c r="CX32" s="108"/>
      <c r="CY32" s="107"/>
      <c r="CZ32" s="107"/>
      <c r="DA32" s="107"/>
      <c r="DB32" s="107"/>
      <c r="DC32" s="107"/>
      <c r="DD32" s="107"/>
      <c r="DE32" s="107"/>
      <c r="DF32" s="107"/>
      <c r="DG32" s="107"/>
      <c r="DH32" s="107"/>
      <c r="DI32" s="107"/>
      <c r="DJ32" s="107"/>
      <c r="DK32" s="107"/>
      <c r="DL32" s="107"/>
      <c r="DM32" s="107"/>
      <c r="DN32" s="107"/>
      <c r="DO32" s="107"/>
      <c r="DP32" s="107"/>
      <c r="DQ32" s="107"/>
      <c r="DR32" s="107"/>
      <c r="DS32" s="107"/>
      <c r="DT32" s="107"/>
      <c r="DU32" s="107"/>
      <c r="DV32" s="107"/>
      <c r="DW32" s="107"/>
      <c r="DX32" s="107"/>
      <c r="DY32" s="107"/>
      <c r="DZ32" s="107"/>
      <c r="EA32" s="107"/>
      <c r="EB32" s="107"/>
      <c r="EC32" s="107"/>
      <c r="ED32" s="108"/>
      <c r="EE32" s="107"/>
      <c r="EF32" s="107"/>
      <c r="EG32" s="107"/>
      <c r="EH32" s="107"/>
      <c r="EI32" s="107"/>
      <c r="EJ32" s="107"/>
      <c r="EK32" s="107"/>
      <c r="EL32" s="107"/>
      <c r="EM32" s="107"/>
      <c r="EN32" s="107"/>
      <c r="EO32" s="107"/>
      <c r="EP32" s="107"/>
      <c r="EQ32" s="107"/>
      <c r="ER32" s="107"/>
      <c r="ES32" s="107"/>
      <c r="ET32" s="107"/>
      <c r="EU32" s="107"/>
      <c r="EV32" s="107"/>
      <c r="EW32" s="107"/>
      <c r="EX32" s="107"/>
      <c r="EY32" s="107"/>
      <c r="EZ32" s="107"/>
      <c r="FA32" s="107"/>
      <c r="FB32" s="107"/>
      <c r="FC32" s="107"/>
      <c r="FD32" s="107"/>
      <c r="FE32" s="107"/>
      <c r="FF32" s="107"/>
      <c r="FG32" s="107"/>
      <c r="FH32" s="107"/>
      <c r="FI32" s="107"/>
      <c r="FJ32" s="108"/>
      <c r="FK32" s="107"/>
      <c r="FL32" s="107"/>
      <c r="FM32" s="107"/>
      <c r="FN32" s="107"/>
      <c r="FO32" s="108"/>
      <c r="FP32" s="107"/>
      <c r="FQ32" s="107"/>
      <c r="FR32" s="107"/>
      <c r="FS32" s="107"/>
      <c r="FT32" s="107"/>
      <c r="FU32" s="107"/>
      <c r="FV32" s="107"/>
      <c r="FW32" s="107"/>
      <c r="FX32" s="107"/>
      <c r="FY32" s="107"/>
      <c r="FZ32" s="107"/>
      <c r="GA32" s="107"/>
      <c r="GB32" s="107"/>
      <c r="GC32" s="107"/>
      <c r="GD32" s="107"/>
      <c r="GE32" s="107"/>
      <c r="GF32" s="107"/>
      <c r="GG32" s="107"/>
      <c r="GH32" s="107"/>
      <c r="GI32" s="107"/>
      <c r="GJ32" s="107"/>
      <c r="GK32" s="107"/>
      <c r="GL32" s="107"/>
      <c r="GM32" s="107"/>
      <c r="GN32" s="107"/>
      <c r="GO32" s="107"/>
      <c r="GP32" s="107"/>
      <c r="GQ32" s="107"/>
      <c r="GR32" s="107"/>
      <c r="GS32" s="107"/>
      <c r="GT32" s="107"/>
      <c r="GU32" s="108"/>
      <c r="GV32" s="107"/>
      <c r="GW32" s="107"/>
      <c r="GX32" s="107"/>
      <c r="GY32" s="107"/>
      <c r="GZ32" s="107"/>
      <c r="HA32" s="108"/>
      <c r="HB32" s="107"/>
      <c r="HC32" s="107"/>
      <c r="HD32" s="108"/>
      <c r="HE32" s="107"/>
      <c r="HF32" s="107"/>
      <c r="HG32" s="108"/>
      <c r="HH32" s="107"/>
      <c r="HI32" s="107"/>
      <c r="HJ32" s="107"/>
      <c r="HK32" s="107"/>
      <c r="HL32" s="107"/>
      <c r="HM32" s="109">
        <f t="shared" si="31"/>
        <v>20</v>
      </c>
      <c r="HN32" s="109">
        <f t="shared" si="32"/>
        <v>-20</v>
      </c>
      <c r="HO32" s="108"/>
      <c r="HP32" s="107"/>
      <c r="HQ32" s="108"/>
      <c r="HR32" s="107"/>
      <c r="HS32" s="107"/>
      <c r="HT32" s="107"/>
    </row>
    <row r="33" spans="1:228" x14ac:dyDescent="0.2">
      <c r="A33" s="97"/>
      <c r="B33" s="100">
        <f t="shared" si="25"/>
        <v>0.99930555555555567</v>
      </c>
      <c r="C33" s="102">
        <v>4.3565160036087001</v>
      </c>
      <c r="D33" s="95">
        <v>0</v>
      </c>
      <c r="E33" s="95">
        <v>999999</v>
      </c>
      <c r="F33" s="37">
        <f t="shared" si="26"/>
        <v>166666.5</v>
      </c>
      <c r="G33" s="38">
        <f t="shared" si="29"/>
        <v>0</v>
      </c>
      <c r="H33" s="102">
        <v>20</v>
      </c>
      <c r="I33" s="102">
        <v>2000</v>
      </c>
      <c r="J33" s="102">
        <v>3.8811600208282502</v>
      </c>
      <c r="K33" s="126">
        <f t="shared" si="30"/>
        <v>3.8811600208282497E-2</v>
      </c>
      <c r="L33" s="30">
        <f t="shared" si="27"/>
        <v>3.8811600208282497E-2</v>
      </c>
      <c r="M33" s="101">
        <f t="shared" si="28"/>
        <v>4.3565160036087001</v>
      </c>
      <c r="N33" s="105"/>
      <c r="P33" s="89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1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  <c r="AR33" s="107"/>
      <c r="AS33" s="107"/>
      <c r="AT33" s="107"/>
      <c r="AU33" s="107"/>
      <c r="AV33" s="107"/>
      <c r="AW33" s="107"/>
      <c r="AX33" s="107"/>
      <c r="AY33" s="107"/>
      <c r="AZ33" s="107"/>
      <c r="BA33" s="107"/>
      <c r="BB33" s="107"/>
      <c r="BC33" s="107"/>
      <c r="BD33" s="107"/>
      <c r="BE33" s="107"/>
      <c r="BF33" s="107"/>
      <c r="BG33" s="107"/>
      <c r="BH33" s="107"/>
      <c r="BI33" s="108"/>
      <c r="BJ33" s="107"/>
      <c r="BK33" s="107"/>
      <c r="BL33" s="107"/>
      <c r="BM33" s="107"/>
      <c r="BN33" s="107"/>
      <c r="BO33" s="107"/>
      <c r="BP33" s="107"/>
      <c r="BQ33" s="107"/>
      <c r="BR33" s="108"/>
      <c r="BS33" s="107"/>
      <c r="BT33" s="107"/>
      <c r="BU33" s="107"/>
      <c r="BV33" s="107"/>
      <c r="BW33" s="107"/>
      <c r="BX33" s="107"/>
      <c r="BY33" s="107"/>
      <c r="BZ33" s="107"/>
      <c r="CA33" s="107"/>
      <c r="CB33" s="107"/>
      <c r="CC33" s="107"/>
      <c r="CD33" s="107"/>
      <c r="CE33" s="107"/>
      <c r="CF33" s="107"/>
      <c r="CG33" s="107"/>
      <c r="CH33" s="107"/>
      <c r="CI33" s="107"/>
      <c r="CJ33" s="107"/>
      <c r="CK33" s="107"/>
      <c r="CL33" s="107"/>
      <c r="CM33" s="107"/>
      <c r="CN33" s="107"/>
      <c r="CO33" s="107"/>
      <c r="CP33" s="107"/>
      <c r="CQ33" s="107"/>
      <c r="CR33" s="107"/>
      <c r="CS33" s="107"/>
      <c r="CT33" s="107"/>
      <c r="CU33" s="107"/>
      <c r="CV33" s="107"/>
      <c r="CW33" s="107"/>
      <c r="CX33" s="108"/>
      <c r="CY33" s="107"/>
      <c r="CZ33" s="107"/>
      <c r="DA33" s="107"/>
      <c r="DB33" s="107"/>
      <c r="DC33" s="107"/>
      <c r="DD33" s="107"/>
      <c r="DE33" s="107"/>
      <c r="DF33" s="107"/>
      <c r="DG33" s="107"/>
      <c r="DH33" s="107"/>
      <c r="DI33" s="107"/>
      <c r="DJ33" s="107"/>
      <c r="DK33" s="107"/>
      <c r="DL33" s="107"/>
      <c r="DM33" s="107"/>
      <c r="DN33" s="107"/>
      <c r="DO33" s="107"/>
      <c r="DP33" s="107"/>
      <c r="DQ33" s="107"/>
      <c r="DR33" s="107"/>
      <c r="DS33" s="107"/>
      <c r="DT33" s="107"/>
      <c r="DU33" s="107"/>
      <c r="DV33" s="107"/>
      <c r="DW33" s="107"/>
      <c r="DX33" s="107"/>
      <c r="DY33" s="107"/>
      <c r="DZ33" s="107"/>
      <c r="EA33" s="107"/>
      <c r="EB33" s="107"/>
      <c r="EC33" s="107"/>
      <c r="ED33" s="108"/>
      <c r="EE33" s="107"/>
      <c r="EF33" s="107"/>
      <c r="EG33" s="107"/>
      <c r="EH33" s="107"/>
      <c r="EI33" s="107"/>
      <c r="EJ33" s="107"/>
      <c r="EK33" s="107"/>
      <c r="EL33" s="107"/>
      <c r="EM33" s="107"/>
      <c r="EN33" s="107"/>
      <c r="EO33" s="107"/>
      <c r="EP33" s="107"/>
      <c r="EQ33" s="107"/>
      <c r="ER33" s="107"/>
      <c r="ES33" s="107"/>
      <c r="ET33" s="107"/>
      <c r="EU33" s="107"/>
      <c r="EV33" s="107"/>
      <c r="EW33" s="107"/>
      <c r="EX33" s="107"/>
      <c r="EY33" s="107"/>
      <c r="EZ33" s="107"/>
      <c r="FA33" s="107"/>
      <c r="FB33" s="107"/>
      <c r="FC33" s="107"/>
      <c r="FD33" s="107"/>
      <c r="FE33" s="107"/>
      <c r="FF33" s="107"/>
      <c r="FG33" s="107"/>
      <c r="FH33" s="107"/>
      <c r="FI33" s="107"/>
      <c r="FJ33" s="108"/>
      <c r="FK33" s="107"/>
      <c r="FL33" s="107"/>
      <c r="FM33" s="107"/>
      <c r="FN33" s="107"/>
      <c r="FO33" s="108"/>
      <c r="FP33" s="107"/>
      <c r="FQ33" s="107"/>
      <c r="FR33" s="107"/>
      <c r="FS33" s="107"/>
      <c r="FT33" s="107"/>
      <c r="FU33" s="107"/>
      <c r="FV33" s="107"/>
      <c r="FW33" s="107"/>
      <c r="FX33" s="107"/>
      <c r="FY33" s="107"/>
      <c r="FZ33" s="107"/>
      <c r="GA33" s="107"/>
      <c r="GB33" s="107"/>
      <c r="GC33" s="107"/>
      <c r="GD33" s="107"/>
      <c r="GE33" s="107"/>
      <c r="GF33" s="107"/>
      <c r="GG33" s="107"/>
      <c r="GH33" s="107"/>
      <c r="GI33" s="107"/>
      <c r="GJ33" s="107"/>
      <c r="GK33" s="107"/>
      <c r="GL33" s="107"/>
      <c r="GM33" s="107"/>
      <c r="GN33" s="107"/>
      <c r="GO33" s="107"/>
      <c r="GP33" s="107"/>
      <c r="GQ33" s="107"/>
      <c r="GR33" s="107"/>
      <c r="GS33" s="107"/>
      <c r="GT33" s="107"/>
      <c r="GU33" s="108"/>
      <c r="GV33" s="107"/>
      <c r="GW33" s="107"/>
      <c r="GX33" s="107"/>
      <c r="GY33" s="107"/>
      <c r="GZ33" s="107"/>
      <c r="HA33" s="108"/>
      <c r="HB33" s="107"/>
      <c r="HC33" s="107"/>
      <c r="HD33" s="108"/>
      <c r="HE33" s="107"/>
      <c r="HF33" s="107"/>
      <c r="HG33" s="108"/>
      <c r="HH33" s="107"/>
      <c r="HI33" s="107"/>
      <c r="HJ33" s="107"/>
      <c r="HK33" s="107"/>
      <c r="HL33" s="107"/>
      <c r="HM33" s="109">
        <f t="shared" si="31"/>
        <v>20</v>
      </c>
      <c r="HN33" s="109">
        <f t="shared" si="32"/>
        <v>-20</v>
      </c>
      <c r="HO33" s="108"/>
      <c r="HP33" s="107"/>
      <c r="HQ33" s="108"/>
      <c r="HR33" s="107"/>
      <c r="HS33" s="107"/>
      <c r="HT33" s="107"/>
    </row>
    <row r="34" spans="1:228" x14ac:dyDescent="0.2">
      <c r="A34" s="97"/>
      <c r="B34" s="100">
        <f t="shared" si="25"/>
        <v>0.99942129629629639</v>
      </c>
      <c r="C34" s="102">
        <v>3.8811600208282502</v>
      </c>
      <c r="D34" s="95">
        <v>0</v>
      </c>
      <c r="E34" s="95">
        <v>999999</v>
      </c>
      <c r="F34" s="37">
        <f t="shared" si="26"/>
        <v>166666.5</v>
      </c>
      <c r="G34" s="38">
        <f t="shared" si="29"/>
        <v>0</v>
      </c>
      <c r="H34" s="102">
        <v>20</v>
      </c>
      <c r="I34" s="102">
        <v>2000</v>
      </c>
      <c r="J34" s="102">
        <v>3.7951618432998702</v>
      </c>
      <c r="K34" s="126">
        <f t="shared" si="30"/>
        <v>3.7951618432998699E-2</v>
      </c>
      <c r="L34" s="30">
        <f t="shared" si="27"/>
        <v>3.7951618432998699E-2</v>
      </c>
      <c r="M34" s="101">
        <f t="shared" si="28"/>
        <v>3.8811600208282502</v>
      </c>
      <c r="N34" s="105"/>
      <c r="P34" s="89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1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  <c r="AR34" s="107"/>
      <c r="AS34" s="107"/>
      <c r="AT34" s="107"/>
      <c r="AU34" s="107"/>
      <c r="AV34" s="107"/>
      <c r="AW34" s="107"/>
      <c r="AX34" s="107"/>
      <c r="AY34" s="107"/>
      <c r="AZ34" s="107"/>
      <c r="BA34" s="107"/>
      <c r="BB34" s="107"/>
      <c r="BC34" s="107"/>
      <c r="BD34" s="107"/>
      <c r="BE34" s="107"/>
      <c r="BF34" s="107"/>
      <c r="BG34" s="107"/>
      <c r="BH34" s="107"/>
      <c r="BI34" s="108"/>
      <c r="BJ34" s="107"/>
      <c r="BK34" s="107"/>
      <c r="BL34" s="107"/>
      <c r="BM34" s="107"/>
      <c r="BN34" s="107"/>
      <c r="BO34" s="107"/>
      <c r="BP34" s="107"/>
      <c r="BQ34" s="107"/>
      <c r="BR34" s="108"/>
      <c r="BS34" s="107"/>
      <c r="BT34" s="107"/>
      <c r="BU34" s="107"/>
      <c r="BV34" s="107"/>
      <c r="BW34" s="107"/>
      <c r="BX34" s="107"/>
      <c r="BY34" s="107"/>
      <c r="BZ34" s="107"/>
      <c r="CA34" s="107"/>
      <c r="CB34" s="107"/>
      <c r="CC34" s="107"/>
      <c r="CD34" s="107"/>
      <c r="CE34" s="107"/>
      <c r="CF34" s="107"/>
      <c r="CG34" s="107"/>
      <c r="CH34" s="107"/>
      <c r="CI34" s="107"/>
      <c r="CJ34" s="107"/>
      <c r="CK34" s="107"/>
      <c r="CL34" s="107"/>
      <c r="CM34" s="107"/>
      <c r="CN34" s="107"/>
      <c r="CO34" s="107"/>
      <c r="CP34" s="107"/>
      <c r="CQ34" s="107"/>
      <c r="CR34" s="107"/>
      <c r="CS34" s="107"/>
      <c r="CT34" s="107"/>
      <c r="CU34" s="107"/>
      <c r="CV34" s="107"/>
      <c r="CW34" s="107"/>
      <c r="CX34" s="108"/>
      <c r="CY34" s="107"/>
      <c r="CZ34" s="107"/>
      <c r="DA34" s="107"/>
      <c r="DB34" s="107"/>
      <c r="DC34" s="107"/>
      <c r="DD34" s="107"/>
      <c r="DE34" s="107"/>
      <c r="DF34" s="107"/>
      <c r="DG34" s="107"/>
      <c r="DH34" s="107"/>
      <c r="DI34" s="107"/>
      <c r="DJ34" s="107"/>
      <c r="DK34" s="107"/>
      <c r="DL34" s="107"/>
      <c r="DM34" s="107"/>
      <c r="DN34" s="107"/>
      <c r="DO34" s="107"/>
      <c r="DP34" s="107"/>
      <c r="DQ34" s="107"/>
      <c r="DR34" s="107"/>
      <c r="DS34" s="107"/>
      <c r="DT34" s="107"/>
      <c r="DU34" s="107"/>
      <c r="DV34" s="107"/>
      <c r="DW34" s="107"/>
      <c r="DX34" s="107"/>
      <c r="DY34" s="107"/>
      <c r="DZ34" s="107"/>
      <c r="EA34" s="107"/>
      <c r="EB34" s="107"/>
      <c r="EC34" s="107"/>
      <c r="ED34" s="108"/>
      <c r="EE34" s="107"/>
      <c r="EF34" s="107"/>
      <c r="EG34" s="107"/>
      <c r="EH34" s="107"/>
      <c r="EI34" s="107"/>
      <c r="EJ34" s="107"/>
      <c r="EK34" s="107"/>
      <c r="EL34" s="107"/>
      <c r="EM34" s="107"/>
      <c r="EN34" s="107"/>
      <c r="EO34" s="107"/>
      <c r="EP34" s="107"/>
      <c r="EQ34" s="107"/>
      <c r="ER34" s="107"/>
      <c r="ES34" s="107"/>
      <c r="ET34" s="107"/>
      <c r="EU34" s="107"/>
      <c r="EV34" s="107"/>
      <c r="EW34" s="107"/>
      <c r="EX34" s="107"/>
      <c r="EY34" s="107"/>
      <c r="EZ34" s="107"/>
      <c r="FA34" s="107"/>
      <c r="FB34" s="107"/>
      <c r="FC34" s="107"/>
      <c r="FD34" s="107"/>
      <c r="FE34" s="107"/>
      <c r="FF34" s="107"/>
      <c r="FG34" s="107"/>
      <c r="FH34" s="107"/>
      <c r="FI34" s="107"/>
      <c r="FJ34" s="108"/>
      <c r="FK34" s="107"/>
      <c r="FL34" s="107"/>
      <c r="FM34" s="107"/>
      <c r="FN34" s="107"/>
      <c r="FO34" s="108"/>
      <c r="FP34" s="107"/>
      <c r="FQ34" s="107"/>
      <c r="FR34" s="107"/>
      <c r="FS34" s="107"/>
      <c r="FT34" s="107"/>
      <c r="FU34" s="107"/>
      <c r="FV34" s="107"/>
      <c r="FW34" s="107"/>
      <c r="FX34" s="107"/>
      <c r="FY34" s="107"/>
      <c r="FZ34" s="107"/>
      <c r="GA34" s="107"/>
      <c r="GB34" s="107"/>
      <c r="GC34" s="107"/>
      <c r="GD34" s="107"/>
      <c r="GE34" s="107"/>
      <c r="GF34" s="107"/>
      <c r="GG34" s="107"/>
      <c r="GH34" s="107"/>
      <c r="GI34" s="107"/>
      <c r="GJ34" s="107"/>
      <c r="GK34" s="107"/>
      <c r="GL34" s="107"/>
      <c r="GM34" s="107"/>
      <c r="GN34" s="107"/>
      <c r="GO34" s="107"/>
      <c r="GP34" s="107"/>
      <c r="GQ34" s="107"/>
      <c r="GR34" s="107"/>
      <c r="GS34" s="107"/>
      <c r="GT34" s="107"/>
      <c r="GU34" s="108"/>
      <c r="GV34" s="107"/>
      <c r="GW34" s="107"/>
      <c r="GX34" s="107"/>
      <c r="GY34" s="107"/>
      <c r="GZ34" s="107"/>
      <c r="HA34" s="108"/>
      <c r="HB34" s="107"/>
      <c r="HC34" s="107"/>
      <c r="HD34" s="108"/>
      <c r="HE34" s="107"/>
      <c r="HF34" s="107"/>
      <c r="HG34" s="108"/>
      <c r="HH34" s="107"/>
      <c r="HI34" s="107"/>
      <c r="HJ34" s="107"/>
      <c r="HK34" s="107"/>
      <c r="HL34" s="107"/>
      <c r="HM34" s="109">
        <f t="shared" si="31"/>
        <v>20</v>
      </c>
      <c r="HN34" s="109">
        <f t="shared" si="32"/>
        <v>-20</v>
      </c>
      <c r="HO34" s="108"/>
      <c r="HP34" s="107"/>
      <c r="HQ34" s="108"/>
      <c r="HR34" s="107"/>
      <c r="HS34" s="107"/>
      <c r="HT34" s="107"/>
    </row>
    <row r="35" spans="1:228" x14ac:dyDescent="0.2">
      <c r="A35" s="97"/>
      <c r="B35" s="100">
        <f t="shared" si="25"/>
        <v>0.99953703703703711</v>
      </c>
      <c r="C35" s="102">
        <v>3.7951618432998702</v>
      </c>
      <c r="D35" s="95">
        <v>0</v>
      </c>
      <c r="E35" s="95">
        <v>999999</v>
      </c>
      <c r="F35" s="37">
        <f t="shared" si="26"/>
        <v>166666.5</v>
      </c>
      <c r="G35" s="38">
        <f t="shared" si="29"/>
        <v>0</v>
      </c>
      <c r="H35" s="102">
        <v>20</v>
      </c>
      <c r="I35" s="102">
        <v>2000</v>
      </c>
      <c r="J35" s="102">
        <v>4.0235713124275199</v>
      </c>
      <c r="K35" s="126">
        <f t="shared" si="30"/>
        <v>4.0235713124275201E-2</v>
      </c>
      <c r="L35" s="30">
        <f t="shared" si="27"/>
        <v>4.0235713124275201E-2</v>
      </c>
      <c r="M35" s="101">
        <f t="shared" si="28"/>
        <v>3.7951618432998702</v>
      </c>
      <c r="N35" s="105"/>
      <c r="P35" s="89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1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107"/>
      <c r="BD35" s="107"/>
      <c r="BE35" s="107"/>
      <c r="BF35" s="107"/>
      <c r="BG35" s="107"/>
      <c r="BH35" s="107"/>
      <c r="BI35" s="108"/>
      <c r="BJ35" s="107"/>
      <c r="BK35" s="107"/>
      <c r="BL35" s="107"/>
      <c r="BM35" s="107"/>
      <c r="BN35" s="107"/>
      <c r="BO35" s="107"/>
      <c r="BP35" s="107"/>
      <c r="BQ35" s="107"/>
      <c r="BR35" s="108"/>
      <c r="BS35" s="107"/>
      <c r="BT35" s="107"/>
      <c r="BU35" s="107"/>
      <c r="BV35" s="107"/>
      <c r="BW35" s="107"/>
      <c r="BX35" s="107"/>
      <c r="BY35" s="107"/>
      <c r="BZ35" s="107"/>
      <c r="CA35" s="107"/>
      <c r="CB35" s="107"/>
      <c r="CC35" s="107"/>
      <c r="CD35" s="107"/>
      <c r="CE35" s="107"/>
      <c r="CF35" s="107"/>
      <c r="CG35" s="107"/>
      <c r="CH35" s="107"/>
      <c r="CI35" s="107"/>
      <c r="CJ35" s="107"/>
      <c r="CK35" s="107"/>
      <c r="CL35" s="107"/>
      <c r="CM35" s="107"/>
      <c r="CN35" s="107"/>
      <c r="CO35" s="107"/>
      <c r="CP35" s="107"/>
      <c r="CQ35" s="107"/>
      <c r="CR35" s="107"/>
      <c r="CS35" s="107"/>
      <c r="CT35" s="107"/>
      <c r="CU35" s="107"/>
      <c r="CV35" s="107"/>
      <c r="CW35" s="107"/>
      <c r="CX35" s="108"/>
      <c r="CY35" s="107"/>
      <c r="CZ35" s="107"/>
      <c r="DA35" s="107"/>
      <c r="DB35" s="107"/>
      <c r="DC35" s="107"/>
      <c r="DD35" s="107"/>
      <c r="DE35" s="107"/>
      <c r="DF35" s="107"/>
      <c r="DG35" s="107"/>
      <c r="DH35" s="107"/>
      <c r="DI35" s="107"/>
      <c r="DJ35" s="107"/>
      <c r="DK35" s="107"/>
      <c r="DL35" s="107"/>
      <c r="DM35" s="107"/>
      <c r="DN35" s="107"/>
      <c r="DO35" s="107"/>
      <c r="DP35" s="107"/>
      <c r="DQ35" s="107"/>
      <c r="DR35" s="107"/>
      <c r="DS35" s="107"/>
      <c r="DT35" s="107"/>
      <c r="DU35" s="107"/>
      <c r="DV35" s="107"/>
      <c r="DW35" s="107"/>
      <c r="DX35" s="107"/>
      <c r="DY35" s="107"/>
      <c r="DZ35" s="107"/>
      <c r="EA35" s="107"/>
      <c r="EB35" s="107"/>
      <c r="EC35" s="107"/>
      <c r="ED35" s="108"/>
      <c r="EE35" s="107"/>
      <c r="EF35" s="107"/>
      <c r="EG35" s="107"/>
      <c r="EH35" s="107"/>
      <c r="EI35" s="107"/>
      <c r="EJ35" s="107"/>
      <c r="EK35" s="107"/>
      <c r="EL35" s="107"/>
      <c r="EM35" s="107"/>
      <c r="EN35" s="107"/>
      <c r="EO35" s="107"/>
      <c r="EP35" s="107"/>
      <c r="EQ35" s="107"/>
      <c r="ER35" s="107"/>
      <c r="ES35" s="107"/>
      <c r="ET35" s="107"/>
      <c r="EU35" s="107"/>
      <c r="EV35" s="107"/>
      <c r="EW35" s="107"/>
      <c r="EX35" s="107"/>
      <c r="EY35" s="107"/>
      <c r="EZ35" s="107"/>
      <c r="FA35" s="107"/>
      <c r="FB35" s="107"/>
      <c r="FC35" s="107"/>
      <c r="FD35" s="107"/>
      <c r="FE35" s="107"/>
      <c r="FF35" s="107"/>
      <c r="FG35" s="107"/>
      <c r="FH35" s="107"/>
      <c r="FI35" s="107"/>
      <c r="FJ35" s="108"/>
      <c r="FK35" s="107"/>
      <c r="FL35" s="107"/>
      <c r="FM35" s="107"/>
      <c r="FN35" s="107"/>
      <c r="FO35" s="108"/>
      <c r="FP35" s="107"/>
      <c r="FQ35" s="107"/>
      <c r="FR35" s="107"/>
      <c r="FS35" s="107"/>
      <c r="FT35" s="107"/>
      <c r="FU35" s="107"/>
      <c r="FV35" s="107"/>
      <c r="FW35" s="107"/>
      <c r="FX35" s="107"/>
      <c r="FY35" s="107"/>
      <c r="FZ35" s="107"/>
      <c r="GA35" s="107"/>
      <c r="GB35" s="107"/>
      <c r="GC35" s="107"/>
      <c r="GD35" s="107"/>
      <c r="GE35" s="107"/>
      <c r="GF35" s="107"/>
      <c r="GG35" s="107"/>
      <c r="GH35" s="107"/>
      <c r="GI35" s="107"/>
      <c r="GJ35" s="107"/>
      <c r="GK35" s="107"/>
      <c r="GL35" s="107"/>
      <c r="GM35" s="107"/>
      <c r="GN35" s="107"/>
      <c r="GO35" s="107"/>
      <c r="GP35" s="107"/>
      <c r="GQ35" s="107"/>
      <c r="GR35" s="107"/>
      <c r="GS35" s="107"/>
      <c r="GT35" s="107"/>
      <c r="GU35" s="108"/>
      <c r="GV35" s="107"/>
      <c r="GW35" s="107"/>
      <c r="GX35" s="107"/>
      <c r="GY35" s="107"/>
      <c r="GZ35" s="107"/>
      <c r="HA35" s="108"/>
      <c r="HB35" s="107"/>
      <c r="HC35" s="107"/>
      <c r="HD35" s="108"/>
      <c r="HE35" s="107"/>
      <c r="HF35" s="107"/>
      <c r="HG35" s="108"/>
      <c r="HH35" s="107"/>
      <c r="HI35" s="107"/>
      <c r="HJ35" s="107"/>
      <c r="HK35" s="107"/>
      <c r="HL35" s="107"/>
      <c r="HM35" s="109">
        <f t="shared" si="31"/>
        <v>20</v>
      </c>
      <c r="HN35" s="109">
        <f t="shared" si="32"/>
        <v>-20</v>
      </c>
      <c r="HO35" s="108"/>
      <c r="HP35" s="107"/>
      <c r="HQ35" s="108"/>
      <c r="HR35" s="107"/>
      <c r="HS35" s="107"/>
      <c r="HT35" s="107"/>
    </row>
    <row r="36" spans="1:228" x14ac:dyDescent="0.2">
      <c r="A36" s="97"/>
      <c r="B36" s="100">
        <f t="shared" si="25"/>
        <v>0.99965277777777783</v>
      </c>
      <c r="C36" s="102">
        <v>4.0235713124275199</v>
      </c>
      <c r="D36" s="95">
        <v>0</v>
      </c>
      <c r="E36" s="95">
        <v>999999</v>
      </c>
      <c r="F36" s="37">
        <f t="shared" si="26"/>
        <v>166666.5</v>
      </c>
      <c r="G36" s="38">
        <f t="shared" si="29"/>
        <v>0</v>
      </c>
      <c r="H36" s="102">
        <v>20</v>
      </c>
      <c r="I36" s="102">
        <v>2000</v>
      </c>
      <c r="J36" s="102">
        <v>4.0525582432746896</v>
      </c>
      <c r="K36" s="126">
        <f t="shared" si="30"/>
        <v>4.0525582432746891E-2</v>
      </c>
      <c r="L36" s="30">
        <f t="shared" si="27"/>
        <v>4.0525582432746891E-2</v>
      </c>
      <c r="M36" s="101">
        <f t="shared" si="28"/>
        <v>4.0235713124275199</v>
      </c>
      <c r="N36" s="105"/>
      <c r="P36" s="89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1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  <c r="AR36" s="107"/>
      <c r="AS36" s="107"/>
      <c r="AT36" s="107"/>
      <c r="AU36" s="107"/>
      <c r="AV36" s="107"/>
      <c r="AW36" s="107"/>
      <c r="AX36" s="107"/>
      <c r="AY36" s="107"/>
      <c r="AZ36" s="107"/>
      <c r="BA36" s="107"/>
      <c r="BB36" s="107"/>
      <c r="BC36" s="107"/>
      <c r="BD36" s="107"/>
      <c r="BE36" s="107"/>
      <c r="BF36" s="107"/>
      <c r="BG36" s="107"/>
      <c r="BH36" s="107"/>
      <c r="BI36" s="108"/>
      <c r="BJ36" s="107"/>
      <c r="BK36" s="107"/>
      <c r="BL36" s="107"/>
      <c r="BM36" s="107"/>
      <c r="BN36" s="107"/>
      <c r="BO36" s="107"/>
      <c r="BP36" s="107"/>
      <c r="BQ36" s="107"/>
      <c r="BR36" s="108"/>
      <c r="BS36" s="107"/>
      <c r="BT36" s="107"/>
      <c r="BU36" s="107"/>
      <c r="BV36" s="107"/>
      <c r="BW36" s="107"/>
      <c r="BX36" s="107"/>
      <c r="BY36" s="107"/>
      <c r="BZ36" s="107"/>
      <c r="CA36" s="107"/>
      <c r="CB36" s="107"/>
      <c r="CC36" s="107"/>
      <c r="CD36" s="107"/>
      <c r="CE36" s="107"/>
      <c r="CF36" s="107"/>
      <c r="CG36" s="107"/>
      <c r="CH36" s="107"/>
      <c r="CI36" s="107"/>
      <c r="CJ36" s="107"/>
      <c r="CK36" s="107"/>
      <c r="CL36" s="107"/>
      <c r="CM36" s="107"/>
      <c r="CN36" s="107"/>
      <c r="CO36" s="107"/>
      <c r="CP36" s="107"/>
      <c r="CQ36" s="107"/>
      <c r="CR36" s="107"/>
      <c r="CS36" s="107"/>
      <c r="CT36" s="107"/>
      <c r="CU36" s="107"/>
      <c r="CV36" s="107"/>
      <c r="CW36" s="107"/>
      <c r="CX36" s="108"/>
      <c r="CY36" s="107"/>
      <c r="CZ36" s="107"/>
      <c r="DA36" s="107"/>
      <c r="DB36" s="107"/>
      <c r="DC36" s="107"/>
      <c r="DD36" s="107"/>
      <c r="DE36" s="107"/>
      <c r="DF36" s="107"/>
      <c r="DG36" s="107"/>
      <c r="DH36" s="107"/>
      <c r="DI36" s="107"/>
      <c r="DJ36" s="107"/>
      <c r="DK36" s="107"/>
      <c r="DL36" s="107"/>
      <c r="DM36" s="107"/>
      <c r="DN36" s="107"/>
      <c r="DO36" s="107"/>
      <c r="DP36" s="107"/>
      <c r="DQ36" s="107"/>
      <c r="DR36" s="107"/>
      <c r="DS36" s="107"/>
      <c r="DT36" s="107"/>
      <c r="DU36" s="107"/>
      <c r="DV36" s="107"/>
      <c r="DW36" s="107"/>
      <c r="DX36" s="107"/>
      <c r="DY36" s="107"/>
      <c r="DZ36" s="107"/>
      <c r="EA36" s="107"/>
      <c r="EB36" s="107"/>
      <c r="EC36" s="107"/>
      <c r="ED36" s="108"/>
      <c r="EE36" s="107"/>
      <c r="EF36" s="107"/>
      <c r="EG36" s="107"/>
      <c r="EH36" s="107"/>
      <c r="EI36" s="107"/>
      <c r="EJ36" s="107"/>
      <c r="EK36" s="107"/>
      <c r="EL36" s="107"/>
      <c r="EM36" s="107"/>
      <c r="EN36" s="107"/>
      <c r="EO36" s="107"/>
      <c r="EP36" s="107"/>
      <c r="EQ36" s="107"/>
      <c r="ER36" s="107"/>
      <c r="ES36" s="107"/>
      <c r="ET36" s="107"/>
      <c r="EU36" s="107"/>
      <c r="EV36" s="107"/>
      <c r="EW36" s="107"/>
      <c r="EX36" s="107"/>
      <c r="EY36" s="107"/>
      <c r="EZ36" s="107"/>
      <c r="FA36" s="107"/>
      <c r="FB36" s="107"/>
      <c r="FC36" s="107"/>
      <c r="FD36" s="107"/>
      <c r="FE36" s="107"/>
      <c r="FF36" s="107"/>
      <c r="FG36" s="107"/>
      <c r="FH36" s="107"/>
      <c r="FI36" s="107"/>
      <c r="FJ36" s="108"/>
      <c r="FK36" s="107"/>
      <c r="FL36" s="107"/>
      <c r="FM36" s="107"/>
      <c r="FN36" s="107"/>
      <c r="FO36" s="108"/>
      <c r="FP36" s="107"/>
      <c r="FQ36" s="107"/>
      <c r="FR36" s="107"/>
      <c r="FS36" s="107"/>
      <c r="FT36" s="107"/>
      <c r="FU36" s="107"/>
      <c r="FV36" s="107"/>
      <c r="FW36" s="107"/>
      <c r="FX36" s="107"/>
      <c r="FY36" s="107"/>
      <c r="FZ36" s="107"/>
      <c r="GA36" s="107"/>
      <c r="GB36" s="107"/>
      <c r="GC36" s="107"/>
      <c r="GD36" s="107"/>
      <c r="GE36" s="107"/>
      <c r="GF36" s="107"/>
      <c r="GG36" s="107"/>
      <c r="GH36" s="107"/>
      <c r="GI36" s="107"/>
      <c r="GJ36" s="107"/>
      <c r="GK36" s="107"/>
      <c r="GL36" s="107"/>
      <c r="GM36" s="107"/>
      <c r="GN36" s="107"/>
      <c r="GO36" s="107"/>
      <c r="GP36" s="107"/>
      <c r="GQ36" s="107"/>
      <c r="GR36" s="107"/>
      <c r="GS36" s="107"/>
      <c r="GT36" s="107"/>
      <c r="GU36" s="108"/>
      <c r="GV36" s="107"/>
      <c r="GW36" s="107"/>
      <c r="GX36" s="107"/>
      <c r="GY36" s="107"/>
      <c r="GZ36" s="107"/>
      <c r="HA36" s="108"/>
      <c r="HB36" s="107"/>
      <c r="HC36" s="107"/>
      <c r="HD36" s="108"/>
      <c r="HE36" s="107"/>
      <c r="HF36" s="107"/>
      <c r="HG36" s="108"/>
      <c r="HH36" s="107"/>
      <c r="HI36" s="107"/>
      <c r="HJ36" s="107"/>
      <c r="HK36" s="107"/>
      <c r="HL36" s="107"/>
      <c r="HM36" s="109">
        <f t="shared" si="31"/>
        <v>20</v>
      </c>
      <c r="HN36" s="109">
        <f t="shared" si="32"/>
        <v>-20</v>
      </c>
      <c r="HO36" s="108"/>
      <c r="HP36" s="107"/>
      <c r="HQ36" s="108"/>
      <c r="HR36" s="107"/>
      <c r="HS36" s="107"/>
      <c r="HT36" s="107"/>
    </row>
    <row r="37" spans="1:228" x14ac:dyDescent="0.2">
      <c r="A37" s="97"/>
      <c r="B37" s="100">
        <f t="shared" si="25"/>
        <v>0.99976851851851856</v>
      </c>
      <c r="C37" s="102">
        <v>4.0525582432746896</v>
      </c>
      <c r="D37" s="95">
        <v>0</v>
      </c>
      <c r="E37" s="95">
        <v>999999</v>
      </c>
      <c r="F37" s="37">
        <f t="shared" si="26"/>
        <v>166666.5</v>
      </c>
      <c r="G37" s="38">
        <f t="shared" si="29"/>
        <v>0</v>
      </c>
      <c r="H37" s="102">
        <v>20</v>
      </c>
      <c r="I37" s="102">
        <v>2000</v>
      </c>
      <c r="J37" s="102">
        <v>2.77786076068878</v>
      </c>
      <c r="K37" s="126">
        <f t="shared" si="30"/>
        <v>2.7778607606887801E-2</v>
      </c>
      <c r="L37" s="30">
        <f t="shared" si="27"/>
        <v>2.7778607606887801E-2</v>
      </c>
      <c r="M37" s="101">
        <f t="shared" si="28"/>
        <v>4.0525582432746896</v>
      </c>
      <c r="N37" s="105"/>
      <c r="P37" s="89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1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  <c r="AR37" s="107"/>
      <c r="AS37" s="107"/>
      <c r="AT37" s="107"/>
      <c r="AU37" s="107"/>
      <c r="AV37" s="107"/>
      <c r="AW37" s="107"/>
      <c r="AX37" s="107"/>
      <c r="AY37" s="107"/>
      <c r="AZ37" s="107"/>
      <c r="BA37" s="107"/>
      <c r="BB37" s="107"/>
      <c r="BC37" s="107"/>
      <c r="BD37" s="107"/>
      <c r="BE37" s="107"/>
      <c r="BF37" s="107"/>
      <c r="BG37" s="107"/>
      <c r="BH37" s="107"/>
      <c r="BI37" s="108"/>
      <c r="BJ37" s="107"/>
      <c r="BK37" s="107"/>
      <c r="BL37" s="107"/>
      <c r="BM37" s="107"/>
      <c r="BN37" s="107"/>
      <c r="BO37" s="107"/>
      <c r="BP37" s="107"/>
      <c r="BQ37" s="107"/>
      <c r="BR37" s="108"/>
      <c r="BS37" s="107"/>
      <c r="BT37" s="107"/>
      <c r="BU37" s="107"/>
      <c r="BV37" s="107"/>
      <c r="BW37" s="107"/>
      <c r="BX37" s="107"/>
      <c r="BY37" s="107"/>
      <c r="BZ37" s="107"/>
      <c r="CA37" s="107"/>
      <c r="CB37" s="107"/>
      <c r="CC37" s="107"/>
      <c r="CD37" s="107"/>
      <c r="CE37" s="107"/>
      <c r="CF37" s="107"/>
      <c r="CG37" s="107"/>
      <c r="CH37" s="107"/>
      <c r="CI37" s="107"/>
      <c r="CJ37" s="107"/>
      <c r="CK37" s="107"/>
      <c r="CL37" s="107"/>
      <c r="CM37" s="107"/>
      <c r="CN37" s="107"/>
      <c r="CO37" s="107"/>
      <c r="CP37" s="107"/>
      <c r="CQ37" s="107"/>
      <c r="CR37" s="107"/>
      <c r="CS37" s="107"/>
      <c r="CT37" s="107"/>
      <c r="CU37" s="107"/>
      <c r="CV37" s="107"/>
      <c r="CW37" s="107"/>
      <c r="CX37" s="108"/>
      <c r="CY37" s="107"/>
      <c r="CZ37" s="107"/>
      <c r="DA37" s="107"/>
      <c r="DB37" s="107"/>
      <c r="DC37" s="107"/>
      <c r="DD37" s="107"/>
      <c r="DE37" s="107"/>
      <c r="DF37" s="107"/>
      <c r="DG37" s="107"/>
      <c r="DH37" s="107"/>
      <c r="DI37" s="107"/>
      <c r="DJ37" s="107"/>
      <c r="DK37" s="107"/>
      <c r="DL37" s="107"/>
      <c r="DM37" s="107"/>
      <c r="DN37" s="107"/>
      <c r="DO37" s="107"/>
      <c r="DP37" s="107"/>
      <c r="DQ37" s="107"/>
      <c r="DR37" s="107"/>
      <c r="DS37" s="107"/>
      <c r="DT37" s="107"/>
      <c r="DU37" s="107"/>
      <c r="DV37" s="107"/>
      <c r="DW37" s="107"/>
      <c r="DX37" s="107"/>
      <c r="DY37" s="107"/>
      <c r="DZ37" s="107"/>
      <c r="EA37" s="107"/>
      <c r="EB37" s="107"/>
      <c r="EC37" s="107"/>
      <c r="ED37" s="108"/>
      <c r="EE37" s="107"/>
      <c r="EF37" s="107"/>
      <c r="EG37" s="107"/>
      <c r="EH37" s="107"/>
      <c r="EI37" s="107"/>
      <c r="EJ37" s="107"/>
      <c r="EK37" s="107"/>
      <c r="EL37" s="107"/>
      <c r="EM37" s="107"/>
      <c r="EN37" s="107"/>
      <c r="EO37" s="107"/>
      <c r="EP37" s="107"/>
      <c r="EQ37" s="107"/>
      <c r="ER37" s="107"/>
      <c r="ES37" s="107"/>
      <c r="ET37" s="107"/>
      <c r="EU37" s="107"/>
      <c r="EV37" s="107"/>
      <c r="EW37" s="107"/>
      <c r="EX37" s="107"/>
      <c r="EY37" s="107"/>
      <c r="EZ37" s="107"/>
      <c r="FA37" s="107"/>
      <c r="FB37" s="107"/>
      <c r="FC37" s="107"/>
      <c r="FD37" s="107"/>
      <c r="FE37" s="107"/>
      <c r="FF37" s="107"/>
      <c r="FG37" s="107"/>
      <c r="FH37" s="107"/>
      <c r="FI37" s="107"/>
      <c r="FJ37" s="108"/>
      <c r="FK37" s="107"/>
      <c r="FL37" s="107"/>
      <c r="FM37" s="107"/>
      <c r="FN37" s="107"/>
      <c r="FO37" s="108"/>
      <c r="FP37" s="107"/>
      <c r="FQ37" s="107"/>
      <c r="FR37" s="107"/>
      <c r="FS37" s="107"/>
      <c r="FT37" s="107"/>
      <c r="FU37" s="107"/>
      <c r="FV37" s="107"/>
      <c r="FW37" s="107"/>
      <c r="FX37" s="107"/>
      <c r="FY37" s="107"/>
      <c r="FZ37" s="107"/>
      <c r="GA37" s="107"/>
      <c r="GB37" s="107"/>
      <c r="GC37" s="107"/>
      <c r="GD37" s="107"/>
      <c r="GE37" s="107"/>
      <c r="GF37" s="107"/>
      <c r="GG37" s="107"/>
      <c r="GH37" s="107"/>
      <c r="GI37" s="107"/>
      <c r="GJ37" s="107"/>
      <c r="GK37" s="107"/>
      <c r="GL37" s="107"/>
      <c r="GM37" s="107"/>
      <c r="GN37" s="107"/>
      <c r="GO37" s="107"/>
      <c r="GP37" s="107"/>
      <c r="GQ37" s="107"/>
      <c r="GR37" s="107"/>
      <c r="GS37" s="107"/>
      <c r="GT37" s="107"/>
      <c r="GU37" s="108"/>
      <c r="GV37" s="107"/>
      <c r="GW37" s="107"/>
      <c r="GX37" s="107"/>
      <c r="GY37" s="107"/>
      <c r="GZ37" s="107"/>
      <c r="HA37" s="108"/>
      <c r="HB37" s="107"/>
      <c r="HC37" s="107"/>
      <c r="HD37" s="108"/>
      <c r="HE37" s="107"/>
      <c r="HF37" s="107"/>
      <c r="HG37" s="108"/>
      <c r="HH37" s="107"/>
      <c r="HI37" s="107"/>
      <c r="HJ37" s="107"/>
      <c r="HK37" s="107"/>
      <c r="HL37" s="107"/>
      <c r="HM37" s="109">
        <f t="shared" si="31"/>
        <v>20</v>
      </c>
      <c r="HN37" s="109">
        <f t="shared" si="32"/>
        <v>-20</v>
      </c>
      <c r="HO37" s="108"/>
      <c r="HP37" s="107"/>
      <c r="HQ37" s="108"/>
      <c r="HR37" s="107"/>
      <c r="HS37" s="107"/>
      <c r="HT37" s="107"/>
    </row>
    <row r="38" spans="1:228" x14ac:dyDescent="0.2">
      <c r="A38" s="97"/>
      <c r="B38" s="100">
        <f t="shared" si="25"/>
        <v>0.99988425925925928</v>
      </c>
      <c r="C38" s="102">
        <v>2.77786076068878</v>
      </c>
      <c r="D38" s="95">
        <v>0</v>
      </c>
      <c r="E38" s="95">
        <v>999999</v>
      </c>
      <c r="F38" s="37">
        <f>E38/6</f>
        <v>166666.5</v>
      </c>
      <c r="G38" s="38">
        <f t="shared" si="29"/>
        <v>0</v>
      </c>
      <c r="H38" s="102">
        <v>20</v>
      </c>
      <c r="I38" s="102">
        <v>2000</v>
      </c>
      <c r="J38" s="102">
        <v>1.3004855811595899</v>
      </c>
      <c r="K38" s="127">
        <f t="shared" si="30"/>
        <v>1.3004855811595899E-2</v>
      </c>
      <c r="L38" s="30">
        <f t="shared" si="27"/>
        <v>1.3004855811595899E-2</v>
      </c>
      <c r="M38" s="101">
        <f t="shared" si="28"/>
        <v>2.77786076068878</v>
      </c>
      <c r="N38" s="106"/>
      <c r="P38" s="89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1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  <c r="AR38" s="107"/>
      <c r="AS38" s="107"/>
      <c r="AT38" s="107"/>
      <c r="AU38" s="107"/>
      <c r="AV38" s="107"/>
      <c r="AW38" s="107"/>
      <c r="AX38" s="107"/>
      <c r="AY38" s="107"/>
      <c r="AZ38" s="107"/>
      <c r="BA38" s="107"/>
      <c r="BB38" s="107"/>
      <c r="BC38" s="107"/>
      <c r="BD38" s="107"/>
      <c r="BE38" s="107"/>
      <c r="BF38" s="107"/>
      <c r="BG38" s="107"/>
      <c r="BH38" s="107"/>
      <c r="BI38" s="108"/>
      <c r="BJ38" s="107"/>
      <c r="BK38" s="107"/>
      <c r="BL38" s="107"/>
      <c r="BM38" s="107"/>
      <c r="BN38" s="107"/>
      <c r="BO38" s="107"/>
      <c r="BP38" s="107"/>
      <c r="BQ38" s="107"/>
      <c r="BR38" s="108"/>
      <c r="BS38" s="107"/>
      <c r="BT38" s="107"/>
      <c r="BU38" s="107"/>
      <c r="BV38" s="107"/>
      <c r="BW38" s="107"/>
      <c r="BX38" s="107"/>
      <c r="BY38" s="107"/>
      <c r="BZ38" s="107"/>
      <c r="CA38" s="107"/>
      <c r="CB38" s="107"/>
      <c r="CC38" s="107"/>
      <c r="CD38" s="107"/>
      <c r="CE38" s="107"/>
      <c r="CF38" s="107"/>
      <c r="CG38" s="107"/>
      <c r="CH38" s="107"/>
      <c r="CI38" s="107"/>
      <c r="CJ38" s="107"/>
      <c r="CK38" s="107"/>
      <c r="CL38" s="107"/>
      <c r="CM38" s="107"/>
      <c r="CN38" s="107"/>
      <c r="CO38" s="107"/>
      <c r="CP38" s="107"/>
      <c r="CQ38" s="107"/>
      <c r="CR38" s="107"/>
      <c r="CS38" s="107"/>
      <c r="CT38" s="107"/>
      <c r="CU38" s="107"/>
      <c r="CV38" s="107"/>
      <c r="CW38" s="107"/>
      <c r="CX38" s="108"/>
      <c r="CY38" s="107"/>
      <c r="CZ38" s="107"/>
      <c r="DA38" s="107"/>
      <c r="DB38" s="107"/>
      <c r="DC38" s="107"/>
      <c r="DD38" s="107"/>
      <c r="DE38" s="107"/>
      <c r="DF38" s="107"/>
      <c r="DG38" s="107"/>
      <c r="DH38" s="107"/>
      <c r="DI38" s="107"/>
      <c r="DJ38" s="107"/>
      <c r="DK38" s="107"/>
      <c r="DL38" s="107"/>
      <c r="DM38" s="107"/>
      <c r="DN38" s="107"/>
      <c r="DO38" s="107"/>
      <c r="DP38" s="107"/>
      <c r="DQ38" s="107"/>
      <c r="DR38" s="107"/>
      <c r="DS38" s="107"/>
      <c r="DT38" s="107"/>
      <c r="DU38" s="107"/>
      <c r="DV38" s="107"/>
      <c r="DW38" s="107"/>
      <c r="DX38" s="107"/>
      <c r="DY38" s="107"/>
      <c r="DZ38" s="107"/>
      <c r="EA38" s="107"/>
      <c r="EB38" s="107"/>
      <c r="EC38" s="107"/>
      <c r="ED38" s="108"/>
      <c r="EE38" s="107"/>
      <c r="EF38" s="107"/>
      <c r="EG38" s="107"/>
      <c r="EH38" s="107"/>
      <c r="EI38" s="107"/>
      <c r="EJ38" s="107"/>
      <c r="EK38" s="107"/>
      <c r="EL38" s="107"/>
      <c r="EM38" s="107"/>
      <c r="EN38" s="107"/>
      <c r="EO38" s="107"/>
      <c r="EP38" s="107"/>
      <c r="EQ38" s="107"/>
      <c r="ER38" s="107"/>
      <c r="ES38" s="107"/>
      <c r="ET38" s="107"/>
      <c r="EU38" s="107"/>
      <c r="EV38" s="107"/>
      <c r="EW38" s="107"/>
      <c r="EX38" s="107"/>
      <c r="EY38" s="107"/>
      <c r="EZ38" s="107"/>
      <c r="FA38" s="107"/>
      <c r="FB38" s="107"/>
      <c r="FC38" s="107"/>
      <c r="FD38" s="107"/>
      <c r="FE38" s="107"/>
      <c r="FF38" s="107"/>
      <c r="FG38" s="107"/>
      <c r="FH38" s="107"/>
      <c r="FI38" s="107"/>
      <c r="FJ38" s="108"/>
      <c r="FK38" s="107"/>
      <c r="FL38" s="107"/>
      <c r="FM38" s="107"/>
      <c r="FN38" s="107"/>
      <c r="FO38" s="108"/>
      <c r="FP38" s="107"/>
      <c r="FQ38" s="107"/>
      <c r="FR38" s="107"/>
      <c r="FS38" s="107"/>
      <c r="FT38" s="107"/>
      <c r="FU38" s="107"/>
      <c r="FV38" s="107"/>
      <c r="FW38" s="107"/>
      <c r="FX38" s="107"/>
      <c r="FY38" s="107"/>
      <c r="FZ38" s="107"/>
      <c r="GA38" s="107"/>
      <c r="GB38" s="107"/>
      <c r="GC38" s="107"/>
      <c r="GD38" s="107"/>
      <c r="GE38" s="107"/>
      <c r="GF38" s="107"/>
      <c r="GG38" s="107"/>
      <c r="GH38" s="107"/>
      <c r="GI38" s="107"/>
      <c r="GJ38" s="107"/>
      <c r="GK38" s="107"/>
      <c r="GL38" s="107"/>
      <c r="GM38" s="107"/>
      <c r="GN38" s="107"/>
      <c r="GO38" s="107"/>
      <c r="GP38" s="107"/>
      <c r="GQ38" s="107"/>
      <c r="GR38" s="107"/>
      <c r="GS38" s="107"/>
      <c r="GT38" s="107"/>
      <c r="GU38" s="108"/>
      <c r="GV38" s="107"/>
      <c r="GW38" s="107"/>
      <c r="GX38" s="107"/>
      <c r="GY38" s="107"/>
      <c r="GZ38" s="107"/>
      <c r="HA38" s="108"/>
      <c r="HB38" s="107"/>
      <c r="HC38" s="107"/>
      <c r="HD38" s="108"/>
      <c r="HE38" s="107"/>
      <c r="HF38" s="107"/>
      <c r="HG38" s="108"/>
      <c r="HH38" s="107"/>
      <c r="HI38" s="107"/>
      <c r="HJ38" s="107"/>
      <c r="HK38" s="107"/>
      <c r="HL38" s="107"/>
      <c r="HM38" s="109">
        <f t="shared" si="31"/>
        <v>20</v>
      </c>
      <c r="HN38" s="109">
        <f t="shared" si="32"/>
        <v>-20</v>
      </c>
      <c r="HO38" s="108"/>
      <c r="HP38" s="107"/>
      <c r="HQ38" s="108"/>
      <c r="HR38" s="107"/>
      <c r="HS38" s="107"/>
      <c r="HT38" s="107"/>
    </row>
    <row r="39" spans="1:228" x14ac:dyDescent="0.2">
      <c r="A39" s="44">
        <v>1</v>
      </c>
      <c r="B39" s="27">
        <v>0</v>
      </c>
      <c r="C39" s="36">
        <v>1.3004855811595899</v>
      </c>
      <c r="D39" s="95">
        <v>0</v>
      </c>
      <c r="E39" s="95">
        <v>999999</v>
      </c>
      <c r="F39" s="37">
        <f t="shared" si="26"/>
        <v>166666.5</v>
      </c>
      <c r="G39" s="38">
        <f t="shared" si="29"/>
        <v>0</v>
      </c>
      <c r="H39" s="102">
        <v>20</v>
      </c>
      <c r="I39" s="102">
        <v>2000</v>
      </c>
      <c r="J39" s="36">
        <v>0.65133057534694705</v>
      </c>
      <c r="K39" s="127">
        <f t="shared" si="30"/>
        <v>6.5133057534694705E-3</v>
      </c>
      <c r="L39" s="116">
        <f t="shared" si="27"/>
        <v>6.5133057534694705E-3</v>
      </c>
      <c r="M39" s="101">
        <f t="shared" si="28"/>
        <v>1.3004855811595899</v>
      </c>
      <c r="N39" s="103">
        <f>HP39</f>
        <v>3.2566528767347352E-4</v>
      </c>
      <c r="P39" s="66"/>
      <c r="Q39" s="67"/>
      <c r="R39" s="67"/>
      <c r="S39" s="67"/>
      <c r="T39" s="67"/>
      <c r="U39" s="67"/>
      <c r="V39" s="67"/>
      <c r="W39" s="67"/>
      <c r="X39" s="67"/>
      <c r="Y39" s="67"/>
      <c r="Z39" s="67"/>
      <c r="AA39" s="68"/>
      <c r="AD39" s="52">
        <f t="shared" ref="AD39:BH39" ca="1" si="33">CORREL( $K39:$K69, OFFSET( $M39:$M69, AD$5, 0 ) )</f>
        <v>0.95702317128735226</v>
      </c>
      <c r="AE39" s="52">
        <f t="shared" ca="1" si="33"/>
        <v>1</v>
      </c>
      <c r="AF39" s="52">
        <f t="shared" ca="1" si="33"/>
        <v>0.9585297256814489</v>
      </c>
      <c r="AG39" s="52">
        <f t="shared" ca="1" si="33"/>
        <v>0.85836921379359454</v>
      </c>
      <c r="AH39" s="52">
        <f t="shared" ca="1" si="33"/>
        <v>0.73138750079987158</v>
      </c>
      <c r="AI39" s="52">
        <f t="shared" ca="1" si="33"/>
        <v>0.60108199882565594</v>
      </c>
      <c r="AJ39" s="52">
        <f t="shared" ca="1" si="33"/>
        <v>0.48515411170100137</v>
      </c>
      <c r="AK39" s="52">
        <f t="shared" ca="1" si="33"/>
        <v>0.38530728855126867</v>
      </c>
      <c r="AL39" s="52">
        <f t="shared" ca="1" si="33"/>
        <v>0.2978089483640618</v>
      </c>
      <c r="AM39" s="52">
        <f t="shared" ca="1" si="33"/>
        <v>0.21066767923757765</v>
      </c>
      <c r="AN39" s="52">
        <f t="shared" ca="1" si="33"/>
        <v>0.13322191578367298</v>
      </c>
      <c r="AO39" s="52">
        <f t="shared" ca="1" si="33"/>
        <v>5.7386456921502599E-2</v>
      </c>
      <c r="AP39" s="52">
        <f t="shared" ca="1" si="33"/>
        <v>-2.2831950506569366E-2</v>
      </c>
      <c r="AQ39" s="52">
        <f t="shared" ca="1" si="33"/>
        <v>-0.1033540713708814</v>
      </c>
      <c r="AR39" s="52">
        <f t="shared" ca="1" si="33"/>
        <v>-0.17797499754357921</v>
      </c>
      <c r="AS39" s="52">
        <f t="shared" ca="1" si="33"/>
        <v>-0.23328217177711566</v>
      </c>
      <c r="AT39" s="52">
        <f t="shared" ca="1" si="33"/>
        <v>-0.26983099747202183</v>
      </c>
      <c r="AU39" s="52">
        <f t="shared" ca="1" si="33"/>
        <v>-0.28689040624435436</v>
      </c>
      <c r="AV39" s="52">
        <f t="shared" ca="1" si="33"/>
        <v>-0.29467957183411997</v>
      </c>
      <c r="AW39" s="52">
        <f t="shared" ca="1" si="33"/>
        <v>-0.30175616863027727</v>
      </c>
      <c r="AX39" s="52">
        <f t="shared" ca="1" si="33"/>
        <v>-0.3159948279280631</v>
      </c>
      <c r="AY39" s="52">
        <f t="shared" ca="1" si="33"/>
        <v>-0.3656809039562875</v>
      </c>
      <c r="AZ39" s="52">
        <f t="shared" ca="1" si="33"/>
        <v>-0.4485087671964787</v>
      </c>
      <c r="BA39" s="52">
        <f t="shared" ca="1" si="33"/>
        <v>-0.56317471521187923</v>
      </c>
      <c r="BB39" s="52">
        <f t="shared" ca="1" si="33"/>
        <v>-0.68591192630095221</v>
      </c>
      <c r="BC39" s="52">
        <f t="shared" ca="1" si="33"/>
        <v>-0.79664139316300786</v>
      </c>
      <c r="BD39" s="52">
        <f t="shared" ca="1" si="33"/>
        <v>-0.85901436552827148</v>
      </c>
      <c r="BE39" s="52">
        <f t="shared" ca="1" si="33"/>
        <v>-0.85722332572966742</v>
      </c>
      <c r="BF39" s="52">
        <f t="shared" ca="1" si="33"/>
        <v>-0.81589719492737323</v>
      </c>
      <c r="BG39" s="52">
        <f t="shared" ca="1" si="33"/>
        <v>-0.75761402967418079</v>
      </c>
      <c r="BH39" s="52">
        <f t="shared" ca="1" si="33"/>
        <v>-0.69273764407248262</v>
      </c>
      <c r="BJ39" s="52">
        <f>MIN(MAX(IF(I39 = 0, 0, J39 / I39 ), -1), 1)</f>
        <v>3.2566528767347352E-4</v>
      </c>
      <c r="BK39" s="52">
        <f>SLOPE( K39:K69, $A39:$A69 )</f>
        <v>5.2756353688892046E-4</v>
      </c>
      <c r="BL39" s="52">
        <f>SLOPE( BJ39:BJ69, $A39:$A69 )</f>
        <v>2.6378176844445995E-5</v>
      </c>
      <c r="BM39" s="52">
        <f>IF( $BL$5 = 1, BK39, BL39)</f>
        <v>2.6378176844445995E-5</v>
      </c>
      <c r="BN39" s="52">
        <f>$D$5</f>
        <v>0</v>
      </c>
      <c r="BO39" s="52">
        <f>-BN39</f>
        <v>0</v>
      </c>
      <c r="BP39" s="52">
        <f>STDEV( BJ39:BJ69)</f>
        <v>1.9020145128606672E-3</v>
      </c>
      <c r="BQ39" s="52">
        <f>$D$6</f>
        <v>0.05</v>
      </c>
      <c r="BS39" s="52">
        <f t="shared" ref="BS39:CW39" ca="1" si="34">SLOPE( OFFSET( $M39:$M69, AD$5, 0 ),$A$39:$A$69)</f>
        <v>-2.1698311606380711E-2</v>
      </c>
      <c r="BT39" s="52">
        <f t="shared" ca="1" si="34"/>
        <v>5.2756353688892046E-2</v>
      </c>
      <c r="BU39" s="52">
        <f t="shared" ca="1" si="34"/>
        <v>0.12527169354096615</v>
      </c>
      <c r="BV39" s="52">
        <f t="shared" ca="1" si="34"/>
        <v>0.19264220088746617</v>
      </c>
      <c r="BW39" s="52">
        <f t="shared" ca="1" si="34"/>
        <v>0.25672656633175778</v>
      </c>
      <c r="BX39" s="52">
        <f t="shared" ca="1" si="34"/>
        <v>0.30660279592003431</v>
      </c>
      <c r="BY39" s="52">
        <f t="shared" ca="1" si="34"/>
        <v>0.34487144670293357</v>
      </c>
      <c r="BZ39" s="52">
        <f t="shared" ca="1" si="34"/>
        <v>0.3750512787045146</v>
      </c>
      <c r="CA39" s="52">
        <f t="shared" ca="1" si="34"/>
        <v>0.39866417446577446</v>
      </c>
      <c r="CB39" s="52">
        <f t="shared" ca="1" si="34"/>
        <v>0.42032904322672232</v>
      </c>
      <c r="CC39" s="52">
        <f t="shared" ca="1" si="34"/>
        <v>0.43416893737242312</v>
      </c>
      <c r="CD39" s="52">
        <f t="shared" ca="1" si="34"/>
        <v>0.4527731180189164</v>
      </c>
      <c r="CE39" s="52">
        <f t="shared" ca="1" si="34"/>
        <v>0.47367096651155854</v>
      </c>
      <c r="CF39" s="52">
        <f t="shared" ca="1" si="34"/>
        <v>0.49031690433020564</v>
      </c>
      <c r="CG39" s="52">
        <f t="shared" ca="1" si="34"/>
        <v>0.50155649741880626</v>
      </c>
      <c r="CH39" s="52">
        <f t="shared" ca="1" si="34"/>
        <v>0.50196743229002305</v>
      </c>
      <c r="CI39" s="52">
        <f t="shared" ca="1" si="34"/>
        <v>0.48572019935583688</v>
      </c>
      <c r="CJ39" s="52">
        <f t="shared" ca="1" si="34"/>
        <v>0.44859101280247088</v>
      </c>
      <c r="CK39" s="52">
        <f t="shared" ca="1" si="34"/>
        <v>0.39062274729639601</v>
      </c>
      <c r="CL39" s="52">
        <f t="shared" ca="1" si="34"/>
        <v>0.32721117629215218</v>
      </c>
      <c r="CM39" s="52">
        <f t="shared" ca="1" si="34"/>
        <v>0.26234540697553338</v>
      </c>
      <c r="CN39" s="52">
        <f t="shared" ca="1" si="34"/>
        <v>0.20081307272231508</v>
      </c>
      <c r="CO39" s="52">
        <f t="shared" ca="1" si="34"/>
        <v>0.14385607818586593</v>
      </c>
      <c r="CP39" s="52">
        <f t="shared" ca="1" si="34"/>
        <v>9.3691439639153593E-2</v>
      </c>
      <c r="CQ39" s="52">
        <f t="shared" ca="1" si="34"/>
        <v>4.7728487402632518E-2</v>
      </c>
      <c r="CR39" s="52">
        <f t="shared" ca="1" si="34"/>
        <v>-3.9103853895570114E-3</v>
      </c>
      <c r="CS39" s="52">
        <f t="shared" ca="1" si="34"/>
        <v>-6.0175669044838322E-2</v>
      </c>
      <c r="CT39" s="52">
        <f t="shared" ca="1" si="34"/>
        <v>-0.11519472544821312</v>
      </c>
      <c r="CU39" s="52">
        <f t="shared" ca="1" si="34"/>
        <v>-0.16383544290898325</v>
      </c>
      <c r="CV39" s="52">
        <f t="shared" ca="1" si="34"/>
        <v>-0.2090251851947077</v>
      </c>
      <c r="CW39" s="52">
        <f t="shared" ca="1" si="34"/>
        <v>-0.25075766528325705</v>
      </c>
      <c r="CY39" s="51" t="str">
        <f t="shared" ref="CY39:EC39" ca="1" si="35">IF( OR( $BP39 &lt; $D$6, ABS(BS39) &lt; $D$5), "Slope", "Correl" )</f>
        <v>Slope</v>
      </c>
      <c r="CZ39" s="51" t="str">
        <f t="shared" ca="1" si="35"/>
        <v>Slope</v>
      </c>
      <c r="DA39" s="51" t="str">
        <f t="shared" ca="1" si="35"/>
        <v>Slope</v>
      </c>
      <c r="DB39" s="51" t="str">
        <f t="shared" ca="1" si="35"/>
        <v>Slope</v>
      </c>
      <c r="DC39" s="51" t="str">
        <f t="shared" ca="1" si="35"/>
        <v>Slope</v>
      </c>
      <c r="DD39" s="51" t="str">
        <f t="shared" ca="1" si="35"/>
        <v>Slope</v>
      </c>
      <c r="DE39" s="51" t="str">
        <f t="shared" ca="1" si="35"/>
        <v>Slope</v>
      </c>
      <c r="DF39" s="51" t="str">
        <f t="shared" ca="1" si="35"/>
        <v>Slope</v>
      </c>
      <c r="DG39" s="51" t="str">
        <f t="shared" ca="1" si="35"/>
        <v>Slope</v>
      </c>
      <c r="DH39" s="51" t="str">
        <f t="shared" ca="1" si="35"/>
        <v>Slope</v>
      </c>
      <c r="DI39" s="51" t="str">
        <f t="shared" ca="1" si="35"/>
        <v>Slope</v>
      </c>
      <c r="DJ39" s="51" t="str">
        <f t="shared" ca="1" si="35"/>
        <v>Slope</v>
      </c>
      <c r="DK39" s="51" t="str">
        <f t="shared" ca="1" si="35"/>
        <v>Slope</v>
      </c>
      <c r="DL39" s="51" t="str">
        <f t="shared" ca="1" si="35"/>
        <v>Slope</v>
      </c>
      <c r="DM39" s="51" t="str">
        <f t="shared" ca="1" si="35"/>
        <v>Slope</v>
      </c>
      <c r="DN39" s="51" t="str">
        <f t="shared" ca="1" si="35"/>
        <v>Slope</v>
      </c>
      <c r="DO39" s="51" t="str">
        <f t="shared" ca="1" si="35"/>
        <v>Slope</v>
      </c>
      <c r="DP39" s="51" t="str">
        <f t="shared" ca="1" si="35"/>
        <v>Slope</v>
      </c>
      <c r="DQ39" s="51" t="str">
        <f t="shared" ca="1" si="35"/>
        <v>Slope</v>
      </c>
      <c r="DR39" s="51" t="str">
        <f t="shared" ca="1" si="35"/>
        <v>Slope</v>
      </c>
      <c r="DS39" s="51" t="str">
        <f t="shared" ca="1" si="35"/>
        <v>Slope</v>
      </c>
      <c r="DT39" s="51" t="str">
        <f t="shared" ca="1" si="35"/>
        <v>Slope</v>
      </c>
      <c r="DU39" s="51" t="str">
        <f t="shared" ca="1" si="35"/>
        <v>Slope</v>
      </c>
      <c r="DV39" s="51" t="str">
        <f t="shared" ca="1" si="35"/>
        <v>Slope</v>
      </c>
      <c r="DW39" s="51" t="str">
        <f t="shared" ca="1" si="35"/>
        <v>Slope</v>
      </c>
      <c r="DX39" s="51" t="str">
        <f t="shared" ca="1" si="35"/>
        <v>Slope</v>
      </c>
      <c r="DY39" s="51" t="str">
        <f t="shared" ca="1" si="35"/>
        <v>Slope</v>
      </c>
      <c r="DZ39" s="51" t="str">
        <f t="shared" ca="1" si="35"/>
        <v>Slope</v>
      </c>
      <c r="EA39" s="51" t="str">
        <f t="shared" ca="1" si="35"/>
        <v>Slope</v>
      </c>
      <c r="EB39" s="51" t="str">
        <f t="shared" ca="1" si="35"/>
        <v>Slope</v>
      </c>
      <c r="EC39" s="51" t="str">
        <f t="shared" ca="1" si="35"/>
        <v>Slope</v>
      </c>
      <c r="EE39" s="52">
        <f t="shared" ref="EE39:FI39" ca="1" si="36">MAX( MIN( IF(CY39 = "Correl", AD39, 1 - ABS( $BM39 - BS39 ) ), 1 ), 0 )</f>
        <v>0.97827531021677483</v>
      </c>
      <c r="EF39" s="52">
        <f t="shared" ca="1" si="36"/>
        <v>0.94727002448795239</v>
      </c>
      <c r="EG39" s="52">
        <f t="shared" ca="1" si="36"/>
        <v>0.87475468463587824</v>
      </c>
      <c r="EH39" s="52">
        <f t="shared" ca="1" si="36"/>
        <v>0.80738417728937828</v>
      </c>
      <c r="EI39" s="52">
        <f t="shared" ca="1" si="36"/>
        <v>0.74329981184508664</v>
      </c>
      <c r="EJ39" s="52">
        <f t="shared" ca="1" si="36"/>
        <v>0.69342358225681011</v>
      </c>
      <c r="EK39" s="52">
        <f t="shared" ca="1" si="36"/>
        <v>0.65515493147391091</v>
      </c>
      <c r="EL39" s="52">
        <f t="shared" ca="1" si="36"/>
        <v>0.62497509947232976</v>
      </c>
      <c r="EM39" s="52">
        <f t="shared" ca="1" si="36"/>
        <v>0.60136220371106996</v>
      </c>
      <c r="EN39" s="52">
        <f t="shared" ca="1" si="36"/>
        <v>0.5796973349501221</v>
      </c>
      <c r="EO39" s="52">
        <f t="shared" ca="1" si="36"/>
        <v>0.56585744080442124</v>
      </c>
      <c r="EP39" s="52">
        <f t="shared" ca="1" si="36"/>
        <v>0.54725326015792808</v>
      </c>
      <c r="EQ39" s="52">
        <f t="shared" ca="1" si="36"/>
        <v>0.52635541166528588</v>
      </c>
      <c r="ER39" s="52">
        <f t="shared" ca="1" si="36"/>
        <v>0.50970947384663878</v>
      </c>
      <c r="ES39" s="52">
        <f t="shared" ca="1" si="36"/>
        <v>0.49846988075803822</v>
      </c>
      <c r="ET39" s="52">
        <f t="shared" ca="1" si="36"/>
        <v>0.49805894588682142</v>
      </c>
      <c r="EU39" s="52">
        <f t="shared" ca="1" si="36"/>
        <v>0.51430617882100749</v>
      </c>
      <c r="EV39" s="52">
        <f t="shared" ca="1" si="36"/>
        <v>0.55143536537437354</v>
      </c>
      <c r="EW39" s="52">
        <f t="shared" ca="1" si="36"/>
        <v>0.60940363088044847</v>
      </c>
      <c r="EX39" s="52">
        <f t="shared" ca="1" si="36"/>
        <v>0.67281520188469224</v>
      </c>
      <c r="EY39" s="52">
        <f t="shared" ca="1" si="36"/>
        <v>0.73768097120131104</v>
      </c>
      <c r="EZ39" s="52">
        <f t="shared" ca="1" si="36"/>
        <v>0.7992133054545294</v>
      </c>
      <c r="FA39" s="52">
        <f t="shared" ca="1" si="36"/>
        <v>0.85617029999097849</v>
      </c>
      <c r="FB39" s="52">
        <f t="shared" ca="1" si="36"/>
        <v>0.90633493853769087</v>
      </c>
      <c r="FC39" s="52">
        <f t="shared" ca="1" si="36"/>
        <v>0.9522978907742119</v>
      </c>
      <c r="FD39" s="52">
        <f t="shared" ca="1" si="36"/>
        <v>0.99606323643359851</v>
      </c>
      <c r="FE39" s="52">
        <f t="shared" ca="1" si="36"/>
        <v>0.93979795277831724</v>
      </c>
      <c r="FF39" s="52">
        <f t="shared" ca="1" si="36"/>
        <v>0.88477889637494245</v>
      </c>
      <c r="FG39" s="52">
        <f t="shared" ca="1" si="36"/>
        <v>0.8361381789141723</v>
      </c>
      <c r="FH39" s="52">
        <f t="shared" ca="1" si="36"/>
        <v>0.79094843662844783</v>
      </c>
      <c r="FI39" s="52">
        <f t="shared" ca="1" si="36"/>
        <v>0.74921595653989859</v>
      </c>
      <c r="FK39" s="52">
        <f ca="1">IF(I39=0,0,MAX(EE39:FI39))</f>
        <v>0.99606323643359851</v>
      </c>
      <c r="FL39" s="59">
        <f ca="1">MATCH(FK39, EE39:FI39, 0) - 1</f>
        <v>25</v>
      </c>
      <c r="FM39" s="59" t="str">
        <f ca="1">OFFSET($CY39, 0, FL39)</f>
        <v>Slope</v>
      </c>
      <c r="FN39" s="52">
        <f ca="1">IF(FK39=0,0,OFFSET($AD$6, 0, FL39))</f>
        <v>0.19999999999999996</v>
      </c>
      <c r="FP39" s="52">
        <f t="shared" ref="FP39:GT39" ca="1" si="37">$D$2 * EE39 + $D$3 * FP$6</f>
        <v>0.65942510340559157</v>
      </c>
      <c r="FQ39" s="52">
        <f t="shared" ca="1" si="37"/>
        <v>0.64909000816265072</v>
      </c>
      <c r="FR39" s="52">
        <f t="shared" ca="1" si="37"/>
        <v>0.61380711710084823</v>
      </c>
      <c r="FS39" s="52">
        <f t="shared" ca="1" si="37"/>
        <v>0.58023917020757054</v>
      </c>
      <c r="FT39" s="52">
        <f t="shared" ca="1" si="37"/>
        <v>0.54776660394836219</v>
      </c>
      <c r="FU39" s="52">
        <f t="shared" ca="1" si="37"/>
        <v>0.52003008297449216</v>
      </c>
      <c r="FV39" s="52">
        <f t="shared" ca="1" si="37"/>
        <v>0.49616275493574807</v>
      </c>
      <c r="FW39" s="52">
        <f t="shared" ca="1" si="37"/>
        <v>0.47499169982410994</v>
      </c>
      <c r="FX39" s="52">
        <f t="shared" ca="1" si="37"/>
        <v>0.45600962345924551</v>
      </c>
      <c r="FY39" s="52">
        <f t="shared" ca="1" si="37"/>
        <v>0.43767688942781846</v>
      </c>
      <c r="FZ39" s="52">
        <f t="shared" ca="1" si="37"/>
        <v>0.42195248026814036</v>
      </c>
      <c r="GA39" s="52">
        <f t="shared" ca="1" si="37"/>
        <v>0.40463997560819825</v>
      </c>
      <c r="GB39" s="52">
        <f t="shared" ca="1" si="37"/>
        <v>0.38656291499953971</v>
      </c>
      <c r="GC39" s="52">
        <f t="shared" ca="1" si="37"/>
        <v>0.36990315794887957</v>
      </c>
      <c r="GD39" s="52">
        <f t="shared" ca="1" si="37"/>
        <v>0.35504551580823496</v>
      </c>
      <c r="GE39" s="52">
        <f t="shared" ca="1" si="37"/>
        <v>0.34379742640671823</v>
      </c>
      <c r="GF39" s="52">
        <f t="shared" ca="1" si="37"/>
        <v>0.33810205960700246</v>
      </c>
      <c r="GG39" s="52">
        <f t="shared" ca="1" si="37"/>
        <v>0.33936734401368007</v>
      </c>
      <c r="GH39" s="52">
        <f t="shared" ca="1" si="37"/>
        <v>0.34757898807126059</v>
      </c>
      <c r="GI39" s="52">
        <f t="shared" ca="1" si="37"/>
        <v>0.35760506729489738</v>
      </c>
      <c r="GJ39" s="52">
        <f t="shared" ca="1" si="37"/>
        <v>0.36811587928932588</v>
      </c>
      <c r="GK39" s="52">
        <f t="shared" ca="1" si="37"/>
        <v>0.3775155462626209</v>
      </c>
      <c r="GL39" s="52">
        <f t="shared" ca="1" si="37"/>
        <v>0.38539009999699281</v>
      </c>
      <c r="GM39" s="52">
        <f t="shared" ca="1" si="37"/>
        <v>0.39100053506811916</v>
      </c>
      <c r="GN39" s="52">
        <f t="shared" ca="1" si="37"/>
        <v>0.39521040803584839</v>
      </c>
      <c r="GO39" s="52">
        <f t="shared" ca="1" si="37"/>
        <v>0.39868774547786612</v>
      </c>
      <c r="GP39" s="52">
        <f t="shared" ca="1" si="37"/>
        <v>0.3688215398149946</v>
      </c>
      <c r="GQ39" s="52">
        <f t="shared" ca="1" si="37"/>
        <v>0.3393707432360919</v>
      </c>
      <c r="GR39" s="52">
        <f t="shared" ca="1" si="37"/>
        <v>0.31204605963805743</v>
      </c>
      <c r="GS39" s="52">
        <f t="shared" ca="1" si="37"/>
        <v>0.28587170109837146</v>
      </c>
      <c r="GT39" s="52">
        <f t="shared" ca="1" si="37"/>
        <v>0.26084976329107729</v>
      </c>
      <c r="GV39" s="52">
        <f ca="1">MAX(FP39:GT39)</f>
        <v>0.65942510340559157</v>
      </c>
      <c r="GW39" s="59">
        <f ca="1">MATCH(GV39, FP39:GT39, 0)-1</f>
        <v>0</v>
      </c>
      <c r="GX39" s="52">
        <f ca="1">IF(MAX(M39:M99) = MIN(M39:M99), 0, IF(MIN(H39:H69)=0,"NaN",IF(OFFSET($EE39,0,GW39) &lt; 0.000001,0,IF(I39=0,0,OFFSET($EE39,0,GW39)))))</f>
        <v>0.97827531021677483</v>
      </c>
      <c r="GY39" s="52" t="str">
        <f ca="1">OFFSET($CY39, 0, GW39)</f>
        <v>Slope</v>
      </c>
      <c r="GZ39" s="52">
        <f ca="1">IF(MIN(H39:H69)=0,"NaN",IF(GX39=0,0,OFFSET($EE$6,0,GW39)))</f>
        <v>1</v>
      </c>
      <c r="HB39" s="58">
        <f>ABS(K39)</f>
        <v>6.5133057534694705E-3</v>
      </c>
      <c r="HC39" s="58">
        <f>SUMIF( H39:H398, "&gt;0", HB39:HB398) / COUNTIF( H39:H398, "&gt;0" )</f>
        <v>5.5554961939180636E-2</v>
      </c>
      <c r="HD39" s="51"/>
      <c r="HE39" s="52">
        <f>IF(I39=0,0,MIN(MAX(1 - ABS(M40 - K39) / H39, 0), 1))</f>
        <v>0.96775913652032608</v>
      </c>
      <c r="HF39" s="52">
        <f>IF(MAX(M39:M99) = MIN(M39:M99), 0, IF(MIN(H39:H69)=0,"NaN",IF(I39=0,0,MIN(MAX(1 - ABS(M40 - K39) / $HC$39, 0), 1 ))))</f>
        <v>0</v>
      </c>
      <c r="HH39" s="52">
        <f ca="1">IF( $HH$2 = 1, FK39, GX39)</f>
        <v>0.97827531021677483</v>
      </c>
      <c r="HI39" s="52" t="str">
        <f ca="1">IF($HH$2 = 1, FM39, GY39)</f>
        <v>Slope</v>
      </c>
      <c r="HJ39" s="59">
        <f ca="1">IF(HI39 = "Correl", 1, IF(HI39="Slope", 2, 0 ))</f>
        <v>2</v>
      </c>
      <c r="HK39" s="52">
        <f ca="1">IF($HH$2=1, FN39, GZ39)</f>
        <v>1</v>
      </c>
      <c r="HL39" s="52">
        <f>IF($HH$5 = 1, HE39, HF39)</f>
        <v>0</v>
      </c>
      <c r="HM39" s="52">
        <f>H39</f>
        <v>20</v>
      </c>
      <c r="HN39" s="52">
        <f>-HM39</f>
        <v>-20</v>
      </c>
      <c r="HP39" s="52">
        <f>BJ39</f>
        <v>3.2566528767347352E-4</v>
      </c>
      <c r="HQ39" s="108"/>
      <c r="HR39" s="52">
        <f>STDEV( BM39:BM69)</f>
        <v>1.2331939078279478E-4</v>
      </c>
      <c r="HS39">
        <f>STDEV( BJ39:BJ69)</f>
        <v>1.9020145128606672E-3</v>
      </c>
    </row>
    <row r="40" spans="1:228" x14ac:dyDescent="0.2">
      <c r="A40" s="45">
        <v>2</v>
      </c>
      <c r="B40" s="35">
        <f t="shared" ref="B40:B103" si="38">B39 + TIME(0,0,10)</f>
        <v>1.1574074074074073E-4</v>
      </c>
      <c r="C40" s="28">
        <v>0.65133057534694705</v>
      </c>
      <c r="D40" s="95">
        <v>0</v>
      </c>
      <c r="E40" s="95">
        <v>999999</v>
      </c>
      <c r="F40" s="37">
        <f t="shared" si="26"/>
        <v>166666.5</v>
      </c>
      <c r="G40" s="38">
        <f t="shared" si="29"/>
        <v>0</v>
      </c>
      <c r="H40" s="102">
        <v>20</v>
      </c>
      <c r="I40" s="102">
        <v>2000</v>
      </c>
      <c r="J40" s="28">
        <v>-0.36050349473953203</v>
      </c>
      <c r="K40" s="127">
        <f t="shared" si="30"/>
        <v>-3.6050349473953202E-3</v>
      </c>
      <c r="L40" s="30">
        <f t="shared" si="27"/>
        <v>-3.6050349473953202E-3</v>
      </c>
      <c r="M40" s="101">
        <f t="shared" si="28"/>
        <v>0.65133057534694705</v>
      </c>
      <c r="N40" s="103">
        <f t="shared" ref="N40:N103" si="39">HP40</f>
        <v>5.0591703504323951E-4</v>
      </c>
      <c r="P40" s="69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1"/>
      <c r="AD40" s="52">
        <f t="shared" ref="AD40:AG103" ca="1" si="40">CORREL( $K40:$K70, OFFSET( $M40:$M70, AD$5, 0 ) )</f>
        <v>0.95852972568144879</v>
      </c>
      <c r="AE40" s="52">
        <f t="shared" ca="1" si="40"/>
        <v>0.99999999999999978</v>
      </c>
      <c r="AF40" s="52">
        <f t="shared" ca="1" si="40"/>
        <v>0.96207270262119271</v>
      </c>
      <c r="AG40" s="52">
        <f t="shared" ca="1" si="40"/>
        <v>0.87199483176345138</v>
      </c>
      <c r="AH40" s="52">
        <f t="shared" ref="AH40:AK103" ca="1" si="41">CORREL( $K40:$K70, OFFSET( $M40:$M70, AH$5, 0 ) )</f>
        <v>0.75507697391143913</v>
      </c>
      <c r="AI40" s="52">
        <f t="shared" ca="1" si="41"/>
        <v>0.6377328098574071</v>
      </c>
      <c r="AJ40" s="52">
        <f t="shared" ca="1" si="41"/>
        <v>0.53191799913035009</v>
      </c>
      <c r="AK40" s="52">
        <f t="shared" ca="1" si="41"/>
        <v>0.43881051450652447</v>
      </c>
      <c r="AL40" s="52">
        <f t="shared" ref="AL40:AO103" ca="1" si="42">CORREL( $K40:$K70, OFFSET( $M40:$M70, AL$5, 0 ) )</f>
        <v>0.35571641289440703</v>
      </c>
      <c r="AM40" s="52">
        <f t="shared" ca="1" si="42"/>
        <v>0.28502089009614318</v>
      </c>
      <c r="AN40" s="52">
        <f t="shared" ca="1" si="42"/>
        <v>0.21803305083013169</v>
      </c>
      <c r="AO40" s="52">
        <f t="shared" ca="1" si="42"/>
        <v>0.1459944047061742</v>
      </c>
      <c r="AP40" s="52">
        <f t="shared" ref="AP40:AS103" ca="1" si="43">CORREL( $K40:$K70, OFFSET( $M40:$M70, AP$5, 0 ) )</f>
        <v>6.8632226798222479E-2</v>
      </c>
      <c r="AQ40" s="52">
        <f t="shared" ca="1" si="43"/>
        <v>-6.6263461752493775E-3</v>
      </c>
      <c r="AR40" s="52">
        <f t="shared" ca="1" si="43"/>
        <v>-6.8920590849489038E-2</v>
      </c>
      <c r="AS40" s="52">
        <f t="shared" ca="1" si="43"/>
        <v>-0.11302432287885004</v>
      </c>
      <c r="AT40" s="52">
        <f t="shared" ref="AT40:AW103" ca="1" si="44">CORREL( $K40:$K70, OFFSET( $M40:$M70, AT$5, 0 ) )</f>
        <v>-0.14049797300262806</v>
      </c>
      <c r="AU40" s="52">
        <f t="shared" ca="1" si="44"/>
        <v>-0.15835105550833348</v>
      </c>
      <c r="AV40" s="52">
        <f t="shared" ca="1" si="44"/>
        <v>-0.17683822937467389</v>
      </c>
      <c r="AW40" s="52">
        <f t="shared" ca="1" si="44"/>
        <v>-0.19679036273005832</v>
      </c>
      <c r="AX40" s="52">
        <f t="shared" ref="AX40:BA103" ca="1" si="45">CORREL( $K40:$K70, OFFSET( $M40:$M70, AX$5, 0 ) )</f>
        <v>-0.24265262870234441</v>
      </c>
      <c r="AY40" s="52">
        <f t="shared" ca="1" si="45"/>
        <v>-0.31991388653600916</v>
      </c>
      <c r="AZ40" s="52">
        <f t="shared" ca="1" si="45"/>
        <v>-0.43106936793942102</v>
      </c>
      <c r="BA40" s="52">
        <f t="shared" ca="1" si="45"/>
        <v>-0.56258793926806772</v>
      </c>
      <c r="BB40" s="52">
        <f t="shared" ref="BB40:BE103" ca="1" si="46">CORREL( $K40:$K70, OFFSET( $M40:$M70, BB$5, 0 ) )</f>
        <v>-0.69742269336661178</v>
      </c>
      <c r="BC40" s="52">
        <f t="shared" ca="1" si="46"/>
        <v>-0.80630313905988937</v>
      </c>
      <c r="BD40" s="52">
        <f t="shared" ca="1" si="46"/>
        <v>-0.86186610891186877</v>
      </c>
      <c r="BE40" s="52">
        <f t="shared" ca="1" si="46"/>
        <v>-0.86452372154436341</v>
      </c>
      <c r="BF40" s="52">
        <f t="shared" ref="BF40:BH103" ca="1" si="47">CORREL( $K40:$K70, OFFSET( $M40:$M70, BF$5, 0 ) )</f>
        <v>-0.84366870338985256</v>
      </c>
      <c r="BG40" s="52">
        <f t="shared" ca="1" si="47"/>
        <v>-0.80914828216908508</v>
      </c>
      <c r="BH40" s="52">
        <f t="shared" ca="1" si="47"/>
        <v>-0.76171758169070714</v>
      </c>
      <c r="BJ40" s="52">
        <f t="shared" ref="BJ40:BJ103" si="48">MIN(MAX(IF(I40 = 0, 0, J40 / I40 ), -1), 1)</f>
        <v>-1.8025174736976602E-4</v>
      </c>
      <c r="BK40" s="52">
        <f t="shared" ref="BK40:BK103" si="49">SLOPE( K40:K70, $A40:$A70 )</f>
        <v>1.2527169354096615E-3</v>
      </c>
      <c r="BL40" s="52">
        <f t="shared" ref="BL40:BL103" si="50">SLOPE( BJ40:BJ70, $A40:$A70 )</f>
        <v>6.263584677048309E-5</v>
      </c>
      <c r="BM40" s="52">
        <f t="shared" ref="BM40:BM103" si="51">IF( $BL$5 = 1, BK40, BL40)</f>
        <v>6.263584677048309E-5</v>
      </c>
      <c r="BN40" s="52">
        <f t="shared" ref="BN40:BN103" si="52">$D$5</f>
        <v>0</v>
      </c>
      <c r="BO40" s="52">
        <f t="shared" ref="BO40:BO103" si="53">-BN40</f>
        <v>0</v>
      </c>
      <c r="BP40" s="52">
        <f t="shared" ref="BP40:BP103" si="54">STDEV( BJ40:BJ70)</f>
        <v>1.937167706583931E-3</v>
      </c>
      <c r="BQ40" s="52">
        <f t="shared" ref="BQ40:BQ103" si="55">$D$6</f>
        <v>0.05</v>
      </c>
      <c r="BS40" s="52">
        <f t="shared" ref="BS40:BS103" ca="1" si="56">SLOPE( OFFSET( $M40:$M70, AD$5, 0 ),$A$39:$A$69)</f>
        <v>5.2756353688892046E-2</v>
      </c>
      <c r="BT40" s="52">
        <f t="shared" ref="BT40:BT103" ca="1" si="57">SLOPE( OFFSET( $M40:$M70, AE$5, 0 ),$A$39:$A$69)</f>
        <v>0.12527169354096615</v>
      </c>
      <c r="BU40" s="52">
        <f t="shared" ref="BU40:BU103" ca="1" si="58">SLOPE( OFFSET( $M40:$M70, AF$5, 0 ),$A$39:$A$69)</f>
        <v>0.19264220088746617</v>
      </c>
      <c r="BV40" s="52">
        <f t="shared" ref="BV40:BV103" ca="1" si="59">SLOPE( OFFSET( $M40:$M70, AG$5, 0 ),$A$39:$A$69)</f>
        <v>0.25672656633175778</v>
      </c>
      <c r="BW40" s="52">
        <f t="shared" ref="BW40:BW103" ca="1" si="60">SLOPE( OFFSET( $M40:$M70, AH$5, 0 ),$A$39:$A$69)</f>
        <v>0.30660279592003431</v>
      </c>
      <c r="BX40" s="52">
        <f t="shared" ref="BX40:BX103" ca="1" si="61">SLOPE( OFFSET( $M40:$M70, AI$5, 0 ),$A$39:$A$69)</f>
        <v>0.34487144670293357</v>
      </c>
      <c r="BY40" s="52">
        <f t="shared" ref="BY40:BY103" ca="1" si="62">SLOPE( OFFSET( $M40:$M70, AJ$5, 0 ),$A$39:$A$69)</f>
        <v>0.3750512787045146</v>
      </c>
      <c r="BZ40" s="52">
        <f t="shared" ref="BZ40:BZ103" ca="1" si="63">SLOPE( OFFSET( $M40:$M70, AK$5, 0 ),$A$39:$A$69)</f>
        <v>0.39866417446577446</v>
      </c>
      <c r="CA40" s="52">
        <f t="shared" ref="CA40:CA103" ca="1" si="64">SLOPE( OFFSET( $M40:$M70, AL$5, 0 ),$A$39:$A$69)</f>
        <v>0.42032904322672232</v>
      </c>
      <c r="CB40" s="52">
        <f t="shared" ref="CB40:CB103" ca="1" si="65">SLOPE( OFFSET( $M40:$M70, AM$5, 0 ),$A$39:$A$69)</f>
        <v>0.43416893737242312</v>
      </c>
      <c r="CC40" s="52">
        <f t="shared" ref="CC40:CC103" ca="1" si="66">SLOPE( OFFSET( $M40:$M70, AN$5, 0 ),$A$39:$A$69)</f>
        <v>0.4527731180189164</v>
      </c>
      <c r="CD40" s="52">
        <f t="shared" ref="CD40:CD103" ca="1" si="67">SLOPE( OFFSET( $M40:$M70, AO$5, 0 ),$A$39:$A$69)</f>
        <v>0.47367096651155854</v>
      </c>
      <c r="CE40" s="52">
        <f t="shared" ref="CE40:CE103" ca="1" si="68">SLOPE( OFFSET( $M40:$M70, AP$5, 0 ),$A$39:$A$69)</f>
        <v>0.49031690433020564</v>
      </c>
      <c r="CF40" s="52">
        <f t="shared" ref="CF40:CF103" ca="1" si="69">SLOPE( OFFSET( $M40:$M70, AQ$5, 0 ),$A$39:$A$69)</f>
        <v>0.50155649741880626</v>
      </c>
      <c r="CG40" s="52">
        <f t="shared" ref="CG40:CG103" ca="1" si="70">SLOPE( OFFSET( $M40:$M70, AR$5, 0 ),$A$39:$A$69)</f>
        <v>0.50196743229002305</v>
      </c>
      <c r="CH40" s="52">
        <f t="shared" ref="CH40:CH103" ca="1" si="71">SLOPE( OFFSET( $M40:$M70, AS$5, 0 ),$A$39:$A$69)</f>
        <v>0.48572019935583688</v>
      </c>
      <c r="CI40" s="52">
        <f t="shared" ref="CI40:CI103" ca="1" si="72">SLOPE( OFFSET( $M40:$M70, AT$5, 0 ),$A$39:$A$69)</f>
        <v>0.44859101280247088</v>
      </c>
      <c r="CJ40" s="52">
        <f t="shared" ref="CJ40:CJ103" ca="1" si="73">SLOPE( OFFSET( $M40:$M70, AU$5, 0 ),$A$39:$A$69)</f>
        <v>0.39062274729639601</v>
      </c>
      <c r="CK40" s="52">
        <f t="shared" ref="CK40:CK103" ca="1" si="74">SLOPE( OFFSET( $M40:$M70, AV$5, 0 ),$A$39:$A$69)</f>
        <v>0.32721117629215218</v>
      </c>
      <c r="CL40" s="52">
        <f t="shared" ref="CL40:CL103" ca="1" si="75">SLOPE( OFFSET( $M40:$M70, AW$5, 0 ),$A$39:$A$69)</f>
        <v>0.26234540697553338</v>
      </c>
      <c r="CM40" s="52">
        <f t="shared" ref="CM40:CM103" ca="1" si="76">SLOPE( OFFSET( $M40:$M70, AX$5, 0 ),$A$39:$A$69)</f>
        <v>0.20081307272231508</v>
      </c>
      <c r="CN40" s="52">
        <f t="shared" ref="CN40:CN103" ca="1" si="77">SLOPE( OFFSET( $M40:$M70, AY$5, 0 ),$A$39:$A$69)</f>
        <v>0.14385607818586593</v>
      </c>
      <c r="CO40" s="52">
        <f t="shared" ref="CO40:CO103" ca="1" si="78">SLOPE( OFFSET( $M40:$M70, AZ$5, 0 ),$A$39:$A$69)</f>
        <v>9.3691439639153593E-2</v>
      </c>
      <c r="CP40" s="52">
        <f t="shared" ref="CP40:CP103" ca="1" si="79">SLOPE( OFFSET( $M40:$M70, BA$5, 0 ),$A$39:$A$69)</f>
        <v>4.7728487402632518E-2</v>
      </c>
      <c r="CQ40" s="52">
        <f t="shared" ref="CQ40:CQ103" ca="1" si="80">SLOPE( OFFSET( $M40:$M70, BB$5, 0 ),$A$39:$A$69)</f>
        <v>-3.9103853895570114E-3</v>
      </c>
      <c r="CR40" s="52">
        <f t="shared" ref="CR40:CR103" ca="1" si="81">SLOPE( OFFSET( $M40:$M70, BC$5, 0 ),$A$39:$A$69)</f>
        <v>-6.0175669044838322E-2</v>
      </c>
      <c r="CS40" s="52">
        <f t="shared" ref="CS40:CS103" ca="1" si="82">SLOPE( OFFSET( $M40:$M70, BD$5, 0 ),$A$39:$A$69)</f>
        <v>-0.11519472544821312</v>
      </c>
      <c r="CT40" s="52">
        <f t="shared" ref="CT40:CT103" ca="1" si="83">SLOPE( OFFSET( $M40:$M70, BE$5, 0 ),$A$39:$A$69)</f>
        <v>-0.16383544290898325</v>
      </c>
      <c r="CU40" s="52">
        <f t="shared" ref="CU40:CU103" ca="1" si="84">SLOPE( OFFSET( $M40:$M70, BF$5, 0 ),$A$39:$A$69)</f>
        <v>-0.2090251851947077</v>
      </c>
      <c r="CV40" s="52">
        <f t="shared" ref="CV40:CV103" ca="1" si="85">SLOPE( OFFSET( $M40:$M70, BG$5, 0 ),$A$39:$A$69)</f>
        <v>-0.25075766528325705</v>
      </c>
      <c r="CW40" s="52">
        <f t="shared" ref="CW40:CW103" ca="1" si="86">SLOPE( OFFSET( $M40:$M70, BH$5, 0 ),$A$39:$A$69)</f>
        <v>-0.29038892037445507</v>
      </c>
      <c r="CY40" s="51" t="str">
        <f t="shared" ref="CY40:CY103" ca="1" si="87">IF( OR( $BP40 &lt; $D$6, ABS(BS40) &lt; $D$5), "Slope", "Correl" )</f>
        <v>Slope</v>
      </c>
      <c r="CZ40" s="51" t="str">
        <f t="shared" ref="CZ40:CZ103" ca="1" si="88">IF( OR( $BP40 &lt; $D$6, ABS(BT40) &lt; $D$5), "Slope", "Correl" )</f>
        <v>Slope</v>
      </c>
      <c r="DA40" s="51" t="str">
        <f t="shared" ref="DA40:DA103" ca="1" si="89">IF( OR( $BP40 &lt; $D$6, ABS(BU40) &lt; $D$5), "Slope", "Correl" )</f>
        <v>Slope</v>
      </c>
      <c r="DB40" s="51" t="str">
        <f t="shared" ref="DB40:DB103" ca="1" si="90">IF( OR( $BP40 &lt; $D$6, ABS(BV40) &lt; $D$5), "Slope", "Correl" )</f>
        <v>Slope</v>
      </c>
      <c r="DC40" s="51" t="str">
        <f t="shared" ref="DC40:DC103" ca="1" si="91">IF( OR( $BP40 &lt; $D$6, ABS(BW40) &lt; $D$5), "Slope", "Correl" )</f>
        <v>Slope</v>
      </c>
      <c r="DD40" s="51" t="str">
        <f t="shared" ref="DD40:DD103" ca="1" si="92">IF( OR( $BP40 &lt; $D$6, ABS(BX40) &lt; $D$5), "Slope", "Correl" )</f>
        <v>Slope</v>
      </c>
      <c r="DE40" s="51" t="str">
        <f t="shared" ref="DE40:DE103" ca="1" si="93">IF( OR( $BP40 &lt; $D$6, ABS(BY40) &lt; $D$5), "Slope", "Correl" )</f>
        <v>Slope</v>
      </c>
      <c r="DF40" s="51" t="str">
        <f t="shared" ref="DF40:DF103" ca="1" si="94">IF( OR( $BP40 &lt; $D$6, ABS(BZ40) &lt; $D$5), "Slope", "Correl" )</f>
        <v>Slope</v>
      </c>
      <c r="DG40" s="51" t="str">
        <f t="shared" ref="DG40:DG103" ca="1" si="95">IF( OR( $BP40 &lt; $D$6, ABS(CA40) &lt; $D$5), "Slope", "Correl" )</f>
        <v>Slope</v>
      </c>
      <c r="DH40" s="51" t="str">
        <f t="shared" ref="DH40:DH103" ca="1" si="96">IF( OR( $BP40 &lt; $D$6, ABS(CB40) &lt; $D$5), "Slope", "Correl" )</f>
        <v>Slope</v>
      </c>
      <c r="DI40" s="51" t="str">
        <f t="shared" ref="DI40:DI103" ca="1" si="97">IF( OR( $BP40 &lt; $D$6, ABS(CC40) &lt; $D$5), "Slope", "Correl" )</f>
        <v>Slope</v>
      </c>
      <c r="DJ40" s="51" t="str">
        <f t="shared" ref="DJ40:DJ103" ca="1" si="98">IF( OR( $BP40 &lt; $D$6, ABS(CD40) &lt; $D$5), "Slope", "Correl" )</f>
        <v>Slope</v>
      </c>
      <c r="DK40" s="51" t="str">
        <f t="shared" ref="DK40:DK103" ca="1" si="99">IF( OR( $BP40 &lt; $D$6, ABS(CE40) &lt; $D$5), "Slope", "Correl" )</f>
        <v>Slope</v>
      </c>
      <c r="DL40" s="51" t="str">
        <f t="shared" ref="DL40:DL103" ca="1" si="100">IF( OR( $BP40 &lt; $D$6, ABS(CF40) &lt; $D$5), "Slope", "Correl" )</f>
        <v>Slope</v>
      </c>
      <c r="DM40" s="51" t="str">
        <f t="shared" ref="DM40:DM103" ca="1" si="101">IF( OR( $BP40 &lt; $D$6, ABS(CG40) &lt; $D$5), "Slope", "Correl" )</f>
        <v>Slope</v>
      </c>
      <c r="DN40" s="51" t="str">
        <f t="shared" ref="DN40:DN103" ca="1" si="102">IF( OR( $BP40 &lt; $D$6, ABS(CH40) &lt; $D$5), "Slope", "Correl" )</f>
        <v>Slope</v>
      </c>
      <c r="DO40" s="51" t="str">
        <f t="shared" ref="DO40:DO103" ca="1" si="103">IF( OR( $BP40 &lt; $D$6, ABS(CI40) &lt; $D$5), "Slope", "Correl" )</f>
        <v>Slope</v>
      </c>
      <c r="DP40" s="51" t="str">
        <f t="shared" ref="DP40:DP103" ca="1" si="104">IF( OR( $BP40 &lt; $D$6, ABS(CJ40) &lt; $D$5), "Slope", "Correl" )</f>
        <v>Slope</v>
      </c>
      <c r="DQ40" s="51" t="str">
        <f t="shared" ref="DQ40:DQ103" ca="1" si="105">IF( OR( $BP40 &lt; $D$6, ABS(CK40) &lt; $D$5), "Slope", "Correl" )</f>
        <v>Slope</v>
      </c>
      <c r="DR40" s="51" t="str">
        <f t="shared" ref="DR40:DR103" ca="1" si="106">IF( OR( $BP40 &lt; $D$6, ABS(CL40) &lt; $D$5), "Slope", "Correl" )</f>
        <v>Slope</v>
      </c>
      <c r="DS40" s="51" t="str">
        <f t="shared" ref="DS40:DS103" ca="1" si="107">IF( OR( $BP40 &lt; $D$6, ABS(CM40) &lt; $D$5), "Slope", "Correl" )</f>
        <v>Slope</v>
      </c>
      <c r="DT40" s="51" t="str">
        <f t="shared" ref="DT40:DT103" ca="1" si="108">IF( OR( $BP40 &lt; $D$6, ABS(CN40) &lt; $D$5), "Slope", "Correl" )</f>
        <v>Slope</v>
      </c>
      <c r="DU40" s="51" t="str">
        <f t="shared" ref="DU40:DU103" ca="1" si="109">IF( OR( $BP40 &lt; $D$6, ABS(CO40) &lt; $D$5), "Slope", "Correl" )</f>
        <v>Slope</v>
      </c>
      <c r="DV40" s="51" t="str">
        <f t="shared" ref="DV40:DV103" ca="1" si="110">IF( OR( $BP40 &lt; $D$6, ABS(CP40) &lt; $D$5), "Slope", "Correl" )</f>
        <v>Slope</v>
      </c>
      <c r="DW40" s="51" t="str">
        <f t="shared" ref="DW40:DW103" ca="1" si="111">IF( OR( $BP40 &lt; $D$6, ABS(CQ40) &lt; $D$5), "Slope", "Correl" )</f>
        <v>Slope</v>
      </c>
      <c r="DX40" s="51" t="str">
        <f t="shared" ref="DX40:DX103" ca="1" si="112">IF( OR( $BP40 &lt; $D$6, ABS(CR40) &lt; $D$5), "Slope", "Correl" )</f>
        <v>Slope</v>
      </c>
      <c r="DY40" s="51" t="str">
        <f t="shared" ref="DY40:DY103" ca="1" si="113">IF( OR( $BP40 &lt; $D$6, ABS(CS40) &lt; $D$5), "Slope", "Correl" )</f>
        <v>Slope</v>
      </c>
      <c r="DZ40" s="51" t="str">
        <f t="shared" ref="DZ40:DZ103" ca="1" si="114">IF( OR( $BP40 &lt; $D$6, ABS(CT40) &lt; $D$5), "Slope", "Correl" )</f>
        <v>Slope</v>
      </c>
      <c r="EA40" s="51" t="str">
        <f t="shared" ref="EA40:EA103" ca="1" si="115">IF( OR( $BP40 &lt; $D$6, ABS(CU40) &lt; $D$5), "Slope", "Correl" )</f>
        <v>Slope</v>
      </c>
      <c r="EB40" s="51" t="str">
        <f t="shared" ref="EB40:EB103" ca="1" si="116">IF( OR( $BP40 &lt; $D$6, ABS(CV40) &lt; $D$5), "Slope", "Correl" )</f>
        <v>Slope</v>
      </c>
      <c r="EC40" s="51" t="str">
        <f t="shared" ref="EC40:EC103" ca="1" si="117">IF( OR( $BP40 &lt; $D$6, ABS(CW40) &lt; $D$5), "Slope", "Correl" )</f>
        <v>Slope</v>
      </c>
      <c r="EE40" s="52">
        <f t="shared" ref="EE40:EE103" ca="1" si="118">MAX( MIN( IF(CY40 = "Correl", AD40, 1 - ABS( $BM40 - BS40 ) ), 1 ), 0 )</f>
        <v>0.94730628215787849</v>
      </c>
      <c r="EF40" s="52">
        <f t="shared" ref="EF40:EF103" ca="1" si="119">MAX( MIN( IF(CZ40 = "Correl", AE40, 1 - ABS( $BM40 - BT40 ) ), 1 ), 0 )</f>
        <v>0.87479094230580434</v>
      </c>
      <c r="EG40" s="52">
        <f t="shared" ref="EG40:EG103" ca="1" si="120">MAX( MIN( IF(DA40 = "Correl", AF40, 1 - ABS( $BM40 - BU40 ) ), 1 ), 0 )</f>
        <v>0.80742043495930438</v>
      </c>
      <c r="EH40" s="52">
        <f t="shared" ref="EH40:EH103" ca="1" si="121">MAX( MIN( IF(DB40 = "Correl", AG40, 1 - ABS( $BM40 - BV40 ) ), 1 ), 0 )</f>
        <v>0.74333606951501263</v>
      </c>
      <c r="EI40" s="52">
        <f t="shared" ref="EI40:EI103" ca="1" si="122">MAX( MIN( IF(DC40 = "Correl", AH40, 1 - ABS( $BM40 - BW40 ) ), 1 ), 0 )</f>
        <v>0.69345983992673621</v>
      </c>
      <c r="EJ40" s="52">
        <f t="shared" ref="EJ40:EJ103" ca="1" si="123">MAX( MIN( IF(DD40 = "Correl", AI40, 1 - ABS( $BM40 - BX40 ) ), 1 ), 0 )</f>
        <v>0.65519118914383689</v>
      </c>
      <c r="EK40" s="52">
        <f t="shared" ref="EK40:EK103" ca="1" si="124">MAX( MIN( IF(DE40 = "Correl", AJ40, 1 - ABS( $BM40 - BY40 ) ), 1 ), 0 )</f>
        <v>0.62501135714225586</v>
      </c>
      <c r="EL40" s="52">
        <f t="shared" ref="EL40:EL103" ca="1" si="125">MAX( MIN( IF(DF40 = "Correl", AK40, 1 - ABS( $BM40 - BZ40 ) ), 1 ), 0 )</f>
        <v>0.60139846138099595</v>
      </c>
      <c r="EM40" s="52">
        <f t="shared" ref="EM40:EM103" ca="1" si="126">MAX( MIN( IF(DG40 = "Correl", AL40, 1 - ABS( $BM40 - CA40 ) ), 1 ), 0 )</f>
        <v>0.5797335926200482</v>
      </c>
      <c r="EN40" s="52">
        <f t="shared" ref="EN40:EN103" ca="1" si="127">MAX( MIN( IF(DH40 = "Correl", AM40, 1 - ABS( $BM40 - CB40 ) ), 1 ), 0 )</f>
        <v>0.56589369847434734</v>
      </c>
      <c r="EO40" s="52">
        <f t="shared" ref="EO40:EO103" ca="1" si="128">MAX( MIN( IF(DI40 = "Correl", AN40, 1 - ABS( $BM40 - CC40 ) ), 1 ), 0 )</f>
        <v>0.54728951782785407</v>
      </c>
      <c r="EP40" s="52">
        <f t="shared" ref="EP40:EP103" ca="1" si="129">MAX( MIN( IF(DJ40 = "Correl", AO40, 1 - ABS( $BM40 - CD40 ) ), 1 ), 0 )</f>
        <v>0.52639166933521198</v>
      </c>
      <c r="EQ40" s="52">
        <f t="shared" ref="EQ40:EQ103" ca="1" si="130">MAX( MIN( IF(DK40 = "Correl", AP40, 1 - ABS( $BM40 - CE40 ) ), 1 ), 0 )</f>
        <v>0.50974573151656477</v>
      </c>
      <c r="ER40" s="52">
        <f t="shared" ref="ER40:ER103" ca="1" si="131">MAX( MIN( IF(DL40 = "Correl", AQ40, 1 - ABS( $BM40 - CF40 ) ), 1 ), 0 )</f>
        <v>0.49850613842796421</v>
      </c>
      <c r="ES40" s="52">
        <f t="shared" ref="ES40:ES103" ca="1" si="132">MAX( MIN( IF(DM40 = "Correl", AR40, 1 - ABS( $BM40 - CG40 ) ), 1 ), 0 )</f>
        <v>0.49809520355674741</v>
      </c>
      <c r="ET40" s="52">
        <f t="shared" ref="ET40:ET103" ca="1" si="133">MAX( MIN( IF(DN40 = "Correl", AS40, 1 - ABS( $BM40 - CH40 ) ), 1 ), 0 )</f>
        <v>0.51434243649093359</v>
      </c>
      <c r="EU40" s="52">
        <f t="shared" ref="EU40:EU103" ca="1" si="134">MAX( MIN( IF(DO40 = "Correl", AT40, 1 - ABS( $BM40 - CI40 ) ), 1 ), 0 )</f>
        <v>0.55147162304429953</v>
      </c>
      <c r="EV40" s="52">
        <f t="shared" ref="EV40:EV103" ca="1" si="135">MAX( MIN( IF(DP40 = "Correl", AU40, 1 - ABS( $BM40 - CJ40 ) ), 1 ), 0 )</f>
        <v>0.60943988855037445</v>
      </c>
      <c r="EW40" s="52">
        <f t="shared" ref="EW40:EW103" ca="1" si="136">MAX( MIN( IF(DQ40 = "Correl", AV40, 1 - ABS( $BM40 - CK40 ) ), 1 ), 0 )</f>
        <v>0.67285145955461823</v>
      </c>
      <c r="EX40" s="52">
        <f t="shared" ref="EX40:EX103" ca="1" si="137">MAX( MIN( IF(DR40 = "Correl", AW40, 1 - ABS( $BM40 - CL40 ) ), 1 ), 0 )</f>
        <v>0.73771722887123703</v>
      </c>
      <c r="EY40" s="52">
        <f t="shared" ref="EY40:EY103" ca="1" si="138">MAX( MIN( IF(DS40 = "Correl", AX40, 1 - ABS( $BM40 - CM40 ) ), 1 ), 0 )</f>
        <v>0.79924956312445539</v>
      </c>
      <c r="EZ40" s="52">
        <f t="shared" ref="EZ40:EZ103" ca="1" si="139">MAX( MIN( IF(DT40 = "Correl", AY40, 1 - ABS( $BM40 - CN40 ) ), 1 ), 0 )</f>
        <v>0.85620655766090459</v>
      </c>
      <c r="FA40" s="52">
        <f t="shared" ref="FA40:FA103" ca="1" si="140">MAX( MIN( IF(DU40 = "Correl", AZ40, 1 - ABS( $BM40 - CO40 ) ), 1 ), 0 )</f>
        <v>0.90637119620761686</v>
      </c>
      <c r="FB40" s="52">
        <f t="shared" ref="FB40:FB103" ca="1" si="141">MAX( MIN( IF(DV40 = "Correl", BA40, 1 - ABS( $BM40 - CP40 ) ), 1 ), 0 )</f>
        <v>0.952334148444138</v>
      </c>
      <c r="FC40" s="52">
        <f t="shared" ref="FC40:FC103" ca="1" si="142">MAX( MIN( IF(DW40 = "Correl", BB40, 1 - ABS( $BM40 - CQ40 ) ), 1 ), 0 )</f>
        <v>0.99602697876367252</v>
      </c>
      <c r="FD40" s="52">
        <f t="shared" ref="FD40:FD103" ca="1" si="143">MAX( MIN( IF(DX40 = "Correl", BC40, 1 - ABS( $BM40 - CR40 ) ), 1 ), 0 )</f>
        <v>0.93976169510839114</v>
      </c>
      <c r="FE40" s="52">
        <f t="shared" ref="FE40:FE103" ca="1" si="144">MAX( MIN( IF(DY40 = "Correl", BD40, 1 - ABS( $BM40 - CS40 ) ), 1 ), 0 )</f>
        <v>0.88474263870501635</v>
      </c>
      <c r="FF40" s="52">
        <f t="shared" ref="FF40:FF103" ca="1" si="145">MAX( MIN( IF(DZ40 = "Correl", BE40, 1 - ABS( $BM40 - CT40 ) ), 1 ), 0 )</f>
        <v>0.8361019212442462</v>
      </c>
      <c r="FG40" s="52">
        <f t="shared" ref="FG40:FG103" ca="1" si="146">MAX( MIN( IF(EA40 = "Correl", BF40, 1 - ABS( $BM40 - CU40 ) ), 1 ), 0 )</f>
        <v>0.79091217895852184</v>
      </c>
      <c r="FH40" s="52">
        <f t="shared" ref="FH40:FH103" ca="1" si="147">MAX( MIN( IF(EB40 = "Correl", BG40, 1 - ABS( $BM40 - CV40 ) ), 1 ), 0 )</f>
        <v>0.74917969886997249</v>
      </c>
      <c r="FI40" s="52">
        <f t="shared" ref="FI40:FI103" ca="1" si="148">MAX( MIN( IF(EC40 = "Correl", BH40, 1 - ABS( $BM40 - CW40 ) ), 1 ), 0 )</f>
        <v>0.70954844377877446</v>
      </c>
      <c r="FK40" s="52">
        <f t="shared" ref="FK40:FK103" ca="1" si="149">IF(I40=0,0,MAX(EE40:FI40))</f>
        <v>0.99602697876367252</v>
      </c>
      <c r="FL40" s="59">
        <f t="shared" ref="FL40:FL103" ca="1" si="150">MATCH(FK40, EE40:FI40, 0) - 1</f>
        <v>24</v>
      </c>
      <c r="FM40" s="59" t="str">
        <f t="shared" ref="FM40:FM103" ca="1" si="151">OFFSET($CY40, 0, FL40)</f>
        <v>Slope</v>
      </c>
      <c r="FN40" s="52">
        <f t="shared" ref="FN40:FN103" ca="1" si="152">IF(FK40=0,0,OFFSET($AD$6, 0, FL40))</f>
        <v>0.23333333333333328</v>
      </c>
      <c r="FP40" s="52">
        <f t="shared" ref="FP40:FP103" ca="1" si="153">$D$2 * EE40 + $D$3 * FP$6</f>
        <v>0.6491020940526262</v>
      </c>
      <c r="FQ40" s="52">
        <f t="shared" ref="FQ40:FQ103" ca="1" si="154">$D$2 * EF40 + $D$3 * FQ$6</f>
        <v>0.62493031410193467</v>
      </c>
      <c r="FR40" s="52">
        <f t="shared" ref="FR40:FR103" ca="1" si="155">$D$2 * EG40 + $D$3 * FR$6</f>
        <v>0.59136236720865698</v>
      </c>
      <c r="FS40" s="52">
        <f t="shared" ref="FS40:FS103" ca="1" si="156">$D$2 * EH40 + $D$3 * FS$6</f>
        <v>0.55888980094944862</v>
      </c>
      <c r="FT40" s="52">
        <f t="shared" ref="FT40:FT103" ca="1" si="157">$D$2 * EI40 + $D$3 * FT$6</f>
        <v>0.53115327997557871</v>
      </c>
      <c r="FU40" s="52">
        <f t="shared" ref="FU40:FU103" ca="1" si="158">$D$2 * EJ40 + $D$3 * FU$6</f>
        <v>0.50728595193683446</v>
      </c>
      <c r="FV40" s="52">
        <f t="shared" ref="FV40:FV103" ca="1" si="159">$D$2 * EK40 + $D$3 * FV$6</f>
        <v>0.48611489682519637</v>
      </c>
      <c r="FW40" s="52">
        <f t="shared" ref="FW40:FW103" ca="1" si="160">$D$2 * EL40 + $D$3 * FW$6</f>
        <v>0.467132820460332</v>
      </c>
      <c r="FX40" s="52">
        <f t="shared" ref="FX40:FX103" ca="1" si="161">$D$2 * EM40 + $D$3 * FX$6</f>
        <v>0.4488000864289049</v>
      </c>
      <c r="FY40" s="52">
        <f t="shared" ref="FY40:FY103" ca="1" si="162">$D$2 * EN40 + $D$3 * FY$6</f>
        <v>0.43307567726922691</v>
      </c>
      <c r="FZ40" s="52">
        <f t="shared" ref="FZ40:FZ103" ca="1" si="163">$D$2 * EO40 + $D$3 * FZ$6</f>
        <v>0.41576317260928464</v>
      </c>
      <c r="GA40" s="52">
        <f t="shared" ref="GA40:GA103" ca="1" si="164">$D$2 * EP40 + $D$3 * GA$6</f>
        <v>0.3976861120006262</v>
      </c>
      <c r="GB40" s="52">
        <f t="shared" ref="GB40:GB103" ca="1" si="165">$D$2 * EQ40 + $D$3 * GB$6</f>
        <v>0.38102635494996601</v>
      </c>
      <c r="GC40" s="52">
        <f t="shared" ref="GC40:GC103" ca="1" si="166">$D$2 * ER40 + $D$3 * GC$6</f>
        <v>0.36616871280932139</v>
      </c>
      <c r="GD40" s="52">
        <f t="shared" ref="GD40:GD103" ca="1" si="167">$D$2 * ES40 + $D$3 * GD$6</f>
        <v>0.35492062340780467</v>
      </c>
      <c r="GE40" s="52">
        <f t="shared" ref="GE40:GE103" ca="1" si="168">$D$2 * ET40 + $D$3 * GE$6</f>
        <v>0.34922525660808895</v>
      </c>
      <c r="GF40" s="52">
        <f t="shared" ref="GF40:GF103" ca="1" si="169">$D$2 * EU40 + $D$3 * GF$6</f>
        <v>0.35049054101476651</v>
      </c>
      <c r="GG40" s="52">
        <f t="shared" ref="GG40:GG103" ca="1" si="170">$D$2 * EV40 + $D$3 * GG$6</f>
        <v>0.35870218507234702</v>
      </c>
      <c r="GH40" s="52">
        <f t="shared" ref="GH40:GH103" ca="1" si="171">$D$2 * EW40 + $D$3 * GH$6</f>
        <v>0.36872826429598382</v>
      </c>
      <c r="GI40" s="52">
        <f t="shared" ref="GI40:GI103" ca="1" si="172">$D$2 * EX40 + $D$3 * GI$6</f>
        <v>0.37923907629041231</v>
      </c>
      <c r="GJ40" s="52">
        <f t="shared" ref="GJ40:GJ103" ca="1" si="173">$D$2 * EY40 + $D$3 * GJ$6</f>
        <v>0.38863874326370734</v>
      </c>
      <c r="GK40" s="52">
        <f t="shared" ref="GK40:GK103" ca="1" si="174">$D$2 * EZ40 + $D$3 * GK$6</f>
        <v>0.3965132969980793</v>
      </c>
      <c r="GL40" s="52">
        <f t="shared" ref="GL40:GL103" ca="1" si="175">$D$2 * FA40 + $D$3 * GL$6</f>
        <v>0.4021237320692056</v>
      </c>
      <c r="GM40" s="52">
        <f t="shared" ref="GM40:GM103" ca="1" si="176">$D$2 * FB40 + $D$3 * GM$6</f>
        <v>0.40633360503693489</v>
      </c>
      <c r="GN40" s="52">
        <f t="shared" ref="GN40:GN103" ca="1" si="177">$D$2 * FC40 + $D$3 * GN$6</f>
        <v>0.40978677069900193</v>
      </c>
      <c r="GO40" s="52">
        <f t="shared" ref="GO40:GO103" ca="1" si="178">$D$2 * FD40 + $D$3 * GO$6</f>
        <v>0.37992056503613036</v>
      </c>
      <c r="GP40" s="52">
        <f t="shared" ref="GP40:GP103" ca="1" si="179">$D$2 * FE40 + $D$3 * GP$6</f>
        <v>0.3504697684572276</v>
      </c>
      <c r="GQ40" s="52">
        <f t="shared" ref="GQ40:GQ103" ca="1" si="180">$D$2 * FF40 + $D$3 * GQ$6</f>
        <v>0.32314508485919319</v>
      </c>
      <c r="GR40" s="52">
        <f t="shared" ref="GR40:GR103" ca="1" si="181">$D$2 * FG40 + $D$3 * GR$6</f>
        <v>0.29697072631950727</v>
      </c>
      <c r="GS40" s="52">
        <f t="shared" ref="GS40:GS103" ca="1" si="182">$D$2 * FH40 + $D$3 * GS$6</f>
        <v>0.27194878851221305</v>
      </c>
      <c r="GT40" s="52">
        <f t="shared" ref="GT40:GT103" ca="1" si="183">$D$2 * FI40 + $D$3 * GT$6</f>
        <v>0.24762725903736924</v>
      </c>
      <c r="GV40" s="52">
        <f t="shared" ref="GV40:GV103" ca="1" si="184">MAX(FP40:GT40)</f>
        <v>0.6491020940526262</v>
      </c>
      <c r="GW40" s="59">
        <f t="shared" ref="GW40:GW103" ca="1" si="185">MATCH(GV40, FP40:GT40, 0)-1</f>
        <v>0</v>
      </c>
      <c r="GX40" s="52">
        <f t="shared" ref="GX40:GX103" ca="1" si="186">IF(MAX(M40:M100) = MIN(M40:M100), 0, IF(MIN(H40:H70)=0,"NaN",IF(OFFSET($EE40,0,GW40) &lt; 0.000001,0,IF(I40=0,0,OFFSET($EE40,0,GW40)))))</f>
        <v>0.94730628215787849</v>
      </c>
      <c r="GY40" s="52" t="str">
        <f t="shared" ref="GY40:GY103" ca="1" si="187">OFFSET($CY40, 0, GW40)</f>
        <v>Slope</v>
      </c>
      <c r="GZ40" s="52">
        <f t="shared" ref="GZ40:GZ103" ca="1" si="188">IF(MIN(H40:H70)=0,"NaN",IF(GX40=0,0,OFFSET($EE$6,0,GW40)))</f>
        <v>1</v>
      </c>
      <c r="HB40" s="58">
        <f t="shared" ref="HB40:HB103" si="189">ABS(K40)</f>
        <v>3.6050349473953202E-3</v>
      </c>
      <c r="HC40" s="58"/>
      <c r="HE40" s="52">
        <f t="shared" ref="HE40:HE103" si="190">IF(I40=0,0,MIN(MAX(1 - ABS(M41 - K40) / H40, 0), 1))</f>
        <v>0.98215507701039317</v>
      </c>
      <c r="HF40" s="52">
        <f t="shared" ref="HF40:HF103" si="191">IF(MAX(M40:M100) = MIN(M40:M100), 0, IF(MIN(H40:H70)=0,"NaN",IF(I40=0,0,MIN(MAX(1 - ABS(M41 - K40) / $HC$39, 0), 1 ))))</f>
        <v>0</v>
      </c>
      <c r="HH40" s="52">
        <f t="shared" ref="HH40:HH103" ca="1" si="192">IF( $HH$2 = 1, FK40, GX40)</f>
        <v>0.94730628215787849</v>
      </c>
      <c r="HI40" s="52" t="str">
        <f t="shared" ref="HI40:HI103" ca="1" si="193">IF($HH$2 = 1, FM40, GY40)</f>
        <v>Slope</v>
      </c>
      <c r="HJ40" s="59">
        <f t="shared" ref="HJ40:HJ103" ca="1" si="194">IF(HI40 = "Correl", 1, IF(HI40="Slope", 2, 0 ))</f>
        <v>2</v>
      </c>
      <c r="HK40" s="52">
        <f t="shared" ref="HK40:HK103" ca="1" si="195">IF($HH$2=1, FN40, GZ40)</f>
        <v>1</v>
      </c>
      <c r="HL40" s="52">
        <f t="shared" ref="HL40:HL103" si="196">IF($HH$5 = 1, HE40, HF40)</f>
        <v>0</v>
      </c>
      <c r="HM40" s="52">
        <f t="shared" ref="HM40:HM103" si="197">H40</f>
        <v>20</v>
      </c>
      <c r="HN40" s="52">
        <f t="shared" ref="HN40:HN103" si="198">-HM40</f>
        <v>-20</v>
      </c>
      <c r="HP40" s="52">
        <f>ABS(BJ40 - BJ39)</f>
        <v>5.0591703504323951E-4</v>
      </c>
      <c r="HR40" s="52">
        <f t="shared" ref="HR40:HR103" si="199">STDEV( BM40:BM70)</f>
        <v>1.3193245349529356E-4</v>
      </c>
      <c r="HS40">
        <f t="shared" ref="HS40:HS103" si="200">STDEV( BJ40:BJ70)</f>
        <v>1.937167706583931E-3</v>
      </c>
    </row>
    <row r="41" spans="1:228" x14ac:dyDescent="0.2">
      <c r="A41" s="45">
        <v>3</v>
      </c>
      <c r="B41" s="35">
        <f t="shared" si="38"/>
        <v>2.3148148148148146E-4</v>
      </c>
      <c r="C41" s="28">
        <v>-0.36050349473953203</v>
      </c>
      <c r="D41" s="95">
        <v>0</v>
      </c>
      <c r="E41" s="95">
        <v>999999</v>
      </c>
      <c r="F41" s="37">
        <f t="shared" si="26"/>
        <v>166666.5</v>
      </c>
      <c r="G41" s="38">
        <f t="shared" si="29"/>
        <v>0</v>
      </c>
      <c r="H41" s="102">
        <v>20</v>
      </c>
      <c r="I41" s="102">
        <v>2000</v>
      </c>
      <c r="J41" s="28">
        <v>-1.2035442143678701</v>
      </c>
      <c r="K41" s="127">
        <f t="shared" si="30"/>
        <v>-1.2035442143678701E-2</v>
      </c>
      <c r="L41" s="30">
        <f t="shared" si="27"/>
        <v>-1.2035442143678701E-2</v>
      </c>
      <c r="M41" s="101">
        <f t="shared" si="28"/>
        <v>-0.36050349473953203</v>
      </c>
      <c r="N41" s="103">
        <f t="shared" si="39"/>
        <v>4.2152035981416901E-4</v>
      </c>
      <c r="P41" s="66"/>
      <c r="Q41" s="67"/>
      <c r="R41" s="67"/>
      <c r="S41" s="67"/>
      <c r="T41" s="67"/>
      <c r="U41" s="67"/>
      <c r="V41" s="67"/>
      <c r="W41" s="67"/>
      <c r="X41" s="67"/>
      <c r="Y41" s="67"/>
      <c r="Z41" s="67"/>
      <c r="AA41" s="68"/>
      <c r="AD41" s="52">
        <f t="shared" ca="1" si="40"/>
        <v>0.96207270262119293</v>
      </c>
      <c r="AE41" s="52">
        <f t="shared" ca="1" si="40"/>
        <v>1</v>
      </c>
      <c r="AF41" s="52">
        <f t="shared" ca="1" si="40"/>
        <v>0.96591591295596513</v>
      </c>
      <c r="AG41" s="52">
        <f t="shared" ca="1" si="40"/>
        <v>0.88330681794890265</v>
      </c>
      <c r="AH41" s="52">
        <f t="shared" ca="1" si="41"/>
        <v>0.77755014601036487</v>
      </c>
      <c r="AI41" s="52">
        <f t="shared" ca="1" si="41"/>
        <v>0.67022287431926553</v>
      </c>
      <c r="AJ41" s="52">
        <f t="shared" ca="1" si="41"/>
        <v>0.57170991676029415</v>
      </c>
      <c r="AK41" s="52">
        <f t="shared" ca="1" si="41"/>
        <v>0.48399643833798228</v>
      </c>
      <c r="AL41" s="52">
        <f t="shared" ca="1" si="42"/>
        <v>0.41585941090494655</v>
      </c>
      <c r="AM41" s="52">
        <f t="shared" ca="1" si="42"/>
        <v>0.35551874476074946</v>
      </c>
      <c r="AN41" s="52">
        <f t="shared" ca="1" si="42"/>
        <v>0.29280764263098708</v>
      </c>
      <c r="AO41" s="52">
        <f t="shared" ca="1" si="42"/>
        <v>0.22404990585718232</v>
      </c>
      <c r="AP41" s="52">
        <f t="shared" ca="1" si="43"/>
        <v>0.15227084549742195</v>
      </c>
      <c r="AQ41" s="52">
        <f t="shared" ca="1" si="43"/>
        <v>8.8842704082421897E-2</v>
      </c>
      <c r="AR41" s="52">
        <f t="shared" ca="1" si="43"/>
        <v>3.7527443344709151E-2</v>
      </c>
      <c r="AS41" s="52">
        <f t="shared" ca="1" si="43"/>
        <v>2.7966051872317967E-3</v>
      </c>
      <c r="AT41" s="52">
        <f t="shared" ca="1" si="44"/>
        <v>-2.4347564169639194E-2</v>
      </c>
      <c r="AU41" s="52">
        <f t="shared" ca="1" si="44"/>
        <v>-5.2770839119489654E-2</v>
      </c>
      <c r="AV41" s="52">
        <f t="shared" ca="1" si="44"/>
        <v>-8.4857297929201936E-2</v>
      </c>
      <c r="AW41" s="52">
        <f t="shared" ca="1" si="44"/>
        <v>-0.13776362363053549</v>
      </c>
      <c r="AX41" s="52">
        <f t="shared" ca="1" si="45"/>
        <v>-0.21120306945854236</v>
      </c>
      <c r="AY41" s="52">
        <f t="shared" ca="1" si="45"/>
        <v>-0.31695760663689376</v>
      </c>
      <c r="AZ41" s="52">
        <f t="shared" ca="1" si="45"/>
        <v>-0.44456619276608461</v>
      </c>
      <c r="BA41" s="52">
        <f t="shared" ca="1" si="45"/>
        <v>-0.59046849999016204</v>
      </c>
      <c r="BB41" s="52">
        <f t="shared" ca="1" si="46"/>
        <v>-0.72399682283044797</v>
      </c>
      <c r="BC41" s="52">
        <f t="shared" ca="1" si="46"/>
        <v>-0.8209440099373706</v>
      </c>
      <c r="BD41" s="52">
        <f t="shared" ca="1" si="46"/>
        <v>-0.86788988857918847</v>
      </c>
      <c r="BE41" s="52">
        <f t="shared" ca="1" si="46"/>
        <v>-0.87967855970789588</v>
      </c>
      <c r="BF41" s="52">
        <f t="shared" ca="1" si="47"/>
        <v>-0.87491033230222792</v>
      </c>
      <c r="BG41" s="52">
        <f t="shared" ca="1" si="47"/>
        <v>-0.85379187713218196</v>
      </c>
      <c r="BH41" s="52">
        <f t="shared" ca="1" si="47"/>
        <v>-0.81984412967001141</v>
      </c>
      <c r="BJ41" s="52">
        <f t="shared" si="48"/>
        <v>-6.01772107183935E-4</v>
      </c>
      <c r="BK41" s="52">
        <f t="shared" si="49"/>
        <v>1.9264220088746613E-3</v>
      </c>
      <c r="BL41" s="52">
        <f t="shared" si="50"/>
        <v>9.6321100443733072E-5</v>
      </c>
      <c r="BM41" s="52">
        <f t="shared" si="51"/>
        <v>9.6321100443733072E-5</v>
      </c>
      <c r="BN41" s="52">
        <f t="shared" si="52"/>
        <v>0</v>
      </c>
      <c r="BO41" s="52">
        <f t="shared" si="53"/>
        <v>0</v>
      </c>
      <c r="BP41" s="52">
        <f t="shared" si="54"/>
        <v>1.9994484016671562E-3</v>
      </c>
      <c r="BQ41" s="52">
        <f t="shared" si="55"/>
        <v>0.05</v>
      </c>
      <c r="BS41" s="52">
        <f t="shared" ca="1" si="56"/>
        <v>0.12527169354096615</v>
      </c>
      <c r="BT41" s="52">
        <f t="shared" ca="1" si="57"/>
        <v>0.19264220088746617</v>
      </c>
      <c r="BU41" s="52">
        <f t="shared" ca="1" si="58"/>
        <v>0.25672656633175778</v>
      </c>
      <c r="BV41" s="52">
        <f t="shared" ca="1" si="59"/>
        <v>0.30660279592003431</v>
      </c>
      <c r="BW41" s="52">
        <f t="shared" ca="1" si="60"/>
        <v>0.34487144670293357</v>
      </c>
      <c r="BX41" s="52">
        <f t="shared" ca="1" si="61"/>
        <v>0.3750512787045146</v>
      </c>
      <c r="BY41" s="52">
        <f t="shared" ca="1" si="62"/>
        <v>0.39866417446577446</v>
      </c>
      <c r="BZ41" s="52">
        <f t="shared" ca="1" si="63"/>
        <v>0.42032904322672232</v>
      </c>
      <c r="CA41" s="52">
        <f t="shared" ca="1" si="64"/>
        <v>0.43416893737242312</v>
      </c>
      <c r="CB41" s="52">
        <f t="shared" ca="1" si="65"/>
        <v>0.4527731180189164</v>
      </c>
      <c r="CC41" s="52">
        <f t="shared" ca="1" si="66"/>
        <v>0.47367096651155854</v>
      </c>
      <c r="CD41" s="52">
        <f t="shared" ca="1" si="67"/>
        <v>0.49031690433020564</v>
      </c>
      <c r="CE41" s="52">
        <f t="shared" ca="1" si="68"/>
        <v>0.50155649741880626</v>
      </c>
      <c r="CF41" s="52">
        <f t="shared" ca="1" si="69"/>
        <v>0.50196743229002305</v>
      </c>
      <c r="CG41" s="52">
        <f t="shared" ca="1" si="70"/>
        <v>0.48572019935583688</v>
      </c>
      <c r="CH41" s="52">
        <f t="shared" ca="1" si="71"/>
        <v>0.44859101280247088</v>
      </c>
      <c r="CI41" s="52">
        <f t="shared" ca="1" si="72"/>
        <v>0.39062274729639601</v>
      </c>
      <c r="CJ41" s="52">
        <f t="shared" ca="1" si="73"/>
        <v>0.32721117629215218</v>
      </c>
      <c r="CK41" s="52">
        <f t="shared" ca="1" si="74"/>
        <v>0.26234540697553338</v>
      </c>
      <c r="CL41" s="52">
        <f t="shared" ca="1" si="75"/>
        <v>0.20081307272231508</v>
      </c>
      <c r="CM41" s="52">
        <f t="shared" ca="1" si="76"/>
        <v>0.14385607818586593</v>
      </c>
      <c r="CN41" s="52">
        <f t="shared" ca="1" si="77"/>
        <v>9.3691439639153593E-2</v>
      </c>
      <c r="CO41" s="52">
        <f t="shared" ca="1" si="78"/>
        <v>4.7728487402632518E-2</v>
      </c>
      <c r="CP41" s="52">
        <f t="shared" ca="1" si="79"/>
        <v>-3.9103853895570114E-3</v>
      </c>
      <c r="CQ41" s="52">
        <f t="shared" ca="1" si="80"/>
        <v>-6.0175669044838322E-2</v>
      </c>
      <c r="CR41" s="52">
        <f t="shared" ca="1" si="81"/>
        <v>-0.11519472544821312</v>
      </c>
      <c r="CS41" s="52">
        <f t="shared" ca="1" si="82"/>
        <v>-0.16383544290898325</v>
      </c>
      <c r="CT41" s="52">
        <f t="shared" ca="1" si="83"/>
        <v>-0.2090251851947077</v>
      </c>
      <c r="CU41" s="52">
        <f t="shared" ca="1" si="84"/>
        <v>-0.25075766528325705</v>
      </c>
      <c r="CV41" s="52">
        <f t="shared" ca="1" si="85"/>
        <v>-0.29038892037445507</v>
      </c>
      <c r="CW41" s="52">
        <f t="shared" ca="1" si="86"/>
        <v>-0.32867531078837581</v>
      </c>
      <c r="CY41" s="51" t="str">
        <f t="shared" ca="1" si="87"/>
        <v>Slope</v>
      </c>
      <c r="CZ41" s="51" t="str">
        <f t="shared" ca="1" si="88"/>
        <v>Slope</v>
      </c>
      <c r="DA41" s="51" t="str">
        <f t="shared" ca="1" si="89"/>
        <v>Slope</v>
      </c>
      <c r="DB41" s="51" t="str">
        <f t="shared" ca="1" si="90"/>
        <v>Slope</v>
      </c>
      <c r="DC41" s="51" t="str">
        <f t="shared" ca="1" si="91"/>
        <v>Slope</v>
      </c>
      <c r="DD41" s="51" t="str">
        <f t="shared" ca="1" si="92"/>
        <v>Slope</v>
      </c>
      <c r="DE41" s="51" t="str">
        <f t="shared" ca="1" si="93"/>
        <v>Slope</v>
      </c>
      <c r="DF41" s="51" t="str">
        <f t="shared" ca="1" si="94"/>
        <v>Slope</v>
      </c>
      <c r="DG41" s="51" t="str">
        <f t="shared" ca="1" si="95"/>
        <v>Slope</v>
      </c>
      <c r="DH41" s="51" t="str">
        <f t="shared" ca="1" si="96"/>
        <v>Slope</v>
      </c>
      <c r="DI41" s="51" t="str">
        <f t="shared" ca="1" si="97"/>
        <v>Slope</v>
      </c>
      <c r="DJ41" s="51" t="str">
        <f t="shared" ca="1" si="98"/>
        <v>Slope</v>
      </c>
      <c r="DK41" s="51" t="str">
        <f t="shared" ca="1" si="99"/>
        <v>Slope</v>
      </c>
      <c r="DL41" s="51" t="str">
        <f t="shared" ca="1" si="100"/>
        <v>Slope</v>
      </c>
      <c r="DM41" s="51" t="str">
        <f t="shared" ca="1" si="101"/>
        <v>Slope</v>
      </c>
      <c r="DN41" s="51" t="str">
        <f t="shared" ca="1" si="102"/>
        <v>Slope</v>
      </c>
      <c r="DO41" s="51" t="str">
        <f t="shared" ca="1" si="103"/>
        <v>Slope</v>
      </c>
      <c r="DP41" s="51" t="str">
        <f t="shared" ca="1" si="104"/>
        <v>Slope</v>
      </c>
      <c r="DQ41" s="51" t="str">
        <f t="shared" ca="1" si="105"/>
        <v>Slope</v>
      </c>
      <c r="DR41" s="51" t="str">
        <f t="shared" ca="1" si="106"/>
        <v>Slope</v>
      </c>
      <c r="DS41" s="51" t="str">
        <f t="shared" ca="1" si="107"/>
        <v>Slope</v>
      </c>
      <c r="DT41" s="51" t="str">
        <f t="shared" ca="1" si="108"/>
        <v>Slope</v>
      </c>
      <c r="DU41" s="51" t="str">
        <f t="shared" ca="1" si="109"/>
        <v>Slope</v>
      </c>
      <c r="DV41" s="51" t="str">
        <f t="shared" ca="1" si="110"/>
        <v>Slope</v>
      </c>
      <c r="DW41" s="51" t="str">
        <f t="shared" ca="1" si="111"/>
        <v>Slope</v>
      </c>
      <c r="DX41" s="51" t="str">
        <f t="shared" ca="1" si="112"/>
        <v>Slope</v>
      </c>
      <c r="DY41" s="51" t="str">
        <f t="shared" ca="1" si="113"/>
        <v>Slope</v>
      </c>
      <c r="DZ41" s="51" t="str">
        <f t="shared" ca="1" si="114"/>
        <v>Slope</v>
      </c>
      <c r="EA41" s="51" t="str">
        <f t="shared" ca="1" si="115"/>
        <v>Slope</v>
      </c>
      <c r="EB41" s="51" t="str">
        <f t="shared" ca="1" si="116"/>
        <v>Slope</v>
      </c>
      <c r="EC41" s="51" t="str">
        <f t="shared" ca="1" si="117"/>
        <v>Slope</v>
      </c>
      <c r="EE41" s="52">
        <f t="shared" ca="1" si="118"/>
        <v>0.87482462755947754</v>
      </c>
      <c r="EF41" s="52">
        <f t="shared" ca="1" si="119"/>
        <v>0.80745412021297758</v>
      </c>
      <c r="EG41" s="52">
        <f t="shared" ca="1" si="120"/>
        <v>0.74336975476868594</v>
      </c>
      <c r="EH41" s="52">
        <f t="shared" ca="1" si="121"/>
        <v>0.69349352518040941</v>
      </c>
      <c r="EI41" s="52">
        <f t="shared" ca="1" si="122"/>
        <v>0.6552248743975102</v>
      </c>
      <c r="EJ41" s="52">
        <f t="shared" ca="1" si="123"/>
        <v>0.62504504239592906</v>
      </c>
      <c r="EK41" s="52">
        <f t="shared" ca="1" si="124"/>
        <v>0.60143214663466926</v>
      </c>
      <c r="EL41" s="52">
        <f t="shared" ca="1" si="125"/>
        <v>0.5797672778737214</v>
      </c>
      <c r="EM41" s="52">
        <f t="shared" ca="1" si="126"/>
        <v>0.56592738372802054</v>
      </c>
      <c r="EN41" s="52">
        <f t="shared" ca="1" si="127"/>
        <v>0.54732320308152738</v>
      </c>
      <c r="EO41" s="52">
        <f t="shared" ca="1" si="128"/>
        <v>0.52642535458888517</v>
      </c>
      <c r="EP41" s="52">
        <f t="shared" ca="1" si="129"/>
        <v>0.50977941677023808</v>
      </c>
      <c r="EQ41" s="52">
        <f t="shared" ca="1" si="130"/>
        <v>0.49853982368163752</v>
      </c>
      <c r="ER41" s="52">
        <f t="shared" ca="1" si="131"/>
        <v>0.49812888881042072</v>
      </c>
      <c r="ES41" s="52">
        <f t="shared" ca="1" si="132"/>
        <v>0.51437612174460678</v>
      </c>
      <c r="ET41" s="52">
        <f t="shared" ca="1" si="133"/>
        <v>0.55150530829797284</v>
      </c>
      <c r="EU41" s="52">
        <f t="shared" ca="1" si="134"/>
        <v>0.60947357380404776</v>
      </c>
      <c r="EV41" s="52">
        <f t="shared" ca="1" si="135"/>
        <v>0.67288514480829154</v>
      </c>
      <c r="EW41" s="52">
        <f t="shared" ca="1" si="136"/>
        <v>0.73775091412491034</v>
      </c>
      <c r="EX41" s="52">
        <f t="shared" ca="1" si="137"/>
        <v>0.7992832483781287</v>
      </c>
      <c r="EY41" s="52">
        <f t="shared" ca="1" si="138"/>
        <v>0.85624024291457779</v>
      </c>
      <c r="EZ41" s="52">
        <f t="shared" ca="1" si="139"/>
        <v>0.90640488146129017</v>
      </c>
      <c r="FA41" s="52">
        <f t="shared" ca="1" si="140"/>
        <v>0.95236783369781119</v>
      </c>
      <c r="FB41" s="52">
        <f t="shared" ca="1" si="141"/>
        <v>0.99599329350999921</v>
      </c>
      <c r="FC41" s="52">
        <f t="shared" ca="1" si="142"/>
        <v>0.93972800985471794</v>
      </c>
      <c r="FD41" s="52">
        <f t="shared" ca="1" si="143"/>
        <v>0.88470895345134315</v>
      </c>
      <c r="FE41" s="52">
        <f t="shared" ca="1" si="144"/>
        <v>0.83606823599057301</v>
      </c>
      <c r="FF41" s="52">
        <f t="shared" ca="1" si="145"/>
        <v>0.79087849370484853</v>
      </c>
      <c r="FG41" s="52">
        <f t="shared" ca="1" si="146"/>
        <v>0.74914601361629929</v>
      </c>
      <c r="FH41" s="52">
        <f t="shared" ca="1" si="147"/>
        <v>0.70951475852510115</v>
      </c>
      <c r="FI41" s="52">
        <f t="shared" ca="1" si="148"/>
        <v>0.67122836811118047</v>
      </c>
      <c r="FK41" s="52">
        <f t="shared" ca="1" si="149"/>
        <v>0.99599329350999921</v>
      </c>
      <c r="FL41" s="59">
        <f t="shared" ca="1" si="150"/>
        <v>23</v>
      </c>
      <c r="FM41" s="59" t="str">
        <f t="shared" ca="1" si="151"/>
        <v>Slope</v>
      </c>
      <c r="FN41" s="52">
        <f t="shared" ca="1" si="152"/>
        <v>0.26666666666666672</v>
      </c>
      <c r="FP41" s="52">
        <f t="shared" ca="1" si="153"/>
        <v>0.62494154251982581</v>
      </c>
      <c r="FQ41" s="52">
        <f t="shared" ca="1" si="154"/>
        <v>0.60248470673765908</v>
      </c>
      <c r="FR41" s="52">
        <f t="shared" ca="1" si="155"/>
        <v>0.57001214047845083</v>
      </c>
      <c r="FS41" s="52">
        <f t="shared" ca="1" si="156"/>
        <v>0.54227561950458092</v>
      </c>
      <c r="FT41" s="52">
        <f t="shared" ca="1" si="157"/>
        <v>0.51840829146583678</v>
      </c>
      <c r="FU41" s="52">
        <f t="shared" ca="1" si="158"/>
        <v>0.49723723635419853</v>
      </c>
      <c r="FV41" s="52">
        <f t="shared" ca="1" si="159"/>
        <v>0.47825515998933421</v>
      </c>
      <c r="FW41" s="52">
        <f t="shared" ca="1" si="160"/>
        <v>0.45992242595790711</v>
      </c>
      <c r="FX41" s="52">
        <f t="shared" ca="1" si="161"/>
        <v>0.44419801679822901</v>
      </c>
      <c r="FY41" s="52">
        <f t="shared" ca="1" si="162"/>
        <v>0.4268855121382869</v>
      </c>
      <c r="FZ41" s="52">
        <f t="shared" ca="1" si="163"/>
        <v>0.40880845152962836</v>
      </c>
      <c r="GA41" s="52">
        <f t="shared" ca="1" si="164"/>
        <v>0.39214869447896827</v>
      </c>
      <c r="GB41" s="52">
        <f t="shared" ca="1" si="165"/>
        <v>0.37729105233832361</v>
      </c>
      <c r="GC41" s="52">
        <f t="shared" ca="1" si="166"/>
        <v>0.36604296293680688</v>
      </c>
      <c r="GD41" s="52">
        <f t="shared" ca="1" si="167"/>
        <v>0.36034759613709111</v>
      </c>
      <c r="GE41" s="52">
        <f t="shared" ca="1" si="168"/>
        <v>0.36161288054376872</v>
      </c>
      <c r="GF41" s="52">
        <f t="shared" ca="1" si="169"/>
        <v>0.36982452460134924</v>
      </c>
      <c r="GG41" s="52">
        <f t="shared" ca="1" si="170"/>
        <v>0.37985060382498603</v>
      </c>
      <c r="GH41" s="52">
        <f t="shared" ca="1" si="171"/>
        <v>0.39036141581941453</v>
      </c>
      <c r="GI41" s="52">
        <f t="shared" ca="1" si="172"/>
        <v>0.3997610827927095</v>
      </c>
      <c r="GJ41" s="52">
        <f t="shared" ca="1" si="173"/>
        <v>0.40763563652708146</v>
      </c>
      <c r="GK41" s="52">
        <f t="shared" ca="1" si="174"/>
        <v>0.41324607159820781</v>
      </c>
      <c r="GL41" s="52">
        <f t="shared" ca="1" si="175"/>
        <v>0.41745594456593704</v>
      </c>
      <c r="GM41" s="52">
        <f t="shared" ca="1" si="176"/>
        <v>0.42088665339222198</v>
      </c>
      <c r="GN41" s="52">
        <f t="shared" ca="1" si="177"/>
        <v>0.39102044772935041</v>
      </c>
      <c r="GO41" s="52">
        <f t="shared" ca="1" si="178"/>
        <v>0.3615696511504477</v>
      </c>
      <c r="GP41" s="52">
        <f t="shared" ca="1" si="179"/>
        <v>0.33424496755241317</v>
      </c>
      <c r="GQ41" s="52">
        <f t="shared" ca="1" si="180"/>
        <v>0.30807060901272726</v>
      </c>
      <c r="GR41" s="52">
        <f t="shared" ca="1" si="181"/>
        <v>0.28304867120543309</v>
      </c>
      <c r="GS41" s="52">
        <f t="shared" ca="1" si="182"/>
        <v>0.25872714173058925</v>
      </c>
      <c r="GT41" s="52">
        <f t="shared" ca="1" si="183"/>
        <v>0.23485390048150459</v>
      </c>
      <c r="GV41" s="52">
        <f t="shared" ca="1" si="184"/>
        <v>0.62494154251982581</v>
      </c>
      <c r="GW41" s="59">
        <f t="shared" ca="1" si="185"/>
        <v>0</v>
      </c>
      <c r="GX41" s="52">
        <f t="shared" ca="1" si="186"/>
        <v>0.87482462755947754</v>
      </c>
      <c r="GY41" s="52" t="str">
        <f t="shared" ca="1" si="187"/>
        <v>Slope</v>
      </c>
      <c r="GZ41" s="52">
        <f t="shared" ca="1" si="188"/>
        <v>1</v>
      </c>
      <c r="HB41" s="58">
        <f t="shared" si="189"/>
        <v>1.2035442143678701E-2</v>
      </c>
      <c r="HC41" s="58"/>
      <c r="HE41" s="52">
        <f t="shared" si="190"/>
        <v>0.94042456138879049</v>
      </c>
      <c r="HF41" s="52">
        <f t="shared" si="191"/>
        <v>0</v>
      </c>
      <c r="HH41" s="52">
        <f t="shared" ca="1" si="192"/>
        <v>0.87482462755947754</v>
      </c>
      <c r="HI41" s="52" t="str">
        <f t="shared" ca="1" si="193"/>
        <v>Slope</v>
      </c>
      <c r="HJ41" s="59">
        <f t="shared" ca="1" si="194"/>
        <v>2</v>
      </c>
      <c r="HK41" s="52">
        <f t="shared" ca="1" si="195"/>
        <v>1</v>
      </c>
      <c r="HL41" s="52">
        <f t="shared" si="196"/>
        <v>0</v>
      </c>
      <c r="HM41" s="52">
        <f t="shared" si="197"/>
        <v>20</v>
      </c>
      <c r="HN41" s="52">
        <f t="shared" si="198"/>
        <v>-20</v>
      </c>
      <c r="HP41" s="52">
        <f t="shared" ref="HP41:HP104" si="201">ABS(BJ41 - BJ40)</f>
        <v>4.2152035981416901E-4</v>
      </c>
      <c r="HR41" s="52">
        <f t="shared" si="199"/>
        <v>1.4128013813676248E-4</v>
      </c>
      <c r="HS41">
        <f t="shared" si="200"/>
        <v>1.9994484016671562E-3</v>
      </c>
    </row>
    <row r="42" spans="1:228" x14ac:dyDescent="0.2">
      <c r="A42" s="45">
        <v>4</v>
      </c>
      <c r="B42" s="35">
        <f t="shared" si="38"/>
        <v>3.4722222222222218E-4</v>
      </c>
      <c r="C42" s="28">
        <v>-1.2035442143678701</v>
      </c>
      <c r="D42" s="95">
        <v>0</v>
      </c>
      <c r="E42" s="95">
        <v>999999</v>
      </c>
      <c r="F42" s="37">
        <f t="shared" si="26"/>
        <v>166666.5</v>
      </c>
      <c r="G42" s="38">
        <f t="shared" si="29"/>
        <v>0</v>
      </c>
      <c r="H42" s="102">
        <v>20</v>
      </c>
      <c r="I42" s="102">
        <v>2000</v>
      </c>
      <c r="J42" s="28">
        <v>-2.1812294423580201</v>
      </c>
      <c r="K42" s="127">
        <f t="shared" si="30"/>
        <v>-2.1812294423580202E-2</v>
      </c>
      <c r="L42" s="30">
        <f t="shared" si="27"/>
        <v>-2.1812294423580202E-2</v>
      </c>
      <c r="M42" s="101">
        <f t="shared" si="28"/>
        <v>-1.2035442143678701</v>
      </c>
      <c r="N42" s="103">
        <f t="shared" si="39"/>
        <v>4.8884261399507513E-4</v>
      </c>
      <c r="P42" s="66"/>
      <c r="Q42" s="67"/>
      <c r="R42" s="67"/>
      <c r="S42" s="67"/>
      <c r="T42" s="67"/>
      <c r="U42" s="67"/>
      <c r="V42" s="67"/>
      <c r="W42" s="67"/>
      <c r="X42" s="67"/>
      <c r="Y42" s="67"/>
      <c r="Z42" s="67"/>
      <c r="AA42" s="68"/>
      <c r="AD42" s="52">
        <f t="shared" ca="1" si="40"/>
        <v>0.96591591295596513</v>
      </c>
      <c r="AE42" s="52">
        <f t="shared" ca="1" si="40"/>
        <v>1.0000000000000002</v>
      </c>
      <c r="AF42" s="52">
        <f t="shared" ca="1" si="40"/>
        <v>0.96780238543415897</v>
      </c>
      <c r="AG42" s="52">
        <f t="shared" ca="1" si="40"/>
        <v>0.89265629605076457</v>
      </c>
      <c r="AH42" s="52">
        <f t="shared" ca="1" si="41"/>
        <v>0.79581596331258253</v>
      </c>
      <c r="AI42" s="52">
        <f t="shared" ca="1" si="41"/>
        <v>0.69600381887924734</v>
      </c>
      <c r="AJ42" s="52">
        <f t="shared" ca="1" si="41"/>
        <v>0.60376506981500655</v>
      </c>
      <c r="AK42" s="52">
        <f t="shared" ca="1" si="41"/>
        <v>0.5299982778571064</v>
      </c>
      <c r="AL42" s="52">
        <f t="shared" ca="1" si="42"/>
        <v>0.47222176627672646</v>
      </c>
      <c r="AM42" s="52">
        <f t="shared" ca="1" si="42"/>
        <v>0.41642138914572074</v>
      </c>
      <c r="AN42" s="52">
        <f t="shared" ca="1" si="42"/>
        <v>0.35691626203752952</v>
      </c>
      <c r="AO42" s="52">
        <f t="shared" ca="1" si="42"/>
        <v>0.2935087005128833</v>
      </c>
      <c r="AP42" s="52">
        <f t="shared" ca="1" si="43"/>
        <v>0.23288207092400404</v>
      </c>
      <c r="AQ42" s="52">
        <f t="shared" ca="1" si="43"/>
        <v>0.18027182809546499</v>
      </c>
      <c r="AR42" s="52">
        <f t="shared" ca="1" si="43"/>
        <v>0.13901375722297835</v>
      </c>
      <c r="AS42" s="52">
        <f t="shared" ca="1" si="43"/>
        <v>0.1063321203468561</v>
      </c>
      <c r="AT42" s="52">
        <f t="shared" ca="1" si="44"/>
        <v>6.9062794891308649E-2</v>
      </c>
      <c r="AU42" s="52">
        <f t="shared" ca="1" si="44"/>
        <v>2.6780687990583439E-2</v>
      </c>
      <c r="AV42" s="52">
        <f t="shared" ca="1" si="44"/>
        <v>-4.0733546452444272E-2</v>
      </c>
      <c r="AW42" s="52">
        <f t="shared" ca="1" si="44"/>
        <v>-0.12274630527011231</v>
      </c>
      <c r="AX42" s="52">
        <f t="shared" ca="1" si="45"/>
        <v>-0.22508664927209446</v>
      </c>
      <c r="AY42" s="52">
        <f t="shared" ca="1" si="45"/>
        <v>-0.34710927466497421</v>
      </c>
      <c r="AZ42" s="52">
        <f t="shared" ca="1" si="45"/>
        <v>-0.49172625327368669</v>
      </c>
      <c r="BA42" s="52">
        <f t="shared" ca="1" si="45"/>
        <v>-0.63754512966902344</v>
      </c>
      <c r="BB42" s="52">
        <f t="shared" ca="1" si="46"/>
        <v>-0.75582648001626318</v>
      </c>
      <c r="BC42" s="52">
        <f t="shared" ca="1" si="46"/>
        <v>-0.83441358333410409</v>
      </c>
      <c r="BD42" s="52">
        <f t="shared" ca="1" si="46"/>
        <v>-0.87959488562896704</v>
      </c>
      <c r="BE42" s="52">
        <f t="shared" ca="1" si="46"/>
        <v>-0.89975688723697711</v>
      </c>
      <c r="BF42" s="52">
        <f t="shared" ca="1" si="47"/>
        <v>-0.90336704055231454</v>
      </c>
      <c r="BG42" s="52">
        <f t="shared" ca="1" si="47"/>
        <v>-0.89176414056862074</v>
      </c>
      <c r="BH42" s="52">
        <f t="shared" ca="1" si="47"/>
        <v>-0.86859542855799521</v>
      </c>
      <c r="BJ42" s="52">
        <f t="shared" si="48"/>
        <v>-1.0906147211790101E-3</v>
      </c>
      <c r="BK42" s="52">
        <f t="shared" si="49"/>
        <v>2.5672656633175775E-3</v>
      </c>
      <c r="BL42" s="52">
        <f t="shared" si="50"/>
        <v>1.2836328316587886E-4</v>
      </c>
      <c r="BM42" s="52">
        <f t="shared" si="51"/>
        <v>1.2836328316587886E-4</v>
      </c>
      <c r="BN42" s="52">
        <f t="shared" si="52"/>
        <v>0</v>
      </c>
      <c r="BO42" s="52">
        <f t="shared" si="53"/>
        <v>0</v>
      </c>
      <c r="BP42" s="52">
        <f t="shared" si="54"/>
        <v>2.0854268944713863E-3</v>
      </c>
      <c r="BQ42" s="52">
        <f t="shared" si="55"/>
        <v>0.05</v>
      </c>
      <c r="BS42" s="52">
        <f t="shared" ca="1" si="56"/>
        <v>0.19264220088746617</v>
      </c>
      <c r="BT42" s="52">
        <f t="shared" ca="1" si="57"/>
        <v>0.25672656633175778</v>
      </c>
      <c r="BU42" s="52">
        <f t="shared" ca="1" si="58"/>
        <v>0.30660279592003431</v>
      </c>
      <c r="BV42" s="52">
        <f t="shared" ca="1" si="59"/>
        <v>0.34487144670293357</v>
      </c>
      <c r="BW42" s="52">
        <f t="shared" ca="1" si="60"/>
        <v>0.3750512787045146</v>
      </c>
      <c r="BX42" s="52">
        <f t="shared" ca="1" si="61"/>
        <v>0.39866417446577446</v>
      </c>
      <c r="BY42" s="52">
        <f t="shared" ca="1" si="62"/>
        <v>0.42032904322672232</v>
      </c>
      <c r="BZ42" s="52">
        <f t="shared" ca="1" si="63"/>
        <v>0.43416893737242312</v>
      </c>
      <c r="CA42" s="52">
        <f t="shared" ca="1" si="64"/>
        <v>0.4527731180189164</v>
      </c>
      <c r="CB42" s="52">
        <f t="shared" ca="1" si="65"/>
        <v>0.47367096651155854</v>
      </c>
      <c r="CC42" s="52">
        <f t="shared" ca="1" si="66"/>
        <v>0.49031690433020564</v>
      </c>
      <c r="CD42" s="52">
        <f t="shared" ca="1" si="67"/>
        <v>0.50155649741880626</v>
      </c>
      <c r="CE42" s="52">
        <f t="shared" ca="1" si="68"/>
        <v>0.50196743229002305</v>
      </c>
      <c r="CF42" s="52">
        <f t="shared" ca="1" si="69"/>
        <v>0.48572019935583688</v>
      </c>
      <c r="CG42" s="52">
        <f t="shared" ca="1" si="70"/>
        <v>0.44859101280247088</v>
      </c>
      <c r="CH42" s="52">
        <f t="shared" ca="1" si="71"/>
        <v>0.39062274729639601</v>
      </c>
      <c r="CI42" s="52">
        <f t="shared" ca="1" si="72"/>
        <v>0.32721117629215218</v>
      </c>
      <c r="CJ42" s="52">
        <f t="shared" ca="1" si="73"/>
        <v>0.26234540697553338</v>
      </c>
      <c r="CK42" s="52">
        <f t="shared" ca="1" si="74"/>
        <v>0.20081307272231508</v>
      </c>
      <c r="CL42" s="52">
        <f t="shared" ca="1" si="75"/>
        <v>0.14385607818586593</v>
      </c>
      <c r="CM42" s="52">
        <f t="shared" ca="1" si="76"/>
        <v>9.3691439639153593E-2</v>
      </c>
      <c r="CN42" s="52">
        <f t="shared" ca="1" si="77"/>
        <v>4.7728487402632518E-2</v>
      </c>
      <c r="CO42" s="52">
        <f t="shared" ca="1" si="78"/>
        <v>-3.9103853895570114E-3</v>
      </c>
      <c r="CP42" s="52">
        <f t="shared" ca="1" si="79"/>
        <v>-6.0175669044838322E-2</v>
      </c>
      <c r="CQ42" s="52">
        <f t="shared" ca="1" si="80"/>
        <v>-0.11519472544821312</v>
      </c>
      <c r="CR42" s="52">
        <f t="shared" ca="1" si="81"/>
        <v>-0.16383544290898325</v>
      </c>
      <c r="CS42" s="52">
        <f t="shared" ca="1" si="82"/>
        <v>-0.2090251851947077</v>
      </c>
      <c r="CT42" s="52">
        <f t="shared" ca="1" si="83"/>
        <v>-0.25075766528325705</v>
      </c>
      <c r="CU42" s="52">
        <f t="shared" ca="1" si="84"/>
        <v>-0.29038892037445507</v>
      </c>
      <c r="CV42" s="52">
        <f t="shared" ca="1" si="85"/>
        <v>-0.32867531078837581</v>
      </c>
      <c r="CW42" s="52">
        <f t="shared" ca="1" si="86"/>
        <v>-0.36399896172506202</v>
      </c>
      <c r="CY42" s="51" t="str">
        <f t="shared" ca="1" si="87"/>
        <v>Slope</v>
      </c>
      <c r="CZ42" s="51" t="str">
        <f t="shared" ca="1" si="88"/>
        <v>Slope</v>
      </c>
      <c r="DA42" s="51" t="str">
        <f t="shared" ca="1" si="89"/>
        <v>Slope</v>
      </c>
      <c r="DB42" s="51" t="str">
        <f t="shared" ca="1" si="90"/>
        <v>Slope</v>
      </c>
      <c r="DC42" s="51" t="str">
        <f t="shared" ca="1" si="91"/>
        <v>Slope</v>
      </c>
      <c r="DD42" s="51" t="str">
        <f t="shared" ca="1" si="92"/>
        <v>Slope</v>
      </c>
      <c r="DE42" s="51" t="str">
        <f t="shared" ca="1" si="93"/>
        <v>Slope</v>
      </c>
      <c r="DF42" s="51" t="str">
        <f t="shared" ca="1" si="94"/>
        <v>Slope</v>
      </c>
      <c r="DG42" s="51" t="str">
        <f t="shared" ca="1" si="95"/>
        <v>Slope</v>
      </c>
      <c r="DH42" s="51" t="str">
        <f t="shared" ca="1" si="96"/>
        <v>Slope</v>
      </c>
      <c r="DI42" s="51" t="str">
        <f t="shared" ca="1" si="97"/>
        <v>Slope</v>
      </c>
      <c r="DJ42" s="51" t="str">
        <f t="shared" ca="1" si="98"/>
        <v>Slope</v>
      </c>
      <c r="DK42" s="51" t="str">
        <f t="shared" ca="1" si="99"/>
        <v>Slope</v>
      </c>
      <c r="DL42" s="51" t="str">
        <f t="shared" ca="1" si="100"/>
        <v>Slope</v>
      </c>
      <c r="DM42" s="51" t="str">
        <f t="shared" ca="1" si="101"/>
        <v>Slope</v>
      </c>
      <c r="DN42" s="51" t="str">
        <f t="shared" ca="1" si="102"/>
        <v>Slope</v>
      </c>
      <c r="DO42" s="51" t="str">
        <f t="shared" ca="1" si="103"/>
        <v>Slope</v>
      </c>
      <c r="DP42" s="51" t="str">
        <f t="shared" ca="1" si="104"/>
        <v>Slope</v>
      </c>
      <c r="DQ42" s="51" t="str">
        <f t="shared" ca="1" si="105"/>
        <v>Slope</v>
      </c>
      <c r="DR42" s="51" t="str">
        <f t="shared" ca="1" si="106"/>
        <v>Slope</v>
      </c>
      <c r="DS42" s="51" t="str">
        <f t="shared" ca="1" si="107"/>
        <v>Slope</v>
      </c>
      <c r="DT42" s="51" t="str">
        <f t="shared" ca="1" si="108"/>
        <v>Slope</v>
      </c>
      <c r="DU42" s="51" t="str">
        <f t="shared" ca="1" si="109"/>
        <v>Slope</v>
      </c>
      <c r="DV42" s="51" t="str">
        <f t="shared" ca="1" si="110"/>
        <v>Slope</v>
      </c>
      <c r="DW42" s="51" t="str">
        <f t="shared" ca="1" si="111"/>
        <v>Slope</v>
      </c>
      <c r="DX42" s="51" t="str">
        <f t="shared" ca="1" si="112"/>
        <v>Slope</v>
      </c>
      <c r="DY42" s="51" t="str">
        <f t="shared" ca="1" si="113"/>
        <v>Slope</v>
      </c>
      <c r="DZ42" s="51" t="str">
        <f t="shared" ca="1" si="114"/>
        <v>Slope</v>
      </c>
      <c r="EA42" s="51" t="str">
        <f t="shared" ca="1" si="115"/>
        <v>Slope</v>
      </c>
      <c r="EB42" s="51" t="str">
        <f t="shared" ca="1" si="116"/>
        <v>Slope</v>
      </c>
      <c r="EC42" s="51" t="str">
        <f t="shared" ca="1" si="117"/>
        <v>Slope</v>
      </c>
      <c r="EE42" s="52">
        <f t="shared" ca="1" si="118"/>
        <v>0.8074861623956997</v>
      </c>
      <c r="EF42" s="52">
        <f t="shared" ca="1" si="119"/>
        <v>0.74340179695140818</v>
      </c>
      <c r="EG42" s="52">
        <f t="shared" ca="1" si="120"/>
        <v>0.69352556736313153</v>
      </c>
      <c r="EH42" s="52">
        <f t="shared" ca="1" si="121"/>
        <v>0.65525691658023233</v>
      </c>
      <c r="EI42" s="52">
        <f t="shared" ca="1" si="122"/>
        <v>0.6250770845786513</v>
      </c>
      <c r="EJ42" s="52">
        <f t="shared" ca="1" si="123"/>
        <v>0.6014641888173915</v>
      </c>
      <c r="EK42" s="52">
        <f t="shared" ca="1" si="124"/>
        <v>0.57979932005644352</v>
      </c>
      <c r="EL42" s="52">
        <f t="shared" ca="1" si="125"/>
        <v>0.56595942591074277</v>
      </c>
      <c r="EM42" s="52">
        <f t="shared" ca="1" si="126"/>
        <v>0.5473552452642495</v>
      </c>
      <c r="EN42" s="52">
        <f t="shared" ca="1" si="127"/>
        <v>0.5264573967716073</v>
      </c>
      <c r="EO42" s="52">
        <f t="shared" ca="1" si="128"/>
        <v>0.50981145895296032</v>
      </c>
      <c r="EP42" s="52">
        <f t="shared" ca="1" si="129"/>
        <v>0.49857186586435964</v>
      </c>
      <c r="EQ42" s="52">
        <f t="shared" ca="1" si="130"/>
        <v>0.49816093099314285</v>
      </c>
      <c r="ER42" s="52">
        <f t="shared" ca="1" si="131"/>
        <v>0.51440816392732902</v>
      </c>
      <c r="ES42" s="52">
        <f t="shared" ca="1" si="132"/>
        <v>0.55153735048069508</v>
      </c>
      <c r="ET42" s="52">
        <f t="shared" ca="1" si="133"/>
        <v>0.60950561598676989</v>
      </c>
      <c r="EU42" s="52">
        <f t="shared" ca="1" si="134"/>
        <v>0.67291718699101377</v>
      </c>
      <c r="EV42" s="52">
        <f t="shared" ca="1" si="135"/>
        <v>0.73778295630763258</v>
      </c>
      <c r="EW42" s="52">
        <f t="shared" ca="1" si="136"/>
        <v>0.79931529056085082</v>
      </c>
      <c r="EX42" s="52">
        <f t="shared" ca="1" si="137"/>
        <v>0.85627228509729991</v>
      </c>
      <c r="EY42" s="52">
        <f t="shared" ca="1" si="138"/>
        <v>0.90643692364401229</v>
      </c>
      <c r="EZ42" s="52">
        <f t="shared" ca="1" si="139"/>
        <v>0.95239987588053332</v>
      </c>
      <c r="FA42" s="52">
        <f t="shared" ca="1" si="140"/>
        <v>0.99596125132727709</v>
      </c>
      <c r="FB42" s="52">
        <f t="shared" ca="1" si="141"/>
        <v>0.93969596767199581</v>
      </c>
      <c r="FC42" s="52">
        <f t="shared" ca="1" si="142"/>
        <v>0.88467691126862102</v>
      </c>
      <c r="FD42" s="52">
        <f t="shared" ca="1" si="143"/>
        <v>0.83603619380785088</v>
      </c>
      <c r="FE42" s="52">
        <f t="shared" ca="1" si="144"/>
        <v>0.7908464515221264</v>
      </c>
      <c r="FF42" s="52">
        <f t="shared" ca="1" si="145"/>
        <v>0.74911397143357705</v>
      </c>
      <c r="FG42" s="52">
        <f t="shared" ca="1" si="146"/>
        <v>0.70948271634237903</v>
      </c>
      <c r="FH42" s="52">
        <f t="shared" ca="1" si="147"/>
        <v>0.67119632592845835</v>
      </c>
      <c r="FI42" s="52">
        <f t="shared" ca="1" si="148"/>
        <v>0.63587267499177202</v>
      </c>
      <c r="FK42" s="52">
        <f t="shared" ca="1" si="149"/>
        <v>0.99596125132727709</v>
      </c>
      <c r="FL42" s="59">
        <f t="shared" ca="1" si="150"/>
        <v>22</v>
      </c>
      <c r="FM42" s="59" t="str">
        <f t="shared" ca="1" si="151"/>
        <v>Slope</v>
      </c>
      <c r="FN42" s="52">
        <f t="shared" ca="1" si="152"/>
        <v>0.30000000000000004</v>
      </c>
      <c r="FP42" s="52">
        <f t="shared" ca="1" si="153"/>
        <v>0.60249538746523323</v>
      </c>
      <c r="FQ42" s="52">
        <f t="shared" ca="1" si="154"/>
        <v>0.58113393231713606</v>
      </c>
      <c r="FR42" s="52">
        <f t="shared" ca="1" si="155"/>
        <v>0.55339741134326603</v>
      </c>
      <c r="FS42" s="52">
        <f t="shared" ca="1" si="156"/>
        <v>0.52953008330452189</v>
      </c>
      <c r="FT42" s="52">
        <f t="shared" ca="1" si="157"/>
        <v>0.50835902819288381</v>
      </c>
      <c r="FU42" s="52">
        <f t="shared" ca="1" si="158"/>
        <v>0.48937695182801932</v>
      </c>
      <c r="FV42" s="52">
        <f t="shared" ca="1" si="159"/>
        <v>0.47104421779659228</v>
      </c>
      <c r="FW42" s="52">
        <f t="shared" ca="1" si="160"/>
        <v>0.45531980863691424</v>
      </c>
      <c r="FX42" s="52">
        <f t="shared" ca="1" si="161"/>
        <v>0.43800730397697202</v>
      </c>
      <c r="FY42" s="52">
        <f t="shared" ca="1" si="162"/>
        <v>0.41993024336831353</v>
      </c>
      <c r="FZ42" s="52">
        <f t="shared" ca="1" si="163"/>
        <v>0.40327048631765339</v>
      </c>
      <c r="GA42" s="52">
        <f t="shared" ca="1" si="164"/>
        <v>0.38841284417700878</v>
      </c>
      <c r="GB42" s="52">
        <f t="shared" ca="1" si="165"/>
        <v>0.37716475477549205</v>
      </c>
      <c r="GC42" s="52">
        <f t="shared" ca="1" si="166"/>
        <v>0.37146938797577633</v>
      </c>
      <c r="GD42" s="52">
        <f t="shared" ca="1" si="167"/>
        <v>0.37273467238245389</v>
      </c>
      <c r="GE42" s="52">
        <f t="shared" ca="1" si="168"/>
        <v>0.3809463164400344</v>
      </c>
      <c r="GF42" s="52">
        <f t="shared" ca="1" si="169"/>
        <v>0.39097239566367126</v>
      </c>
      <c r="GG42" s="52">
        <f t="shared" ca="1" si="170"/>
        <v>0.40148320765809975</v>
      </c>
      <c r="GH42" s="52">
        <f t="shared" ca="1" si="171"/>
        <v>0.41088287463139467</v>
      </c>
      <c r="GI42" s="52">
        <f t="shared" ca="1" si="172"/>
        <v>0.41875742836576657</v>
      </c>
      <c r="GJ42" s="52">
        <f t="shared" ca="1" si="173"/>
        <v>0.42436786343689298</v>
      </c>
      <c r="GK42" s="52">
        <f t="shared" ca="1" si="174"/>
        <v>0.42857773640462221</v>
      </c>
      <c r="GL42" s="52">
        <f t="shared" ca="1" si="175"/>
        <v>0.43198708377575901</v>
      </c>
      <c r="GM42" s="52">
        <f t="shared" ca="1" si="176"/>
        <v>0.40212087811288749</v>
      </c>
      <c r="GN42" s="52">
        <f t="shared" ca="1" si="177"/>
        <v>0.37267008153398473</v>
      </c>
      <c r="GO42" s="52">
        <f t="shared" ca="1" si="178"/>
        <v>0.34534539793595026</v>
      </c>
      <c r="GP42" s="52">
        <f t="shared" ca="1" si="179"/>
        <v>0.31917103939626429</v>
      </c>
      <c r="GQ42" s="52">
        <f t="shared" ca="1" si="180"/>
        <v>0.29414910158897012</v>
      </c>
      <c r="GR42" s="52">
        <f t="shared" ca="1" si="181"/>
        <v>0.26982757211412634</v>
      </c>
      <c r="GS42" s="52">
        <f t="shared" ca="1" si="182"/>
        <v>0.24595433086504168</v>
      </c>
      <c r="GT42" s="52">
        <f t="shared" ca="1" si="183"/>
        <v>0.22306866944170176</v>
      </c>
      <c r="GV42" s="52">
        <f t="shared" ca="1" si="184"/>
        <v>0.60249538746523323</v>
      </c>
      <c r="GW42" s="59">
        <f t="shared" ca="1" si="185"/>
        <v>0</v>
      </c>
      <c r="GX42" s="52">
        <f t="shared" ca="1" si="186"/>
        <v>0.8074861623956997</v>
      </c>
      <c r="GY42" s="52" t="str">
        <f t="shared" ca="1" si="187"/>
        <v>Slope</v>
      </c>
      <c r="GZ42" s="52">
        <f t="shared" ca="1" si="188"/>
        <v>1</v>
      </c>
      <c r="HB42" s="58">
        <f t="shared" si="189"/>
        <v>2.1812294423580202E-2</v>
      </c>
      <c r="HC42" s="58"/>
      <c r="HE42" s="52">
        <f t="shared" si="190"/>
        <v>0.89202914260327804</v>
      </c>
      <c r="HF42" s="52">
        <f t="shared" si="191"/>
        <v>0</v>
      </c>
      <c r="HH42" s="52">
        <f t="shared" ca="1" si="192"/>
        <v>0.8074861623956997</v>
      </c>
      <c r="HI42" s="52" t="str">
        <f t="shared" ca="1" si="193"/>
        <v>Slope</v>
      </c>
      <c r="HJ42" s="59">
        <f t="shared" ca="1" si="194"/>
        <v>2</v>
      </c>
      <c r="HK42" s="52">
        <f t="shared" ca="1" si="195"/>
        <v>1</v>
      </c>
      <c r="HL42" s="52">
        <f t="shared" si="196"/>
        <v>0</v>
      </c>
      <c r="HM42" s="52">
        <f t="shared" si="197"/>
        <v>20</v>
      </c>
      <c r="HN42" s="52">
        <f t="shared" si="198"/>
        <v>-20</v>
      </c>
      <c r="HP42" s="52">
        <f t="shared" si="201"/>
        <v>4.8884261399507513E-4</v>
      </c>
      <c r="HR42" s="52">
        <f t="shared" si="199"/>
        <v>1.5039464996061182E-4</v>
      </c>
      <c r="HS42">
        <f t="shared" si="200"/>
        <v>2.0854268944713863E-3</v>
      </c>
    </row>
    <row r="43" spans="1:228" x14ac:dyDescent="0.2">
      <c r="A43" s="45">
        <v>5</v>
      </c>
      <c r="B43" s="35">
        <f t="shared" si="38"/>
        <v>4.6296296296296293E-4</v>
      </c>
      <c r="C43" s="28">
        <v>-2.1812294423580201</v>
      </c>
      <c r="D43" s="95">
        <v>0</v>
      </c>
      <c r="E43" s="95">
        <v>999999</v>
      </c>
      <c r="F43" s="37">
        <f t="shared" si="26"/>
        <v>166666.5</v>
      </c>
      <c r="G43" s="38">
        <f t="shared" si="29"/>
        <v>0</v>
      </c>
      <c r="H43" s="102">
        <v>20</v>
      </c>
      <c r="I43" s="102">
        <v>2000</v>
      </c>
      <c r="J43" s="28">
        <v>-3.3365345001220699</v>
      </c>
      <c r="K43" s="127">
        <f t="shared" si="30"/>
        <v>-3.3365345001220695E-2</v>
      </c>
      <c r="L43" s="30">
        <f t="shared" si="27"/>
        <v>-3.3365345001220695E-2</v>
      </c>
      <c r="M43" s="101">
        <f t="shared" si="28"/>
        <v>-2.1812294423580201</v>
      </c>
      <c r="N43" s="103">
        <f t="shared" si="39"/>
        <v>5.7765252888202488E-4</v>
      </c>
      <c r="P43" s="66"/>
      <c r="Q43" s="67"/>
      <c r="R43" s="67"/>
      <c r="S43" s="67"/>
      <c r="T43" s="67"/>
      <c r="U43" s="67"/>
      <c r="V43" s="67"/>
      <c r="W43" s="67"/>
      <c r="X43" s="67"/>
      <c r="Y43" s="67"/>
      <c r="Z43" s="67"/>
      <c r="AA43" s="68"/>
      <c r="AD43" s="52">
        <f t="shared" ca="1" si="40"/>
        <v>0.96780238543415864</v>
      </c>
      <c r="AE43" s="52">
        <f t="shared" ca="1" si="40"/>
        <v>1</v>
      </c>
      <c r="AF43" s="52">
        <f t="shared" ca="1" si="40"/>
        <v>0.97066408547335414</v>
      </c>
      <c r="AG43" s="52">
        <f t="shared" ca="1" si="40"/>
        <v>0.90125612311949077</v>
      </c>
      <c r="AH43" s="52">
        <f t="shared" ca="1" si="41"/>
        <v>0.81036433172562561</v>
      </c>
      <c r="AI43" s="52">
        <f t="shared" ca="1" si="41"/>
        <v>0.71570141650666608</v>
      </c>
      <c r="AJ43" s="52">
        <f t="shared" ca="1" si="41"/>
        <v>0.63435001651013789</v>
      </c>
      <c r="AK43" s="52">
        <f t="shared" ca="1" si="41"/>
        <v>0.56804275720490671</v>
      </c>
      <c r="AL43" s="52">
        <f t="shared" ca="1" si="42"/>
        <v>0.51355293956217796</v>
      </c>
      <c r="AM43" s="52">
        <f t="shared" ca="1" si="42"/>
        <v>0.46036539032772344</v>
      </c>
      <c r="AN43" s="52">
        <f t="shared" ca="1" si="42"/>
        <v>0.40493561213627977</v>
      </c>
      <c r="AO43" s="52">
        <f t="shared" ca="1" si="42"/>
        <v>0.35039341488864229</v>
      </c>
      <c r="AP43" s="52">
        <f t="shared" ca="1" si="43"/>
        <v>0.29953884911346157</v>
      </c>
      <c r="AQ43" s="52">
        <f t="shared" ca="1" si="43"/>
        <v>0.25757729507679239</v>
      </c>
      <c r="AR43" s="52">
        <f t="shared" ca="1" si="43"/>
        <v>0.22171200643336594</v>
      </c>
      <c r="AS43" s="52">
        <f t="shared" ca="1" si="43"/>
        <v>0.18190875928492561</v>
      </c>
      <c r="AT43" s="52">
        <f t="shared" ca="1" si="44"/>
        <v>0.1331667081994877</v>
      </c>
      <c r="AU43" s="52">
        <f t="shared" ca="1" si="44"/>
        <v>5.845968366598453E-2</v>
      </c>
      <c r="AV43" s="52">
        <f t="shared" ca="1" si="44"/>
        <v>-3.7211622828825237E-2</v>
      </c>
      <c r="AW43" s="52">
        <f t="shared" ca="1" si="44"/>
        <v>-0.14591223662503486</v>
      </c>
      <c r="AX43" s="52">
        <f t="shared" ca="1" si="45"/>
        <v>-0.26257115958980171</v>
      </c>
      <c r="AY43" s="52">
        <f t="shared" ca="1" si="45"/>
        <v>-0.39996928781003277</v>
      </c>
      <c r="AZ43" s="52">
        <f t="shared" ca="1" si="45"/>
        <v>-0.54457131870656461</v>
      </c>
      <c r="BA43" s="52">
        <f t="shared" ca="1" si="45"/>
        <v>-0.67416110717164168</v>
      </c>
      <c r="BB43" s="52">
        <f t="shared" ca="1" si="46"/>
        <v>-0.76715786445757606</v>
      </c>
      <c r="BC43" s="52">
        <f t="shared" ca="1" si="46"/>
        <v>-0.8352697744633607</v>
      </c>
      <c r="BD43" s="52">
        <f t="shared" ca="1" si="46"/>
        <v>-0.88206437741312571</v>
      </c>
      <c r="BE43" s="52">
        <f t="shared" ca="1" si="46"/>
        <v>-0.90711141425501685</v>
      </c>
      <c r="BF43" s="52">
        <f t="shared" ca="1" si="47"/>
        <v>-0.91642363218019607</v>
      </c>
      <c r="BG43" s="52">
        <f t="shared" ca="1" si="47"/>
        <v>-0.9132119157893589</v>
      </c>
      <c r="BH43" s="52">
        <f t="shared" ca="1" si="47"/>
        <v>-0.90154534716056234</v>
      </c>
      <c r="BJ43" s="52">
        <f t="shared" si="48"/>
        <v>-1.668267250061035E-3</v>
      </c>
      <c r="BK43" s="52">
        <f t="shared" si="49"/>
        <v>3.0660279592003435E-3</v>
      </c>
      <c r="BL43" s="52">
        <f t="shared" si="50"/>
        <v>1.5330139796001721E-4</v>
      </c>
      <c r="BM43" s="52">
        <f t="shared" si="51"/>
        <v>1.5330139796001721E-4</v>
      </c>
      <c r="BN43" s="52">
        <f t="shared" si="52"/>
        <v>0</v>
      </c>
      <c r="BO43" s="52">
        <f t="shared" si="53"/>
        <v>0</v>
      </c>
      <c r="BP43" s="52">
        <f t="shared" si="54"/>
        <v>2.149121904418919E-3</v>
      </c>
      <c r="BQ43" s="52">
        <f t="shared" si="55"/>
        <v>0.05</v>
      </c>
      <c r="BS43" s="52">
        <f t="shared" ca="1" si="56"/>
        <v>0.25672656633175778</v>
      </c>
      <c r="BT43" s="52">
        <f t="shared" ca="1" si="57"/>
        <v>0.30660279592003431</v>
      </c>
      <c r="BU43" s="52">
        <f t="shared" ca="1" si="58"/>
        <v>0.34487144670293357</v>
      </c>
      <c r="BV43" s="52">
        <f t="shared" ca="1" si="59"/>
        <v>0.3750512787045146</v>
      </c>
      <c r="BW43" s="52">
        <f t="shared" ca="1" si="60"/>
        <v>0.39866417446577446</v>
      </c>
      <c r="BX43" s="52">
        <f t="shared" ca="1" si="61"/>
        <v>0.42032904322672232</v>
      </c>
      <c r="BY43" s="52">
        <f t="shared" ca="1" si="62"/>
        <v>0.43416893737242312</v>
      </c>
      <c r="BZ43" s="52">
        <f t="shared" ca="1" si="63"/>
        <v>0.4527731180189164</v>
      </c>
      <c r="CA43" s="52">
        <f t="shared" ca="1" si="64"/>
        <v>0.47367096651155854</v>
      </c>
      <c r="CB43" s="52">
        <f t="shared" ca="1" si="65"/>
        <v>0.49031690433020564</v>
      </c>
      <c r="CC43" s="52">
        <f t="shared" ca="1" si="66"/>
        <v>0.50155649741880626</v>
      </c>
      <c r="CD43" s="52">
        <f t="shared" ca="1" si="67"/>
        <v>0.50196743229002305</v>
      </c>
      <c r="CE43" s="52">
        <f t="shared" ca="1" si="68"/>
        <v>0.48572019935583688</v>
      </c>
      <c r="CF43" s="52">
        <f t="shared" ca="1" si="69"/>
        <v>0.44859101280247088</v>
      </c>
      <c r="CG43" s="52">
        <f t="shared" ca="1" si="70"/>
        <v>0.39062274729639601</v>
      </c>
      <c r="CH43" s="52">
        <f t="shared" ca="1" si="71"/>
        <v>0.32721117629215218</v>
      </c>
      <c r="CI43" s="52">
        <f t="shared" ca="1" si="72"/>
        <v>0.26234540697553338</v>
      </c>
      <c r="CJ43" s="52">
        <f t="shared" ca="1" si="73"/>
        <v>0.20081307272231508</v>
      </c>
      <c r="CK43" s="52">
        <f t="shared" ca="1" si="74"/>
        <v>0.14385607818586593</v>
      </c>
      <c r="CL43" s="52">
        <f t="shared" ca="1" si="75"/>
        <v>9.3691439639153593E-2</v>
      </c>
      <c r="CM43" s="52">
        <f t="shared" ca="1" si="76"/>
        <v>4.7728487402632518E-2</v>
      </c>
      <c r="CN43" s="52">
        <f t="shared" ca="1" si="77"/>
        <v>-3.9103853895570114E-3</v>
      </c>
      <c r="CO43" s="52">
        <f t="shared" ca="1" si="78"/>
        <v>-6.0175669044838322E-2</v>
      </c>
      <c r="CP43" s="52">
        <f t="shared" ca="1" si="79"/>
        <v>-0.11519472544821312</v>
      </c>
      <c r="CQ43" s="52">
        <f t="shared" ca="1" si="80"/>
        <v>-0.16383544290898325</v>
      </c>
      <c r="CR43" s="52">
        <f t="shared" ca="1" si="81"/>
        <v>-0.2090251851947077</v>
      </c>
      <c r="CS43" s="52">
        <f t="shared" ca="1" si="82"/>
        <v>-0.25075766528325705</v>
      </c>
      <c r="CT43" s="52">
        <f t="shared" ca="1" si="83"/>
        <v>-0.29038892037445507</v>
      </c>
      <c r="CU43" s="52">
        <f t="shared" ca="1" si="84"/>
        <v>-0.32867531078837581</v>
      </c>
      <c r="CV43" s="52">
        <f t="shared" ca="1" si="85"/>
        <v>-0.36399896172506202</v>
      </c>
      <c r="CW43" s="52">
        <f t="shared" ca="1" si="86"/>
        <v>-0.38848343897130233</v>
      </c>
      <c r="CY43" s="51" t="str">
        <f t="shared" ca="1" si="87"/>
        <v>Slope</v>
      </c>
      <c r="CZ43" s="51" t="str">
        <f t="shared" ca="1" si="88"/>
        <v>Slope</v>
      </c>
      <c r="DA43" s="51" t="str">
        <f t="shared" ca="1" si="89"/>
        <v>Slope</v>
      </c>
      <c r="DB43" s="51" t="str">
        <f t="shared" ca="1" si="90"/>
        <v>Slope</v>
      </c>
      <c r="DC43" s="51" t="str">
        <f t="shared" ca="1" si="91"/>
        <v>Slope</v>
      </c>
      <c r="DD43" s="51" t="str">
        <f t="shared" ca="1" si="92"/>
        <v>Slope</v>
      </c>
      <c r="DE43" s="51" t="str">
        <f t="shared" ca="1" si="93"/>
        <v>Slope</v>
      </c>
      <c r="DF43" s="51" t="str">
        <f t="shared" ca="1" si="94"/>
        <v>Slope</v>
      </c>
      <c r="DG43" s="51" t="str">
        <f t="shared" ca="1" si="95"/>
        <v>Slope</v>
      </c>
      <c r="DH43" s="51" t="str">
        <f t="shared" ca="1" si="96"/>
        <v>Slope</v>
      </c>
      <c r="DI43" s="51" t="str">
        <f t="shared" ca="1" si="97"/>
        <v>Slope</v>
      </c>
      <c r="DJ43" s="51" t="str">
        <f t="shared" ca="1" si="98"/>
        <v>Slope</v>
      </c>
      <c r="DK43" s="51" t="str">
        <f t="shared" ca="1" si="99"/>
        <v>Slope</v>
      </c>
      <c r="DL43" s="51" t="str">
        <f t="shared" ca="1" si="100"/>
        <v>Slope</v>
      </c>
      <c r="DM43" s="51" t="str">
        <f t="shared" ca="1" si="101"/>
        <v>Slope</v>
      </c>
      <c r="DN43" s="51" t="str">
        <f t="shared" ca="1" si="102"/>
        <v>Slope</v>
      </c>
      <c r="DO43" s="51" t="str">
        <f t="shared" ca="1" si="103"/>
        <v>Slope</v>
      </c>
      <c r="DP43" s="51" t="str">
        <f t="shared" ca="1" si="104"/>
        <v>Slope</v>
      </c>
      <c r="DQ43" s="51" t="str">
        <f t="shared" ca="1" si="105"/>
        <v>Slope</v>
      </c>
      <c r="DR43" s="51" t="str">
        <f t="shared" ca="1" si="106"/>
        <v>Slope</v>
      </c>
      <c r="DS43" s="51" t="str">
        <f t="shared" ca="1" si="107"/>
        <v>Slope</v>
      </c>
      <c r="DT43" s="51" t="str">
        <f t="shared" ca="1" si="108"/>
        <v>Slope</v>
      </c>
      <c r="DU43" s="51" t="str">
        <f t="shared" ca="1" si="109"/>
        <v>Slope</v>
      </c>
      <c r="DV43" s="51" t="str">
        <f t="shared" ca="1" si="110"/>
        <v>Slope</v>
      </c>
      <c r="DW43" s="51" t="str">
        <f t="shared" ca="1" si="111"/>
        <v>Slope</v>
      </c>
      <c r="DX43" s="51" t="str">
        <f t="shared" ca="1" si="112"/>
        <v>Slope</v>
      </c>
      <c r="DY43" s="51" t="str">
        <f t="shared" ca="1" si="113"/>
        <v>Slope</v>
      </c>
      <c r="DZ43" s="51" t="str">
        <f t="shared" ca="1" si="114"/>
        <v>Slope</v>
      </c>
      <c r="EA43" s="51" t="str">
        <f t="shared" ca="1" si="115"/>
        <v>Slope</v>
      </c>
      <c r="EB43" s="51" t="str">
        <f t="shared" ca="1" si="116"/>
        <v>Slope</v>
      </c>
      <c r="EC43" s="51" t="str">
        <f t="shared" ca="1" si="117"/>
        <v>Slope</v>
      </c>
      <c r="EE43" s="52">
        <f t="shared" ca="1" si="118"/>
        <v>0.74342673506620227</v>
      </c>
      <c r="EF43" s="52">
        <f t="shared" ca="1" si="119"/>
        <v>0.69355050547792563</v>
      </c>
      <c r="EG43" s="52">
        <f t="shared" ca="1" si="120"/>
        <v>0.65528185469502642</v>
      </c>
      <c r="EH43" s="52">
        <f t="shared" ca="1" si="121"/>
        <v>0.62510202269344539</v>
      </c>
      <c r="EI43" s="52">
        <f t="shared" ca="1" si="122"/>
        <v>0.60148912693218559</v>
      </c>
      <c r="EJ43" s="52">
        <f t="shared" ca="1" si="123"/>
        <v>0.57982425817123762</v>
      </c>
      <c r="EK43" s="52">
        <f t="shared" ca="1" si="124"/>
        <v>0.56598436402553687</v>
      </c>
      <c r="EL43" s="52">
        <f t="shared" ca="1" si="125"/>
        <v>0.54738018337904359</v>
      </c>
      <c r="EM43" s="52">
        <f t="shared" ca="1" si="126"/>
        <v>0.52648233488640139</v>
      </c>
      <c r="EN43" s="52">
        <f t="shared" ca="1" si="127"/>
        <v>0.50983639706775441</v>
      </c>
      <c r="EO43" s="52">
        <f t="shared" ca="1" si="128"/>
        <v>0.49859680397915374</v>
      </c>
      <c r="EP43" s="52">
        <f t="shared" ca="1" si="129"/>
        <v>0.49818586910793694</v>
      </c>
      <c r="EQ43" s="52">
        <f t="shared" ca="1" si="130"/>
        <v>0.51443310204212311</v>
      </c>
      <c r="ER43" s="52">
        <f t="shared" ca="1" si="131"/>
        <v>0.55156228859548917</v>
      </c>
      <c r="ES43" s="52">
        <f t="shared" ca="1" si="132"/>
        <v>0.60953055410156398</v>
      </c>
      <c r="ET43" s="52">
        <f t="shared" ca="1" si="133"/>
        <v>0.67294212510580786</v>
      </c>
      <c r="EU43" s="52">
        <f t="shared" ca="1" si="134"/>
        <v>0.73780789442242667</v>
      </c>
      <c r="EV43" s="52">
        <f t="shared" ca="1" si="135"/>
        <v>0.79934022867564491</v>
      </c>
      <c r="EW43" s="52">
        <f t="shared" ca="1" si="136"/>
        <v>0.85629722321209412</v>
      </c>
      <c r="EX43" s="52">
        <f t="shared" ca="1" si="137"/>
        <v>0.90646186175880639</v>
      </c>
      <c r="EY43" s="52">
        <f t="shared" ca="1" si="138"/>
        <v>0.95242481399532752</v>
      </c>
      <c r="EZ43" s="52">
        <f t="shared" ca="1" si="139"/>
        <v>0.99593631321248299</v>
      </c>
      <c r="FA43" s="52">
        <f t="shared" ca="1" si="140"/>
        <v>0.93967102955720161</v>
      </c>
      <c r="FB43" s="52">
        <f t="shared" ca="1" si="141"/>
        <v>0.88465197315382682</v>
      </c>
      <c r="FC43" s="52">
        <f t="shared" ca="1" si="142"/>
        <v>0.83601125569305679</v>
      </c>
      <c r="FD43" s="52">
        <f t="shared" ca="1" si="143"/>
        <v>0.79082151340733231</v>
      </c>
      <c r="FE43" s="52">
        <f t="shared" ca="1" si="144"/>
        <v>0.74908903331878296</v>
      </c>
      <c r="FF43" s="52">
        <f t="shared" ca="1" si="145"/>
        <v>0.70945777822758493</v>
      </c>
      <c r="FG43" s="52">
        <f t="shared" ca="1" si="146"/>
        <v>0.67117138781366426</v>
      </c>
      <c r="FH43" s="52">
        <f t="shared" ca="1" si="147"/>
        <v>0.63584773687697793</v>
      </c>
      <c r="FI43" s="52">
        <f t="shared" ca="1" si="148"/>
        <v>0.61136325963073768</v>
      </c>
      <c r="FK43" s="52">
        <f t="shared" ca="1" si="149"/>
        <v>0.99593631321248299</v>
      </c>
      <c r="FL43" s="59">
        <f t="shared" ca="1" si="150"/>
        <v>21</v>
      </c>
      <c r="FM43" s="59" t="str">
        <f t="shared" ca="1" si="151"/>
        <v>Slope</v>
      </c>
      <c r="FN43" s="52">
        <f t="shared" ca="1" si="152"/>
        <v>0.33333333333333337</v>
      </c>
      <c r="FP43" s="52">
        <f t="shared" ca="1" si="153"/>
        <v>0.58114224502206735</v>
      </c>
      <c r="FQ43" s="52">
        <f t="shared" ca="1" si="154"/>
        <v>0.56451683515930851</v>
      </c>
      <c r="FR43" s="52">
        <f t="shared" ca="1" si="155"/>
        <v>0.54064950712056437</v>
      </c>
      <c r="FS43" s="52">
        <f t="shared" ca="1" si="156"/>
        <v>0.51947845200892617</v>
      </c>
      <c r="FT43" s="52">
        <f t="shared" ca="1" si="157"/>
        <v>0.50049637564406191</v>
      </c>
      <c r="FU43" s="52">
        <f t="shared" ca="1" si="158"/>
        <v>0.4821636416126347</v>
      </c>
      <c r="FV43" s="52">
        <f t="shared" ca="1" si="159"/>
        <v>0.46643923245295671</v>
      </c>
      <c r="FW43" s="52">
        <f t="shared" ca="1" si="160"/>
        <v>0.44912672779301455</v>
      </c>
      <c r="FX43" s="52">
        <f t="shared" ca="1" si="161"/>
        <v>0.431049667184356</v>
      </c>
      <c r="FY43" s="52">
        <f t="shared" ca="1" si="162"/>
        <v>0.41438991013369592</v>
      </c>
      <c r="FZ43" s="52">
        <f t="shared" ca="1" si="163"/>
        <v>0.39953226799305119</v>
      </c>
      <c r="GA43" s="52">
        <f t="shared" ca="1" si="164"/>
        <v>0.38828417859153452</v>
      </c>
      <c r="GB43" s="52">
        <f t="shared" ca="1" si="165"/>
        <v>0.38258881179181881</v>
      </c>
      <c r="GC43" s="52">
        <f t="shared" ca="1" si="166"/>
        <v>0.38385409619849636</v>
      </c>
      <c r="GD43" s="52">
        <f t="shared" ca="1" si="167"/>
        <v>0.39206574025607688</v>
      </c>
      <c r="GE43" s="52">
        <f t="shared" ca="1" si="168"/>
        <v>0.40209181947971373</v>
      </c>
      <c r="GF43" s="52">
        <f t="shared" ca="1" si="169"/>
        <v>0.41260263147414222</v>
      </c>
      <c r="GG43" s="52">
        <f t="shared" ca="1" si="170"/>
        <v>0.4220022984474372</v>
      </c>
      <c r="GH43" s="52">
        <f t="shared" ca="1" si="171"/>
        <v>0.4298768521818091</v>
      </c>
      <c r="GI43" s="52">
        <f t="shared" ca="1" si="172"/>
        <v>0.4354872872529354</v>
      </c>
      <c r="GJ43" s="52">
        <f t="shared" ca="1" si="173"/>
        <v>0.43969716022066474</v>
      </c>
      <c r="GK43" s="52">
        <f t="shared" ca="1" si="174"/>
        <v>0.44308988218193873</v>
      </c>
      <c r="GL43" s="52">
        <f t="shared" ca="1" si="175"/>
        <v>0.41322367651906722</v>
      </c>
      <c r="GM43" s="52">
        <f t="shared" ca="1" si="176"/>
        <v>0.38377287994016451</v>
      </c>
      <c r="GN43" s="52">
        <f t="shared" ca="1" si="177"/>
        <v>0.35644819634212999</v>
      </c>
      <c r="GO43" s="52">
        <f t="shared" ca="1" si="178"/>
        <v>0.33027383780244407</v>
      </c>
      <c r="GP43" s="52">
        <f t="shared" ca="1" si="179"/>
        <v>0.30525189999514984</v>
      </c>
      <c r="GQ43" s="52">
        <f t="shared" ca="1" si="180"/>
        <v>0.28093037052030606</v>
      </c>
      <c r="GR43" s="52">
        <f t="shared" ca="1" si="181"/>
        <v>0.25705712927122137</v>
      </c>
      <c r="GS43" s="52">
        <f t="shared" ca="1" si="182"/>
        <v>0.23417146784788154</v>
      </c>
      <c r="GT43" s="52">
        <f t="shared" ca="1" si="183"/>
        <v>0.21489886432135699</v>
      </c>
      <c r="GV43" s="52">
        <f t="shared" ca="1" si="184"/>
        <v>0.58114224502206735</v>
      </c>
      <c r="GW43" s="59">
        <f t="shared" ca="1" si="185"/>
        <v>0</v>
      </c>
      <c r="GX43" s="52">
        <f t="shared" ca="1" si="186"/>
        <v>0.74342673506620227</v>
      </c>
      <c r="GY43" s="52" t="str">
        <f t="shared" ca="1" si="187"/>
        <v>Slope</v>
      </c>
      <c r="GZ43" s="52">
        <f t="shared" ca="1" si="188"/>
        <v>1</v>
      </c>
      <c r="HB43" s="58">
        <f t="shared" si="189"/>
        <v>3.3365345001220695E-2</v>
      </c>
      <c r="HC43" s="58"/>
      <c r="HE43" s="52">
        <f t="shared" si="190"/>
        <v>0.83484154224395757</v>
      </c>
      <c r="HF43" s="52">
        <f t="shared" si="191"/>
        <v>0</v>
      </c>
      <c r="HH43" s="52">
        <f t="shared" ca="1" si="192"/>
        <v>0.74342673506620227</v>
      </c>
      <c r="HI43" s="52" t="str">
        <f t="shared" ca="1" si="193"/>
        <v>Slope</v>
      </c>
      <c r="HJ43" s="59">
        <f t="shared" ca="1" si="194"/>
        <v>2</v>
      </c>
      <c r="HK43" s="52">
        <f t="shared" ca="1" si="195"/>
        <v>1</v>
      </c>
      <c r="HL43" s="52">
        <f t="shared" si="196"/>
        <v>0</v>
      </c>
      <c r="HM43" s="52">
        <f t="shared" si="197"/>
        <v>20</v>
      </c>
      <c r="HN43" s="52">
        <f t="shared" si="198"/>
        <v>-20</v>
      </c>
      <c r="HP43" s="52">
        <f t="shared" si="201"/>
        <v>5.7765252888202488E-4</v>
      </c>
      <c r="HR43" s="52">
        <f t="shared" si="199"/>
        <v>1.58436216839559E-4</v>
      </c>
      <c r="HS43">
        <f t="shared" si="200"/>
        <v>2.149121904418919E-3</v>
      </c>
    </row>
    <row r="44" spans="1:228" x14ac:dyDescent="0.2">
      <c r="A44" s="45">
        <v>6</v>
      </c>
      <c r="B44" s="35">
        <f t="shared" si="38"/>
        <v>5.7870370370370367E-4</v>
      </c>
      <c r="C44" s="28">
        <v>-3.3365345001220699</v>
      </c>
      <c r="D44" s="95">
        <v>0</v>
      </c>
      <c r="E44" s="95">
        <v>999999</v>
      </c>
      <c r="F44" s="37">
        <f t="shared" si="26"/>
        <v>166666.5</v>
      </c>
      <c r="G44" s="38">
        <f t="shared" si="29"/>
        <v>0</v>
      </c>
      <c r="H44" s="102">
        <v>20</v>
      </c>
      <c r="I44" s="102">
        <v>2000</v>
      </c>
      <c r="J44" s="28">
        <v>-4.1027957201004002</v>
      </c>
      <c r="K44" s="127">
        <f t="shared" si="30"/>
        <v>-4.1027957201004002E-2</v>
      </c>
      <c r="L44" s="30">
        <f t="shared" si="27"/>
        <v>-4.1027957201004002E-2</v>
      </c>
      <c r="M44" s="101">
        <f t="shared" si="28"/>
        <v>-3.3365345001220699</v>
      </c>
      <c r="N44" s="103">
        <f t="shared" si="39"/>
        <v>3.8313060998916527E-4</v>
      </c>
      <c r="P44" s="66"/>
      <c r="Q44" s="67"/>
      <c r="R44" s="67"/>
      <c r="S44" s="67"/>
      <c r="T44" s="67"/>
      <c r="U44" s="67"/>
      <c r="V44" s="67"/>
      <c r="W44" s="67"/>
      <c r="X44" s="67"/>
      <c r="Y44" s="67"/>
      <c r="Z44" s="67"/>
      <c r="AA44" s="68"/>
      <c r="AD44" s="52">
        <f t="shared" ca="1" si="40"/>
        <v>0.97066408547335448</v>
      </c>
      <c r="AE44" s="52">
        <f t="shared" ca="1" si="40"/>
        <v>0.99999999999999989</v>
      </c>
      <c r="AF44" s="52">
        <f t="shared" ca="1" si="40"/>
        <v>0.97255702224144003</v>
      </c>
      <c r="AG44" s="52">
        <f t="shared" ca="1" si="40"/>
        <v>0.90686602724663323</v>
      </c>
      <c r="AH44" s="52">
        <f t="shared" ca="1" si="41"/>
        <v>0.82007484890297977</v>
      </c>
      <c r="AI44" s="52">
        <f t="shared" ca="1" si="41"/>
        <v>0.73351468490043104</v>
      </c>
      <c r="AJ44" s="52">
        <f t="shared" ca="1" si="41"/>
        <v>0.65813308960010153</v>
      </c>
      <c r="AK44" s="52">
        <f t="shared" ca="1" si="41"/>
        <v>0.59507088909201433</v>
      </c>
      <c r="AL44" s="52">
        <f t="shared" ca="1" si="42"/>
        <v>0.54283301208409318</v>
      </c>
      <c r="AM44" s="52">
        <f t="shared" ca="1" si="42"/>
        <v>0.49263926901764021</v>
      </c>
      <c r="AN44" s="52">
        <f t="shared" ca="1" si="42"/>
        <v>0.44365692850206184</v>
      </c>
      <c r="AO44" s="52">
        <f t="shared" ca="1" si="42"/>
        <v>0.39684524259275228</v>
      </c>
      <c r="AP44" s="52">
        <f t="shared" ca="1" si="43"/>
        <v>0.35547875888118002</v>
      </c>
      <c r="AQ44" s="52">
        <f t="shared" ca="1" si="43"/>
        <v>0.31975646661711687</v>
      </c>
      <c r="AR44" s="52">
        <f t="shared" ca="1" si="43"/>
        <v>0.2780594060791175</v>
      </c>
      <c r="AS44" s="52">
        <f t="shared" ca="1" si="43"/>
        <v>0.22808564073270537</v>
      </c>
      <c r="AT44" s="52">
        <f t="shared" ca="1" si="44"/>
        <v>0.14818535618940565</v>
      </c>
      <c r="AU44" s="52">
        <f t="shared" ca="1" si="44"/>
        <v>4.5614480693430735E-2</v>
      </c>
      <c r="AV44" s="52">
        <f t="shared" ca="1" si="44"/>
        <v>-7.5943810846391735E-2</v>
      </c>
      <c r="AW44" s="52">
        <f t="shared" ca="1" si="44"/>
        <v>-0.19725600810018412</v>
      </c>
      <c r="AX44" s="52">
        <f t="shared" ca="1" si="45"/>
        <v>-0.32908709871194081</v>
      </c>
      <c r="AY44" s="52">
        <f t="shared" ca="1" si="45"/>
        <v>-0.46723666031337791</v>
      </c>
      <c r="AZ44" s="52">
        <f t="shared" ca="1" si="45"/>
        <v>-0.59471726083989052</v>
      </c>
      <c r="BA44" s="52">
        <f t="shared" ca="1" si="45"/>
        <v>-0.69289499066843874</v>
      </c>
      <c r="BB44" s="52">
        <f t="shared" ca="1" si="46"/>
        <v>-0.76882577450972289</v>
      </c>
      <c r="BC44" s="52">
        <f t="shared" ca="1" si="46"/>
        <v>-0.83218680620001229</v>
      </c>
      <c r="BD44" s="52">
        <f t="shared" ca="1" si="46"/>
        <v>-0.87913103762869349</v>
      </c>
      <c r="BE44" s="52">
        <f t="shared" ca="1" si="46"/>
        <v>-0.90603754383009061</v>
      </c>
      <c r="BF44" s="52">
        <f t="shared" ca="1" si="47"/>
        <v>-0.92072936000063632</v>
      </c>
      <c r="BG44" s="52">
        <f t="shared" ca="1" si="47"/>
        <v>-0.92893181121200663</v>
      </c>
      <c r="BH44" s="52">
        <f t="shared" ca="1" si="47"/>
        <v>-0.92690288560852729</v>
      </c>
      <c r="BJ44" s="52">
        <f t="shared" si="48"/>
        <v>-2.0513978600502003E-3</v>
      </c>
      <c r="BK44" s="52">
        <f t="shared" si="49"/>
        <v>3.4487144670293365E-3</v>
      </c>
      <c r="BL44" s="52">
        <f t="shared" si="50"/>
        <v>1.724357233514668E-4</v>
      </c>
      <c r="BM44" s="52">
        <f t="shared" si="51"/>
        <v>1.724357233514668E-4</v>
      </c>
      <c r="BN44" s="52">
        <f t="shared" si="52"/>
        <v>0</v>
      </c>
      <c r="BO44" s="52">
        <f t="shared" si="53"/>
        <v>0</v>
      </c>
      <c r="BP44" s="52">
        <f t="shared" si="54"/>
        <v>2.2053062432798093E-3</v>
      </c>
      <c r="BQ44" s="52">
        <f t="shared" si="55"/>
        <v>0.05</v>
      </c>
      <c r="BS44" s="52">
        <f t="shared" ca="1" si="56"/>
        <v>0.30660279592003431</v>
      </c>
      <c r="BT44" s="52">
        <f t="shared" ca="1" si="57"/>
        <v>0.34487144670293357</v>
      </c>
      <c r="BU44" s="52">
        <f t="shared" ca="1" si="58"/>
        <v>0.3750512787045146</v>
      </c>
      <c r="BV44" s="52">
        <f t="shared" ca="1" si="59"/>
        <v>0.39866417446577446</v>
      </c>
      <c r="BW44" s="52">
        <f t="shared" ca="1" si="60"/>
        <v>0.42032904322672232</v>
      </c>
      <c r="BX44" s="52">
        <f t="shared" ca="1" si="61"/>
        <v>0.43416893737242312</v>
      </c>
      <c r="BY44" s="52">
        <f t="shared" ca="1" si="62"/>
        <v>0.4527731180189164</v>
      </c>
      <c r="BZ44" s="52">
        <f t="shared" ca="1" si="63"/>
        <v>0.47367096651155854</v>
      </c>
      <c r="CA44" s="52">
        <f t="shared" ca="1" si="64"/>
        <v>0.49031690433020564</v>
      </c>
      <c r="CB44" s="52">
        <f t="shared" ca="1" si="65"/>
        <v>0.50155649741880626</v>
      </c>
      <c r="CC44" s="52">
        <f t="shared" ca="1" si="66"/>
        <v>0.50196743229002305</v>
      </c>
      <c r="CD44" s="52">
        <f t="shared" ca="1" si="67"/>
        <v>0.48572019935583688</v>
      </c>
      <c r="CE44" s="52">
        <f t="shared" ca="1" si="68"/>
        <v>0.44859101280247088</v>
      </c>
      <c r="CF44" s="52">
        <f t="shared" ca="1" si="69"/>
        <v>0.39062274729639601</v>
      </c>
      <c r="CG44" s="52">
        <f t="shared" ca="1" si="70"/>
        <v>0.32721117629215218</v>
      </c>
      <c r="CH44" s="52">
        <f t="shared" ca="1" si="71"/>
        <v>0.26234540697553338</v>
      </c>
      <c r="CI44" s="52">
        <f t="shared" ca="1" si="72"/>
        <v>0.20081307272231508</v>
      </c>
      <c r="CJ44" s="52">
        <f t="shared" ca="1" si="73"/>
        <v>0.14385607818586593</v>
      </c>
      <c r="CK44" s="52">
        <f t="shared" ca="1" si="74"/>
        <v>9.3691439639153593E-2</v>
      </c>
      <c r="CL44" s="52">
        <f t="shared" ca="1" si="75"/>
        <v>4.7728487402632518E-2</v>
      </c>
      <c r="CM44" s="52">
        <f t="shared" ca="1" si="76"/>
        <v>-3.9103853895570114E-3</v>
      </c>
      <c r="CN44" s="52">
        <f t="shared" ca="1" si="77"/>
        <v>-6.0175669044838322E-2</v>
      </c>
      <c r="CO44" s="52">
        <f t="shared" ca="1" si="78"/>
        <v>-0.11519472544821312</v>
      </c>
      <c r="CP44" s="52">
        <f t="shared" ca="1" si="79"/>
        <v>-0.16383544290898325</v>
      </c>
      <c r="CQ44" s="52">
        <f t="shared" ca="1" si="80"/>
        <v>-0.2090251851947077</v>
      </c>
      <c r="CR44" s="52">
        <f t="shared" ca="1" si="81"/>
        <v>-0.25075766528325705</v>
      </c>
      <c r="CS44" s="52">
        <f t="shared" ca="1" si="82"/>
        <v>-0.29038892037445507</v>
      </c>
      <c r="CT44" s="52">
        <f t="shared" ca="1" si="83"/>
        <v>-0.32867531078837581</v>
      </c>
      <c r="CU44" s="52">
        <f t="shared" ca="1" si="84"/>
        <v>-0.36399896172506202</v>
      </c>
      <c r="CV44" s="52">
        <f t="shared" ca="1" si="85"/>
        <v>-0.38848343897130233</v>
      </c>
      <c r="CW44" s="52">
        <f t="shared" ca="1" si="86"/>
        <v>-0.39839091560532985</v>
      </c>
      <c r="CY44" s="51" t="str">
        <f t="shared" ca="1" si="87"/>
        <v>Slope</v>
      </c>
      <c r="CZ44" s="51" t="str">
        <f t="shared" ca="1" si="88"/>
        <v>Slope</v>
      </c>
      <c r="DA44" s="51" t="str">
        <f t="shared" ca="1" si="89"/>
        <v>Slope</v>
      </c>
      <c r="DB44" s="51" t="str">
        <f t="shared" ca="1" si="90"/>
        <v>Slope</v>
      </c>
      <c r="DC44" s="51" t="str">
        <f t="shared" ca="1" si="91"/>
        <v>Slope</v>
      </c>
      <c r="DD44" s="51" t="str">
        <f t="shared" ca="1" si="92"/>
        <v>Slope</v>
      </c>
      <c r="DE44" s="51" t="str">
        <f t="shared" ca="1" si="93"/>
        <v>Slope</v>
      </c>
      <c r="DF44" s="51" t="str">
        <f t="shared" ca="1" si="94"/>
        <v>Slope</v>
      </c>
      <c r="DG44" s="51" t="str">
        <f t="shared" ca="1" si="95"/>
        <v>Slope</v>
      </c>
      <c r="DH44" s="51" t="str">
        <f t="shared" ca="1" si="96"/>
        <v>Slope</v>
      </c>
      <c r="DI44" s="51" t="str">
        <f t="shared" ca="1" si="97"/>
        <v>Slope</v>
      </c>
      <c r="DJ44" s="51" t="str">
        <f t="shared" ca="1" si="98"/>
        <v>Slope</v>
      </c>
      <c r="DK44" s="51" t="str">
        <f t="shared" ca="1" si="99"/>
        <v>Slope</v>
      </c>
      <c r="DL44" s="51" t="str">
        <f t="shared" ca="1" si="100"/>
        <v>Slope</v>
      </c>
      <c r="DM44" s="51" t="str">
        <f t="shared" ca="1" si="101"/>
        <v>Slope</v>
      </c>
      <c r="DN44" s="51" t="str">
        <f t="shared" ca="1" si="102"/>
        <v>Slope</v>
      </c>
      <c r="DO44" s="51" t="str">
        <f t="shared" ca="1" si="103"/>
        <v>Slope</v>
      </c>
      <c r="DP44" s="51" t="str">
        <f t="shared" ca="1" si="104"/>
        <v>Slope</v>
      </c>
      <c r="DQ44" s="51" t="str">
        <f t="shared" ca="1" si="105"/>
        <v>Slope</v>
      </c>
      <c r="DR44" s="51" t="str">
        <f t="shared" ca="1" si="106"/>
        <v>Slope</v>
      </c>
      <c r="DS44" s="51" t="str">
        <f t="shared" ca="1" si="107"/>
        <v>Slope</v>
      </c>
      <c r="DT44" s="51" t="str">
        <f t="shared" ca="1" si="108"/>
        <v>Slope</v>
      </c>
      <c r="DU44" s="51" t="str">
        <f t="shared" ca="1" si="109"/>
        <v>Slope</v>
      </c>
      <c r="DV44" s="51" t="str">
        <f t="shared" ca="1" si="110"/>
        <v>Slope</v>
      </c>
      <c r="DW44" s="51" t="str">
        <f t="shared" ca="1" si="111"/>
        <v>Slope</v>
      </c>
      <c r="DX44" s="51" t="str">
        <f t="shared" ca="1" si="112"/>
        <v>Slope</v>
      </c>
      <c r="DY44" s="51" t="str">
        <f t="shared" ca="1" si="113"/>
        <v>Slope</v>
      </c>
      <c r="DZ44" s="51" t="str">
        <f t="shared" ca="1" si="114"/>
        <v>Slope</v>
      </c>
      <c r="EA44" s="51" t="str">
        <f t="shared" ca="1" si="115"/>
        <v>Slope</v>
      </c>
      <c r="EB44" s="51" t="str">
        <f t="shared" ca="1" si="116"/>
        <v>Slope</v>
      </c>
      <c r="EC44" s="51" t="str">
        <f t="shared" ca="1" si="117"/>
        <v>Slope</v>
      </c>
      <c r="EE44" s="52">
        <f t="shared" ca="1" si="118"/>
        <v>0.6935696398033171</v>
      </c>
      <c r="EF44" s="52">
        <f t="shared" ca="1" si="119"/>
        <v>0.65530098902041789</v>
      </c>
      <c r="EG44" s="52">
        <f t="shared" ca="1" si="120"/>
        <v>0.62512115701883686</v>
      </c>
      <c r="EH44" s="52">
        <f t="shared" ca="1" si="121"/>
        <v>0.60150826125757706</v>
      </c>
      <c r="EI44" s="52">
        <f t="shared" ca="1" si="122"/>
        <v>0.57984339249662908</v>
      </c>
      <c r="EJ44" s="52">
        <f t="shared" ca="1" si="123"/>
        <v>0.56600349835092834</v>
      </c>
      <c r="EK44" s="52">
        <f t="shared" ca="1" si="124"/>
        <v>0.54739931770443506</v>
      </c>
      <c r="EL44" s="52">
        <f t="shared" ca="1" si="125"/>
        <v>0.52650146921179286</v>
      </c>
      <c r="EM44" s="52">
        <f t="shared" ca="1" si="126"/>
        <v>0.50985553139314588</v>
      </c>
      <c r="EN44" s="52">
        <f t="shared" ca="1" si="127"/>
        <v>0.4986159383045452</v>
      </c>
      <c r="EO44" s="52">
        <f t="shared" ca="1" si="128"/>
        <v>0.49820500343332841</v>
      </c>
      <c r="EP44" s="52">
        <f t="shared" ca="1" si="129"/>
        <v>0.51445223636751458</v>
      </c>
      <c r="EQ44" s="52">
        <f t="shared" ca="1" si="130"/>
        <v>0.55158142292088064</v>
      </c>
      <c r="ER44" s="52">
        <f t="shared" ca="1" si="131"/>
        <v>0.60954968842695545</v>
      </c>
      <c r="ES44" s="52">
        <f t="shared" ca="1" si="132"/>
        <v>0.67296125943119933</v>
      </c>
      <c r="ET44" s="52">
        <f t="shared" ca="1" si="133"/>
        <v>0.73782702874781814</v>
      </c>
      <c r="EU44" s="52">
        <f t="shared" ca="1" si="134"/>
        <v>0.79935936300103638</v>
      </c>
      <c r="EV44" s="52">
        <f t="shared" ca="1" si="135"/>
        <v>0.85631635753748547</v>
      </c>
      <c r="EW44" s="52">
        <f t="shared" ca="1" si="136"/>
        <v>0.90648099608419785</v>
      </c>
      <c r="EX44" s="52">
        <f t="shared" ca="1" si="137"/>
        <v>0.95244394832071899</v>
      </c>
      <c r="EY44" s="52">
        <f t="shared" ca="1" si="138"/>
        <v>0.99591717888709153</v>
      </c>
      <c r="EZ44" s="52">
        <f t="shared" ca="1" si="139"/>
        <v>0.93965189523181025</v>
      </c>
      <c r="FA44" s="52">
        <f t="shared" ca="1" si="140"/>
        <v>0.88463283882843546</v>
      </c>
      <c r="FB44" s="52">
        <f t="shared" ca="1" si="141"/>
        <v>0.83599212136766532</v>
      </c>
      <c r="FC44" s="52">
        <f t="shared" ca="1" si="142"/>
        <v>0.79080237908194084</v>
      </c>
      <c r="FD44" s="52">
        <f t="shared" ca="1" si="143"/>
        <v>0.74906989899339149</v>
      </c>
      <c r="FE44" s="52">
        <f t="shared" ca="1" si="144"/>
        <v>0.70943864390219347</v>
      </c>
      <c r="FF44" s="52">
        <f t="shared" ca="1" si="145"/>
        <v>0.67115225348827279</v>
      </c>
      <c r="FG44" s="52">
        <f t="shared" ca="1" si="146"/>
        <v>0.63582860255158646</v>
      </c>
      <c r="FH44" s="52">
        <f t="shared" ca="1" si="147"/>
        <v>0.61134412530534621</v>
      </c>
      <c r="FI44" s="52">
        <f t="shared" ca="1" si="148"/>
        <v>0.60143664867131874</v>
      </c>
      <c r="FK44" s="52">
        <f t="shared" ca="1" si="149"/>
        <v>0.99591717888709153</v>
      </c>
      <c r="FL44" s="59">
        <f t="shared" ca="1" si="150"/>
        <v>20</v>
      </c>
      <c r="FM44" s="59" t="str">
        <f t="shared" ca="1" si="151"/>
        <v>Slope</v>
      </c>
      <c r="FN44" s="52">
        <f t="shared" ca="1" si="152"/>
        <v>0.3666666666666667</v>
      </c>
      <c r="FP44" s="52">
        <f t="shared" ca="1" si="153"/>
        <v>0.56452321326777233</v>
      </c>
      <c r="FQ44" s="52">
        <f t="shared" ca="1" si="154"/>
        <v>0.55176699634013926</v>
      </c>
      <c r="FR44" s="52">
        <f t="shared" ca="1" si="155"/>
        <v>0.53059594122850107</v>
      </c>
      <c r="FS44" s="52">
        <f t="shared" ca="1" si="156"/>
        <v>0.5116138648636368</v>
      </c>
      <c r="FT44" s="52">
        <f t="shared" ca="1" si="157"/>
        <v>0.4932811308322097</v>
      </c>
      <c r="FU44" s="52">
        <f t="shared" ca="1" si="158"/>
        <v>0.4775567216725316</v>
      </c>
      <c r="FV44" s="52">
        <f t="shared" ca="1" si="159"/>
        <v>0.46024421701258944</v>
      </c>
      <c r="FW44" s="52">
        <f t="shared" ca="1" si="160"/>
        <v>0.44216715640393095</v>
      </c>
      <c r="FX44" s="52">
        <f t="shared" ca="1" si="161"/>
        <v>0.42550739935327081</v>
      </c>
      <c r="FY44" s="52">
        <f t="shared" ca="1" si="162"/>
        <v>0.4106497572126262</v>
      </c>
      <c r="FZ44" s="52">
        <f t="shared" ca="1" si="163"/>
        <v>0.39940166781110942</v>
      </c>
      <c r="GA44" s="52">
        <f t="shared" ca="1" si="164"/>
        <v>0.39370630101139376</v>
      </c>
      <c r="GB44" s="52">
        <f t="shared" ca="1" si="165"/>
        <v>0.39497158541807131</v>
      </c>
      <c r="GC44" s="52">
        <f t="shared" ca="1" si="166"/>
        <v>0.40318322947565177</v>
      </c>
      <c r="GD44" s="52">
        <f t="shared" ca="1" si="167"/>
        <v>0.41320930869928862</v>
      </c>
      <c r="GE44" s="52">
        <f t="shared" ca="1" si="168"/>
        <v>0.42372012069371712</v>
      </c>
      <c r="GF44" s="52">
        <f t="shared" ca="1" si="169"/>
        <v>0.43311978766701209</v>
      </c>
      <c r="GG44" s="52">
        <f t="shared" ca="1" si="170"/>
        <v>0.44099434140138405</v>
      </c>
      <c r="GH44" s="52">
        <f t="shared" ca="1" si="171"/>
        <v>0.44660477647251035</v>
      </c>
      <c r="GI44" s="52">
        <f t="shared" ca="1" si="172"/>
        <v>0.45081464944023963</v>
      </c>
      <c r="GJ44" s="52">
        <f t="shared" ca="1" si="173"/>
        <v>0.45419461518458604</v>
      </c>
      <c r="GK44" s="52">
        <f t="shared" ca="1" si="174"/>
        <v>0.42432840952171452</v>
      </c>
      <c r="GL44" s="52">
        <f t="shared" ca="1" si="175"/>
        <v>0.39487761294281176</v>
      </c>
      <c r="GM44" s="52">
        <f t="shared" ca="1" si="176"/>
        <v>0.36755292934477735</v>
      </c>
      <c r="GN44" s="52">
        <f t="shared" ca="1" si="177"/>
        <v>0.34137857080509137</v>
      </c>
      <c r="GO44" s="52">
        <f t="shared" ca="1" si="178"/>
        <v>0.31635663299779715</v>
      </c>
      <c r="GP44" s="52">
        <f t="shared" ca="1" si="179"/>
        <v>0.29203510352295337</v>
      </c>
      <c r="GQ44" s="52">
        <f t="shared" ca="1" si="180"/>
        <v>0.26816186227386868</v>
      </c>
      <c r="GR44" s="52">
        <f t="shared" ca="1" si="181"/>
        <v>0.24527620085052881</v>
      </c>
      <c r="GS44" s="52">
        <f t="shared" ca="1" si="182"/>
        <v>0.2260035973240043</v>
      </c>
      <c r="GT44" s="52">
        <f t="shared" ca="1" si="183"/>
        <v>0.21158999400155068</v>
      </c>
      <c r="GV44" s="52">
        <f t="shared" ca="1" si="184"/>
        <v>0.56452321326777233</v>
      </c>
      <c r="GW44" s="59">
        <f t="shared" ca="1" si="185"/>
        <v>0</v>
      </c>
      <c r="GX44" s="52">
        <f t="shared" ca="1" si="186"/>
        <v>0.6935696398033171</v>
      </c>
      <c r="GY44" s="52" t="str">
        <f t="shared" ca="1" si="187"/>
        <v>Slope</v>
      </c>
      <c r="GZ44" s="52">
        <f t="shared" ca="1" si="188"/>
        <v>1</v>
      </c>
      <c r="HB44" s="58">
        <f t="shared" si="189"/>
        <v>4.1027957201004002E-2</v>
      </c>
      <c r="HC44" s="58"/>
      <c r="HE44" s="52">
        <f t="shared" si="190"/>
        <v>0.79691161185503023</v>
      </c>
      <c r="HF44" s="52">
        <f t="shared" si="191"/>
        <v>0</v>
      </c>
      <c r="HH44" s="52">
        <f t="shared" ca="1" si="192"/>
        <v>0.6935696398033171</v>
      </c>
      <c r="HI44" s="52" t="str">
        <f t="shared" ca="1" si="193"/>
        <v>Slope</v>
      </c>
      <c r="HJ44" s="59">
        <f t="shared" ca="1" si="194"/>
        <v>2</v>
      </c>
      <c r="HK44" s="52">
        <f t="shared" ca="1" si="195"/>
        <v>1</v>
      </c>
      <c r="HL44" s="52">
        <f t="shared" si="196"/>
        <v>0</v>
      </c>
      <c r="HM44" s="52">
        <f t="shared" si="197"/>
        <v>20</v>
      </c>
      <c r="HN44" s="52">
        <f t="shared" si="198"/>
        <v>-20</v>
      </c>
      <c r="HP44" s="52">
        <f t="shared" si="201"/>
        <v>3.8313060998916527E-4</v>
      </c>
      <c r="HR44" s="52">
        <f t="shared" si="199"/>
        <v>1.6516018613151086E-4</v>
      </c>
      <c r="HS44">
        <f t="shared" si="200"/>
        <v>2.2053062432798093E-3</v>
      </c>
    </row>
    <row r="45" spans="1:228" x14ac:dyDescent="0.2">
      <c r="A45" s="45">
        <v>7</v>
      </c>
      <c r="B45" s="35">
        <f t="shared" si="38"/>
        <v>6.9444444444444436E-4</v>
      </c>
      <c r="C45" s="28">
        <v>-4.1027957201004002</v>
      </c>
      <c r="D45" s="95">
        <v>0</v>
      </c>
      <c r="E45" s="95">
        <v>999999</v>
      </c>
      <c r="F45" s="37">
        <f t="shared" si="26"/>
        <v>166666.5</v>
      </c>
      <c r="G45" s="38">
        <f t="shared" si="29"/>
        <v>0</v>
      </c>
      <c r="H45" s="102">
        <v>20</v>
      </c>
      <c r="I45" s="102">
        <v>2000</v>
      </c>
      <c r="J45" s="28">
        <v>-4.6208789944648698</v>
      </c>
      <c r="K45" s="127">
        <f t="shared" si="30"/>
        <v>-4.62087899446487E-2</v>
      </c>
      <c r="L45" s="30">
        <f t="shared" si="27"/>
        <v>-4.62087899446487E-2</v>
      </c>
      <c r="M45" s="101">
        <f t="shared" si="28"/>
        <v>-4.1027957201004002</v>
      </c>
      <c r="N45" s="103">
        <f t="shared" si="39"/>
        <v>2.5904163718223471E-4</v>
      </c>
      <c r="P45" s="66"/>
      <c r="Q45" s="67"/>
      <c r="R45" s="67"/>
      <c r="S45" s="67"/>
      <c r="T45" s="67"/>
      <c r="U45" s="67"/>
      <c r="V45" s="67"/>
      <c r="W45" s="67"/>
      <c r="X45" s="67"/>
      <c r="Y45" s="67"/>
      <c r="Z45" s="67"/>
      <c r="AA45" s="68"/>
      <c r="AD45" s="52">
        <f t="shared" ca="1" si="40"/>
        <v>0.97255702224143981</v>
      </c>
      <c r="AE45" s="52">
        <f t="shared" ca="1" si="40"/>
        <v>1</v>
      </c>
      <c r="AF45" s="52">
        <f t="shared" ca="1" si="40"/>
        <v>0.97382299401214156</v>
      </c>
      <c r="AG45" s="52">
        <f t="shared" ca="1" si="40"/>
        <v>0.91075045417732925</v>
      </c>
      <c r="AH45" s="52">
        <f t="shared" ca="1" si="41"/>
        <v>0.82978418163093171</v>
      </c>
      <c r="AI45" s="52">
        <f t="shared" ca="1" si="41"/>
        <v>0.74789857311714558</v>
      </c>
      <c r="AJ45" s="52">
        <f t="shared" ca="1" si="41"/>
        <v>0.67569148366816878</v>
      </c>
      <c r="AK45" s="52">
        <f t="shared" ca="1" si="41"/>
        <v>0.61502495582118222</v>
      </c>
      <c r="AL45" s="52">
        <f t="shared" ca="1" si="42"/>
        <v>0.56519173368452946</v>
      </c>
      <c r="AM45" s="52">
        <f t="shared" ca="1" si="42"/>
        <v>0.51990151330810697</v>
      </c>
      <c r="AN45" s="52">
        <f t="shared" ca="1" si="42"/>
        <v>0.47747955806983172</v>
      </c>
      <c r="AO45" s="52">
        <f t="shared" ca="1" si="42"/>
        <v>0.43994144328438572</v>
      </c>
      <c r="AP45" s="52">
        <f t="shared" ca="1" si="43"/>
        <v>0.40636117553589018</v>
      </c>
      <c r="AQ45" s="52">
        <f t="shared" ca="1" si="43"/>
        <v>0.3664230318348024</v>
      </c>
      <c r="AR45" s="52">
        <f t="shared" ca="1" si="43"/>
        <v>0.31588432713356579</v>
      </c>
      <c r="AS45" s="52">
        <f t="shared" ca="1" si="43"/>
        <v>0.23554809635805721</v>
      </c>
      <c r="AT45" s="52">
        <f t="shared" ca="1" si="44"/>
        <v>0.12723914254311419</v>
      </c>
      <c r="AU45" s="52">
        <f t="shared" ca="1" si="44"/>
        <v>-2.0183696533968894E-3</v>
      </c>
      <c r="AV45" s="52">
        <f t="shared" ca="1" si="44"/>
        <v>-0.13639971606025733</v>
      </c>
      <c r="AW45" s="52">
        <f t="shared" ca="1" si="44"/>
        <v>-0.27331143126770213</v>
      </c>
      <c r="AX45" s="52">
        <f t="shared" ca="1" si="45"/>
        <v>-0.40681886419902247</v>
      </c>
      <c r="AY45" s="52">
        <f t="shared" ca="1" si="45"/>
        <v>-0.52800370183259271</v>
      </c>
      <c r="AZ45" s="52">
        <f t="shared" ca="1" si="45"/>
        <v>-0.62176128465338232</v>
      </c>
      <c r="BA45" s="52">
        <f t="shared" ca="1" si="45"/>
        <v>-0.69943699008655724</v>
      </c>
      <c r="BB45" s="52">
        <f t="shared" ca="1" si="46"/>
        <v>-0.76717785632467628</v>
      </c>
      <c r="BC45" s="52">
        <f t="shared" ca="1" si="46"/>
        <v>-0.82742331695513915</v>
      </c>
      <c r="BD45" s="52">
        <f t="shared" ca="1" si="46"/>
        <v>-0.87275922325197342</v>
      </c>
      <c r="BE45" s="52">
        <f t="shared" ca="1" si="46"/>
        <v>-0.90248558430172043</v>
      </c>
      <c r="BF45" s="52">
        <f t="shared" ca="1" si="47"/>
        <v>-0.92759394523409855</v>
      </c>
      <c r="BG45" s="52">
        <f t="shared" ca="1" si="47"/>
        <v>-0.94496626620925805</v>
      </c>
      <c r="BH45" s="52">
        <f t="shared" ca="1" si="47"/>
        <v>-0.93791685584393791</v>
      </c>
      <c r="BJ45" s="52">
        <f t="shared" si="48"/>
        <v>-2.310439497232435E-3</v>
      </c>
      <c r="BK45" s="52">
        <f t="shared" si="49"/>
        <v>3.7505127870451453E-3</v>
      </c>
      <c r="BL45" s="52">
        <f t="shared" si="50"/>
        <v>1.8752563935225727E-4</v>
      </c>
      <c r="BM45" s="52">
        <f t="shared" si="51"/>
        <v>1.8752563935225727E-4</v>
      </c>
      <c r="BN45" s="52">
        <f t="shared" si="52"/>
        <v>0</v>
      </c>
      <c r="BO45" s="52">
        <f t="shared" si="53"/>
        <v>0</v>
      </c>
      <c r="BP45" s="52">
        <f t="shared" si="54"/>
        <v>2.2536828750067792E-3</v>
      </c>
      <c r="BQ45" s="52">
        <f t="shared" si="55"/>
        <v>0.05</v>
      </c>
      <c r="BS45" s="52">
        <f t="shared" ca="1" si="56"/>
        <v>0.34487144670293357</v>
      </c>
      <c r="BT45" s="52">
        <f t="shared" ca="1" si="57"/>
        <v>0.3750512787045146</v>
      </c>
      <c r="BU45" s="52">
        <f t="shared" ca="1" si="58"/>
        <v>0.39866417446577446</v>
      </c>
      <c r="BV45" s="52">
        <f t="shared" ca="1" si="59"/>
        <v>0.42032904322672232</v>
      </c>
      <c r="BW45" s="52">
        <f t="shared" ca="1" si="60"/>
        <v>0.43416893737242312</v>
      </c>
      <c r="BX45" s="52">
        <f t="shared" ca="1" si="61"/>
        <v>0.4527731180189164</v>
      </c>
      <c r="BY45" s="52">
        <f t="shared" ca="1" si="62"/>
        <v>0.47367096651155854</v>
      </c>
      <c r="BZ45" s="52">
        <f t="shared" ca="1" si="63"/>
        <v>0.49031690433020564</v>
      </c>
      <c r="CA45" s="52">
        <f t="shared" ca="1" si="64"/>
        <v>0.50155649741880626</v>
      </c>
      <c r="CB45" s="52">
        <f t="shared" ca="1" si="65"/>
        <v>0.50196743229002305</v>
      </c>
      <c r="CC45" s="52">
        <f t="shared" ca="1" si="66"/>
        <v>0.48572019935583688</v>
      </c>
      <c r="CD45" s="52">
        <f t="shared" ca="1" si="67"/>
        <v>0.44859101280247088</v>
      </c>
      <c r="CE45" s="52">
        <f t="shared" ca="1" si="68"/>
        <v>0.39062274729639601</v>
      </c>
      <c r="CF45" s="52">
        <f t="shared" ca="1" si="69"/>
        <v>0.32721117629215218</v>
      </c>
      <c r="CG45" s="52">
        <f t="shared" ca="1" si="70"/>
        <v>0.26234540697553338</v>
      </c>
      <c r="CH45" s="52">
        <f t="shared" ca="1" si="71"/>
        <v>0.20081307272231508</v>
      </c>
      <c r="CI45" s="52">
        <f t="shared" ca="1" si="72"/>
        <v>0.14385607818586593</v>
      </c>
      <c r="CJ45" s="52">
        <f t="shared" ca="1" si="73"/>
        <v>9.3691439639153593E-2</v>
      </c>
      <c r="CK45" s="52">
        <f t="shared" ca="1" si="74"/>
        <v>4.7728487402632518E-2</v>
      </c>
      <c r="CL45" s="52">
        <f t="shared" ca="1" si="75"/>
        <v>-3.9103853895570114E-3</v>
      </c>
      <c r="CM45" s="52">
        <f t="shared" ca="1" si="76"/>
        <v>-6.0175669044838322E-2</v>
      </c>
      <c r="CN45" s="52">
        <f t="shared" ca="1" si="77"/>
        <v>-0.11519472544821312</v>
      </c>
      <c r="CO45" s="52">
        <f t="shared" ca="1" si="78"/>
        <v>-0.16383544290898325</v>
      </c>
      <c r="CP45" s="52">
        <f t="shared" ca="1" si="79"/>
        <v>-0.2090251851947077</v>
      </c>
      <c r="CQ45" s="52">
        <f t="shared" ca="1" si="80"/>
        <v>-0.25075766528325705</v>
      </c>
      <c r="CR45" s="52">
        <f t="shared" ca="1" si="81"/>
        <v>-0.29038892037445507</v>
      </c>
      <c r="CS45" s="52">
        <f t="shared" ca="1" si="82"/>
        <v>-0.32867531078837581</v>
      </c>
      <c r="CT45" s="52">
        <f t="shared" ca="1" si="83"/>
        <v>-0.36399896172506202</v>
      </c>
      <c r="CU45" s="52">
        <f t="shared" ca="1" si="84"/>
        <v>-0.38848343897130233</v>
      </c>
      <c r="CV45" s="52">
        <f t="shared" ca="1" si="85"/>
        <v>-0.39839091560532985</v>
      </c>
      <c r="CW45" s="52">
        <f t="shared" ca="1" si="86"/>
        <v>-0.40457430893495205</v>
      </c>
      <c r="CY45" s="51" t="str">
        <f t="shared" ca="1" si="87"/>
        <v>Slope</v>
      </c>
      <c r="CZ45" s="51" t="str">
        <f t="shared" ca="1" si="88"/>
        <v>Slope</v>
      </c>
      <c r="DA45" s="51" t="str">
        <f t="shared" ca="1" si="89"/>
        <v>Slope</v>
      </c>
      <c r="DB45" s="51" t="str">
        <f t="shared" ca="1" si="90"/>
        <v>Slope</v>
      </c>
      <c r="DC45" s="51" t="str">
        <f t="shared" ca="1" si="91"/>
        <v>Slope</v>
      </c>
      <c r="DD45" s="51" t="str">
        <f t="shared" ca="1" si="92"/>
        <v>Slope</v>
      </c>
      <c r="DE45" s="51" t="str">
        <f t="shared" ca="1" si="93"/>
        <v>Slope</v>
      </c>
      <c r="DF45" s="51" t="str">
        <f t="shared" ca="1" si="94"/>
        <v>Slope</v>
      </c>
      <c r="DG45" s="51" t="str">
        <f t="shared" ca="1" si="95"/>
        <v>Slope</v>
      </c>
      <c r="DH45" s="51" t="str">
        <f t="shared" ca="1" si="96"/>
        <v>Slope</v>
      </c>
      <c r="DI45" s="51" t="str">
        <f t="shared" ca="1" si="97"/>
        <v>Slope</v>
      </c>
      <c r="DJ45" s="51" t="str">
        <f t="shared" ca="1" si="98"/>
        <v>Slope</v>
      </c>
      <c r="DK45" s="51" t="str">
        <f t="shared" ca="1" si="99"/>
        <v>Slope</v>
      </c>
      <c r="DL45" s="51" t="str">
        <f t="shared" ca="1" si="100"/>
        <v>Slope</v>
      </c>
      <c r="DM45" s="51" t="str">
        <f t="shared" ca="1" si="101"/>
        <v>Slope</v>
      </c>
      <c r="DN45" s="51" t="str">
        <f t="shared" ca="1" si="102"/>
        <v>Slope</v>
      </c>
      <c r="DO45" s="51" t="str">
        <f t="shared" ca="1" si="103"/>
        <v>Slope</v>
      </c>
      <c r="DP45" s="51" t="str">
        <f t="shared" ca="1" si="104"/>
        <v>Slope</v>
      </c>
      <c r="DQ45" s="51" t="str">
        <f t="shared" ca="1" si="105"/>
        <v>Slope</v>
      </c>
      <c r="DR45" s="51" t="str">
        <f t="shared" ca="1" si="106"/>
        <v>Slope</v>
      </c>
      <c r="DS45" s="51" t="str">
        <f t="shared" ca="1" si="107"/>
        <v>Slope</v>
      </c>
      <c r="DT45" s="51" t="str">
        <f t="shared" ca="1" si="108"/>
        <v>Slope</v>
      </c>
      <c r="DU45" s="51" t="str">
        <f t="shared" ca="1" si="109"/>
        <v>Slope</v>
      </c>
      <c r="DV45" s="51" t="str">
        <f t="shared" ca="1" si="110"/>
        <v>Slope</v>
      </c>
      <c r="DW45" s="51" t="str">
        <f t="shared" ca="1" si="111"/>
        <v>Slope</v>
      </c>
      <c r="DX45" s="51" t="str">
        <f t="shared" ca="1" si="112"/>
        <v>Slope</v>
      </c>
      <c r="DY45" s="51" t="str">
        <f t="shared" ca="1" si="113"/>
        <v>Slope</v>
      </c>
      <c r="DZ45" s="51" t="str">
        <f t="shared" ca="1" si="114"/>
        <v>Slope</v>
      </c>
      <c r="EA45" s="51" t="str">
        <f t="shared" ca="1" si="115"/>
        <v>Slope</v>
      </c>
      <c r="EB45" s="51" t="str">
        <f t="shared" ca="1" si="116"/>
        <v>Slope</v>
      </c>
      <c r="EC45" s="51" t="str">
        <f t="shared" ca="1" si="117"/>
        <v>Slope</v>
      </c>
      <c r="EE45" s="52">
        <f t="shared" ca="1" si="118"/>
        <v>0.65531607893641874</v>
      </c>
      <c r="EF45" s="52">
        <f t="shared" ca="1" si="119"/>
        <v>0.6251362469348376</v>
      </c>
      <c r="EG45" s="52">
        <f t="shared" ca="1" si="120"/>
        <v>0.6015233511735778</v>
      </c>
      <c r="EH45" s="52">
        <f t="shared" ca="1" si="121"/>
        <v>0.57985848241262994</v>
      </c>
      <c r="EI45" s="52">
        <f t="shared" ca="1" si="122"/>
        <v>0.56601858826692908</v>
      </c>
      <c r="EJ45" s="52">
        <f t="shared" ca="1" si="123"/>
        <v>0.54741440762043592</v>
      </c>
      <c r="EK45" s="52">
        <f t="shared" ca="1" si="124"/>
        <v>0.52651655912779372</v>
      </c>
      <c r="EL45" s="52">
        <f t="shared" ca="1" si="125"/>
        <v>0.50987062130914662</v>
      </c>
      <c r="EM45" s="52">
        <f t="shared" ca="1" si="126"/>
        <v>0.49863102822054595</v>
      </c>
      <c r="EN45" s="52">
        <f t="shared" ca="1" si="127"/>
        <v>0.49822009334932915</v>
      </c>
      <c r="EO45" s="52">
        <f t="shared" ca="1" si="128"/>
        <v>0.51446732628351532</v>
      </c>
      <c r="EP45" s="52">
        <f t="shared" ca="1" si="129"/>
        <v>0.55159651283688138</v>
      </c>
      <c r="EQ45" s="52">
        <f t="shared" ca="1" si="130"/>
        <v>0.6095647783429563</v>
      </c>
      <c r="ER45" s="52">
        <f t="shared" ca="1" si="131"/>
        <v>0.67297634934720008</v>
      </c>
      <c r="ES45" s="52">
        <f t="shared" ca="1" si="132"/>
        <v>0.73784211866381888</v>
      </c>
      <c r="ET45" s="52">
        <f t="shared" ca="1" si="133"/>
        <v>0.79937445291703724</v>
      </c>
      <c r="EU45" s="52">
        <f t="shared" ca="1" si="134"/>
        <v>0.85633144745348633</v>
      </c>
      <c r="EV45" s="52">
        <f t="shared" ca="1" si="135"/>
        <v>0.90649608600019871</v>
      </c>
      <c r="EW45" s="52">
        <f t="shared" ca="1" si="136"/>
        <v>0.95245903823671973</v>
      </c>
      <c r="EX45" s="52">
        <f t="shared" ca="1" si="137"/>
        <v>0.99590208897109078</v>
      </c>
      <c r="EY45" s="52">
        <f t="shared" ca="1" si="138"/>
        <v>0.9396368053158094</v>
      </c>
      <c r="EZ45" s="52">
        <f t="shared" ca="1" si="139"/>
        <v>0.88461774891243461</v>
      </c>
      <c r="FA45" s="52">
        <f t="shared" ca="1" si="140"/>
        <v>0.83597703145166447</v>
      </c>
      <c r="FB45" s="52">
        <f t="shared" ca="1" si="141"/>
        <v>0.79078728916593999</v>
      </c>
      <c r="FC45" s="52">
        <f t="shared" ca="1" si="142"/>
        <v>0.74905480907739075</v>
      </c>
      <c r="FD45" s="52">
        <f t="shared" ca="1" si="143"/>
        <v>0.70942355398619261</v>
      </c>
      <c r="FE45" s="52">
        <f t="shared" ca="1" si="144"/>
        <v>0.67113716357227193</v>
      </c>
      <c r="FF45" s="52">
        <f t="shared" ca="1" si="145"/>
        <v>0.63581351263558572</v>
      </c>
      <c r="FG45" s="52">
        <f t="shared" ca="1" si="146"/>
        <v>0.61132903538934547</v>
      </c>
      <c r="FH45" s="52">
        <f t="shared" ca="1" si="147"/>
        <v>0.60142155875531789</v>
      </c>
      <c r="FI45" s="52">
        <f t="shared" ca="1" si="148"/>
        <v>0.59523816542569574</v>
      </c>
      <c r="FK45" s="52">
        <f t="shared" ca="1" si="149"/>
        <v>0.99590208897109078</v>
      </c>
      <c r="FL45" s="59">
        <f t="shared" ca="1" si="150"/>
        <v>19</v>
      </c>
      <c r="FM45" s="59" t="str">
        <f t="shared" ca="1" si="151"/>
        <v>Slope</v>
      </c>
      <c r="FN45" s="52">
        <f t="shared" ca="1" si="152"/>
        <v>0.4</v>
      </c>
      <c r="FP45" s="52">
        <f t="shared" ca="1" si="153"/>
        <v>0.55177202631213951</v>
      </c>
      <c r="FQ45" s="52">
        <f t="shared" ca="1" si="154"/>
        <v>0.5417120823116125</v>
      </c>
      <c r="FR45" s="52">
        <f t="shared" ca="1" si="155"/>
        <v>0.52273000594674812</v>
      </c>
      <c r="FS45" s="52">
        <f t="shared" ca="1" si="156"/>
        <v>0.50439727191532113</v>
      </c>
      <c r="FT45" s="52">
        <f t="shared" ca="1" si="157"/>
        <v>0.48867286275564303</v>
      </c>
      <c r="FU45" s="52">
        <f t="shared" ca="1" si="158"/>
        <v>0.47136035809570082</v>
      </c>
      <c r="FV45" s="52">
        <f t="shared" ca="1" si="159"/>
        <v>0.45328329748704232</v>
      </c>
      <c r="FW45" s="52">
        <f t="shared" ca="1" si="160"/>
        <v>0.43662354043638218</v>
      </c>
      <c r="FX45" s="52">
        <f t="shared" ca="1" si="161"/>
        <v>0.42176589829573752</v>
      </c>
      <c r="FY45" s="52">
        <f t="shared" ca="1" si="162"/>
        <v>0.41051780889422085</v>
      </c>
      <c r="FZ45" s="52">
        <f t="shared" ca="1" si="163"/>
        <v>0.40482244209450507</v>
      </c>
      <c r="GA45" s="52">
        <f t="shared" ca="1" si="164"/>
        <v>0.40608772650118269</v>
      </c>
      <c r="GB45" s="52">
        <f t="shared" ca="1" si="165"/>
        <v>0.4142993705587632</v>
      </c>
      <c r="GC45" s="52">
        <f t="shared" ca="1" si="166"/>
        <v>0.4243254497824</v>
      </c>
      <c r="GD45" s="52">
        <f t="shared" ca="1" si="167"/>
        <v>0.43483626177682849</v>
      </c>
      <c r="GE45" s="52">
        <f t="shared" ca="1" si="168"/>
        <v>0.44423592875012347</v>
      </c>
      <c r="GF45" s="52">
        <f t="shared" ca="1" si="169"/>
        <v>0.45211048248449537</v>
      </c>
      <c r="GG45" s="52">
        <f t="shared" ca="1" si="170"/>
        <v>0.45772091755562178</v>
      </c>
      <c r="GH45" s="52">
        <f t="shared" ca="1" si="171"/>
        <v>0.46193079052335101</v>
      </c>
      <c r="GI45" s="52">
        <f t="shared" ca="1" si="172"/>
        <v>0.46530069632369686</v>
      </c>
      <c r="GJ45" s="52">
        <f t="shared" ca="1" si="173"/>
        <v>0.43543449066082535</v>
      </c>
      <c r="GK45" s="52">
        <f t="shared" ca="1" si="174"/>
        <v>0.40598369408192264</v>
      </c>
      <c r="GL45" s="52">
        <f t="shared" ca="1" si="175"/>
        <v>0.37865901048388817</v>
      </c>
      <c r="GM45" s="52">
        <f t="shared" ca="1" si="176"/>
        <v>0.3524846519442022</v>
      </c>
      <c r="GN45" s="52">
        <f t="shared" ca="1" si="177"/>
        <v>0.32746271413690797</v>
      </c>
      <c r="GO45" s="52">
        <f t="shared" ca="1" si="178"/>
        <v>0.30314118466206419</v>
      </c>
      <c r="GP45" s="52">
        <f t="shared" ca="1" si="179"/>
        <v>0.2792679434129795</v>
      </c>
      <c r="GQ45" s="52">
        <f t="shared" ca="1" si="180"/>
        <v>0.25638228198963969</v>
      </c>
      <c r="GR45" s="52">
        <f t="shared" ca="1" si="181"/>
        <v>0.23710967846311515</v>
      </c>
      <c r="GS45" s="52">
        <f t="shared" ca="1" si="182"/>
        <v>0.2226960751406615</v>
      </c>
      <c r="GT45" s="52">
        <f t="shared" ca="1" si="183"/>
        <v>0.20952383291967633</v>
      </c>
      <c r="GV45" s="52">
        <f t="shared" ca="1" si="184"/>
        <v>0.55177202631213951</v>
      </c>
      <c r="GW45" s="59">
        <f t="shared" ca="1" si="185"/>
        <v>0</v>
      </c>
      <c r="GX45" s="52">
        <f t="shared" ca="1" si="186"/>
        <v>0.65531607893641874</v>
      </c>
      <c r="GY45" s="52" t="str">
        <f t="shared" ca="1" si="187"/>
        <v>Slope</v>
      </c>
      <c r="GZ45" s="52">
        <f t="shared" ca="1" si="188"/>
        <v>1</v>
      </c>
      <c r="HB45" s="58">
        <f t="shared" si="189"/>
        <v>4.62087899446487E-2</v>
      </c>
      <c r="HC45" s="58"/>
      <c r="HE45" s="52">
        <f t="shared" si="190"/>
        <v>0.77126648977398893</v>
      </c>
      <c r="HF45" s="52">
        <f t="shared" si="191"/>
        <v>0</v>
      </c>
      <c r="HH45" s="52">
        <f t="shared" ca="1" si="192"/>
        <v>0.65531607893641874</v>
      </c>
      <c r="HI45" s="52" t="str">
        <f t="shared" ca="1" si="193"/>
        <v>Slope</v>
      </c>
      <c r="HJ45" s="59">
        <f t="shared" ca="1" si="194"/>
        <v>2</v>
      </c>
      <c r="HK45" s="52">
        <f t="shared" ca="1" si="195"/>
        <v>1</v>
      </c>
      <c r="HL45" s="52">
        <f t="shared" si="196"/>
        <v>0</v>
      </c>
      <c r="HM45" s="52">
        <f t="shared" si="197"/>
        <v>20</v>
      </c>
      <c r="HN45" s="52">
        <f t="shared" si="198"/>
        <v>-20</v>
      </c>
      <c r="HP45" s="52">
        <f t="shared" si="201"/>
        <v>2.5904163718223471E-4</v>
      </c>
      <c r="HR45" s="52">
        <f t="shared" si="199"/>
        <v>1.7038662917840162E-4</v>
      </c>
      <c r="HS45">
        <f t="shared" si="200"/>
        <v>2.2536828750067792E-3</v>
      </c>
    </row>
    <row r="46" spans="1:228" x14ac:dyDescent="0.2">
      <c r="A46" s="45">
        <v>8</v>
      </c>
      <c r="B46" s="35">
        <f t="shared" si="38"/>
        <v>8.1018518518518505E-4</v>
      </c>
      <c r="C46" s="28">
        <v>-4.6208789944648698</v>
      </c>
      <c r="D46" s="95">
        <v>0</v>
      </c>
      <c r="E46" s="95">
        <v>999999</v>
      </c>
      <c r="F46" s="37">
        <f t="shared" si="26"/>
        <v>166666.5</v>
      </c>
      <c r="G46" s="38">
        <f t="shared" si="29"/>
        <v>0</v>
      </c>
      <c r="H46" s="102">
        <v>20</v>
      </c>
      <c r="I46" s="102">
        <v>2000</v>
      </c>
      <c r="J46" s="28">
        <v>-4.7019386291503897</v>
      </c>
      <c r="K46" s="127">
        <f t="shared" si="30"/>
        <v>-4.7019386291503901E-2</v>
      </c>
      <c r="L46" s="30">
        <f t="shared" si="27"/>
        <v>-4.7019386291503901E-2</v>
      </c>
      <c r="M46" s="101">
        <f t="shared" si="28"/>
        <v>-4.6208789944648698</v>
      </c>
      <c r="N46" s="103">
        <f t="shared" si="39"/>
        <v>4.0529817342759965E-5</v>
      </c>
      <c r="P46" s="66"/>
      <c r="Q46" s="67"/>
      <c r="R46" s="67"/>
      <c r="S46" s="67"/>
      <c r="T46" s="67"/>
      <c r="U46" s="67"/>
      <c r="V46" s="67"/>
      <c r="W46" s="67"/>
      <c r="X46" s="67"/>
      <c r="Y46" s="67"/>
      <c r="Z46" s="67"/>
      <c r="AA46" s="68"/>
      <c r="AD46" s="52">
        <f t="shared" ca="1" si="40"/>
        <v>0.97382299401214156</v>
      </c>
      <c r="AE46" s="52">
        <f t="shared" ca="1" si="40"/>
        <v>1</v>
      </c>
      <c r="AF46" s="52">
        <f t="shared" ca="1" si="40"/>
        <v>0.97472003401091356</v>
      </c>
      <c r="AG46" s="52">
        <f t="shared" ca="1" si="40"/>
        <v>0.91522683865064303</v>
      </c>
      <c r="AH46" s="52">
        <f t="shared" ca="1" si="41"/>
        <v>0.83733539046010375</v>
      </c>
      <c r="AI46" s="52">
        <f t="shared" ca="1" si="41"/>
        <v>0.75834118189712429</v>
      </c>
      <c r="AJ46" s="52">
        <f t="shared" ca="1" si="41"/>
        <v>0.68874718494681164</v>
      </c>
      <c r="AK46" s="52">
        <f t="shared" ca="1" si="41"/>
        <v>0.63039165408770714</v>
      </c>
      <c r="AL46" s="52">
        <f t="shared" ca="1" si="42"/>
        <v>0.58453952003518661</v>
      </c>
      <c r="AM46" s="52">
        <f t="shared" ca="1" si="42"/>
        <v>0.54521768966919482</v>
      </c>
      <c r="AN46" s="52">
        <f t="shared" ca="1" si="42"/>
        <v>0.51242575488420883</v>
      </c>
      <c r="AO46" s="52">
        <f t="shared" ca="1" si="42"/>
        <v>0.48491394078154071</v>
      </c>
      <c r="AP46" s="52">
        <f t="shared" ca="1" si="43"/>
        <v>0.44912885169951527</v>
      </c>
      <c r="AQ46" s="52">
        <f t="shared" ca="1" si="43"/>
        <v>0.40240486677737952</v>
      </c>
      <c r="AR46" s="52">
        <f t="shared" ca="1" si="43"/>
        <v>0.32201282623353922</v>
      </c>
      <c r="AS46" s="52">
        <f t="shared" ca="1" si="43"/>
        <v>0.21289309244094415</v>
      </c>
      <c r="AT46" s="52">
        <f t="shared" ca="1" si="44"/>
        <v>7.5993721117206925E-2</v>
      </c>
      <c r="AU46" s="52">
        <f t="shared" ca="1" si="44"/>
        <v>-6.7231577819270263E-2</v>
      </c>
      <c r="AV46" s="52">
        <f t="shared" ca="1" si="44"/>
        <v>-0.21804183497893395</v>
      </c>
      <c r="AW46" s="52">
        <f t="shared" ca="1" si="44"/>
        <v>-0.35727797095012126</v>
      </c>
      <c r="AX46" s="52">
        <f t="shared" ca="1" si="45"/>
        <v>-0.47416703724179793</v>
      </c>
      <c r="AY46" s="52">
        <f t="shared" ca="1" si="45"/>
        <v>-0.56078386765868493</v>
      </c>
      <c r="AZ46" s="52">
        <f t="shared" ca="1" si="45"/>
        <v>-0.63281142514534894</v>
      </c>
      <c r="BA46" s="52">
        <f t="shared" ca="1" si="45"/>
        <v>-0.70033881576305146</v>
      </c>
      <c r="BB46" s="52">
        <f t="shared" ca="1" si="46"/>
        <v>-0.76341439515189968</v>
      </c>
      <c r="BC46" s="52">
        <f t="shared" ca="1" si="46"/>
        <v>-0.81982442202721373</v>
      </c>
      <c r="BD46" s="52">
        <f t="shared" ca="1" si="46"/>
        <v>-0.86550830063875472</v>
      </c>
      <c r="BE46" s="52">
        <f t="shared" ca="1" si="46"/>
        <v>-0.90447207363493465</v>
      </c>
      <c r="BF46" s="52">
        <f t="shared" ca="1" si="47"/>
        <v>-0.9381097627667293</v>
      </c>
      <c r="BG46" s="52">
        <f t="shared" ca="1" si="47"/>
        <v>-0.9520644211437943</v>
      </c>
      <c r="BH46" s="52">
        <f t="shared" ca="1" si="47"/>
        <v>-0.94207630533324571</v>
      </c>
      <c r="BJ46" s="52">
        <f t="shared" si="48"/>
        <v>-2.3509693145751949E-3</v>
      </c>
      <c r="BK46" s="52">
        <f t="shared" si="49"/>
        <v>3.9866417446577426E-3</v>
      </c>
      <c r="BL46" s="52">
        <f t="shared" si="50"/>
        <v>1.9933208723288715E-4</v>
      </c>
      <c r="BM46" s="52">
        <f t="shared" si="51"/>
        <v>1.9933208723288715E-4</v>
      </c>
      <c r="BN46" s="52">
        <f t="shared" si="52"/>
        <v>0</v>
      </c>
      <c r="BO46" s="52">
        <f t="shared" si="53"/>
        <v>0</v>
      </c>
      <c r="BP46" s="52">
        <f t="shared" si="54"/>
        <v>2.2931721515122524E-3</v>
      </c>
      <c r="BQ46" s="52">
        <f t="shared" si="55"/>
        <v>0.05</v>
      </c>
      <c r="BS46" s="52">
        <f t="shared" ca="1" si="56"/>
        <v>0.3750512787045146</v>
      </c>
      <c r="BT46" s="52">
        <f t="shared" ca="1" si="57"/>
        <v>0.39866417446577446</v>
      </c>
      <c r="BU46" s="52">
        <f t="shared" ca="1" si="58"/>
        <v>0.42032904322672232</v>
      </c>
      <c r="BV46" s="52">
        <f t="shared" ca="1" si="59"/>
        <v>0.43416893737242312</v>
      </c>
      <c r="BW46" s="52">
        <f t="shared" ca="1" si="60"/>
        <v>0.4527731180189164</v>
      </c>
      <c r="BX46" s="52">
        <f t="shared" ca="1" si="61"/>
        <v>0.47367096651155854</v>
      </c>
      <c r="BY46" s="52">
        <f t="shared" ca="1" si="62"/>
        <v>0.49031690433020564</v>
      </c>
      <c r="BZ46" s="52">
        <f t="shared" ca="1" si="63"/>
        <v>0.50155649741880626</v>
      </c>
      <c r="CA46" s="52">
        <f t="shared" ca="1" si="64"/>
        <v>0.50196743229002305</v>
      </c>
      <c r="CB46" s="52">
        <f t="shared" ca="1" si="65"/>
        <v>0.48572019935583688</v>
      </c>
      <c r="CC46" s="52">
        <f t="shared" ca="1" si="66"/>
        <v>0.44859101280247088</v>
      </c>
      <c r="CD46" s="52">
        <f t="shared" ca="1" si="67"/>
        <v>0.39062274729639601</v>
      </c>
      <c r="CE46" s="52">
        <f t="shared" ca="1" si="68"/>
        <v>0.32721117629215218</v>
      </c>
      <c r="CF46" s="52">
        <f t="shared" ca="1" si="69"/>
        <v>0.26234540697553338</v>
      </c>
      <c r="CG46" s="52">
        <f t="shared" ca="1" si="70"/>
        <v>0.20081307272231508</v>
      </c>
      <c r="CH46" s="52">
        <f t="shared" ca="1" si="71"/>
        <v>0.14385607818586593</v>
      </c>
      <c r="CI46" s="52">
        <f t="shared" ca="1" si="72"/>
        <v>9.3691439639153593E-2</v>
      </c>
      <c r="CJ46" s="52">
        <f t="shared" ca="1" si="73"/>
        <v>4.7728487402632518E-2</v>
      </c>
      <c r="CK46" s="52">
        <f t="shared" ca="1" si="74"/>
        <v>-3.9103853895570114E-3</v>
      </c>
      <c r="CL46" s="52">
        <f t="shared" ca="1" si="75"/>
        <v>-6.0175669044838322E-2</v>
      </c>
      <c r="CM46" s="52">
        <f t="shared" ca="1" si="76"/>
        <v>-0.11519472544821312</v>
      </c>
      <c r="CN46" s="52">
        <f t="shared" ca="1" si="77"/>
        <v>-0.16383544290898325</v>
      </c>
      <c r="CO46" s="52">
        <f t="shared" ca="1" si="78"/>
        <v>-0.2090251851947077</v>
      </c>
      <c r="CP46" s="52">
        <f t="shared" ca="1" si="79"/>
        <v>-0.25075766528325705</v>
      </c>
      <c r="CQ46" s="52">
        <f t="shared" ca="1" si="80"/>
        <v>-0.29038892037445507</v>
      </c>
      <c r="CR46" s="52">
        <f t="shared" ca="1" si="81"/>
        <v>-0.32867531078837581</v>
      </c>
      <c r="CS46" s="52">
        <f t="shared" ca="1" si="82"/>
        <v>-0.36399896172506202</v>
      </c>
      <c r="CT46" s="52">
        <f t="shared" ca="1" si="83"/>
        <v>-0.38848343897130233</v>
      </c>
      <c r="CU46" s="52">
        <f t="shared" ca="1" si="84"/>
        <v>-0.39839091560532985</v>
      </c>
      <c r="CV46" s="52">
        <f t="shared" ca="1" si="85"/>
        <v>-0.40457430893495205</v>
      </c>
      <c r="CW46" s="52">
        <f t="shared" ca="1" si="86"/>
        <v>-0.40386431718305243</v>
      </c>
      <c r="CY46" s="51" t="str">
        <f t="shared" ca="1" si="87"/>
        <v>Slope</v>
      </c>
      <c r="CZ46" s="51" t="str">
        <f t="shared" ca="1" si="88"/>
        <v>Slope</v>
      </c>
      <c r="DA46" s="51" t="str">
        <f t="shared" ca="1" si="89"/>
        <v>Slope</v>
      </c>
      <c r="DB46" s="51" t="str">
        <f t="shared" ca="1" si="90"/>
        <v>Slope</v>
      </c>
      <c r="DC46" s="51" t="str">
        <f t="shared" ca="1" si="91"/>
        <v>Slope</v>
      </c>
      <c r="DD46" s="51" t="str">
        <f t="shared" ca="1" si="92"/>
        <v>Slope</v>
      </c>
      <c r="DE46" s="51" t="str">
        <f t="shared" ca="1" si="93"/>
        <v>Slope</v>
      </c>
      <c r="DF46" s="51" t="str">
        <f t="shared" ca="1" si="94"/>
        <v>Slope</v>
      </c>
      <c r="DG46" s="51" t="str">
        <f t="shared" ca="1" si="95"/>
        <v>Slope</v>
      </c>
      <c r="DH46" s="51" t="str">
        <f t="shared" ca="1" si="96"/>
        <v>Slope</v>
      </c>
      <c r="DI46" s="51" t="str">
        <f t="shared" ca="1" si="97"/>
        <v>Slope</v>
      </c>
      <c r="DJ46" s="51" t="str">
        <f t="shared" ca="1" si="98"/>
        <v>Slope</v>
      </c>
      <c r="DK46" s="51" t="str">
        <f t="shared" ca="1" si="99"/>
        <v>Slope</v>
      </c>
      <c r="DL46" s="51" t="str">
        <f t="shared" ca="1" si="100"/>
        <v>Slope</v>
      </c>
      <c r="DM46" s="51" t="str">
        <f t="shared" ca="1" si="101"/>
        <v>Slope</v>
      </c>
      <c r="DN46" s="51" t="str">
        <f t="shared" ca="1" si="102"/>
        <v>Slope</v>
      </c>
      <c r="DO46" s="51" t="str">
        <f t="shared" ca="1" si="103"/>
        <v>Slope</v>
      </c>
      <c r="DP46" s="51" t="str">
        <f t="shared" ca="1" si="104"/>
        <v>Slope</v>
      </c>
      <c r="DQ46" s="51" t="str">
        <f t="shared" ca="1" si="105"/>
        <v>Slope</v>
      </c>
      <c r="DR46" s="51" t="str">
        <f t="shared" ca="1" si="106"/>
        <v>Slope</v>
      </c>
      <c r="DS46" s="51" t="str">
        <f t="shared" ca="1" si="107"/>
        <v>Slope</v>
      </c>
      <c r="DT46" s="51" t="str">
        <f t="shared" ca="1" si="108"/>
        <v>Slope</v>
      </c>
      <c r="DU46" s="51" t="str">
        <f t="shared" ca="1" si="109"/>
        <v>Slope</v>
      </c>
      <c r="DV46" s="51" t="str">
        <f t="shared" ca="1" si="110"/>
        <v>Slope</v>
      </c>
      <c r="DW46" s="51" t="str">
        <f t="shared" ca="1" si="111"/>
        <v>Slope</v>
      </c>
      <c r="DX46" s="51" t="str">
        <f t="shared" ca="1" si="112"/>
        <v>Slope</v>
      </c>
      <c r="DY46" s="51" t="str">
        <f t="shared" ca="1" si="113"/>
        <v>Slope</v>
      </c>
      <c r="DZ46" s="51" t="str">
        <f t="shared" ca="1" si="114"/>
        <v>Slope</v>
      </c>
      <c r="EA46" s="51" t="str">
        <f t="shared" ca="1" si="115"/>
        <v>Slope</v>
      </c>
      <c r="EB46" s="51" t="str">
        <f t="shared" ca="1" si="116"/>
        <v>Slope</v>
      </c>
      <c r="EC46" s="51" t="str">
        <f t="shared" ca="1" si="117"/>
        <v>Slope</v>
      </c>
      <c r="EE46" s="52">
        <f t="shared" ca="1" si="118"/>
        <v>0.62514805338271828</v>
      </c>
      <c r="EF46" s="52">
        <f t="shared" ca="1" si="119"/>
        <v>0.60153515762145848</v>
      </c>
      <c r="EG46" s="52">
        <f t="shared" ca="1" si="120"/>
        <v>0.57987028886051051</v>
      </c>
      <c r="EH46" s="52">
        <f t="shared" ca="1" si="121"/>
        <v>0.56603039471480976</v>
      </c>
      <c r="EI46" s="52">
        <f t="shared" ca="1" si="122"/>
        <v>0.54742621406831649</v>
      </c>
      <c r="EJ46" s="52">
        <f t="shared" ca="1" si="123"/>
        <v>0.52652836557567428</v>
      </c>
      <c r="EK46" s="52">
        <f t="shared" ca="1" si="124"/>
        <v>0.5098824277570273</v>
      </c>
      <c r="EL46" s="52">
        <f t="shared" ca="1" si="125"/>
        <v>0.49864283466842663</v>
      </c>
      <c r="EM46" s="52">
        <f t="shared" ca="1" si="126"/>
        <v>0.49823189979720983</v>
      </c>
      <c r="EN46" s="52">
        <f t="shared" ca="1" si="127"/>
        <v>0.514479132731396</v>
      </c>
      <c r="EO46" s="52">
        <f t="shared" ca="1" si="128"/>
        <v>0.55160831928476206</v>
      </c>
      <c r="EP46" s="52">
        <f t="shared" ca="1" si="129"/>
        <v>0.60957658479083687</v>
      </c>
      <c r="EQ46" s="52">
        <f t="shared" ca="1" si="130"/>
        <v>0.67298815579508076</v>
      </c>
      <c r="ER46" s="52">
        <f t="shared" ca="1" si="131"/>
        <v>0.73785392511169956</v>
      </c>
      <c r="ES46" s="52">
        <f t="shared" ca="1" si="132"/>
        <v>0.79938625936491781</v>
      </c>
      <c r="ET46" s="52">
        <f t="shared" ca="1" si="133"/>
        <v>0.8563432539013669</v>
      </c>
      <c r="EU46" s="52">
        <f t="shared" ca="1" si="134"/>
        <v>0.90650789244807928</v>
      </c>
      <c r="EV46" s="52">
        <f t="shared" ca="1" si="135"/>
        <v>0.95247084468460042</v>
      </c>
      <c r="EW46" s="52">
        <f t="shared" ca="1" si="136"/>
        <v>0.9958902825232101</v>
      </c>
      <c r="EX46" s="52">
        <f t="shared" ca="1" si="137"/>
        <v>0.93962499886792883</v>
      </c>
      <c r="EY46" s="52">
        <f t="shared" ca="1" si="138"/>
        <v>0.88460594246455404</v>
      </c>
      <c r="EZ46" s="52">
        <f t="shared" ca="1" si="139"/>
        <v>0.8359652250037839</v>
      </c>
      <c r="FA46" s="52">
        <f t="shared" ca="1" si="140"/>
        <v>0.79077548271805942</v>
      </c>
      <c r="FB46" s="52">
        <f t="shared" ca="1" si="141"/>
        <v>0.74904300262951007</v>
      </c>
      <c r="FC46" s="52">
        <f t="shared" ca="1" si="142"/>
        <v>0.70941174753831204</v>
      </c>
      <c r="FD46" s="52">
        <f t="shared" ca="1" si="143"/>
        <v>0.67112535712439136</v>
      </c>
      <c r="FE46" s="52">
        <f t="shared" ca="1" si="144"/>
        <v>0.63580170618770504</v>
      </c>
      <c r="FF46" s="52">
        <f t="shared" ca="1" si="145"/>
        <v>0.61131722894146479</v>
      </c>
      <c r="FG46" s="52">
        <f t="shared" ca="1" si="146"/>
        <v>0.60140975230743732</v>
      </c>
      <c r="FH46" s="52">
        <f t="shared" ca="1" si="147"/>
        <v>0.59522635897781506</v>
      </c>
      <c r="FI46" s="52">
        <f t="shared" ca="1" si="148"/>
        <v>0.59593635072971463</v>
      </c>
      <c r="FK46" s="52">
        <f t="shared" ca="1" si="149"/>
        <v>0.9958902825232101</v>
      </c>
      <c r="FL46" s="59">
        <f t="shared" ca="1" si="150"/>
        <v>18</v>
      </c>
      <c r="FM46" s="59" t="str">
        <f t="shared" ca="1" si="151"/>
        <v>Slope</v>
      </c>
      <c r="FN46" s="52">
        <f t="shared" ca="1" si="152"/>
        <v>0.43333333333333335</v>
      </c>
      <c r="FP46" s="52">
        <f t="shared" ca="1" si="153"/>
        <v>0.54171601779423939</v>
      </c>
      <c r="FQ46" s="52">
        <f t="shared" ca="1" si="154"/>
        <v>0.53384505254048609</v>
      </c>
      <c r="FR46" s="52">
        <f t="shared" ca="1" si="155"/>
        <v>0.51551231850905899</v>
      </c>
      <c r="FS46" s="52">
        <f t="shared" ca="1" si="156"/>
        <v>0.499787909349381</v>
      </c>
      <c r="FT46" s="52">
        <f t="shared" ca="1" si="157"/>
        <v>0.48247540468943884</v>
      </c>
      <c r="FU46" s="52">
        <f t="shared" ca="1" si="158"/>
        <v>0.46439834408078029</v>
      </c>
      <c r="FV46" s="52">
        <f t="shared" ca="1" si="159"/>
        <v>0.44773858703012021</v>
      </c>
      <c r="FW46" s="52">
        <f t="shared" ca="1" si="160"/>
        <v>0.43288094488947554</v>
      </c>
      <c r="FX46" s="52">
        <f t="shared" ca="1" si="161"/>
        <v>0.42163285548795881</v>
      </c>
      <c r="FY46" s="52">
        <f t="shared" ca="1" si="162"/>
        <v>0.4159374886882431</v>
      </c>
      <c r="FZ46" s="52">
        <f t="shared" ca="1" si="163"/>
        <v>0.41720277309492065</v>
      </c>
      <c r="GA46" s="52">
        <f t="shared" ca="1" si="164"/>
        <v>0.42541441715250117</v>
      </c>
      <c r="GB46" s="52">
        <f t="shared" ca="1" si="165"/>
        <v>0.43544049637613802</v>
      </c>
      <c r="GC46" s="52">
        <f t="shared" ca="1" si="166"/>
        <v>0.44595130837056651</v>
      </c>
      <c r="GD46" s="52">
        <f t="shared" ca="1" si="167"/>
        <v>0.45535097534386149</v>
      </c>
      <c r="GE46" s="52">
        <f t="shared" ca="1" si="168"/>
        <v>0.46322552907823339</v>
      </c>
      <c r="GF46" s="52">
        <f t="shared" ca="1" si="169"/>
        <v>0.46883596414935969</v>
      </c>
      <c r="GG46" s="52">
        <f t="shared" ca="1" si="170"/>
        <v>0.47304583711708903</v>
      </c>
      <c r="GH46" s="52">
        <f t="shared" ca="1" si="171"/>
        <v>0.47640787195218109</v>
      </c>
      <c r="GI46" s="52">
        <f t="shared" ca="1" si="172"/>
        <v>0.44654166628930958</v>
      </c>
      <c r="GJ46" s="52">
        <f t="shared" ca="1" si="173"/>
        <v>0.41709086971040688</v>
      </c>
      <c r="GK46" s="52">
        <f t="shared" ca="1" si="174"/>
        <v>0.3897661861123724</v>
      </c>
      <c r="GL46" s="52">
        <f t="shared" ca="1" si="175"/>
        <v>0.36359182757268649</v>
      </c>
      <c r="GM46" s="52">
        <f t="shared" ca="1" si="176"/>
        <v>0.33856988976539226</v>
      </c>
      <c r="GN46" s="52">
        <f t="shared" ca="1" si="177"/>
        <v>0.31424836029054842</v>
      </c>
      <c r="GO46" s="52">
        <f t="shared" ca="1" si="178"/>
        <v>0.29037511904146374</v>
      </c>
      <c r="GP46" s="52">
        <f t="shared" ca="1" si="179"/>
        <v>0.26748945761812387</v>
      </c>
      <c r="GQ46" s="52">
        <f t="shared" ca="1" si="180"/>
        <v>0.24821685409159935</v>
      </c>
      <c r="GR46" s="52">
        <f t="shared" ca="1" si="181"/>
        <v>0.23380325076914577</v>
      </c>
      <c r="GS46" s="52">
        <f t="shared" ca="1" si="182"/>
        <v>0.22063100854816056</v>
      </c>
      <c r="GT46" s="52">
        <f t="shared" ca="1" si="183"/>
        <v>0.20975656135434931</v>
      </c>
      <c r="GV46" s="52">
        <f t="shared" ca="1" si="184"/>
        <v>0.54171601779423939</v>
      </c>
      <c r="GW46" s="59">
        <f t="shared" ca="1" si="185"/>
        <v>0</v>
      </c>
      <c r="GX46" s="52">
        <f t="shared" ca="1" si="186"/>
        <v>0.62514805338271828</v>
      </c>
      <c r="GY46" s="52" t="str">
        <f t="shared" ca="1" si="187"/>
        <v>Slope</v>
      </c>
      <c r="GZ46" s="52">
        <f t="shared" ca="1" si="188"/>
        <v>1</v>
      </c>
      <c r="HB46" s="58">
        <f t="shared" si="189"/>
        <v>4.7019386291503901E-2</v>
      </c>
      <c r="HC46" s="58"/>
      <c r="HE46" s="52">
        <f t="shared" si="190"/>
        <v>0.7672540378570557</v>
      </c>
      <c r="HF46" s="52">
        <f t="shared" si="191"/>
        <v>0</v>
      </c>
      <c r="HH46" s="52">
        <f t="shared" ca="1" si="192"/>
        <v>0.62514805338271828</v>
      </c>
      <c r="HI46" s="52" t="str">
        <f t="shared" ca="1" si="193"/>
        <v>Slope</v>
      </c>
      <c r="HJ46" s="59">
        <f t="shared" ca="1" si="194"/>
        <v>2</v>
      </c>
      <c r="HK46" s="52">
        <f t="shared" ca="1" si="195"/>
        <v>1</v>
      </c>
      <c r="HL46" s="52">
        <f t="shared" si="196"/>
        <v>0</v>
      </c>
      <c r="HM46" s="52">
        <f t="shared" si="197"/>
        <v>20</v>
      </c>
      <c r="HN46" s="52">
        <f t="shared" si="198"/>
        <v>-20</v>
      </c>
      <c r="HP46" s="52">
        <f t="shared" si="201"/>
        <v>4.0529817342759965E-5</v>
      </c>
      <c r="HR46" s="52">
        <f t="shared" si="199"/>
        <v>1.7398871406458982E-4</v>
      </c>
      <c r="HS46">
        <f t="shared" si="200"/>
        <v>2.2931721515122524E-3</v>
      </c>
    </row>
    <row r="47" spans="1:228" x14ac:dyDescent="0.2">
      <c r="A47" s="45">
        <v>9</v>
      </c>
      <c r="B47" s="35">
        <f t="shared" si="38"/>
        <v>9.2592592592592574E-4</v>
      </c>
      <c r="C47" s="28">
        <v>-4.7019386291503897</v>
      </c>
      <c r="D47" s="95">
        <v>0</v>
      </c>
      <c r="E47" s="95">
        <v>999999</v>
      </c>
      <c r="F47" s="37">
        <f t="shared" si="26"/>
        <v>166666.5</v>
      </c>
      <c r="G47" s="38">
        <f t="shared" si="29"/>
        <v>0</v>
      </c>
      <c r="H47" s="102">
        <v>20</v>
      </c>
      <c r="I47" s="102">
        <v>2000</v>
      </c>
      <c r="J47" s="28">
        <v>-5.8312964439392099</v>
      </c>
      <c r="K47" s="127">
        <f t="shared" si="30"/>
        <v>-5.8312964439392094E-2</v>
      </c>
      <c r="L47" s="30">
        <f t="shared" si="27"/>
        <v>-5.8312964439392094E-2</v>
      </c>
      <c r="M47" s="101">
        <f t="shared" si="28"/>
        <v>-4.7019386291503897</v>
      </c>
      <c r="N47" s="103">
        <f t="shared" si="39"/>
        <v>5.6467890739440993E-4</v>
      </c>
      <c r="P47" s="66"/>
      <c r="Q47" s="67"/>
      <c r="R47" s="67"/>
      <c r="S47" s="67"/>
      <c r="T47" s="67"/>
      <c r="U47" s="67"/>
      <c r="V47" s="67"/>
      <c r="W47" s="67"/>
      <c r="X47" s="67"/>
      <c r="Y47" s="67"/>
      <c r="Z47" s="67"/>
      <c r="AA47" s="68"/>
      <c r="AD47" s="52">
        <f t="shared" ca="1" si="40"/>
        <v>0.97472003401091345</v>
      </c>
      <c r="AE47" s="52">
        <f t="shared" ca="1" si="40"/>
        <v>1.0000000000000002</v>
      </c>
      <c r="AF47" s="52">
        <f t="shared" ca="1" si="40"/>
        <v>0.97674126040017561</v>
      </c>
      <c r="AG47" s="52">
        <f t="shared" ca="1" si="40"/>
        <v>0.91899507098455901</v>
      </c>
      <c r="AH47" s="52">
        <f t="shared" ca="1" si="41"/>
        <v>0.84358281725581508</v>
      </c>
      <c r="AI47" s="52">
        <f t="shared" ca="1" si="41"/>
        <v>0.76760205082915833</v>
      </c>
      <c r="AJ47" s="52">
        <f t="shared" ca="1" si="41"/>
        <v>0.70067517425547232</v>
      </c>
      <c r="AK47" s="52">
        <f t="shared" ca="1" si="41"/>
        <v>0.64660593159393553</v>
      </c>
      <c r="AL47" s="52">
        <f t="shared" ca="1" si="42"/>
        <v>0.60733968042176834</v>
      </c>
      <c r="AM47" s="52">
        <f t="shared" ca="1" si="42"/>
        <v>0.57928247062382443</v>
      </c>
      <c r="AN47" s="52">
        <f t="shared" ca="1" si="42"/>
        <v>0.55984713264856456</v>
      </c>
      <c r="AO47" s="52">
        <f t="shared" ca="1" si="42"/>
        <v>0.53279005200312202</v>
      </c>
      <c r="AP47" s="52">
        <f t="shared" ca="1" si="43"/>
        <v>0.4928214081550189</v>
      </c>
      <c r="AQ47" s="52">
        <f t="shared" ca="1" si="43"/>
        <v>0.41598237111373809</v>
      </c>
      <c r="AR47" s="52">
        <f t="shared" ca="1" si="43"/>
        <v>0.30532298559646892</v>
      </c>
      <c r="AS47" s="52">
        <f t="shared" ca="1" si="43"/>
        <v>0.1638312716600735</v>
      </c>
      <c r="AT47" s="52">
        <f t="shared" ca="1" si="44"/>
        <v>1.001485251016109E-2</v>
      </c>
      <c r="AU47" s="52">
        <f t="shared" ca="1" si="44"/>
        <v>-0.1516851311661481</v>
      </c>
      <c r="AV47" s="52">
        <f t="shared" ca="1" si="44"/>
        <v>-0.30605076643817386</v>
      </c>
      <c r="AW47" s="52">
        <f t="shared" ca="1" si="44"/>
        <v>-0.42928396025356325</v>
      </c>
      <c r="AX47" s="52">
        <f t="shared" ca="1" si="45"/>
        <v>-0.51271646421480432</v>
      </c>
      <c r="AY47" s="52">
        <f t="shared" ca="1" si="45"/>
        <v>-0.57822871173077095</v>
      </c>
      <c r="AZ47" s="52">
        <f t="shared" ca="1" si="45"/>
        <v>-0.63983159423608849</v>
      </c>
      <c r="BA47" s="52">
        <f t="shared" ca="1" si="45"/>
        <v>-0.70183664009004232</v>
      </c>
      <c r="BB47" s="52">
        <f t="shared" ca="1" si="46"/>
        <v>-0.76018425447559312</v>
      </c>
      <c r="BC47" s="52">
        <f t="shared" ca="1" si="46"/>
        <v>-0.81519142370183861</v>
      </c>
      <c r="BD47" s="52">
        <f t="shared" ca="1" si="46"/>
        <v>-0.86783513619550168</v>
      </c>
      <c r="BE47" s="52">
        <f t="shared" ca="1" si="46"/>
        <v>-0.91394088887701652</v>
      </c>
      <c r="BF47" s="52">
        <f t="shared" ca="1" si="47"/>
        <v>-0.94427062911545911</v>
      </c>
      <c r="BG47" s="52">
        <f t="shared" ca="1" si="47"/>
        <v>-0.95527141225838741</v>
      </c>
      <c r="BH47" s="52">
        <f t="shared" ca="1" si="47"/>
        <v>-0.94032479411659753</v>
      </c>
      <c r="BJ47" s="52">
        <f t="shared" si="48"/>
        <v>-2.9156482219696049E-3</v>
      </c>
      <c r="BK47" s="52">
        <f t="shared" si="49"/>
        <v>4.2032904322672239E-3</v>
      </c>
      <c r="BL47" s="52">
        <f t="shared" si="50"/>
        <v>2.1016452161336116E-4</v>
      </c>
      <c r="BM47" s="52">
        <f t="shared" si="51"/>
        <v>2.1016452161336116E-4</v>
      </c>
      <c r="BN47" s="52">
        <f t="shared" si="52"/>
        <v>0</v>
      </c>
      <c r="BO47" s="52">
        <f t="shared" si="53"/>
        <v>0</v>
      </c>
      <c r="BP47" s="52">
        <f t="shared" si="54"/>
        <v>2.3302137165711967E-3</v>
      </c>
      <c r="BQ47" s="52">
        <f t="shared" si="55"/>
        <v>0.05</v>
      </c>
      <c r="BS47" s="52">
        <f t="shared" ca="1" si="56"/>
        <v>0.39866417446577446</v>
      </c>
      <c r="BT47" s="52">
        <f t="shared" ca="1" si="57"/>
        <v>0.42032904322672232</v>
      </c>
      <c r="BU47" s="52">
        <f t="shared" ca="1" si="58"/>
        <v>0.43416893737242312</v>
      </c>
      <c r="BV47" s="52">
        <f t="shared" ca="1" si="59"/>
        <v>0.4527731180189164</v>
      </c>
      <c r="BW47" s="52">
        <f t="shared" ca="1" si="60"/>
        <v>0.47367096651155854</v>
      </c>
      <c r="BX47" s="52">
        <f t="shared" ca="1" si="61"/>
        <v>0.49031690433020564</v>
      </c>
      <c r="BY47" s="52">
        <f t="shared" ca="1" si="62"/>
        <v>0.50155649741880626</v>
      </c>
      <c r="BZ47" s="52">
        <f t="shared" ca="1" si="63"/>
        <v>0.50196743229002305</v>
      </c>
      <c r="CA47" s="52">
        <f t="shared" ca="1" si="64"/>
        <v>0.48572019935583688</v>
      </c>
      <c r="CB47" s="52">
        <f t="shared" ca="1" si="65"/>
        <v>0.44859101280247088</v>
      </c>
      <c r="CC47" s="52">
        <f t="shared" ca="1" si="66"/>
        <v>0.39062274729639601</v>
      </c>
      <c r="CD47" s="52">
        <f t="shared" ca="1" si="67"/>
        <v>0.32721117629215218</v>
      </c>
      <c r="CE47" s="52">
        <f t="shared" ca="1" si="68"/>
        <v>0.26234540697553338</v>
      </c>
      <c r="CF47" s="52">
        <f t="shared" ca="1" si="69"/>
        <v>0.20081307272231508</v>
      </c>
      <c r="CG47" s="52">
        <f t="shared" ca="1" si="70"/>
        <v>0.14385607818586593</v>
      </c>
      <c r="CH47" s="52">
        <f t="shared" ca="1" si="71"/>
        <v>9.3691439639153593E-2</v>
      </c>
      <c r="CI47" s="52">
        <f t="shared" ca="1" si="72"/>
        <v>4.7728487402632518E-2</v>
      </c>
      <c r="CJ47" s="52">
        <f t="shared" ca="1" si="73"/>
        <v>-3.9103853895570114E-3</v>
      </c>
      <c r="CK47" s="52">
        <f t="shared" ca="1" si="74"/>
        <v>-6.0175669044838322E-2</v>
      </c>
      <c r="CL47" s="52">
        <f t="shared" ca="1" si="75"/>
        <v>-0.11519472544821312</v>
      </c>
      <c r="CM47" s="52">
        <f t="shared" ca="1" si="76"/>
        <v>-0.16383544290898325</v>
      </c>
      <c r="CN47" s="52">
        <f t="shared" ca="1" si="77"/>
        <v>-0.2090251851947077</v>
      </c>
      <c r="CO47" s="52">
        <f t="shared" ca="1" si="78"/>
        <v>-0.25075766528325705</v>
      </c>
      <c r="CP47" s="52">
        <f t="shared" ca="1" si="79"/>
        <v>-0.29038892037445507</v>
      </c>
      <c r="CQ47" s="52">
        <f t="shared" ca="1" si="80"/>
        <v>-0.32867531078837581</v>
      </c>
      <c r="CR47" s="52">
        <f t="shared" ca="1" si="81"/>
        <v>-0.36399896172506202</v>
      </c>
      <c r="CS47" s="52">
        <f t="shared" ca="1" si="82"/>
        <v>-0.38848343897130233</v>
      </c>
      <c r="CT47" s="52">
        <f t="shared" ca="1" si="83"/>
        <v>-0.39839091560532985</v>
      </c>
      <c r="CU47" s="52">
        <f t="shared" ca="1" si="84"/>
        <v>-0.40457430893495205</v>
      </c>
      <c r="CV47" s="52">
        <f t="shared" ca="1" si="85"/>
        <v>-0.40386431718305243</v>
      </c>
      <c r="CW47" s="52">
        <f t="shared" ca="1" si="86"/>
        <v>-0.39522638138864319</v>
      </c>
      <c r="CY47" s="51" t="str">
        <f t="shared" ca="1" si="87"/>
        <v>Slope</v>
      </c>
      <c r="CZ47" s="51" t="str">
        <f t="shared" ca="1" si="88"/>
        <v>Slope</v>
      </c>
      <c r="DA47" s="51" t="str">
        <f t="shared" ca="1" si="89"/>
        <v>Slope</v>
      </c>
      <c r="DB47" s="51" t="str">
        <f t="shared" ca="1" si="90"/>
        <v>Slope</v>
      </c>
      <c r="DC47" s="51" t="str">
        <f t="shared" ca="1" si="91"/>
        <v>Slope</v>
      </c>
      <c r="DD47" s="51" t="str">
        <f t="shared" ca="1" si="92"/>
        <v>Slope</v>
      </c>
      <c r="DE47" s="51" t="str">
        <f t="shared" ca="1" si="93"/>
        <v>Slope</v>
      </c>
      <c r="DF47" s="51" t="str">
        <f t="shared" ca="1" si="94"/>
        <v>Slope</v>
      </c>
      <c r="DG47" s="51" t="str">
        <f t="shared" ca="1" si="95"/>
        <v>Slope</v>
      </c>
      <c r="DH47" s="51" t="str">
        <f t="shared" ca="1" si="96"/>
        <v>Slope</v>
      </c>
      <c r="DI47" s="51" t="str">
        <f t="shared" ca="1" si="97"/>
        <v>Slope</v>
      </c>
      <c r="DJ47" s="51" t="str">
        <f t="shared" ca="1" si="98"/>
        <v>Slope</v>
      </c>
      <c r="DK47" s="51" t="str">
        <f t="shared" ca="1" si="99"/>
        <v>Slope</v>
      </c>
      <c r="DL47" s="51" t="str">
        <f t="shared" ca="1" si="100"/>
        <v>Slope</v>
      </c>
      <c r="DM47" s="51" t="str">
        <f t="shared" ca="1" si="101"/>
        <v>Slope</v>
      </c>
      <c r="DN47" s="51" t="str">
        <f t="shared" ca="1" si="102"/>
        <v>Slope</v>
      </c>
      <c r="DO47" s="51" t="str">
        <f t="shared" ca="1" si="103"/>
        <v>Slope</v>
      </c>
      <c r="DP47" s="51" t="str">
        <f t="shared" ca="1" si="104"/>
        <v>Slope</v>
      </c>
      <c r="DQ47" s="51" t="str">
        <f t="shared" ca="1" si="105"/>
        <v>Slope</v>
      </c>
      <c r="DR47" s="51" t="str">
        <f t="shared" ca="1" si="106"/>
        <v>Slope</v>
      </c>
      <c r="DS47" s="51" t="str">
        <f t="shared" ca="1" si="107"/>
        <v>Slope</v>
      </c>
      <c r="DT47" s="51" t="str">
        <f t="shared" ca="1" si="108"/>
        <v>Slope</v>
      </c>
      <c r="DU47" s="51" t="str">
        <f t="shared" ca="1" si="109"/>
        <v>Slope</v>
      </c>
      <c r="DV47" s="51" t="str">
        <f t="shared" ca="1" si="110"/>
        <v>Slope</v>
      </c>
      <c r="DW47" s="51" t="str">
        <f t="shared" ca="1" si="111"/>
        <v>Slope</v>
      </c>
      <c r="DX47" s="51" t="str">
        <f t="shared" ca="1" si="112"/>
        <v>Slope</v>
      </c>
      <c r="DY47" s="51" t="str">
        <f t="shared" ca="1" si="113"/>
        <v>Slope</v>
      </c>
      <c r="DZ47" s="51" t="str">
        <f t="shared" ca="1" si="114"/>
        <v>Slope</v>
      </c>
      <c r="EA47" s="51" t="str">
        <f t="shared" ca="1" si="115"/>
        <v>Slope</v>
      </c>
      <c r="EB47" s="51" t="str">
        <f t="shared" ca="1" si="116"/>
        <v>Slope</v>
      </c>
      <c r="EC47" s="51" t="str">
        <f t="shared" ca="1" si="117"/>
        <v>Slope</v>
      </c>
      <c r="EE47" s="52">
        <f t="shared" ca="1" si="118"/>
        <v>0.60154599005583886</v>
      </c>
      <c r="EF47" s="52">
        <f t="shared" ca="1" si="119"/>
        <v>0.57988112129489111</v>
      </c>
      <c r="EG47" s="52">
        <f t="shared" ca="1" si="120"/>
        <v>0.56604122714919025</v>
      </c>
      <c r="EH47" s="52">
        <f t="shared" ca="1" si="121"/>
        <v>0.54743704650269698</v>
      </c>
      <c r="EI47" s="52">
        <f t="shared" ca="1" si="122"/>
        <v>0.52653919801005489</v>
      </c>
      <c r="EJ47" s="52">
        <f t="shared" ca="1" si="123"/>
        <v>0.50989326019140768</v>
      </c>
      <c r="EK47" s="52">
        <f t="shared" ca="1" si="124"/>
        <v>0.49865366710280712</v>
      </c>
      <c r="EL47" s="52">
        <f t="shared" ca="1" si="125"/>
        <v>0.49824273223159032</v>
      </c>
      <c r="EM47" s="52">
        <f t="shared" ca="1" si="126"/>
        <v>0.5144899651657765</v>
      </c>
      <c r="EN47" s="52">
        <f t="shared" ca="1" si="127"/>
        <v>0.55161915171914244</v>
      </c>
      <c r="EO47" s="52">
        <f t="shared" ca="1" si="128"/>
        <v>0.60958741722521737</v>
      </c>
      <c r="EP47" s="52">
        <f t="shared" ca="1" si="129"/>
        <v>0.67299898822946114</v>
      </c>
      <c r="EQ47" s="52">
        <f t="shared" ca="1" si="130"/>
        <v>0.73786475754607994</v>
      </c>
      <c r="ER47" s="52">
        <f t="shared" ca="1" si="131"/>
        <v>0.7993970917992983</v>
      </c>
      <c r="ES47" s="52">
        <f t="shared" ca="1" si="132"/>
        <v>0.85635408633574739</v>
      </c>
      <c r="ET47" s="52">
        <f t="shared" ca="1" si="133"/>
        <v>0.90651872488245977</v>
      </c>
      <c r="EU47" s="52">
        <f t="shared" ca="1" si="134"/>
        <v>0.9524816771189808</v>
      </c>
      <c r="EV47" s="52">
        <f t="shared" ca="1" si="135"/>
        <v>0.99587945008882961</v>
      </c>
      <c r="EW47" s="52">
        <f t="shared" ca="1" si="136"/>
        <v>0.93961416643354834</v>
      </c>
      <c r="EX47" s="52">
        <f t="shared" ca="1" si="137"/>
        <v>0.88459511003017355</v>
      </c>
      <c r="EY47" s="52">
        <f t="shared" ca="1" si="138"/>
        <v>0.8359543925694034</v>
      </c>
      <c r="EZ47" s="52">
        <f t="shared" ca="1" si="139"/>
        <v>0.79076465028367893</v>
      </c>
      <c r="FA47" s="52">
        <f t="shared" ca="1" si="140"/>
        <v>0.74903217019512958</v>
      </c>
      <c r="FB47" s="52">
        <f t="shared" ca="1" si="141"/>
        <v>0.70940091510393155</v>
      </c>
      <c r="FC47" s="52">
        <f t="shared" ca="1" si="142"/>
        <v>0.67111452469001076</v>
      </c>
      <c r="FD47" s="52">
        <f t="shared" ca="1" si="143"/>
        <v>0.63579087375332466</v>
      </c>
      <c r="FE47" s="52">
        <f t="shared" ca="1" si="144"/>
        <v>0.61130639650708429</v>
      </c>
      <c r="FF47" s="52">
        <f t="shared" ca="1" si="145"/>
        <v>0.60139891987305671</v>
      </c>
      <c r="FG47" s="52">
        <f t="shared" ca="1" si="146"/>
        <v>0.59521552654343457</v>
      </c>
      <c r="FH47" s="52">
        <f t="shared" ca="1" si="147"/>
        <v>0.59592551829533424</v>
      </c>
      <c r="FI47" s="52">
        <f t="shared" ca="1" si="148"/>
        <v>0.60456345408974344</v>
      </c>
      <c r="FK47" s="52">
        <f t="shared" ca="1" si="149"/>
        <v>0.99587945008882961</v>
      </c>
      <c r="FL47" s="59">
        <f t="shared" ca="1" si="150"/>
        <v>17</v>
      </c>
      <c r="FM47" s="59" t="str">
        <f t="shared" ca="1" si="151"/>
        <v>Slope</v>
      </c>
      <c r="FN47" s="52">
        <f t="shared" ca="1" si="152"/>
        <v>0.46666666666666667</v>
      </c>
      <c r="FP47" s="52">
        <f t="shared" ca="1" si="153"/>
        <v>0.53384866335194625</v>
      </c>
      <c r="FQ47" s="52">
        <f t="shared" ca="1" si="154"/>
        <v>0.52662704043163033</v>
      </c>
      <c r="FR47" s="52">
        <f t="shared" ca="1" si="155"/>
        <v>0.51090263127195223</v>
      </c>
      <c r="FS47" s="52">
        <f t="shared" ca="1" si="156"/>
        <v>0.49359012661201007</v>
      </c>
      <c r="FT47" s="52">
        <f t="shared" ca="1" si="157"/>
        <v>0.47551306600335164</v>
      </c>
      <c r="FU47" s="52">
        <f t="shared" ca="1" si="158"/>
        <v>0.45885330895269139</v>
      </c>
      <c r="FV47" s="52">
        <f t="shared" ca="1" si="159"/>
        <v>0.44399566681204683</v>
      </c>
      <c r="FW47" s="52">
        <f t="shared" ca="1" si="160"/>
        <v>0.4327475774105301</v>
      </c>
      <c r="FX47" s="52">
        <f t="shared" ca="1" si="161"/>
        <v>0.42705221061081433</v>
      </c>
      <c r="FY47" s="52">
        <f t="shared" ca="1" si="162"/>
        <v>0.42831749501749194</v>
      </c>
      <c r="FZ47" s="52">
        <f t="shared" ca="1" si="163"/>
        <v>0.4365291390750724</v>
      </c>
      <c r="GA47" s="52">
        <f t="shared" ca="1" si="164"/>
        <v>0.44655521829870926</v>
      </c>
      <c r="GB47" s="52">
        <f t="shared" ca="1" si="165"/>
        <v>0.45706603029313775</v>
      </c>
      <c r="GC47" s="52">
        <f t="shared" ca="1" si="166"/>
        <v>0.46646569726643272</v>
      </c>
      <c r="GD47" s="52">
        <f t="shared" ca="1" si="167"/>
        <v>0.47434025100080468</v>
      </c>
      <c r="GE47" s="52">
        <f t="shared" ca="1" si="168"/>
        <v>0.47995068607193098</v>
      </c>
      <c r="GF47" s="52">
        <f t="shared" ca="1" si="169"/>
        <v>0.48416055903966027</v>
      </c>
      <c r="GG47" s="52">
        <f t="shared" ca="1" si="170"/>
        <v>0.48751537225183206</v>
      </c>
      <c r="GH47" s="52">
        <f t="shared" ca="1" si="171"/>
        <v>0.45764916658896054</v>
      </c>
      <c r="GI47" s="52">
        <f t="shared" ca="1" si="172"/>
        <v>0.42819837001005778</v>
      </c>
      <c r="GJ47" s="52">
        <f t="shared" ca="1" si="173"/>
        <v>0.40087368641202337</v>
      </c>
      <c r="GK47" s="52">
        <f t="shared" ca="1" si="174"/>
        <v>0.3746993278723374</v>
      </c>
      <c r="GL47" s="52">
        <f t="shared" ca="1" si="175"/>
        <v>0.34967739006504317</v>
      </c>
      <c r="GM47" s="52">
        <f t="shared" ca="1" si="176"/>
        <v>0.32535586059019939</v>
      </c>
      <c r="GN47" s="52">
        <f t="shared" ca="1" si="177"/>
        <v>0.30148261934111464</v>
      </c>
      <c r="GO47" s="52">
        <f t="shared" ca="1" si="178"/>
        <v>0.27859695791777483</v>
      </c>
      <c r="GP47" s="52">
        <f t="shared" ca="1" si="179"/>
        <v>0.25932435439125029</v>
      </c>
      <c r="GQ47" s="52">
        <f t="shared" ca="1" si="180"/>
        <v>0.24491075106879664</v>
      </c>
      <c r="GR47" s="52">
        <f t="shared" ca="1" si="181"/>
        <v>0.2317385088478115</v>
      </c>
      <c r="GS47" s="52">
        <f t="shared" ca="1" si="182"/>
        <v>0.2208640616540003</v>
      </c>
      <c r="GT47" s="52">
        <f t="shared" ca="1" si="183"/>
        <v>0.2126322624743589</v>
      </c>
      <c r="GV47" s="52">
        <f t="shared" ca="1" si="184"/>
        <v>0.53384866335194625</v>
      </c>
      <c r="GW47" s="59">
        <f t="shared" ca="1" si="185"/>
        <v>0</v>
      </c>
      <c r="GX47" s="52">
        <f t="shared" ca="1" si="186"/>
        <v>0.60154599005583886</v>
      </c>
      <c r="GY47" s="52" t="str">
        <f t="shared" ca="1" si="187"/>
        <v>Slope</v>
      </c>
      <c r="GZ47" s="52">
        <f t="shared" ca="1" si="188"/>
        <v>1</v>
      </c>
      <c r="HB47" s="58">
        <f t="shared" si="189"/>
        <v>5.8312964439392094E-2</v>
      </c>
      <c r="HC47" s="58"/>
      <c r="HE47" s="52">
        <f t="shared" si="190"/>
        <v>0.7113508260250091</v>
      </c>
      <c r="HF47" s="52">
        <f t="shared" si="191"/>
        <v>0</v>
      </c>
      <c r="HH47" s="52">
        <f t="shared" ca="1" si="192"/>
        <v>0.60154599005583886</v>
      </c>
      <c r="HI47" s="52" t="str">
        <f t="shared" ca="1" si="193"/>
        <v>Slope</v>
      </c>
      <c r="HJ47" s="59">
        <f t="shared" ca="1" si="194"/>
        <v>2</v>
      </c>
      <c r="HK47" s="52">
        <f t="shared" ca="1" si="195"/>
        <v>1</v>
      </c>
      <c r="HL47" s="52">
        <f t="shared" si="196"/>
        <v>0</v>
      </c>
      <c r="HM47" s="52">
        <f t="shared" si="197"/>
        <v>20</v>
      </c>
      <c r="HN47" s="52">
        <f t="shared" si="198"/>
        <v>-20</v>
      </c>
      <c r="HP47" s="52">
        <f t="shared" si="201"/>
        <v>5.6467890739440993E-4</v>
      </c>
      <c r="HR47" s="52">
        <f t="shared" si="199"/>
        <v>1.7576283538519761E-4</v>
      </c>
      <c r="HS47">
        <f t="shared" si="200"/>
        <v>2.3302137165711967E-3</v>
      </c>
    </row>
    <row r="48" spans="1:228" x14ac:dyDescent="0.2">
      <c r="A48" s="45">
        <v>10</v>
      </c>
      <c r="B48" s="35">
        <f t="shared" si="38"/>
        <v>1.0416666666666664E-3</v>
      </c>
      <c r="C48" s="28">
        <v>-5.8312964439392099</v>
      </c>
      <c r="D48" s="95">
        <v>0</v>
      </c>
      <c r="E48" s="95">
        <v>999999</v>
      </c>
      <c r="F48" s="37">
        <f t="shared" si="26"/>
        <v>166666.5</v>
      </c>
      <c r="G48" s="38">
        <f t="shared" si="29"/>
        <v>0</v>
      </c>
      <c r="H48" s="102">
        <v>20</v>
      </c>
      <c r="I48" s="102">
        <v>2000</v>
      </c>
      <c r="J48" s="28">
        <v>-5.6481021642684901</v>
      </c>
      <c r="K48" s="127">
        <f t="shared" si="30"/>
        <v>-5.6481021642684898E-2</v>
      </c>
      <c r="L48" s="30">
        <f t="shared" si="27"/>
        <v>-5.6481021642684898E-2</v>
      </c>
      <c r="M48" s="101">
        <f t="shared" si="28"/>
        <v>-5.8312964439392099</v>
      </c>
      <c r="N48" s="103">
        <f t="shared" si="39"/>
        <v>9.1597139835359991E-5</v>
      </c>
      <c r="P48" s="66"/>
      <c r="Q48" s="67"/>
      <c r="R48" s="67"/>
      <c r="S48" s="67"/>
      <c r="T48" s="67"/>
      <c r="U48" s="67"/>
      <c r="V48" s="67"/>
      <c r="W48" s="67"/>
      <c r="X48" s="67"/>
      <c r="Y48" s="67"/>
      <c r="Z48" s="67"/>
      <c r="AA48" s="68"/>
      <c r="AD48" s="52">
        <f t="shared" ca="1" si="40"/>
        <v>0.97674126040017561</v>
      </c>
      <c r="AE48" s="52">
        <f t="shared" ca="1" si="40"/>
        <v>1</v>
      </c>
      <c r="AF48" s="52">
        <f t="shared" ca="1" si="40"/>
        <v>0.97702371870264015</v>
      </c>
      <c r="AG48" s="52">
        <f t="shared" ca="1" si="40"/>
        <v>0.92093251643822294</v>
      </c>
      <c r="AH48" s="52">
        <f t="shared" ca="1" si="41"/>
        <v>0.84772130421094627</v>
      </c>
      <c r="AI48" s="52">
        <f t="shared" ca="1" si="41"/>
        <v>0.77348984463009551</v>
      </c>
      <c r="AJ48" s="52">
        <f t="shared" ca="1" si="41"/>
        <v>0.70864861189873962</v>
      </c>
      <c r="AK48" s="52">
        <f t="shared" ca="1" si="41"/>
        <v>0.65821275660052092</v>
      </c>
      <c r="AL48" s="52">
        <f t="shared" ca="1" si="42"/>
        <v>0.62675196881137918</v>
      </c>
      <c r="AM48" s="52">
        <f t="shared" ca="1" si="42"/>
        <v>0.60949828226322844</v>
      </c>
      <c r="AN48" s="52">
        <f t="shared" ca="1" si="42"/>
        <v>0.59060390887626424</v>
      </c>
      <c r="AO48" s="52">
        <f t="shared" ca="1" si="42"/>
        <v>0.56004160484944476</v>
      </c>
      <c r="AP48" s="52">
        <f t="shared" ca="1" si="43"/>
        <v>0.49059031379994694</v>
      </c>
      <c r="AQ48" s="52">
        <f t="shared" ca="1" si="43"/>
        <v>0.38302357590150654</v>
      </c>
      <c r="AR48" s="52">
        <f t="shared" ca="1" si="43"/>
        <v>0.23908452702909566</v>
      </c>
      <c r="AS48" s="52">
        <f t="shared" ca="1" si="43"/>
        <v>8.0100015516740106E-2</v>
      </c>
      <c r="AT48" s="52">
        <f t="shared" ca="1" si="44"/>
        <v>-9.5189339934389702E-2</v>
      </c>
      <c r="AU48" s="52">
        <f t="shared" ca="1" si="44"/>
        <v>-0.26230664460760422</v>
      </c>
      <c r="AV48" s="52">
        <f t="shared" ca="1" si="44"/>
        <v>-0.39868157623142664</v>
      </c>
      <c r="AW48" s="52">
        <f t="shared" ca="1" si="44"/>
        <v>-0.48226911276101275</v>
      </c>
      <c r="AX48" s="52">
        <f t="shared" ca="1" si="45"/>
        <v>-0.54039277817636633</v>
      </c>
      <c r="AY48" s="52">
        <f t="shared" ca="1" si="45"/>
        <v>-0.5926331614164736</v>
      </c>
      <c r="AZ48" s="52">
        <f t="shared" ca="1" si="45"/>
        <v>-0.64711142475935735</v>
      </c>
      <c r="BA48" s="52">
        <f t="shared" ca="1" si="45"/>
        <v>-0.70269090050423955</v>
      </c>
      <c r="BB48" s="52">
        <f t="shared" ca="1" si="46"/>
        <v>-0.7575869494611146</v>
      </c>
      <c r="BC48" s="52">
        <f t="shared" ca="1" si="46"/>
        <v>-0.81624097381477867</v>
      </c>
      <c r="BD48" s="52">
        <f t="shared" ca="1" si="46"/>
        <v>-0.87255219155385755</v>
      </c>
      <c r="BE48" s="52">
        <f t="shared" ca="1" si="46"/>
        <v>-0.91668239255535433</v>
      </c>
      <c r="BF48" s="52">
        <f t="shared" ca="1" si="47"/>
        <v>-0.94412672480377358</v>
      </c>
      <c r="BG48" s="52">
        <f t="shared" ca="1" si="47"/>
        <v>-0.9499287558731665</v>
      </c>
      <c r="BH48" s="52">
        <f t="shared" ca="1" si="47"/>
        <v>-0.91689976686946439</v>
      </c>
      <c r="BJ48" s="52">
        <f t="shared" si="48"/>
        <v>-2.8240510821342449E-3</v>
      </c>
      <c r="BK48" s="52">
        <f t="shared" si="49"/>
        <v>4.3416893737242331E-3</v>
      </c>
      <c r="BL48" s="52">
        <f t="shared" si="50"/>
        <v>2.1708446868621157E-4</v>
      </c>
      <c r="BM48" s="52">
        <f t="shared" si="51"/>
        <v>2.1708446868621157E-4</v>
      </c>
      <c r="BN48" s="52">
        <f t="shared" si="52"/>
        <v>0</v>
      </c>
      <c r="BO48" s="52">
        <f t="shared" si="53"/>
        <v>0</v>
      </c>
      <c r="BP48" s="52">
        <f t="shared" si="54"/>
        <v>2.3591922576827956E-3</v>
      </c>
      <c r="BQ48" s="52">
        <f t="shared" si="55"/>
        <v>0.05</v>
      </c>
      <c r="BS48" s="52">
        <f t="shared" ca="1" si="56"/>
        <v>0.42032904322672232</v>
      </c>
      <c r="BT48" s="52">
        <f t="shared" ca="1" si="57"/>
        <v>0.43416893737242312</v>
      </c>
      <c r="BU48" s="52">
        <f t="shared" ca="1" si="58"/>
        <v>0.4527731180189164</v>
      </c>
      <c r="BV48" s="52">
        <f t="shared" ca="1" si="59"/>
        <v>0.47367096651155854</v>
      </c>
      <c r="BW48" s="52">
        <f t="shared" ca="1" si="60"/>
        <v>0.49031690433020564</v>
      </c>
      <c r="BX48" s="52">
        <f t="shared" ca="1" si="61"/>
        <v>0.50155649741880626</v>
      </c>
      <c r="BY48" s="52">
        <f t="shared" ca="1" si="62"/>
        <v>0.50196743229002305</v>
      </c>
      <c r="BZ48" s="52">
        <f t="shared" ca="1" si="63"/>
        <v>0.48572019935583688</v>
      </c>
      <c r="CA48" s="52">
        <f t="shared" ca="1" si="64"/>
        <v>0.44859101280247088</v>
      </c>
      <c r="CB48" s="52">
        <f t="shared" ca="1" si="65"/>
        <v>0.39062274729639601</v>
      </c>
      <c r="CC48" s="52">
        <f t="shared" ca="1" si="66"/>
        <v>0.32721117629215218</v>
      </c>
      <c r="CD48" s="52">
        <f t="shared" ca="1" si="67"/>
        <v>0.26234540697553338</v>
      </c>
      <c r="CE48" s="52">
        <f t="shared" ca="1" si="68"/>
        <v>0.20081307272231508</v>
      </c>
      <c r="CF48" s="52">
        <f t="shared" ca="1" si="69"/>
        <v>0.14385607818586593</v>
      </c>
      <c r="CG48" s="52">
        <f t="shared" ca="1" si="70"/>
        <v>9.3691439639153593E-2</v>
      </c>
      <c r="CH48" s="52">
        <f t="shared" ca="1" si="71"/>
        <v>4.7728487402632518E-2</v>
      </c>
      <c r="CI48" s="52">
        <f t="shared" ca="1" si="72"/>
        <v>-3.9103853895570114E-3</v>
      </c>
      <c r="CJ48" s="52">
        <f t="shared" ca="1" si="73"/>
        <v>-6.0175669044838322E-2</v>
      </c>
      <c r="CK48" s="52">
        <f t="shared" ca="1" si="74"/>
        <v>-0.11519472544821312</v>
      </c>
      <c r="CL48" s="52">
        <f t="shared" ca="1" si="75"/>
        <v>-0.16383544290898325</v>
      </c>
      <c r="CM48" s="52">
        <f t="shared" ca="1" si="76"/>
        <v>-0.2090251851947077</v>
      </c>
      <c r="CN48" s="52">
        <f t="shared" ca="1" si="77"/>
        <v>-0.25075766528325705</v>
      </c>
      <c r="CO48" s="52">
        <f t="shared" ca="1" si="78"/>
        <v>-0.29038892037445507</v>
      </c>
      <c r="CP48" s="52">
        <f t="shared" ca="1" si="79"/>
        <v>-0.32867531078837581</v>
      </c>
      <c r="CQ48" s="52">
        <f t="shared" ca="1" si="80"/>
        <v>-0.36399896172506202</v>
      </c>
      <c r="CR48" s="52">
        <f t="shared" ca="1" si="81"/>
        <v>-0.38848343897130233</v>
      </c>
      <c r="CS48" s="52">
        <f t="shared" ca="1" si="82"/>
        <v>-0.39839091560532985</v>
      </c>
      <c r="CT48" s="52">
        <f t="shared" ca="1" si="83"/>
        <v>-0.40457430893495205</v>
      </c>
      <c r="CU48" s="52">
        <f t="shared" ca="1" si="84"/>
        <v>-0.40386431718305243</v>
      </c>
      <c r="CV48" s="52">
        <f t="shared" ca="1" si="85"/>
        <v>-0.39522638138864319</v>
      </c>
      <c r="CW48" s="52">
        <f t="shared" ca="1" si="86"/>
        <v>-0.37192233889213505</v>
      </c>
      <c r="CY48" s="51" t="str">
        <f t="shared" ca="1" si="87"/>
        <v>Slope</v>
      </c>
      <c r="CZ48" s="51" t="str">
        <f t="shared" ca="1" si="88"/>
        <v>Slope</v>
      </c>
      <c r="DA48" s="51" t="str">
        <f t="shared" ca="1" si="89"/>
        <v>Slope</v>
      </c>
      <c r="DB48" s="51" t="str">
        <f t="shared" ca="1" si="90"/>
        <v>Slope</v>
      </c>
      <c r="DC48" s="51" t="str">
        <f t="shared" ca="1" si="91"/>
        <v>Slope</v>
      </c>
      <c r="DD48" s="51" t="str">
        <f t="shared" ca="1" si="92"/>
        <v>Slope</v>
      </c>
      <c r="DE48" s="51" t="str">
        <f t="shared" ca="1" si="93"/>
        <v>Slope</v>
      </c>
      <c r="DF48" s="51" t="str">
        <f t="shared" ca="1" si="94"/>
        <v>Slope</v>
      </c>
      <c r="DG48" s="51" t="str">
        <f t="shared" ca="1" si="95"/>
        <v>Slope</v>
      </c>
      <c r="DH48" s="51" t="str">
        <f t="shared" ca="1" si="96"/>
        <v>Slope</v>
      </c>
      <c r="DI48" s="51" t="str">
        <f t="shared" ca="1" si="97"/>
        <v>Slope</v>
      </c>
      <c r="DJ48" s="51" t="str">
        <f t="shared" ca="1" si="98"/>
        <v>Slope</v>
      </c>
      <c r="DK48" s="51" t="str">
        <f t="shared" ca="1" si="99"/>
        <v>Slope</v>
      </c>
      <c r="DL48" s="51" t="str">
        <f t="shared" ca="1" si="100"/>
        <v>Slope</v>
      </c>
      <c r="DM48" s="51" t="str">
        <f t="shared" ca="1" si="101"/>
        <v>Slope</v>
      </c>
      <c r="DN48" s="51" t="str">
        <f t="shared" ca="1" si="102"/>
        <v>Slope</v>
      </c>
      <c r="DO48" s="51" t="str">
        <f t="shared" ca="1" si="103"/>
        <v>Slope</v>
      </c>
      <c r="DP48" s="51" t="str">
        <f t="shared" ca="1" si="104"/>
        <v>Slope</v>
      </c>
      <c r="DQ48" s="51" t="str">
        <f t="shared" ca="1" si="105"/>
        <v>Slope</v>
      </c>
      <c r="DR48" s="51" t="str">
        <f t="shared" ca="1" si="106"/>
        <v>Slope</v>
      </c>
      <c r="DS48" s="51" t="str">
        <f t="shared" ca="1" si="107"/>
        <v>Slope</v>
      </c>
      <c r="DT48" s="51" t="str">
        <f t="shared" ca="1" si="108"/>
        <v>Slope</v>
      </c>
      <c r="DU48" s="51" t="str">
        <f t="shared" ca="1" si="109"/>
        <v>Slope</v>
      </c>
      <c r="DV48" s="51" t="str">
        <f t="shared" ca="1" si="110"/>
        <v>Slope</v>
      </c>
      <c r="DW48" s="51" t="str">
        <f t="shared" ca="1" si="111"/>
        <v>Slope</v>
      </c>
      <c r="DX48" s="51" t="str">
        <f t="shared" ca="1" si="112"/>
        <v>Slope</v>
      </c>
      <c r="DY48" s="51" t="str">
        <f t="shared" ca="1" si="113"/>
        <v>Slope</v>
      </c>
      <c r="DZ48" s="51" t="str">
        <f t="shared" ca="1" si="114"/>
        <v>Slope</v>
      </c>
      <c r="EA48" s="51" t="str">
        <f t="shared" ca="1" si="115"/>
        <v>Slope</v>
      </c>
      <c r="EB48" s="51" t="str">
        <f t="shared" ca="1" si="116"/>
        <v>Slope</v>
      </c>
      <c r="EC48" s="51" t="str">
        <f t="shared" ca="1" si="117"/>
        <v>Slope</v>
      </c>
      <c r="EE48" s="52">
        <f t="shared" ca="1" si="118"/>
        <v>0.57988804124196391</v>
      </c>
      <c r="EF48" s="52">
        <f t="shared" ca="1" si="119"/>
        <v>0.56604814709626305</v>
      </c>
      <c r="EG48" s="52">
        <f t="shared" ca="1" si="120"/>
        <v>0.54744396644976989</v>
      </c>
      <c r="EH48" s="52">
        <f t="shared" ca="1" si="121"/>
        <v>0.52654611795712769</v>
      </c>
      <c r="EI48" s="52">
        <f t="shared" ca="1" si="122"/>
        <v>0.5099001801384806</v>
      </c>
      <c r="EJ48" s="52">
        <f t="shared" ca="1" si="123"/>
        <v>0.49866058704987992</v>
      </c>
      <c r="EK48" s="52">
        <f t="shared" ca="1" si="124"/>
        <v>0.49824965217866313</v>
      </c>
      <c r="EL48" s="52">
        <f t="shared" ca="1" si="125"/>
        <v>0.5144968851128493</v>
      </c>
      <c r="EM48" s="52">
        <f t="shared" ca="1" si="126"/>
        <v>0.55162607166621536</v>
      </c>
      <c r="EN48" s="52">
        <f t="shared" ca="1" si="127"/>
        <v>0.60959433717229028</v>
      </c>
      <c r="EO48" s="52">
        <f t="shared" ca="1" si="128"/>
        <v>0.67300590817653405</v>
      </c>
      <c r="EP48" s="52">
        <f t="shared" ca="1" si="129"/>
        <v>0.73787167749315286</v>
      </c>
      <c r="EQ48" s="52">
        <f t="shared" ca="1" si="130"/>
        <v>0.7994040117463711</v>
      </c>
      <c r="ER48" s="52">
        <f t="shared" ca="1" si="131"/>
        <v>0.8563610062828203</v>
      </c>
      <c r="ES48" s="52">
        <f t="shared" ca="1" si="132"/>
        <v>0.90652564482953257</v>
      </c>
      <c r="ET48" s="52">
        <f t="shared" ca="1" si="133"/>
        <v>0.95248859706605371</v>
      </c>
      <c r="EU48" s="52">
        <f t="shared" ca="1" si="134"/>
        <v>0.99587253014175681</v>
      </c>
      <c r="EV48" s="52">
        <f t="shared" ca="1" si="135"/>
        <v>0.93960724648647542</v>
      </c>
      <c r="EW48" s="52">
        <f t="shared" ca="1" si="136"/>
        <v>0.88458819008310063</v>
      </c>
      <c r="EX48" s="52">
        <f t="shared" ca="1" si="137"/>
        <v>0.8359474726223306</v>
      </c>
      <c r="EY48" s="52">
        <f t="shared" ca="1" si="138"/>
        <v>0.79075773033660612</v>
      </c>
      <c r="EZ48" s="52">
        <f t="shared" ca="1" si="139"/>
        <v>0.74902525024805677</v>
      </c>
      <c r="FA48" s="52">
        <f t="shared" ca="1" si="140"/>
        <v>0.70939399515685864</v>
      </c>
      <c r="FB48" s="52">
        <f t="shared" ca="1" si="141"/>
        <v>0.67110760474293796</v>
      </c>
      <c r="FC48" s="52">
        <f t="shared" ca="1" si="142"/>
        <v>0.63578395380625174</v>
      </c>
      <c r="FD48" s="52">
        <f t="shared" ca="1" si="143"/>
        <v>0.61129947656001149</v>
      </c>
      <c r="FE48" s="52">
        <f t="shared" ca="1" si="144"/>
        <v>0.60139199992598391</v>
      </c>
      <c r="FF48" s="52">
        <f t="shared" ca="1" si="145"/>
        <v>0.59520860659636177</v>
      </c>
      <c r="FG48" s="52">
        <f t="shared" ca="1" si="146"/>
        <v>0.59591859834826133</v>
      </c>
      <c r="FH48" s="52">
        <f t="shared" ca="1" si="147"/>
        <v>0.60455653414267063</v>
      </c>
      <c r="FI48" s="52">
        <f t="shared" ca="1" si="148"/>
        <v>0.62786057663917871</v>
      </c>
      <c r="FK48" s="52">
        <f t="shared" ca="1" si="149"/>
        <v>0.99587253014175681</v>
      </c>
      <c r="FL48" s="59">
        <f t="shared" ca="1" si="150"/>
        <v>16</v>
      </c>
      <c r="FM48" s="59" t="str">
        <f t="shared" ca="1" si="151"/>
        <v>Slope</v>
      </c>
      <c r="FN48" s="52">
        <f t="shared" ca="1" si="152"/>
        <v>0.5</v>
      </c>
      <c r="FP48" s="52">
        <f t="shared" ca="1" si="153"/>
        <v>0.52662934708065468</v>
      </c>
      <c r="FQ48" s="52">
        <f t="shared" ca="1" si="154"/>
        <v>0.52201604903208765</v>
      </c>
      <c r="FR48" s="52">
        <f t="shared" ca="1" si="155"/>
        <v>0.50470354437214549</v>
      </c>
      <c r="FS48" s="52">
        <f t="shared" ca="1" si="156"/>
        <v>0.48662648376348699</v>
      </c>
      <c r="FT48" s="52">
        <f t="shared" ca="1" si="157"/>
        <v>0.46996672671282685</v>
      </c>
      <c r="FU48" s="52">
        <f t="shared" ca="1" si="158"/>
        <v>0.45510908457218213</v>
      </c>
      <c r="FV48" s="52">
        <f t="shared" ca="1" si="159"/>
        <v>0.44386099517066546</v>
      </c>
      <c r="FW48" s="52">
        <f t="shared" ca="1" si="160"/>
        <v>0.43816562837094974</v>
      </c>
      <c r="FX48" s="52">
        <f t="shared" ca="1" si="161"/>
        <v>0.4394309127776273</v>
      </c>
      <c r="FY48" s="52">
        <f t="shared" ca="1" si="162"/>
        <v>0.44764255683520787</v>
      </c>
      <c r="FZ48" s="52">
        <f t="shared" ca="1" si="163"/>
        <v>0.45766863605884467</v>
      </c>
      <c r="GA48" s="52">
        <f t="shared" ca="1" si="164"/>
        <v>0.46817944805327316</v>
      </c>
      <c r="GB48" s="52">
        <f t="shared" ca="1" si="165"/>
        <v>0.47757911502656808</v>
      </c>
      <c r="GC48" s="52">
        <f t="shared" ca="1" si="166"/>
        <v>0.48545366876094009</v>
      </c>
      <c r="GD48" s="52">
        <f t="shared" ca="1" si="167"/>
        <v>0.49106410383206639</v>
      </c>
      <c r="GE48" s="52">
        <f t="shared" ca="1" si="168"/>
        <v>0.49527397679979562</v>
      </c>
      <c r="GF48" s="52">
        <f t="shared" ca="1" si="169"/>
        <v>0.4986241767139189</v>
      </c>
      <c r="GG48" s="52">
        <f t="shared" ca="1" si="170"/>
        <v>0.46875797105104733</v>
      </c>
      <c r="GH48" s="52">
        <f t="shared" ca="1" si="171"/>
        <v>0.43930717447214462</v>
      </c>
      <c r="GI48" s="52">
        <f t="shared" ca="1" si="172"/>
        <v>0.41198249087411021</v>
      </c>
      <c r="GJ48" s="52">
        <f t="shared" ca="1" si="173"/>
        <v>0.38580813233442424</v>
      </c>
      <c r="GK48" s="52">
        <f t="shared" ca="1" si="174"/>
        <v>0.36078619452713001</v>
      </c>
      <c r="GL48" s="52">
        <f t="shared" ca="1" si="175"/>
        <v>0.33646466505228623</v>
      </c>
      <c r="GM48" s="52">
        <f t="shared" ca="1" si="176"/>
        <v>0.31259142380320154</v>
      </c>
      <c r="GN48" s="52">
        <f t="shared" ca="1" si="177"/>
        <v>0.28970576237986168</v>
      </c>
      <c r="GO48" s="52">
        <f t="shared" ca="1" si="178"/>
        <v>0.27043315885333713</v>
      </c>
      <c r="GP48" s="52">
        <f t="shared" ca="1" si="179"/>
        <v>0.25601955553088351</v>
      </c>
      <c r="GQ48" s="52">
        <f t="shared" ca="1" si="180"/>
        <v>0.24284731330989834</v>
      </c>
      <c r="GR48" s="52">
        <f t="shared" ca="1" si="181"/>
        <v>0.23197286611608708</v>
      </c>
      <c r="GS48" s="52">
        <f t="shared" ca="1" si="182"/>
        <v>0.22374106693644577</v>
      </c>
      <c r="GT48" s="52">
        <f t="shared" ca="1" si="183"/>
        <v>0.22039796999083733</v>
      </c>
      <c r="GV48" s="52">
        <f t="shared" ca="1" si="184"/>
        <v>0.52662934708065468</v>
      </c>
      <c r="GW48" s="59">
        <f t="shared" ca="1" si="185"/>
        <v>0</v>
      </c>
      <c r="GX48" s="52">
        <f t="shared" ca="1" si="186"/>
        <v>0.57988804124196391</v>
      </c>
      <c r="GY48" s="52" t="str">
        <f t="shared" ca="1" si="187"/>
        <v>Slope</v>
      </c>
      <c r="GZ48" s="52">
        <f t="shared" ca="1" si="188"/>
        <v>1</v>
      </c>
      <c r="HB48" s="58">
        <f t="shared" si="189"/>
        <v>5.6481021642684898E-2</v>
      </c>
      <c r="HC48" s="58"/>
      <c r="HE48" s="52">
        <f t="shared" si="190"/>
        <v>0.72041894286870978</v>
      </c>
      <c r="HF48" s="52">
        <f t="shared" si="191"/>
        <v>0</v>
      </c>
      <c r="HH48" s="52">
        <f t="shared" ca="1" si="192"/>
        <v>0.57988804124196391</v>
      </c>
      <c r="HI48" s="52" t="str">
        <f t="shared" ca="1" si="193"/>
        <v>Slope</v>
      </c>
      <c r="HJ48" s="59">
        <f t="shared" ca="1" si="194"/>
        <v>2</v>
      </c>
      <c r="HK48" s="52">
        <f t="shared" ca="1" si="195"/>
        <v>1</v>
      </c>
      <c r="HL48" s="52">
        <f t="shared" si="196"/>
        <v>0</v>
      </c>
      <c r="HM48" s="52">
        <f t="shared" si="197"/>
        <v>20</v>
      </c>
      <c r="HN48" s="52">
        <f t="shared" si="198"/>
        <v>-20</v>
      </c>
      <c r="HP48" s="52">
        <f t="shared" si="201"/>
        <v>9.1597139835359991E-5</v>
      </c>
      <c r="HR48" s="52">
        <f t="shared" si="199"/>
        <v>1.7524586692399275E-4</v>
      </c>
      <c r="HS48">
        <f t="shared" si="200"/>
        <v>2.3591922576827956E-3</v>
      </c>
    </row>
    <row r="49" spans="1:227" x14ac:dyDescent="0.2">
      <c r="A49" s="45">
        <v>11</v>
      </c>
      <c r="B49" s="35">
        <f t="shared" si="38"/>
        <v>1.1574074074074071E-3</v>
      </c>
      <c r="C49" s="28">
        <v>-5.6481021642684901</v>
      </c>
      <c r="D49" s="95">
        <v>0</v>
      </c>
      <c r="E49" s="95">
        <v>999999</v>
      </c>
      <c r="F49" s="37">
        <f t="shared" si="26"/>
        <v>166666.5</v>
      </c>
      <c r="G49" s="38">
        <f t="shared" si="29"/>
        <v>0</v>
      </c>
      <c r="H49" s="102">
        <v>20</v>
      </c>
      <c r="I49" s="102">
        <v>2000</v>
      </c>
      <c r="J49" s="28">
        <v>-5.3185677528381401</v>
      </c>
      <c r="K49" s="127">
        <f t="shared" si="30"/>
        <v>-5.3185677528381402E-2</v>
      </c>
      <c r="L49" s="30">
        <f t="shared" si="27"/>
        <v>-5.3185677528381402E-2</v>
      </c>
      <c r="M49" s="101">
        <f t="shared" si="28"/>
        <v>-5.6481021642684901</v>
      </c>
      <c r="N49" s="103">
        <f t="shared" si="39"/>
        <v>1.6476720571517462E-4</v>
      </c>
      <c r="P49" s="66"/>
      <c r="Q49" s="67"/>
      <c r="R49" s="67"/>
      <c r="S49" s="67"/>
      <c r="T49" s="67"/>
      <c r="U49" s="67"/>
      <c r="V49" s="67"/>
      <c r="W49" s="67"/>
      <c r="X49" s="67"/>
      <c r="Y49" s="67"/>
      <c r="Z49" s="67"/>
      <c r="AA49" s="68"/>
      <c r="AD49" s="52">
        <f t="shared" ca="1" si="40"/>
        <v>0.97702371870264026</v>
      </c>
      <c r="AE49" s="52">
        <f t="shared" ca="1" si="40"/>
        <v>1.0000000000000002</v>
      </c>
      <c r="AF49" s="52">
        <f t="shared" ca="1" si="40"/>
        <v>0.9778662025660948</v>
      </c>
      <c r="AG49" s="52">
        <f t="shared" ca="1" si="40"/>
        <v>0.92361613046998281</v>
      </c>
      <c r="AH49" s="52">
        <f t="shared" ca="1" si="41"/>
        <v>0.85257192453824171</v>
      </c>
      <c r="AI49" s="52">
        <f t="shared" ca="1" si="41"/>
        <v>0.78151214260913371</v>
      </c>
      <c r="AJ49" s="52">
        <f t="shared" ca="1" si="41"/>
        <v>0.72156395397986473</v>
      </c>
      <c r="AK49" s="52">
        <f t="shared" ca="1" si="41"/>
        <v>0.68019866601486734</v>
      </c>
      <c r="AL49" s="52">
        <f t="shared" ca="1" si="42"/>
        <v>0.6606810769990562</v>
      </c>
      <c r="AM49" s="52">
        <f t="shared" ca="1" si="42"/>
        <v>0.64432569468655132</v>
      </c>
      <c r="AN49" s="52">
        <f t="shared" ca="1" si="42"/>
        <v>0.62320028711389941</v>
      </c>
      <c r="AO49" s="52">
        <f t="shared" ca="1" si="42"/>
        <v>0.56123459645735962</v>
      </c>
      <c r="AP49" s="52">
        <f t="shared" ca="1" si="43"/>
        <v>0.45902034927110619</v>
      </c>
      <c r="AQ49" s="52">
        <f t="shared" ca="1" si="43"/>
        <v>0.31326752291339299</v>
      </c>
      <c r="AR49" s="52">
        <f t="shared" ca="1" si="43"/>
        <v>0.14820580781528231</v>
      </c>
      <c r="AS49" s="52">
        <f t="shared" ca="1" si="43"/>
        <v>-3.634089047784269E-2</v>
      </c>
      <c r="AT49" s="52">
        <f t="shared" ca="1" si="44"/>
        <v>-0.21936103069299412</v>
      </c>
      <c r="AU49" s="52">
        <f t="shared" ca="1" si="44"/>
        <v>-0.36866010116347925</v>
      </c>
      <c r="AV49" s="52">
        <f t="shared" ca="1" si="44"/>
        <v>-0.46549452090414639</v>
      </c>
      <c r="AW49" s="52">
        <f t="shared" ca="1" si="44"/>
        <v>-0.52385471836847064</v>
      </c>
      <c r="AX49" s="52">
        <f t="shared" ca="1" si="45"/>
        <v>-0.56849726758516272</v>
      </c>
      <c r="AY49" s="52">
        <f t="shared" ca="1" si="45"/>
        <v>-0.6132590987080232</v>
      </c>
      <c r="AZ49" s="52">
        <f t="shared" ca="1" si="45"/>
        <v>-0.66113912698826027</v>
      </c>
      <c r="BA49" s="52">
        <f t="shared" ca="1" si="45"/>
        <v>-0.71208733584713035</v>
      </c>
      <c r="BB49" s="52">
        <f t="shared" ca="1" si="46"/>
        <v>-0.76672887514702859</v>
      </c>
      <c r="BC49" s="52">
        <f t="shared" ca="1" si="46"/>
        <v>-0.82483997342885707</v>
      </c>
      <c r="BD49" s="52">
        <f t="shared" ca="1" si="46"/>
        <v>-0.87647724477707323</v>
      </c>
      <c r="BE49" s="52">
        <f t="shared" ca="1" si="46"/>
        <v>-0.9153068104840143</v>
      </c>
      <c r="BF49" s="52">
        <f t="shared" ca="1" si="47"/>
        <v>-0.93548701766213416</v>
      </c>
      <c r="BG49" s="52">
        <f t="shared" ca="1" si="47"/>
        <v>-0.91998817886857653</v>
      </c>
      <c r="BH49" s="52">
        <f t="shared" ca="1" si="47"/>
        <v>-0.8096531170547534</v>
      </c>
      <c r="BJ49" s="52">
        <f t="shared" si="48"/>
        <v>-2.6592838764190703E-3</v>
      </c>
      <c r="BK49" s="52">
        <f t="shared" si="49"/>
        <v>4.5277311801891641E-3</v>
      </c>
      <c r="BL49" s="52">
        <f t="shared" si="50"/>
        <v>2.2638655900945819E-4</v>
      </c>
      <c r="BM49" s="52">
        <f t="shared" si="51"/>
        <v>2.2638655900945819E-4</v>
      </c>
      <c r="BN49" s="52">
        <f t="shared" si="52"/>
        <v>0</v>
      </c>
      <c r="BO49" s="52">
        <f t="shared" si="53"/>
        <v>0</v>
      </c>
      <c r="BP49" s="52">
        <f t="shared" si="54"/>
        <v>2.4022460563944354E-3</v>
      </c>
      <c r="BQ49" s="52">
        <f t="shared" si="55"/>
        <v>0.05</v>
      </c>
      <c r="BS49" s="52">
        <f t="shared" ca="1" si="56"/>
        <v>0.43416893737242312</v>
      </c>
      <c r="BT49" s="52">
        <f t="shared" ca="1" si="57"/>
        <v>0.4527731180189164</v>
      </c>
      <c r="BU49" s="52">
        <f t="shared" ca="1" si="58"/>
        <v>0.47367096651155854</v>
      </c>
      <c r="BV49" s="52">
        <f t="shared" ca="1" si="59"/>
        <v>0.49031690433020564</v>
      </c>
      <c r="BW49" s="52">
        <f t="shared" ca="1" si="60"/>
        <v>0.50155649741880626</v>
      </c>
      <c r="BX49" s="52">
        <f t="shared" ca="1" si="61"/>
        <v>0.50196743229002305</v>
      </c>
      <c r="BY49" s="52">
        <f t="shared" ca="1" si="62"/>
        <v>0.48572019935583688</v>
      </c>
      <c r="BZ49" s="52">
        <f t="shared" ca="1" si="63"/>
        <v>0.44859101280247088</v>
      </c>
      <c r="CA49" s="52">
        <f t="shared" ca="1" si="64"/>
        <v>0.39062274729639601</v>
      </c>
      <c r="CB49" s="52">
        <f t="shared" ca="1" si="65"/>
        <v>0.32721117629215218</v>
      </c>
      <c r="CC49" s="52">
        <f t="shared" ca="1" si="66"/>
        <v>0.26234540697553338</v>
      </c>
      <c r="CD49" s="52">
        <f t="shared" ca="1" si="67"/>
        <v>0.20081307272231508</v>
      </c>
      <c r="CE49" s="52">
        <f t="shared" ca="1" si="68"/>
        <v>0.14385607818586593</v>
      </c>
      <c r="CF49" s="52">
        <f t="shared" ca="1" si="69"/>
        <v>9.3691439639153593E-2</v>
      </c>
      <c r="CG49" s="52">
        <f t="shared" ca="1" si="70"/>
        <v>4.7728487402632518E-2</v>
      </c>
      <c r="CH49" s="52">
        <f t="shared" ca="1" si="71"/>
        <v>-3.9103853895570114E-3</v>
      </c>
      <c r="CI49" s="52">
        <f t="shared" ca="1" si="72"/>
        <v>-6.0175669044838322E-2</v>
      </c>
      <c r="CJ49" s="52">
        <f t="shared" ca="1" si="73"/>
        <v>-0.11519472544821312</v>
      </c>
      <c r="CK49" s="52">
        <f t="shared" ca="1" si="74"/>
        <v>-0.16383544290898325</v>
      </c>
      <c r="CL49" s="52">
        <f t="shared" ca="1" si="75"/>
        <v>-0.2090251851947077</v>
      </c>
      <c r="CM49" s="52">
        <f t="shared" ca="1" si="76"/>
        <v>-0.25075766528325705</v>
      </c>
      <c r="CN49" s="52">
        <f t="shared" ca="1" si="77"/>
        <v>-0.29038892037445507</v>
      </c>
      <c r="CO49" s="52">
        <f t="shared" ca="1" si="78"/>
        <v>-0.32867531078837581</v>
      </c>
      <c r="CP49" s="52">
        <f t="shared" ca="1" si="79"/>
        <v>-0.36399896172506202</v>
      </c>
      <c r="CQ49" s="52">
        <f t="shared" ca="1" si="80"/>
        <v>-0.38848343897130233</v>
      </c>
      <c r="CR49" s="52">
        <f t="shared" ca="1" si="81"/>
        <v>-0.39839091560532985</v>
      </c>
      <c r="CS49" s="52">
        <f t="shared" ca="1" si="82"/>
        <v>-0.40457430893495205</v>
      </c>
      <c r="CT49" s="52">
        <f t="shared" ca="1" si="83"/>
        <v>-0.40386431718305243</v>
      </c>
      <c r="CU49" s="52">
        <f t="shared" ca="1" si="84"/>
        <v>-0.39522638138864319</v>
      </c>
      <c r="CV49" s="52">
        <f t="shared" ca="1" si="85"/>
        <v>-0.37192233889213505</v>
      </c>
      <c r="CW49" s="52">
        <f t="shared" ca="1" si="86"/>
        <v>-0.31599645304583746</v>
      </c>
      <c r="CY49" s="51" t="str">
        <f t="shared" ca="1" si="87"/>
        <v>Slope</v>
      </c>
      <c r="CZ49" s="51" t="str">
        <f t="shared" ca="1" si="88"/>
        <v>Slope</v>
      </c>
      <c r="DA49" s="51" t="str">
        <f t="shared" ca="1" si="89"/>
        <v>Slope</v>
      </c>
      <c r="DB49" s="51" t="str">
        <f t="shared" ca="1" si="90"/>
        <v>Slope</v>
      </c>
      <c r="DC49" s="51" t="str">
        <f t="shared" ca="1" si="91"/>
        <v>Slope</v>
      </c>
      <c r="DD49" s="51" t="str">
        <f t="shared" ca="1" si="92"/>
        <v>Slope</v>
      </c>
      <c r="DE49" s="51" t="str">
        <f t="shared" ca="1" si="93"/>
        <v>Slope</v>
      </c>
      <c r="DF49" s="51" t="str">
        <f t="shared" ca="1" si="94"/>
        <v>Slope</v>
      </c>
      <c r="DG49" s="51" t="str">
        <f t="shared" ca="1" si="95"/>
        <v>Slope</v>
      </c>
      <c r="DH49" s="51" t="str">
        <f t="shared" ca="1" si="96"/>
        <v>Slope</v>
      </c>
      <c r="DI49" s="51" t="str">
        <f t="shared" ca="1" si="97"/>
        <v>Slope</v>
      </c>
      <c r="DJ49" s="51" t="str">
        <f t="shared" ca="1" si="98"/>
        <v>Slope</v>
      </c>
      <c r="DK49" s="51" t="str">
        <f t="shared" ca="1" si="99"/>
        <v>Slope</v>
      </c>
      <c r="DL49" s="51" t="str">
        <f t="shared" ca="1" si="100"/>
        <v>Slope</v>
      </c>
      <c r="DM49" s="51" t="str">
        <f t="shared" ca="1" si="101"/>
        <v>Slope</v>
      </c>
      <c r="DN49" s="51" t="str">
        <f t="shared" ca="1" si="102"/>
        <v>Slope</v>
      </c>
      <c r="DO49" s="51" t="str">
        <f t="shared" ca="1" si="103"/>
        <v>Slope</v>
      </c>
      <c r="DP49" s="51" t="str">
        <f t="shared" ca="1" si="104"/>
        <v>Slope</v>
      </c>
      <c r="DQ49" s="51" t="str">
        <f t="shared" ca="1" si="105"/>
        <v>Slope</v>
      </c>
      <c r="DR49" s="51" t="str">
        <f t="shared" ca="1" si="106"/>
        <v>Slope</v>
      </c>
      <c r="DS49" s="51" t="str">
        <f t="shared" ca="1" si="107"/>
        <v>Slope</v>
      </c>
      <c r="DT49" s="51" t="str">
        <f t="shared" ca="1" si="108"/>
        <v>Slope</v>
      </c>
      <c r="DU49" s="51" t="str">
        <f t="shared" ca="1" si="109"/>
        <v>Slope</v>
      </c>
      <c r="DV49" s="51" t="str">
        <f t="shared" ca="1" si="110"/>
        <v>Slope</v>
      </c>
      <c r="DW49" s="51" t="str">
        <f t="shared" ca="1" si="111"/>
        <v>Slope</v>
      </c>
      <c r="DX49" s="51" t="str">
        <f t="shared" ca="1" si="112"/>
        <v>Slope</v>
      </c>
      <c r="DY49" s="51" t="str">
        <f t="shared" ca="1" si="113"/>
        <v>Slope</v>
      </c>
      <c r="DZ49" s="51" t="str">
        <f t="shared" ca="1" si="114"/>
        <v>Slope</v>
      </c>
      <c r="EA49" s="51" t="str">
        <f t="shared" ca="1" si="115"/>
        <v>Slope</v>
      </c>
      <c r="EB49" s="51" t="str">
        <f t="shared" ca="1" si="116"/>
        <v>Slope</v>
      </c>
      <c r="EC49" s="51" t="str">
        <f t="shared" ca="1" si="117"/>
        <v>Slope</v>
      </c>
      <c r="EE49" s="52">
        <f t="shared" ca="1" si="118"/>
        <v>0.5660574491865864</v>
      </c>
      <c r="EF49" s="52">
        <f t="shared" ca="1" si="119"/>
        <v>0.54745326854009302</v>
      </c>
      <c r="EG49" s="52">
        <f t="shared" ca="1" si="120"/>
        <v>0.52655542004745093</v>
      </c>
      <c r="EH49" s="52">
        <f t="shared" ca="1" si="121"/>
        <v>0.50990948222880383</v>
      </c>
      <c r="EI49" s="52">
        <f t="shared" ca="1" si="122"/>
        <v>0.49866988914020316</v>
      </c>
      <c r="EJ49" s="52">
        <f t="shared" ca="1" si="123"/>
        <v>0.49825895426898636</v>
      </c>
      <c r="EK49" s="52">
        <f t="shared" ca="1" si="124"/>
        <v>0.51450618720317265</v>
      </c>
      <c r="EL49" s="52">
        <f t="shared" ca="1" si="125"/>
        <v>0.55163537375653859</v>
      </c>
      <c r="EM49" s="52">
        <f t="shared" ca="1" si="126"/>
        <v>0.60960363926261341</v>
      </c>
      <c r="EN49" s="52">
        <f t="shared" ca="1" si="127"/>
        <v>0.67301521026685729</v>
      </c>
      <c r="EO49" s="52">
        <f t="shared" ca="1" si="128"/>
        <v>0.73788097958347609</v>
      </c>
      <c r="EP49" s="52">
        <f t="shared" ca="1" si="129"/>
        <v>0.79941331383669434</v>
      </c>
      <c r="EQ49" s="52">
        <f t="shared" ca="1" si="130"/>
        <v>0.85637030837314354</v>
      </c>
      <c r="ER49" s="52">
        <f t="shared" ca="1" si="131"/>
        <v>0.90653494691985581</v>
      </c>
      <c r="ES49" s="52">
        <f t="shared" ca="1" si="132"/>
        <v>0.95249789915637695</v>
      </c>
      <c r="ET49" s="52">
        <f t="shared" ca="1" si="133"/>
        <v>0.99586322805143357</v>
      </c>
      <c r="EU49" s="52">
        <f t="shared" ca="1" si="134"/>
        <v>0.93959794439615218</v>
      </c>
      <c r="EV49" s="52">
        <f t="shared" ca="1" si="135"/>
        <v>0.8845788879927774</v>
      </c>
      <c r="EW49" s="52">
        <f t="shared" ca="1" si="136"/>
        <v>0.83593817053200725</v>
      </c>
      <c r="EX49" s="52">
        <f t="shared" ca="1" si="137"/>
        <v>0.79074842824628289</v>
      </c>
      <c r="EY49" s="52">
        <f t="shared" ca="1" si="138"/>
        <v>0.74901594815773342</v>
      </c>
      <c r="EZ49" s="52">
        <f t="shared" ca="1" si="139"/>
        <v>0.70938469306653551</v>
      </c>
      <c r="FA49" s="52">
        <f t="shared" ca="1" si="140"/>
        <v>0.67109830265261472</v>
      </c>
      <c r="FB49" s="52">
        <f t="shared" ca="1" si="141"/>
        <v>0.63577465171592851</v>
      </c>
      <c r="FC49" s="52">
        <f t="shared" ca="1" si="142"/>
        <v>0.61129017446968814</v>
      </c>
      <c r="FD49" s="52">
        <f t="shared" ca="1" si="143"/>
        <v>0.60138269783566067</v>
      </c>
      <c r="FE49" s="52">
        <f t="shared" ca="1" si="144"/>
        <v>0.59519930450603842</v>
      </c>
      <c r="FF49" s="52">
        <f t="shared" ca="1" si="145"/>
        <v>0.59590929625793809</v>
      </c>
      <c r="FG49" s="52">
        <f t="shared" ca="1" si="146"/>
        <v>0.60454723205234728</v>
      </c>
      <c r="FH49" s="52">
        <f t="shared" ca="1" si="147"/>
        <v>0.62785127454885548</v>
      </c>
      <c r="FI49" s="52">
        <f t="shared" ca="1" si="148"/>
        <v>0.68377716039515302</v>
      </c>
      <c r="FK49" s="52">
        <f t="shared" ca="1" si="149"/>
        <v>0.99586322805143357</v>
      </c>
      <c r="FL49" s="59">
        <f t="shared" ca="1" si="150"/>
        <v>15</v>
      </c>
      <c r="FM49" s="59" t="str">
        <f t="shared" ca="1" si="151"/>
        <v>Slope</v>
      </c>
      <c r="FN49" s="52">
        <f t="shared" ca="1" si="152"/>
        <v>0.53333333333333333</v>
      </c>
      <c r="FP49" s="52">
        <f t="shared" ca="1" si="153"/>
        <v>0.5220191497288621</v>
      </c>
      <c r="FQ49" s="52">
        <f t="shared" ca="1" si="154"/>
        <v>0.51581775618003101</v>
      </c>
      <c r="FR49" s="52">
        <f t="shared" ca="1" si="155"/>
        <v>0.49774069557137246</v>
      </c>
      <c r="FS49" s="52">
        <f t="shared" ca="1" si="156"/>
        <v>0.48108093852071238</v>
      </c>
      <c r="FT49" s="52">
        <f t="shared" ca="1" si="157"/>
        <v>0.46622329638006771</v>
      </c>
      <c r="FU49" s="52">
        <f t="shared" ca="1" si="158"/>
        <v>0.45497520697855098</v>
      </c>
      <c r="FV49" s="52">
        <f t="shared" ca="1" si="159"/>
        <v>0.44927984017883532</v>
      </c>
      <c r="FW49" s="52">
        <f t="shared" ca="1" si="160"/>
        <v>0.45054512458551288</v>
      </c>
      <c r="FX49" s="52">
        <f t="shared" ca="1" si="161"/>
        <v>0.45875676864309334</v>
      </c>
      <c r="FY49" s="52">
        <f t="shared" ca="1" si="162"/>
        <v>0.46878284786673019</v>
      </c>
      <c r="FZ49" s="52">
        <f t="shared" ca="1" si="163"/>
        <v>0.47929365986115868</v>
      </c>
      <c r="GA49" s="52">
        <f t="shared" ca="1" si="164"/>
        <v>0.48869332683445366</v>
      </c>
      <c r="GB49" s="52">
        <f t="shared" ca="1" si="165"/>
        <v>0.49656788056882556</v>
      </c>
      <c r="GC49" s="52">
        <f t="shared" ca="1" si="166"/>
        <v>0.50217831563995186</v>
      </c>
      <c r="GD49" s="52">
        <f t="shared" ca="1" si="167"/>
        <v>0.5063881886076812</v>
      </c>
      <c r="GE49" s="52">
        <f t="shared" ca="1" si="168"/>
        <v>0.50973218712825563</v>
      </c>
      <c r="GF49" s="52">
        <f t="shared" ca="1" si="169"/>
        <v>0.47986598146538406</v>
      </c>
      <c r="GG49" s="52">
        <f t="shared" ca="1" si="170"/>
        <v>0.45041518488648136</v>
      </c>
      <c r="GH49" s="52">
        <f t="shared" ca="1" si="171"/>
        <v>0.42309050128844683</v>
      </c>
      <c r="GI49" s="52">
        <f t="shared" ca="1" si="172"/>
        <v>0.39691614274876097</v>
      </c>
      <c r="GJ49" s="52">
        <f t="shared" ca="1" si="173"/>
        <v>0.37189420494146669</v>
      </c>
      <c r="GK49" s="52">
        <f t="shared" ca="1" si="174"/>
        <v>0.34757267546662296</v>
      </c>
      <c r="GL49" s="52">
        <f t="shared" ca="1" si="175"/>
        <v>0.32369943421753822</v>
      </c>
      <c r="GM49" s="52">
        <f t="shared" ca="1" si="176"/>
        <v>0.30081377279419841</v>
      </c>
      <c r="GN49" s="52">
        <f t="shared" ca="1" si="177"/>
        <v>0.28154116926767381</v>
      </c>
      <c r="GO49" s="52">
        <f t="shared" ca="1" si="178"/>
        <v>0.26712756594522019</v>
      </c>
      <c r="GP49" s="52">
        <f t="shared" ca="1" si="179"/>
        <v>0.25395532372423502</v>
      </c>
      <c r="GQ49" s="52">
        <f t="shared" ca="1" si="180"/>
        <v>0.24308087653042379</v>
      </c>
      <c r="GR49" s="52">
        <f t="shared" ca="1" si="181"/>
        <v>0.23484907735078242</v>
      </c>
      <c r="GS49" s="52">
        <f t="shared" ca="1" si="182"/>
        <v>0.23150598040517403</v>
      </c>
      <c r="GT49" s="52">
        <f t="shared" ca="1" si="183"/>
        <v>0.23903683124282876</v>
      </c>
      <c r="GV49" s="52">
        <f t="shared" ca="1" si="184"/>
        <v>0.5220191497288621</v>
      </c>
      <c r="GW49" s="59">
        <f t="shared" ca="1" si="185"/>
        <v>0</v>
      </c>
      <c r="GX49" s="52">
        <f t="shared" ca="1" si="186"/>
        <v>0.5660574491865864</v>
      </c>
      <c r="GY49" s="52" t="str">
        <f t="shared" ca="1" si="187"/>
        <v>Slope</v>
      </c>
      <c r="GZ49" s="52">
        <f t="shared" ca="1" si="188"/>
        <v>1</v>
      </c>
      <c r="HB49" s="58">
        <f t="shared" si="189"/>
        <v>5.3185677528381402E-2</v>
      </c>
      <c r="HC49" s="58"/>
      <c r="HE49" s="52">
        <f t="shared" si="190"/>
        <v>0.73673089623451204</v>
      </c>
      <c r="HF49" s="52">
        <f t="shared" si="191"/>
        <v>0</v>
      </c>
      <c r="HH49" s="52">
        <f t="shared" ca="1" si="192"/>
        <v>0.5660574491865864</v>
      </c>
      <c r="HI49" s="52" t="str">
        <f t="shared" ca="1" si="193"/>
        <v>Slope</v>
      </c>
      <c r="HJ49" s="59">
        <f t="shared" ca="1" si="194"/>
        <v>2</v>
      </c>
      <c r="HK49" s="52">
        <f t="shared" ca="1" si="195"/>
        <v>1</v>
      </c>
      <c r="HL49" s="52">
        <f t="shared" si="196"/>
        <v>0</v>
      </c>
      <c r="HM49" s="52">
        <f t="shared" si="197"/>
        <v>20</v>
      </c>
      <c r="HN49" s="52">
        <f t="shared" si="198"/>
        <v>-20</v>
      </c>
      <c r="HP49" s="52">
        <f t="shared" si="201"/>
        <v>1.6476720571517462E-4</v>
      </c>
      <c r="HR49" s="52">
        <f t="shared" si="199"/>
        <v>1.7245896455626617E-4</v>
      </c>
      <c r="HS49">
        <f t="shared" si="200"/>
        <v>2.4022460563944354E-3</v>
      </c>
    </row>
    <row r="50" spans="1:227" x14ac:dyDescent="0.2">
      <c r="A50" s="45">
        <v>12</v>
      </c>
      <c r="B50" s="35">
        <f t="shared" si="38"/>
        <v>1.2731481481481478E-3</v>
      </c>
      <c r="C50" s="28">
        <v>-5.3185677528381401</v>
      </c>
      <c r="D50" s="95">
        <v>0</v>
      </c>
      <c r="E50" s="95">
        <v>999999</v>
      </c>
      <c r="F50" s="37">
        <f t="shared" si="26"/>
        <v>166666.5</v>
      </c>
      <c r="G50" s="38">
        <f t="shared" si="29"/>
        <v>0</v>
      </c>
      <c r="H50" s="102">
        <v>20</v>
      </c>
      <c r="I50" s="102">
        <v>2000</v>
      </c>
      <c r="J50" s="28">
        <v>-5.4890435934066799</v>
      </c>
      <c r="K50" s="127">
        <f t="shared" si="30"/>
        <v>-5.4890435934066797E-2</v>
      </c>
      <c r="L50" s="30">
        <f t="shared" si="27"/>
        <v>-5.4890435934066797E-2</v>
      </c>
      <c r="M50" s="101">
        <f t="shared" si="28"/>
        <v>-5.3185677528381401</v>
      </c>
      <c r="N50" s="103">
        <f t="shared" si="39"/>
        <v>8.5237920284269523E-5</v>
      </c>
      <c r="P50" s="66"/>
      <c r="Q50" s="67"/>
      <c r="R50" s="67"/>
      <c r="S50" s="67"/>
      <c r="T50" s="67"/>
      <c r="U50" s="67"/>
      <c r="V50" s="67"/>
      <c r="W50" s="67"/>
      <c r="X50" s="67"/>
      <c r="Y50" s="67"/>
      <c r="Z50" s="67"/>
      <c r="AA50" s="68"/>
      <c r="AD50" s="52">
        <f t="shared" ca="1" si="40"/>
        <v>0.97786620256609491</v>
      </c>
      <c r="AE50" s="52">
        <f t="shared" ca="1" si="40"/>
        <v>0.99999999999999989</v>
      </c>
      <c r="AF50" s="52">
        <f t="shared" ca="1" si="40"/>
        <v>0.9786801031031328</v>
      </c>
      <c r="AG50" s="52">
        <f t="shared" ca="1" si="40"/>
        <v>0.92645473889060836</v>
      </c>
      <c r="AH50" s="52">
        <f t="shared" ca="1" si="41"/>
        <v>0.85963056071623456</v>
      </c>
      <c r="AI50" s="52">
        <f t="shared" ca="1" si="41"/>
        <v>0.79550332331417628</v>
      </c>
      <c r="AJ50" s="52">
        <f t="shared" ca="1" si="41"/>
        <v>0.74743889577828693</v>
      </c>
      <c r="AK50" s="52">
        <f t="shared" ca="1" si="41"/>
        <v>0.72088580383664747</v>
      </c>
      <c r="AL50" s="52">
        <f t="shared" ca="1" si="42"/>
        <v>0.70350959426258841</v>
      </c>
      <c r="AM50" s="52">
        <f t="shared" ca="1" si="42"/>
        <v>0.68664285068515774</v>
      </c>
      <c r="AN50" s="52">
        <f t="shared" ca="1" si="42"/>
        <v>0.63382113090811754</v>
      </c>
      <c r="AO50" s="52">
        <f t="shared" ca="1" si="42"/>
        <v>0.53807722540454017</v>
      </c>
      <c r="AP50" s="52">
        <f t="shared" ca="1" si="43"/>
        <v>0.39348472461820883</v>
      </c>
      <c r="AQ50" s="52">
        <f t="shared" ca="1" si="43"/>
        <v>0.22308650604500549</v>
      </c>
      <c r="AR50" s="52">
        <f t="shared" ca="1" si="43"/>
        <v>2.9831627699358768E-2</v>
      </c>
      <c r="AS50" s="52">
        <f t="shared" ca="1" si="43"/>
        <v>-0.16414268492860817</v>
      </c>
      <c r="AT50" s="52">
        <f t="shared" ca="1" si="44"/>
        <v>-0.32993402009695127</v>
      </c>
      <c r="AU50" s="52">
        <f t="shared" ca="1" si="44"/>
        <v>-0.44063962099924436</v>
      </c>
      <c r="AV50" s="52">
        <f t="shared" ca="1" si="44"/>
        <v>-0.51136195371445936</v>
      </c>
      <c r="AW50" s="52">
        <f t="shared" ca="1" si="44"/>
        <v>-0.55615497647989987</v>
      </c>
      <c r="AX50" s="52">
        <f t="shared" ca="1" si="45"/>
        <v>-0.59385446176119372</v>
      </c>
      <c r="AY50" s="52">
        <f t="shared" ca="1" si="45"/>
        <v>-0.63280095673874082</v>
      </c>
      <c r="AZ50" s="52">
        <f t="shared" ca="1" si="45"/>
        <v>-0.67626658177226728</v>
      </c>
      <c r="BA50" s="52">
        <f t="shared" ca="1" si="45"/>
        <v>-0.72552990246939331</v>
      </c>
      <c r="BB50" s="52">
        <f t="shared" ca="1" si="46"/>
        <v>-0.77803177112954325</v>
      </c>
      <c r="BC50" s="52">
        <f t="shared" ca="1" si="46"/>
        <v>-0.8303023957966178</v>
      </c>
      <c r="BD50" s="52">
        <f t="shared" ca="1" si="46"/>
        <v>-0.87555474473890482</v>
      </c>
      <c r="BE50" s="52">
        <f t="shared" ca="1" si="46"/>
        <v>-0.9062523230147127</v>
      </c>
      <c r="BF50" s="52">
        <f t="shared" ca="1" si="47"/>
        <v>-0.90410205942166355</v>
      </c>
      <c r="BG50" s="52">
        <f t="shared" ca="1" si="47"/>
        <v>-0.80951606952275845</v>
      </c>
      <c r="BH50" s="52">
        <f t="shared" ca="1" si="47"/>
        <v>-0.61687753423748093</v>
      </c>
      <c r="BJ50" s="52">
        <f t="shared" si="48"/>
        <v>-2.7445217967033398E-3</v>
      </c>
      <c r="BK50" s="52">
        <f t="shared" si="49"/>
        <v>4.7367096651155863E-3</v>
      </c>
      <c r="BL50" s="52">
        <f t="shared" si="50"/>
        <v>2.3683548325577927E-4</v>
      </c>
      <c r="BM50" s="52">
        <f t="shared" si="51"/>
        <v>2.3683548325577927E-4</v>
      </c>
      <c r="BN50" s="52">
        <f t="shared" si="52"/>
        <v>0</v>
      </c>
      <c r="BO50" s="52">
        <f t="shared" si="53"/>
        <v>0</v>
      </c>
      <c r="BP50" s="52">
        <f t="shared" si="54"/>
        <v>2.4511220944128964E-3</v>
      </c>
      <c r="BQ50" s="52">
        <f t="shared" si="55"/>
        <v>0.05</v>
      </c>
      <c r="BS50" s="52">
        <f t="shared" ca="1" si="56"/>
        <v>0.4527731180189164</v>
      </c>
      <c r="BT50" s="52">
        <f t="shared" ca="1" si="57"/>
        <v>0.47367096651155854</v>
      </c>
      <c r="BU50" s="52">
        <f t="shared" ca="1" si="58"/>
        <v>0.49031690433020564</v>
      </c>
      <c r="BV50" s="52">
        <f t="shared" ca="1" si="59"/>
        <v>0.50155649741880626</v>
      </c>
      <c r="BW50" s="52">
        <f t="shared" ca="1" si="60"/>
        <v>0.50196743229002305</v>
      </c>
      <c r="BX50" s="52">
        <f t="shared" ca="1" si="61"/>
        <v>0.48572019935583688</v>
      </c>
      <c r="BY50" s="52">
        <f t="shared" ca="1" si="62"/>
        <v>0.44859101280247088</v>
      </c>
      <c r="BZ50" s="52">
        <f t="shared" ca="1" si="63"/>
        <v>0.39062274729639601</v>
      </c>
      <c r="CA50" s="52">
        <f t="shared" ca="1" si="64"/>
        <v>0.32721117629215218</v>
      </c>
      <c r="CB50" s="52">
        <f t="shared" ca="1" si="65"/>
        <v>0.26234540697553338</v>
      </c>
      <c r="CC50" s="52">
        <f t="shared" ca="1" si="66"/>
        <v>0.20081307272231508</v>
      </c>
      <c r="CD50" s="52">
        <f t="shared" ca="1" si="67"/>
        <v>0.14385607818586593</v>
      </c>
      <c r="CE50" s="52">
        <f t="shared" ca="1" si="68"/>
        <v>9.3691439639153593E-2</v>
      </c>
      <c r="CF50" s="52">
        <f t="shared" ca="1" si="69"/>
        <v>4.7728487402632518E-2</v>
      </c>
      <c r="CG50" s="52">
        <f t="shared" ca="1" si="70"/>
        <v>-3.9103853895570114E-3</v>
      </c>
      <c r="CH50" s="52">
        <f t="shared" ca="1" si="71"/>
        <v>-6.0175669044838322E-2</v>
      </c>
      <c r="CI50" s="52">
        <f t="shared" ca="1" si="72"/>
        <v>-0.11519472544821312</v>
      </c>
      <c r="CJ50" s="52">
        <f t="shared" ca="1" si="73"/>
        <v>-0.16383544290898325</v>
      </c>
      <c r="CK50" s="52">
        <f t="shared" ca="1" si="74"/>
        <v>-0.2090251851947077</v>
      </c>
      <c r="CL50" s="52">
        <f t="shared" ca="1" si="75"/>
        <v>-0.25075766528325705</v>
      </c>
      <c r="CM50" s="52">
        <f t="shared" ca="1" si="76"/>
        <v>-0.29038892037445507</v>
      </c>
      <c r="CN50" s="52">
        <f t="shared" ca="1" si="77"/>
        <v>-0.32867531078837581</v>
      </c>
      <c r="CO50" s="52">
        <f t="shared" ca="1" si="78"/>
        <v>-0.36399896172506202</v>
      </c>
      <c r="CP50" s="52">
        <f t="shared" ca="1" si="79"/>
        <v>-0.38848343897130233</v>
      </c>
      <c r="CQ50" s="52">
        <f t="shared" ca="1" si="80"/>
        <v>-0.39839091560532985</v>
      </c>
      <c r="CR50" s="52">
        <f t="shared" ca="1" si="81"/>
        <v>-0.40457430893495205</v>
      </c>
      <c r="CS50" s="52">
        <f t="shared" ca="1" si="82"/>
        <v>-0.40386431718305243</v>
      </c>
      <c r="CT50" s="52">
        <f t="shared" ca="1" si="83"/>
        <v>-0.39522638138864319</v>
      </c>
      <c r="CU50" s="52">
        <f t="shared" ca="1" si="84"/>
        <v>-0.37192233889213505</v>
      </c>
      <c r="CV50" s="52">
        <f t="shared" ca="1" si="85"/>
        <v>-0.31599645304583746</v>
      </c>
      <c r="CW50" s="52">
        <f t="shared" ca="1" si="86"/>
        <v>-0.22929957488010977</v>
      </c>
      <c r="CY50" s="51" t="str">
        <f t="shared" ca="1" si="87"/>
        <v>Slope</v>
      </c>
      <c r="CZ50" s="51" t="str">
        <f t="shared" ca="1" si="88"/>
        <v>Slope</v>
      </c>
      <c r="DA50" s="51" t="str">
        <f t="shared" ca="1" si="89"/>
        <v>Slope</v>
      </c>
      <c r="DB50" s="51" t="str">
        <f t="shared" ca="1" si="90"/>
        <v>Slope</v>
      </c>
      <c r="DC50" s="51" t="str">
        <f t="shared" ca="1" si="91"/>
        <v>Slope</v>
      </c>
      <c r="DD50" s="51" t="str">
        <f t="shared" ca="1" si="92"/>
        <v>Slope</v>
      </c>
      <c r="DE50" s="51" t="str">
        <f t="shared" ca="1" si="93"/>
        <v>Slope</v>
      </c>
      <c r="DF50" s="51" t="str">
        <f t="shared" ca="1" si="94"/>
        <v>Slope</v>
      </c>
      <c r="DG50" s="51" t="str">
        <f t="shared" ca="1" si="95"/>
        <v>Slope</v>
      </c>
      <c r="DH50" s="51" t="str">
        <f t="shared" ca="1" si="96"/>
        <v>Slope</v>
      </c>
      <c r="DI50" s="51" t="str">
        <f t="shared" ca="1" si="97"/>
        <v>Slope</v>
      </c>
      <c r="DJ50" s="51" t="str">
        <f t="shared" ca="1" si="98"/>
        <v>Slope</v>
      </c>
      <c r="DK50" s="51" t="str">
        <f t="shared" ca="1" si="99"/>
        <v>Slope</v>
      </c>
      <c r="DL50" s="51" t="str">
        <f t="shared" ca="1" si="100"/>
        <v>Slope</v>
      </c>
      <c r="DM50" s="51" t="str">
        <f t="shared" ca="1" si="101"/>
        <v>Slope</v>
      </c>
      <c r="DN50" s="51" t="str">
        <f t="shared" ca="1" si="102"/>
        <v>Slope</v>
      </c>
      <c r="DO50" s="51" t="str">
        <f t="shared" ca="1" si="103"/>
        <v>Slope</v>
      </c>
      <c r="DP50" s="51" t="str">
        <f t="shared" ca="1" si="104"/>
        <v>Slope</v>
      </c>
      <c r="DQ50" s="51" t="str">
        <f t="shared" ca="1" si="105"/>
        <v>Slope</v>
      </c>
      <c r="DR50" s="51" t="str">
        <f t="shared" ca="1" si="106"/>
        <v>Slope</v>
      </c>
      <c r="DS50" s="51" t="str">
        <f t="shared" ca="1" si="107"/>
        <v>Slope</v>
      </c>
      <c r="DT50" s="51" t="str">
        <f t="shared" ca="1" si="108"/>
        <v>Slope</v>
      </c>
      <c r="DU50" s="51" t="str">
        <f t="shared" ca="1" si="109"/>
        <v>Slope</v>
      </c>
      <c r="DV50" s="51" t="str">
        <f t="shared" ca="1" si="110"/>
        <v>Slope</v>
      </c>
      <c r="DW50" s="51" t="str">
        <f t="shared" ca="1" si="111"/>
        <v>Slope</v>
      </c>
      <c r="DX50" s="51" t="str">
        <f t="shared" ca="1" si="112"/>
        <v>Slope</v>
      </c>
      <c r="DY50" s="51" t="str">
        <f t="shared" ca="1" si="113"/>
        <v>Slope</v>
      </c>
      <c r="DZ50" s="51" t="str">
        <f t="shared" ca="1" si="114"/>
        <v>Slope</v>
      </c>
      <c r="EA50" s="51" t="str">
        <f t="shared" ca="1" si="115"/>
        <v>Slope</v>
      </c>
      <c r="EB50" s="51" t="str">
        <f t="shared" ca="1" si="116"/>
        <v>Slope</v>
      </c>
      <c r="EC50" s="51" t="str">
        <f t="shared" ca="1" si="117"/>
        <v>Slope</v>
      </c>
      <c r="EE50" s="52">
        <f t="shared" ca="1" si="118"/>
        <v>0.54746371746433931</v>
      </c>
      <c r="EF50" s="52">
        <f t="shared" ca="1" si="119"/>
        <v>0.52656586897169722</v>
      </c>
      <c r="EG50" s="52">
        <f t="shared" ca="1" si="120"/>
        <v>0.50991993115305012</v>
      </c>
      <c r="EH50" s="52">
        <f t="shared" ca="1" si="121"/>
        <v>0.49868033806444956</v>
      </c>
      <c r="EI50" s="52">
        <f t="shared" ca="1" si="122"/>
        <v>0.49826940319323276</v>
      </c>
      <c r="EJ50" s="52">
        <f t="shared" ca="1" si="123"/>
        <v>0.51451663612741894</v>
      </c>
      <c r="EK50" s="52">
        <f t="shared" ca="1" si="124"/>
        <v>0.55164582268078488</v>
      </c>
      <c r="EL50" s="52">
        <f t="shared" ca="1" si="125"/>
        <v>0.60961408818685969</v>
      </c>
      <c r="EM50" s="52">
        <f t="shared" ca="1" si="126"/>
        <v>0.67302565919110358</v>
      </c>
      <c r="EN50" s="52">
        <f t="shared" ca="1" si="127"/>
        <v>0.73789142850772238</v>
      </c>
      <c r="EO50" s="52">
        <f t="shared" ca="1" si="128"/>
        <v>0.79942376276094074</v>
      </c>
      <c r="EP50" s="52">
        <f t="shared" ca="1" si="129"/>
        <v>0.85638075729738983</v>
      </c>
      <c r="EQ50" s="52">
        <f t="shared" ca="1" si="130"/>
        <v>0.90654539584410221</v>
      </c>
      <c r="ER50" s="52">
        <f t="shared" ca="1" si="131"/>
        <v>0.95250834808062323</v>
      </c>
      <c r="ES50" s="52">
        <f t="shared" ca="1" si="132"/>
        <v>0.99585277912718717</v>
      </c>
      <c r="ET50" s="52">
        <f t="shared" ca="1" si="133"/>
        <v>0.9395874954719059</v>
      </c>
      <c r="EU50" s="52">
        <f t="shared" ca="1" si="134"/>
        <v>0.88456843906853111</v>
      </c>
      <c r="EV50" s="52">
        <f t="shared" ca="1" si="135"/>
        <v>0.83592772160776097</v>
      </c>
      <c r="EW50" s="52">
        <f t="shared" ca="1" si="136"/>
        <v>0.79073797932203649</v>
      </c>
      <c r="EX50" s="52">
        <f t="shared" ca="1" si="137"/>
        <v>0.74900549923348714</v>
      </c>
      <c r="EY50" s="52">
        <f t="shared" ca="1" si="138"/>
        <v>0.70937424414228922</v>
      </c>
      <c r="EZ50" s="52">
        <f t="shared" ca="1" si="139"/>
        <v>0.67108785372836843</v>
      </c>
      <c r="FA50" s="52">
        <f t="shared" ca="1" si="140"/>
        <v>0.63576420279168222</v>
      </c>
      <c r="FB50" s="52">
        <f t="shared" ca="1" si="141"/>
        <v>0.61127972554544185</v>
      </c>
      <c r="FC50" s="52">
        <f t="shared" ca="1" si="142"/>
        <v>0.60137224891141439</v>
      </c>
      <c r="FD50" s="52">
        <f t="shared" ca="1" si="143"/>
        <v>0.59518885558179213</v>
      </c>
      <c r="FE50" s="52">
        <f t="shared" ca="1" si="144"/>
        <v>0.59589884733369181</v>
      </c>
      <c r="FF50" s="52">
        <f t="shared" ca="1" si="145"/>
        <v>0.604536783128101</v>
      </c>
      <c r="FG50" s="52">
        <f t="shared" ca="1" si="146"/>
        <v>0.62784082562460919</v>
      </c>
      <c r="FH50" s="52">
        <f t="shared" ca="1" si="147"/>
        <v>0.68376671147090673</v>
      </c>
      <c r="FI50" s="52">
        <f t="shared" ca="1" si="148"/>
        <v>0.77046358963663442</v>
      </c>
      <c r="FK50" s="52">
        <f t="shared" ca="1" si="149"/>
        <v>0.99585277912718717</v>
      </c>
      <c r="FL50" s="59">
        <f t="shared" ca="1" si="150"/>
        <v>14</v>
      </c>
      <c r="FM50" s="59" t="str">
        <f t="shared" ca="1" si="151"/>
        <v>Slope</v>
      </c>
      <c r="FN50" s="52">
        <f t="shared" ca="1" si="152"/>
        <v>0.56666666666666665</v>
      </c>
      <c r="FP50" s="52">
        <f t="shared" ca="1" si="153"/>
        <v>0.51582123915477973</v>
      </c>
      <c r="FQ50" s="52">
        <f t="shared" ca="1" si="154"/>
        <v>0.50885528965723237</v>
      </c>
      <c r="FR50" s="52">
        <f t="shared" ca="1" si="155"/>
        <v>0.49219553260657223</v>
      </c>
      <c r="FS50" s="52">
        <f t="shared" ca="1" si="156"/>
        <v>0.47733789046592762</v>
      </c>
      <c r="FT50" s="52">
        <f t="shared" ca="1" si="157"/>
        <v>0.46608980106441089</v>
      </c>
      <c r="FU50" s="52">
        <f t="shared" ca="1" si="158"/>
        <v>0.46039443426469517</v>
      </c>
      <c r="FV50" s="52">
        <f t="shared" ca="1" si="159"/>
        <v>0.46165971867137273</v>
      </c>
      <c r="FW50" s="52">
        <f t="shared" ca="1" si="160"/>
        <v>0.46987136272895325</v>
      </c>
      <c r="FX50" s="52">
        <f t="shared" ca="1" si="161"/>
        <v>0.47989744195259004</v>
      </c>
      <c r="FY50" s="52">
        <f t="shared" ca="1" si="162"/>
        <v>0.49040825394701859</v>
      </c>
      <c r="FZ50" s="52">
        <f t="shared" ca="1" si="163"/>
        <v>0.49980792092031356</v>
      </c>
      <c r="GA50" s="52">
        <f t="shared" ca="1" si="164"/>
        <v>0.50768247465468552</v>
      </c>
      <c r="GB50" s="52">
        <f t="shared" ca="1" si="165"/>
        <v>0.51329290972581187</v>
      </c>
      <c r="GC50" s="52">
        <f t="shared" ca="1" si="166"/>
        <v>0.517502782693541</v>
      </c>
      <c r="GD50" s="52">
        <f t="shared" ca="1" si="167"/>
        <v>0.52083981526461787</v>
      </c>
      <c r="GE50" s="52">
        <f t="shared" ca="1" si="168"/>
        <v>0.49097360960174635</v>
      </c>
      <c r="GF50" s="52">
        <f t="shared" ca="1" si="169"/>
        <v>0.4615228130228437</v>
      </c>
      <c r="GG50" s="52">
        <f t="shared" ca="1" si="170"/>
        <v>0.43419812942480918</v>
      </c>
      <c r="GH50" s="52">
        <f t="shared" ca="1" si="171"/>
        <v>0.40802377088512326</v>
      </c>
      <c r="GI50" s="52">
        <f t="shared" ca="1" si="172"/>
        <v>0.38300183307782903</v>
      </c>
      <c r="GJ50" s="52">
        <f t="shared" ca="1" si="173"/>
        <v>0.35868030360298531</v>
      </c>
      <c r="GK50" s="52">
        <f t="shared" ca="1" si="174"/>
        <v>0.33480706235390056</v>
      </c>
      <c r="GL50" s="52">
        <f t="shared" ca="1" si="175"/>
        <v>0.31192140093056075</v>
      </c>
      <c r="GM50" s="52">
        <f t="shared" ca="1" si="176"/>
        <v>0.29264879740403615</v>
      </c>
      <c r="GN50" s="52">
        <f t="shared" ca="1" si="177"/>
        <v>0.27823519408158254</v>
      </c>
      <c r="GO50" s="52">
        <f t="shared" ca="1" si="178"/>
        <v>0.26506295186059736</v>
      </c>
      <c r="GP50" s="52">
        <f t="shared" ca="1" si="179"/>
        <v>0.25418850466678611</v>
      </c>
      <c r="GQ50" s="52">
        <f t="shared" ca="1" si="180"/>
        <v>0.24595670548714474</v>
      </c>
      <c r="GR50" s="52">
        <f t="shared" ca="1" si="181"/>
        <v>0.24261360854153638</v>
      </c>
      <c r="GS50" s="52">
        <f t="shared" ca="1" si="182"/>
        <v>0.25014445937919111</v>
      </c>
      <c r="GT50" s="52">
        <f t="shared" ca="1" si="183"/>
        <v>0.26793230765665593</v>
      </c>
      <c r="GV50" s="52">
        <f t="shared" ca="1" si="184"/>
        <v>0.52083981526461787</v>
      </c>
      <c r="GW50" s="59">
        <f t="shared" ca="1" si="185"/>
        <v>14</v>
      </c>
      <c r="GX50" s="52">
        <f t="shared" ca="1" si="186"/>
        <v>0.99585277912718717</v>
      </c>
      <c r="GY50" s="52" t="str">
        <f t="shared" ca="1" si="187"/>
        <v>Slope</v>
      </c>
      <c r="GZ50" s="52">
        <f t="shared" ca="1" si="188"/>
        <v>0.56666666666666665</v>
      </c>
      <c r="HB50" s="58">
        <f t="shared" si="189"/>
        <v>5.4890435934066797E-2</v>
      </c>
      <c r="HC50" s="58"/>
      <c r="HE50" s="52">
        <f t="shared" si="190"/>
        <v>0.7282923421263694</v>
      </c>
      <c r="HF50" s="52">
        <f t="shared" si="191"/>
        <v>0</v>
      </c>
      <c r="HH50" s="52">
        <f t="shared" ca="1" si="192"/>
        <v>0.99585277912718717</v>
      </c>
      <c r="HI50" s="52" t="str">
        <f t="shared" ca="1" si="193"/>
        <v>Slope</v>
      </c>
      <c r="HJ50" s="59">
        <f t="shared" ca="1" si="194"/>
        <v>2</v>
      </c>
      <c r="HK50" s="52">
        <f t="shared" ca="1" si="195"/>
        <v>0.56666666666666665</v>
      </c>
      <c r="HL50" s="52">
        <f t="shared" si="196"/>
        <v>0</v>
      </c>
      <c r="HM50" s="52">
        <f t="shared" si="197"/>
        <v>20</v>
      </c>
      <c r="HN50" s="52">
        <f t="shared" si="198"/>
        <v>-20</v>
      </c>
      <c r="HP50" s="52">
        <f t="shared" si="201"/>
        <v>8.5237920284269523E-5</v>
      </c>
      <c r="HR50" s="52">
        <f t="shared" si="199"/>
        <v>1.6761875556102067E-4</v>
      </c>
      <c r="HS50">
        <f t="shared" si="200"/>
        <v>2.4511220944128964E-3</v>
      </c>
    </row>
    <row r="51" spans="1:227" x14ac:dyDescent="0.2">
      <c r="A51" s="45">
        <v>13</v>
      </c>
      <c r="B51" s="35">
        <f t="shared" si="38"/>
        <v>1.3888888888888885E-3</v>
      </c>
      <c r="C51" s="28">
        <v>-5.4890435934066799</v>
      </c>
      <c r="D51" s="95">
        <v>0</v>
      </c>
      <c r="E51" s="95">
        <v>999999</v>
      </c>
      <c r="F51" s="37">
        <f t="shared" si="26"/>
        <v>166666.5</v>
      </c>
      <c r="G51" s="38">
        <f t="shared" si="29"/>
        <v>0</v>
      </c>
      <c r="H51" s="102">
        <v>20</v>
      </c>
      <c r="I51" s="102">
        <v>2000</v>
      </c>
      <c r="J51" s="28">
        <v>-5.8873742818832397</v>
      </c>
      <c r="K51" s="127">
        <f t="shared" si="30"/>
        <v>-5.8873742818832397E-2</v>
      </c>
      <c r="L51" s="30">
        <f t="shared" si="27"/>
        <v>-5.8873742818832397E-2</v>
      </c>
      <c r="M51" s="101">
        <f t="shared" si="28"/>
        <v>-5.4890435934066799</v>
      </c>
      <c r="N51" s="103">
        <f t="shared" si="39"/>
        <v>1.9916534423828009E-4</v>
      </c>
      <c r="P51" s="66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8"/>
      <c r="AD51" s="52">
        <f t="shared" ca="1" si="40"/>
        <v>0.97868010310313291</v>
      </c>
      <c r="AE51" s="52">
        <f t="shared" ca="1" si="40"/>
        <v>0.99999999999999989</v>
      </c>
      <c r="AF51" s="52">
        <f t="shared" ca="1" si="40"/>
        <v>0.97947855636939429</v>
      </c>
      <c r="AG51" s="52">
        <f t="shared" ca="1" si="40"/>
        <v>0.93069629116706776</v>
      </c>
      <c r="AH51" s="52">
        <f t="shared" ca="1" si="41"/>
        <v>0.87115322614955359</v>
      </c>
      <c r="AI51" s="52">
        <f t="shared" ca="1" si="41"/>
        <v>0.82025446015211168</v>
      </c>
      <c r="AJ51" s="52">
        <f t="shared" ca="1" si="41"/>
        <v>0.78921959432903532</v>
      </c>
      <c r="AK51" s="52">
        <f t="shared" ca="1" si="41"/>
        <v>0.76564973061799979</v>
      </c>
      <c r="AL51" s="52">
        <f t="shared" ca="1" si="42"/>
        <v>0.74916121519283863</v>
      </c>
      <c r="AM51" s="52">
        <f t="shared" ca="1" si="42"/>
        <v>0.70155295063584555</v>
      </c>
      <c r="AN51" s="52">
        <f t="shared" ca="1" si="42"/>
        <v>0.61555824730373632</v>
      </c>
      <c r="AO51" s="52">
        <f t="shared" ca="1" si="42"/>
        <v>0.47544917084872246</v>
      </c>
      <c r="AP51" s="52">
        <f t="shared" ca="1" si="43"/>
        <v>0.30394648518361106</v>
      </c>
      <c r="AQ51" s="52">
        <f t="shared" ca="1" si="43"/>
        <v>0.10338266844398847</v>
      </c>
      <c r="AR51" s="52">
        <f t="shared" ca="1" si="43"/>
        <v>-0.10097475416893716</v>
      </c>
      <c r="AS51" s="52">
        <f t="shared" ca="1" si="43"/>
        <v>-0.27846610155329682</v>
      </c>
      <c r="AT51" s="52">
        <f t="shared" ca="1" si="44"/>
        <v>-0.40433984360519876</v>
      </c>
      <c r="AU51" s="52">
        <f t="shared" ca="1" si="44"/>
        <v>-0.48648924459491372</v>
      </c>
      <c r="AV51" s="52">
        <f t="shared" ca="1" si="44"/>
        <v>-0.54148725695450939</v>
      </c>
      <c r="AW51" s="52">
        <f t="shared" ca="1" si="44"/>
        <v>-0.57908486747055155</v>
      </c>
      <c r="AX51" s="52">
        <f t="shared" ca="1" si="45"/>
        <v>-0.61138957432900476</v>
      </c>
      <c r="AY51" s="52">
        <f t="shared" ca="1" si="45"/>
        <v>-0.64648744523005575</v>
      </c>
      <c r="AZ51" s="52">
        <f t="shared" ca="1" si="45"/>
        <v>-0.68860758192449778</v>
      </c>
      <c r="BA51" s="52">
        <f t="shared" ca="1" si="45"/>
        <v>-0.73555448536967249</v>
      </c>
      <c r="BB51" s="52">
        <f t="shared" ca="1" si="46"/>
        <v>-0.7835532020575271</v>
      </c>
      <c r="BC51" s="52">
        <f t="shared" ca="1" si="46"/>
        <v>-0.83012448726931776</v>
      </c>
      <c r="BD51" s="52">
        <f t="shared" ca="1" si="46"/>
        <v>-0.86779643393143391</v>
      </c>
      <c r="BE51" s="52">
        <f t="shared" ca="1" si="46"/>
        <v>-0.87743057012013803</v>
      </c>
      <c r="BF51" s="52">
        <f t="shared" ca="1" si="47"/>
        <v>-0.7990578183604734</v>
      </c>
      <c r="BG51" s="52">
        <f t="shared" ca="1" si="47"/>
        <v>-0.62302494327266478</v>
      </c>
      <c r="BH51" s="52">
        <f t="shared" ca="1" si="47"/>
        <v>-0.41043053002122715</v>
      </c>
      <c r="BJ51" s="52">
        <f t="shared" si="48"/>
        <v>-2.9436871409416199E-3</v>
      </c>
      <c r="BK51" s="52">
        <f t="shared" si="49"/>
        <v>4.9031690433020561E-3</v>
      </c>
      <c r="BL51" s="52">
        <f t="shared" si="50"/>
        <v>2.4515845216510282E-4</v>
      </c>
      <c r="BM51" s="52">
        <f t="shared" si="51"/>
        <v>2.4515845216510282E-4</v>
      </c>
      <c r="BN51" s="52">
        <f t="shared" si="52"/>
        <v>0</v>
      </c>
      <c r="BO51" s="52">
        <f t="shared" si="53"/>
        <v>0</v>
      </c>
      <c r="BP51" s="52">
        <f t="shared" si="54"/>
        <v>2.4903338840305176E-3</v>
      </c>
      <c r="BQ51" s="52">
        <f t="shared" si="55"/>
        <v>0.05</v>
      </c>
      <c r="BS51" s="52">
        <f t="shared" ca="1" si="56"/>
        <v>0.47367096651155854</v>
      </c>
      <c r="BT51" s="52">
        <f t="shared" ca="1" si="57"/>
        <v>0.49031690433020564</v>
      </c>
      <c r="BU51" s="52">
        <f t="shared" ca="1" si="58"/>
        <v>0.50155649741880626</v>
      </c>
      <c r="BV51" s="52">
        <f t="shared" ca="1" si="59"/>
        <v>0.50196743229002305</v>
      </c>
      <c r="BW51" s="52">
        <f t="shared" ca="1" si="60"/>
        <v>0.48572019935583688</v>
      </c>
      <c r="BX51" s="52">
        <f t="shared" ca="1" si="61"/>
        <v>0.44859101280247088</v>
      </c>
      <c r="BY51" s="52">
        <f t="shared" ca="1" si="62"/>
        <v>0.39062274729639601</v>
      </c>
      <c r="BZ51" s="52">
        <f t="shared" ca="1" si="63"/>
        <v>0.32721117629215218</v>
      </c>
      <c r="CA51" s="52">
        <f t="shared" ca="1" si="64"/>
        <v>0.26234540697553338</v>
      </c>
      <c r="CB51" s="52">
        <f t="shared" ca="1" si="65"/>
        <v>0.20081307272231508</v>
      </c>
      <c r="CC51" s="52">
        <f t="shared" ca="1" si="66"/>
        <v>0.14385607818586593</v>
      </c>
      <c r="CD51" s="52">
        <f t="shared" ca="1" si="67"/>
        <v>9.3691439639153593E-2</v>
      </c>
      <c r="CE51" s="52">
        <f t="shared" ca="1" si="68"/>
        <v>4.7728487402632518E-2</v>
      </c>
      <c r="CF51" s="52">
        <f t="shared" ca="1" si="69"/>
        <v>-3.9103853895570114E-3</v>
      </c>
      <c r="CG51" s="52">
        <f t="shared" ca="1" si="70"/>
        <v>-6.0175669044838322E-2</v>
      </c>
      <c r="CH51" s="52">
        <f t="shared" ca="1" si="71"/>
        <v>-0.11519472544821312</v>
      </c>
      <c r="CI51" s="52">
        <f t="shared" ca="1" si="72"/>
        <v>-0.16383544290898325</v>
      </c>
      <c r="CJ51" s="52">
        <f t="shared" ca="1" si="73"/>
        <v>-0.2090251851947077</v>
      </c>
      <c r="CK51" s="52">
        <f t="shared" ca="1" si="74"/>
        <v>-0.25075766528325705</v>
      </c>
      <c r="CL51" s="52">
        <f t="shared" ca="1" si="75"/>
        <v>-0.29038892037445507</v>
      </c>
      <c r="CM51" s="52">
        <f t="shared" ca="1" si="76"/>
        <v>-0.32867531078837581</v>
      </c>
      <c r="CN51" s="52">
        <f t="shared" ca="1" si="77"/>
        <v>-0.36399896172506202</v>
      </c>
      <c r="CO51" s="52">
        <f t="shared" ca="1" si="78"/>
        <v>-0.38848343897130233</v>
      </c>
      <c r="CP51" s="52">
        <f t="shared" ca="1" si="79"/>
        <v>-0.39839091560532985</v>
      </c>
      <c r="CQ51" s="52">
        <f t="shared" ca="1" si="80"/>
        <v>-0.40457430893495205</v>
      </c>
      <c r="CR51" s="52">
        <f t="shared" ca="1" si="81"/>
        <v>-0.40386431718305243</v>
      </c>
      <c r="CS51" s="52">
        <f t="shared" ca="1" si="82"/>
        <v>-0.39522638138864319</v>
      </c>
      <c r="CT51" s="52">
        <f t="shared" ca="1" si="83"/>
        <v>-0.37192233889213505</v>
      </c>
      <c r="CU51" s="52">
        <f t="shared" ca="1" si="84"/>
        <v>-0.31599645304583746</v>
      </c>
      <c r="CV51" s="52">
        <f t="shared" ca="1" si="85"/>
        <v>-0.22929957488010977</v>
      </c>
      <c r="CW51" s="52">
        <f t="shared" ca="1" si="86"/>
        <v>-0.11497206433165476</v>
      </c>
      <c r="CY51" s="51" t="str">
        <f t="shared" ca="1" si="87"/>
        <v>Slope</v>
      </c>
      <c r="CZ51" s="51" t="str">
        <f t="shared" ca="1" si="88"/>
        <v>Slope</v>
      </c>
      <c r="DA51" s="51" t="str">
        <f t="shared" ca="1" si="89"/>
        <v>Slope</v>
      </c>
      <c r="DB51" s="51" t="str">
        <f t="shared" ca="1" si="90"/>
        <v>Slope</v>
      </c>
      <c r="DC51" s="51" t="str">
        <f t="shared" ca="1" si="91"/>
        <v>Slope</v>
      </c>
      <c r="DD51" s="51" t="str">
        <f t="shared" ca="1" si="92"/>
        <v>Slope</v>
      </c>
      <c r="DE51" s="51" t="str">
        <f t="shared" ca="1" si="93"/>
        <v>Slope</v>
      </c>
      <c r="DF51" s="51" t="str">
        <f t="shared" ca="1" si="94"/>
        <v>Slope</v>
      </c>
      <c r="DG51" s="51" t="str">
        <f t="shared" ca="1" si="95"/>
        <v>Slope</v>
      </c>
      <c r="DH51" s="51" t="str">
        <f t="shared" ca="1" si="96"/>
        <v>Slope</v>
      </c>
      <c r="DI51" s="51" t="str">
        <f t="shared" ca="1" si="97"/>
        <v>Slope</v>
      </c>
      <c r="DJ51" s="51" t="str">
        <f t="shared" ca="1" si="98"/>
        <v>Slope</v>
      </c>
      <c r="DK51" s="51" t="str">
        <f t="shared" ca="1" si="99"/>
        <v>Slope</v>
      </c>
      <c r="DL51" s="51" t="str">
        <f t="shared" ca="1" si="100"/>
        <v>Slope</v>
      </c>
      <c r="DM51" s="51" t="str">
        <f t="shared" ca="1" si="101"/>
        <v>Slope</v>
      </c>
      <c r="DN51" s="51" t="str">
        <f t="shared" ca="1" si="102"/>
        <v>Slope</v>
      </c>
      <c r="DO51" s="51" t="str">
        <f t="shared" ca="1" si="103"/>
        <v>Slope</v>
      </c>
      <c r="DP51" s="51" t="str">
        <f t="shared" ca="1" si="104"/>
        <v>Slope</v>
      </c>
      <c r="DQ51" s="51" t="str">
        <f t="shared" ca="1" si="105"/>
        <v>Slope</v>
      </c>
      <c r="DR51" s="51" t="str">
        <f t="shared" ca="1" si="106"/>
        <v>Slope</v>
      </c>
      <c r="DS51" s="51" t="str">
        <f t="shared" ca="1" si="107"/>
        <v>Slope</v>
      </c>
      <c r="DT51" s="51" t="str">
        <f t="shared" ca="1" si="108"/>
        <v>Slope</v>
      </c>
      <c r="DU51" s="51" t="str">
        <f t="shared" ca="1" si="109"/>
        <v>Slope</v>
      </c>
      <c r="DV51" s="51" t="str">
        <f t="shared" ca="1" si="110"/>
        <v>Slope</v>
      </c>
      <c r="DW51" s="51" t="str">
        <f t="shared" ca="1" si="111"/>
        <v>Slope</v>
      </c>
      <c r="DX51" s="51" t="str">
        <f t="shared" ca="1" si="112"/>
        <v>Slope</v>
      </c>
      <c r="DY51" s="51" t="str">
        <f t="shared" ca="1" si="113"/>
        <v>Slope</v>
      </c>
      <c r="DZ51" s="51" t="str">
        <f t="shared" ca="1" si="114"/>
        <v>Slope</v>
      </c>
      <c r="EA51" s="51" t="str">
        <f t="shared" ca="1" si="115"/>
        <v>Slope</v>
      </c>
      <c r="EB51" s="51" t="str">
        <f t="shared" ca="1" si="116"/>
        <v>Slope</v>
      </c>
      <c r="EC51" s="51" t="str">
        <f t="shared" ca="1" si="117"/>
        <v>Slope</v>
      </c>
      <c r="EE51" s="52">
        <f t="shared" ca="1" si="118"/>
        <v>0.52657419194060662</v>
      </c>
      <c r="EF51" s="52">
        <f t="shared" ca="1" si="119"/>
        <v>0.50992825412195941</v>
      </c>
      <c r="EG51" s="52">
        <f t="shared" ca="1" si="120"/>
        <v>0.49868866103335885</v>
      </c>
      <c r="EH51" s="52">
        <f t="shared" ca="1" si="121"/>
        <v>0.49827772616214205</v>
      </c>
      <c r="EI51" s="52">
        <f t="shared" ca="1" si="122"/>
        <v>0.51452495909632823</v>
      </c>
      <c r="EJ51" s="52">
        <f t="shared" ca="1" si="123"/>
        <v>0.55165414564969417</v>
      </c>
      <c r="EK51" s="52">
        <f t="shared" ca="1" si="124"/>
        <v>0.6096224111557691</v>
      </c>
      <c r="EL51" s="52">
        <f t="shared" ca="1" si="125"/>
        <v>0.67303398216001287</v>
      </c>
      <c r="EM51" s="52">
        <f t="shared" ca="1" si="126"/>
        <v>0.73789975147663167</v>
      </c>
      <c r="EN51" s="52">
        <f t="shared" ca="1" si="127"/>
        <v>0.79943208572985003</v>
      </c>
      <c r="EO51" s="52">
        <f t="shared" ca="1" si="128"/>
        <v>0.85638908026629923</v>
      </c>
      <c r="EP51" s="52">
        <f t="shared" ca="1" si="129"/>
        <v>0.9065537188130115</v>
      </c>
      <c r="EQ51" s="52">
        <f t="shared" ca="1" si="130"/>
        <v>0.95251667104953264</v>
      </c>
      <c r="ER51" s="52">
        <f t="shared" ca="1" si="131"/>
        <v>0.99584445615827788</v>
      </c>
      <c r="ES51" s="52">
        <f t="shared" ca="1" si="132"/>
        <v>0.93957917250299661</v>
      </c>
      <c r="ET51" s="52">
        <f t="shared" ca="1" si="133"/>
        <v>0.88456011609962182</v>
      </c>
      <c r="EU51" s="52">
        <f t="shared" ca="1" si="134"/>
        <v>0.83591939863885167</v>
      </c>
      <c r="EV51" s="52">
        <f t="shared" ca="1" si="135"/>
        <v>0.7907296563531272</v>
      </c>
      <c r="EW51" s="52">
        <f t="shared" ca="1" si="136"/>
        <v>0.74899717626457785</v>
      </c>
      <c r="EX51" s="52">
        <f t="shared" ca="1" si="137"/>
        <v>0.70936592117337982</v>
      </c>
      <c r="EY51" s="52">
        <f t="shared" ca="1" si="138"/>
        <v>0.67107953075945903</v>
      </c>
      <c r="EZ51" s="52">
        <f t="shared" ca="1" si="139"/>
        <v>0.63575587982277293</v>
      </c>
      <c r="FA51" s="52">
        <f t="shared" ca="1" si="140"/>
        <v>0.61127140257653256</v>
      </c>
      <c r="FB51" s="52">
        <f t="shared" ca="1" si="141"/>
        <v>0.60136392594250498</v>
      </c>
      <c r="FC51" s="52">
        <f t="shared" ca="1" si="142"/>
        <v>0.59518053261288284</v>
      </c>
      <c r="FD51" s="52">
        <f t="shared" ca="1" si="143"/>
        <v>0.59589052436478251</v>
      </c>
      <c r="FE51" s="52">
        <f t="shared" ca="1" si="144"/>
        <v>0.60452846015919171</v>
      </c>
      <c r="FF51" s="52">
        <f t="shared" ca="1" si="145"/>
        <v>0.6278325026556999</v>
      </c>
      <c r="FG51" s="52">
        <f t="shared" ca="1" si="146"/>
        <v>0.68375838850199744</v>
      </c>
      <c r="FH51" s="52">
        <f t="shared" ca="1" si="147"/>
        <v>0.77045526666772512</v>
      </c>
      <c r="FI51" s="52">
        <f t="shared" ca="1" si="148"/>
        <v>0.88478277721618015</v>
      </c>
      <c r="FK51" s="52">
        <f t="shared" ca="1" si="149"/>
        <v>0.99584445615827788</v>
      </c>
      <c r="FL51" s="59">
        <f t="shared" ca="1" si="150"/>
        <v>13</v>
      </c>
      <c r="FM51" s="59" t="str">
        <f t="shared" ca="1" si="151"/>
        <v>Slope</v>
      </c>
      <c r="FN51" s="52">
        <f t="shared" ca="1" si="152"/>
        <v>0.6</v>
      </c>
      <c r="FP51" s="52">
        <f t="shared" ca="1" si="153"/>
        <v>0.50885806398020217</v>
      </c>
      <c r="FQ51" s="52">
        <f t="shared" ca="1" si="154"/>
        <v>0.5033094180406531</v>
      </c>
      <c r="FR51" s="52">
        <f t="shared" ca="1" si="155"/>
        <v>0.48845177590000843</v>
      </c>
      <c r="FS51" s="52">
        <f t="shared" ca="1" si="156"/>
        <v>0.47720368649849176</v>
      </c>
      <c r="FT51" s="52">
        <f t="shared" ca="1" si="157"/>
        <v>0.47150831969877605</v>
      </c>
      <c r="FU51" s="52">
        <f t="shared" ca="1" si="158"/>
        <v>0.47277360410545355</v>
      </c>
      <c r="FV51" s="52">
        <f t="shared" ca="1" si="159"/>
        <v>0.48098524816303412</v>
      </c>
      <c r="FW51" s="52">
        <f t="shared" ca="1" si="160"/>
        <v>0.49101132738667097</v>
      </c>
      <c r="FX51" s="52">
        <f t="shared" ca="1" si="161"/>
        <v>0.50152213938109935</v>
      </c>
      <c r="FY51" s="52">
        <f t="shared" ca="1" si="162"/>
        <v>0.51092180635439444</v>
      </c>
      <c r="FZ51" s="52">
        <f t="shared" ca="1" si="163"/>
        <v>0.5187963600887664</v>
      </c>
      <c r="GA51" s="52">
        <f t="shared" ca="1" si="164"/>
        <v>0.52440679515989275</v>
      </c>
      <c r="GB51" s="52">
        <f t="shared" ca="1" si="165"/>
        <v>0.52861666812762187</v>
      </c>
      <c r="GC51" s="52">
        <f t="shared" ca="1" si="166"/>
        <v>0.53194815205275925</v>
      </c>
      <c r="GD51" s="52">
        <f t="shared" ca="1" si="167"/>
        <v>0.50208194638988779</v>
      </c>
      <c r="GE51" s="52">
        <f t="shared" ca="1" si="168"/>
        <v>0.47263114981098503</v>
      </c>
      <c r="GF51" s="52">
        <f t="shared" ca="1" si="169"/>
        <v>0.44530646621295056</v>
      </c>
      <c r="GG51" s="52">
        <f t="shared" ca="1" si="170"/>
        <v>0.41913210767326459</v>
      </c>
      <c r="GH51" s="52">
        <f t="shared" ca="1" si="171"/>
        <v>0.39411016986597036</v>
      </c>
      <c r="GI51" s="52">
        <f t="shared" ca="1" si="172"/>
        <v>0.36978864039112658</v>
      </c>
      <c r="GJ51" s="52">
        <f t="shared" ca="1" si="173"/>
        <v>0.34591539914204189</v>
      </c>
      <c r="GK51" s="52">
        <f t="shared" ca="1" si="174"/>
        <v>0.32302973771870208</v>
      </c>
      <c r="GL51" s="52">
        <f t="shared" ca="1" si="175"/>
        <v>0.30375713419217754</v>
      </c>
      <c r="GM51" s="52">
        <f t="shared" ca="1" si="176"/>
        <v>0.28934353086972386</v>
      </c>
      <c r="GN51" s="52">
        <f t="shared" ca="1" si="177"/>
        <v>0.27617128864873869</v>
      </c>
      <c r="GO51" s="52">
        <f t="shared" ca="1" si="178"/>
        <v>0.26529684145492749</v>
      </c>
      <c r="GP51" s="52">
        <f t="shared" ca="1" si="179"/>
        <v>0.25706504227528609</v>
      </c>
      <c r="GQ51" s="52">
        <f t="shared" ca="1" si="180"/>
        <v>0.25372194532967773</v>
      </c>
      <c r="GR51" s="52">
        <f t="shared" ca="1" si="181"/>
        <v>0.26125279616733244</v>
      </c>
      <c r="GS51" s="52">
        <f t="shared" ca="1" si="182"/>
        <v>0.2790406444447972</v>
      </c>
      <c r="GT51" s="52">
        <f t="shared" ca="1" si="183"/>
        <v>0.30603870351650447</v>
      </c>
      <c r="GV51" s="52">
        <f t="shared" ca="1" si="184"/>
        <v>0.53194815205275925</v>
      </c>
      <c r="GW51" s="59">
        <f t="shared" ca="1" si="185"/>
        <v>13</v>
      </c>
      <c r="GX51" s="52">
        <f t="shared" ca="1" si="186"/>
        <v>0.99584445615827788</v>
      </c>
      <c r="GY51" s="52" t="str">
        <f t="shared" ca="1" si="187"/>
        <v>Slope</v>
      </c>
      <c r="GZ51" s="52">
        <f t="shared" ca="1" si="188"/>
        <v>0.6</v>
      </c>
      <c r="HB51" s="58">
        <f t="shared" si="189"/>
        <v>5.8873742818832397E-2</v>
      </c>
      <c r="HC51" s="58"/>
      <c r="HE51" s="52">
        <f t="shared" si="190"/>
        <v>0.70857497304677963</v>
      </c>
      <c r="HF51" s="52">
        <f t="shared" si="191"/>
        <v>0</v>
      </c>
      <c r="HH51" s="52">
        <f t="shared" ca="1" si="192"/>
        <v>0.99584445615827788</v>
      </c>
      <c r="HI51" s="52" t="str">
        <f t="shared" ca="1" si="193"/>
        <v>Slope</v>
      </c>
      <c r="HJ51" s="59">
        <f t="shared" ca="1" si="194"/>
        <v>2</v>
      </c>
      <c r="HK51" s="52">
        <f t="shared" ca="1" si="195"/>
        <v>0.6</v>
      </c>
      <c r="HL51" s="52">
        <f t="shared" si="196"/>
        <v>0</v>
      </c>
      <c r="HM51" s="52">
        <f t="shared" si="197"/>
        <v>20</v>
      </c>
      <c r="HN51" s="52">
        <f t="shared" si="198"/>
        <v>-20</v>
      </c>
      <c r="HP51" s="52">
        <f t="shared" si="201"/>
        <v>1.9916534423828009E-4</v>
      </c>
      <c r="HR51" s="52">
        <f t="shared" si="199"/>
        <v>1.6143864601278154E-4</v>
      </c>
      <c r="HS51">
        <f t="shared" si="200"/>
        <v>2.4903338840305176E-3</v>
      </c>
    </row>
    <row r="52" spans="1:227" x14ac:dyDescent="0.2">
      <c r="A52" s="45">
        <v>14</v>
      </c>
      <c r="B52" s="35">
        <f t="shared" si="38"/>
        <v>1.5046296296296292E-3</v>
      </c>
      <c r="C52" s="28">
        <v>-5.8873742818832397</v>
      </c>
      <c r="D52" s="95">
        <v>0</v>
      </c>
      <c r="E52" s="95">
        <v>999999</v>
      </c>
      <c r="F52" s="37">
        <f t="shared" si="26"/>
        <v>166666.5</v>
      </c>
      <c r="G52" s="38">
        <f t="shared" si="29"/>
        <v>0</v>
      </c>
      <c r="H52" s="102">
        <v>20</v>
      </c>
      <c r="I52" s="102">
        <v>2000</v>
      </c>
      <c r="J52" s="28">
        <v>-7.1449655294418299</v>
      </c>
      <c r="K52" s="127">
        <f t="shared" si="30"/>
        <v>-7.144965529441831E-2</v>
      </c>
      <c r="L52" s="30">
        <f t="shared" si="27"/>
        <v>-7.144965529441831E-2</v>
      </c>
      <c r="M52" s="101">
        <f t="shared" si="28"/>
        <v>-5.8873742818832397</v>
      </c>
      <c r="N52" s="103">
        <f t="shared" si="39"/>
        <v>6.2879562377929528E-4</v>
      </c>
      <c r="P52" s="66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8"/>
      <c r="AD52" s="52">
        <f t="shared" ca="1" si="40"/>
        <v>0.97947855636939407</v>
      </c>
      <c r="AE52" s="52">
        <f t="shared" ca="1" si="40"/>
        <v>0.99999999999999989</v>
      </c>
      <c r="AF52" s="52">
        <f t="shared" ca="1" si="40"/>
        <v>0.98127464242566287</v>
      </c>
      <c r="AG52" s="52">
        <f t="shared" ca="1" si="40"/>
        <v>0.93905431051745358</v>
      </c>
      <c r="AH52" s="52">
        <f t="shared" ca="1" si="41"/>
        <v>0.89313849463808748</v>
      </c>
      <c r="AI52" s="52">
        <f t="shared" ca="1" si="41"/>
        <v>0.86069085267010204</v>
      </c>
      <c r="AJ52" s="52">
        <f t="shared" ca="1" si="41"/>
        <v>0.83328431915539602</v>
      </c>
      <c r="AK52" s="52">
        <f t="shared" ca="1" si="41"/>
        <v>0.81072687620591932</v>
      </c>
      <c r="AL52" s="52">
        <f t="shared" ca="1" si="42"/>
        <v>0.76377729999533861</v>
      </c>
      <c r="AM52" s="52">
        <f t="shared" ca="1" si="42"/>
        <v>0.68321133363077291</v>
      </c>
      <c r="AN52" s="52">
        <f t="shared" ca="1" si="42"/>
        <v>0.55196923192440683</v>
      </c>
      <c r="AO52" s="52">
        <f t="shared" ca="1" si="42"/>
        <v>0.38326927048499226</v>
      </c>
      <c r="AP52" s="52">
        <f t="shared" ca="1" si="43"/>
        <v>0.17914253890611093</v>
      </c>
      <c r="AQ52" s="52">
        <f t="shared" ca="1" si="43"/>
        <v>-3.4720399323100712E-2</v>
      </c>
      <c r="AR52" s="52">
        <f t="shared" ca="1" si="43"/>
        <v>-0.22324929406812319</v>
      </c>
      <c r="AS52" s="52">
        <f t="shared" ca="1" si="43"/>
        <v>-0.35922232918427982</v>
      </c>
      <c r="AT52" s="52">
        <f t="shared" ca="1" si="44"/>
        <v>-0.4533742186567663</v>
      </c>
      <c r="AU52" s="52">
        <f t="shared" ca="1" si="44"/>
        <v>-0.51715722928608776</v>
      </c>
      <c r="AV52" s="52">
        <f t="shared" ca="1" si="44"/>
        <v>-0.5632347638249191</v>
      </c>
      <c r="AW52" s="52">
        <f t="shared" ca="1" si="44"/>
        <v>-0.59485957689366098</v>
      </c>
      <c r="AX52" s="52">
        <f t="shared" ca="1" si="45"/>
        <v>-0.62338853810658112</v>
      </c>
      <c r="AY52" s="52">
        <f t="shared" ca="1" si="45"/>
        <v>-0.65724968094328207</v>
      </c>
      <c r="AZ52" s="52">
        <f t="shared" ca="1" si="45"/>
        <v>-0.69651476718443672</v>
      </c>
      <c r="BA52" s="52">
        <f t="shared" ca="1" si="45"/>
        <v>-0.74041495878899322</v>
      </c>
      <c r="BB52" s="52">
        <f t="shared" ca="1" si="46"/>
        <v>-0.78340837941850039</v>
      </c>
      <c r="BC52" s="52">
        <f t="shared" ca="1" si="46"/>
        <v>-0.82286984461955226</v>
      </c>
      <c r="BD52" s="52">
        <f t="shared" ca="1" si="46"/>
        <v>-0.84051631599191556</v>
      </c>
      <c r="BE52" s="52">
        <f t="shared" ca="1" si="46"/>
        <v>-0.77649520891091606</v>
      </c>
      <c r="BF52" s="52">
        <f t="shared" ca="1" si="47"/>
        <v>-0.61771279163625614</v>
      </c>
      <c r="BG52" s="52">
        <f t="shared" ca="1" si="47"/>
        <v>-0.41930387604799946</v>
      </c>
      <c r="BH52" s="52">
        <f t="shared" ca="1" si="47"/>
        <v>-0.23500680376145294</v>
      </c>
      <c r="BJ52" s="52">
        <f t="shared" si="48"/>
        <v>-3.5724827647209152E-3</v>
      </c>
      <c r="BK52" s="52">
        <f t="shared" si="49"/>
        <v>5.015564974188062E-3</v>
      </c>
      <c r="BL52" s="52">
        <f t="shared" si="50"/>
        <v>2.5077824870940312E-4</v>
      </c>
      <c r="BM52" s="52">
        <f t="shared" si="51"/>
        <v>2.5077824870940312E-4</v>
      </c>
      <c r="BN52" s="52">
        <f t="shared" si="52"/>
        <v>0</v>
      </c>
      <c r="BO52" s="52">
        <f t="shared" si="53"/>
        <v>0</v>
      </c>
      <c r="BP52" s="52">
        <f t="shared" si="54"/>
        <v>2.5179869862316656E-3</v>
      </c>
      <c r="BQ52" s="52">
        <f t="shared" si="55"/>
        <v>0.05</v>
      </c>
      <c r="BS52" s="52">
        <f t="shared" ca="1" si="56"/>
        <v>0.49031690433020564</v>
      </c>
      <c r="BT52" s="52">
        <f t="shared" ca="1" si="57"/>
        <v>0.50155649741880626</v>
      </c>
      <c r="BU52" s="52">
        <f t="shared" ca="1" si="58"/>
        <v>0.50196743229002305</v>
      </c>
      <c r="BV52" s="52">
        <f t="shared" ca="1" si="59"/>
        <v>0.48572019935583688</v>
      </c>
      <c r="BW52" s="52">
        <f t="shared" ca="1" si="60"/>
        <v>0.44859101280247088</v>
      </c>
      <c r="BX52" s="52">
        <f t="shared" ca="1" si="61"/>
        <v>0.39062274729639601</v>
      </c>
      <c r="BY52" s="52">
        <f t="shared" ca="1" si="62"/>
        <v>0.32721117629215218</v>
      </c>
      <c r="BZ52" s="52">
        <f t="shared" ca="1" si="63"/>
        <v>0.26234540697553338</v>
      </c>
      <c r="CA52" s="52">
        <f t="shared" ca="1" si="64"/>
        <v>0.20081307272231508</v>
      </c>
      <c r="CB52" s="52">
        <f t="shared" ca="1" si="65"/>
        <v>0.14385607818586593</v>
      </c>
      <c r="CC52" s="52">
        <f t="shared" ca="1" si="66"/>
        <v>9.3691439639153593E-2</v>
      </c>
      <c r="CD52" s="52">
        <f t="shared" ca="1" si="67"/>
        <v>4.7728487402632518E-2</v>
      </c>
      <c r="CE52" s="52">
        <f t="shared" ca="1" si="68"/>
        <v>-3.9103853895570114E-3</v>
      </c>
      <c r="CF52" s="52">
        <f t="shared" ca="1" si="69"/>
        <v>-6.0175669044838322E-2</v>
      </c>
      <c r="CG52" s="52">
        <f t="shared" ca="1" si="70"/>
        <v>-0.11519472544821312</v>
      </c>
      <c r="CH52" s="52">
        <f t="shared" ca="1" si="71"/>
        <v>-0.16383544290898325</v>
      </c>
      <c r="CI52" s="52">
        <f t="shared" ca="1" si="72"/>
        <v>-0.2090251851947077</v>
      </c>
      <c r="CJ52" s="52">
        <f t="shared" ca="1" si="73"/>
        <v>-0.25075766528325705</v>
      </c>
      <c r="CK52" s="52">
        <f t="shared" ca="1" si="74"/>
        <v>-0.29038892037445507</v>
      </c>
      <c r="CL52" s="52">
        <f t="shared" ca="1" si="75"/>
        <v>-0.32867531078837581</v>
      </c>
      <c r="CM52" s="52">
        <f t="shared" ca="1" si="76"/>
        <v>-0.36399896172506202</v>
      </c>
      <c r="CN52" s="52">
        <f t="shared" ca="1" si="77"/>
        <v>-0.38848343897130233</v>
      </c>
      <c r="CO52" s="52">
        <f t="shared" ca="1" si="78"/>
        <v>-0.39839091560532985</v>
      </c>
      <c r="CP52" s="52">
        <f t="shared" ca="1" si="79"/>
        <v>-0.40457430893495205</v>
      </c>
      <c r="CQ52" s="52">
        <f t="shared" ca="1" si="80"/>
        <v>-0.40386431718305243</v>
      </c>
      <c r="CR52" s="52">
        <f t="shared" ca="1" si="81"/>
        <v>-0.39522638138864319</v>
      </c>
      <c r="CS52" s="52">
        <f t="shared" ca="1" si="82"/>
        <v>-0.37192233889213505</v>
      </c>
      <c r="CT52" s="52">
        <f t="shared" ca="1" si="83"/>
        <v>-0.31599645304583746</v>
      </c>
      <c r="CU52" s="52">
        <f t="shared" ca="1" si="84"/>
        <v>-0.22929957488010977</v>
      </c>
      <c r="CV52" s="52">
        <f t="shared" ca="1" si="85"/>
        <v>-0.11497206433165476</v>
      </c>
      <c r="CW52" s="52">
        <f t="shared" ca="1" si="86"/>
        <v>1.4202504899472604E-2</v>
      </c>
      <c r="CY52" s="51" t="str">
        <f t="shared" ca="1" si="87"/>
        <v>Slope</v>
      </c>
      <c r="CZ52" s="51" t="str">
        <f t="shared" ca="1" si="88"/>
        <v>Slope</v>
      </c>
      <c r="DA52" s="51" t="str">
        <f t="shared" ca="1" si="89"/>
        <v>Slope</v>
      </c>
      <c r="DB52" s="51" t="str">
        <f t="shared" ca="1" si="90"/>
        <v>Slope</v>
      </c>
      <c r="DC52" s="51" t="str">
        <f t="shared" ca="1" si="91"/>
        <v>Slope</v>
      </c>
      <c r="DD52" s="51" t="str">
        <f t="shared" ca="1" si="92"/>
        <v>Slope</v>
      </c>
      <c r="DE52" s="51" t="str">
        <f t="shared" ca="1" si="93"/>
        <v>Slope</v>
      </c>
      <c r="DF52" s="51" t="str">
        <f t="shared" ca="1" si="94"/>
        <v>Slope</v>
      </c>
      <c r="DG52" s="51" t="str">
        <f t="shared" ca="1" si="95"/>
        <v>Slope</v>
      </c>
      <c r="DH52" s="51" t="str">
        <f t="shared" ca="1" si="96"/>
        <v>Slope</v>
      </c>
      <c r="DI52" s="51" t="str">
        <f t="shared" ca="1" si="97"/>
        <v>Slope</v>
      </c>
      <c r="DJ52" s="51" t="str">
        <f t="shared" ca="1" si="98"/>
        <v>Slope</v>
      </c>
      <c r="DK52" s="51" t="str">
        <f t="shared" ca="1" si="99"/>
        <v>Slope</v>
      </c>
      <c r="DL52" s="51" t="str">
        <f t="shared" ca="1" si="100"/>
        <v>Slope</v>
      </c>
      <c r="DM52" s="51" t="str">
        <f t="shared" ca="1" si="101"/>
        <v>Slope</v>
      </c>
      <c r="DN52" s="51" t="str">
        <f t="shared" ca="1" si="102"/>
        <v>Slope</v>
      </c>
      <c r="DO52" s="51" t="str">
        <f t="shared" ca="1" si="103"/>
        <v>Slope</v>
      </c>
      <c r="DP52" s="51" t="str">
        <f t="shared" ca="1" si="104"/>
        <v>Slope</v>
      </c>
      <c r="DQ52" s="51" t="str">
        <f t="shared" ca="1" si="105"/>
        <v>Slope</v>
      </c>
      <c r="DR52" s="51" t="str">
        <f t="shared" ca="1" si="106"/>
        <v>Slope</v>
      </c>
      <c r="DS52" s="51" t="str">
        <f t="shared" ca="1" si="107"/>
        <v>Slope</v>
      </c>
      <c r="DT52" s="51" t="str">
        <f t="shared" ca="1" si="108"/>
        <v>Slope</v>
      </c>
      <c r="DU52" s="51" t="str">
        <f t="shared" ca="1" si="109"/>
        <v>Slope</v>
      </c>
      <c r="DV52" s="51" t="str">
        <f t="shared" ca="1" si="110"/>
        <v>Slope</v>
      </c>
      <c r="DW52" s="51" t="str">
        <f t="shared" ca="1" si="111"/>
        <v>Slope</v>
      </c>
      <c r="DX52" s="51" t="str">
        <f t="shared" ca="1" si="112"/>
        <v>Slope</v>
      </c>
      <c r="DY52" s="51" t="str">
        <f t="shared" ca="1" si="113"/>
        <v>Slope</v>
      </c>
      <c r="DZ52" s="51" t="str">
        <f t="shared" ca="1" si="114"/>
        <v>Slope</v>
      </c>
      <c r="EA52" s="51" t="str">
        <f t="shared" ca="1" si="115"/>
        <v>Slope</v>
      </c>
      <c r="EB52" s="51" t="str">
        <f t="shared" ca="1" si="116"/>
        <v>Slope</v>
      </c>
      <c r="EC52" s="51" t="str">
        <f t="shared" ca="1" si="117"/>
        <v>Slope</v>
      </c>
      <c r="EE52" s="52">
        <f t="shared" ca="1" si="118"/>
        <v>0.50993387391850376</v>
      </c>
      <c r="EF52" s="52">
        <f t="shared" ca="1" si="119"/>
        <v>0.49869428082990319</v>
      </c>
      <c r="EG52" s="52">
        <f t="shared" ca="1" si="120"/>
        <v>0.4982833459586864</v>
      </c>
      <c r="EH52" s="52">
        <f t="shared" ca="1" si="121"/>
        <v>0.51453057889287246</v>
      </c>
      <c r="EI52" s="52">
        <f t="shared" ca="1" si="122"/>
        <v>0.55165976544623851</v>
      </c>
      <c r="EJ52" s="52">
        <f t="shared" ca="1" si="123"/>
        <v>0.60962803095231344</v>
      </c>
      <c r="EK52" s="52">
        <f t="shared" ca="1" si="124"/>
        <v>0.67303960195655721</v>
      </c>
      <c r="EL52" s="52">
        <f t="shared" ca="1" si="125"/>
        <v>0.73790537127317601</v>
      </c>
      <c r="EM52" s="52">
        <f t="shared" ca="1" si="126"/>
        <v>0.79943770552639437</v>
      </c>
      <c r="EN52" s="52">
        <f t="shared" ca="1" si="127"/>
        <v>0.85639470006284346</v>
      </c>
      <c r="EO52" s="52">
        <f t="shared" ca="1" si="128"/>
        <v>0.90655933860955584</v>
      </c>
      <c r="EP52" s="52">
        <f t="shared" ca="1" si="129"/>
        <v>0.95252229084607687</v>
      </c>
      <c r="EQ52" s="52">
        <f t="shared" ca="1" si="130"/>
        <v>0.99583883636173354</v>
      </c>
      <c r="ER52" s="52">
        <f t="shared" ca="1" si="131"/>
        <v>0.93957355270645226</v>
      </c>
      <c r="ES52" s="52">
        <f t="shared" ca="1" si="132"/>
        <v>0.88455449630307748</v>
      </c>
      <c r="ET52" s="52">
        <f t="shared" ca="1" si="133"/>
        <v>0.83591377884230733</v>
      </c>
      <c r="EU52" s="52">
        <f t="shared" ca="1" si="134"/>
        <v>0.79072403655658285</v>
      </c>
      <c r="EV52" s="52">
        <f t="shared" ca="1" si="135"/>
        <v>0.74899155646803361</v>
      </c>
      <c r="EW52" s="52">
        <f t="shared" ca="1" si="136"/>
        <v>0.70936030137683548</v>
      </c>
      <c r="EX52" s="52">
        <f t="shared" ca="1" si="137"/>
        <v>0.6710739109629148</v>
      </c>
      <c r="EY52" s="52">
        <f t="shared" ca="1" si="138"/>
        <v>0.63575026002622859</v>
      </c>
      <c r="EZ52" s="52">
        <f t="shared" ca="1" si="139"/>
        <v>0.61126578277998833</v>
      </c>
      <c r="FA52" s="52">
        <f t="shared" ca="1" si="140"/>
        <v>0.60135830614596075</v>
      </c>
      <c r="FB52" s="52">
        <f t="shared" ca="1" si="141"/>
        <v>0.59517491281633861</v>
      </c>
      <c r="FC52" s="52">
        <f t="shared" ca="1" si="142"/>
        <v>0.59588490456823817</v>
      </c>
      <c r="FD52" s="52">
        <f t="shared" ca="1" si="143"/>
        <v>0.60452284036264747</v>
      </c>
      <c r="FE52" s="52">
        <f t="shared" ca="1" si="144"/>
        <v>0.62782688285915556</v>
      </c>
      <c r="FF52" s="52">
        <f t="shared" ca="1" si="145"/>
        <v>0.68375276870545321</v>
      </c>
      <c r="FG52" s="52">
        <f t="shared" ca="1" si="146"/>
        <v>0.77044964687118078</v>
      </c>
      <c r="FH52" s="52">
        <f t="shared" ca="1" si="147"/>
        <v>0.88477715741963581</v>
      </c>
      <c r="FI52" s="52">
        <f t="shared" ca="1" si="148"/>
        <v>0.98604827334923684</v>
      </c>
      <c r="FK52" s="52">
        <f t="shared" ca="1" si="149"/>
        <v>0.99583883636173354</v>
      </c>
      <c r="FL52" s="59">
        <f t="shared" ca="1" si="150"/>
        <v>12</v>
      </c>
      <c r="FM52" s="59" t="str">
        <f t="shared" ca="1" si="151"/>
        <v>Slope</v>
      </c>
      <c r="FN52" s="52">
        <f t="shared" ca="1" si="152"/>
        <v>0.6333333333333333</v>
      </c>
      <c r="FP52" s="52">
        <f t="shared" ca="1" si="153"/>
        <v>0.50331129130616792</v>
      </c>
      <c r="FQ52" s="52">
        <f t="shared" ca="1" si="154"/>
        <v>0.49956476027663438</v>
      </c>
      <c r="FR52" s="52">
        <f t="shared" ca="1" si="155"/>
        <v>0.48831667087511765</v>
      </c>
      <c r="FS52" s="52">
        <f t="shared" ca="1" si="156"/>
        <v>0.48262130407540194</v>
      </c>
      <c r="FT52" s="52">
        <f t="shared" ca="1" si="157"/>
        <v>0.48388658848207949</v>
      </c>
      <c r="FU52" s="52">
        <f t="shared" ca="1" si="158"/>
        <v>0.49209823253966001</v>
      </c>
      <c r="FV52" s="52">
        <f t="shared" ca="1" si="159"/>
        <v>0.50212431176329686</v>
      </c>
      <c r="FW52" s="52">
        <f t="shared" ca="1" si="160"/>
        <v>0.51263512375772535</v>
      </c>
      <c r="FX52" s="52">
        <f t="shared" ca="1" si="161"/>
        <v>0.52203479073102033</v>
      </c>
      <c r="FY52" s="52">
        <f t="shared" ca="1" si="162"/>
        <v>0.52990934446539228</v>
      </c>
      <c r="FZ52" s="52">
        <f t="shared" ca="1" si="163"/>
        <v>0.53551977953651853</v>
      </c>
      <c r="GA52" s="52">
        <f t="shared" ca="1" si="164"/>
        <v>0.53972965250424787</v>
      </c>
      <c r="GB52" s="52">
        <f t="shared" ca="1" si="165"/>
        <v>0.5430573898983555</v>
      </c>
      <c r="GC52" s="52">
        <f t="shared" ca="1" si="166"/>
        <v>0.51319118423548404</v>
      </c>
      <c r="GD52" s="52">
        <f t="shared" ca="1" si="167"/>
        <v>0.48374038765658134</v>
      </c>
      <c r="GE52" s="52">
        <f t="shared" ca="1" si="168"/>
        <v>0.45641570405854687</v>
      </c>
      <c r="GF52" s="52">
        <f t="shared" ca="1" si="169"/>
        <v>0.43024134551886095</v>
      </c>
      <c r="GG52" s="52">
        <f t="shared" ca="1" si="170"/>
        <v>0.40521940771156673</v>
      </c>
      <c r="GH52" s="52">
        <f t="shared" ca="1" si="171"/>
        <v>0.38089787823672294</v>
      </c>
      <c r="GI52" s="52">
        <f t="shared" ca="1" si="172"/>
        <v>0.35702463698763826</v>
      </c>
      <c r="GJ52" s="52">
        <f t="shared" ca="1" si="173"/>
        <v>0.33413897556429839</v>
      </c>
      <c r="GK52" s="52">
        <f t="shared" ca="1" si="174"/>
        <v>0.3148663720377739</v>
      </c>
      <c r="GL52" s="52">
        <f t="shared" ca="1" si="175"/>
        <v>0.30045276871532023</v>
      </c>
      <c r="GM52" s="52">
        <f t="shared" ca="1" si="176"/>
        <v>0.28728052649433511</v>
      </c>
      <c r="GN52" s="52">
        <f t="shared" ca="1" si="177"/>
        <v>0.2764060793005238</v>
      </c>
      <c r="GO52" s="52">
        <f t="shared" ca="1" si="178"/>
        <v>0.26817428012088246</v>
      </c>
      <c r="GP52" s="52">
        <f t="shared" ca="1" si="179"/>
        <v>0.26483118317527404</v>
      </c>
      <c r="GQ52" s="52">
        <f t="shared" ca="1" si="180"/>
        <v>0.27236203401292886</v>
      </c>
      <c r="GR52" s="52">
        <f t="shared" ca="1" si="181"/>
        <v>0.29014988229039357</v>
      </c>
      <c r="GS52" s="52">
        <f t="shared" ca="1" si="182"/>
        <v>0.31714794136210078</v>
      </c>
      <c r="GT52" s="52">
        <f t="shared" ca="1" si="183"/>
        <v>0.33979386889419005</v>
      </c>
      <c r="GV52" s="52">
        <f t="shared" ca="1" si="184"/>
        <v>0.5430573898983555</v>
      </c>
      <c r="GW52" s="59">
        <f t="shared" ca="1" si="185"/>
        <v>12</v>
      </c>
      <c r="GX52" s="52">
        <f t="shared" ca="1" si="186"/>
        <v>0.99583883636173354</v>
      </c>
      <c r="GY52" s="52" t="str">
        <f t="shared" ca="1" si="187"/>
        <v>Slope</v>
      </c>
      <c r="GZ52" s="52">
        <f t="shared" ca="1" si="188"/>
        <v>0.6333333333333333</v>
      </c>
      <c r="HB52" s="58">
        <f t="shared" si="189"/>
        <v>7.144965529441831E-2</v>
      </c>
      <c r="HC52" s="58"/>
      <c r="HE52" s="52">
        <f t="shared" si="190"/>
        <v>0.64632420629262943</v>
      </c>
      <c r="HF52" s="52">
        <f t="shared" si="191"/>
        <v>0</v>
      </c>
      <c r="HH52" s="52">
        <f t="shared" ca="1" si="192"/>
        <v>0.99583883636173354</v>
      </c>
      <c r="HI52" s="52" t="str">
        <f t="shared" ca="1" si="193"/>
        <v>Slope</v>
      </c>
      <c r="HJ52" s="59">
        <f t="shared" ca="1" si="194"/>
        <v>2</v>
      </c>
      <c r="HK52" s="52">
        <f t="shared" ca="1" si="195"/>
        <v>0.6333333333333333</v>
      </c>
      <c r="HL52" s="52">
        <f t="shared" si="196"/>
        <v>0</v>
      </c>
      <c r="HM52" s="52">
        <f t="shared" si="197"/>
        <v>20</v>
      </c>
      <c r="HN52" s="52">
        <f t="shared" si="198"/>
        <v>-20</v>
      </c>
      <c r="HP52" s="52">
        <f t="shared" si="201"/>
        <v>6.2879562377929528E-4</v>
      </c>
      <c r="HR52" s="52">
        <f t="shared" si="199"/>
        <v>1.5506283855129603E-4</v>
      </c>
      <c r="HS52">
        <f t="shared" si="200"/>
        <v>2.5179869862316656E-3</v>
      </c>
    </row>
    <row r="53" spans="1:227" x14ac:dyDescent="0.2">
      <c r="A53" s="45">
        <v>15</v>
      </c>
      <c r="B53" s="35">
        <f t="shared" si="38"/>
        <v>1.6203703703703699E-3</v>
      </c>
      <c r="C53" s="28">
        <v>-7.1449655294418299</v>
      </c>
      <c r="D53" s="95">
        <v>0</v>
      </c>
      <c r="E53" s="95">
        <v>999999</v>
      </c>
      <c r="F53" s="37">
        <f t="shared" si="26"/>
        <v>166666.5</v>
      </c>
      <c r="G53" s="38">
        <f t="shared" si="29"/>
        <v>0</v>
      </c>
      <c r="H53" s="102">
        <v>20</v>
      </c>
      <c r="I53" s="102">
        <v>2000</v>
      </c>
      <c r="J53" s="28">
        <v>-8.9076399803161603</v>
      </c>
      <c r="K53" s="127">
        <f t="shared" si="30"/>
        <v>-8.9076399803161607E-2</v>
      </c>
      <c r="L53" s="30">
        <f t="shared" si="27"/>
        <v>-8.9076399803161607E-2</v>
      </c>
      <c r="M53" s="101">
        <f t="shared" si="28"/>
        <v>-7.1449655294418299</v>
      </c>
      <c r="N53" s="103">
        <f t="shared" si="39"/>
        <v>8.8133722543716486E-4</v>
      </c>
      <c r="P53" s="66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8"/>
      <c r="AD53" s="52">
        <f t="shared" ca="1" si="40"/>
        <v>0.98127464242566276</v>
      </c>
      <c r="AE53" s="52">
        <f t="shared" ca="1" si="40"/>
        <v>0.99999999999999978</v>
      </c>
      <c r="AF53" s="52">
        <f t="shared" ca="1" si="40"/>
        <v>0.98396737611782126</v>
      </c>
      <c r="AG53" s="52">
        <f t="shared" ca="1" si="40"/>
        <v>0.9518523103459815</v>
      </c>
      <c r="AH53" s="52">
        <f t="shared" ca="1" si="41"/>
        <v>0.92185484392882577</v>
      </c>
      <c r="AI53" s="52">
        <f t="shared" ca="1" si="41"/>
        <v>0.89196691848696907</v>
      </c>
      <c r="AJ53" s="52">
        <f t="shared" ca="1" si="41"/>
        <v>0.86414491337030697</v>
      </c>
      <c r="AK53" s="52">
        <f t="shared" ca="1" si="41"/>
        <v>0.81071132286065084</v>
      </c>
      <c r="AL53" s="52">
        <f t="shared" ca="1" si="42"/>
        <v>0.73091160344623718</v>
      </c>
      <c r="AM53" s="52">
        <f t="shared" ca="1" si="42"/>
        <v>0.6065937756588754</v>
      </c>
      <c r="AN53" s="52">
        <f t="shared" ca="1" si="42"/>
        <v>0.44718350357413117</v>
      </c>
      <c r="AO53" s="52">
        <f t="shared" ca="1" si="42"/>
        <v>0.2424288139101389</v>
      </c>
      <c r="AP53" s="52">
        <f t="shared" ca="1" si="43"/>
        <v>2.1642104037848588E-2</v>
      </c>
      <c r="AQ53" s="52">
        <f t="shared" ca="1" si="43"/>
        <v>-0.17629936282331438</v>
      </c>
      <c r="AR53" s="52">
        <f t="shared" ca="1" si="43"/>
        <v>-0.31777983334600951</v>
      </c>
      <c r="AS53" s="52">
        <f t="shared" ca="1" si="43"/>
        <v>-0.41676770175316674</v>
      </c>
      <c r="AT53" s="52">
        <f t="shared" ca="1" si="44"/>
        <v>-0.48809071310864077</v>
      </c>
      <c r="AU53" s="52">
        <f t="shared" ca="1" si="44"/>
        <v>-0.54047254171829595</v>
      </c>
      <c r="AV53" s="52">
        <f t="shared" ca="1" si="44"/>
        <v>-0.57836373324040047</v>
      </c>
      <c r="AW53" s="52">
        <f t="shared" ca="1" si="44"/>
        <v>-0.60496918495681984</v>
      </c>
      <c r="AX53" s="52">
        <f t="shared" ca="1" si="45"/>
        <v>-0.63155739530452681</v>
      </c>
      <c r="AY53" s="52">
        <f t="shared" ca="1" si="45"/>
        <v>-0.66101274475234051</v>
      </c>
      <c r="AZ53" s="52">
        <f t="shared" ca="1" si="45"/>
        <v>-0.69994567903158011</v>
      </c>
      <c r="BA53" s="52">
        <f t="shared" ca="1" si="45"/>
        <v>-0.73991932574053865</v>
      </c>
      <c r="BB53" s="52">
        <f t="shared" ca="1" si="46"/>
        <v>-0.77641411925079495</v>
      </c>
      <c r="BC53" s="52">
        <f t="shared" ca="1" si="46"/>
        <v>-0.79690608912697813</v>
      </c>
      <c r="BD53" s="52">
        <f t="shared" ca="1" si="46"/>
        <v>-0.74308077508580217</v>
      </c>
      <c r="BE53" s="52">
        <f t="shared" ca="1" si="46"/>
        <v>-0.59970703062482589</v>
      </c>
      <c r="BF53" s="52">
        <f t="shared" ca="1" si="47"/>
        <v>-0.41504090540091337</v>
      </c>
      <c r="BG53" s="52">
        <f t="shared" ca="1" si="47"/>
        <v>-0.24183234397661071</v>
      </c>
      <c r="BH53" s="52">
        <f t="shared" ca="1" si="47"/>
        <v>-9.4293230248312071E-2</v>
      </c>
      <c r="BJ53" s="52">
        <f t="shared" si="48"/>
        <v>-4.45381999015808E-3</v>
      </c>
      <c r="BK53" s="52">
        <f t="shared" si="49"/>
        <v>5.0196743229002291E-3</v>
      </c>
      <c r="BL53" s="52">
        <f t="shared" si="50"/>
        <v>2.5098371614501138E-4</v>
      </c>
      <c r="BM53" s="52">
        <f t="shared" si="51"/>
        <v>2.5098371614501138E-4</v>
      </c>
      <c r="BN53" s="52">
        <f t="shared" si="52"/>
        <v>0</v>
      </c>
      <c r="BO53" s="52">
        <f t="shared" si="53"/>
        <v>0</v>
      </c>
      <c r="BP53" s="52">
        <f t="shared" si="54"/>
        <v>2.5191472192897303E-3</v>
      </c>
      <c r="BQ53" s="52">
        <f t="shared" si="55"/>
        <v>0.05</v>
      </c>
      <c r="BS53" s="52">
        <f t="shared" ca="1" si="56"/>
        <v>0.50155649741880626</v>
      </c>
      <c r="BT53" s="52">
        <f t="shared" ca="1" si="57"/>
        <v>0.50196743229002305</v>
      </c>
      <c r="BU53" s="52">
        <f t="shared" ca="1" si="58"/>
        <v>0.48572019935583688</v>
      </c>
      <c r="BV53" s="52">
        <f t="shared" ca="1" si="59"/>
        <v>0.44859101280247088</v>
      </c>
      <c r="BW53" s="52">
        <f t="shared" ca="1" si="60"/>
        <v>0.39062274729639601</v>
      </c>
      <c r="BX53" s="52">
        <f t="shared" ca="1" si="61"/>
        <v>0.32721117629215218</v>
      </c>
      <c r="BY53" s="52">
        <f t="shared" ca="1" si="62"/>
        <v>0.26234540697553338</v>
      </c>
      <c r="BZ53" s="52">
        <f t="shared" ca="1" si="63"/>
        <v>0.20081307272231508</v>
      </c>
      <c r="CA53" s="52">
        <f t="shared" ca="1" si="64"/>
        <v>0.14385607818586593</v>
      </c>
      <c r="CB53" s="52">
        <f t="shared" ca="1" si="65"/>
        <v>9.3691439639153593E-2</v>
      </c>
      <c r="CC53" s="52">
        <f t="shared" ca="1" si="66"/>
        <v>4.7728487402632518E-2</v>
      </c>
      <c r="CD53" s="52">
        <f t="shared" ca="1" si="67"/>
        <v>-3.9103853895570114E-3</v>
      </c>
      <c r="CE53" s="52">
        <f t="shared" ca="1" si="68"/>
        <v>-6.0175669044838322E-2</v>
      </c>
      <c r="CF53" s="52">
        <f t="shared" ca="1" si="69"/>
        <v>-0.11519472544821312</v>
      </c>
      <c r="CG53" s="52">
        <f t="shared" ca="1" si="70"/>
        <v>-0.16383544290898325</v>
      </c>
      <c r="CH53" s="52">
        <f t="shared" ca="1" si="71"/>
        <v>-0.2090251851947077</v>
      </c>
      <c r="CI53" s="52">
        <f t="shared" ca="1" si="72"/>
        <v>-0.25075766528325705</v>
      </c>
      <c r="CJ53" s="52">
        <f t="shared" ca="1" si="73"/>
        <v>-0.29038892037445507</v>
      </c>
      <c r="CK53" s="52">
        <f t="shared" ca="1" si="74"/>
        <v>-0.32867531078837581</v>
      </c>
      <c r="CL53" s="52">
        <f t="shared" ca="1" si="75"/>
        <v>-0.36399896172506202</v>
      </c>
      <c r="CM53" s="52">
        <f t="shared" ca="1" si="76"/>
        <v>-0.38848343897130233</v>
      </c>
      <c r="CN53" s="52">
        <f t="shared" ca="1" si="77"/>
        <v>-0.39839091560532985</v>
      </c>
      <c r="CO53" s="52">
        <f t="shared" ca="1" si="78"/>
        <v>-0.40457430893495205</v>
      </c>
      <c r="CP53" s="52">
        <f t="shared" ca="1" si="79"/>
        <v>-0.40386431718305243</v>
      </c>
      <c r="CQ53" s="52">
        <f t="shared" ca="1" si="80"/>
        <v>-0.39522638138864319</v>
      </c>
      <c r="CR53" s="52">
        <f t="shared" ca="1" si="81"/>
        <v>-0.37192233889213505</v>
      </c>
      <c r="CS53" s="52">
        <f t="shared" ca="1" si="82"/>
        <v>-0.31599645304583746</v>
      </c>
      <c r="CT53" s="52">
        <f t="shared" ca="1" si="83"/>
        <v>-0.22929957488010977</v>
      </c>
      <c r="CU53" s="52">
        <f t="shared" ca="1" si="84"/>
        <v>-0.11497206433165476</v>
      </c>
      <c r="CV53" s="52">
        <f t="shared" ca="1" si="85"/>
        <v>1.4202504899472604E-2</v>
      </c>
      <c r="CW53" s="52">
        <f t="shared" ca="1" si="86"/>
        <v>0.14802760048018299</v>
      </c>
      <c r="CY53" s="51" t="str">
        <f t="shared" ca="1" si="87"/>
        <v>Slope</v>
      </c>
      <c r="CZ53" s="51" t="str">
        <f t="shared" ca="1" si="88"/>
        <v>Slope</v>
      </c>
      <c r="DA53" s="51" t="str">
        <f t="shared" ca="1" si="89"/>
        <v>Slope</v>
      </c>
      <c r="DB53" s="51" t="str">
        <f t="shared" ca="1" si="90"/>
        <v>Slope</v>
      </c>
      <c r="DC53" s="51" t="str">
        <f t="shared" ca="1" si="91"/>
        <v>Slope</v>
      </c>
      <c r="DD53" s="51" t="str">
        <f t="shared" ca="1" si="92"/>
        <v>Slope</v>
      </c>
      <c r="DE53" s="51" t="str">
        <f t="shared" ca="1" si="93"/>
        <v>Slope</v>
      </c>
      <c r="DF53" s="51" t="str">
        <f t="shared" ca="1" si="94"/>
        <v>Slope</v>
      </c>
      <c r="DG53" s="51" t="str">
        <f t="shared" ca="1" si="95"/>
        <v>Slope</v>
      </c>
      <c r="DH53" s="51" t="str">
        <f t="shared" ca="1" si="96"/>
        <v>Slope</v>
      </c>
      <c r="DI53" s="51" t="str">
        <f t="shared" ca="1" si="97"/>
        <v>Slope</v>
      </c>
      <c r="DJ53" s="51" t="str">
        <f t="shared" ca="1" si="98"/>
        <v>Slope</v>
      </c>
      <c r="DK53" s="51" t="str">
        <f t="shared" ca="1" si="99"/>
        <v>Slope</v>
      </c>
      <c r="DL53" s="51" t="str">
        <f t="shared" ca="1" si="100"/>
        <v>Slope</v>
      </c>
      <c r="DM53" s="51" t="str">
        <f t="shared" ca="1" si="101"/>
        <v>Slope</v>
      </c>
      <c r="DN53" s="51" t="str">
        <f t="shared" ca="1" si="102"/>
        <v>Slope</v>
      </c>
      <c r="DO53" s="51" t="str">
        <f t="shared" ca="1" si="103"/>
        <v>Slope</v>
      </c>
      <c r="DP53" s="51" t="str">
        <f t="shared" ca="1" si="104"/>
        <v>Slope</v>
      </c>
      <c r="DQ53" s="51" t="str">
        <f t="shared" ca="1" si="105"/>
        <v>Slope</v>
      </c>
      <c r="DR53" s="51" t="str">
        <f t="shared" ca="1" si="106"/>
        <v>Slope</v>
      </c>
      <c r="DS53" s="51" t="str">
        <f t="shared" ca="1" si="107"/>
        <v>Slope</v>
      </c>
      <c r="DT53" s="51" t="str">
        <f t="shared" ca="1" si="108"/>
        <v>Slope</v>
      </c>
      <c r="DU53" s="51" t="str">
        <f t="shared" ca="1" si="109"/>
        <v>Slope</v>
      </c>
      <c r="DV53" s="51" t="str">
        <f t="shared" ca="1" si="110"/>
        <v>Slope</v>
      </c>
      <c r="DW53" s="51" t="str">
        <f t="shared" ca="1" si="111"/>
        <v>Slope</v>
      </c>
      <c r="DX53" s="51" t="str">
        <f t="shared" ca="1" si="112"/>
        <v>Slope</v>
      </c>
      <c r="DY53" s="51" t="str">
        <f t="shared" ca="1" si="113"/>
        <v>Slope</v>
      </c>
      <c r="DZ53" s="51" t="str">
        <f t="shared" ca="1" si="114"/>
        <v>Slope</v>
      </c>
      <c r="EA53" s="51" t="str">
        <f t="shared" ca="1" si="115"/>
        <v>Slope</v>
      </c>
      <c r="EB53" s="51" t="str">
        <f t="shared" ca="1" si="116"/>
        <v>Slope</v>
      </c>
      <c r="EC53" s="51" t="str">
        <f t="shared" ca="1" si="117"/>
        <v>Slope</v>
      </c>
      <c r="EE53" s="52">
        <f t="shared" ca="1" si="118"/>
        <v>0.4986944862973387</v>
      </c>
      <c r="EF53" s="52">
        <f t="shared" ca="1" si="119"/>
        <v>0.49828355142612191</v>
      </c>
      <c r="EG53" s="52">
        <f t="shared" ca="1" si="120"/>
        <v>0.51453078436030819</v>
      </c>
      <c r="EH53" s="52">
        <f t="shared" ca="1" si="121"/>
        <v>0.55165997091367414</v>
      </c>
      <c r="EI53" s="52">
        <f t="shared" ca="1" si="122"/>
        <v>0.60962823641974895</v>
      </c>
      <c r="EJ53" s="52">
        <f t="shared" ca="1" si="123"/>
        <v>0.67303980742399283</v>
      </c>
      <c r="EK53" s="52">
        <f t="shared" ca="1" si="124"/>
        <v>0.73790557674061164</v>
      </c>
      <c r="EL53" s="52">
        <f t="shared" ca="1" si="125"/>
        <v>0.79943791099382988</v>
      </c>
      <c r="EM53" s="52">
        <f t="shared" ca="1" si="126"/>
        <v>0.85639490553027908</v>
      </c>
      <c r="EN53" s="52">
        <f t="shared" ca="1" si="127"/>
        <v>0.90655954407699146</v>
      </c>
      <c r="EO53" s="52">
        <f t="shared" ca="1" si="128"/>
        <v>0.95252249631351249</v>
      </c>
      <c r="EP53" s="52">
        <f t="shared" ca="1" si="129"/>
        <v>0.99583863089429803</v>
      </c>
      <c r="EQ53" s="52">
        <f t="shared" ca="1" si="130"/>
        <v>0.93957334723901664</v>
      </c>
      <c r="ER53" s="52">
        <f t="shared" ca="1" si="131"/>
        <v>0.88455429083564185</v>
      </c>
      <c r="ES53" s="52">
        <f t="shared" ca="1" si="132"/>
        <v>0.83591357337487171</v>
      </c>
      <c r="ET53" s="52">
        <f t="shared" ca="1" si="133"/>
        <v>0.79072383108914734</v>
      </c>
      <c r="EU53" s="52">
        <f t="shared" ca="1" si="134"/>
        <v>0.74899135100059788</v>
      </c>
      <c r="EV53" s="52">
        <f t="shared" ca="1" si="135"/>
        <v>0.70936009590939997</v>
      </c>
      <c r="EW53" s="52">
        <f t="shared" ca="1" si="136"/>
        <v>0.67107370549547918</v>
      </c>
      <c r="EX53" s="52">
        <f t="shared" ca="1" si="137"/>
        <v>0.63575005455879297</v>
      </c>
      <c r="EY53" s="52">
        <f t="shared" ca="1" si="138"/>
        <v>0.6112655773125526</v>
      </c>
      <c r="EZ53" s="52">
        <f t="shared" ca="1" si="139"/>
        <v>0.60135810067852513</v>
      </c>
      <c r="FA53" s="52">
        <f t="shared" ca="1" si="140"/>
        <v>0.59517470734890288</v>
      </c>
      <c r="FB53" s="52">
        <f t="shared" ca="1" si="141"/>
        <v>0.59588469910080255</v>
      </c>
      <c r="FC53" s="52">
        <f t="shared" ca="1" si="142"/>
        <v>0.60452263489521174</v>
      </c>
      <c r="FD53" s="52">
        <f t="shared" ca="1" si="143"/>
        <v>0.62782667739171993</v>
      </c>
      <c r="FE53" s="52">
        <f t="shared" ca="1" si="144"/>
        <v>0.68375256323801747</v>
      </c>
      <c r="FF53" s="52">
        <f t="shared" ca="1" si="145"/>
        <v>0.77044944140374527</v>
      </c>
      <c r="FG53" s="52">
        <f t="shared" ca="1" si="146"/>
        <v>0.88477695195220019</v>
      </c>
      <c r="FH53" s="52">
        <f t="shared" ca="1" si="147"/>
        <v>0.98604847881667246</v>
      </c>
      <c r="FI53" s="52">
        <f t="shared" ca="1" si="148"/>
        <v>0.85222338323596203</v>
      </c>
      <c r="FK53" s="52">
        <f t="shared" ca="1" si="149"/>
        <v>0.99583863089429803</v>
      </c>
      <c r="FL53" s="59">
        <f t="shared" ca="1" si="150"/>
        <v>11</v>
      </c>
      <c r="FM53" s="59" t="str">
        <f t="shared" ca="1" si="151"/>
        <v>Slope</v>
      </c>
      <c r="FN53" s="52">
        <f t="shared" ca="1" si="152"/>
        <v>0.66666666666666674</v>
      </c>
      <c r="FP53" s="52">
        <f t="shared" ca="1" si="153"/>
        <v>0.49956482876577957</v>
      </c>
      <c r="FQ53" s="52">
        <f t="shared" ca="1" si="154"/>
        <v>0.49942785047537397</v>
      </c>
      <c r="FR53" s="52">
        <f t="shared" ca="1" si="155"/>
        <v>0.49373248367565825</v>
      </c>
      <c r="FS53" s="52">
        <f t="shared" ca="1" si="156"/>
        <v>0.49499776808233581</v>
      </c>
      <c r="FT53" s="52">
        <f t="shared" ca="1" si="157"/>
        <v>0.50320941213991632</v>
      </c>
      <c r="FU53" s="52">
        <f t="shared" ca="1" si="158"/>
        <v>0.51323549136355306</v>
      </c>
      <c r="FV53" s="52">
        <f t="shared" ca="1" si="159"/>
        <v>0.52374630335798167</v>
      </c>
      <c r="FW53" s="52">
        <f t="shared" ca="1" si="160"/>
        <v>0.53314597033127664</v>
      </c>
      <c r="FX53" s="52">
        <f t="shared" ca="1" si="161"/>
        <v>0.54102052406564849</v>
      </c>
      <c r="FY53" s="52">
        <f t="shared" ca="1" si="162"/>
        <v>0.54663095913677495</v>
      </c>
      <c r="FZ53" s="52">
        <f t="shared" ca="1" si="163"/>
        <v>0.55084083210450407</v>
      </c>
      <c r="GA53" s="52">
        <f t="shared" ca="1" si="164"/>
        <v>0.55416843252032155</v>
      </c>
      <c r="GB53" s="52">
        <f t="shared" ca="1" si="165"/>
        <v>0.52430222685744998</v>
      </c>
      <c r="GC53" s="52">
        <f t="shared" ca="1" si="166"/>
        <v>0.49485143027854728</v>
      </c>
      <c r="GD53" s="52">
        <f t="shared" ca="1" si="167"/>
        <v>0.46752674668051275</v>
      </c>
      <c r="GE53" s="52">
        <f t="shared" ca="1" si="168"/>
        <v>0.44135238814082683</v>
      </c>
      <c r="GF53" s="52">
        <f t="shared" ca="1" si="169"/>
        <v>0.41633045033353261</v>
      </c>
      <c r="GG53" s="52">
        <f t="shared" ca="1" si="170"/>
        <v>0.39200892085868888</v>
      </c>
      <c r="GH53" s="52">
        <f t="shared" ca="1" si="171"/>
        <v>0.36813567960960414</v>
      </c>
      <c r="GI53" s="52">
        <f t="shared" ca="1" si="172"/>
        <v>0.34525001818626433</v>
      </c>
      <c r="GJ53" s="52">
        <f t="shared" ca="1" si="173"/>
        <v>0.32597741465973973</v>
      </c>
      <c r="GK53" s="52">
        <f t="shared" ca="1" si="174"/>
        <v>0.31156381133728617</v>
      </c>
      <c r="GL53" s="52">
        <f t="shared" ca="1" si="175"/>
        <v>0.29839156911630094</v>
      </c>
      <c r="GM53" s="52">
        <f t="shared" ca="1" si="176"/>
        <v>0.28751712192248974</v>
      </c>
      <c r="GN53" s="52">
        <f t="shared" ca="1" si="177"/>
        <v>0.27928532274284834</v>
      </c>
      <c r="GO53" s="52">
        <f t="shared" ca="1" si="178"/>
        <v>0.27594222579723993</v>
      </c>
      <c r="GP53" s="52">
        <f t="shared" ca="1" si="179"/>
        <v>0.28347307663489468</v>
      </c>
      <c r="GQ53" s="52">
        <f t="shared" ca="1" si="180"/>
        <v>0.30126092491235951</v>
      </c>
      <c r="GR53" s="52">
        <f t="shared" ca="1" si="181"/>
        <v>0.32825898398406672</v>
      </c>
      <c r="GS53" s="52">
        <f t="shared" ca="1" si="182"/>
        <v>0.35090504849444631</v>
      </c>
      <c r="GT53" s="52">
        <f t="shared" ca="1" si="183"/>
        <v>0.2951855721897651</v>
      </c>
      <c r="GV53" s="52">
        <f t="shared" ca="1" si="184"/>
        <v>0.55416843252032155</v>
      </c>
      <c r="GW53" s="59">
        <f t="shared" ca="1" si="185"/>
        <v>11</v>
      </c>
      <c r="GX53" s="52">
        <f t="shared" ca="1" si="186"/>
        <v>0.99583863089429803</v>
      </c>
      <c r="GY53" s="52" t="str">
        <f t="shared" ca="1" si="187"/>
        <v>Slope</v>
      </c>
      <c r="GZ53" s="52">
        <f t="shared" ca="1" si="188"/>
        <v>0.66666666666666674</v>
      </c>
      <c r="HB53" s="58">
        <f t="shared" si="189"/>
        <v>8.9076399803161607E-2</v>
      </c>
      <c r="HC53" s="58"/>
      <c r="HE53" s="52">
        <f t="shared" si="190"/>
        <v>0.55907182097435004</v>
      </c>
      <c r="HF53" s="52">
        <f t="shared" si="191"/>
        <v>0</v>
      </c>
      <c r="HH53" s="52">
        <f t="shared" ca="1" si="192"/>
        <v>0.99583863089429803</v>
      </c>
      <c r="HI53" s="52" t="str">
        <f t="shared" ca="1" si="193"/>
        <v>Slope</v>
      </c>
      <c r="HJ53" s="59">
        <f t="shared" ca="1" si="194"/>
        <v>2</v>
      </c>
      <c r="HK53" s="52">
        <f t="shared" ca="1" si="195"/>
        <v>0.66666666666666674</v>
      </c>
      <c r="HL53" s="52">
        <f t="shared" si="196"/>
        <v>0</v>
      </c>
      <c r="HM53" s="52">
        <f t="shared" si="197"/>
        <v>20</v>
      </c>
      <c r="HN53" s="52">
        <f t="shared" si="198"/>
        <v>-20</v>
      </c>
      <c r="HP53" s="52">
        <f t="shared" si="201"/>
        <v>8.8133722543716486E-4</v>
      </c>
      <c r="HR53" s="52">
        <f t="shared" si="199"/>
        <v>1.4991728243945418E-4</v>
      </c>
      <c r="HS53">
        <f t="shared" si="200"/>
        <v>2.5191472192897303E-3</v>
      </c>
    </row>
    <row r="54" spans="1:227" x14ac:dyDescent="0.2">
      <c r="A54" s="45">
        <v>16</v>
      </c>
      <c r="B54" s="35">
        <f t="shared" si="38"/>
        <v>1.7361111111111106E-3</v>
      </c>
      <c r="C54" s="28">
        <v>-8.9076399803161603</v>
      </c>
      <c r="D54" s="95">
        <v>0</v>
      </c>
      <c r="E54" s="95">
        <v>999999</v>
      </c>
      <c r="F54" s="37">
        <f t="shared" si="26"/>
        <v>166666.5</v>
      </c>
      <c r="G54" s="38">
        <f t="shared" si="29"/>
        <v>0</v>
      </c>
      <c r="H54" s="102">
        <v>20</v>
      </c>
      <c r="I54" s="102">
        <v>2000</v>
      </c>
      <c r="J54" s="28">
        <v>-10.9314751625061</v>
      </c>
      <c r="K54" s="127">
        <f t="shared" si="30"/>
        <v>-0.109314751625061</v>
      </c>
      <c r="L54" s="30">
        <f t="shared" si="27"/>
        <v>-0.109314751625061</v>
      </c>
      <c r="M54" s="101">
        <f t="shared" si="28"/>
        <v>-8.9076399803161603</v>
      </c>
      <c r="N54" s="103">
        <f t="shared" si="39"/>
        <v>1.01191759109497E-3</v>
      </c>
      <c r="P54" s="66"/>
      <c r="Q54" s="67"/>
      <c r="R54" s="67"/>
      <c r="S54" s="67"/>
      <c r="T54" s="67"/>
      <c r="U54" s="67"/>
      <c r="V54" s="67"/>
      <c r="W54" s="67"/>
      <c r="X54" s="67"/>
      <c r="Y54" s="67"/>
      <c r="Z54" s="67"/>
      <c r="AA54" s="68"/>
      <c r="AD54" s="52">
        <f t="shared" ca="1" si="40"/>
        <v>0.98396737611782126</v>
      </c>
      <c r="AE54" s="52">
        <f t="shared" ca="1" si="40"/>
        <v>1.0000000000000002</v>
      </c>
      <c r="AF54" s="52">
        <f t="shared" ca="1" si="40"/>
        <v>0.9879076808935574</v>
      </c>
      <c r="AG54" s="52">
        <f t="shared" ca="1" si="40"/>
        <v>0.96656487124028101</v>
      </c>
      <c r="AH54" s="52">
        <f t="shared" ca="1" si="41"/>
        <v>0.93717450710858463</v>
      </c>
      <c r="AI54" s="52">
        <f t="shared" ca="1" si="41"/>
        <v>0.90437644274477536</v>
      </c>
      <c r="AJ54" s="52">
        <f t="shared" ca="1" si="41"/>
        <v>0.84645886210535282</v>
      </c>
      <c r="AK54" s="52">
        <f t="shared" ca="1" si="41"/>
        <v>0.75995010896361226</v>
      </c>
      <c r="AL54" s="52">
        <f t="shared" ca="1" si="42"/>
        <v>0.64003936441491205</v>
      </c>
      <c r="AM54" s="52">
        <f t="shared" ca="1" si="42"/>
        <v>0.48950346490092389</v>
      </c>
      <c r="AN54" s="52">
        <f t="shared" ca="1" si="42"/>
        <v>0.29049424253435241</v>
      </c>
      <c r="AO54" s="52">
        <f t="shared" ca="1" si="42"/>
        <v>6.4455364067278892E-2</v>
      </c>
      <c r="AP54" s="52">
        <f t="shared" ca="1" si="43"/>
        <v>-0.14098605816496648</v>
      </c>
      <c r="AQ54" s="52">
        <f t="shared" ca="1" si="43"/>
        <v>-0.28419857784947944</v>
      </c>
      <c r="AR54" s="52">
        <f t="shared" ca="1" si="43"/>
        <v>-0.38258724899090879</v>
      </c>
      <c r="AS54" s="52">
        <f t="shared" ca="1" si="43"/>
        <v>-0.45463982462123964</v>
      </c>
      <c r="AT54" s="52">
        <f t="shared" ca="1" si="44"/>
        <v>-0.51237324168658593</v>
      </c>
      <c r="AU54" s="52">
        <f t="shared" ca="1" si="44"/>
        <v>-0.55449907959078271</v>
      </c>
      <c r="AV54" s="52">
        <f t="shared" ca="1" si="44"/>
        <v>-0.58551965696980346</v>
      </c>
      <c r="AW54" s="52">
        <f t="shared" ca="1" si="44"/>
        <v>-0.60966913748112372</v>
      </c>
      <c r="AX54" s="52">
        <f t="shared" ca="1" si="45"/>
        <v>-0.6304920007675604</v>
      </c>
      <c r="AY54" s="52">
        <f t="shared" ca="1" si="45"/>
        <v>-0.66412703688238717</v>
      </c>
      <c r="AZ54" s="52">
        <f t="shared" ca="1" si="45"/>
        <v>-0.70145014482437262</v>
      </c>
      <c r="BA54" s="52">
        <f t="shared" ca="1" si="45"/>
        <v>-0.73656747152281199</v>
      </c>
      <c r="BB54" s="52">
        <f t="shared" ca="1" si="46"/>
        <v>-0.75666119904908125</v>
      </c>
      <c r="BC54" s="52">
        <f t="shared" ca="1" si="46"/>
        <v>-0.71026008632611681</v>
      </c>
      <c r="BD54" s="52">
        <f t="shared" ca="1" si="46"/>
        <v>-0.57990923896983604</v>
      </c>
      <c r="BE54" s="52">
        <f t="shared" ca="1" si="46"/>
        <v>-0.40675650885689507</v>
      </c>
      <c r="BF54" s="52">
        <f t="shared" ca="1" si="47"/>
        <v>-0.24298684883708144</v>
      </c>
      <c r="BG54" s="52">
        <f t="shared" ca="1" si="47"/>
        <v>-0.1035978464996014</v>
      </c>
      <c r="BH54" s="52">
        <f t="shared" ca="1" si="47"/>
        <v>1.9006268096057342E-2</v>
      </c>
      <c r="BJ54" s="52">
        <f t="shared" si="48"/>
        <v>-5.4657375812530501E-3</v>
      </c>
      <c r="BK54" s="52">
        <f t="shared" si="49"/>
        <v>4.8572019935583695E-3</v>
      </c>
      <c r="BL54" s="52">
        <f t="shared" si="50"/>
        <v>2.428600996779185E-4</v>
      </c>
      <c r="BM54" s="52">
        <f t="shared" si="51"/>
        <v>2.428600996779185E-4</v>
      </c>
      <c r="BN54" s="52">
        <f t="shared" si="52"/>
        <v>0</v>
      </c>
      <c r="BO54" s="52">
        <f t="shared" si="53"/>
        <v>0</v>
      </c>
      <c r="BP54" s="52">
        <f t="shared" si="54"/>
        <v>2.46584279784703E-3</v>
      </c>
      <c r="BQ54" s="52">
        <f t="shared" si="55"/>
        <v>0.05</v>
      </c>
      <c r="BS54" s="52">
        <f t="shared" ca="1" si="56"/>
        <v>0.50196743229002305</v>
      </c>
      <c r="BT54" s="52">
        <f t="shared" ca="1" si="57"/>
        <v>0.48572019935583688</v>
      </c>
      <c r="BU54" s="52">
        <f t="shared" ca="1" si="58"/>
        <v>0.44859101280247088</v>
      </c>
      <c r="BV54" s="52">
        <f t="shared" ca="1" si="59"/>
        <v>0.39062274729639601</v>
      </c>
      <c r="BW54" s="52">
        <f t="shared" ca="1" si="60"/>
        <v>0.32721117629215218</v>
      </c>
      <c r="BX54" s="52">
        <f t="shared" ca="1" si="61"/>
        <v>0.26234540697553338</v>
      </c>
      <c r="BY54" s="52">
        <f t="shared" ca="1" si="62"/>
        <v>0.20081307272231508</v>
      </c>
      <c r="BZ54" s="52">
        <f t="shared" ca="1" si="63"/>
        <v>0.14385607818586593</v>
      </c>
      <c r="CA54" s="52">
        <f t="shared" ca="1" si="64"/>
        <v>9.3691439639153593E-2</v>
      </c>
      <c r="CB54" s="52">
        <f t="shared" ca="1" si="65"/>
        <v>4.7728487402632518E-2</v>
      </c>
      <c r="CC54" s="52">
        <f t="shared" ca="1" si="66"/>
        <v>-3.9103853895570114E-3</v>
      </c>
      <c r="CD54" s="52">
        <f t="shared" ca="1" si="67"/>
        <v>-6.0175669044838322E-2</v>
      </c>
      <c r="CE54" s="52">
        <f t="shared" ca="1" si="68"/>
        <v>-0.11519472544821312</v>
      </c>
      <c r="CF54" s="52">
        <f t="shared" ca="1" si="69"/>
        <v>-0.16383544290898325</v>
      </c>
      <c r="CG54" s="52">
        <f t="shared" ca="1" si="70"/>
        <v>-0.2090251851947077</v>
      </c>
      <c r="CH54" s="52">
        <f t="shared" ca="1" si="71"/>
        <v>-0.25075766528325705</v>
      </c>
      <c r="CI54" s="52">
        <f t="shared" ca="1" si="72"/>
        <v>-0.29038892037445507</v>
      </c>
      <c r="CJ54" s="52">
        <f t="shared" ca="1" si="73"/>
        <v>-0.32867531078837581</v>
      </c>
      <c r="CK54" s="52">
        <f t="shared" ca="1" si="74"/>
        <v>-0.36399896172506202</v>
      </c>
      <c r="CL54" s="52">
        <f t="shared" ca="1" si="75"/>
        <v>-0.38848343897130233</v>
      </c>
      <c r="CM54" s="52">
        <f t="shared" ca="1" si="76"/>
        <v>-0.39839091560532985</v>
      </c>
      <c r="CN54" s="52">
        <f t="shared" ca="1" si="77"/>
        <v>-0.40457430893495205</v>
      </c>
      <c r="CO54" s="52">
        <f t="shared" ca="1" si="78"/>
        <v>-0.40386431718305243</v>
      </c>
      <c r="CP54" s="52">
        <f t="shared" ca="1" si="79"/>
        <v>-0.39522638138864319</v>
      </c>
      <c r="CQ54" s="52">
        <f t="shared" ca="1" si="80"/>
        <v>-0.37192233889213505</v>
      </c>
      <c r="CR54" s="52">
        <f t="shared" ca="1" si="81"/>
        <v>-0.31599645304583746</v>
      </c>
      <c r="CS54" s="52">
        <f t="shared" ca="1" si="82"/>
        <v>-0.22929957488010977</v>
      </c>
      <c r="CT54" s="52">
        <f t="shared" ca="1" si="83"/>
        <v>-0.11497206433165476</v>
      </c>
      <c r="CU54" s="52">
        <f t="shared" ca="1" si="84"/>
        <v>1.4202504899472604E-2</v>
      </c>
      <c r="CV54" s="52">
        <f t="shared" ca="1" si="85"/>
        <v>0.14802760048018299</v>
      </c>
      <c r="CW54" s="52">
        <f t="shared" ca="1" si="86"/>
        <v>0.28633616789574529</v>
      </c>
      <c r="CY54" s="51" t="str">
        <f t="shared" ca="1" si="87"/>
        <v>Slope</v>
      </c>
      <c r="CZ54" s="51" t="str">
        <f t="shared" ca="1" si="88"/>
        <v>Slope</v>
      </c>
      <c r="DA54" s="51" t="str">
        <f t="shared" ca="1" si="89"/>
        <v>Slope</v>
      </c>
      <c r="DB54" s="51" t="str">
        <f t="shared" ca="1" si="90"/>
        <v>Slope</v>
      </c>
      <c r="DC54" s="51" t="str">
        <f t="shared" ca="1" si="91"/>
        <v>Slope</v>
      </c>
      <c r="DD54" s="51" t="str">
        <f t="shared" ca="1" si="92"/>
        <v>Slope</v>
      </c>
      <c r="DE54" s="51" t="str">
        <f t="shared" ca="1" si="93"/>
        <v>Slope</v>
      </c>
      <c r="DF54" s="51" t="str">
        <f t="shared" ca="1" si="94"/>
        <v>Slope</v>
      </c>
      <c r="DG54" s="51" t="str">
        <f t="shared" ca="1" si="95"/>
        <v>Slope</v>
      </c>
      <c r="DH54" s="51" t="str">
        <f t="shared" ca="1" si="96"/>
        <v>Slope</v>
      </c>
      <c r="DI54" s="51" t="str">
        <f t="shared" ca="1" si="97"/>
        <v>Slope</v>
      </c>
      <c r="DJ54" s="51" t="str">
        <f t="shared" ca="1" si="98"/>
        <v>Slope</v>
      </c>
      <c r="DK54" s="51" t="str">
        <f t="shared" ca="1" si="99"/>
        <v>Slope</v>
      </c>
      <c r="DL54" s="51" t="str">
        <f t="shared" ca="1" si="100"/>
        <v>Slope</v>
      </c>
      <c r="DM54" s="51" t="str">
        <f t="shared" ca="1" si="101"/>
        <v>Slope</v>
      </c>
      <c r="DN54" s="51" t="str">
        <f t="shared" ca="1" si="102"/>
        <v>Slope</v>
      </c>
      <c r="DO54" s="51" t="str">
        <f t="shared" ca="1" si="103"/>
        <v>Slope</v>
      </c>
      <c r="DP54" s="51" t="str">
        <f t="shared" ca="1" si="104"/>
        <v>Slope</v>
      </c>
      <c r="DQ54" s="51" t="str">
        <f t="shared" ca="1" si="105"/>
        <v>Slope</v>
      </c>
      <c r="DR54" s="51" t="str">
        <f t="shared" ca="1" si="106"/>
        <v>Slope</v>
      </c>
      <c r="DS54" s="51" t="str">
        <f t="shared" ca="1" si="107"/>
        <v>Slope</v>
      </c>
      <c r="DT54" s="51" t="str">
        <f t="shared" ca="1" si="108"/>
        <v>Slope</v>
      </c>
      <c r="DU54" s="51" t="str">
        <f t="shared" ca="1" si="109"/>
        <v>Slope</v>
      </c>
      <c r="DV54" s="51" t="str">
        <f t="shared" ca="1" si="110"/>
        <v>Slope</v>
      </c>
      <c r="DW54" s="51" t="str">
        <f t="shared" ca="1" si="111"/>
        <v>Slope</v>
      </c>
      <c r="DX54" s="51" t="str">
        <f t="shared" ca="1" si="112"/>
        <v>Slope</v>
      </c>
      <c r="DY54" s="51" t="str">
        <f t="shared" ca="1" si="113"/>
        <v>Slope</v>
      </c>
      <c r="DZ54" s="51" t="str">
        <f t="shared" ca="1" si="114"/>
        <v>Slope</v>
      </c>
      <c r="EA54" s="51" t="str">
        <f t="shared" ca="1" si="115"/>
        <v>Slope</v>
      </c>
      <c r="EB54" s="51" t="str">
        <f t="shared" ca="1" si="116"/>
        <v>Slope</v>
      </c>
      <c r="EC54" s="51" t="str">
        <f t="shared" ca="1" si="117"/>
        <v>Slope</v>
      </c>
      <c r="EE54" s="52">
        <f t="shared" ca="1" si="118"/>
        <v>0.49827542780965484</v>
      </c>
      <c r="EF54" s="52">
        <f t="shared" ca="1" si="119"/>
        <v>0.51452266074384112</v>
      </c>
      <c r="EG54" s="52">
        <f t="shared" ca="1" si="120"/>
        <v>0.55165184729720707</v>
      </c>
      <c r="EH54" s="52">
        <f t="shared" ca="1" si="121"/>
        <v>0.60962011280328188</v>
      </c>
      <c r="EI54" s="52">
        <f t="shared" ca="1" si="122"/>
        <v>0.67303168380752576</v>
      </c>
      <c r="EJ54" s="52">
        <f t="shared" ca="1" si="123"/>
        <v>0.73789745312414456</v>
      </c>
      <c r="EK54" s="52">
        <f t="shared" ca="1" si="124"/>
        <v>0.79942978737736281</v>
      </c>
      <c r="EL54" s="52">
        <f t="shared" ca="1" si="125"/>
        <v>0.85638678191381201</v>
      </c>
      <c r="EM54" s="52">
        <f t="shared" ca="1" si="126"/>
        <v>0.90655142046052428</v>
      </c>
      <c r="EN54" s="52">
        <f t="shared" ca="1" si="127"/>
        <v>0.95251437269704542</v>
      </c>
      <c r="EO54" s="52">
        <f t="shared" ca="1" si="128"/>
        <v>0.9958467545107651</v>
      </c>
      <c r="EP54" s="52">
        <f t="shared" ca="1" si="129"/>
        <v>0.93958147085548371</v>
      </c>
      <c r="EQ54" s="52">
        <f t="shared" ca="1" si="130"/>
        <v>0.88456241445210892</v>
      </c>
      <c r="ER54" s="52">
        <f t="shared" ca="1" si="131"/>
        <v>0.83592169699133878</v>
      </c>
      <c r="ES54" s="52">
        <f t="shared" ca="1" si="132"/>
        <v>0.79073195470561441</v>
      </c>
      <c r="ET54" s="52">
        <f t="shared" ca="1" si="133"/>
        <v>0.74899947461706495</v>
      </c>
      <c r="EU54" s="52">
        <f t="shared" ca="1" si="134"/>
        <v>0.70936821952586704</v>
      </c>
      <c r="EV54" s="52">
        <f t="shared" ca="1" si="135"/>
        <v>0.67108182911194625</v>
      </c>
      <c r="EW54" s="52">
        <f t="shared" ca="1" si="136"/>
        <v>0.63575817817526004</v>
      </c>
      <c r="EX54" s="52">
        <f t="shared" ca="1" si="137"/>
        <v>0.61127370092901967</v>
      </c>
      <c r="EY54" s="52">
        <f t="shared" ca="1" si="138"/>
        <v>0.6013662242949922</v>
      </c>
      <c r="EZ54" s="52">
        <f t="shared" ca="1" si="139"/>
        <v>0.59518283096536995</v>
      </c>
      <c r="FA54" s="52">
        <f t="shared" ca="1" si="140"/>
        <v>0.59589282271726962</v>
      </c>
      <c r="FB54" s="52">
        <f t="shared" ca="1" si="141"/>
        <v>0.60453075851167881</v>
      </c>
      <c r="FC54" s="52">
        <f t="shared" ca="1" si="142"/>
        <v>0.627834801008187</v>
      </c>
      <c r="FD54" s="52">
        <f t="shared" ca="1" si="143"/>
        <v>0.68376068685448455</v>
      </c>
      <c r="FE54" s="52">
        <f t="shared" ca="1" si="144"/>
        <v>0.77045756502021234</v>
      </c>
      <c r="FF54" s="52">
        <f t="shared" ca="1" si="145"/>
        <v>0.88478507556866737</v>
      </c>
      <c r="FG54" s="52">
        <f t="shared" ca="1" si="146"/>
        <v>0.98604035520020528</v>
      </c>
      <c r="FH54" s="52">
        <f t="shared" ca="1" si="147"/>
        <v>0.85221525961949496</v>
      </c>
      <c r="FI54" s="52">
        <f t="shared" ca="1" si="148"/>
        <v>0.71390669220393266</v>
      </c>
      <c r="FK54" s="52">
        <f t="shared" ca="1" si="149"/>
        <v>0.9958467545107651</v>
      </c>
      <c r="FL54" s="59">
        <f t="shared" ca="1" si="150"/>
        <v>10</v>
      </c>
      <c r="FM54" s="59" t="str">
        <f t="shared" ca="1" si="151"/>
        <v>Slope</v>
      </c>
      <c r="FN54" s="52">
        <f t="shared" ca="1" si="152"/>
        <v>0.7</v>
      </c>
      <c r="FP54" s="52">
        <f t="shared" ca="1" si="153"/>
        <v>0.49942514260321824</v>
      </c>
      <c r="FQ54" s="52">
        <f t="shared" ca="1" si="154"/>
        <v>0.50484088691461371</v>
      </c>
      <c r="FR54" s="52">
        <f t="shared" ca="1" si="155"/>
        <v>0.50610617132129121</v>
      </c>
      <c r="FS54" s="52">
        <f t="shared" ca="1" si="156"/>
        <v>0.51431781537887167</v>
      </c>
      <c r="FT54" s="52">
        <f t="shared" ca="1" si="157"/>
        <v>0.52434389460250852</v>
      </c>
      <c r="FU54" s="52">
        <f t="shared" ca="1" si="158"/>
        <v>0.53485470659693701</v>
      </c>
      <c r="FV54" s="52">
        <f t="shared" ca="1" si="159"/>
        <v>0.5442543735702321</v>
      </c>
      <c r="FW54" s="52">
        <f t="shared" ca="1" si="160"/>
        <v>0.55212892730460394</v>
      </c>
      <c r="FX54" s="52">
        <f t="shared" ca="1" si="161"/>
        <v>0.5577393623757303</v>
      </c>
      <c r="FY54" s="52">
        <f t="shared" ca="1" si="162"/>
        <v>0.56194923534345964</v>
      </c>
      <c r="FZ54" s="52">
        <f t="shared" ca="1" si="163"/>
        <v>0.56528225150358835</v>
      </c>
      <c r="GA54" s="52">
        <f t="shared" ca="1" si="164"/>
        <v>0.53541604584071678</v>
      </c>
      <c r="GB54" s="52">
        <f t="shared" ca="1" si="165"/>
        <v>0.50596524926181408</v>
      </c>
      <c r="GC54" s="52">
        <f t="shared" ca="1" si="166"/>
        <v>0.47864056566377955</v>
      </c>
      <c r="GD54" s="52">
        <f t="shared" ca="1" si="167"/>
        <v>0.45246620712409369</v>
      </c>
      <c r="GE54" s="52">
        <f t="shared" ca="1" si="168"/>
        <v>0.42744426931679941</v>
      </c>
      <c r="GF54" s="52">
        <f t="shared" ca="1" si="169"/>
        <v>0.40312273984195568</v>
      </c>
      <c r="GG54" s="52">
        <f t="shared" ca="1" si="170"/>
        <v>0.37924949859287094</v>
      </c>
      <c r="GH54" s="52">
        <f t="shared" ca="1" si="171"/>
        <v>0.35636383716953113</v>
      </c>
      <c r="GI54" s="52">
        <f t="shared" ca="1" si="172"/>
        <v>0.33709123364300653</v>
      </c>
      <c r="GJ54" s="52">
        <f t="shared" ca="1" si="173"/>
        <v>0.32267763032055297</v>
      </c>
      <c r="GK54" s="52">
        <f t="shared" ca="1" si="174"/>
        <v>0.30950538809956774</v>
      </c>
      <c r="GL54" s="52">
        <f t="shared" ca="1" si="175"/>
        <v>0.29863094090575654</v>
      </c>
      <c r="GM54" s="52">
        <f t="shared" ca="1" si="176"/>
        <v>0.29039914172611514</v>
      </c>
      <c r="GN54" s="52">
        <f t="shared" ca="1" si="177"/>
        <v>0.28705604478050673</v>
      </c>
      <c r="GO54" s="52">
        <f t="shared" ca="1" si="178"/>
        <v>0.29458689561816148</v>
      </c>
      <c r="GP54" s="52">
        <f t="shared" ca="1" si="179"/>
        <v>0.31237474389562631</v>
      </c>
      <c r="GQ54" s="52">
        <f t="shared" ca="1" si="180"/>
        <v>0.33937280296733358</v>
      </c>
      <c r="GR54" s="52">
        <f t="shared" ca="1" si="181"/>
        <v>0.36201345173340171</v>
      </c>
      <c r="GS54" s="52">
        <f t="shared" ca="1" si="182"/>
        <v>0.3062939754287205</v>
      </c>
      <c r="GT54" s="52">
        <f t="shared" ca="1" si="183"/>
        <v>0.24908000851242199</v>
      </c>
      <c r="GV54" s="52">
        <f t="shared" ca="1" si="184"/>
        <v>0.56528225150358835</v>
      </c>
      <c r="GW54" s="59">
        <f t="shared" ca="1" si="185"/>
        <v>10</v>
      </c>
      <c r="GX54" s="52">
        <f t="shared" ca="1" si="186"/>
        <v>0.9958467545107651</v>
      </c>
      <c r="GY54" s="52" t="str">
        <f t="shared" ca="1" si="187"/>
        <v>Slope</v>
      </c>
      <c r="GZ54" s="52">
        <f t="shared" ca="1" si="188"/>
        <v>0.7</v>
      </c>
      <c r="HB54" s="58">
        <f t="shared" si="189"/>
        <v>0.109314751625061</v>
      </c>
      <c r="HC54" s="58"/>
      <c r="HE54" s="52">
        <f t="shared" si="190"/>
        <v>0.45889197945594806</v>
      </c>
      <c r="HF54" s="52">
        <f t="shared" si="191"/>
        <v>0</v>
      </c>
      <c r="HH54" s="52">
        <f t="shared" ca="1" si="192"/>
        <v>0.9958467545107651</v>
      </c>
      <c r="HI54" s="52" t="str">
        <f t="shared" ca="1" si="193"/>
        <v>Slope</v>
      </c>
      <c r="HJ54" s="59">
        <f t="shared" ca="1" si="194"/>
        <v>2</v>
      </c>
      <c r="HK54" s="52">
        <f t="shared" ca="1" si="195"/>
        <v>0.7</v>
      </c>
      <c r="HL54" s="52">
        <f t="shared" si="196"/>
        <v>0</v>
      </c>
      <c r="HM54" s="52">
        <f t="shared" si="197"/>
        <v>20</v>
      </c>
      <c r="HN54" s="52">
        <f t="shared" si="198"/>
        <v>-20</v>
      </c>
      <c r="HP54" s="52">
        <f t="shared" si="201"/>
        <v>1.01191759109497E-3</v>
      </c>
      <c r="HR54" s="52">
        <f t="shared" si="199"/>
        <v>1.4771507815786888E-4</v>
      </c>
      <c r="HS54">
        <f t="shared" si="200"/>
        <v>2.46584279784703E-3</v>
      </c>
    </row>
    <row r="55" spans="1:227" x14ac:dyDescent="0.2">
      <c r="A55" s="45">
        <v>17</v>
      </c>
      <c r="B55" s="35">
        <f t="shared" si="38"/>
        <v>1.8518518518518513E-3</v>
      </c>
      <c r="C55" s="28">
        <v>-10.9314751625061</v>
      </c>
      <c r="D55" s="95">
        <v>0</v>
      </c>
      <c r="E55" s="95">
        <v>999999</v>
      </c>
      <c r="F55" s="37">
        <f t="shared" si="26"/>
        <v>166666.5</v>
      </c>
      <c r="G55" s="38">
        <f t="shared" si="29"/>
        <v>0</v>
      </c>
      <c r="H55" s="102">
        <v>20</v>
      </c>
      <c r="I55" s="102">
        <v>2000</v>
      </c>
      <c r="J55" s="28">
        <v>-12.329031229019201</v>
      </c>
      <c r="K55" s="127">
        <f t="shared" si="30"/>
        <v>-0.12329031229019201</v>
      </c>
      <c r="L55" s="30">
        <f t="shared" si="27"/>
        <v>-0.12329031229019201</v>
      </c>
      <c r="M55" s="101">
        <f t="shared" si="28"/>
        <v>-10.9314751625061</v>
      </c>
      <c r="N55" s="103">
        <f t="shared" si="39"/>
        <v>6.9877803325655002E-4</v>
      </c>
      <c r="P55" s="66"/>
      <c r="Q55" s="67"/>
      <c r="R55" s="67"/>
      <c r="S55" s="67"/>
      <c r="T55" s="67"/>
      <c r="U55" s="67"/>
      <c r="V55" s="67"/>
      <c r="W55" s="67"/>
      <c r="X55" s="67"/>
      <c r="Y55" s="67"/>
      <c r="Z55" s="67"/>
      <c r="AA55" s="68"/>
      <c r="AD55" s="52">
        <f t="shared" ca="1" si="40"/>
        <v>0.98790768089355774</v>
      </c>
      <c r="AE55" s="52">
        <f t="shared" ca="1" si="40"/>
        <v>1.0000000000000004</v>
      </c>
      <c r="AF55" s="52">
        <f t="shared" ca="1" si="40"/>
        <v>0.99100115324630333</v>
      </c>
      <c r="AG55" s="52">
        <f t="shared" ca="1" si="40"/>
        <v>0.9678372141456566</v>
      </c>
      <c r="AH55" s="52">
        <f t="shared" ca="1" si="41"/>
        <v>0.93192014693344494</v>
      </c>
      <c r="AI55" s="52">
        <f t="shared" ca="1" si="41"/>
        <v>0.8704580810485586</v>
      </c>
      <c r="AJ55" s="52">
        <f t="shared" ca="1" si="41"/>
        <v>0.77956312765993041</v>
      </c>
      <c r="AK55" s="52">
        <f t="shared" ca="1" si="41"/>
        <v>0.65717037212099416</v>
      </c>
      <c r="AL55" s="52">
        <f t="shared" ca="1" si="42"/>
        <v>0.51378456808776674</v>
      </c>
      <c r="AM55" s="52">
        <f t="shared" ca="1" si="42"/>
        <v>0.31911696006181584</v>
      </c>
      <c r="AN55" s="52">
        <f t="shared" ca="1" si="42"/>
        <v>9.2049285088025637E-2</v>
      </c>
      <c r="AO55" s="52">
        <f t="shared" ca="1" si="42"/>
        <v>-0.12105969691773152</v>
      </c>
      <c r="AP55" s="52">
        <f t="shared" ca="1" si="43"/>
        <v>-0.26261219811973252</v>
      </c>
      <c r="AQ55" s="52">
        <f t="shared" ca="1" si="43"/>
        <v>-0.35597445713441739</v>
      </c>
      <c r="AR55" s="52">
        <f t="shared" ca="1" si="43"/>
        <v>-0.42362030159890995</v>
      </c>
      <c r="AS55" s="52">
        <f t="shared" ca="1" si="43"/>
        <v>-0.48088590164576356</v>
      </c>
      <c r="AT55" s="52">
        <f t="shared" ca="1" si="44"/>
        <v>-0.52667612306008371</v>
      </c>
      <c r="AU55" s="52">
        <f t="shared" ca="1" si="44"/>
        <v>-0.56043355456681121</v>
      </c>
      <c r="AV55" s="52">
        <f t="shared" ca="1" si="44"/>
        <v>-0.58879101024531511</v>
      </c>
      <c r="AW55" s="52">
        <f t="shared" ca="1" si="44"/>
        <v>-0.60582240893748718</v>
      </c>
      <c r="AX55" s="52">
        <f t="shared" ca="1" si="45"/>
        <v>-0.63701945779591496</v>
      </c>
      <c r="AY55" s="52">
        <f t="shared" ca="1" si="45"/>
        <v>-0.6726136517964959</v>
      </c>
      <c r="AZ55" s="52">
        <f t="shared" ca="1" si="45"/>
        <v>-0.70787315500931647</v>
      </c>
      <c r="BA55" s="52">
        <f t="shared" ca="1" si="45"/>
        <v>-0.73076991504142519</v>
      </c>
      <c r="BB55" s="52">
        <f t="shared" ca="1" si="46"/>
        <v>-0.69024600770349998</v>
      </c>
      <c r="BC55" s="52">
        <f t="shared" ca="1" si="46"/>
        <v>-0.57066130267896154</v>
      </c>
      <c r="BD55" s="52">
        <f t="shared" ca="1" si="46"/>
        <v>-0.40526534218296728</v>
      </c>
      <c r="BE55" s="52">
        <f t="shared" ca="1" si="46"/>
        <v>-0.24708962896814041</v>
      </c>
      <c r="BF55" s="52">
        <f t="shared" ca="1" si="47"/>
        <v>-0.11273162163542372</v>
      </c>
      <c r="BG55" s="52">
        <f t="shared" ca="1" si="47"/>
        <v>5.6343542454594369E-3</v>
      </c>
      <c r="BH55" s="52">
        <f t="shared" ca="1" si="47"/>
        <v>0.11154856249310986</v>
      </c>
      <c r="BJ55" s="52">
        <f t="shared" si="48"/>
        <v>-6.1645156145096001E-3</v>
      </c>
      <c r="BK55" s="52">
        <f t="shared" si="49"/>
        <v>4.4859101280247081E-3</v>
      </c>
      <c r="BL55" s="52">
        <f t="shared" si="50"/>
        <v>2.2429550640123549E-4</v>
      </c>
      <c r="BM55" s="52">
        <f t="shared" si="51"/>
        <v>2.2429550640123549E-4</v>
      </c>
      <c r="BN55" s="52">
        <f t="shared" si="52"/>
        <v>0</v>
      </c>
      <c r="BO55" s="52">
        <f t="shared" si="53"/>
        <v>0</v>
      </c>
      <c r="BP55" s="52">
        <f t="shared" si="54"/>
        <v>2.3230386961104002E-3</v>
      </c>
      <c r="BQ55" s="52">
        <f t="shared" si="55"/>
        <v>0.05</v>
      </c>
      <c r="BS55" s="52">
        <f t="shared" ca="1" si="56"/>
        <v>0.48572019935583688</v>
      </c>
      <c r="BT55" s="52">
        <f t="shared" ca="1" si="57"/>
        <v>0.44859101280247088</v>
      </c>
      <c r="BU55" s="52">
        <f t="shared" ca="1" si="58"/>
        <v>0.39062274729639601</v>
      </c>
      <c r="BV55" s="52">
        <f t="shared" ca="1" si="59"/>
        <v>0.32721117629215218</v>
      </c>
      <c r="BW55" s="52">
        <f t="shared" ca="1" si="60"/>
        <v>0.26234540697553338</v>
      </c>
      <c r="BX55" s="52">
        <f t="shared" ca="1" si="61"/>
        <v>0.20081307272231508</v>
      </c>
      <c r="BY55" s="52">
        <f t="shared" ca="1" si="62"/>
        <v>0.14385607818586593</v>
      </c>
      <c r="BZ55" s="52">
        <f t="shared" ca="1" si="63"/>
        <v>9.3691439639153593E-2</v>
      </c>
      <c r="CA55" s="52">
        <f t="shared" ca="1" si="64"/>
        <v>4.7728487402632518E-2</v>
      </c>
      <c r="CB55" s="52">
        <f t="shared" ca="1" si="65"/>
        <v>-3.9103853895570114E-3</v>
      </c>
      <c r="CC55" s="52">
        <f t="shared" ca="1" si="66"/>
        <v>-6.0175669044838322E-2</v>
      </c>
      <c r="CD55" s="52">
        <f t="shared" ca="1" si="67"/>
        <v>-0.11519472544821312</v>
      </c>
      <c r="CE55" s="52">
        <f t="shared" ca="1" si="68"/>
        <v>-0.16383544290898325</v>
      </c>
      <c r="CF55" s="52">
        <f t="shared" ca="1" si="69"/>
        <v>-0.2090251851947077</v>
      </c>
      <c r="CG55" s="52">
        <f t="shared" ca="1" si="70"/>
        <v>-0.25075766528325705</v>
      </c>
      <c r="CH55" s="52">
        <f t="shared" ca="1" si="71"/>
        <v>-0.29038892037445507</v>
      </c>
      <c r="CI55" s="52">
        <f t="shared" ca="1" si="72"/>
        <v>-0.32867531078837581</v>
      </c>
      <c r="CJ55" s="52">
        <f t="shared" ca="1" si="73"/>
        <v>-0.36399896172506202</v>
      </c>
      <c r="CK55" s="52">
        <f t="shared" ca="1" si="74"/>
        <v>-0.38848343897130233</v>
      </c>
      <c r="CL55" s="52">
        <f t="shared" ca="1" si="75"/>
        <v>-0.39839091560532985</v>
      </c>
      <c r="CM55" s="52">
        <f t="shared" ca="1" si="76"/>
        <v>-0.40457430893495205</v>
      </c>
      <c r="CN55" s="52">
        <f t="shared" ca="1" si="77"/>
        <v>-0.40386431718305243</v>
      </c>
      <c r="CO55" s="52">
        <f t="shared" ca="1" si="78"/>
        <v>-0.39522638138864319</v>
      </c>
      <c r="CP55" s="52">
        <f t="shared" ca="1" si="79"/>
        <v>-0.37192233889213505</v>
      </c>
      <c r="CQ55" s="52">
        <f t="shared" ca="1" si="80"/>
        <v>-0.31599645304583746</v>
      </c>
      <c r="CR55" s="52">
        <f t="shared" ca="1" si="81"/>
        <v>-0.22929957488010977</v>
      </c>
      <c r="CS55" s="52">
        <f t="shared" ca="1" si="82"/>
        <v>-0.11497206433165476</v>
      </c>
      <c r="CT55" s="52">
        <f t="shared" ca="1" si="83"/>
        <v>1.4202504899472604E-2</v>
      </c>
      <c r="CU55" s="52">
        <f t="shared" ca="1" si="84"/>
        <v>0.14802760048018299</v>
      </c>
      <c r="CV55" s="52">
        <f t="shared" ca="1" si="85"/>
        <v>0.28633616789574529</v>
      </c>
      <c r="CW55" s="52">
        <f t="shared" ca="1" si="86"/>
        <v>0.42512805531582487</v>
      </c>
      <c r="CY55" s="51" t="str">
        <f t="shared" ca="1" si="87"/>
        <v>Slope</v>
      </c>
      <c r="CZ55" s="51" t="str">
        <f t="shared" ca="1" si="88"/>
        <v>Slope</v>
      </c>
      <c r="DA55" s="51" t="str">
        <f t="shared" ca="1" si="89"/>
        <v>Slope</v>
      </c>
      <c r="DB55" s="51" t="str">
        <f t="shared" ca="1" si="90"/>
        <v>Slope</v>
      </c>
      <c r="DC55" s="51" t="str">
        <f t="shared" ca="1" si="91"/>
        <v>Slope</v>
      </c>
      <c r="DD55" s="51" t="str">
        <f t="shared" ca="1" si="92"/>
        <v>Slope</v>
      </c>
      <c r="DE55" s="51" t="str">
        <f t="shared" ca="1" si="93"/>
        <v>Slope</v>
      </c>
      <c r="DF55" s="51" t="str">
        <f t="shared" ca="1" si="94"/>
        <v>Slope</v>
      </c>
      <c r="DG55" s="51" t="str">
        <f t="shared" ca="1" si="95"/>
        <v>Slope</v>
      </c>
      <c r="DH55" s="51" t="str">
        <f t="shared" ca="1" si="96"/>
        <v>Slope</v>
      </c>
      <c r="DI55" s="51" t="str">
        <f t="shared" ca="1" si="97"/>
        <v>Slope</v>
      </c>
      <c r="DJ55" s="51" t="str">
        <f t="shared" ca="1" si="98"/>
        <v>Slope</v>
      </c>
      <c r="DK55" s="51" t="str">
        <f t="shared" ca="1" si="99"/>
        <v>Slope</v>
      </c>
      <c r="DL55" s="51" t="str">
        <f t="shared" ca="1" si="100"/>
        <v>Slope</v>
      </c>
      <c r="DM55" s="51" t="str">
        <f t="shared" ca="1" si="101"/>
        <v>Slope</v>
      </c>
      <c r="DN55" s="51" t="str">
        <f t="shared" ca="1" si="102"/>
        <v>Slope</v>
      </c>
      <c r="DO55" s="51" t="str">
        <f t="shared" ca="1" si="103"/>
        <v>Slope</v>
      </c>
      <c r="DP55" s="51" t="str">
        <f t="shared" ca="1" si="104"/>
        <v>Slope</v>
      </c>
      <c r="DQ55" s="51" t="str">
        <f t="shared" ca="1" si="105"/>
        <v>Slope</v>
      </c>
      <c r="DR55" s="51" t="str">
        <f t="shared" ca="1" si="106"/>
        <v>Slope</v>
      </c>
      <c r="DS55" s="51" t="str">
        <f t="shared" ca="1" si="107"/>
        <v>Slope</v>
      </c>
      <c r="DT55" s="51" t="str">
        <f t="shared" ca="1" si="108"/>
        <v>Slope</v>
      </c>
      <c r="DU55" s="51" t="str">
        <f t="shared" ca="1" si="109"/>
        <v>Slope</v>
      </c>
      <c r="DV55" s="51" t="str">
        <f t="shared" ca="1" si="110"/>
        <v>Slope</v>
      </c>
      <c r="DW55" s="51" t="str">
        <f t="shared" ca="1" si="111"/>
        <v>Slope</v>
      </c>
      <c r="DX55" s="51" t="str">
        <f t="shared" ca="1" si="112"/>
        <v>Slope</v>
      </c>
      <c r="DY55" s="51" t="str">
        <f t="shared" ca="1" si="113"/>
        <v>Slope</v>
      </c>
      <c r="DZ55" s="51" t="str">
        <f t="shared" ca="1" si="114"/>
        <v>Slope</v>
      </c>
      <c r="EA55" s="51" t="str">
        <f t="shared" ca="1" si="115"/>
        <v>Slope</v>
      </c>
      <c r="EB55" s="51" t="str">
        <f t="shared" ca="1" si="116"/>
        <v>Slope</v>
      </c>
      <c r="EC55" s="51" t="str">
        <f t="shared" ca="1" si="117"/>
        <v>Slope</v>
      </c>
      <c r="EE55" s="52">
        <f t="shared" ca="1" si="118"/>
        <v>0.51450409615056436</v>
      </c>
      <c r="EF55" s="52">
        <f t="shared" ca="1" si="119"/>
        <v>0.55163328270393031</v>
      </c>
      <c r="EG55" s="52">
        <f t="shared" ca="1" si="120"/>
        <v>0.60960154821000523</v>
      </c>
      <c r="EH55" s="52">
        <f t="shared" ca="1" si="121"/>
        <v>0.673013119214249</v>
      </c>
      <c r="EI55" s="52">
        <f t="shared" ca="1" si="122"/>
        <v>0.7378788885308678</v>
      </c>
      <c r="EJ55" s="52">
        <f t="shared" ca="1" si="123"/>
        <v>0.79941122278408616</v>
      </c>
      <c r="EK55" s="52">
        <f t="shared" ca="1" si="124"/>
        <v>0.85636821732053536</v>
      </c>
      <c r="EL55" s="52">
        <f t="shared" ca="1" si="125"/>
        <v>0.90653285586724763</v>
      </c>
      <c r="EM55" s="52">
        <f t="shared" ca="1" si="126"/>
        <v>0.95249580810376866</v>
      </c>
      <c r="EN55" s="52">
        <f t="shared" ca="1" si="127"/>
        <v>0.99586531910404175</v>
      </c>
      <c r="EO55" s="52">
        <f t="shared" ca="1" si="128"/>
        <v>0.93960003544876047</v>
      </c>
      <c r="EP55" s="52">
        <f t="shared" ca="1" si="129"/>
        <v>0.88458097904538568</v>
      </c>
      <c r="EQ55" s="52">
        <f t="shared" ca="1" si="130"/>
        <v>0.83594026158461554</v>
      </c>
      <c r="ER55" s="52">
        <f t="shared" ca="1" si="131"/>
        <v>0.79075051929889106</v>
      </c>
      <c r="ES55" s="52">
        <f t="shared" ca="1" si="132"/>
        <v>0.74901803921034171</v>
      </c>
      <c r="ET55" s="52">
        <f t="shared" ca="1" si="133"/>
        <v>0.70938678411914369</v>
      </c>
      <c r="EU55" s="52">
        <f t="shared" ca="1" si="134"/>
        <v>0.6711003937052229</v>
      </c>
      <c r="EV55" s="52">
        <f t="shared" ca="1" si="135"/>
        <v>0.6357767427685368</v>
      </c>
      <c r="EW55" s="52">
        <f t="shared" ca="1" si="136"/>
        <v>0.61129226552229643</v>
      </c>
      <c r="EX55" s="52">
        <f t="shared" ca="1" si="137"/>
        <v>0.60138478888826885</v>
      </c>
      <c r="EY55" s="52">
        <f t="shared" ca="1" si="138"/>
        <v>0.59520139555864671</v>
      </c>
      <c r="EZ55" s="52">
        <f t="shared" ca="1" si="139"/>
        <v>0.59591138731054638</v>
      </c>
      <c r="FA55" s="52">
        <f t="shared" ca="1" si="140"/>
        <v>0.60454932310495557</v>
      </c>
      <c r="FB55" s="52">
        <f t="shared" ca="1" si="141"/>
        <v>0.62785336560146376</v>
      </c>
      <c r="FC55" s="52">
        <f t="shared" ca="1" si="142"/>
        <v>0.6837792514477613</v>
      </c>
      <c r="FD55" s="52">
        <f t="shared" ca="1" si="143"/>
        <v>0.77047612961348899</v>
      </c>
      <c r="FE55" s="52">
        <f t="shared" ca="1" si="144"/>
        <v>0.88480364016194402</v>
      </c>
      <c r="FF55" s="52">
        <f t="shared" ca="1" si="145"/>
        <v>0.98602179060692863</v>
      </c>
      <c r="FG55" s="52">
        <f t="shared" ca="1" si="146"/>
        <v>0.85219669502621831</v>
      </c>
      <c r="FH55" s="52">
        <f t="shared" ca="1" si="147"/>
        <v>0.7138881276106559</v>
      </c>
      <c r="FI55" s="52">
        <f t="shared" ca="1" si="148"/>
        <v>0.57509624019057637</v>
      </c>
      <c r="FK55" s="52">
        <f t="shared" ca="1" si="149"/>
        <v>0.99586531910404175</v>
      </c>
      <c r="FL55" s="59">
        <f t="shared" ca="1" si="150"/>
        <v>9</v>
      </c>
      <c r="FM55" s="59" t="str">
        <f t="shared" ca="1" si="151"/>
        <v>Slope</v>
      </c>
      <c r="FN55" s="52">
        <f t="shared" ca="1" si="152"/>
        <v>0.73333333333333339</v>
      </c>
      <c r="FP55" s="52">
        <f t="shared" ca="1" si="153"/>
        <v>0.50483469871685482</v>
      </c>
      <c r="FQ55" s="52">
        <f t="shared" ca="1" si="154"/>
        <v>0.5172110942346434</v>
      </c>
      <c r="FR55" s="52">
        <f t="shared" ca="1" si="155"/>
        <v>0.52542273829222386</v>
      </c>
      <c r="FS55" s="52">
        <f t="shared" ca="1" si="156"/>
        <v>0.53544881751586071</v>
      </c>
      <c r="FT55" s="52">
        <f t="shared" ca="1" si="157"/>
        <v>0.54595962951028931</v>
      </c>
      <c r="FU55" s="52">
        <f t="shared" ca="1" si="158"/>
        <v>0.55535929648358429</v>
      </c>
      <c r="FV55" s="52">
        <f t="shared" ca="1" si="159"/>
        <v>0.56323385021795624</v>
      </c>
      <c r="FW55" s="52">
        <f t="shared" ca="1" si="160"/>
        <v>0.56884428528908249</v>
      </c>
      <c r="FX55" s="52">
        <f t="shared" ca="1" si="161"/>
        <v>0.57305415825681172</v>
      </c>
      <c r="FY55" s="52">
        <f t="shared" ca="1" si="162"/>
        <v>0.57639955081245842</v>
      </c>
      <c r="FZ55" s="52">
        <f t="shared" ca="1" si="163"/>
        <v>0.54653334514958674</v>
      </c>
      <c r="GA55" s="52">
        <f t="shared" ca="1" si="164"/>
        <v>0.51708254857068414</v>
      </c>
      <c r="GB55" s="52">
        <f t="shared" ca="1" si="165"/>
        <v>0.48975786497264956</v>
      </c>
      <c r="GC55" s="52">
        <f t="shared" ca="1" si="166"/>
        <v>0.46358350643296364</v>
      </c>
      <c r="GD55" s="52">
        <f t="shared" ca="1" si="167"/>
        <v>0.43856156862566942</v>
      </c>
      <c r="GE55" s="52">
        <f t="shared" ca="1" si="168"/>
        <v>0.41424003915082563</v>
      </c>
      <c r="GF55" s="52">
        <f t="shared" ca="1" si="169"/>
        <v>0.39036679790174095</v>
      </c>
      <c r="GG55" s="52">
        <f t="shared" ca="1" si="170"/>
        <v>0.36748113647840114</v>
      </c>
      <c r="GH55" s="52">
        <f t="shared" ca="1" si="171"/>
        <v>0.34820853295187659</v>
      </c>
      <c r="GI55" s="52">
        <f t="shared" ca="1" si="172"/>
        <v>0.33379492962942292</v>
      </c>
      <c r="GJ55" s="52">
        <f t="shared" ca="1" si="173"/>
        <v>0.3206226874084378</v>
      </c>
      <c r="GK55" s="52">
        <f t="shared" ca="1" si="174"/>
        <v>0.30974824021462655</v>
      </c>
      <c r="GL55" s="52">
        <f t="shared" ca="1" si="175"/>
        <v>0.30151644103498521</v>
      </c>
      <c r="GM55" s="52">
        <f t="shared" ca="1" si="176"/>
        <v>0.29817334408937679</v>
      </c>
      <c r="GN55" s="52">
        <f t="shared" ca="1" si="177"/>
        <v>0.30570419492703149</v>
      </c>
      <c r="GO55" s="52">
        <f t="shared" ca="1" si="178"/>
        <v>0.32349204320449632</v>
      </c>
      <c r="GP55" s="52">
        <f t="shared" ca="1" si="179"/>
        <v>0.35049010227620353</v>
      </c>
      <c r="GQ55" s="52">
        <f t="shared" ca="1" si="180"/>
        <v>0.37311837464675396</v>
      </c>
      <c r="GR55" s="52">
        <f t="shared" ca="1" si="181"/>
        <v>0.31739889834207274</v>
      </c>
      <c r="GS55" s="52">
        <f t="shared" ca="1" si="182"/>
        <v>0.26018493142577415</v>
      </c>
      <c r="GT55" s="52">
        <f t="shared" ca="1" si="183"/>
        <v>0.2028098578413032</v>
      </c>
      <c r="GV55" s="52">
        <f t="shared" ca="1" si="184"/>
        <v>0.57639955081245842</v>
      </c>
      <c r="GW55" s="59">
        <f t="shared" ca="1" si="185"/>
        <v>9</v>
      </c>
      <c r="GX55" s="52">
        <f t="shared" ca="1" si="186"/>
        <v>0.99586531910404175</v>
      </c>
      <c r="GY55" s="52" t="str">
        <f t="shared" ca="1" si="187"/>
        <v>Slope</v>
      </c>
      <c r="GZ55" s="52">
        <f t="shared" ca="1" si="188"/>
        <v>0.73333333333333339</v>
      </c>
      <c r="HB55" s="58">
        <f t="shared" si="189"/>
        <v>0.12329031229019201</v>
      </c>
      <c r="HC55" s="58"/>
      <c r="HE55" s="52">
        <f t="shared" si="190"/>
        <v>0.38971295416354956</v>
      </c>
      <c r="HF55" s="52">
        <f t="shared" si="191"/>
        <v>0</v>
      </c>
      <c r="HH55" s="52">
        <f t="shared" ca="1" si="192"/>
        <v>0.99586531910404175</v>
      </c>
      <c r="HI55" s="52" t="str">
        <f t="shared" ca="1" si="193"/>
        <v>Slope</v>
      </c>
      <c r="HJ55" s="59">
        <f t="shared" ca="1" si="194"/>
        <v>2</v>
      </c>
      <c r="HK55" s="52">
        <f t="shared" ca="1" si="195"/>
        <v>0.73333333333333339</v>
      </c>
      <c r="HL55" s="52">
        <f t="shared" si="196"/>
        <v>0</v>
      </c>
      <c r="HM55" s="52">
        <f t="shared" si="197"/>
        <v>20</v>
      </c>
      <c r="HN55" s="52">
        <f t="shared" si="198"/>
        <v>-20</v>
      </c>
      <c r="HP55" s="52">
        <f t="shared" si="201"/>
        <v>6.9877803325655002E-4</v>
      </c>
      <c r="HR55" s="52">
        <f t="shared" si="199"/>
        <v>1.5012231918539246E-4</v>
      </c>
      <c r="HS55">
        <f t="shared" si="200"/>
        <v>2.3230386961104002E-3</v>
      </c>
    </row>
    <row r="56" spans="1:227" x14ac:dyDescent="0.2">
      <c r="A56" s="45">
        <v>18</v>
      </c>
      <c r="B56" s="35">
        <f t="shared" si="38"/>
        <v>1.967592592592592E-3</v>
      </c>
      <c r="C56" s="28">
        <v>-12.329031229019201</v>
      </c>
      <c r="D56" s="95">
        <v>0</v>
      </c>
      <c r="E56" s="95">
        <v>999999</v>
      </c>
      <c r="F56" s="37">
        <f t="shared" si="26"/>
        <v>166666.5</v>
      </c>
      <c r="G56" s="38">
        <f t="shared" si="29"/>
        <v>0</v>
      </c>
      <c r="H56" s="102">
        <v>20</v>
      </c>
      <c r="I56" s="102">
        <v>2000</v>
      </c>
      <c r="J56" s="28">
        <v>-11.4961290359497</v>
      </c>
      <c r="K56" s="126">
        <f t="shared" si="30"/>
        <v>-0.114961290359497</v>
      </c>
      <c r="L56" s="30">
        <f t="shared" si="27"/>
        <v>-0.114961290359497</v>
      </c>
      <c r="M56" s="101">
        <f t="shared" si="28"/>
        <v>-12.329031229019201</v>
      </c>
      <c r="N56" s="103">
        <f t="shared" si="39"/>
        <v>4.1645109653474979E-4</v>
      </c>
      <c r="P56" s="66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8"/>
      <c r="AD56" s="52">
        <f t="shared" ca="1" si="40"/>
        <v>0.99100115324630345</v>
      </c>
      <c r="AE56" s="52">
        <f t="shared" ca="1" si="40"/>
        <v>0.99999999999999944</v>
      </c>
      <c r="AF56" s="52">
        <f t="shared" ca="1" si="40"/>
        <v>0.98841078214428191</v>
      </c>
      <c r="AG56" s="52">
        <f t="shared" ca="1" si="40"/>
        <v>0.95673716606185966</v>
      </c>
      <c r="AH56" s="52">
        <f t="shared" ca="1" si="41"/>
        <v>0.89524841281757594</v>
      </c>
      <c r="AI56" s="52">
        <f t="shared" ca="1" si="41"/>
        <v>0.80130372436089503</v>
      </c>
      <c r="AJ56" s="52">
        <f t="shared" ca="1" si="41"/>
        <v>0.67934725081717084</v>
      </c>
      <c r="AK56" s="52">
        <f t="shared" ca="1" si="41"/>
        <v>0.53512538066864512</v>
      </c>
      <c r="AL56" s="52">
        <f t="shared" ca="1" si="42"/>
        <v>0.34322253539848308</v>
      </c>
      <c r="AM56" s="52">
        <f t="shared" ca="1" si="42"/>
        <v>0.11222899498372138</v>
      </c>
      <c r="AN56" s="52">
        <f t="shared" ca="1" si="42"/>
        <v>-0.10702927236466449</v>
      </c>
      <c r="AO56" s="52">
        <f t="shared" ca="1" si="42"/>
        <v>-0.24813372787800433</v>
      </c>
      <c r="AP56" s="52">
        <f t="shared" ca="1" si="43"/>
        <v>-0.33368518389077528</v>
      </c>
      <c r="AQ56" s="52">
        <f t="shared" ca="1" si="43"/>
        <v>-0.39352209213097744</v>
      </c>
      <c r="AR56" s="52">
        <f t="shared" ca="1" si="43"/>
        <v>-0.44641491370696607</v>
      </c>
      <c r="AS56" s="52">
        <f t="shared" ca="1" si="43"/>
        <v>-0.49113709608842004</v>
      </c>
      <c r="AT56" s="52">
        <f t="shared" ca="1" si="44"/>
        <v>-0.52815944234605883</v>
      </c>
      <c r="AU56" s="52">
        <f t="shared" ca="1" si="44"/>
        <v>-0.56111542886471766</v>
      </c>
      <c r="AV56" s="52">
        <f t="shared" ca="1" si="44"/>
        <v>-0.58303492163747495</v>
      </c>
      <c r="AW56" s="52">
        <f t="shared" ca="1" si="44"/>
        <v>-0.61873981011662882</v>
      </c>
      <c r="AX56" s="52">
        <f t="shared" ca="1" si="45"/>
        <v>-0.65748913445730017</v>
      </c>
      <c r="AY56" s="52">
        <f t="shared" ca="1" si="45"/>
        <v>-0.69578608420119104</v>
      </c>
      <c r="AZ56" s="52">
        <f t="shared" ca="1" si="45"/>
        <v>-0.72625238905965306</v>
      </c>
      <c r="BA56" s="52">
        <f t="shared" ca="1" si="45"/>
        <v>-0.69971944033003497</v>
      </c>
      <c r="BB56" s="52">
        <f t="shared" ca="1" si="46"/>
        <v>-0.59146965041275956</v>
      </c>
      <c r="BC56" s="52">
        <f t="shared" ca="1" si="46"/>
        <v>-0.43118503115810147</v>
      </c>
      <c r="BD56" s="52">
        <f t="shared" ca="1" si="46"/>
        <v>-0.273234992769744</v>
      </c>
      <c r="BE56" s="52">
        <f t="shared" ca="1" si="46"/>
        <v>-0.13811650796721162</v>
      </c>
      <c r="BF56" s="52">
        <f t="shared" ca="1" si="47"/>
        <v>-1.9065773968774822E-2</v>
      </c>
      <c r="BG56" s="52">
        <f t="shared" ca="1" si="47"/>
        <v>8.8399810995667308E-2</v>
      </c>
      <c r="BH56" s="52">
        <f t="shared" ca="1" si="47"/>
        <v>0.18443453142970295</v>
      </c>
      <c r="BJ56" s="52">
        <f t="shared" si="48"/>
        <v>-5.7480645179748503E-3</v>
      </c>
      <c r="BK56" s="52">
        <f t="shared" si="49"/>
        <v>3.9062274729639605E-3</v>
      </c>
      <c r="BL56" s="52">
        <f t="shared" si="50"/>
        <v>1.9531137364819801E-4</v>
      </c>
      <c r="BM56" s="52">
        <f t="shared" si="51"/>
        <v>1.9531137364819801E-4</v>
      </c>
      <c r="BN56" s="52">
        <f t="shared" si="52"/>
        <v>0</v>
      </c>
      <c r="BO56" s="52">
        <f t="shared" si="53"/>
        <v>0</v>
      </c>
      <c r="BP56" s="52">
        <f t="shared" si="54"/>
        <v>2.0738098941373048E-3</v>
      </c>
      <c r="BQ56" s="52">
        <f t="shared" si="55"/>
        <v>0.05</v>
      </c>
      <c r="BS56" s="52">
        <f t="shared" ca="1" si="56"/>
        <v>0.44859101280247088</v>
      </c>
      <c r="BT56" s="52">
        <f t="shared" ca="1" si="57"/>
        <v>0.39062274729639601</v>
      </c>
      <c r="BU56" s="52">
        <f t="shared" ca="1" si="58"/>
        <v>0.32721117629215218</v>
      </c>
      <c r="BV56" s="52">
        <f t="shared" ca="1" si="59"/>
        <v>0.26234540697553338</v>
      </c>
      <c r="BW56" s="52">
        <f t="shared" ca="1" si="60"/>
        <v>0.20081307272231508</v>
      </c>
      <c r="BX56" s="52">
        <f t="shared" ca="1" si="61"/>
        <v>0.14385607818586593</v>
      </c>
      <c r="BY56" s="52">
        <f t="shared" ca="1" si="62"/>
        <v>9.3691439639153593E-2</v>
      </c>
      <c r="BZ56" s="52">
        <f t="shared" ca="1" si="63"/>
        <v>4.7728487402632518E-2</v>
      </c>
      <c r="CA56" s="52">
        <f t="shared" ca="1" si="64"/>
        <v>-3.9103853895570114E-3</v>
      </c>
      <c r="CB56" s="52">
        <f t="shared" ca="1" si="65"/>
        <v>-6.0175669044838322E-2</v>
      </c>
      <c r="CC56" s="52">
        <f t="shared" ca="1" si="66"/>
        <v>-0.11519472544821312</v>
      </c>
      <c r="CD56" s="52">
        <f t="shared" ca="1" si="67"/>
        <v>-0.16383544290898325</v>
      </c>
      <c r="CE56" s="52">
        <f t="shared" ca="1" si="68"/>
        <v>-0.2090251851947077</v>
      </c>
      <c r="CF56" s="52">
        <f t="shared" ca="1" si="69"/>
        <v>-0.25075766528325705</v>
      </c>
      <c r="CG56" s="52">
        <f t="shared" ca="1" si="70"/>
        <v>-0.29038892037445507</v>
      </c>
      <c r="CH56" s="52">
        <f t="shared" ca="1" si="71"/>
        <v>-0.32867531078837581</v>
      </c>
      <c r="CI56" s="52">
        <f t="shared" ca="1" si="72"/>
        <v>-0.36399896172506202</v>
      </c>
      <c r="CJ56" s="52">
        <f t="shared" ca="1" si="73"/>
        <v>-0.38848343897130233</v>
      </c>
      <c r="CK56" s="52">
        <f t="shared" ca="1" si="74"/>
        <v>-0.39839091560532985</v>
      </c>
      <c r="CL56" s="52">
        <f t="shared" ca="1" si="75"/>
        <v>-0.40457430893495205</v>
      </c>
      <c r="CM56" s="52">
        <f t="shared" ca="1" si="76"/>
        <v>-0.40386431718305243</v>
      </c>
      <c r="CN56" s="52">
        <f t="shared" ca="1" si="77"/>
        <v>-0.39522638138864319</v>
      </c>
      <c r="CO56" s="52">
        <f t="shared" ca="1" si="78"/>
        <v>-0.37192233889213505</v>
      </c>
      <c r="CP56" s="52">
        <f t="shared" ca="1" si="79"/>
        <v>-0.31599645304583746</v>
      </c>
      <c r="CQ56" s="52">
        <f t="shared" ca="1" si="80"/>
        <v>-0.22929957488010977</v>
      </c>
      <c r="CR56" s="52">
        <f t="shared" ca="1" si="81"/>
        <v>-0.11497206433165476</v>
      </c>
      <c r="CS56" s="52">
        <f t="shared" ca="1" si="82"/>
        <v>1.4202504899472604E-2</v>
      </c>
      <c r="CT56" s="52">
        <f t="shared" ca="1" si="83"/>
        <v>0.14802760048018299</v>
      </c>
      <c r="CU56" s="52">
        <f t="shared" ca="1" si="84"/>
        <v>0.28633616789574529</v>
      </c>
      <c r="CV56" s="52">
        <f t="shared" ca="1" si="85"/>
        <v>0.42512805531582487</v>
      </c>
      <c r="CW56" s="52">
        <f t="shared" ca="1" si="86"/>
        <v>0.56097499067865031</v>
      </c>
      <c r="CY56" s="51" t="str">
        <f t="shared" ca="1" si="87"/>
        <v>Slope</v>
      </c>
      <c r="CZ56" s="51" t="str">
        <f t="shared" ca="1" si="88"/>
        <v>Slope</v>
      </c>
      <c r="DA56" s="51" t="str">
        <f t="shared" ca="1" si="89"/>
        <v>Slope</v>
      </c>
      <c r="DB56" s="51" t="str">
        <f t="shared" ca="1" si="90"/>
        <v>Slope</v>
      </c>
      <c r="DC56" s="51" t="str">
        <f t="shared" ca="1" si="91"/>
        <v>Slope</v>
      </c>
      <c r="DD56" s="51" t="str">
        <f t="shared" ca="1" si="92"/>
        <v>Slope</v>
      </c>
      <c r="DE56" s="51" t="str">
        <f t="shared" ca="1" si="93"/>
        <v>Slope</v>
      </c>
      <c r="DF56" s="51" t="str">
        <f t="shared" ca="1" si="94"/>
        <v>Slope</v>
      </c>
      <c r="DG56" s="51" t="str">
        <f t="shared" ca="1" si="95"/>
        <v>Slope</v>
      </c>
      <c r="DH56" s="51" t="str">
        <f t="shared" ca="1" si="96"/>
        <v>Slope</v>
      </c>
      <c r="DI56" s="51" t="str">
        <f t="shared" ca="1" si="97"/>
        <v>Slope</v>
      </c>
      <c r="DJ56" s="51" t="str">
        <f t="shared" ca="1" si="98"/>
        <v>Slope</v>
      </c>
      <c r="DK56" s="51" t="str">
        <f t="shared" ca="1" si="99"/>
        <v>Slope</v>
      </c>
      <c r="DL56" s="51" t="str">
        <f t="shared" ca="1" si="100"/>
        <v>Slope</v>
      </c>
      <c r="DM56" s="51" t="str">
        <f t="shared" ca="1" si="101"/>
        <v>Slope</v>
      </c>
      <c r="DN56" s="51" t="str">
        <f t="shared" ca="1" si="102"/>
        <v>Slope</v>
      </c>
      <c r="DO56" s="51" t="str">
        <f t="shared" ca="1" si="103"/>
        <v>Slope</v>
      </c>
      <c r="DP56" s="51" t="str">
        <f t="shared" ca="1" si="104"/>
        <v>Slope</v>
      </c>
      <c r="DQ56" s="51" t="str">
        <f t="shared" ca="1" si="105"/>
        <v>Slope</v>
      </c>
      <c r="DR56" s="51" t="str">
        <f t="shared" ca="1" si="106"/>
        <v>Slope</v>
      </c>
      <c r="DS56" s="51" t="str">
        <f t="shared" ca="1" si="107"/>
        <v>Slope</v>
      </c>
      <c r="DT56" s="51" t="str">
        <f t="shared" ca="1" si="108"/>
        <v>Slope</v>
      </c>
      <c r="DU56" s="51" t="str">
        <f t="shared" ca="1" si="109"/>
        <v>Slope</v>
      </c>
      <c r="DV56" s="51" t="str">
        <f t="shared" ca="1" si="110"/>
        <v>Slope</v>
      </c>
      <c r="DW56" s="51" t="str">
        <f t="shared" ca="1" si="111"/>
        <v>Slope</v>
      </c>
      <c r="DX56" s="51" t="str">
        <f t="shared" ca="1" si="112"/>
        <v>Slope</v>
      </c>
      <c r="DY56" s="51" t="str">
        <f t="shared" ca="1" si="113"/>
        <v>Slope</v>
      </c>
      <c r="DZ56" s="51" t="str">
        <f t="shared" ca="1" si="114"/>
        <v>Slope</v>
      </c>
      <c r="EA56" s="51" t="str">
        <f t="shared" ca="1" si="115"/>
        <v>Slope</v>
      </c>
      <c r="EB56" s="51" t="str">
        <f t="shared" ca="1" si="116"/>
        <v>Slope</v>
      </c>
      <c r="EC56" s="51" t="str">
        <f t="shared" ca="1" si="117"/>
        <v>Slope</v>
      </c>
      <c r="EE56" s="52">
        <f t="shared" ca="1" si="118"/>
        <v>0.55160429857117732</v>
      </c>
      <c r="EF56" s="52">
        <f t="shared" ca="1" si="119"/>
        <v>0.60957256407725224</v>
      </c>
      <c r="EG56" s="52">
        <f t="shared" ca="1" si="120"/>
        <v>0.67298413508149602</v>
      </c>
      <c r="EH56" s="52">
        <f t="shared" ca="1" si="121"/>
        <v>0.73784990439811482</v>
      </c>
      <c r="EI56" s="52">
        <f t="shared" ca="1" si="122"/>
        <v>0.79938223865133318</v>
      </c>
      <c r="EJ56" s="52">
        <f t="shared" ca="1" si="123"/>
        <v>0.85633923318778227</v>
      </c>
      <c r="EK56" s="52">
        <f t="shared" ca="1" si="124"/>
        <v>0.90650387173449465</v>
      </c>
      <c r="EL56" s="52">
        <f t="shared" ca="1" si="125"/>
        <v>0.95246682397101567</v>
      </c>
      <c r="EM56" s="52">
        <f t="shared" ca="1" si="126"/>
        <v>0.99589430323679484</v>
      </c>
      <c r="EN56" s="52">
        <f t="shared" ca="1" si="127"/>
        <v>0.93962901958151346</v>
      </c>
      <c r="EO56" s="52">
        <f t="shared" ca="1" si="128"/>
        <v>0.88460996317813867</v>
      </c>
      <c r="EP56" s="52">
        <f t="shared" ca="1" si="129"/>
        <v>0.83596924571736853</v>
      </c>
      <c r="EQ56" s="52">
        <f t="shared" ca="1" si="130"/>
        <v>0.79077950343164405</v>
      </c>
      <c r="ER56" s="52">
        <f t="shared" ca="1" si="131"/>
        <v>0.74904702334309481</v>
      </c>
      <c r="ES56" s="52">
        <f t="shared" ca="1" si="132"/>
        <v>0.70941576825189667</v>
      </c>
      <c r="ET56" s="52">
        <f t="shared" ca="1" si="133"/>
        <v>0.67112937783797599</v>
      </c>
      <c r="EU56" s="52">
        <f t="shared" ca="1" si="134"/>
        <v>0.63580572690128978</v>
      </c>
      <c r="EV56" s="52">
        <f t="shared" ca="1" si="135"/>
        <v>0.61132124965504953</v>
      </c>
      <c r="EW56" s="52">
        <f t="shared" ca="1" si="136"/>
        <v>0.60141377302102195</v>
      </c>
      <c r="EX56" s="52">
        <f t="shared" ca="1" si="137"/>
        <v>0.5952303796913998</v>
      </c>
      <c r="EY56" s="52">
        <f t="shared" ca="1" si="138"/>
        <v>0.59594037144329937</v>
      </c>
      <c r="EZ56" s="52">
        <f t="shared" ca="1" si="139"/>
        <v>0.60457830723770867</v>
      </c>
      <c r="FA56" s="52">
        <f t="shared" ca="1" si="140"/>
        <v>0.62788234973421675</v>
      </c>
      <c r="FB56" s="52">
        <f t="shared" ca="1" si="141"/>
        <v>0.6838082355805144</v>
      </c>
      <c r="FC56" s="52">
        <f t="shared" ca="1" si="142"/>
        <v>0.77050511374624198</v>
      </c>
      <c r="FD56" s="52">
        <f t="shared" ca="1" si="143"/>
        <v>0.884832624294697</v>
      </c>
      <c r="FE56" s="52">
        <f t="shared" ca="1" si="144"/>
        <v>0.98599280647417564</v>
      </c>
      <c r="FF56" s="52">
        <f t="shared" ca="1" si="145"/>
        <v>0.85216771089346521</v>
      </c>
      <c r="FG56" s="52">
        <f t="shared" ca="1" si="146"/>
        <v>0.71385914347790291</v>
      </c>
      <c r="FH56" s="52">
        <f t="shared" ca="1" si="147"/>
        <v>0.57506725605782338</v>
      </c>
      <c r="FI56" s="52">
        <f t="shared" ca="1" si="148"/>
        <v>0.43922032069499783</v>
      </c>
      <c r="FK56" s="52">
        <f t="shared" ca="1" si="149"/>
        <v>0.99589430323679484</v>
      </c>
      <c r="FL56" s="59">
        <f t="shared" ca="1" si="150"/>
        <v>8</v>
      </c>
      <c r="FM56" s="59" t="str">
        <f t="shared" ca="1" si="151"/>
        <v>Slope</v>
      </c>
      <c r="FN56" s="52">
        <f t="shared" ca="1" si="152"/>
        <v>0.76666666666666661</v>
      </c>
      <c r="FP56" s="52">
        <f t="shared" ca="1" si="153"/>
        <v>0.51720143285705911</v>
      </c>
      <c r="FQ56" s="52">
        <f t="shared" ca="1" si="154"/>
        <v>0.53652418802575075</v>
      </c>
      <c r="FR56" s="52">
        <f t="shared" ca="1" si="155"/>
        <v>0.54655026724938749</v>
      </c>
      <c r="FS56" s="52">
        <f t="shared" ca="1" si="156"/>
        <v>0.55706107924381598</v>
      </c>
      <c r="FT56" s="52">
        <f t="shared" ca="1" si="157"/>
        <v>0.56646074621711096</v>
      </c>
      <c r="FU56" s="52">
        <f t="shared" ca="1" si="158"/>
        <v>0.57433529995148291</v>
      </c>
      <c r="FV56" s="52">
        <f t="shared" ca="1" si="159"/>
        <v>0.57994573502260938</v>
      </c>
      <c r="FW56" s="52">
        <f t="shared" ca="1" si="160"/>
        <v>0.5841556079903385</v>
      </c>
      <c r="FX56" s="52">
        <f t="shared" ca="1" si="161"/>
        <v>0.58752032330115378</v>
      </c>
      <c r="FY56" s="52">
        <f t="shared" ca="1" si="162"/>
        <v>0.55765411763828232</v>
      </c>
      <c r="FZ56" s="52">
        <f t="shared" ca="1" si="163"/>
        <v>0.5282033210593795</v>
      </c>
      <c r="GA56" s="52">
        <f t="shared" ca="1" si="164"/>
        <v>0.50087863746134509</v>
      </c>
      <c r="GB56" s="52">
        <f t="shared" ca="1" si="165"/>
        <v>0.47470427892165906</v>
      </c>
      <c r="GC56" s="52">
        <f t="shared" ca="1" si="166"/>
        <v>0.44968234111436489</v>
      </c>
      <c r="GD56" s="52">
        <f t="shared" ca="1" si="167"/>
        <v>0.42536081163952111</v>
      </c>
      <c r="GE56" s="52">
        <f t="shared" ca="1" si="168"/>
        <v>0.40148757039043642</v>
      </c>
      <c r="GF56" s="52">
        <f t="shared" ca="1" si="169"/>
        <v>0.37860190896709656</v>
      </c>
      <c r="GG56" s="52">
        <f t="shared" ca="1" si="170"/>
        <v>0.35932930544057207</v>
      </c>
      <c r="GH56" s="52">
        <f t="shared" ca="1" si="171"/>
        <v>0.34491570211811839</v>
      </c>
      <c r="GI56" s="52">
        <f t="shared" ca="1" si="172"/>
        <v>0.33174345989713327</v>
      </c>
      <c r="GJ56" s="52">
        <f t="shared" ca="1" si="173"/>
        <v>0.32086901270332202</v>
      </c>
      <c r="GK56" s="52">
        <f t="shared" ca="1" si="174"/>
        <v>0.31263721352368068</v>
      </c>
      <c r="GL56" s="52">
        <f t="shared" ca="1" si="175"/>
        <v>0.30929411657807226</v>
      </c>
      <c r="GM56" s="52">
        <f t="shared" ca="1" si="176"/>
        <v>0.31682496741572702</v>
      </c>
      <c r="GN56" s="52">
        <f t="shared" ca="1" si="177"/>
        <v>0.33461281569319168</v>
      </c>
      <c r="GO56" s="52">
        <f t="shared" ca="1" si="178"/>
        <v>0.36161087476489895</v>
      </c>
      <c r="GP56" s="52">
        <f t="shared" ca="1" si="179"/>
        <v>0.38421982438028074</v>
      </c>
      <c r="GQ56" s="52">
        <f t="shared" ca="1" si="180"/>
        <v>0.32850034807559952</v>
      </c>
      <c r="GR56" s="52">
        <f t="shared" ca="1" si="181"/>
        <v>0.27128638115930093</v>
      </c>
      <c r="GS56" s="52">
        <f t="shared" ca="1" si="182"/>
        <v>0.21391130757483001</v>
      </c>
      <c r="GT56" s="52">
        <f t="shared" ca="1" si="183"/>
        <v>0.15751788467611036</v>
      </c>
      <c r="GV56" s="52">
        <f t="shared" ca="1" si="184"/>
        <v>0.58752032330115378</v>
      </c>
      <c r="GW56" s="59">
        <f t="shared" ca="1" si="185"/>
        <v>8</v>
      </c>
      <c r="GX56" s="52">
        <f t="shared" ca="1" si="186"/>
        <v>0.99589430323679484</v>
      </c>
      <c r="GY56" s="52" t="str">
        <f t="shared" ca="1" si="187"/>
        <v>Slope</v>
      </c>
      <c r="GZ56" s="52">
        <f t="shared" ca="1" si="188"/>
        <v>0.76666666666666661</v>
      </c>
      <c r="HB56" s="58">
        <f t="shared" si="189"/>
        <v>0.114961290359497</v>
      </c>
      <c r="HC56" s="58"/>
      <c r="HE56" s="52">
        <f t="shared" si="190"/>
        <v>0.43094161272048992</v>
      </c>
      <c r="HF56" s="52">
        <f t="shared" si="191"/>
        <v>0</v>
      </c>
      <c r="HH56" s="52">
        <f t="shared" ca="1" si="192"/>
        <v>0.99589430323679484</v>
      </c>
      <c r="HI56" s="52" t="str">
        <f t="shared" ca="1" si="193"/>
        <v>Slope</v>
      </c>
      <c r="HJ56" s="59">
        <f t="shared" ca="1" si="194"/>
        <v>2</v>
      </c>
      <c r="HK56" s="52">
        <f t="shared" ca="1" si="195"/>
        <v>0.76666666666666661</v>
      </c>
      <c r="HL56" s="52">
        <f t="shared" si="196"/>
        <v>0</v>
      </c>
      <c r="HM56" s="52">
        <f t="shared" si="197"/>
        <v>20</v>
      </c>
      <c r="HN56" s="52">
        <f t="shared" si="198"/>
        <v>-20</v>
      </c>
      <c r="HP56" s="52">
        <f t="shared" si="201"/>
        <v>4.1645109653474979E-4</v>
      </c>
      <c r="HR56" s="52">
        <f t="shared" si="199"/>
        <v>1.5800342567187788E-4</v>
      </c>
      <c r="HS56">
        <f t="shared" si="200"/>
        <v>2.0738098941373048E-3</v>
      </c>
    </row>
    <row r="57" spans="1:227" x14ac:dyDescent="0.2">
      <c r="A57" s="45">
        <v>19</v>
      </c>
      <c r="B57" s="35">
        <f t="shared" si="38"/>
        <v>2.0833333333333329E-3</v>
      </c>
      <c r="C57" s="28">
        <v>-11.4961290359497</v>
      </c>
      <c r="D57" s="95">
        <v>0</v>
      </c>
      <c r="E57" s="95">
        <v>999999</v>
      </c>
      <c r="F57" s="37">
        <f t="shared" si="26"/>
        <v>166666.5</v>
      </c>
      <c r="G57" s="38">
        <f t="shared" si="29"/>
        <v>0</v>
      </c>
      <c r="H57" s="102">
        <v>20</v>
      </c>
      <c r="I57" s="102">
        <v>2000</v>
      </c>
      <c r="J57" s="28">
        <v>-10.2901554107666</v>
      </c>
      <c r="K57" s="126">
        <f t="shared" si="30"/>
        <v>-0.10290155410766601</v>
      </c>
      <c r="L57" s="30">
        <f t="shared" si="27"/>
        <v>-0.10290155410766601</v>
      </c>
      <c r="M57" s="101">
        <f t="shared" si="28"/>
        <v>-11.4961290359497</v>
      </c>
      <c r="N57" s="103">
        <f t="shared" si="39"/>
        <v>6.0298681259155027E-4</v>
      </c>
      <c r="P57" s="66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8"/>
      <c r="AD57" s="52">
        <f t="shared" ca="1" si="40"/>
        <v>0.98841078214428224</v>
      </c>
      <c r="AE57" s="52">
        <f t="shared" ca="1" si="40"/>
        <v>1</v>
      </c>
      <c r="AF57" s="52">
        <f t="shared" ca="1" si="40"/>
        <v>0.98386112145265614</v>
      </c>
      <c r="AG57" s="52">
        <f t="shared" ca="1" si="40"/>
        <v>0.93183109598487435</v>
      </c>
      <c r="AH57" s="52">
        <f t="shared" ca="1" si="41"/>
        <v>0.8394928811562119</v>
      </c>
      <c r="AI57" s="52">
        <f t="shared" ca="1" si="41"/>
        <v>0.71628486580437334</v>
      </c>
      <c r="AJ57" s="52">
        <f t="shared" ca="1" si="41"/>
        <v>0.57326792241553981</v>
      </c>
      <c r="AK57" s="52">
        <f t="shared" ca="1" si="41"/>
        <v>0.37941700542567308</v>
      </c>
      <c r="AL57" s="52">
        <f t="shared" ca="1" si="42"/>
        <v>0.14805361306530418</v>
      </c>
      <c r="AM57" s="52">
        <f t="shared" ca="1" si="42"/>
        <v>-7.8990866985461816E-2</v>
      </c>
      <c r="AN57" s="52">
        <f t="shared" ca="1" si="42"/>
        <v>-0.22406501156647132</v>
      </c>
      <c r="AO57" s="52">
        <f t="shared" ca="1" si="42"/>
        <v>-0.30688512688780034</v>
      </c>
      <c r="AP57" s="52">
        <f t="shared" ca="1" si="43"/>
        <v>-0.35805684478942362</v>
      </c>
      <c r="AQ57" s="52">
        <f t="shared" ca="1" si="43"/>
        <v>-0.40340654207647558</v>
      </c>
      <c r="AR57" s="52">
        <f t="shared" ca="1" si="43"/>
        <v>-0.44359914659299005</v>
      </c>
      <c r="AS57" s="52">
        <f t="shared" ca="1" si="43"/>
        <v>-0.47975384276517563</v>
      </c>
      <c r="AT57" s="52">
        <f t="shared" ca="1" si="44"/>
        <v>-0.51835553109677346</v>
      </c>
      <c r="AU57" s="52">
        <f t="shared" ca="1" si="44"/>
        <v>-0.54716423675656278</v>
      </c>
      <c r="AV57" s="52">
        <f t="shared" ca="1" si="44"/>
        <v>-0.593905453154836</v>
      </c>
      <c r="AW57" s="52">
        <f t="shared" ca="1" si="44"/>
        <v>-0.64206949798854562</v>
      </c>
      <c r="AX57" s="52">
        <f t="shared" ca="1" si="45"/>
        <v>-0.68792646635827248</v>
      </c>
      <c r="AY57" s="52">
        <f t="shared" ca="1" si="45"/>
        <v>-0.72838414003989849</v>
      </c>
      <c r="AZ57" s="52">
        <f t="shared" ca="1" si="45"/>
        <v>-0.72143926588654261</v>
      </c>
      <c r="BA57" s="52">
        <f t="shared" ca="1" si="45"/>
        <v>-0.63421324042253147</v>
      </c>
      <c r="BB57" s="52">
        <f t="shared" ca="1" si="46"/>
        <v>-0.48378747861738775</v>
      </c>
      <c r="BC57" s="52">
        <f t="shared" ca="1" si="46"/>
        <v>-0.32710540845740954</v>
      </c>
      <c r="BD57" s="52">
        <f t="shared" ca="1" si="46"/>
        <v>-0.18847214397427051</v>
      </c>
      <c r="BE57" s="52">
        <f t="shared" ca="1" si="46"/>
        <v>-6.5249541459808102E-2</v>
      </c>
      <c r="BF57" s="52">
        <f t="shared" ca="1" si="47"/>
        <v>4.650322658111547E-2</v>
      </c>
      <c r="BG57" s="52">
        <f t="shared" ca="1" si="47"/>
        <v>0.14716502520866345</v>
      </c>
      <c r="BH57" s="52">
        <f t="shared" ca="1" si="47"/>
        <v>0.23656385042248257</v>
      </c>
      <c r="BJ57" s="52">
        <f t="shared" si="48"/>
        <v>-5.1450777053833E-3</v>
      </c>
      <c r="BK57" s="52">
        <f t="shared" si="49"/>
        <v>3.2721117629215223E-3</v>
      </c>
      <c r="BL57" s="52">
        <f t="shared" si="50"/>
        <v>1.6360558814607607E-4</v>
      </c>
      <c r="BM57" s="52">
        <f t="shared" si="51"/>
        <v>1.6360558814607607E-4</v>
      </c>
      <c r="BN57" s="52">
        <f t="shared" si="52"/>
        <v>0</v>
      </c>
      <c r="BO57" s="52">
        <f t="shared" si="53"/>
        <v>0</v>
      </c>
      <c r="BP57" s="52">
        <f t="shared" si="54"/>
        <v>1.8010216944507587E-3</v>
      </c>
      <c r="BQ57" s="52">
        <f t="shared" si="55"/>
        <v>0.05</v>
      </c>
      <c r="BS57" s="52">
        <f t="shared" ca="1" si="56"/>
        <v>0.39062274729639601</v>
      </c>
      <c r="BT57" s="52">
        <f t="shared" ca="1" si="57"/>
        <v>0.32721117629215218</v>
      </c>
      <c r="BU57" s="52">
        <f t="shared" ca="1" si="58"/>
        <v>0.26234540697553338</v>
      </c>
      <c r="BV57" s="52">
        <f t="shared" ca="1" si="59"/>
        <v>0.20081307272231508</v>
      </c>
      <c r="BW57" s="52">
        <f t="shared" ca="1" si="60"/>
        <v>0.14385607818586593</v>
      </c>
      <c r="BX57" s="52">
        <f t="shared" ca="1" si="61"/>
        <v>9.3691439639153593E-2</v>
      </c>
      <c r="BY57" s="52">
        <f t="shared" ca="1" si="62"/>
        <v>4.7728487402632518E-2</v>
      </c>
      <c r="BZ57" s="52">
        <f t="shared" ca="1" si="63"/>
        <v>-3.9103853895570114E-3</v>
      </c>
      <c r="CA57" s="52">
        <f t="shared" ca="1" si="64"/>
        <v>-6.0175669044838322E-2</v>
      </c>
      <c r="CB57" s="52">
        <f t="shared" ca="1" si="65"/>
        <v>-0.11519472544821312</v>
      </c>
      <c r="CC57" s="52">
        <f t="shared" ca="1" si="66"/>
        <v>-0.16383544290898325</v>
      </c>
      <c r="CD57" s="52">
        <f t="shared" ca="1" si="67"/>
        <v>-0.2090251851947077</v>
      </c>
      <c r="CE57" s="52">
        <f t="shared" ca="1" si="68"/>
        <v>-0.25075766528325705</v>
      </c>
      <c r="CF57" s="52">
        <f t="shared" ca="1" si="69"/>
        <v>-0.29038892037445507</v>
      </c>
      <c r="CG57" s="52">
        <f t="shared" ca="1" si="70"/>
        <v>-0.32867531078837581</v>
      </c>
      <c r="CH57" s="52">
        <f t="shared" ca="1" si="71"/>
        <v>-0.36399896172506202</v>
      </c>
      <c r="CI57" s="52">
        <f t="shared" ca="1" si="72"/>
        <v>-0.38848343897130233</v>
      </c>
      <c r="CJ57" s="52">
        <f t="shared" ca="1" si="73"/>
        <v>-0.39839091560532985</v>
      </c>
      <c r="CK57" s="52">
        <f t="shared" ca="1" si="74"/>
        <v>-0.40457430893495205</v>
      </c>
      <c r="CL57" s="52">
        <f t="shared" ca="1" si="75"/>
        <v>-0.40386431718305243</v>
      </c>
      <c r="CM57" s="52">
        <f t="shared" ca="1" si="76"/>
        <v>-0.39522638138864319</v>
      </c>
      <c r="CN57" s="52">
        <f t="shared" ca="1" si="77"/>
        <v>-0.37192233889213505</v>
      </c>
      <c r="CO57" s="52">
        <f t="shared" ca="1" si="78"/>
        <v>-0.31599645304583746</v>
      </c>
      <c r="CP57" s="52">
        <f t="shared" ca="1" si="79"/>
        <v>-0.22929957488010977</v>
      </c>
      <c r="CQ57" s="52">
        <f t="shared" ca="1" si="80"/>
        <v>-0.11497206433165476</v>
      </c>
      <c r="CR57" s="52">
        <f t="shared" ca="1" si="81"/>
        <v>1.4202504899472604E-2</v>
      </c>
      <c r="CS57" s="52">
        <f t="shared" ca="1" si="82"/>
        <v>0.14802760048018299</v>
      </c>
      <c r="CT57" s="52">
        <f t="shared" ca="1" si="83"/>
        <v>0.28633616789574529</v>
      </c>
      <c r="CU57" s="52">
        <f t="shared" ca="1" si="84"/>
        <v>0.42512805531582487</v>
      </c>
      <c r="CV57" s="52">
        <f t="shared" ca="1" si="85"/>
        <v>0.56097499067865031</v>
      </c>
      <c r="CW57" s="52">
        <f t="shared" ca="1" si="86"/>
        <v>0.68704082149892054</v>
      </c>
      <c r="CY57" s="51" t="str">
        <f t="shared" ca="1" si="87"/>
        <v>Slope</v>
      </c>
      <c r="CZ57" s="51" t="str">
        <f t="shared" ca="1" si="88"/>
        <v>Slope</v>
      </c>
      <c r="DA57" s="51" t="str">
        <f t="shared" ca="1" si="89"/>
        <v>Slope</v>
      </c>
      <c r="DB57" s="51" t="str">
        <f t="shared" ca="1" si="90"/>
        <v>Slope</v>
      </c>
      <c r="DC57" s="51" t="str">
        <f t="shared" ca="1" si="91"/>
        <v>Slope</v>
      </c>
      <c r="DD57" s="51" t="str">
        <f t="shared" ca="1" si="92"/>
        <v>Slope</v>
      </c>
      <c r="DE57" s="51" t="str">
        <f t="shared" ca="1" si="93"/>
        <v>Slope</v>
      </c>
      <c r="DF57" s="51" t="str">
        <f t="shared" ca="1" si="94"/>
        <v>Slope</v>
      </c>
      <c r="DG57" s="51" t="str">
        <f t="shared" ca="1" si="95"/>
        <v>Slope</v>
      </c>
      <c r="DH57" s="51" t="str">
        <f t="shared" ca="1" si="96"/>
        <v>Slope</v>
      </c>
      <c r="DI57" s="51" t="str">
        <f t="shared" ca="1" si="97"/>
        <v>Slope</v>
      </c>
      <c r="DJ57" s="51" t="str">
        <f t="shared" ca="1" si="98"/>
        <v>Slope</v>
      </c>
      <c r="DK57" s="51" t="str">
        <f t="shared" ca="1" si="99"/>
        <v>Slope</v>
      </c>
      <c r="DL57" s="51" t="str">
        <f t="shared" ca="1" si="100"/>
        <v>Slope</v>
      </c>
      <c r="DM57" s="51" t="str">
        <f t="shared" ca="1" si="101"/>
        <v>Slope</v>
      </c>
      <c r="DN57" s="51" t="str">
        <f t="shared" ca="1" si="102"/>
        <v>Slope</v>
      </c>
      <c r="DO57" s="51" t="str">
        <f t="shared" ca="1" si="103"/>
        <v>Slope</v>
      </c>
      <c r="DP57" s="51" t="str">
        <f t="shared" ca="1" si="104"/>
        <v>Slope</v>
      </c>
      <c r="DQ57" s="51" t="str">
        <f t="shared" ca="1" si="105"/>
        <v>Slope</v>
      </c>
      <c r="DR57" s="51" t="str">
        <f t="shared" ca="1" si="106"/>
        <v>Slope</v>
      </c>
      <c r="DS57" s="51" t="str">
        <f t="shared" ca="1" si="107"/>
        <v>Slope</v>
      </c>
      <c r="DT57" s="51" t="str">
        <f t="shared" ca="1" si="108"/>
        <v>Slope</v>
      </c>
      <c r="DU57" s="51" t="str">
        <f t="shared" ca="1" si="109"/>
        <v>Slope</v>
      </c>
      <c r="DV57" s="51" t="str">
        <f t="shared" ca="1" si="110"/>
        <v>Slope</v>
      </c>
      <c r="DW57" s="51" t="str">
        <f t="shared" ca="1" si="111"/>
        <v>Slope</v>
      </c>
      <c r="DX57" s="51" t="str">
        <f t="shared" ca="1" si="112"/>
        <v>Slope</v>
      </c>
      <c r="DY57" s="51" t="str">
        <f t="shared" ca="1" si="113"/>
        <v>Slope</v>
      </c>
      <c r="DZ57" s="51" t="str">
        <f t="shared" ca="1" si="114"/>
        <v>Slope</v>
      </c>
      <c r="EA57" s="51" t="str">
        <f t="shared" ca="1" si="115"/>
        <v>Slope</v>
      </c>
      <c r="EB57" s="51" t="str">
        <f t="shared" ca="1" si="116"/>
        <v>Slope</v>
      </c>
      <c r="EC57" s="51" t="str">
        <f t="shared" ca="1" si="117"/>
        <v>Slope</v>
      </c>
      <c r="EE57" s="52">
        <f t="shared" ca="1" si="118"/>
        <v>0.60954085829175009</v>
      </c>
      <c r="EF57" s="52">
        <f t="shared" ca="1" si="119"/>
        <v>0.67295242929599386</v>
      </c>
      <c r="EG57" s="52">
        <f t="shared" ca="1" si="120"/>
        <v>0.73781819861261266</v>
      </c>
      <c r="EH57" s="52">
        <f t="shared" ca="1" si="121"/>
        <v>0.79935053286583102</v>
      </c>
      <c r="EI57" s="52">
        <f t="shared" ca="1" si="122"/>
        <v>0.85630752740228011</v>
      </c>
      <c r="EJ57" s="52">
        <f t="shared" ca="1" si="123"/>
        <v>0.90647216594899249</v>
      </c>
      <c r="EK57" s="52">
        <f t="shared" ca="1" si="124"/>
        <v>0.95243511818551352</v>
      </c>
      <c r="EL57" s="52">
        <f t="shared" ca="1" si="125"/>
        <v>0.99592600902229689</v>
      </c>
      <c r="EM57" s="52">
        <f t="shared" ca="1" si="126"/>
        <v>0.93966072536701561</v>
      </c>
      <c r="EN57" s="52">
        <f t="shared" ca="1" si="127"/>
        <v>0.88464166896364083</v>
      </c>
      <c r="EO57" s="52">
        <f t="shared" ca="1" si="128"/>
        <v>0.83600095150287068</v>
      </c>
      <c r="EP57" s="52">
        <f t="shared" ca="1" si="129"/>
        <v>0.7908112092171462</v>
      </c>
      <c r="EQ57" s="52">
        <f t="shared" ca="1" si="130"/>
        <v>0.74907872912859685</v>
      </c>
      <c r="ER57" s="52">
        <f t="shared" ca="1" si="131"/>
        <v>0.70944747403739883</v>
      </c>
      <c r="ES57" s="52">
        <f t="shared" ca="1" si="132"/>
        <v>0.67116108362347804</v>
      </c>
      <c r="ET57" s="52">
        <f t="shared" ca="1" si="133"/>
        <v>0.63583743268679194</v>
      </c>
      <c r="EU57" s="52">
        <f t="shared" ca="1" si="134"/>
        <v>0.61135295544055157</v>
      </c>
      <c r="EV57" s="52">
        <f t="shared" ca="1" si="135"/>
        <v>0.60144547880652399</v>
      </c>
      <c r="EW57" s="52">
        <f t="shared" ca="1" si="136"/>
        <v>0.59526208547690185</v>
      </c>
      <c r="EX57" s="52">
        <f t="shared" ca="1" si="137"/>
        <v>0.59597207722880152</v>
      </c>
      <c r="EY57" s="52">
        <f t="shared" ca="1" si="138"/>
        <v>0.60461001302321071</v>
      </c>
      <c r="EZ57" s="52">
        <f t="shared" ca="1" si="139"/>
        <v>0.62791405551971891</v>
      </c>
      <c r="FA57" s="52">
        <f t="shared" ca="1" si="140"/>
        <v>0.68383994136601645</v>
      </c>
      <c r="FB57" s="52">
        <f t="shared" ca="1" si="141"/>
        <v>0.77053681953174413</v>
      </c>
      <c r="FC57" s="52">
        <f t="shared" ca="1" si="142"/>
        <v>0.88486433008019916</v>
      </c>
      <c r="FD57" s="52">
        <f t="shared" ca="1" si="143"/>
        <v>0.98596110068867349</v>
      </c>
      <c r="FE57" s="52">
        <f t="shared" ca="1" si="144"/>
        <v>0.85213600510796306</v>
      </c>
      <c r="FF57" s="52">
        <f t="shared" ca="1" si="145"/>
        <v>0.71382743769240076</v>
      </c>
      <c r="FG57" s="52">
        <f t="shared" ca="1" si="146"/>
        <v>0.57503555027232123</v>
      </c>
      <c r="FH57" s="52">
        <f t="shared" ca="1" si="147"/>
        <v>0.43918861490949579</v>
      </c>
      <c r="FI57" s="52">
        <f t="shared" ca="1" si="148"/>
        <v>0.31312278408922556</v>
      </c>
      <c r="FK57" s="52">
        <f t="shared" ca="1" si="149"/>
        <v>0.99592600902229689</v>
      </c>
      <c r="FL57" s="59">
        <f t="shared" ca="1" si="150"/>
        <v>7</v>
      </c>
      <c r="FM57" s="59" t="str">
        <f t="shared" ca="1" si="151"/>
        <v>Slope</v>
      </c>
      <c r="FN57" s="52">
        <f t="shared" ca="1" si="152"/>
        <v>0.8</v>
      </c>
      <c r="FP57" s="52">
        <f t="shared" ca="1" si="153"/>
        <v>0.53651361943058329</v>
      </c>
      <c r="FQ57" s="52">
        <f t="shared" ca="1" si="154"/>
        <v>0.55765080976533121</v>
      </c>
      <c r="FR57" s="52">
        <f t="shared" ca="1" si="155"/>
        <v>0.56816162175975971</v>
      </c>
      <c r="FS57" s="52">
        <f t="shared" ca="1" si="156"/>
        <v>0.57756128873305479</v>
      </c>
      <c r="FT57" s="52">
        <f t="shared" ca="1" si="157"/>
        <v>0.58543584246742664</v>
      </c>
      <c r="FU57" s="52">
        <f t="shared" ca="1" si="158"/>
        <v>0.59104627753855299</v>
      </c>
      <c r="FV57" s="52">
        <f t="shared" ca="1" si="159"/>
        <v>0.59525615050628233</v>
      </c>
      <c r="FW57" s="52">
        <f t="shared" ca="1" si="160"/>
        <v>0.5986420030074322</v>
      </c>
      <c r="FX57" s="52">
        <f t="shared" ca="1" si="161"/>
        <v>0.56877579734456074</v>
      </c>
      <c r="FY57" s="52">
        <f t="shared" ca="1" si="162"/>
        <v>0.53932500076565804</v>
      </c>
      <c r="FZ57" s="52">
        <f t="shared" ca="1" si="163"/>
        <v>0.51200031716762351</v>
      </c>
      <c r="GA57" s="52">
        <f t="shared" ca="1" si="164"/>
        <v>0.48582595862793765</v>
      </c>
      <c r="GB57" s="52">
        <f t="shared" ca="1" si="165"/>
        <v>0.46080402082064337</v>
      </c>
      <c r="GC57" s="52">
        <f t="shared" ca="1" si="166"/>
        <v>0.43648249134579958</v>
      </c>
      <c r="GD57" s="52">
        <f t="shared" ca="1" si="167"/>
        <v>0.4126092500967149</v>
      </c>
      <c r="GE57" s="52">
        <f t="shared" ca="1" si="168"/>
        <v>0.38972358867337509</v>
      </c>
      <c r="GF57" s="52">
        <f t="shared" ca="1" si="169"/>
        <v>0.37045098514685049</v>
      </c>
      <c r="GG57" s="52">
        <f t="shared" ca="1" si="170"/>
        <v>0.35603738182439687</v>
      </c>
      <c r="GH57" s="52">
        <f t="shared" ca="1" si="171"/>
        <v>0.34286513960341169</v>
      </c>
      <c r="GI57" s="52">
        <f t="shared" ca="1" si="172"/>
        <v>0.3319906924096005</v>
      </c>
      <c r="GJ57" s="52">
        <f t="shared" ca="1" si="173"/>
        <v>0.3237588932299591</v>
      </c>
      <c r="GK57" s="52">
        <f t="shared" ca="1" si="174"/>
        <v>0.32041579628435074</v>
      </c>
      <c r="GL57" s="52">
        <f t="shared" ca="1" si="175"/>
        <v>0.3279466471220055</v>
      </c>
      <c r="GM57" s="52">
        <f t="shared" ca="1" si="176"/>
        <v>0.34573449539947027</v>
      </c>
      <c r="GN57" s="52">
        <f t="shared" ca="1" si="177"/>
        <v>0.37273255447117748</v>
      </c>
      <c r="GO57" s="52">
        <f t="shared" ca="1" si="178"/>
        <v>0.39532036689622446</v>
      </c>
      <c r="GP57" s="52">
        <f t="shared" ca="1" si="179"/>
        <v>0.33960089059154319</v>
      </c>
      <c r="GQ57" s="52">
        <f t="shared" ca="1" si="180"/>
        <v>0.28238692367524471</v>
      </c>
      <c r="GR57" s="52">
        <f t="shared" ca="1" si="181"/>
        <v>0.22501185009077374</v>
      </c>
      <c r="GS57" s="52">
        <f t="shared" ca="1" si="182"/>
        <v>0.16861842719205414</v>
      </c>
      <c r="GT57" s="52">
        <f t="shared" ca="1" si="183"/>
        <v>0.11548537247418629</v>
      </c>
      <c r="GV57" s="52">
        <f t="shared" ca="1" si="184"/>
        <v>0.5986420030074322</v>
      </c>
      <c r="GW57" s="59">
        <f t="shared" ca="1" si="185"/>
        <v>7</v>
      </c>
      <c r="GX57" s="52">
        <f t="shared" ca="1" si="186"/>
        <v>0.99592600902229689</v>
      </c>
      <c r="GY57" s="52" t="str">
        <f t="shared" ca="1" si="187"/>
        <v>Slope</v>
      </c>
      <c r="GZ57" s="52">
        <f t="shared" ca="1" si="188"/>
        <v>0.8</v>
      </c>
      <c r="HB57" s="58">
        <f t="shared" si="189"/>
        <v>0.10290155410766601</v>
      </c>
      <c r="HC57" s="58"/>
      <c r="HE57" s="52">
        <f t="shared" si="190"/>
        <v>0.49063730716705334</v>
      </c>
      <c r="HF57" s="52">
        <f t="shared" si="191"/>
        <v>0</v>
      </c>
      <c r="HH57" s="52">
        <f t="shared" ca="1" si="192"/>
        <v>0.99592600902229689</v>
      </c>
      <c r="HI57" s="52" t="str">
        <f t="shared" ca="1" si="193"/>
        <v>Slope</v>
      </c>
      <c r="HJ57" s="59">
        <f t="shared" ca="1" si="194"/>
        <v>2</v>
      </c>
      <c r="HK57" s="52">
        <f t="shared" ca="1" si="195"/>
        <v>0.8</v>
      </c>
      <c r="HL57" s="52">
        <f t="shared" si="196"/>
        <v>0</v>
      </c>
      <c r="HM57" s="52">
        <f t="shared" si="197"/>
        <v>20</v>
      </c>
      <c r="HN57" s="52">
        <f t="shared" si="198"/>
        <v>-20</v>
      </c>
      <c r="HP57" s="52">
        <f t="shared" si="201"/>
        <v>6.0298681259155027E-4</v>
      </c>
      <c r="HR57" s="52">
        <f t="shared" si="199"/>
        <v>1.7100903192455682E-4</v>
      </c>
      <c r="HS57">
        <f t="shared" si="200"/>
        <v>1.8010216944507587E-3</v>
      </c>
    </row>
    <row r="58" spans="1:227" x14ac:dyDescent="0.2">
      <c r="A58" s="45">
        <v>20</v>
      </c>
      <c r="B58" s="35">
        <f t="shared" si="38"/>
        <v>2.1990740740740738E-3</v>
      </c>
      <c r="C58" s="28">
        <v>-10.2901554107666</v>
      </c>
      <c r="D58" s="95">
        <v>0</v>
      </c>
      <c r="E58" s="95">
        <v>999999</v>
      </c>
      <c r="F58" s="37">
        <f t="shared" si="26"/>
        <v>166666.5</v>
      </c>
      <c r="G58" s="38">
        <f t="shared" si="29"/>
        <v>0</v>
      </c>
      <c r="H58" s="102">
        <v>20</v>
      </c>
      <c r="I58" s="102">
        <v>2000</v>
      </c>
      <c r="J58" s="28">
        <v>-8.1303662061691302</v>
      </c>
      <c r="K58" s="126">
        <f t="shared" si="30"/>
        <v>-8.1303662061691304E-2</v>
      </c>
      <c r="L58" s="30">
        <f t="shared" si="27"/>
        <v>-8.1303662061691304E-2</v>
      </c>
      <c r="M58" s="101">
        <f t="shared" si="28"/>
        <v>-10.2901554107666</v>
      </c>
      <c r="N58" s="103">
        <f t="shared" si="39"/>
        <v>1.0798946022987348E-3</v>
      </c>
      <c r="P58" s="66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68"/>
      <c r="AD58" s="52">
        <f t="shared" ca="1" si="40"/>
        <v>0.98386112145265603</v>
      </c>
      <c r="AE58" s="52">
        <f t="shared" ca="1" si="40"/>
        <v>1.0000000000000004</v>
      </c>
      <c r="AF58" s="52">
        <f t="shared" ca="1" si="40"/>
        <v>0.97384123541044865</v>
      </c>
      <c r="AG58" s="52">
        <f t="shared" ca="1" si="40"/>
        <v>0.89617032570357225</v>
      </c>
      <c r="AH58" s="52">
        <f t="shared" ca="1" si="41"/>
        <v>0.77682362951180095</v>
      </c>
      <c r="AI58" s="52">
        <f t="shared" ca="1" si="41"/>
        <v>0.63232609819954866</v>
      </c>
      <c r="AJ58" s="52">
        <f t="shared" ca="1" si="41"/>
        <v>0.43907243939619933</v>
      </c>
      <c r="AK58" s="52">
        <f t="shared" ca="1" si="41"/>
        <v>0.20210614693633619</v>
      </c>
      <c r="AL58" s="52">
        <f t="shared" ca="1" si="42"/>
        <v>-2.9137677637635424E-2</v>
      </c>
      <c r="AM58" s="52">
        <f t="shared" ca="1" si="42"/>
        <v>-0.18129255048656076</v>
      </c>
      <c r="AN58" s="52">
        <f t="shared" ca="1" si="42"/>
        <v>-0.26640152644872073</v>
      </c>
      <c r="AO58" s="52">
        <f t="shared" ca="1" si="42"/>
        <v>-0.31397841064200593</v>
      </c>
      <c r="AP58" s="52">
        <f t="shared" ca="1" si="43"/>
        <v>-0.35047588685654157</v>
      </c>
      <c r="AQ58" s="52">
        <f t="shared" ca="1" si="43"/>
        <v>-0.3824681275255693</v>
      </c>
      <c r="AR58" s="52">
        <f t="shared" ca="1" si="43"/>
        <v>-0.41386921412160393</v>
      </c>
      <c r="AS58" s="52">
        <f t="shared" ca="1" si="43"/>
        <v>-0.45348599807671003</v>
      </c>
      <c r="AT58" s="52">
        <f t="shared" ca="1" si="44"/>
        <v>-0.49049246688711068</v>
      </c>
      <c r="AU58" s="52">
        <f t="shared" ca="1" si="44"/>
        <v>-0.55085852784414013</v>
      </c>
      <c r="AV58" s="52">
        <f t="shared" ca="1" si="44"/>
        <v>-0.61644952182457757</v>
      </c>
      <c r="AW58" s="52">
        <f t="shared" ca="1" si="44"/>
        <v>-0.67763449376195906</v>
      </c>
      <c r="AX58" s="52">
        <f t="shared" ca="1" si="45"/>
        <v>-0.73408667685149676</v>
      </c>
      <c r="AY58" s="52">
        <f t="shared" ca="1" si="45"/>
        <v>-0.75090198646195916</v>
      </c>
      <c r="AZ58" s="52">
        <f t="shared" ca="1" si="45"/>
        <v>-0.69196431708116635</v>
      </c>
      <c r="BA58" s="52">
        <f t="shared" ca="1" si="45"/>
        <v>-0.5621063749123032</v>
      </c>
      <c r="BB58" s="52">
        <f t="shared" ca="1" si="46"/>
        <v>-0.41201910024651939</v>
      </c>
      <c r="BC58" s="52">
        <f t="shared" ca="1" si="46"/>
        <v>-0.27141504951604439</v>
      </c>
      <c r="BD58" s="52">
        <f t="shared" ca="1" si="46"/>
        <v>-0.14147332815422409</v>
      </c>
      <c r="BE58" s="52">
        <f t="shared" ca="1" si="46"/>
        <v>-2.2094656662788245E-2</v>
      </c>
      <c r="BF58" s="52">
        <f t="shared" ca="1" si="47"/>
        <v>8.5961736669679809E-2</v>
      </c>
      <c r="BG58" s="52">
        <f t="shared" ca="1" si="47"/>
        <v>0.18313470577964167</v>
      </c>
      <c r="BH58" s="52">
        <f t="shared" ca="1" si="47"/>
        <v>0.26528516572781335</v>
      </c>
      <c r="BJ58" s="52">
        <f t="shared" si="48"/>
        <v>-4.0651831030845652E-3</v>
      </c>
      <c r="BK58" s="52">
        <f t="shared" si="49"/>
        <v>2.6234540697553342E-3</v>
      </c>
      <c r="BL58" s="52">
        <f t="shared" si="50"/>
        <v>1.3117270348776667E-4</v>
      </c>
      <c r="BM58" s="52">
        <f t="shared" si="51"/>
        <v>1.3117270348776667E-4</v>
      </c>
      <c r="BN58" s="52">
        <f t="shared" si="52"/>
        <v>0</v>
      </c>
      <c r="BO58" s="52">
        <f t="shared" si="53"/>
        <v>0</v>
      </c>
      <c r="BP58" s="52">
        <f t="shared" si="54"/>
        <v>1.5253520117850302E-3</v>
      </c>
      <c r="BQ58" s="52">
        <f t="shared" si="55"/>
        <v>0.05</v>
      </c>
      <c r="BS58" s="52">
        <f t="shared" ca="1" si="56"/>
        <v>0.32721117629215218</v>
      </c>
      <c r="BT58" s="52">
        <f t="shared" ca="1" si="57"/>
        <v>0.26234540697553338</v>
      </c>
      <c r="BU58" s="52">
        <f t="shared" ca="1" si="58"/>
        <v>0.20081307272231508</v>
      </c>
      <c r="BV58" s="52">
        <f t="shared" ca="1" si="59"/>
        <v>0.14385607818586593</v>
      </c>
      <c r="BW58" s="52">
        <f t="shared" ca="1" si="60"/>
        <v>9.3691439639153593E-2</v>
      </c>
      <c r="BX58" s="52">
        <f t="shared" ca="1" si="61"/>
        <v>4.7728487402632518E-2</v>
      </c>
      <c r="BY58" s="52">
        <f t="shared" ca="1" si="62"/>
        <v>-3.9103853895570114E-3</v>
      </c>
      <c r="BZ58" s="52">
        <f t="shared" ca="1" si="63"/>
        <v>-6.0175669044838322E-2</v>
      </c>
      <c r="CA58" s="52">
        <f t="shared" ca="1" si="64"/>
        <v>-0.11519472544821312</v>
      </c>
      <c r="CB58" s="52">
        <f t="shared" ca="1" si="65"/>
        <v>-0.16383544290898325</v>
      </c>
      <c r="CC58" s="52">
        <f t="shared" ca="1" si="66"/>
        <v>-0.2090251851947077</v>
      </c>
      <c r="CD58" s="52">
        <f t="shared" ca="1" si="67"/>
        <v>-0.25075766528325705</v>
      </c>
      <c r="CE58" s="52">
        <f t="shared" ca="1" si="68"/>
        <v>-0.29038892037445507</v>
      </c>
      <c r="CF58" s="52">
        <f t="shared" ca="1" si="69"/>
        <v>-0.32867531078837581</v>
      </c>
      <c r="CG58" s="52">
        <f t="shared" ca="1" si="70"/>
        <v>-0.36399896172506202</v>
      </c>
      <c r="CH58" s="52">
        <f t="shared" ca="1" si="71"/>
        <v>-0.38848343897130233</v>
      </c>
      <c r="CI58" s="52">
        <f t="shared" ca="1" si="72"/>
        <v>-0.39839091560532985</v>
      </c>
      <c r="CJ58" s="52">
        <f t="shared" ca="1" si="73"/>
        <v>-0.40457430893495205</v>
      </c>
      <c r="CK58" s="52">
        <f t="shared" ca="1" si="74"/>
        <v>-0.40386431718305243</v>
      </c>
      <c r="CL58" s="52">
        <f t="shared" ca="1" si="75"/>
        <v>-0.39522638138864319</v>
      </c>
      <c r="CM58" s="52">
        <f t="shared" ca="1" si="76"/>
        <v>-0.37192233889213505</v>
      </c>
      <c r="CN58" s="52">
        <f t="shared" ca="1" si="77"/>
        <v>-0.31599645304583746</v>
      </c>
      <c r="CO58" s="52">
        <f t="shared" ca="1" si="78"/>
        <v>-0.22929957488010977</v>
      </c>
      <c r="CP58" s="52">
        <f t="shared" ca="1" si="79"/>
        <v>-0.11497206433165476</v>
      </c>
      <c r="CQ58" s="52">
        <f t="shared" ca="1" si="80"/>
        <v>1.4202504899472604E-2</v>
      </c>
      <c r="CR58" s="52">
        <f t="shared" ca="1" si="81"/>
        <v>0.14802760048018299</v>
      </c>
      <c r="CS58" s="52">
        <f t="shared" ca="1" si="82"/>
        <v>0.28633616789574529</v>
      </c>
      <c r="CT58" s="52">
        <f t="shared" ca="1" si="83"/>
        <v>0.42512805531582487</v>
      </c>
      <c r="CU58" s="52">
        <f t="shared" ca="1" si="84"/>
        <v>0.56097499067865031</v>
      </c>
      <c r="CV58" s="52">
        <f t="shared" ca="1" si="85"/>
        <v>0.68704082149892054</v>
      </c>
      <c r="CW58" s="52">
        <f t="shared" ca="1" si="86"/>
        <v>0.79953521967775387</v>
      </c>
      <c r="CY58" s="51" t="str">
        <f t="shared" ca="1" si="87"/>
        <v>Slope</v>
      </c>
      <c r="CZ58" s="51" t="str">
        <f t="shared" ca="1" si="88"/>
        <v>Slope</v>
      </c>
      <c r="DA58" s="51" t="str">
        <f t="shared" ca="1" si="89"/>
        <v>Slope</v>
      </c>
      <c r="DB58" s="51" t="str">
        <f t="shared" ca="1" si="90"/>
        <v>Slope</v>
      </c>
      <c r="DC58" s="51" t="str">
        <f t="shared" ca="1" si="91"/>
        <v>Slope</v>
      </c>
      <c r="DD58" s="51" t="str">
        <f t="shared" ca="1" si="92"/>
        <v>Slope</v>
      </c>
      <c r="DE58" s="51" t="str">
        <f t="shared" ca="1" si="93"/>
        <v>Slope</v>
      </c>
      <c r="DF58" s="51" t="str">
        <f t="shared" ca="1" si="94"/>
        <v>Slope</v>
      </c>
      <c r="DG58" s="51" t="str">
        <f t="shared" ca="1" si="95"/>
        <v>Slope</v>
      </c>
      <c r="DH58" s="51" t="str">
        <f t="shared" ca="1" si="96"/>
        <v>Slope</v>
      </c>
      <c r="DI58" s="51" t="str">
        <f t="shared" ca="1" si="97"/>
        <v>Slope</v>
      </c>
      <c r="DJ58" s="51" t="str">
        <f t="shared" ca="1" si="98"/>
        <v>Slope</v>
      </c>
      <c r="DK58" s="51" t="str">
        <f t="shared" ca="1" si="99"/>
        <v>Slope</v>
      </c>
      <c r="DL58" s="51" t="str">
        <f t="shared" ca="1" si="100"/>
        <v>Slope</v>
      </c>
      <c r="DM58" s="51" t="str">
        <f t="shared" ca="1" si="101"/>
        <v>Slope</v>
      </c>
      <c r="DN58" s="51" t="str">
        <f t="shared" ca="1" si="102"/>
        <v>Slope</v>
      </c>
      <c r="DO58" s="51" t="str">
        <f t="shared" ca="1" si="103"/>
        <v>Slope</v>
      </c>
      <c r="DP58" s="51" t="str">
        <f t="shared" ca="1" si="104"/>
        <v>Slope</v>
      </c>
      <c r="DQ58" s="51" t="str">
        <f t="shared" ca="1" si="105"/>
        <v>Slope</v>
      </c>
      <c r="DR58" s="51" t="str">
        <f t="shared" ca="1" si="106"/>
        <v>Slope</v>
      </c>
      <c r="DS58" s="51" t="str">
        <f t="shared" ca="1" si="107"/>
        <v>Slope</v>
      </c>
      <c r="DT58" s="51" t="str">
        <f t="shared" ca="1" si="108"/>
        <v>Slope</v>
      </c>
      <c r="DU58" s="51" t="str">
        <f t="shared" ca="1" si="109"/>
        <v>Slope</v>
      </c>
      <c r="DV58" s="51" t="str">
        <f t="shared" ca="1" si="110"/>
        <v>Slope</v>
      </c>
      <c r="DW58" s="51" t="str">
        <f t="shared" ca="1" si="111"/>
        <v>Slope</v>
      </c>
      <c r="DX58" s="51" t="str">
        <f t="shared" ca="1" si="112"/>
        <v>Slope</v>
      </c>
      <c r="DY58" s="51" t="str">
        <f t="shared" ca="1" si="113"/>
        <v>Slope</v>
      </c>
      <c r="DZ58" s="51" t="str">
        <f t="shared" ca="1" si="114"/>
        <v>Slope</v>
      </c>
      <c r="EA58" s="51" t="str">
        <f t="shared" ca="1" si="115"/>
        <v>Slope</v>
      </c>
      <c r="EB58" s="51" t="str">
        <f t="shared" ca="1" si="116"/>
        <v>Slope</v>
      </c>
      <c r="EC58" s="51" t="str">
        <f t="shared" ca="1" si="117"/>
        <v>Slope</v>
      </c>
      <c r="EE58" s="52">
        <f t="shared" ca="1" si="118"/>
        <v>0.6729199964113356</v>
      </c>
      <c r="EF58" s="52">
        <f t="shared" ca="1" si="119"/>
        <v>0.7377857657279544</v>
      </c>
      <c r="EG58" s="52">
        <f t="shared" ca="1" si="120"/>
        <v>0.79931809998117265</v>
      </c>
      <c r="EH58" s="52">
        <f t="shared" ca="1" si="121"/>
        <v>0.85627509451762185</v>
      </c>
      <c r="EI58" s="52">
        <f t="shared" ca="1" si="122"/>
        <v>0.90643973306433412</v>
      </c>
      <c r="EJ58" s="52">
        <f t="shared" ca="1" si="123"/>
        <v>0.95240268530085526</v>
      </c>
      <c r="EK58" s="52">
        <f t="shared" ca="1" si="124"/>
        <v>0.99595844190695526</v>
      </c>
      <c r="EL58" s="52">
        <f t="shared" ca="1" si="125"/>
        <v>0.93969315825167388</v>
      </c>
      <c r="EM58" s="52">
        <f t="shared" ca="1" si="126"/>
        <v>0.88467410184829909</v>
      </c>
      <c r="EN58" s="52">
        <f t="shared" ca="1" si="127"/>
        <v>0.83603338438752894</v>
      </c>
      <c r="EO58" s="52">
        <f t="shared" ca="1" si="128"/>
        <v>0.79084364210180458</v>
      </c>
      <c r="EP58" s="52">
        <f t="shared" ca="1" si="129"/>
        <v>0.74911116201325512</v>
      </c>
      <c r="EQ58" s="52">
        <f t="shared" ca="1" si="130"/>
        <v>0.7094799069220572</v>
      </c>
      <c r="ER58" s="52">
        <f t="shared" ca="1" si="131"/>
        <v>0.67119351650813641</v>
      </c>
      <c r="ES58" s="52">
        <f t="shared" ca="1" si="132"/>
        <v>0.6358698655714502</v>
      </c>
      <c r="ET58" s="52">
        <f t="shared" ca="1" si="133"/>
        <v>0.61138538832520983</v>
      </c>
      <c r="EU58" s="52">
        <f t="shared" ca="1" si="134"/>
        <v>0.60147791169118237</v>
      </c>
      <c r="EV58" s="52">
        <f t="shared" ca="1" si="135"/>
        <v>0.59529451836156011</v>
      </c>
      <c r="EW58" s="52">
        <f t="shared" ca="1" si="136"/>
        <v>0.59600451011345978</v>
      </c>
      <c r="EX58" s="52">
        <f t="shared" ca="1" si="137"/>
        <v>0.60464244590786898</v>
      </c>
      <c r="EY58" s="52">
        <f t="shared" ca="1" si="138"/>
        <v>0.62794648840437717</v>
      </c>
      <c r="EZ58" s="52">
        <f t="shared" ca="1" si="139"/>
        <v>0.68387237425067471</v>
      </c>
      <c r="FA58" s="52">
        <f t="shared" ca="1" si="140"/>
        <v>0.77056925241640251</v>
      </c>
      <c r="FB58" s="52">
        <f t="shared" ca="1" si="141"/>
        <v>0.88489676296485742</v>
      </c>
      <c r="FC58" s="52">
        <f t="shared" ca="1" si="142"/>
        <v>0.98592866780401511</v>
      </c>
      <c r="FD58" s="52">
        <f t="shared" ca="1" si="143"/>
        <v>0.85210357222330479</v>
      </c>
      <c r="FE58" s="52">
        <f t="shared" ca="1" si="144"/>
        <v>0.71379500480774249</v>
      </c>
      <c r="FF58" s="52">
        <f t="shared" ca="1" si="145"/>
        <v>0.57500311738766285</v>
      </c>
      <c r="FG58" s="52">
        <f t="shared" ca="1" si="146"/>
        <v>0.43915618202483742</v>
      </c>
      <c r="FH58" s="52">
        <f t="shared" ca="1" si="147"/>
        <v>0.31309035120456719</v>
      </c>
      <c r="FI58" s="52">
        <f t="shared" ca="1" si="148"/>
        <v>0.20059595302573385</v>
      </c>
      <c r="FK58" s="52">
        <f t="shared" ca="1" si="149"/>
        <v>0.99595844190695526</v>
      </c>
      <c r="FL58" s="59">
        <f t="shared" ca="1" si="150"/>
        <v>6</v>
      </c>
      <c r="FM58" s="59" t="str">
        <f t="shared" ca="1" si="151"/>
        <v>Slope</v>
      </c>
      <c r="FN58" s="52">
        <f t="shared" ca="1" si="152"/>
        <v>0.83333333333333337</v>
      </c>
      <c r="FP58" s="52">
        <f t="shared" ca="1" si="153"/>
        <v>0.55763999880377857</v>
      </c>
      <c r="FQ58" s="52">
        <f t="shared" ca="1" si="154"/>
        <v>0.57926192190931813</v>
      </c>
      <c r="FR58" s="52">
        <f t="shared" ca="1" si="155"/>
        <v>0.588661588882613</v>
      </c>
      <c r="FS58" s="52">
        <f t="shared" ca="1" si="156"/>
        <v>0.59653614261698507</v>
      </c>
      <c r="FT58" s="52">
        <f t="shared" ca="1" si="157"/>
        <v>0.60214657768811142</v>
      </c>
      <c r="FU58" s="52">
        <f t="shared" ca="1" si="158"/>
        <v>0.60635645065584054</v>
      </c>
      <c r="FV58" s="52">
        <f t="shared" ca="1" si="159"/>
        <v>0.60976392508009614</v>
      </c>
      <c r="FW58" s="52">
        <f t="shared" ca="1" si="160"/>
        <v>0.57989771941722457</v>
      </c>
      <c r="FX58" s="52">
        <f t="shared" ca="1" si="161"/>
        <v>0.55044692283832186</v>
      </c>
      <c r="FY58" s="52">
        <f t="shared" ca="1" si="162"/>
        <v>0.52312223924028745</v>
      </c>
      <c r="FZ58" s="52">
        <f t="shared" ca="1" si="163"/>
        <v>0.49694788070060147</v>
      </c>
      <c r="GA58" s="52">
        <f t="shared" ca="1" si="164"/>
        <v>0.47192594289330725</v>
      </c>
      <c r="GB58" s="52">
        <f t="shared" ca="1" si="165"/>
        <v>0.44760441341846346</v>
      </c>
      <c r="GC58" s="52">
        <f t="shared" ca="1" si="166"/>
        <v>0.42373117216937878</v>
      </c>
      <c r="GD58" s="52">
        <f t="shared" ca="1" si="167"/>
        <v>0.40084551074603891</v>
      </c>
      <c r="GE58" s="52">
        <f t="shared" ca="1" si="168"/>
        <v>0.38157290721951437</v>
      </c>
      <c r="GF58" s="52">
        <f t="shared" ca="1" si="169"/>
        <v>0.36715930389706075</v>
      </c>
      <c r="GG58" s="52">
        <f t="shared" ca="1" si="170"/>
        <v>0.35398706167607558</v>
      </c>
      <c r="GH58" s="52">
        <f t="shared" ca="1" si="171"/>
        <v>0.34311261448226438</v>
      </c>
      <c r="GI58" s="52">
        <f t="shared" ca="1" si="172"/>
        <v>0.33488081530262298</v>
      </c>
      <c r="GJ58" s="52">
        <f t="shared" ca="1" si="173"/>
        <v>0.33153771835701462</v>
      </c>
      <c r="GK58" s="52">
        <f t="shared" ca="1" si="174"/>
        <v>0.33906856919466932</v>
      </c>
      <c r="GL58" s="52">
        <f t="shared" ca="1" si="175"/>
        <v>0.35685641747213415</v>
      </c>
      <c r="GM58" s="52">
        <f t="shared" ca="1" si="176"/>
        <v>0.38385447654384136</v>
      </c>
      <c r="GN58" s="52">
        <f t="shared" ca="1" si="177"/>
        <v>0.40642066704578272</v>
      </c>
      <c r="GO58" s="52">
        <f t="shared" ca="1" si="178"/>
        <v>0.35070119074110156</v>
      </c>
      <c r="GP58" s="52">
        <f t="shared" ca="1" si="179"/>
        <v>0.29348722382480302</v>
      </c>
      <c r="GQ58" s="52">
        <f t="shared" ca="1" si="180"/>
        <v>0.23611215024033202</v>
      </c>
      <c r="GR58" s="52">
        <f t="shared" ca="1" si="181"/>
        <v>0.17971872734161246</v>
      </c>
      <c r="GS58" s="52">
        <f t="shared" ca="1" si="182"/>
        <v>0.12658567262374462</v>
      </c>
      <c r="GT58" s="52">
        <f t="shared" ca="1" si="183"/>
        <v>7.7976428786355731E-2</v>
      </c>
      <c r="GV58" s="52">
        <f t="shared" ca="1" si="184"/>
        <v>0.60976392508009614</v>
      </c>
      <c r="GW58" s="59">
        <f t="shared" ca="1" si="185"/>
        <v>6</v>
      </c>
      <c r="GX58" s="52">
        <f t="shared" ca="1" si="186"/>
        <v>0.99595844190695526</v>
      </c>
      <c r="GY58" s="52" t="str">
        <f t="shared" ca="1" si="187"/>
        <v>Slope</v>
      </c>
      <c r="GZ58" s="52">
        <f t="shared" ca="1" si="188"/>
        <v>0.83333333333333337</v>
      </c>
      <c r="HB58" s="58">
        <f t="shared" si="189"/>
        <v>8.1303662061691304E-2</v>
      </c>
      <c r="HC58" s="58"/>
      <c r="HE58" s="52">
        <f t="shared" si="190"/>
        <v>0.59754687279462804</v>
      </c>
      <c r="HF58" s="52">
        <f t="shared" si="191"/>
        <v>0</v>
      </c>
      <c r="HH58" s="52">
        <f t="shared" ca="1" si="192"/>
        <v>0.99595844190695526</v>
      </c>
      <c r="HI58" s="52" t="str">
        <f t="shared" ca="1" si="193"/>
        <v>Slope</v>
      </c>
      <c r="HJ58" s="59">
        <f t="shared" ca="1" si="194"/>
        <v>2</v>
      </c>
      <c r="HK58" s="52">
        <f t="shared" ca="1" si="195"/>
        <v>0.83333333333333337</v>
      </c>
      <c r="HL58" s="52">
        <f t="shared" si="196"/>
        <v>0</v>
      </c>
      <c r="HM58" s="52">
        <f t="shared" si="197"/>
        <v>20</v>
      </c>
      <c r="HN58" s="52">
        <f t="shared" si="198"/>
        <v>-20</v>
      </c>
      <c r="HP58" s="52">
        <f t="shared" si="201"/>
        <v>1.0798946022987348E-3</v>
      </c>
      <c r="HR58" s="52">
        <f t="shared" si="199"/>
        <v>1.8775684250010388E-4</v>
      </c>
      <c r="HS58">
        <f t="shared" si="200"/>
        <v>1.5253520117850302E-3</v>
      </c>
    </row>
    <row r="59" spans="1:227" x14ac:dyDescent="0.2">
      <c r="A59" s="45">
        <v>21</v>
      </c>
      <c r="B59" s="35">
        <f t="shared" si="38"/>
        <v>2.3148148148148147E-3</v>
      </c>
      <c r="C59" s="28">
        <v>-8.1303662061691302</v>
      </c>
      <c r="D59" s="95">
        <v>0</v>
      </c>
      <c r="E59" s="95">
        <v>999999</v>
      </c>
      <c r="F59" s="37">
        <f t="shared" si="26"/>
        <v>166666.5</v>
      </c>
      <c r="G59" s="38">
        <f t="shared" si="29"/>
        <v>0</v>
      </c>
      <c r="H59" s="102">
        <v>20</v>
      </c>
      <c r="I59" s="102">
        <v>2000</v>
      </c>
      <c r="J59" s="28">
        <v>-6.4698588848113996</v>
      </c>
      <c r="K59" s="126">
        <f t="shared" si="30"/>
        <v>-6.4698588848113997E-2</v>
      </c>
      <c r="L59" s="30">
        <f t="shared" si="27"/>
        <v>-6.4698588848113997E-2</v>
      </c>
      <c r="M59" s="101">
        <f t="shared" si="28"/>
        <v>-8.1303662061691302</v>
      </c>
      <c r="N59" s="103">
        <f t="shared" si="39"/>
        <v>8.3025366067886533E-4</v>
      </c>
      <c r="P59" s="66"/>
      <c r="Q59" s="67"/>
      <c r="R59" s="67"/>
      <c r="S59" s="67"/>
      <c r="T59" s="67"/>
      <c r="U59" s="67"/>
      <c r="V59" s="67"/>
      <c r="W59" s="67"/>
      <c r="X59" s="67"/>
      <c r="Y59" s="67"/>
      <c r="Z59" s="67"/>
      <c r="AA59" s="68"/>
      <c r="AD59" s="52">
        <f t="shared" ca="1" si="40"/>
        <v>0.97384123541044831</v>
      </c>
      <c r="AE59" s="52">
        <f t="shared" ca="1" si="40"/>
        <v>1.0000000000000002</v>
      </c>
      <c r="AF59" s="52">
        <f t="shared" ca="1" si="40"/>
        <v>0.96314055073972615</v>
      </c>
      <c r="AG59" s="52">
        <f t="shared" ca="1" si="40"/>
        <v>0.86542334503059193</v>
      </c>
      <c r="AH59" s="52">
        <f t="shared" ca="1" si="41"/>
        <v>0.72776910088727698</v>
      </c>
      <c r="AI59" s="52">
        <f t="shared" ca="1" si="41"/>
        <v>0.54200579508093982</v>
      </c>
      <c r="AJ59" s="52">
        <f t="shared" ca="1" si="41"/>
        <v>0.31275014416735997</v>
      </c>
      <c r="AK59" s="52">
        <f t="shared" ca="1" si="41"/>
        <v>7.6593737373500836E-2</v>
      </c>
      <c r="AL59" s="52">
        <f t="shared" ca="1" si="42"/>
        <v>-8.2341363633720854E-2</v>
      </c>
      <c r="AM59" s="52">
        <f t="shared" ca="1" si="42"/>
        <v>-0.17580792100306894</v>
      </c>
      <c r="AN59" s="52">
        <f t="shared" ca="1" si="42"/>
        <v>-0.22739680985791802</v>
      </c>
      <c r="AO59" s="52">
        <f t="shared" ca="1" si="42"/>
        <v>-0.26147435011526859</v>
      </c>
      <c r="AP59" s="52">
        <f t="shared" ca="1" si="43"/>
        <v>-0.28457269150997233</v>
      </c>
      <c r="AQ59" s="52">
        <f t="shared" ca="1" si="43"/>
        <v>-0.3080815055185297</v>
      </c>
      <c r="AR59" s="52">
        <f t="shared" ca="1" si="43"/>
        <v>-0.3463028507351939</v>
      </c>
      <c r="AS59" s="52">
        <f t="shared" ca="1" si="43"/>
        <v>-0.38905179933799189</v>
      </c>
      <c r="AT59" s="52">
        <f t="shared" ca="1" si="44"/>
        <v>-0.46244074057009521</v>
      </c>
      <c r="AU59" s="52">
        <f t="shared" ca="1" si="44"/>
        <v>-0.54754351511834942</v>
      </c>
      <c r="AV59" s="52">
        <f t="shared" ca="1" si="44"/>
        <v>-0.63319420180261454</v>
      </c>
      <c r="AW59" s="52">
        <f t="shared" ca="1" si="44"/>
        <v>-0.71668283633230601</v>
      </c>
      <c r="AX59" s="52">
        <f t="shared" ca="1" si="45"/>
        <v>-0.77243981816485618</v>
      </c>
      <c r="AY59" s="52">
        <f t="shared" ca="1" si="45"/>
        <v>-0.7547487871013463</v>
      </c>
      <c r="AZ59" s="52">
        <f t="shared" ca="1" si="45"/>
        <v>-0.66144926620296407</v>
      </c>
      <c r="BA59" s="52">
        <f t="shared" ca="1" si="45"/>
        <v>-0.53425928273722545</v>
      </c>
      <c r="BB59" s="52">
        <f t="shared" ca="1" si="46"/>
        <v>-0.40061837391375416</v>
      </c>
      <c r="BC59" s="52">
        <f t="shared" ca="1" si="46"/>
        <v>-0.26902260814055573</v>
      </c>
      <c r="BD59" s="52">
        <f t="shared" ca="1" si="46"/>
        <v>-0.14246387289818549</v>
      </c>
      <c r="BE59" s="52">
        <f t="shared" ca="1" si="46"/>
        <v>-2.5852738456148824E-2</v>
      </c>
      <c r="BF59" s="52">
        <f t="shared" ca="1" si="47"/>
        <v>8.0564330403284506E-2</v>
      </c>
      <c r="BG59" s="52">
        <f t="shared" ca="1" si="47"/>
        <v>0.17260149042071876</v>
      </c>
      <c r="BH59" s="52">
        <f t="shared" ca="1" si="47"/>
        <v>0.25287930710442369</v>
      </c>
      <c r="BJ59" s="52">
        <f t="shared" si="48"/>
        <v>-3.2349294424056999E-3</v>
      </c>
      <c r="BK59" s="52">
        <f t="shared" si="49"/>
        <v>2.0081307272231501E-3</v>
      </c>
      <c r="BL59" s="52">
        <f t="shared" si="50"/>
        <v>1.0040653636115756E-4</v>
      </c>
      <c r="BM59" s="52">
        <f t="shared" si="51"/>
        <v>1.0040653636115756E-4</v>
      </c>
      <c r="BN59" s="52">
        <f t="shared" si="52"/>
        <v>0</v>
      </c>
      <c r="BO59" s="52">
        <f t="shared" si="53"/>
        <v>0</v>
      </c>
      <c r="BP59" s="52">
        <f t="shared" si="54"/>
        <v>1.3114266104095897E-3</v>
      </c>
      <c r="BQ59" s="52">
        <f t="shared" si="55"/>
        <v>0.05</v>
      </c>
      <c r="BS59" s="52">
        <f t="shared" ca="1" si="56"/>
        <v>0.26234540697553338</v>
      </c>
      <c r="BT59" s="52">
        <f t="shared" ca="1" si="57"/>
        <v>0.20081307272231508</v>
      </c>
      <c r="BU59" s="52">
        <f t="shared" ca="1" si="58"/>
        <v>0.14385607818586593</v>
      </c>
      <c r="BV59" s="52">
        <f t="shared" ca="1" si="59"/>
        <v>9.3691439639153593E-2</v>
      </c>
      <c r="BW59" s="52">
        <f t="shared" ca="1" si="60"/>
        <v>4.7728487402632518E-2</v>
      </c>
      <c r="BX59" s="52">
        <f t="shared" ca="1" si="61"/>
        <v>-3.9103853895570114E-3</v>
      </c>
      <c r="BY59" s="52">
        <f t="shared" ca="1" si="62"/>
        <v>-6.0175669044838322E-2</v>
      </c>
      <c r="BZ59" s="52">
        <f t="shared" ca="1" si="63"/>
        <v>-0.11519472544821312</v>
      </c>
      <c r="CA59" s="52">
        <f t="shared" ca="1" si="64"/>
        <v>-0.16383544290898325</v>
      </c>
      <c r="CB59" s="52">
        <f t="shared" ca="1" si="65"/>
        <v>-0.2090251851947077</v>
      </c>
      <c r="CC59" s="52">
        <f t="shared" ca="1" si="66"/>
        <v>-0.25075766528325705</v>
      </c>
      <c r="CD59" s="52">
        <f t="shared" ca="1" si="67"/>
        <v>-0.29038892037445507</v>
      </c>
      <c r="CE59" s="52">
        <f t="shared" ca="1" si="68"/>
        <v>-0.32867531078837581</v>
      </c>
      <c r="CF59" s="52">
        <f t="shared" ca="1" si="69"/>
        <v>-0.36399896172506202</v>
      </c>
      <c r="CG59" s="52">
        <f t="shared" ca="1" si="70"/>
        <v>-0.38848343897130233</v>
      </c>
      <c r="CH59" s="52">
        <f t="shared" ca="1" si="71"/>
        <v>-0.39839091560532985</v>
      </c>
      <c r="CI59" s="52">
        <f t="shared" ca="1" si="72"/>
        <v>-0.40457430893495205</v>
      </c>
      <c r="CJ59" s="52">
        <f t="shared" ca="1" si="73"/>
        <v>-0.40386431718305243</v>
      </c>
      <c r="CK59" s="52">
        <f t="shared" ca="1" si="74"/>
        <v>-0.39522638138864319</v>
      </c>
      <c r="CL59" s="52">
        <f t="shared" ca="1" si="75"/>
        <v>-0.37192233889213505</v>
      </c>
      <c r="CM59" s="52">
        <f t="shared" ca="1" si="76"/>
        <v>-0.31599645304583746</v>
      </c>
      <c r="CN59" s="52">
        <f t="shared" ca="1" si="77"/>
        <v>-0.22929957488010977</v>
      </c>
      <c r="CO59" s="52">
        <f t="shared" ca="1" si="78"/>
        <v>-0.11497206433165476</v>
      </c>
      <c r="CP59" s="52">
        <f t="shared" ca="1" si="79"/>
        <v>1.4202504899472604E-2</v>
      </c>
      <c r="CQ59" s="52">
        <f t="shared" ca="1" si="80"/>
        <v>0.14802760048018299</v>
      </c>
      <c r="CR59" s="52">
        <f t="shared" ca="1" si="81"/>
        <v>0.28633616789574529</v>
      </c>
      <c r="CS59" s="52">
        <f t="shared" ca="1" si="82"/>
        <v>0.42512805531582487</v>
      </c>
      <c r="CT59" s="52">
        <f t="shared" ca="1" si="83"/>
        <v>0.56097499067865031</v>
      </c>
      <c r="CU59" s="52">
        <f t="shared" ca="1" si="84"/>
        <v>0.68704082149892054</v>
      </c>
      <c r="CV59" s="52">
        <f t="shared" ca="1" si="85"/>
        <v>0.79953521967775387</v>
      </c>
      <c r="CW59" s="52">
        <f t="shared" ca="1" si="86"/>
        <v>0.89927060932161329</v>
      </c>
      <c r="CY59" s="51" t="str">
        <f t="shared" ca="1" si="87"/>
        <v>Slope</v>
      </c>
      <c r="CZ59" s="51" t="str">
        <f t="shared" ca="1" si="88"/>
        <v>Slope</v>
      </c>
      <c r="DA59" s="51" t="str">
        <f t="shared" ca="1" si="89"/>
        <v>Slope</v>
      </c>
      <c r="DB59" s="51" t="str">
        <f t="shared" ca="1" si="90"/>
        <v>Slope</v>
      </c>
      <c r="DC59" s="51" t="str">
        <f t="shared" ca="1" si="91"/>
        <v>Slope</v>
      </c>
      <c r="DD59" s="51" t="str">
        <f t="shared" ca="1" si="92"/>
        <v>Slope</v>
      </c>
      <c r="DE59" s="51" t="str">
        <f t="shared" ca="1" si="93"/>
        <v>Slope</v>
      </c>
      <c r="DF59" s="51" t="str">
        <f t="shared" ca="1" si="94"/>
        <v>Slope</v>
      </c>
      <c r="DG59" s="51" t="str">
        <f t="shared" ca="1" si="95"/>
        <v>Slope</v>
      </c>
      <c r="DH59" s="51" t="str">
        <f t="shared" ca="1" si="96"/>
        <v>Slope</v>
      </c>
      <c r="DI59" s="51" t="str">
        <f t="shared" ca="1" si="97"/>
        <v>Slope</v>
      </c>
      <c r="DJ59" s="51" t="str">
        <f t="shared" ca="1" si="98"/>
        <v>Slope</v>
      </c>
      <c r="DK59" s="51" t="str">
        <f t="shared" ca="1" si="99"/>
        <v>Slope</v>
      </c>
      <c r="DL59" s="51" t="str">
        <f t="shared" ca="1" si="100"/>
        <v>Slope</v>
      </c>
      <c r="DM59" s="51" t="str">
        <f t="shared" ca="1" si="101"/>
        <v>Slope</v>
      </c>
      <c r="DN59" s="51" t="str">
        <f t="shared" ca="1" si="102"/>
        <v>Slope</v>
      </c>
      <c r="DO59" s="51" t="str">
        <f t="shared" ca="1" si="103"/>
        <v>Slope</v>
      </c>
      <c r="DP59" s="51" t="str">
        <f t="shared" ca="1" si="104"/>
        <v>Slope</v>
      </c>
      <c r="DQ59" s="51" t="str">
        <f t="shared" ca="1" si="105"/>
        <v>Slope</v>
      </c>
      <c r="DR59" s="51" t="str">
        <f t="shared" ca="1" si="106"/>
        <v>Slope</v>
      </c>
      <c r="DS59" s="51" t="str">
        <f t="shared" ca="1" si="107"/>
        <v>Slope</v>
      </c>
      <c r="DT59" s="51" t="str">
        <f t="shared" ca="1" si="108"/>
        <v>Slope</v>
      </c>
      <c r="DU59" s="51" t="str">
        <f t="shared" ca="1" si="109"/>
        <v>Slope</v>
      </c>
      <c r="DV59" s="51" t="str">
        <f t="shared" ca="1" si="110"/>
        <v>Slope</v>
      </c>
      <c r="DW59" s="51" t="str">
        <f t="shared" ca="1" si="111"/>
        <v>Slope</v>
      </c>
      <c r="DX59" s="51" t="str">
        <f t="shared" ca="1" si="112"/>
        <v>Slope</v>
      </c>
      <c r="DY59" s="51" t="str">
        <f t="shared" ca="1" si="113"/>
        <v>Slope</v>
      </c>
      <c r="DZ59" s="51" t="str">
        <f t="shared" ca="1" si="114"/>
        <v>Slope</v>
      </c>
      <c r="EA59" s="51" t="str">
        <f t="shared" ca="1" si="115"/>
        <v>Slope</v>
      </c>
      <c r="EB59" s="51" t="str">
        <f t="shared" ca="1" si="116"/>
        <v>Slope</v>
      </c>
      <c r="EC59" s="51" t="str">
        <f t="shared" ca="1" si="117"/>
        <v>Slope</v>
      </c>
      <c r="EE59" s="52">
        <f t="shared" ca="1" si="118"/>
        <v>0.7377549995608278</v>
      </c>
      <c r="EF59" s="52">
        <f t="shared" ca="1" si="119"/>
        <v>0.79928733381404604</v>
      </c>
      <c r="EG59" s="52">
        <f t="shared" ca="1" si="120"/>
        <v>0.85624432835049524</v>
      </c>
      <c r="EH59" s="52">
        <f t="shared" ca="1" si="121"/>
        <v>0.90640896689720751</v>
      </c>
      <c r="EI59" s="52">
        <f t="shared" ca="1" si="122"/>
        <v>0.95237191913372865</v>
      </c>
      <c r="EJ59" s="52">
        <f t="shared" ca="1" si="123"/>
        <v>0.99598920807408187</v>
      </c>
      <c r="EK59" s="52">
        <f t="shared" ca="1" si="124"/>
        <v>0.93972392441880048</v>
      </c>
      <c r="EL59" s="52">
        <f t="shared" ca="1" si="125"/>
        <v>0.88470486801542569</v>
      </c>
      <c r="EM59" s="52">
        <f t="shared" ca="1" si="126"/>
        <v>0.83606415055465555</v>
      </c>
      <c r="EN59" s="52">
        <f t="shared" ca="1" si="127"/>
        <v>0.79087440826893118</v>
      </c>
      <c r="EO59" s="52">
        <f t="shared" ca="1" si="128"/>
        <v>0.74914192818038172</v>
      </c>
      <c r="EP59" s="52">
        <f t="shared" ca="1" si="129"/>
        <v>0.70951067308918381</v>
      </c>
      <c r="EQ59" s="52">
        <f t="shared" ca="1" si="130"/>
        <v>0.67122428267526302</v>
      </c>
      <c r="ER59" s="52">
        <f t="shared" ca="1" si="131"/>
        <v>0.6359006317385768</v>
      </c>
      <c r="ES59" s="52">
        <f t="shared" ca="1" si="132"/>
        <v>0.61141615449233644</v>
      </c>
      <c r="ET59" s="52">
        <f t="shared" ca="1" si="133"/>
        <v>0.60150867785830897</v>
      </c>
      <c r="EU59" s="52">
        <f t="shared" ca="1" si="134"/>
        <v>0.59532528452868672</v>
      </c>
      <c r="EV59" s="52">
        <f t="shared" ca="1" si="135"/>
        <v>0.59603527628058639</v>
      </c>
      <c r="EW59" s="52">
        <f t="shared" ca="1" si="136"/>
        <v>0.60467321207499558</v>
      </c>
      <c r="EX59" s="52">
        <f t="shared" ca="1" si="137"/>
        <v>0.62797725457150377</v>
      </c>
      <c r="EY59" s="52">
        <f t="shared" ca="1" si="138"/>
        <v>0.68390314041780131</v>
      </c>
      <c r="EZ59" s="52">
        <f t="shared" ca="1" si="139"/>
        <v>0.77060001858352911</v>
      </c>
      <c r="FA59" s="52">
        <f t="shared" ca="1" si="140"/>
        <v>0.88492752913198403</v>
      </c>
      <c r="FB59" s="52">
        <f t="shared" ca="1" si="141"/>
        <v>0.98589790163688851</v>
      </c>
      <c r="FC59" s="52">
        <f t="shared" ca="1" si="142"/>
        <v>0.85207280605617819</v>
      </c>
      <c r="FD59" s="52">
        <f t="shared" ca="1" si="143"/>
        <v>0.71376423864061589</v>
      </c>
      <c r="FE59" s="52">
        <f t="shared" ca="1" si="144"/>
        <v>0.57497235122053625</v>
      </c>
      <c r="FF59" s="52">
        <f t="shared" ca="1" si="145"/>
        <v>0.43912541585771081</v>
      </c>
      <c r="FG59" s="52">
        <f t="shared" ca="1" si="146"/>
        <v>0.31305958503744058</v>
      </c>
      <c r="FH59" s="52">
        <f t="shared" ca="1" si="147"/>
        <v>0.20056518685860725</v>
      </c>
      <c r="FI59" s="52">
        <f t="shared" ca="1" si="148"/>
        <v>0.10082979721474783</v>
      </c>
      <c r="FK59" s="52">
        <f t="shared" ca="1" si="149"/>
        <v>0.99598920807408187</v>
      </c>
      <c r="FL59" s="59">
        <f t="shared" ca="1" si="150"/>
        <v>5</v>
      </c>
      <c r="FM59" s="59" t="str">
        <f t="shared" ca="1" si="151"/>
        <v>Slope</v>
      </c>
      <c r="FN59" s="52">
        <f t="shared" ca="1" si="152"/>
        <v>0.8666666666666667</v>
      </c>
      <c r="FP59" s="52">
        <f t="shared" ca="1" si="153"/>
        <v>0.57925166652027593</v>
      </c>
      <c r="FQ59" s="52">
        <f t="shared" ca="1" si="154"/>
        <v>0.59976244460468198</v>
      </c>
      <c r="FR59" s="52">
        <f t="shared" ca="1" si="155"/>
        <v>0.60763699833905394</v>
      </c>
      <c r="FS59" s="52">
        <f t="shared" ca="1" si="156"/>
        <v>0.61324743341018029</v>
      </c>
      <c r="FT59" s="52">
        <f t="shared" ca="1" si="157"/>
        <v>0.61745730637790952</v>
      </c>
      <c r="FU59" s="52">
        <f t="shared" ca="1" si="158"/>
        <v>0.62088529158024941</v>
      </c>
      <c r="FV59" s="52">
        <f t="shared" ca="1" si="159"/>
        <v>0.59101908591737795</v>
      </c>
      <c r="FW59" s="52">
        <f t="shared" ca="1" si="160"/>
        <v>0.56156828933847525</v>
      </c>
      <c r="FX59" s="52">
        <f t="shared" ca="1" si="161"/>
        <v>0.53424360574044072</v>
      </c>
      <c r="FY59" s="52">
        <f t="shared" ca="1" si="162"/>
        <v>0.50806924720075486</v>
      </c>
      <c r="FZ59" s="52">
        <f t="shared" ca="1" si="163"/>
        <v>0.48304730939346052</v>
      </c>
      <c r="GA59" s="52">
        <f t="shared" ca="1" si="164"/>
        <v>0.45872577991861685</v>
      </c>
      <c r="GB59" s="52">
        <f t="shared" ca="1" si="165"/>
        <v>0.43485253866953211</v>
      </c>
      <c r="GC59" s="52">
        <f t="shared" ca="1" si="166"/>
        <v>0.41196687724619224</v>
      </c>
      <c r="GD59" s="52">
        <f t="shared" ca="1" si="167"/>
        <v>0.3926942737196677</v>
      </c>
      <c r="GE59" s="52">
        <f t="shared" ca="1" si="168"/>
        <v>0.37828067039721408</v>
      </c>
      <c r="GF59" s="52">
        <f t="shared" ca="1" si="169"/>
        <v>0.36510842817622891</v>
      </c>
      <c r="GG59" s="52">
        <f t="shared" ca="1" si="170"/>
        <v>0.35423398098241765</v>
      </c>
      <c r="GH59" s="52">
        <f t="shared" ca="1" si="171"/>
        <v>0.34600218180277631</v>
      </c>
      <c r="GI59" s="52">
        <f t="shared" ca="1" si="172"/>
        <v>0.34265908485716789</v>
      </c>
      <c r="GJ59" s="52">
        <f t="shared" ca="1" si="173"/>
        <v>0.35018993569482265</v>
      </c>
      <c r="GK59" s="52">
        <f t="shared" ca="1" si="174"/>
        <v>0.36797778397228748</v>
      </c>
      <c r="GL59" s="52">
        <f t="shared" ca="1" si="175"/>
        <v>0.39497584304399469</v>
      </c>
      <c r="GM59" s="52">
        <f t="shared" ca="1" si="176"/>
        <v>0.4175215227678517</v>
      </c>
      <c r="GN59" s="52">
        <f t="shared" ca="1" si="177"/>
        <v>0.36180204646317049</v>
      </c>
      <c r="GO59" s="52">
        <f t="shared" ca="1" si="178"/>
        <v>0.30458807954687195</v>
      </c>
      <c r="GP59" s="52">
        <f t="shared" ca="1" si="179"/>
        <v>0.24721300596240092</v>
      </c>
      <c r="GQ59" s="52">
        <f t="shared" ca="1" si="180"/>
        <v>0.19081958306368135</v>
      </c>
      <c r="GR59" s="52">
        <f t="shared" ca="1" si="181"/>
        <v>0.13768652834581352</v>
      </c>
      <c r="GS59" s="52">
        <f t="shared" ca="1" si="182"/>
        <v>8.9077284508424628E-2</v>
      </c>
      <c r="GT59" s="52">
        <f t="shared" ca="1" si="183"/>
        <v>4.4721043516027049E-2</v>
      </c>
      <c r="GV59" s="52">
        <f t="shared" ca="1" si="184"/>
        <v>0.62088529158024941</v>
      </c>
      <c r="GW59" s="59">
        <f t="shared" ca="1" si="185"/>
        <v>5</v>
      </c>
      <c r="GX59" s="52">
        <f t="shared" ca="1" si="186"/>
        <v>0.99598920807408187</v>
      </c>
      <c r="GY59" s="52" t="str">
        <f t="shared" ca="1" si="187"/>
        <v>Slope</v>
      </c>
      <c r="GZ59" s="52">
        <f t="shared" ca="1" si="188"/>
        <v>0.8666666666666667</v>
      </c>
      <c r="HB59" s="58">
        <f t="shared" si="189"/>
        <v>6.4698588848113997E-2</v>
      </c>
      <c r="HC59" s="58"/>
      <c r="HE59" s="52">
        <f t="shared" si="190"/>
        <v>0.67974198520183571</v>
      </c>
      <c r="HF59" s="52">
        <f t="shared" si="191"/>
        <v>0</v>
      </c>
      <c r="HH59" s="52">
        <f t="shared" ca="1" si="192"/>
        <v>0.99598920807408187</v>
      </c>
      <c r="HI59" s="52" t="str">
        <f t="shared" ca="1" si="193"/>
        <v>Slope</v>
      </c>
      <c r="HJ59" s="59">
        <f t="shared" ca="1" si="194"/>
        <v>2</v>
      </c>
      <c r="HK59" s="52">
        <f t="shared" ca="1" si="195"/>
        <v>0.8666666666666667</v>
      </c>
      <c r="HL59" s="52">
        <f t="shared" si="196"/>
        <v>0</v>
      </c>
      <c r="HM59" s="52">
        <f t="shared" si="197"/>
        <v>20</v>
      </c>
      <c r="HN59" s="52">
        <f t="shared" si="198"/>
        <v>-20</v>
      </c>
      <c r="HP59" s="52">
        <f t="shared" si="201"/>
        <v>8.3025366067886533E-4</v>
      </c>
      <c r="HR59" s="52">
        <f t="shared" si="199"/>
        <v>2.0675435046284339E-4</v>
      </c>
      <c r="HS59">
        <f t="shared" si="200"/>
        <v>1.3114266104095897E-3</v>
      </c>
    </row>
    <row r="60" spans="1:227" x14ac:dyDescent="0.2">
      <c r="A60" s="45">
        <v>22</v>
      </c>
      <c r="B60" s="35">
        <f t="shared" si="38"/>
        <v>2.4305555555555556E-3</v>
      </c>
      <c r="C60" s="28">
        <v>-6.4698588848113996</v>
      </c>
      <c r="D60" s="95">
        <v>0</v>
      </c>
      <c r="E60" s="95">
        <v>999999</v>
      </c>
      <c r="F60" s="37">
        <f t="shared" si="26"/>
        <v>166666.5</v>
      </c>
      <c r="G60" s="38">
        <f t="shared" si="29"/>
        <v>0</v>
      </c>
      <c r="H60" s="102">
        <v>20</v>
      </c>
      <c r="I60" s="102">
        <v>2000</v>
      </c>
      <c r="J60" s="28">
        <v>-4.6467858552932704</v>
      </c>
      <c r="K60" s="126">
        <f t="shared" si="30"/>
        <v>-4.64678585529327E-2</v>
      </c>
      <c r="L60" s="30">
        <f t="shared" si="27"/>
        <v>-4.64678585529327E-2</v>
      </c>
      <c r="M60" s="101">
        <f t="shared" si="28"/>
        <v>-6.4698588848113996</v>
      </c>
      <c r="N60" s="103">
        <f t="shared" si="39"/>
        <v>9.1153651475906448E-4</v>
      </c>
      <c r="P60" s="66"/>
      <c r="Q60" s="67"/>
      <c r="R60" s="67"/>
      <c r="S60" s="67"/>
      <c r="T60" s="67"/>
      <c r="U60" s="67"/>
      <c r="V60" s="67"/>
      <c r="W60" s="67"/>
      <c r="X60" s="67"/>
      <c r="Y60" s="67"/>
      <c r="Z60" s="67"/>
      <c r="AA60" s="68"/>
      <c r="AD60" s="52">
        <f t="shared" ca="1" si="40"/>
        <v>0.96314055073972615</v>
      </c>
      <c r="AE60" s="52">
        <f t="shared" ca="1" si="40"/>
        <v>1</v>
      </c>
      <c r="AF60" s="52">
        <f t="shared" ca="1" si="40"/>
        <v>0.95560725549980952</v>
      </c>
      <c r="AG60" s="52">
        <f t="shared" ca="1" si="40"/>
        <v>0.84488150739572099</v>
      </c>
      <c r="AH60" s="52">
        <f t="shared" ca="1" si="41"/>
        <v>0.67410515409705185</v>
      </c>
      <c r="AI60" s="52">
        <f t="shared" ca="1" si="41"/>
        <v>0.45886169305679675</v>
      </c>
      <c r="AJ60" s="52">
        <f t="shared" ca="1" si="41"/>
        <v>0.23199360103319674</v>
      </c>
      <c r="AK60" s="52">
        <f t="shared" ca="1" si="41"/>
        <v>6.3316723630849836E-2</v>
      </c>
      <c r="AL60" s="52">
        <f t="shared" ca="1" si="42"/>
        <v>-3.8577959854979534E-2</v>
      </c>
      <c r="AM60" s="52">
        <f t="shared" ca="1" si="42"/>
        <v>-9.9358634508717542E-2</v>
      </c>
      <c r="AN60" s="52">
        <f t="shared" ca="1" si="42"/>
        <v>-0.13789382367180258</v>
      </c>
      <c r="AO60" s="52">
        <f t="shared" ca="1" si="42"/>
        <v>-0.1585898763616356</v>
      </c>
      <c r="AP60" s="52">
        <f t="shared" ca="1" si="43"/>
        <v>-0.172907827251055</v>
      </c>
      <c r="AQ60" s="52">
        <f t="shared" ca="1" si="43"/>
        <v>-0.20375974037850975</v>
      </c>
      <c r="AR60" s="52">
        <f t="shared" ca="1" si="43"/>
        <v>-0.24659007882090911</v>
      </c>
      <c r="AS60" s="52">
        <f t="shared" ca="1" si="43"/>
        <v>-0.32774960069984194</v>
      </c>
      <c r="AT60" s="52">
        <f t="shared" ca="1" si="44"/>
        <v>-0.42901514474493013</v>
      </c>
      <c r="AU60" s="52">
        <f t="shared" ca="1" si="44"/>
        <v>-0.53882308407512858</v>
      </c>
      <c r="AV60" s="52">
        <f t="shared" ca="1" si="44"/>
        <v>-0.65631299715210822</v>
      </c>
      <c r="AW60" s="52">
        <f t="shared" ca="1" si="44"/>
        <v>-0.7586935958990112</v>
      </c>
      <c r="AX60" s="52">
        <f t="shared" ca="1" si="45"/>
        <v>-0.79514655207176643</v>
      </c>
      <c r="AY60" s="52">
        <f t="shared" ca="1" si="45"/>
        <v>-0.74952682260365466</v>
      </c>
      <c r="AZ60" s="52">
        <f t="shared" ca="1" si="45"/>
        <v>-0.66095274726807118</v>
      </c>
      <c r="BA60" s="52">
        <f t="shared" ca="1" si="45"/>
        <v>-0.55197752735174199</v>
      </c>
      <c r="BB60" s="52">
        <f t="shared" ca="1" si="46"/>
        <v>-0.42948209598432668</v>
      </c>
      <c r="BC60" s="52">
        <f t="shared" ca="1" si="46"/>
        <v>-0.30326180307088757</v>
      </c>
      <c r="BD60" s="52">
        <f t="shared" ca="1" si="46"/>
        <v>-0.18068405275634949</v>
      </c>
      <c r="BE60" s="52">
        <f t="shared" ca="1" si="46"/>
        <v>-6.6131238046888072E-2</v>
      </c>
      <c r="BF60" s="52">
        <f t="shared" ca="1" si="47"/>
        <v>3.5418568524711397E-2</v>
      </c>
      <c r="BG60" s="52">
        <f t="shared" ca="1" si="47"/>
        <v>0.12610692667990378</v>
      </c>
      <c r="BH60" s="52">
        <f t="shared" ca="1" si="47"/>
        <v>0.20709939422228643</v>
      </c>
      <c r="BJ60" s="52">
        <f t="shared" si="48"/>
        <v>-2.3233929276466354E-3</v>
      </c>
      <c r="BK60" s="52">
        <f t="shared" si="49"/>
        <v>1.4385607818586594E-3</v>
      </c>
      <c r="BL60" s="52">
        <f t="shared" si="50"/>
        <v>7.1928039092932931E-5</v>
      </c>
      <c r="BM60" s="52">
        <f t="shared" si="51"/>
        <v>7.1928039092932931E-5</v>
      </c>
      <c r="BN60" s="52">
        <f t="shared" si="52"/>
        <v>0</v>
      </c>
      <c r="BO60" s="52">
        <f t="shared" si="53"/>
        <v>0</v>
      </c>
      <c r="BP60" s="52">
        <f t="shared" si="54"/>
        <v>1.1505746596403874E-3</v>
      </c>
      <c r="BQ60" s="52">
        <f t="shared" si="55"/>
        <v>0.05</v>
      </c>
      <c r="BS60" s="52">
        <f t="shared" ca="1" si="56"/>
        <v>0.20081307272231508</v>
      </c>
      <c r="BT60" s="52">
        <f t="shared" ca="1" si="57"/>
        <v>0.14385607818586593</v>
      </c>
      <c r="BU60" s="52">
        <f t="shared" ca="1" si="58"/>
        <v>9.3691439639153593E-2</v>
      </c>
      <c r="BV60" s="52">
        <f t="shared" ca="1" si="59"/>
        <v>4.7728487402632518E-2</v>
      </c>
      <c r="BW60" s="52">
        <f t="shared" ca="1" si="60"/>
        <v>-3.9103853895570114E-3</v>
      </c>
      <c r="BX60" s="52">
        <f t="shared" ca="1" si="61"/>
        <v>-6.0175669044838322E-2</v>
      </c>
      <c r="BY60" s="52">
        <f t="shared" ca="1" si="62"/>
        <v>-0.11519472544821312</v>
      </c>
      <c r="BZ60" s="52">
        <f t="shared" ca="1" si="63"/>
        <v>-0.16383544290898325</v>
      </c>
      <c r="CA60" s="52">
        <f t="shared" ca="1" si="64"/>
        <v>-0.2090251851947077</v>
      </c>
      <c r="CB60" s="52">
        <f t="shared" ca="1" si="65"/>
        <v>-0.25075766528325705</v>
      </c>
      <c r="CC60" s="52">
        <f t="shared" ca="1" si="66"/>
        <v>-0.29038892037445507</v>
      </c>
      <c r="CD60" s="52">
        <f t="shared" ca="1" si="67"/>
        <v>-0.32867531078837581</v>
      </c>
      <c r="CE60" s="52">
        <f t="shared" ca="1" si="68"/>
        <v>-0.36399896172506202</v>
      </c>
      <c r="CF60" s="52">
        <f t="shared" ca="1" si="69"/>
        <v>-0.38848343897130233</v>
      </c>
      <c r="CG60" s="52">
        <f t="shared" ca="1" si="70"/>
        <v>-0.39839091560532985</v>
      </c>
      <c r="CH60" s="52">
        <f t="shared" ca="1" si="71"/>
        <v>-0.40457430893495205</v>
      </c>
      <c r="CI60" s="52">
        <f t="shared" ca="1" si="72"/>
        <v>-0.40386431718305243</v>
      </c>
      <c r="CJ60" s="52">
        <f t="shared" ca="1" si="73"/>
        <v>-0.39522638138864319</v>
      </c>
      <c r="CK60" s="52">
        <f t="shared" ca="1" si="74"/>
        <v>-0.37192233889213505</v>
      </c>
      <c r="CL60" s="52">
        <f t="shared" ca="1" si="75"/>
        <v>-0.31599645304583746</v>
      </c>
      <c r="CM60" s="52">
        <f t="shared" ca="1" si="76"/>
        <v>-0.22929957488010977</v>
      </c>
      <c r="CN60" s="52">
        <f t="shared" ca="1" si="77"/>
        <v>-0.11497206433165476</v>
      </c>
      <c r="CO60" s="52">
        <f t="shared" ca="1" si="78"/>
        <v>1.4202504899472604E-2</v>
      </c>
      <c r="CP60" s="52">
        <f t="shared" ca="1" si="79"/>
        <v>0.14802760048018299</v>
      </c>
      <c r="CQ60" s="52">
        <f t="shared" ca="1" si="80"/>
        <v>0.28633616789574529</v>
      </c>
      <c r="CR60" s="52">
        <f t="shared" ca="1" si="81"/>
        <v>0.42512805531582487</v>
      </c>
      <c r="CS60" s="52">
        <f t="shared" ca="1" si="82"/>
        <v>0.56097499067865031</v>
      </c>
      <c r="CT60" s="52">
        <f t="shared" ca="1" si="83"/>
        <v>0.68704082149892054</v>
      </c>
      <c r="CU60" s="52">
        <f t="shared" ca="1" si="84"/>
        <v>0.79953521967775387</v>
      </c>
      <c r="CV60" s="52">
        <f t="shared" ca="1" si="85"/>
        <v>0.89927060932161329</v>
      </c>
      <c r="CW60" s="52">
        <f t="shared" ca="1" si="86"/>
        <v>0.98687376217135481</v>
      </c>
      <c r="CY60" s="51" t="str">
        <f t="shared" ca="1" si="87"/>
        <v>Slope</v>
      </c>
      <c r="CZ60" s="51" t="str">
        <f t="shared" ca="1" si="88"/>
        <v>Slope</v>
      </c>
      <c r="DA60" s="51" t="str">
        <f t="shared" ca="1" si="89"/>
        <v>Slope</v>
      </c>
      <c r="DB60" s="51" t="str">
        <f t="shared" ca="1" si="90"/>
        <v>Slope</v>
      </c>
      <c r="DC60" s="51" t="str">
        <f t="shared" ca="1" si="91"/>
        <v>Slope</v>
      </c>
      <c r="DD60" s="51" t="str">
        <f t="shared" ca="1" si="92"/>
        <v>Slope</v>
      </c>
      <c r="DE60" s="51" t="str">
        <f t="shared" ca="1" si="93"/>
        <v>Slope</v>
      </c>
      <c r="DF60" s="51" t="str">
        <f t="shared" ca="1" si="94"/>
        <v>Slope</v>
      </c>
      <c r="DG60" s="51" t="str">
        <f t="shared" ca="1" si="95"/>
        <v>Slope</v>
      </c>
      <c r="DH60" s="51" t="str">
        <f t="shared" ca="1" si="96"/>
        <v>Slope</v>
      </c>
      <c r="DI60" s="51" t="str">
        <f t="shared" ca="1" si="97"/>
        <v>Slope</v>
      </c>
      <c r="DJ60" s="51" t="str">
        <f t="shared" ca="1" si="98"/>
        <v>Slope</v>
      </c>
      <c r="DK60" s="51" t="str">
        <f t="shared" ca="1" si="99"/>
        <v>Slope</v>
      </c>
      <c r="DL60" s="51" t="str">
        <f t="shared" ca="1" si="100"/>
        <v>Slope</v>
      </c>
      <c r="DM60" s="51" t="str">
        <f t="shared" ca="1" si="101"/>
        <v>Slope</v>
      </c>
      <c r="DN60" s="51" t="str">
        <f t="shared" ca="1" si="102"/>
        <v>Slope</v>
      </c>
      <c r="DO60" s="51" t="str">
        <f t="shared" ca="1" si="103"/>
        <v>Slope</v>
      </c>
      <c r="DP60" s="51" t="str">
        <f t="shared" ca="1" si="104"/>
        <v>Slope</v>
      </c>
      <c r="DQ60" s="51" t="str">
        <f t="shared" ca="1" si="105"/>
        <v>Slope</v>
      </c>
      <c r="DR60" s="51" t="str">
        <f t="shared" ca="1" si="106"/>
        <v>Slope</v>
      </c>
      <c r="DS60" s="51" t="str">
        <f t="shared" ca="1" si="107"/>
        <v>Slope</v>
      </c>
      <c r="DT60" s="51" t="str">
        <f t="shared" ca="1" si="108"/>
        <v>Slope</v>
      </c>
      <c r="DU60" s="51" t="str">
        <f t="shared" ca="1" si="109"/>
        <v>Slope</v>
      </c>
      <c r="DV60" s="51" t="str">
        <f t="shared" ca="1" si="110"/>
        <v>Slope</v>
      </c>
      <c r="DW60" s="51" t="str">
        <f t="shared" ca="1" si="111"/>
        <v>Slope</v>
      </c>
      <c r="DX60" s="51" t="str">
        <f t="shared" ca="1" si="112"/>
        <v>Slope</v>
      </c>
      <c r="DY60" s="51" t="str">
        <f t="shared" ca="1" si="113"/>
        <v>Slope</v>
      </c>
      <c r="DZ60" s="51" t="str">
        <f t="shared" ca="1" si="114"/>
        <v>Slope</v>
      </c>
      <c r="EA60" s="51" t="str">
        <f t="shared" ca="1" si="115"/>
        <v>Slope</v>
      </c>
      <c r="EB60" s="51" t="str">
        <f t="shared" ca="1" si="116"/>
        <v>Slope</v>
      </c>
      <c r="EC60" s="51" t="str">
        <f t="shared" ca="1" si="117"/>
        <v>Slope</v>
      </c>
      <c r="EE60" s="52">
        <f t="shared" ca="1" si="118"/>
        <v>0.79925885531677787</v>
      </c>
      <c r="EF60" s="52">
        <f t="shared" ca="1" si="119"/>
        <v>0.85621584985322696</v>
      </c>
      <c r="EG60" s="52">
        <f t="shared" ca="1" si="120"/>
        <v>0.90638048839993934</v>
      </c>
      <c r="EH60" s="52">
        <f t="shared" ca="1" si="121"/>
        <v>0.95234344063646037</v>
      </c>
      <c r="EI60" s="52">
        <f t="shared" ca="1" si="122"/>
        <v>0.99601768657135004</v>
      </c>
      <c r="EJ60" s="52">
        <f t="shared" ca="1" si="123"/>
        <v>0.93975240291606876</v>
      </c>
      <c r="EK60" s="52">
        <f t="shared" ca="1" si="124"/>
        <v>0.88473334651269397</v>
      </c>
      <c r="EL60" s="52">
        <f t="shared" ca="1" si="125"/>
        <v>0.83609262905192383</v>
      </c>
      <c r="EM60" s="52">
        <f t="shared" ca="1" si="126"/>
        <v>0.79090288676619935</v>
      </c>
      <c r="EN60" s="52">
        <f t="shared" ca="1" si="127"/>
        <v>0.74917040667765</v>
      </c>
      <c r="EO60" s="52">
        <f t="shared" ca="1" si="128"/>
        <v>0.70953915158645198</v>
      </c>
      <c r="EP60" s="52">
        <f t="shared" ca="1" si="129"/>
        <v>0.67125276117253119</v>
      </c>
      <c r="EQ60" s="52">
        <f t="shared" ca="1" si="130"/>
        <v>0.63592911023584509</v>
      </c>
      <c r="ER60" s="52">
        <f t="shared" ca="1" si="131"/>
        <v>0.61144463298960472</v>
      </c>
      <c r="ES60" s="52">
        <f t="shared" ca="1" si="132"/>
        <v>0.60153715635557714</v>
      </c>
      <c r="ET60" s="52">
        <f t="shared" ca="1" si="133"/>
        <v>0.595353763025955</v>
      </c>
      <c r="EU60" s="52">
        <f t="shared" ca="1" si="134"/>
        <v>0.59606375477785467</v>
      </c>
      <c r="EV60" s="52">
        <f t="shared" ca="1" si="135"/>
        <v>0.60470169057226386</v>
      </c>
      <c r="EW60" s="52">
        <f t="shared" ca="1" si="136"/>
        <v>0.62800573306877205</v>
      </c>
      <c r="EX60" s="52">
        <f t="shared" ca="1" si="137"/>
        <v>0.68393161891506959</v>
      </c>
      <c r="EY60" s="52">
        <f t="shared" ca="1" si="138"/>
        <v>0.77062849708079728</v>
      </c>
      <c r="EZ60" s="52">
        <f t="shared" ca="1" si="139"/>
        <v>0.88495600762925231</v>
      </c>
      <c r="FA60" s="52">
        <f t="shared" ca="1" si="140"/>
        <v>0.98586942313962034</v>
      </c>
      <c r="FB60" s="52">
        <f t="shared" ca="1" si="141"/>
        <v>0.85204432755890991</v>
      </c>
      <c r="FC60" s="52">
        <f t="shared" ca="1" si="142"/>
        <v>0.71373576014334761</v>
      </c>
      <c r="FD60" s="52">
        <f t="shared" ca="1" si="143"/>
        <v>0.57494387272326808</v>
      </c>
      <c r="FE60" s="52">
        <f t="shared" ca="1" si="144"/>
        <v>0.43909693736044264</v>
      </c>
      <c r="FF60" s="52">
        <f t="shared" ca="1" si="145"/>
        <v>0.31303110654017241</v>
      </c>
      <c r="FG60" s="52">
        <f t="shared" ca="1" si="146"/>
        <v>0.20053670836133908</v>
      </c>
      <c r="FH60" s="52">
        <f t="shared" ca="1" si="147"/>
        <v>0.10080131871747966</v>
      </c>
      <c r="FI60" s="52">
        <f t="shared" ca="1" si="148"/>
        <v>1.3198165867738143E-2</v>
      </c>
      <c r="FK60" s="52">
        <f t="shared" ca="1" si="149"/>
        <v>0.99601768657135004</v>
      </c>
      <c r="FL60" s="59">
        <f t="shared" ca="1" si="150"/>
        <v>4</v>
      </c>
      <c r="FM60" s="59" t="str">
        <f t="shared" ca="1" si="151"/>
        <v>Slope</v>
      </c>
      <c r="FN60" s="52">
        <f t="shared" ca="1" si="152"/>
        <v>0.9</v>
      </c>
      <c r="FP60" s="52">
        <f t="shared" ca="1" si="153"/>
        <v>0.59975295177225929</v>
      </c>
      <c r="FQ60" s="52">
        <f t="shared" ca="1" si="154"/>
        <v>0.61873861661774221</v>
      </c>
      <c r="FR60" s="52">
        <f t="shared" ca="1" si="155"/>
        <v>0.62434905168886856</v>
      </c>
      <c r="FS60" s="52">
        <f t="shared" ca="1" si="156"/>
        <v>0.62855892465659791</v>
      </c>
      <c r="FT60" s="52">
        <f t="shared" ca="1" si="157"/>
        <v>0.63200589552378328</v>
      </c>
      <c r="FU60" s="52">
        <f t="shared" ca="1" si="158"/>
        <v>0.60213968986091171</v>
      </c>
      <c r="FV60" s="52">
        <f t="shared" ca="1" si="159"/>
        <v>0.57268889328200911</v>
      </c>
      <c r="FW60" s="52">
        <f t="shared" ca="1" si="160"/>
        <v>0.54536420968397459</v>
      </c>
      <c r="FX60" s="52">
        <f t="shared" ca="1" si="161"/>
        <v>0.51918985114428862</v>
      </c>
      <c r="FY60" s="52">
        <f t="shared" ca="1" si="162"/>
        <v>0.49416791333699445</v>
      </c>
      <c r="FZ60" s="52">
        <f t="shared" ca="1" si="163"/>
        <v>0.46984638386215061</v>
      </c>
      <c r="GA60" s="52">
        <f t="shared" ca="1" si="164"/>
        <v>0.44597314261306598</v>
      </c>
      <c r="GB60" s="52">
        <f t="shared" ca="1" si="165"/>
        <v>0.42308748118972611</v>
      </c>
      <c r="GC60" s="52">
        <f t="shared" ca="1" si="166"/>
        <v>0.40381487766320157</v>
      </c>
      <c r="GD60" s="52">
        <f t="shared" ca="1" si="167"/>
        <v>0.38940127434074789</v>
      </c>
      <c r="GE60" s="52">
        <f t="shared" ca="1" si="168"/>
        <v>0.37622903211976277</v>
      </c>
      <c r="GF60" s="52">
        <f t="shared" ca="1" si="169"/>
        <v>0.36535458492595152</v>
      </c>
      <c r="GG60" s="52">
        <f t="shared" ca="1" si="170"/>
        <v>0.35712278574631018</v>
      </c>
      <c r="GH60" s="52">
        <f t="shared" ca="1" si="171"/>
        <v>0.35377968880070176</v>
      </c>
      <c r="GI60" s="52">
        <f t="shared" ca="1" si="172"/>
        <v>0.36131053963835652</v>
      </c>
      <c r="GJ60" s="52">
        <f t="shared" ca="1" si="173"/>
        <v>0.37909838791582129</v>
      </c>
      <c r="GK60" s="52">
        <f t="shared" ca="1" si="174"/>
        <v>0.4060964469875285</v>
      </c>
      <c r="GL60" s="52">
        <f t="shared" ca="1" si="175"/>
        <v>0.42862314104654009</v>
      </c>
      <c r="GM60" s="52">
        <f t="shared" ca="1" si="176"/>
        <v>0.37290366474185888</v>
      </c>
      <c r="GN60" s="52">
        <f t="shared" ca="1" si="177"/>
        <v>0.31568969782556028</v>
      </c>
      <c r="GO60" s="52">
        <f t="shared" ca="1" si="178"/>
        <v>0.25831462424108931</v>
      </c>
      <c r="GP60" s="52">
        <f t="shared" ca="1" si="179"/>
        <v>0.20192120134236974</v>
      </c>
      <c r="GQ60" s="52">
        <f t="shared" ca="1" si="180"/>
        <v>0.1487881466245019</v>
      </c>
      <c r="GR60" s="52">
        <f t="shared" ca="1" si="181"/>
        <v>0.10017890278711301</v>
      </c>
      <c r="GS60" s="52">
        <f t="shared" ca="1" si="182"/>
        <v>5.5822661794715428E-2</v>
      </c>
      <c r="GT60" s="52">
        <f t="shared" ca="1" si="183"/>
        <v>1.5510499733690489E-2</v>
      </c>
      <c r="GV60" s="52">
        <f t="shared" ca="1" si="184"/>
        <v>0.63200589552378328</v>
      </c>
      <c r="GW60" s="59">
        <f t="shared" ca="1" si="185"/>
        <v>4</v>
      </c>
      <c r="GX60" s="52">
        <f t="shared" ca="1" si="186"/>
        <v>0.99601768657135004</v>
      </c>
      <c r="GY60" s="52" t="str">
        <f t="shared" ca="1" si="187"/>
        <v>Slope</v>
      </c>
      <c r="GZ60" s="52">
        <f t="shared" ca="1" si="188"/>
        <v>0.9</v>
      </c>
      <c r="HB60" s="58">
        <f t="shared" si="189"/>
        <v>4.64678585529327E-2</v>
      </c>
      <c r="HC60" s="58"/>
      <c r="HE60" s="52">
        <f t="shared" si="190"/>
        <v>0.76998410016298313</v>
      </c>
      <c r="HF60" s="52">
        <f t="shared" si="191"/>
        <v>0</v>
      </c>
      <c r="HH60" s="52">
        <f t="shared" ca="1" si="192"/>
        <v>0.99601768657135004</v>
      </c>
      <c r="HI60" s="52" t="str">
        <f t="shared" ca="1" si="193"/>
        <v>Slope</v>
      </c>
      <c r="HJ60" s="59">
        <f t="shared" ca="1" si="194"/>
        <v>2</v>
      </c>
      <c r="HK60" s="52">
        <f t="shared" ca="1" si="195"/>
        <v>0.9</v>
      </c>
      <c r="HL60" s="52">
        <f t="shared" si="196"/>
        <v>0</v>
      </c>
      <c r="HM60" s="52">
        <f t="shared" si="197"/>
        <v>20</v>
      </c>
      <c r="HN60" s="52">
        <f t="shared" si="198"/>
        <v>-20</v>
      </c>
      <c r="HP60" s="52">
        <f t="shared" si="201"/>
        <v>9.1153651475906448E-4</v>
      </c>
      <c r="HR60" s="52">
        <f t="shared" si="199"/>
        <v>2.2660257782516777E-4</v>
      </c>
      <c r="HS60">
        <f t="shared" si="200"/>
        <v>1.1505746596403874E-3</v>
      </c>
    </row>
    <row r="61" spans="1:227" x14ac:dyDescent="0.2">
      <c r="A61" s="45">
        <v>23</v>
      </c>
      <c r="B61" s="35">
        <f t="shared" si="38"/>
        <v>2.5462962962962965E-3</v>
      </c>
      <c r="C61" s="28">
        <v>-4.6467858552932704</v>
      </c>
      <c r="D61" s="95">
        <v>0</v>
      </c>
      <c r="E61" s="95">
        <v>999999</v>
      </c>
      <c r="F61" s="37">
        <f t="shared" si="26"/>
        <v>166666.5</v>
      </c>
      <c r="G61" s="38">
        <f t="shared" si="29"/>
        <v>0</v>
      </c>
      <c r="H61" s="102">
        <v>20</v>
      </c>
      <c r="I61" s="102">
        <v>2000</v>
      </c>
      <c r="J61" s="28">
        <v>-3.4865653514862101</v>
      </c>
      <c r="K61" s="126">
        <f t="shared" si="30"/>
        <v>-3.4865653514862101E-2</v>
      </c>
      <c r="L61" s="30">
        <f t="shared" si="27"/>
        <v>-3.4865653514862101E-2</v>
      </c>
      <c r="M61" s="101">
        <f t="shared" si="28"/>
        <v>-4.6467858552932704</v>
      </c>
      <c r="N61" s="103">
        <f t="shared" si="39"/>
        <v>5.8011025190353037E-4</v>
      </c>
      <c r="P61" s="66"/>
      <c r="Q61" s="67"/>
      <c r="R61" s="67"/>
      <c r="S61" s="67"/>
      <c r="T61" s="67"/>
      <c r="U61" s="67"/>
      <c r="V61" s="67"/>
      <c r="W61" s="67"/>
      <c r="X61" s="67"/>
      <c r="Y61" s="67"/>
      <c r="Z61" s="67"/>
      <c r="AA61" s="68"/>
      <c r="AD61" s="52">
        <f t="shared" ca="1" si="40"/>
        <v>0.95560725549980929</v>
      </c>
      <c r="AE61" s="52">
        <f t="shared" ca="1" si="40"/>
        <v>1</v>
      </c>
      <c r="AF61" s="52">
        <f t="shared" ca="1" si="40"/>
        <v>0.95107355593682319</v>
      </c>
      <c r="AG61" s="52">
        <f t="shared" ca="1" si="40"/>
        <v>0.82147872911352449</v>
      </c>
      <c r="AH61" s="52">
        <f t="shared" ca="1" si="41"/>
        <v>0.63290549822566355</v>
      </c>
      <c r="AI61" s="52">
        <f t="shared" ca="1" si="41"/>
        <v>0.42395624009183941</v>
      </c>
      <c r="AJ61" s="52">
        <f t="shared" ca="1" si="41"/>
        <v>0.25565616730749618</v>
      </c>
      <c r="AK61" s="52">
        <f t="shared" ca="1" si="41"/>
        <v>0.14001688477900895</v>
      </c>
      <c r="AL61" s="52">
        <f t="shared" ca="1" si="42"/>
        <v>6.931230495635074E-2</v>
      </c>
      <c r="AM61" s="52">
        <f t="shared" ca="1" si="42"/>
        <v>2.1324974073224787E-2</v>
      </c>
      <c r="AN61" s="52">
        <f t="shared" ca="1" si="42"/>
        <v>-4.7050809431702792E-3</v>
      </c>
      <c r="AO61" s="52">
        <f t="shared" ca="1" si="42"/>
        <v>-1.7676090283341845E-2</v>
      </c>
      <c r="AP61" s="52">
        <f t="shared" ca="1" si="43"/>
        <v>-4.0110419368905539E-2</v>
      </c>
      <c r="AQ61" s="52">
        <f t="shared" ca="1" si="43"/>
        <v>-7.667563630032613E-2</v>
      </c>
      <c r="AR61" s="52">
        <f t="shared" ca="1" si="43"/>
        <v>-0.15468649448741723</v>
      </c>
      <c r="AS61" s="52">
        <f t="shared" ca="1" si="43"/>
        <v>-0.2616698495121737</v>
      </c>
      <c r="AT61" s="52">
        <f t="shared" ca="1" si="44"/>
        <v>-0.3869131236703261</v>
      </c>
      <c r="AU61" s="52">
        <f t="shared" ca="1" si="44"/>
        <v>-0.53245249395895122</v>
      </c>
      <c r="AV61" s="52">
        <f t="shared" ca="1" si="44"/>
        <v>-0.68547269733000604</v>
      </c>
      <c r="AW61" s="52">
        <f t="shared" ca="1" si="44"/>
        <v>-0.78227030023688715</v>
      </c>
      <c r="AX61" s="52">
        <f t="shared" ca="1" si="45"/>
        <v>-0.79708254620339913</v>
      </c>
      <c r="AY61" s="52">
        <f t="shared" ca="1" si="45"/>
        <v>-0.75719535615470257</v>
      </c>
      <c r="AZ61" s="52">
        <f t="shared" ca="1" si="45"/>
        <v>-0.68801875288426395</v>
      </c>
      <c r="BA61" s="52">
        <f t="shared" ca="1" si="45"/>
        <v>-0.59385096001217907</v>
      </c>
      <c r="BB61" s="52">
        <f t="shared" ca="1" si="46"/>
        <v>-0.48182757556624228</v>
      </c>
      <c r="BC61" s="52">
        <f t="shared" ca="1" si="46"/>
        <v>-0.36422571813114224</v>
      </c>
      <c r="BD61" s="52">
        <f t="shared" ca="1" si="46"/>
        <v>-0.24748507949270626</v>
      </c>
      <c r="BE61" s="52">
        <f t="shared" ca="1" si="46"/>
        <v>-0.14010966177249165</v>
      </c>
      <c r="BF61" s="52">
        <f t="shared" ca="1" si="47"/>
        <v>-4.1928827342620496E-2</v>
      </c>
      <c r="BG61" s="52">
        <f t="shared" ca="1" si="47"/>
        <v>4.7808443311007899E-2</v>
      </c>
      <c r="BH61" s="52">
        <f t="shared" ca="1" si="47"/>
        <v>0.12582271912377571</v>
      </c>
      <c r="BJ61" s="52">
        <f t="shared" si="48"/>
        <v>-1.743282675743105E-3</v>
      </c>
      <c r="BK61" s="52">
        <f t="shared" si="49"/>
        <v>9.3691439639153533E-4</v>
      </c>
      <c r="BL61" s="52">
        <f t="shared" si="50"/>
        <v>4.6845719819576777E-5</v>
      </c>
      <c r="BM61" s="52">
        <f t="shared" si="51"/>
        <v>4.6845719819576777E-5</v>
      </c>
      <c r="BN61" s="52">
        <f t="shared" si="52"/>
        <v>0</v>
      </c>
      <c r="BO61" s="52">
        <f t="shared" si="53"/>
        <v>0</v>
      </c>
      <c r="BP61" s="52">
        <f t="shared" si="54"/>
        <v>1.0623892881062599E-3</v>
      </c>
      <c r="BQ61" s="52">
        <f t="shared" si="55"/>
        <v>0.05</v>
      </c>
      <c r="BS61" s="52">
        <f t="shared" ca="1" si="56"/>
        <v>0.14385607818586593</v>
      </c>
      <c r="BT61" s="52">
        <f t="shared" ca="1" si="57"/>
        <v>9.3691439639153593E-2</v>
      </c>
      <c r="BU61" s="52">
        <f t="shared" ca="1" si="58"/>
        <v>4.7728487402632518E-2</v>
      </c>
      <c r="BV61" s="52">
        <f t="shared" ca="1" si="59"/>
        <v>-3.9103853895570114E-3</v>
      </c>
      <c r="BW61" s="52">
        <f t="shared" ca="1" si="60"/>
        <v>-6.0175669044838322E-2</v>
      </c>
      <c r="BX61" s="52">
        <f t="shared" ca="1" si="61"/>
        <v>-0.11519472544821312</v>
      </c>
      <c r="BY61" s="52">
        <f t="shared" ca="1" si="62"/>
        <v>-0.16383544290898325</v>
      </c>
      <c r="BZ61" s="52">
        <f t="shared" ca="1" si="63"/>
        <v>-0.2090251851947077</v>
      </c>
      <c r="CA61" s="52">
        <f t="shared" ca="1" si="64"/>
        <v>-0.25075766528325705</v>
      </c>
      <c r="CB61" s="52">
        <f t="shared" ca="1" si="65"/>
        <v>-0.29038892037445507</v>
      </c>
      <c r="CC61" s="52">
        <f t="shared" ca="1" si="66"/>
        <v>-0.32867531078837581</v>
      </c>
      <c r="CD61" s="52">
        <f t="shared" ca="1" si="67"/>
        <v>-0.36399896172506202</v>
      </c>
      <c r="CE61" s="52">
        <f t="shared" ca="1" si="68"/>
        <v>-0.38848343897130233</v>
      </c>
      <c r="CF61" s="52">
        <f t="shared" ca="1" si="69"/>
        <v>-0.39839091560532985</v>
      </c>
      <c r="CG61" s="52">
        <f t="shared" ca="1" si="70"/>
        <v>-0.40457430893495205</v>
      </c>
      <c r="CH61" s="52">
        <f t="shared" ca="1" si="71"/>
        <v>-0.40386431718305243</v>
      </c>
      <c r="CI61" s="52">
        <f t="shared" ca="1" si="72"/>
        <v>-0.39522638138864319</v>
      </c>
      <c r="CJ61" s="52">
        <f t="shared" ca="1" si="73"/>
        <v>-0.37192233889213505</v>
      </c>
      <c r="CK61" s="52">
        <f t="shared" ca="1" si="74"/>
        <v>-0.31599645304583746</v>
      </c>
      <c r="CL61" s="52">
        <f t="shared" ca="1" si="75"/>
        <v>-0.22929957488010977</v>
      </c>
      <c r="CM61" s="52">
        <f t="shared" ca="1" si="76"/>
        <v>-0.11497206433165476</v>
      </c>
      <c r="CN61" s="52">
        <f t="shared" ca="1" si="77"/>
        <v>1.4202504899472604E-2</v>
      </c>
      <c r="CO61" s="52">
        <f t="shared" ca="1" si="78"/>
        <v>0.14802760048018299</v>
      </c>
      <c r="CP61" s="52">
        <f t="shared" ca="1" si="79"/>
        <v>0.28633616789574529</v>
      </c>
      <c r="CQ61" s="52">
        <f t="shared" ca="1" si="80"/>
        <v>0.42512805531582487</v>
      </c>
      <c r="CR61" s="52">
        <f t="shared" ca="1" si="81"/>
        <v>0.56097499067865031</v>
      </c>
      <c r="CS61" s="52">
        <f t="shared" ca="1" si="82"/>
        <v>0.68704082149892054</v>
      </c>
      <c r="CT61" s="52">
        <f t="shared" ca="1" si="83"/>
        <v>0.79953521967775387</v>
      </c>
      <c r="CU61" s="52">
        <f t="shared" ca="1" si="84"/>
        <v>0.89927060932161329</v>
      </c>
      <c r="CV61" s="52">
        <f t="shared" ca="1" si="85"/>
        <v>0.98687376217135481</v>
      </c>
      <c r="CW61" s="52">
        <f t="shared" ca="1" si="86"/>
        <v>1.0597911061298462</v>
      </c>
      <c r="CY61" s="51" t="str">
        <f t="shared" ca="1" si="87"/>
        <v>Slope</v>
      </c>
      <c r="CZ61" s="51" t="str">
        <f t="shared" ca="1" si="88"/>
        <v>Slope</v>
      </c>
      <c r="DA61" s="51" t="str">
        <f t="shared" ca="1" si="89"/>
        <v>Slope</v>
      </c>
      <c r="DB61" s="51" t="str">
        <f t="shared" ca="1" si="90"/>
        <v>Slope</v>
      </c>
      <c r="DC61" s="51" t="str">
        <f t="shared" ca="1" si="91"/>
        <v>Slope</v>
      </c>
      <c r="DD61" s="51" t="str">
        <f t="shared" ca="1" si="92"/>
        <v>Slope</v>
      </c>
      <c r="DE61" s="51" t="str">
        <f t="shared" ca="1" si="93"/>
        <v>Slope</v>
      </c>
      <c r="DF61" s="51" t="str">
        <f t="shared" ca="1" si="94"/>
        <v>Slope</v>
      </c>
      <c r="DG61" s="51" t="str">
        <f t="shared" ca="1" si="95"/>
        <v>Slope</v>
      </c>
      <c r="DH61" s="51" t="str">
        <f t="shared" ca="1" si="96"/>
        <v>Slope</v>
      </c>
      <c r="DI61" s="51" t="str">
        <f t="shared" ca="1" si="97"/>
        <v>Slope</v>
      </c>
      <c r="DJ61" s="51" t="str">
        <f t="shared" ca="1" si="98"/>
        <v>Slope</v>
      </c>
      <c r="DK61" s="51" t="str">
        <f t="shared" ca="1" si="99"/>
        <v>Slope</v>
      </c>
      <c r="DL61" s="51" t="str">
        <f t="shared" ca="1" si="100"/>
        <v>Slope</v>
      </c>
      <c r="DM61" s="51" t="str">
        <f t="shared" ca="1" si="101"/>
        <v>Slope</v>
      </c>
      <c r="DN61" s="51" t="str">
        <f t="shared" ca="1" si="102"/>
        <v>Slope</v>
      </c>
      <c r="DO61" s="51" t="str">
        <f t="shared" ca="1" si="103"/>
        <v>Slope</v>
      </c>
      <c r="DP61" s="51" t="str">
        <f t="shared" ca="1" si="104"/>
        <v>Slope</v>
      </c>
      <c r="DQ61" s="51" t="str">
        <f t="shared" ca="1" si="105"/>
        <v>Slope</v>
      </c>
      <c r="DR61" s="51" t="str">
        <f t="shared" ca="1" si="106"/>
        <v>Slope</v>
      </c>
      <c r="DS61" s="51" t="str">
        <f t="shared" ca="1" si="107"/>
        <v>Slope</v>
      </c>
      <c r="DT61" s="51" t="str">
        <f t="shared" ca="1" si="108"/>
        <v>Slope</v>
      </c>
      <c r="DU61" s="51" t="str">
        <f t="shared" ca="1" si="109"/>
        <v>Slope</v>
      </c>
      <c r="DV61" s="51" t="str">
        <f t="shared" ca="1" si="110"/>
        <v>Slope</v>
      </c>
      <c r="DW61" s="51" t="str">
        <f t="shared" ca="1" si="111"/>
        <v>Slope</v>
      </c>
      <c r="DX61" s="51" t="str">
        <f t="shared" ca="1" si="112"/>
        <v>Slope</v>
      </c>
      <c r="DY61" s="51" t="str">
        <f t="shared" ca="1" si="113"/>
        <v>Slope</v>
      </c>
      <c r="DZ61" s="51" t="str">
        <f t="shared" ca="1" si="114"/>
        <v>Slope</v>
      </c>
      <c r="EA61" s="51" t="str">
        <f t="shared" ca="1" si="115"/>
        <v>Slope</v>
      </c>
      <c r="EB61" s="51" t="str">
        <f t="shared" ca="1" si="116"/>
        <v>Slope</v>
      </c>
      <c r="EC61" s="51" t="str">
        <f t="shared" ca="1" si="117"/>
        <v>Slope</v>
      </c>
      <c r="EE61" s="52">
        <f t="shared" ca="1" si="118"/>
        <v>0.85619076753395362</v>
      </c>
      <c r="EF61" s="52">
        <f t="shared" ca="1" si="119"/>
        <v>0.906355406080666</v>
      </c>
      <c r="EG61" s="52">
        <f t="shared" ca="1" si="120"/>
        <v>0.95231835831718703</v>
      </c>
      <c r="EH61" s="52">
        <f t="shared" ca="1" si="121"/>
        <v>0.99604276889062338</v>
      </c>
      <c r="EI61" s="52">
        <f t="shared" ca="1" si="122"/>
        <v>0.9397774852353421</v>
      </c>
      <c r="EJ61" s="52">
        <f t="shared" ca="1" si="123"/>
        <v>0.88475842883196731</v>
      </c>
      <c r="EK61" s="52">
        <f t="shared" ca="1" si="124"/>
        <v>0.83611771137119717</v>
      </c>
      <c r="EL61" s="52">
        <f t="shared" ca="1" si="125"/>
        <v>0.79092796908547269</v>
      </c>
      <c r="EM61" s="52">
        <f t="shared" ca="1" si="126"/>
        <v>0.74919548899692345</v>
      </c>
      <c r="EN61" s="52">
        <f t="shared" ca="1" si="127"/>
        <v>0.70956423390572532</v>
      </c>
      <c r="EO61" s="52">
        <f t="shared" ca="1" si="128"/>
        <v>0.67127784349180464</v>
      </c>
      <c r="EP61" s="52">
        <f t="shared" ca="1" si="129"/>
        <v>0.63595419255511842</v>
      </c>
      <c r="EQ61" s="52">
        <f t="shared" ca="1" si="130"/>
        <v>0.61146971530887817</v>
      </c>
      <c r="ER61" s="52">
        <f t="shared" ca="1" si="131"/>
        <v>0.60156223867485059</v>
      </c>
      <c r="ES61" s="52">
        <f t="shared" ca="1" si="132"/>
        <v>0.59537884534522845</v>
      </c>
      <c r="ET61" s="52">
        <f t="shared" ca="1" si="133"/>
        <v>0.59608883709712801</v>
      </c>
      <c r="EU61" s="52">
        <f t="shared" ca="1" si="134"/>
        <v>0.60472677289153731</v>
      </c>
      <c r="EV61" s="52">
        <f t="shared" ca="1" si="135"/>
        <v>0.62803081538804539</v>
      </c>
      <c r="EW61" s="52">
        <f t="shared" ca="1" si="136"/>
        <v>0.68395670123434305</v>
      </c>
      <c r="EX61" s="52">
        <f t="shared" ca="1" si="137"/>
        <v>0.77065357940007062</v>
      </c>
      <c r="EY61" s="52">
        <f t="shared" ca="1" si="138"/>
        <v>0.88498108994852565</v>
      </c>
      <c r="EZ61" s="52">
        <f t="shared" ca="1" si="139"/>
        <v>0.985844340820347</v>
      </c>
      <c r="FA61" s="52">
        <f t="shared" ca="1" si="140"/>
        <v>0.85201924523963657</v>
      </c>
      <c r="FB61" s="52">
        <f t="shared" ca="1" si="141"/>
        <v>0.71371067782407427</v>
      </c>
      <c r="FC61" s="52">
        <f t="shared" ca="1" si="142"/>
        <v>0.57491879040399474</v>
      </c>
      <c r="FD61" s="52">
        <f t="shared" ca="1" si="143"/>
        <v>0.4390718550411693</v>
      </c>
      <c r="FE61" s="52">
        <f t="shared" ca="1" si="144"/>
        <v>0.31300602422089907</v>
      </c>
      <c r="FF61" s="52">
        <f t="shared" ca="1" si="145"/>
        <v>0.20051162604206574</v>
      </c>
      <c r="FG61" s="52">
        <f t="shared" ca="1" si="146"/>
        <v>0.10077623639820632</v>
      </c>
      <c r="FH61" s="52">
        <f t="shared" ca="1" si="147"/>
        <v>1.3173083548464803E-2</v>
      </c>
      <c r="FI61" s="52">
        <f t="shared" ca="1" si="148"/>
        <v>0</v>
      </c>
      <c r="FK61" s="52">
        <f t="shared" ca="1" si="149"/>
        <v>0.99604276889062338</v>
      </c>
      <c r="FL61" s="59">
        <f t="shared" ca="1" si="150"/>
        <v>3</v>
      </c>
      <c r="FM61" s="59" t="str">
        <f t="shared" ca="1" si="151"/>
        <v>Slope</v>
      </c>
      <c r="FN61" s="52">
        <f t="shared" ca="1" si="152"/>
        <v>0.93333333333333335</v>
      </c>
      <c r="FP61" s="52">
        <f t="shared" ca="1" si="153"/>
        <v>0.61873025584465124</v>
      </c>
      <c r="FQ61" s="52">
        <f t="shared" ca="1" si="154"/>
        <v>0.63545180202688867</v>
      </c>
      <c r="FR61" s="52">
        <f t="shared" ca="1" si="155"/>
        <v>0.63966167499461779</v>
      </c>
      <c r="FS61" s="52">
        <f t="shared" ca="1" si="156"/>
        <v>0.64312536740798554</v>
      </c>
      <c r="FT61" s="52">
        <f t="shared" ca="1" si="157"/>
        <v>0.61325916174511397</v>
      </c>
      <c r="FU61" s="52">
        <f t="shared" ca="1" si="158"/>
        <v>0.58380836516621126</v>
      </c>
      <c r="FV61" s="52">
        <f t="shared" ca="1" si="159"/>
        <v>0.55648368156817685</v>
      </c>
      <c r="FW61" s="52">
        <f t="shared" ca="1" si="160"/>
        <v>0.53030932302849088</v>
      </c>
      <c r="FX61" s="52">
        <f t="shared" ca="1" si="161"/>
        <v>0.50528738522119665</v>
      </c>
      <c r="FY61" s="52">
        <f t="shared" ca="1" si="162"/>
        <v>0.48096585574635287</v>
      </c>
      <c r="FZ61" s="52">
        <f t="shared" ca="1" si="163"/>
        <v>0.45709261449726818</v>
      </c>
      <c r="GA61" s="52">
        <f t="shared" ca="1" si="164"/>
        <v>0.43420695307392837</v>
      </c>
      <c r="GB61" s="52">
        <f t="shared" ca="1" si="165"/>
        <v>0.41493434954740382</v>
      </c>
      <c r="GC61" s="52">
        <f t="shared" ca="1" si="166"/>
        <v>0.40052074622495015</v>
      </c>
      <c r="GD61" s="52">
        <f t="shared" ca="1" si="167"/>
        <v>0.38734850400396503</v>
      </c>
      <c r="GE61" s="52">
        <f t="shared" ca="1" si="168"/>
        <v>0.37647405681015378</v>
      </c>
      <c r="GF61" s="52">
        <f t="shared" ca="1" si="169"/>
        <v>0.36824225763051244</v>
      </c>
      <c r="GG61" s="52">
        <f t="shared" ca="1" si="170"/>
        <v>0.36489916068490402</v>
      </c>
      <c r="GH61" s="52">
        <f t="shared" ca="1" si="171"/>
        <v>0.37243001152255878</v>
      </c>
      <c r="GI61" s="52">
        <f t="shared" ca="1" si="172"/>
        <v>0.39021785980002355</v>
      </c>
      <c r="GJ61" s="52">
        <f t="shared" ca="1" si="173"/>
        <v>0.41721591887173076</v>
      </c>
      <c r="GK61" s="52">
        <f t="shared" ca="1" si="174"/>
        <v>0.43972589138456009</v>
      </c>
      <c r="GL61" s="52">
        <f t="shared" ca="1" si="175"/>
        <v>0.38400641507987887</v>
      </c>
      <c r="GM61" s="52">
        <f t="shared" ca="1" si="176"/>
        <v>0.32679244816358033</v>
      </c>
      <c r="GN61" s="52">
        <f t="shared" ca="1" si="177"/>
        <v>0.2694173745791093</v>
      </c>
      <c r="GO61" s="52">
        <f t="shared" ca="1" si="178"/>
        <v>0.21302395168038973</v>
      </c>
      <c r="GP61" s="52">
        <f t="shared" ca="1" si="179"/>
        <v>0.1598908969625219</v>
      </c>
      <c r="GQ61" s="52">
        <f t="shared" ca="1" si="180"/>
        <v>0.111281653125133</v>
      </c>
      <c r="GR61" s="52">
        <f t="shared" ca="1" si="181"/>
        <v>6.6925412132735423E-2</v>
      </c>
      <c r="GS61" s="52">
        <f t="shared" ca="1" si="182"/>
        <v>2.6613250071710483E-2</v>
      </c>
      <c r="GT61" s="52">
        <f t="shared" ca="1" si="183"/>
        <v>1.1111111111111108E-2</v>
      </c>
      <c r="GV61" s="52">
        <f t="shared" ca="1" si="184"/>
        <v>0.64312536740798554</v>
      </c>
      <c r="GW61" s="59">
        <f t="shared" ca="1" si="185"/>
        <v>3</v>
      </c>
      <c r="GX61" s="52">
        <f t="shared" ca="1" si="186"/>
        <v>0.99604276889062338</v>
      </c>
      <c r="GY61" s="52" t="str">
        <f t="shared" ca="1" si="187"/>
        <v>Slope</v>
      </c>
      <c r="GZ61" s="52">
        <f t="shared" ca="1" si="188"/>
        <v>0.93333333333333335</v>
      </c>
      <c r="HB61" s="58">
        <f t="shared" si="189"/>
        <v>3.4865653514862101E-2</v>
      </c>
      <c r="HC61" s="58"/>
      <c r="HE61" s="52">
        <f t="shared" si="190"/>
        <v>0.82741501510143256</v>
      </c>
      <c r="HF61" s="52">
        <f t="shared" si="191"/>
        <v>0</v>
      </c>
      <c r="HH61" s="52">
        <f t="shared" ca="1" si="192"/>
        <v>0.99604276889062338</v>
      </c>
      <c r="HI61" s="52" t="str">
        <f t="shared" ca="1" si="193"/>
        <v>Slope</v>
      </c>
      <c r="HJ61" s="59">
        <f t="shared" ca="1" si="194"/>
        <v>2</v>
      </c>
      <c r="HK61" s="52">
        <f t="shared" ca="1" si="195"/>
        <v>0.93333333333333335</v>
      </c>
      <c r="HL61" s="52">
        <f t="shared" si="196"/>
        <v>0</v>
      </c>
      <c r="HM61" s="52">
        <f t="shared" si="197"/>
        <v>20</v>
      </c>
      <c r="HN61" s="52">
        <f t="shared" si="198"/>
        <v>-20</v>
      </c>
      <c r="HP61" s="52">
        <f t="shared" si="201"/>
        <v>5.8011025190353037E-4</v>
      </c>
      <c r="HR61" s="52">
        <f t="shared" si="199"/>
        <v>2.4634400915477753E-4</v>
      </c>
      <c r="HS61">
        <f t="shared" si="200"/>
        <v>1.0623892881062599E-3</v>
      </c>
    </row>
    <row r="62" spans="1:227" x14ac:dyDescent="0.2">
      <c r="A62" s="45">
        <v>24</v>
      </c>
      <c r="B62" s="35">
        <f t="shared" si="38"/>
        <v>2.6620370370370374E-3</v>
      </c>
      <c r="C62" s="28">
        <v>-3.4865653514862101</v>
      </c>
      <c r="D62" s="95">
        <v>0</v>
      </c>
      <c r="E62" s="95">
        <v>999999</v>
      </c>
      <c r="F62" s="37">
        <f t="shared" si="26"/>
        <v>166666.5</v>
      </c>
      <c r="G62" s="38">
        <f t="shared" si="29"/>
        <v>0</v>
      </c>
      <c r="H62" s="102">
        <v>20</v>
      </c>
      <c r="I62" s="102">
        <v>2000</v>
      </c>
      <c r="J62" s="28">
        <v>-3.3386820554733299</v>
      </c>
      <c r="K62" s="126">
        <f t="shared" si="30"/>
        <v>-3.3386820554733299E-2</v>
      </c>
      <c r="L62" s="30">
        <f t="shared" si="27"/>
        <v>-3.3386820554733299E-2</v>
      </c>
      <c r="M62" s="101">
        <f t="shared" si="28"/>
        <v>-3.4865653514862101</v>
      </c>
      <c r="N62" s="103">
        <f t="shared" si="39"/>
        <v>7.3941648006440068E-5</v>
      </c>
      <c r="P62" s="66"/>
      <c r="Q62" s="67"/>
      <c r="R62" s="67"/>
      <c r="S62" s="67"/>
      <c r="T62" s="67"/>
      <c r="U62" s="67"/>
      <c r="V62" s="67"/>
      <c r="W62" s="67"/>
      <c r="X62" s="67"/>
      <c r="Y62" s="67"/>
      <c r="Z62" s="67"/>
      <c r="AA62" s="68"/>
      <c r="AD62" s="52">
        <f t="shared" ca="1" si="40"/>
        <v>0.95107355593682308</v>
      </c>
      <c r="AE62" s="52">
        <f t="shared" ca="1" si="40"/>
        <v>0.99999999999999978</v>
      </c>
      <c r="AF62" s="52">
        <f t="shared" ca="1" si="40"/>
        <v>0.94364056282643816</v>
      </c>
      <c r="AG62" s="52">
        <f t="shared" ca="1" si="40"/>
        <v>0.80397425992548677</v>
      </c>
      <c r="AH62" s="52">
        <f t="shared" ca="1" si="41"/>
        <v>0.6219641856266418</v>
      </c>
      <c r="AI62" s="52">
        <f t="shared" ca="1" si="41"/>
        <v>0.46036874742284195</v>
      </c>
      <c r="AJ62" s="52">
        <f t="shared" ca="1" si="41"/>
        <v>0.34072788532700177</v>
      </c>
      <c r="AK62" s="52">
        <f t="shared" ca="1" si="41"/>
        <v>0.25641690754894647</v>
      </c>
      <c r="AL62" s="52">
        <f t="shared" ca="1" si="42"/>
        <v>0.19969564562013895</v>
      </c>
      <c r="AM62" s="52">
        <f t="shared" ca="1" si="42"/>
        <v>0.16442379162647275</v>
      </c>
      <c r="AN62" s="52">
        <f t="shared" ca="1" si="42"/>
        <v>0.14593930409879483</v>
      </c>
      <c r="AO62" s="52">
        <f t="shared" ca="1" si="42"/>
        <v>0.12516191987961914</v>
      </c>
      <c r="AP62" s="52">
        <f t="shared" ca="1" si="43"/>
        <v>9.6958155504831237E-2</v>
      </c>
      <c r="AQ62" s="52">
        <f t="shared" ca="1" si="43"/>
        <v>2.85462982986226E-2</v>
      </c>
      <c r="AR62" s="52">
        <f t="shared" ca="1" si="43"/>
        <v>-7.2190512014571301E-2</v>
      </c>
      <c r="AS62" s="52">
        <f t="shared" ca="1" si="43"/>
        <v>-0.20059474026046781</v>
      </c>
      <c r="AT62" s="52">
        <f t="shared" ca="1" si="44"/>
        <v>-0.36216071630373148</v>
      </c>
      <c r="AU62" s="52">
        <f t="shared" ca="1" si="44"/>
        <v>-0.55531998089200596</v>
      </c>
      <c r="AV62" s="52">
        <f t="shared" ca="1" si="44"/>
        <v>-0.71355087248408344</v>
      </c>
      <c r="AW62" s="52">
        <f t="shared" ca="1" si="44"/>
        <v>-0.79042295718303324</v>
      </c>
      <c r="AX62" s="52">
        <f t="shared" ca="1" si="45"/>
        <v>-0.80643830776524883</v>
      </c>
      <c r="AY62" s="52">
        <f t="shared" ca="1" si="45"/>
        <v>-0.7823433613589299</v>
      </c>
      <c r="AZ62" s="52">
        <f t="shared" ca="1" si="45"/>
        <v>-0.72747838289583888</v>
      </c>
      <c r="BA62" s="52">
        <f t="shared" ca="1" si="45"/>
        <v>-0.64599148079879065</v>
      </c>
      <c r="BB62" s="52">
        <f t="shared" ca="1" si="46"/>
        <v>-0.54580510097912904</v>
      </c>
      <c r="BC62" s="52">
        <f t="shared" ca="1" si="46"/>
        <v>-0.43764129930597601</v>
      </c>
      <c r="BD62" s="52">
        <f t="shared" ca="1" si="46"/>
        <v>-0.33083323723429042</v>
      </c>
      <c r="BE62" s="52">
        <f t="shared" ca="1" si="46"/>
        <v>-0.22948621784417669</v>
      </c>
      <c r="BF62" s="52">
        <f t="shared" ca="1" si="47"/>
        <v>-0.13467508352592908</v>
      </c>
      <c r="BG62" s="52">
        <f t="shared" ca="1" si="47"/>
        <v>-4.9521920584095068E-2</v>
      </c>
      <c r="BH62" s="52">
        <f t="shared" ca="1" si="47"/>
        <v>2.7846094416063779E-2</v>
      </c>
      <c r="BJ62" s="52">
        <f t="shared" si="48"/>
        <v>-1.6693410277366649E-3</v>
      </c>
      <c r="BK62" s="52">
        <f t="shared" si="49"/>
        <v>4.7728487402632529E-4</v>
      </c>
      <c r="BL62" s="52">
        <f t="shared" si="50"/>
        <v>2.3864243701316272E-5</v>
      </c>
      <c r="BM62" s="52">
        <f t="shared" si="51"/>
        <v>2.3864243701316272E-5</v>
      </c>
      <c r="BN62" s="52">
        <f t="shared" si="52"/>
        <v>0</v>
      </c>
      <c r="BO62" s="52">
        <f t="shared" si="53"/>
        <v>0</v>
      </c>
      <c r="BP62" s="52">
        <f t="shared" si="54"/>
        <v>1.0209399225701674E-3</v>
      </c>
      <c r="BQ62" s="52">
        <f t="shared" si="55"/>
        <v>0.05</v>
      </c>
      <c r="BS62" s="52">
        <f t="shared" ca="1" si="56"/>
        <v>9.3691439639153593E-2</v>
      </c>
      <c r="BT62" s="52">
        <f t="shared" ca="1" si="57"/>
        <v>4.7728487402632518E-2</v>
      </c>
      <c r="BU62" s="52">
        <f t="shared" ca="1" si="58"/>
        <v>-3.9103853895570114E-3</v>
      </c>
      <c r="BV62" s="52">
        <f t="shared" ca="1" si="59"/>
        <v>-6.0175669044838322E-2</v>
      </c>
      <c r="BW62" s="52">
        <f t="shared" ca="1" si="60"/>
        <v>-0.11519472544821312</v>
      </c>
      <c r="BX62" s="52">
        <f t="shared" ca="1" si="61"/>
        <v>-0.16383544290898325</v>
      </c>
      <c r="BY62" s="52">
        <f t="shared" ca="1" si="62"/>
        <v>-0.2090251851947077</v>
      </c>
      <c r="BZ62" s="52">
        <f t="shared" ca="1" si="63"/>
        <v>-0.25075766528325705</v>
      </c>
      <c r="CA62" s="52">
        <f t="shared" ca="1" si="64"/>
        <v>-0.29038892037445507</v>
      </c>
      <c r="CB62" s="52">
        <f t="shared" ca="1" si="65"/>
        <v>-0.32867531078837581</v>
      </c>
      <c r="CC62" s="52">
        <f t="shared" ca="1" si="66"/>
        <v>-0.36399896172506202</v>
      </c>
      <c r="CD62" s="52">
        <f t="shared" ca="1" si="67"/>
        <v>-0.38848343897130233</v>
      </c>
      <c r="CE62" s="52">
        <f t="shared" ca="1" si="68"/>
        <v>-0.39839091560532985</v>
      </c>
      <c r="CF62" s="52">
        <f t="shared" ca="1" si="69"/>
        <v>-0.40457430893495205</v>
      </c>
      <c r="CG62" s="52">
        <f t="shared" ca="1" si="70"/>
        <v>-0.40386431718305243</v>
      </c>
      <c r="CH62" s="52">
        <f t="shared" ca="1" si="71"/>
        <v>-0.39522638138864319</v>
      </c>
      <c r="CI62" s="52">
        <f t="shared" ca="1" si="72"/>
        <v>-0.37192233889213505</v>
      </c>
      <c r="CJ62" s="52">
        <f t="shared" ca="1" si="73"/>
        <v>-0.31599645304583746</v>
      </c>
      <c r="CK62" s="52">
        <f t="shared" ca="1" si="74"/>
        <v>-0.22929957488010977</v>
      </c>
      <c r="CL62" s="52">
        <f t="shared" ca="1" si="75"/>
        <v>-0.11497206433165476</v>
      </c>
      <c r="CM62" s="52">
        <f t="shared" ca="1" si="76"/>
        <v>1.4202504899472604E-2</v>
      </c>
      <c r="CN62" s="52">
        <f t="shared" ca="1" si="77"/>
        <v>0.14802760048018299</v>
      </c>
      <c r="CO62" s="52">
        <f t="shared" ca="1" si="78"/>
        <v>0.28633616789574529</v>
      </c>
      <c r="CP62" s="52">
        <f t="shared" ca="1" si="79"/>
        <v>0.42512805531582487</v>
      </c>
      <c r="CQ62" s="52">
        <f t="shared" ca="1" si="80"/>
        <v>0.56097499067865031</v>
      </c>
      <c r="CR62" s="52">
        <f t="shared" ca="1" si="81"/>
        <v>0.68704082149892054</v>
      </c>
      <c r="CS62" s="52">
        <f t="shared" ca="1" si="82"/>
        <v>0.79953521967775387</v>
      </c>
      <c r="CT62" s="52">
        <f t="shared" ca="1" si="83"/>
        <v>0.89927060932161329</v>
      </c>
      <c r="CU62" s="52">
        <f t="shared" ca="1" si="84"/>
        <v>0.98687376217135481</v>
      </c>
      <c r="CV62" s="52">
        <f t="shared" ca="1" si="85"/>
        <v>1.0597911061298462</v>
      </c>
      <c r="CW62" s="52">
        <f t="shared" ca="1" si="86"/>
        <v>1.1209828012112166</v>
      </c>
      <c r="CY62" s="51" t="str">
        <f t="shared" ca="1" si="87"/>
        <v>Slope</v>
      </c>
      <c r="CZ62" s="51" t="str">
        <f t="shared" ca="1" si="88"/>
        <v>Slope</v>
      </c>
      <c r="DA62" s="51" t="str">
        <f t="shared" ca="1" si="89"/>
        <v>Slope</v>
      </c>
      <c r="DB62" s="51" t="str">
        <f t="shared" ca="1" si="90"/>
        <v>Slope</v>
      </c>
      <c r="DC62" s="51" t="str">
        <f t="shared" ca="1" si="91"/>
        <v>Slope</v>
      </c>
      <c r="DD62" s="51" t="str">
        <f t="shared" ca="1" si="92"/>
        <v>Slope</v>
      </c>
      <c r="DE62" s="51" t="str">
        <f t="shared" ca="1" si="93"/>
        <v>Slope</v>
      </c>
      <c r="DF62" s="51" t="str">
        <f t="shared" ca="1" si="94"/>
        <v>Slope</v>
      </c>
      <c r="DG62" s="51" t="str">
        <f t="shared" ca="1" si="95"/>
        <v>Slope</v>
      </c>
      <c r="DH62" s="51" t="str">
        <f t="shared" ca="1" si="96"/>
        <v>Slope</v>
      </c>
      <c r="DI62" s="51" t="str">
        <f t="shared" ca="1" si="97"/>
        <v>Slope</v>
      </c>
      <c r="DJ62" s="51" t="str">
        <f t="shared" ca="1" si="98"/>
        <v>Slope</v>
      </c>
      <c r="DK62" s="51" t="str">
        <f t="shared" ca="1" si="99"/>
        <v>Slope</v>
      </c>
      <c r="DL62" s="51" t="str">
        <f t="shared" ca="1" si="100"/>
        <v>Slope</v>
      </c>
      <c r="DM62" s="51" t="str">
        <f t="shared" ca="1" si="101"/>
        <v>Slope</v>
      </c>
      <c r="DN62" s="51" t="str">
        <f t="shared" ca="1" si="102"/>
        <v>Slope</v>
      </c>
      <c r="DO62" s="51" t="str">
        <f t="shared" ca="1" si="103"/>
        <v>Slope</v>
      </c>
      <c r="DP62" s="51" t="str">
        <f t="shared" ca="1" si="104"/>
        <v>Slope</v>
      </c>
      <c r="DQ62" s="51" t="str">
        <f t="shared" ca="1" si="105"/>
        <v>Slope</v>
      </c>
      <c r="DR62" s="51" t="str">
        <f t="shared" ca="1" si="106"/>
        <v>Slope</v>
      </c>
      <c r="DS62" s="51" t="str">
        <f t="shared" ca="1" si="107"/>
        <v>Slope</v>
      </c>
      <c r="DT62" s="51" t="str">
        <f t="shared" ca="1" si="108"/>
        <v>Slope</v>
      </c>
      <c r="DU62" s="51" t="str">
        <f t="shared" ca="1" si="109"/>
        <v>Slope</v>
      </c>
      <c r="DV62" s="51" t="str">
        <f t="shared" ca="1" si="110"/>
        <v>Slope</v>
      </c>
      <c r="DW62" s="51" t="str">
        <f t="shared" ca="1" si="111"/>
        <v>Slope</v>
      </c>
      <c r="DX62" s="51" t="str">
        <f t="shared" ca="1" si="112"/>
        <v>Slope</v>
      </c>
      <c r="DY62" s="51" t="str">
        <f t="shared" ca="1" si="113"/>
        <v>Slope</v>
      </c>
      <c r="DZ62" s="51" t="str">
        <f t="shared" ca="1" si="114"/>
        <v>Slope</v>
      </c>
      <c r="EA62" s="51" t="str">
        <f t="shared" ca="1" si="115"/>
        <v>Slope</v>
      </c>
      <c r="EB62" s="51" t="str">
        <f t="shared" ca="1" si="116"/>
        <v>Slope</v>
      </c>
      <c r="EC62" s="51" t="str">
        <f t="shared" ca="1" si="117"/>
        <v>Slope</v>
      </c>
      <c r="EE62" s="52">
        <f t="shared" ca="1" si="118"/>
        <v>0.90633242460454777</v>
      </c>
      <c r="EF62" s="52">
        <f t="shared" ca="1" si="119"/>
        <v>0.9522953768410688</v>
      </c>
      <c r="EG62" s="52">
        <f t="shared" ca="1" si="120"/>
        <v>0.99606575036674172</v>
      </c>
      <c r="EH62" s="52">
        <f t="shared" ca="1" si="121"/>
        <v>0.93980046671146034</v>
      </c>
      <c r="EI62" s="52">
        <f t="shared" ca="1" si="122"/>
        <v>0.88478141030808555</v>
      </c>
      <c r="EJ62" s="52">
        <f t="shared" ca="1" si="123"/>
        <v>0.8361406928473154</v>
      </c>
      <c r="EK62" s="52">
        <f t="shared" ca="1" si="124"/>
        <v>0.79095095056159104</v>
      </c>
      <c r="EL62" s="52">
        <f t="shared" ca="1" si="125"/>
        <v>0.74921847047304158</v>
      </c>
      <c r="EM62" s="52">
        <f t="shared" ca="1" si="126"/>
        <v>0.70958721538184366</v>
      </c>
      <c r="EN62" s="52">
        <f t="shared" ca="1" si="127"/>
        <v>0.67130082496792287</v>
      </c>
      <c r="EO62" s="52">
        <f t="shared" ca="1" si="128"/>
        <v>0.63597717403123666</v>
      </c>
      <c r="EP62" s="52">
        <f t="shared" ca="1" si="129"/>
        <v>0.61149269678499629</v>
      </c>
      <c r="EQ62" s="52">
        <f t="shared" ca="1" si="130"/>
        <v>0.60158522015096882</v>
      </c>
      <c r="ER62" s="52">
        <f t="shared" ca="1" si="131"/>
        <v>0.59540182682134657</v>
      </c>
      <c r="ES62" s="52">
        <f t="shared" ca="1" si="132"/>
        <v>0.59611181857324624</v>
      </c>
      <c r="ET62" s="52">
        <f t="shared" ca="1" si="133"/>
        <v>0.60474975436765543</v>
      </c>
      <c r="EU62" s="52">
        <f t="shared" ca="1" si="134"/>
        <v>0.62805379686416363</v>
      </c>
      <c r="EV62" s="52">
        <f t="shared" ca="1" si="135"/>
        <v>0.68397968271046117</v>
      </c>
      <c r="EW62" s="52">
        <f t="shared" ca="1" si="136"/>
        <v>0.77067656087618897</v>
      </c>
      <c r="EX62" s="52">
        <f t="shared" ca="1" si="137"/>
        <v>0.88500407142464388</v>
      </c>
      <c r="EY62" s="52">
        <f t="shared" ca="1" si="138"/>
        <v>0.98582135934422876</v>
      </c>
      <c r="EZ62" s="52">
        <f t="shared" ca="1" si="139"/>
        <v>0.85199626376351834</v>
      </c>
      <c r="FA62" s="52">
        <f t="shared" ca="1" si="140"/>
        <v>0.71368769634795604</v>
      </c>
      <c r="FB62" s="52">
        <f t="shared" ca="1" si="141"/>
        <v>0.57489580892787639</v>
      </c>
      <c r="FC62" s="52">
        <f t="shared" ca="1" si="142"/>
        <v>0.43904887356505096</v>
      </c>
      <c r="FD62" s="52">
        <f t="shared" ca="1" si="143"/>
        <v>0.31298304274478073</v>
      </c>
      <c r="FE62" s="52">
        <f t="shared" ca="1" si="144"/>
        <v>0.20048864456594739</v>
      </c>
      <c r="FF62" s="52">
        <f t="shared" ca="1" si="145"/>
        <v>0.10075325492208798</v>
      </c>
      <c r="FG62" s="52">
        <f t="shared" ca="1" si="146"/>
        <v>1.3150102072346459E-2</v>
      </c>
      <c r="FH62" s="52">
        <f t="shared" ca="1" si="147"/>
        <v>0</v>
      </c>
      <c r="FI62" s="52">
        <f t="shared" ca="1" si="148"/>
        <v>0</v>
      </c>
      <c r="FK62" s="52">
        <f t="shared" ca="1" si="149"/>
        <v>0.99606575036674172</v>
      </c>
      <c r="FL62" s="59">
        <f t="shared" ca="1" si="150"/>
        <v>2</v>
      </c>
      <c r="FM62" s="59" t="str">
        <f t="shared" ca="1" si="151"/>
        <v>Slope</v>
      </c>
      <c r="FN62" s="52">
        <f t="shared" ca="1" si="152"/>
        <v>0.96666666666666667</v>
      </c>
      <c r="FP62" s="52">
        <f t="shared" ca="1" si="153"/>
        <v>0.63544414153484929</v>
      </c>
      <c r="FQ62" s="52">
        <f t="shared" ca="1" si="154"/>
        <v>0.65076512561368949</v>
      </c>
      <c r="FR62" s="52">
        <f t="shared" ca="1" si="155"/>
        <v>0.65424413901113609</v>
      </c>
      <c r="FS62" s="52">
        <f t="shared" ca="1" si="156"/>
        <v>0.62437793334826452</v>
      </c>
      <c r="FT62" s="52">
        <f t="shared" ca="1" si="157"/>
        <v>0.59492713676936182</v>
      </c>
      <c r="FU62" s="52">
        <f t="shared" ca="1" si="158"/>
        <v>0.56760245317132729</v>
      </c>
      <c r="FV62" s="52">
        <f t="shared" ca="1" si="159"/>
        <v>0.54142809463164143</v>
      </c>
      <c r="FW62" s="52">
        <f t="shared" ca="1" si="160"/>
        <v>0.51640615682434721</v>
      </c>
      <c r="FX62" s="52">
        <f t="shared" ca="1" si="161"/>
        <v>0.49208462734950342</v>
      </c>
      <c r="FY62" s="52">
        <f t="shared" ca="1" si="162"/>
        <v>0.46821138610041874</v>
      </c>
      <c r="FZ62" s="52">
        <f t="shared" ca="1" si="163"/>
        <v>0.44532572467707887</v>
      </c>
      <c r="GA62" s="52">
        <f t="shared" ca="1" si="164"/>
        <v>0.42605312115055433</v>
      </c>
      <c r="GB62" s="52">
        <f t="shared" ca="1" si="165"/>
        <v>0.41163951782810071</v>
      </c>
      <c r="GC62" s="52">
        <f t="shared" ca="1" si="166"/>
        <v>0.39846727560711548</v>
      </c>
      <c r="GD62" s="52">
        <f t="shared" ca="1" si="167"/>
        <v>0.38759282841330428</v>
      </c>
      <c r="GE62" s="52">
        <f t="shared" ca="1" si="168"/>
        <v>0.37936102923366288</v>
      </c>
      <c r="GF62" s="52">
        <f t="shared" ca="1" si="169"/>
        <v>0.37601793228805452</v>
      </c>
      <c r="GG62" s="52">
        <f t="shared" ca="1" si="170"/>
        <v>0.38354878312570928</v>
      </c>
      <c r="GH62" s="52">
        <f t="shared" ca="1" si="171"/>
        <v>0.40133663140317405</v>
      </c>
      <c r="GI62" s="52">
        <f t="shared" ca="1" si="172"/>
        <v>0.42833469047488126</v>
      </c>
      <c r="GJ62" s="52">
        <f t="shared" ca="1" si="173"/>
        <v>0.45082934200363178</v>
      </c>
      <c r="GK62" s="52">
        <f t="shared" ca="1" si="174"/>
        <v>0.39510986569895051</v>
      </c>
      <c r="GL62" s="52">
        <f t="shared" ca="1" si="175"/>
        <v>0.33789589878265203</v>
      </c>
      <c r="GM62" s="52">
        <f t="shared" ca="1" si="176"/>
        <v>0.280520825198181</v>
      </c>
      <c r="GN62" s="52">
        <f t="shared" ca="1" si="177"/>
        <v>0.2241274022994614</v>
      </c>
      <c r="GO62" s="52">
        <f t="shared" ca="1" si="178"/>
        <v>0.17099434758159354</v>
      </c>
      <c r="GP62" s="52">
        <f t="shared" ca="1" si="179"/>
        <v>0.12238510374420467</v>
      </c>
      <c r="GQ62" s="52">
        <f t="shared" ca="1" si="180"/>
        <v>7.8028862751807093E-2</v>
      </c>
      <c r="GR62" s="52">
        <f t="shared" ca="1" si="181"/>
        <v>3.7716700690782146E-2</v>
      </c>
      <c r="GS62" s="52">
        <f t="shared" ca="1" si="182"/>
        <v>2.2222222222222216E-2</v>
      </c>
      <c r="GT62" s="52">
        <f t="shared" ca="1" si="183"/>
        <v>1.1111111111111108E-2</v>
      </c>
      <c r="GV62" s="52">
        <f t="shared" ca="1" si="184"/>
        <v>0.65424413901113609</v>
      </c>
      <c r="GW62" s="59">
        <f t="shared" ca="1" si="185"/>
        <v>2</v>
      </c>
      <c r="GX62" s="52">
        <f t="shared" ca="1" si="186"/>
        <v>0.99606575036674172</v>
      </c>
      <c r="GY62" s="52" t="str">
        <f t="shared" ca="1" si="187"/>
        <v>Slope</v>
      </c>
      <c r="GZ62" s="52">
        <f t="shared" ca="1" si="188"/>
        <v>0.96666666666666667</v>
      </c>
      <c r="HB62" s="58">
        <f t="shared" si="189"/>
        <v>3.3386820554733299E-2</v>
      </c>
      <c r="HC62" s="58"/>
      <c r="HE62" s="52">
        <f t="shared" si="190"/>
        <v>0.83473523825407014</v>
      </c>
      <c r="HF62" s="52">
        <f t="shared" si="191"/>
        <v>0</v>
      </c>
      <c r="HH62" s="52">
        <f t="shared" ca="1" si="192"/>
        <v>0.99606575036674172</v>
      </c>
      <c r="HI62" s="52" t="str">
        <f t="shared" ca="1" si="193"/>
        <v>Slope</v>
      </c>
      <c r="HJ62" s="59">
        <f t="shared" ca="1" si="194"/>
        <v>2</v>
      </c>
      <c r="HK62" s="52">
        <f t="shared" ca="1" si="195"/>
        <v>0.96666666666666667</v>
      </c>
      <c r="HL62" s="52">
        <f t="shared" si="196"/>
        <v>0</v>
      </c>
      <c r="HM62" s="52">
        <f t="shared" si="197"/>
        <v>20</v>
      </c>
      <c r="HN62" s="52">
        <f t="shared" si="198"/>
        <v>-20</v>
      </c>
      <c r="HP62" s="52">
        <f t="shared" si="201"/>
        <v>7.3941648006440068E-5</v>
      </c>
      <c r="HR62" s="52">
        <f t="shared" si="199"/>
        <v>2.652827853001296E-4</v>
      </c>
      <c r="HS62">
        <f t="shared" si="200"/>
        <v>1.0209399225701674E-3</v>
      </c>
    </row>
    <row r="63" spans="1:227" x14ac:dyDescent="0.2">
      <c r="A63" s="45">
        <v>25</v>
      </c>
      <c r="B63" s="35">
        <f t="shared" si="38"/>
        <v>2.7777777777777783E-3</v>
      </c>
      <c r="C63" s="28">
        <v>-3.3386820554733299</v>
      </c>
      <c r="D63" s="95">
        <v>0</v>
      </c>
      <c r="E63" s="95">
        <v>999999</v>
      </c>
      <c r="F63" s="37">
        <f t="shared" si="26"/>
        <v>166666.5</v>
      </c>
      <c r="G63" s="38">
        <f t="shared" si="29"/>
        <v>0</v>
      </c>
      <c r="H63" s="102">
        <v>20</v>
      </c>
      <c r="I63" s="102">
        <v>2000</v>
      </c>
      <c r="J63" s="28">
        <v>-3.3012059330940202</v>
      </c>
      <c r="K63" s="126">
        <f t="shared" si="30"/>
        <v>-3.3012059330940202E-2</v>
      </c>
      <c r="L63" s="30">
        <f t="shared" si="27"/>
        <v>-3.3012059330940202E-2</v>
      </c>
      <c r="M63" s="101">
        <f t="shared" si="28"/>
        <v>-3.3386820554733299</v>
      </c>
      <c r="N63" s="103">
        <f t="shared" si="39"/>
        <v>1.873806118965482E-5</v>
      </c>
      <c r="P63" s="66"/>
      <c r="Q63" s="67"/>
      <c r="R63" s="67"/>
      <c r="S63" s="67"/>
      <c r="T63" s="67"/>
      <c r="U63" s="67"/>
      <c r="V63" s="67"/>
      <c r="W63" s="67"/>
      <c r="X63" s="67"/>
      <c r="Y63" s="67"/>
      <c r="Z63" s="67"/>
      <c r="AA63" s="68"/>
      <c r="AD63" s="52">
        <f t="shared" ca="1" si="40"/>
        <v>0.94364056282643827</v>
      </c>
      <c r="AE63" s="52">
        <f t="shared" ca="1" si="40"/>
        <v>1.0000000000000002</v>
      </c>
      <c r="AF63" s="52">
        <f t="shared" ca="1" si="40"/>
        <v>0.94203065449954271</v>
      </c>
      <c r="AG63" s="52">
        <f t="shared" ca="1" si="40"/>
        <v>0.81052958222328664</v>
      </c>
      <c r="AH63" s="52">
        <f t="shared" ca="1" si="41"/>
        <v>0.67284921221535354</v>
      </c>
      <c r="AI63" s="52">
        <f t="shared" ca="1" si="41"/>
        <v>0.56116232188334403</v>
      </c>
      <c r="AJ63" s="52">
        <f t="shared" ca="1" si="41"/>
        <v>0.47594162996665956</v>
      </c>
      <c r="AK63" s="52">
        <f t="shared" ca="1" si="41"/>
        <v>0.40878519628655208</v>
      </c>
      <c r="AL63" s="52">
        <f t="shared" ca="1" si="42"/>
        <v>0.36698681821300327</v>
      </c>
      <c r="AM63" s="52">
        <f t="shared" ca="1" si="42"/>
        <v>0.34067719310482425</v>
      </c>
      <c r="AN63" s="52">
        <f t="shared" ca="1" si="42"/>
        <v>0.31337392848668094</v>
      </c>
      <c r="AO63" s="52">
        <f t="shared" ca="1" si="42"/>
        <v>0.28497640728513457</v>
      </c>
      <c r="AP63" s="52">
        <f t="shared" ca="1" si="43"/>
        <v>0.2218017165289054</v>
      </c>
      <c r="AQ63" s="52">
        <f t="shared" ca="1" si="43"/>
        <v>0.12923792123525735</v>
      </c>
      <c r="AR63" s="52">
        <f t="shared" ca="1" si="43"/>
        <v>6.2667349269559299E-3</v>
      </c>
      <c r="AS63" s="52">
        <f t="shared" ca="1" si="43"/>
        <v>-0.16442520845431682</v>
      </c>
      <c r="AT63" s="52">
        <f t="shared" ca="1" si="44"/>
        <v>-0.39672837016213597</v>
      </c>
      <c r="AU63" s="52">
        <f t="shared" ca="1" si="44"/>
        <v>-0.61554667333205582</v>
      </c>
      <c r="AV63" s="52">
        <f t="shared" ca="1" si="44"/>
        <v>-0.75686927179421692</v>
      </c>
      <c r="AW63" s="52">
        <f t="shared" ca="1" si="44"/>
        <v>-0.82751766109216707</v>
      </c>
      <c r="AX63" s="52">
        <f t="shared" ca="1" si="45"/>
        <v>-0.8511883524532361</v>
      </c>
      <c r="AY63" s="52">
        <f t="shared" ca="1" si="45"/>
        <v>-0.83683354893480189</v>
      </c>
      <c r="AZ63" s="52">
        <f t="shared" ca="1" si="45"/>
        <v>-0.79200745361168279</v>
      </c>
      <c r="BA63" s="52">
        <f t="shared" ca="1" si="45"/>
        <v>-0.72191837656116509</v>
      </c>
      <c r="BB63" s="52">
        <f t="shared" ca="1" si="46"/>
        <v>-0.63211433716043985</v>
      </c>
      <c r="BC63" s="52">
        <f t="shared" ca="1" si="46"/>
        <v>-0.53571856392819561</v>
      </c>
      <c r="BD63" s="52">
        <f t="shared" ca="1" si="46"/>
        <v>-0.43719640457152237</v>
      </c>
      <c r="BE63" s="52">
        <f t="shared" ca="1" si="46"/>
        <v>-0.34148322299981582</v>
      </c>
      <c r="BF63" s="52">
        <f t="shared" ca="1" si="47"/>
        <v>-0.25343324698537373</v>
      </c>
      <c r="BG63" s="52">
        <f t="shared" ca="1" si="47"/>
        <v>-0.17079806338816853</v>
      </c>
      <c r="BH63" s="52">
        <f t="shared" ca="1" si="47"/>
        <v>-9.5165421610286696E-2</v>
      </c>
      <c r="BJ63" s="52">
        <f t="shared" si="48"/>
        <v>-1.6506029665470101E-3</v>
      </c>
      <c r="BK63" s="52">
        <f t="shared" si="49"/>
        <v>-3.9103853895569631E-5</v>
      </c>
      <c r="BL63" s="52">
        <f t="shared" si="50"/>
        <v>-1.9551926947785053E-6</v>
      </c>
      <c r="BM63" s="52">
        <f t="shared" si="51"/>
        <v>-1.9551926947785053E-6</v>
      </c>
      <c r="BN63" s="52">
        <f t="shared" si="52"/>
        <v>0</v>
      </c>
      <c r="BO63" s="52">
        <f t="shared" si="53"/>
        <v>0</v>
      </c>
      <c r="BP63" s="52">
        <f t="shared" si="54"/>
        <v>1.0121704506865299E-3</v>
      </c>
      <c r="BQ63" s="52">
        <f t="shared" si="55"/>
        <v>0.05</v>
      </c>
      <c r="BS63" s="52">
        <f t="shared" ca="1" si="56"/>
        <v>4.7728487402632518E-2</v>
      </c>
      <c r="BT63" s="52">
        <f t="shared" ca="1" si="57"/>
        <v>-3.9103853895570114E-3</v>
      </c>
      <c r="BU63" s="52">
        <f t="shared" ca="1" si="58"/>
        <v>-6.0175669044838322E-2</v>
      </c>
      <c r="BV63" s="52">
        <f t="shared" ca="1" si="59"/>
        <v>-0.11519472544821312</v>
      </c>
      <c r="BW63" s="52">
        <f t="shared" ca="1" si="60"/>
        <v>-0.16383544290898325</v>
      </c>
      <c r="BX63" s="52">
        <f t="shared" ca="1" si="61"/>
        <v>-0.2090251851947077</v>
      </c>
      <c r="BY63" s="52">
        <f t="shared" ca="1" si="62"/>
        <v>-0.25075766528325705</v>
      </c>
      <c r="BZ63" s="52">
        <f t="shared" ca="1" si="63"/>
        <v>-0.29038892037445507</v>
      </c>
      <c r="CA63" s="52">
        <f t="shared" ca="1" si="64"/>
        <v>-0.32867531078837581</v>
      </c>
      <c r="CB63" s="52">
        <f t="shared" ca="1" si="65"/>
        <v>-0.36399896172506202</v>
      </c>
      <c r="CC63" s="52">
        <f t="shared" ca="1" si="66"/>
        <v>-0.38848343897130233</v>
      </c>
      <c r="CD63" s="52">
        <f t="shared" ca="1" si="67"/>
        <v>-0.39839091560532985</v>
      </c>
      <c r="CE63" s="52">
        <f t="shared" ca="1" si="68"/>
        <v>-0.40457430893495205</v>
      </c>
      <c r="CF63" s="52">
        <f t="shared" ca="1" si="69"/>
        <v>-0.40386431718305243</v>
      </c>
      <c r="CG63" s="52">
        <f t="shared" ca="1" si="70"/>
        <v>-0.39522638138864319</v>
      </c>
      <c r="CH63" s="52">
        <f t="shared" ca="1" si="71"/>
        <v>-0.37192233889213505</v>
      </c>
      <c r="CI63" s="52">
        <f t="shared" ca="1" si="72"/>
        <v>-0.31599645304583746</v>
      </c>
      <c r="CJ63" s="52">
        <f t="shared" ca="1" si="73"/>
        <v>-0.22929957488010977</v>
      </c>
      <c r="CK63" s="52">
        <f t="shared" ca="1" si="74"/>
        <v>-0.11497206433165476</v>
      </c>
      <c r="CL63" s="52">
        <f t="shared" ca="1" si="75"/>
        <v>1.4202504899472604E-2</v>
      </c>
      <c r="CM63" s="52">
        <f t="shared" ca="1" si="76"/>
        <v>0.14802760048018299</v>
      </c>
      <c r="CN63" s="52">
        <f t="shared" ca="1" si="77"/>
        <v>0.28633616789574529</v>
      </c>
      <c r="CO63" s="52">
        <f t="shared" ca="1" si="78"/>
        <v>0.42512805531582487</v>
      </c>
      <c r="CP63" s="52">
        <f t="shared" ca="1" si="79"/>
        <v>0.56097499067865031</v>
      </c>
      <c r="CQ63" s="52">
        <f t="shared" ca="1" si="80"/>
        <v>0.68704082149892054</v>
      </c>
      <c r="CR63" s="52">
        <f t="shared" ca="1" si="81"/>
        <v>0.79953521967775387</v>
      </c>
      <c r="CS63" s="52">
        <f t="shared" ca="1" si="82"/>
        <v>0.89927060932161329</v>
      </c>
      <c r="CT63" s="52">
        <f t="shared" ca="1" si="83"/>
        <v>0.98687376217135481</v>
      </c>
      <c r="CU63" s="52">
        <f t="shared" ca="1" si="84"/>
        <v>1.0597911061298462</v>
      </c>
      <c r="CV63" s="52">
        <f t="shared" ca="1" si="85"/>
        <v>1.1209828012112166</v>
      </c>
      <c r="CW63" s="52">
        <f t="shared" ca="1" si="86"/>
        <v>1.1705460449860945</v>
      </c>
      <c r="CY63" s="51" t="str">
        <f t="shared" ca="1" si="87"/>
        <v>Slope</v>
      </c>
      <c r="CZ63" s="51" t="str">
        <f t="shared" ca="1" si="88"/>
        <v>Slope</v>
      </c>
      <c r="DA63" s="51" t="str">
        <f t="shared" ca="1" si="89"/>
        <v>Slope</v>
      </c>
      <c r="DB63" s="51" t="str">
        <f t="shared" ca="1" si="90"/>
        <v>Slope</v>
      </c>
      <c r="DC63" s="51" t="str">
        <f t="shared" ca="1" si="91"/>
        <v>Slope</v>
      </c>
      <c r="DD63" s="51" t="str">
        <f t="shared" ca="1" si="92"/>
        <v>Slope</v>
      </c>
      <c r="DE63" s="51" t="str">
        <f t="shared" ca="1" si="93"/>
        <v>Slope</v>
      </c>
      <c r="DF63" s="51" t="str">
        <f t="shared" ca="1" si="94"/>
        <v>Slope</v>
      </c>
      <c r="DG63" s="51" t="str">
        <f t="shared" ca="1" si="95"/>
        <v>Slope</v>
      </c>
      <c r="DH63" s="51" t="str">
        <f t="shared" ca="1" si="96"/>
        <v>Slope</v>
      </c>
      <c r="DI63" s="51" t="str">
        <f t="shared" ca="1" si="97"/>
        <v>Slope</v>
      </c>
      <c r="DJ63" s="51" t="str">
        <f t="shared" ca="1" si="98"/>
        <v>Slope</v>
      </c>
      <c r="DK63" s="51" t="str">
        <f t="shared" ca="1" si="99"/>
        <v>Slope</v>
      </c>
      <c r="DL63" s="51" t="str">
        <f t="shared" ca="1" si="100"/>
        <v>Slope</v>
      </c>
      <c r="DM63" s="51" t="str">
        <f t="shared" ca="1" si="101"/>
        <v>Slope</v>
      </c>
      <c r="DN63" s="51" t="str">
        <f t="shared" ca="1" si="102"/>
        <v>Slope</v>
      </c>
      <c r="DO63" s="51" t="str">
        <f t="shared" ca="1" si="103"/>
        <v>Slope</v>
      </c>
      <c r="DP63" s="51" t="str">
        <f t="shared" ca="1" si="104"/>
        <v>Slope</v>
      </c>
      <c r="DQ63" s="51" t="str">
        <f t="shared" ca="1" si="105"/>
        <v>Slope</v>
      </c>
      <c r="DR63" s="51" t="str">
        <f t="shared" ca="1" si="106"/>
        <v>Slope</v>
      </c>
      <c r="DS63" s="51" t="str">
        <f t="shared" ca="1" si="107"/>
        <v>Slope</v>
      </c>
      <c r="DT63" s="51" t="str">
        <f t="shared" ca="1" si="108"/>
        <v>Slope</v>
      </c>
      <c r="DU63" s="51" t="str">
        <f t="shared" ca="1" si="109"/>
        <v>Slope</v>
      </c>
      <c r="DV63" s="51" t="str">
        <f t="shared" ca="1" si="110"/>
        <v>Slope</v>
      </c>
      <c r="DW63" s="51" t="str">
        <f t="shared" ca="1" si="111"/>
        <v>Slope</v>
      </c>
      <c r="DX63" s="51" t="str">
        <f t="shared" ca="1" si="112"/>
        <v>Slope</v>
      </c>
      <c r="DY63" s="51" t="str">
        <f t="shared" ca="1" si="113"/>
        <v>Slope</v>
      </c>
      <c r="DZ63" s="51" t="str">
        <f t="shared" ca="1" si="114"/>
        <v>Slope</v>
      </c>
      <c r="EA63" s="51" t="str">
        <f t="shared" ca="1" si="115"/>
        <v>Slope</v>
      </c>
      <c r="EB63" s="51" t="str">
        <f t="shared" ca="1" si="116"/>
        <v>Slope</v>
      </c>
      <c r="EC63" s="51" t="str">
        <f t="shared" ca="1" si="117"/>
        <v>Slope</v>
      </c>
      <c r="EE63" s="52">
        <f t="shared" ca="1" si="118"/>
        <v>0.95226955740467267</v>
      </c>
      <c r="EF63" s="52">
        <f t="shared" ca="1" si="119"/>
        <v>0.99609156980313773</v>
      </c>
      <c r="EG63" s="52">
        <f t="shared" ca="1" si="120"/>
        <v>0.93982628614785646</v>
      </c>
      <c r="EH63" s="52">
        <f t="shared" ca="1" si="121"/>
        <v>0.88480722974448167</v>
      </c>
      <c r="EI63" s="52">
        <f t="shared" ca="1" si="122"/>
        <v>0.83616651228371153</v>
      </c>
      <c r="EJ63" s="52">
        <f t="shared" ca="1" si="123"/>
        <v>0.79097676999798705</v>
      </c>
      <c r="EK63" s="52">
        <f t="shared" ca="1" si="124"/>
        <v>0.74924428990943781</v>
      </c>
      <c r="EL63" s="52">
        <f t="shared" ca="1" si="125"/>
        <v>0.70961303481823967</v>
      </c>
      <c r="EM63" s="52">
        <f t="shared" ca="1" si="126"/>
        <v>0.671326644404319</v>
      </c>
      <c r="EN63" s="52">
        <f t="shared" ca="1" si="127"/>
        <v>0.63600299346763278</v>
      </c>
      <c r="EO63" s="52">
        <f t="shared" ca="1" si="128"/>
        <v>0.61151851622139253</v>
      </c>
      <c r="EP63" s="52">
        <f t="shared" ca="1" si="129"/>
        <v>0.60161103958736495</v>
      </c>
      <c r="EQ63" s="52">
        <f t="shared" ca="1" si="130"/>
        <v>0.5954276462577428</v>
      </c>
      <c r="ER63" s="52">
        <f t="shared" ca="1" si="131"/>
        <v>0.59613763800964237</v>
      </c>
      <c r="ES63" s="52">
        <f t="shared" ca="1" si="132"/>
        <v>0.60477557380405167</v>
      </c>
      <c r="ET63" s="52">
        <f t="shared" ca="1" si="133"/>
        <v>0.62807961630055975</v>
      </c>
      <c r="EU63" s="52">
        <f t="shared" ca="1" si="134"/>
        <v>0.6840055021468574</v>
      </c>
      <c r="EV63" s="52">
        <f t="shared" ca="1" si="135"/>
        <v>0.77070238031258498</v>
      </c>
      <c r="EW63" s="52">
        <f t="shared" ca="1" si="136"/>
        <v>0.88502989086104</v>
      </c>
      <c r="EX63" s="52">
        <f t="shared" ca="1" si="137"/>
        <v>0.98579553990783264</v>
      </c>
      <c r="EY63" s="52">
        <f t="shared" ca="1" si="138"/>
        <v>0.85197044432712221</v>
      </c>
      <c r="EZ63" s="52">
        <f t="shared" ca="1" si="139"/>
        <v>0.71366187691155991</v>
      </c>
      <c r="FA63" s="52">
        <f t="shared" ca="1" si="140"/>
        <v>0.57486998949148038</v>
      </c>
      <c r="FB63" s="52">
        <f t="shared" ca="1" si="141"/>
        <v>0.43902305412865494</v>
      </c>
      <c r="FC63" s="52">
        <f t="shared" ca="1" si="142"/>
        <v>0.31295722330838471</v>
      </c>
      <c r="FD63" s="52">
        <f t="shared" ca="1" si="143"/>
        <v>0.20046282512955138</v>
      </c>
      <c r="FE63" s="52">
        <f t="shared" ca="1" si="144"/>
        <v>0.10072743548569196</v>
      </c>
      <c r="FF63" s="52">
        <f t="shared" ca="1" si="145"/>
        <v>1.3124282635950446E-2</v>
      </c>
      <c r="FG63" s="52">
        <f t="shared" ca="1" si="146"/>
        <v>0</v>
      </c>
      <c r="FH63" s="52">
        <f t="shared" ca="1" si="147"/>
        <v>0</v>
      </c>
      <c r="FI63" s="52">
        <f t="shared" ca="1" si="148"/>
        <v>0</v>
      </c>
      <c r="FK63" s="52">
        <f t="shared" ca="1" si="149"/>
        <v>0.99609156980313773</v>
      </c>
      <c r="FL63" s="59">
        <f t="shared" ca="1" si="150"/>
        <v>1</v>
      </c>
      <c r="FM63" s="59" t="str">
        <f t="shared" ca="1" si="151"/>
        <v>Slope</v>
      </c>
      <c r="FN63" s="52">
        <f t="shared" ca="1" si="152"/>
        <v>1</v>
      </c>
      <c r="FP63" s="52">
        <f t="shared" ca="1" si="153"/>
        <v>0.65075651913489085</v>
      </c>
      <c r="FQ63" s="52">
        <f t="shared" ca="1" si="154"/>
        <v>0.6653638566010458</v>
      </c>
      <c r="FR63" s="52">
        <f t="shared" ca="1" si="155"/>
        <v>0.63549765093817434</v>
      </c>
      <c r="FS63" s="52">
        <f t="shared" ca="1" si="156"/>
        <v>0.60604685435927164</v>
      </c>
      <c r="FT63" s="52">
        <f t="shared" ca="1" si="157"/>
        <v>0.57872217076123711</v>
      </c>
      <c r="FU63" s="52">
        <f t="shared" ca="1" si="158"/>
        <v>0.55254781222155125</v>
      </c>
      <c r="FV63" s="52">
        <f t="shared" ca="1" si="159"/>
        <v>0.52752587441425702</v>
      </c>
      <c r="FW63" s="52">
        <f t="shared" ca="1" si="160"/>
        <v>0.50320434493941324</v>
      </c>
      <c r="FX63" s="52">
        <f t="shared" ca="1" si="161"/>
        <v>0.4793311036903285</v>
      </c>
      <c r="FY63" s="52">
        <f t="shared" ca="1" si="162"/>
        <v>0.45644544226698869</v>
      </c>
      <c r="FZ63" s="52">
        <f t="shared" ca="1" si="163"/>
        <v>0.43717283874046414</v>
      </c>
      <c r="GA63" s="52">
        <f t="shared" ca="1" si="164"/>
        <v>0.42275923541801053</v>
      </c>
      <c r="GB63" s="52">
        <f t="shared" ca="1" si="165"/>
        <v>0.40958699319702535</v>
      </c>
      <c r="GC63" s="52">
        <f t="shared" ca="1" si="166"/>
        <v>0.3987125460032141</v>
      </c>
      <c r="GD63" s="52">
        <f t="shared" ca="1" si="167"/>
        <v>0.39048074682357276</v>
      </c>
      <c r="GE63" s="52">
        <f t="shared" ca="1" si="168"/>
        <v>0.38713764987796434</v>
      </c>
      <c r="GF63" s="52">
        <f t="shared" ca="1" si="169"/>
        <v>0.3946685007156191</v>
      </c>
      <c r="GG63" s="52">
        <f t="shared" ca="1" si="170"/>
        <v>0.41245634899308387</v>
      </c>
      <c r="GH63" s="52">
        <f t="shared" ca="1" si="171"/>
        <v>0.43945440806479108</v>
      </c>
      <c r="GI63" s="52">
        <f t="shared" ca="1" si="172"/>
        <v>0.46193184663594422</v>
      </c>
      <c r="GJ63" s="52">
        <f t="shared" ca="1" si="173"/>
        <v>0.40621237033126295</v>
      </c>
      <c r="GK63" s="52">
        <f t="shared" ca="1" si="174"/>
        <v>0.34899840341496441</v>
      </c>
      <c r="GL63" s="52">
        <f t="shared" ca="1" si="175"/>
        <v>0.29162332983049344</v>
      </c>
      <c r="GM63" s="52">
        <f t="shared" ca="1" si="176"/>
        <v>0.23522990693177387</v>
      </c>
      <c r="GN63" s="52">
        <f t="shared" ca="1" si="177"/>
        <v>0.18209685221390598</v>
      </c>
      <c r="GO63" s="52">
        <f t="shared" ca="1" si="178"/>
        <v>0.1334876083765171</v>
      </c>
      <c r="GP63" s="52">
        <f t="shared" ca="1" si="179"/>
        <v>8.9131367384119531E-2</v>
      </c>
      <c r="GQ63" s="52">
        <f t="shared" ca="1" si="180"/>
        <v>4.8819205323094583E-2</v>
      </c>
      <c r="GR63" s="52">
        <f t="shared" ca="1" si="181"/>
        <v>3.3333333333333326E-2</v>
      </c>
      <c r="GS63" s="52">
        <f t="shared" ca="1" si="182"/>
        <v>2.2222222222222216E-2</v>
      </c>
      <c r="GT63" s="52">
        <f t="shared" ca="1" si="183"/>
        <v>1.1111111111111108E-2</v>
      </c>
      <c r="GV63" s="52">
        <f t="shared" ca="1" si="184"/>
        <v>0.6653638566010458</v>
      </c>
      <c r="GW63" s="59">
        <f t="shared" ca="1" si="185"/>
        <v>1</v>
      </c>
      <c r="GX63" s="52">
        <f t="shared" ca="1" si="186"/>
        <v>0.99609156980313773</v>
      </c>
      <c r="GY63" s="52" t="str">
        <f t="shared" ca="1" si="187"/>
        <v>Slope</v>
      </c>
      <c r="GZ63" s="52">
        <f t="shared" ca="1" si="188"/>
        <v>1</v>
      </c>
      <c r="HB63" s="58">
        <f t="shared" si="189"/>
        <v>3.3012059330940202E-2</v>
      </c>
      <c r="HC63" s="58"/>
      <c r="HE63" s="52">
        <f t="shared" si="190"/>
        <v>0.83659030631184605</v>
      </c>
      <c r="HF63" s="52">
        <f t="shared" si="191"/>
        <v>0</v>
      </c>
      <c r="HH63" s="52">
        <f t="shared" ca="1" si="192"/>
        <v>0.99609156980313773</v>
      </c>
      <c r="HI63" s="52" t="str">
        <f t="shared" ca="1" si="193"/>
        <v>Slope</v>
      </c>
      <c r="HJ63" s="59">
        <f t="shared" ca="1" si="194"/>
        <v>2</v>
      </c>
      <c r="HK63" s="52">
        <f t="shared" ca="1" si="195"/>
        <v>1</v>
      </c>
      <c r="HL63" s="52">
        <f t="shared" si="196"/>
        <v>0</v>
      </c>
      <c r="HM63" s="52">
        <f t="shared" si="197"/>
        <v>20</v>
      </c>
      <c r="HN63" s="52">
        <f t="shared" si="198"/>
        <v>-20</v>
      </c>
      <c r="HP63" s="52">
        <f t="shared" si="201"/>
        <v>1.873806118965482E-5</v>
      </c>
      <c r="HR63" s="52">
        <f t="shared" si="199"/>
        <v>2.8293913759020915E-4</v>
      </c>
      <c r="HS63">
        <f t="shared" si="200"/>
        <v>1.0121704506865299E-3</v>
      </c>
    </row>
    <row r="64" spans="1:227" x14ac:dyDescent="0.2">
      <c r="A64" s="45">
        <v>26</v>
      </c>
      <c r="B64" s="35">
        <f t="shared" si="38"/>
        <v>2.8935185185185192E-3</v>
      </c>
      <c r="C64" s="28">
        <v>-3.3012059330940202</v>
      </c>
      <c r="D64" s="95">
        <v>0</v>
      </c>
      <c r="E64" s="95">
        <v>999999</v>
      </c>
      <c r="F64" s="37">
        <f t="shared" si="26"/>
        <v>166666.5</v>
      </c>
      <c r="G64" s="38">
        <f t="shared" si="29"/>
        <v>0</v>
      </c>
      <c r="H64" s="102">
        <v>20</v>
      </c>
      <c r="I64" s="102">
        <v>2000</v>
      </c>
      <c r="J64" s="28">
        <v>-2.7638345956802399</v>
      </c>
      <c r="K64" s="126">
        <f t="shared" si="30"/>
        <v>-2.7638345956802399E-2</v>
      </c>
      <c r="L64" s="30">
        <f t="shared" si="27"/>
        <v>-2.7638345956802399E-2</v>
      </c>
      <c r="M64" s="101">
        <f t="shared" si="28"/>
        <v>-3.3012059330940202</v>
      </c>
      <c r="N64" s="103">
        <f t="shared" si="39"/>
        <v>2.6868566870689005E-4</v>
      </c>
      <c r="P64" s="66"/>
      <c r="Q64" s="67"/>
      <c r="R64" s="67"/>
      <c r="S64" s="67"/>
      <c r="T64" s="67"/>
      <c r="U64" s="67"/>
      <c r="V64" s="67"/>
      <c r="W64" s="67"/>
      <c r="X64" s="67"/>
      <c r="Y64" s="67"/>
      <c r="Z64" s="67"/>
      <c r="AA64" s="68"/>
      <c r="AD64" s="52">
        <f t="shared" ca="1" si="40"/>
        <v>0.94203065449954237</v>
      </c>
      <c r="AE64" s="52">
        <f t="shared" ca="1" si="40"/>
        <v>0.99999999999999978</v>
      </c>
      <c r="AF64" s="52">
        <f t="shared" ca="1" si="40"/>
        <v>0.94765416511081468</v>
      </c>
      <c r="AG64" s="52">
        <f t="shared" ca="1" si="40"/>
        <v>0.85361425621680354</v>
      </c>
      <c r="AH64" s="52">
        <f t="shared" ca="1" si="41"/>
        <v>0.76380270995845012</v>
      </c>
      <c r="AI64" s="52">
        <f t="shared" ca="1" si="41"/>
        <v>0.68833238402864327</v>
      </c>
      <c r="AJ64" s="52">
        <f t="shared" ca="1" si="41"/>
        <v>0.6231875081346856</v>
      </c>
      <c r="AK64" s="52">
        <f t="shared" ca="1" si="41"/>
        <v>0.57395103300703276</v>
      </c>
      <c r="AL64" s="52">
        <f t="shared" ca="1" si="42"/>
        <v>0.54337226575847219</v>
      </c>
      <c r="AM64" s="52">
        <f t="shared" ca="1" si="42"/>
        <v>0.51038333520209089</v>
      </c>
      <c r="AN64" s="52">
        <f t="shared" ca="1" si="42"/>
        <v>0.47653613124058597</v>
      </c>
      <c r="AO64" s="52">
        <f t="shared" ca="1" si="42"/>
        <v>0.41199676173317579</v>
      </c>
      <c r="AP64" s="52">
        <f t="shared" ca="1" si="43"/>
        <v>0.32452244251799212</v>
      </c>
      <c r="AQ64" s="52">
        <f t="shared" ca="1" si="43"/>
        <v>0.21008391866189766</v>
      </c>
      <c r="AR64" s="52">
        <f t="shared" ca="1" si="43"/>
        <v>4.2161776105094931E-2</v>
      </c>
      <c r="AS64" s="52">
        <f t="shared" ca="1" si="43"/>
        <v>-0.21506599252356046</v>
      </c>
      <c r="AT64" s="52">
        <f t="shared" ca="1" si="44"/>
        <v>-0.48719322807678295</v>
      </c>
      <c r="AU64" s="52">
        <f t="shared" ca="1" si="44"/>
        <v>-0.68765443547704408</v>
      </c>
      <c r="AV64" s="52">
        <f t="shared" ca="1" si="44"/>
        <v>-0.81185278385952286</v>
      </c>
      <c r="AW64" s="52">
        <f t="shared" ca="1" si="44"/>
        <v>-0.87977340483110555</v>
      </c>
      <c r="AX64" s="52">
        <f t="shared" ca="1" si="45"/>
        <v>-0.90619317887332329</v>
      </c>
      <c r="AY64" s="52">
        <f t="shared" ca="1" si="45"/>
        <v>-0.89738012466913342</v>
      </c>
      <c r="AZ64" s="52">
        <f t="shared" ca="1" si="45"/>
        <v>-0.86151220743176671</v>
      </c>
      <c r="BA64" s="52">
        <f t="shared" ca="1" si="45"/>
        <v>-0.80115701769822167</v>
      </c>
      <c r="BB64" s="52">
        <f t="shared" ca="1" si="46"/>
        <v>-0.72413656762231726</v>
      </c>
      <c r="BC64" s="52">
        <f t="shared" ca="1" si="46"/>
        <v>-0.63797991255839848</v>
      </c>
      <c r="BD64" s="52">
        <f t="shared" ca="1" si="46"/>
        <v>-0.54755832154779827</v>
      </c>
      <c r="BE64" s="52">
        <f t="shared" ca="1" si="46"/>
        <v>-0.46118124048073811</v>
      </c>
      <c r="BF64" s="52">
        <f t="shared" ca="1" si="47"/>
        <v>-0.37807382497964365</v>
      </c>
      <c r="BG64" s="52">
        <f t="shared" ca="1" si="47"/>
        <v>-0.29947931029127584</v>
      </c>
      <c r="BH64" s="52">
        <f t="shared" ca="1" si="47"/>
        <v>-0.22664159369900128</v>
      </c>
      <c r="BJ64" s="52">
        <f t="shared" si="48"/>
        <v>-1.3819172978401201E-3</v>
      </c>
      <c r="BK64" s="52">
        <f t="shared" si="49"/>
        <v>-6.0175669044838309E-4</v>
      </c>
      <c r="BL64" s="52">
        <f t="shared" si="50"/>
        <v>-3.0087834522419164E-5</v>
      </c>
      <c r="BM64" s="52">
        <f t="shared" si="51"/>
        <v>-3.0087834522419164E-5</v>
      </c>
      <c r="BN64" s="52">
        <f t="shared" si="52"/>
        <v>0</v>
      </c>
      <c r="BO64" s="52">
        <f t="shared" si="53"/>
        <v>0</v>
      </c>
      <c r="BP64" s="52">
        <f t="shared" si="54"/>
        <v>1.0329379018522837E-3</v>
      </c>
      <c r="BQ64" s="52">
        <f t="shared" si="55"/>
        <v>0.05</v>
      </c>
      <c r="BS64" s="52">
        <f t="shared" ca="1" si="56"/>
        <v>-3.9103853895570114E-3</v>
      </c>
      <c r="BT64" s="52">
        <f t="shared" ca="1" si="57"/>
        <v>-6.0175669044838322E-2</v>
      </c>
      <c r="BU64" s="52">
        <f t="shared" ca="1" si="58"/>
        <v>-0.11519472544821312</v>
      </c>
      <c r="BV64" s="52">
        <f t="shared" ca="1" si="59"/>
        <v>-0.16383544290898325</v>
      </c>
      <c r="BW64" s="52">
        <f t="shared" ca="1" si="60"/>
        <v>-0.2090251851947077</v>
      </c>
      <c r="BX64" s="52">
        <f t="shared" ca="1" si="61"/>
        <v>-0.25075766528325705</v>
      </c>
      <c r="BY64" s="52">
        <f t="shared" ca="1" si="62"/>
        <v>-0.29038892037445507</v>
      </c>
      <c r="BZ64" s="52">
        <f t="shared" ca="1" si="63"/>
        <v>-0.32867531078837581</v>
      </c>
      <c r="CA64" s="52">
        <f t="shared" ca="1" si="64"/>
        <v>-0.36399896172506202</v>
      </c>
      <c r="CB64" s="52">
        <f t="shared" ca="1" si="65"/>
        <v>-0.38848343897130233</v>
      </c>
      <c r="CC64" s="52">
        <f t="shared" ca="1" si="66"/>
        <v>-0.39839091560532985</v>
      </c>
      <c r="CD64" s="52">
        <f t="shared" ca="1" si="67"/>
        <v>-0.40457430893495205</v>
      </c>
      <c r="CE64" s="52">
        <f t="shared" ca="1" si="68"/>
        <v>-0.40386431718305243</v>
      </c>
      <c r="CF64" s="52">
        <f t="shared" ca="1" si="69"/>
        <v>-0.39522638138864319</v>
      </c>
      <c r="CG64" s="52">
        <f t="shared" ca="1" si="70"/>
        <v>-0.37192233889213505</v>
      </c>
      <c r="CH64" s="52">
        <f t="shared" ca="1" si="71"/>
        <v>-0.31599645304583746</v>
      </c>
      <c r="CI64" s="52">
        <f t="shared" ca="1" si="72"/>
        <v>-0.22929957488010977</v>
      </c>
      <c r="CJ64" s="52">
        <f t="shared" ca="1" si="73"/>
        <v>-0.11497206433165476</v>
      </c>
      <c r="CK64" s="52">
        <f t="shared" ca="1" si="74"/>
        <v>1.4202504899472604E-2</v>
      </c>
      <c r="CL64" s="52">
        <f t="shared" ca="1" si="75"/>
        <v>0.14802760048018299</v>
      </c>
      <c r="CM64" s="52">
        <f t="shared" ca="1" si="76"/>
        <v>0.28633616789574529</v>
      </c>
      <c r="CN64" s="52">
        <f t="shared" ca="1" si="77"/>
        <v>0.42512805531582487</v>
      </c>
      <c r="CO64" s="52">
        <f t="shared" ca="1" si="78"/>
        <v>0.56097499067865031</v>
      </c>
      <c r="CP64" s="52">
        <f t="shared" ca="1" si="79"/>
        <v>0.68704082149892054</v>
      </c>
      <c r="CQ64" s="52">
        <f t="shared" ca="1" si="80"/>
        <v>0.79953521967775387</v>
      </c>
      <c r="CR64" s="52">
        <f t="shared" ca="1" si="81"/>
        <v>0.89927060932161329</v>
      </c>
      <c r="CS64" s="52">
        <f t="shared" ca="1" si="82"/>
        <v>0.98687376217135481</v>
      </c>
      <c r="CT64" s="52">
        <f t="shared" ca="1" si="83"/>
        <v>1.0597911061298462</v>
      </c>
      <c r="CU64" s="52">
        <f t="shared" ca="1" si="84"/>
        <v>1.1209828012112166</v>
      </c>
      <c r="CV64" s="52">
        <f t="shared" ca="1" si="85"/>
        <v>1.1705460449860945</v>
      </c>
      <c r="CW64" s="52">
        <f t="shared" ca="1" si="86"/>
        <v>1.2090999363591115</v>
      </c>
      <c r="CY64" s="51" t="str">
        <f t="shared" ca="1" si="87"/>
        <v>Slope</v>
      </c>
      <c r="CZ64" s="51" t="str">
        <f t="shared" ca="1" si="88"/>
        <v>Slope</v>
      </c>
      <c r="DA64" s="51" t="str">
        <f t="shared" ca="1" si="89"/>
        <v>Slope</v>
      </c>
      <c r="DB64" s="51" t="str">
        <f t="shared" ca="1" si="90"/>
        <v>Slope</v>
      </c>
      <c r="DC64" s="51" t="str">
        <f t="shared" ca="1" si="91"/>
        <v>Slope</v>
      </c>
      <c r="DD64" s="51" t="str">
        <f t="shared" ca="1" si="92"/>
        <v>Slope</v>
      </c>
      <c r="DE64" s="51" t="str">
        <f t="shared" ca="1" si="93"/>
        <v>Slope</v>
      </c>
      <c r="DF64" s="51" t="str">
        <f t="shared" ca="1" si="94"/>
        <v>Slope</v>
      </c>
      <c r="DG64" s="51" t="str">
        <f t="shared" ca="1" si="95"/>
        <v>Slope</v>
      </c>
      <c r="DH64" s="51" t="str">
        <f t="shared" ca="1" si="96"/>
        <v>Slope</v>
      </c>
      <c r="DI64" s="51" t="str">
        <f t="shared" ca="1" si="97"/>
        <v>Slope</v>
      </c>
      <c r="DJ64" s="51" t="str">
        <f t="shared" ca="1" si="98"/>
        <v>Slope</v>
      </c>
      <c r="DK64" s="51" t="str">
        <f t="shared" ca="1" si="99"/>
        <v>Slope</v>
      </c>
      <c r="DL64" s="51" t="str">
        <f t="shared" ca="1" si="100"/>
        <v>Slope</v>
      </c>
      <c r="DM64" s="51" t="str">
        <f t="shared" ca="1" si="101"/>
        <v>Slope</v>
      </c>
      <c r="DN64" s="51" t="str">
        <f t="shared" ca="1" si="102"/>
        <v>Slope</v>
      </c>
      <c r="DO64" s="51" t="str">
        <f t="shared" ca="1" si="103"/>
        <v>Slope</v>
      </c>
      <c r="DP64" s="51" t="str">
        <f t="shared" ca="1" si="104"/>
        <v>Slope</v>
      </c>
      <c r="DQ64" s="51" t="str">
        <f t="shared" ca="1" si="105"/>
        <v>Slope</v>
      </c>
      <c r="DR64" s="51" t="str">
        <f t="shared" ca="1" si="106"/>
        <v>Slope</v>
      </c>
      <c r="DS64" s="51" t="str">
        <f t="shared" ca="1" si="107"/>
        <v>Slope</v>
      </c>
      <c r="DT64" s="51" t="str">
        <f t="shared" ca="1" si="108"/>
        <v>Slope</v>
      </c>
      <c r="DU64" s="51" t="str">
        <f t="shared" ca="1" si="109"/>
        <v>Slope</v>
      </c>
      <c r="DV64" s="51" t="str">
        <f t="shared" ca="1" si="110"/>
        <v>Slope</v>
      </c>
      <c r="DW64" s="51" t="str">
        <f t="shared" ca="1" si="111"/>
        <v>Slope</v>
      </c>
      <c r="DX64" s="51" t="str">
        <f t="shared" ca="1" si="112"/>
        <v>Slope</v>
      </c>
      <c r="DY64" s="51" t="str">
        <f t="shared" ca="1" si="113"/>
        <v>Slope</v>
      </c>
      <c r="DZ64" s="51" t="str">
        <f t="shared" ca="1" si="114"/>
        <v>Slope</v>
      </c>
      <c r="EA64" s="51" t="str">
        <f t="shared" ca="1" si="115"/>
        <v>Slope</v>
      </c>
      <c r="EB64" s="51" t="str">
        <f t="shared" ca="1" si="116"/>
        <v>Slope</v>
      </c>
      <c r="EC64" s="51" t="str">
        <f t="shared" ca="1" si="117"/>
        <v>Slope</v>
      </c>
      <c r="EE64" s="52">
        <f t="shared" ca="1" si="118"/>
        <v>0.99611970244496539</v>
      </c>
      <c r="EF64" s="52">
        <f t="shared" ca="1" si="119"/>
        <v>0.93985441878968412</v>
      </c>
      <c r="EG64" s="52">
        <f t="shared" ca="1" si="120"/>
        <v>0.88483536238630933</v>
      </c>
      <c r="EH64" s="52">
        <f t="shared" ca="1" si="121"/>
        <v>0.83619464492553919</v>
      </c>
      <c r="EI64" s="52">
        <f t="shared" ca="1" si="122"/>
        <v>0.79100490263981471</v>
      </c>
      <c r="EJ64" s="52">
        <f t="shared" ca="1" si="123"/>
        <v>0.74927242255126536</v>
      </c>
      <c r="EK64" s="52">
        <f t="shared" ca="1" si="124"/>
        <v>0.70964116746006733</v>
      </c>
      <c r="EL64" s="52">
        <f t="shared" ca="1" si="125"/>
        <v>0.67135477704614654</v>
      </c>
      <c r="EM64" s="52">
        <f t="shared" ca="1" si="126"/>
        <v>0.63603112610946044</v>
      </c>
      <c r="EN64" s="52">
        <f t="shared" ca="1" si="127"/>
        <v>0.61154664886322008</v>
      </c>
      <c r="EO64" s="52">
        <f t="shared" ca="1" si="128"/>
        <v>0.6016391722291925</v>
      </c>
      <c r="EP64" s="52">
        <f t="shared" ca="1" si="129"/>
        <v>0.59545577889957035</v>
      </c>
      <c r="EQ64" s="52">
        <f t="shared" ca="1" si="130"/>
        <v>0.59616577065147003</v>
      </c>
      <c r="ER64" s="52">
        <f t="shared" ca="1" si="131"/>
        <v>0.60480370644587922</v>
      </c>
      <c r="ES64" s="52">
        <f t="shared" ca="1" si="132"/>
        <v>0.62810774894238741</v>
      </c>
      <c r="ET64" s="52">
        <f t="shared" ca="1" si="133"/>
        <v>0.68403363478868495</v>
      </c>
      <c r="EU64" s="52">
        <f t="shared" ca="1" si="134"/>
        <v>0.77073051295441264</v>
      </c>
      <c r="EV64" s="52">
        <f t="shared" ca="1" si="135"/>
        <v>0.88505802350286766</v>
      </c>
      <c r="EW64" s="52">
        <f t="shared" ca="1" si="136"/>
        <v>0.98576740726600498</v>
      </c>
      <c r="EX64" s="52">
        <f t="shared" ca="1" si="137"/>
        <v>0.85194231168529466</v>
      </c>
      <c r="EY64" s="52">
        <f t="shared" ca="1" si="138"/>
        <v>0.71363374426973225</v>
      </c>
      <c r="EZ64" s="52">
        <f t="shared" ca="1" si="139"/>
        <v>0.57484185684965272</v>
      </c>
      <c r="FA64" s="52">
        <f t="shared" ca="1" si="140"/>
        <v>0.43899492148682728</v>
      </c>
      <c r="FB64" s="52">
        <f t="shared" ca="1" si="141"/>
        <v>0.31292909066655705</v>
      </c>
      <c r="FC64" s="52">
        <f t="shared" ca="1" si="142"/>
        <v>0.20043469248772372</v>
      </c>
      <c r="FD64" s="52">
        <f t="shared" ca="1" si="143"/>
        <v>0.1006993028438643</v>
      </c>
      <c r="FE64" s="52">
        <f t="shared" ca="1" si="144"/>
        <v>1.3096149994122785E-2</v>
      </c>
      <c r="FF64" s="52">
        <f t="shared" ca="1" si="145"/>
        <v>0</v>
      </c>
      <c r="FG64" s="52">
        <f t="shared" ca="1" si="146"/>
        <v>0</v>
      </c>
      <c r="FH64" s="52">
        <f t="shared" ca="1" si="147"/>
        <v>0</v>
      </c>
      <c r="FI64" s="52">
        <f t="shared" ca="1" si="148"/>
        <v>0</v>
      </c>
      <c r="FK64" s="52">
        <f t="shared" ca="1" si="149"/>
        <v>0.99611970244496539</v>
      </c>
      <c r="FL64" s="59">
        <f t="shared" ca="1" si="150"/>
        <v>0</v>
      </c>
      <c r="FM64" s="59" t="str">
        <f t="shared" ca="1" si="151"/>
        <v>Slope</v>
      </c>
      <c r="FN64" s="52">
        <f t="shared" ca="1" si="152"/>
        <v>1</v>
      </c>
      <c r="FP64" s="52">
        <f t="shared" ca="1" si="153"/>
        <v>0.66537323414832183</v>
      </c>
      <c r="FQ64" s="52">
        <f t="shared" ca="1" si="154"/>
        <v>0.64661813959656134</v>
      </c>
      <c r="FR64" s="52">
        <f t="shared" ca="1" si="155"/>
        <v>0.61716734301765863</v>
      </c>
      <c r="FS64" s="52">
        <f t="shared" ca="1" si="156"/>
        <v>0.58984265941962422</v>
      </c>
      <c r="FT64" s="52">
        <f t="shared" ca="1" si="157"/>
        <v>0.56366830087993813</v>
      </c>
      <c r="FU64" s="52">
        <f t="shared" ca="1" si="158"/>
        <v>0.53864636307264391</v>
      </c>
      <c r="FV64" s="52">
        <f t="shared" ca="1" si="159"/>
        <v>0.51432483359780024</v>
      </c>
      <c r="FW64" s="52">
        <f t="shared" ca="1" si="160"/>
        <v>0.49045159234871549</v>
      </c>
      <c r="FX64" s="52">
        <f t="shared" ca="1" si="161"/>
        <v>0.46756593092537568</v>
      </c>
      <c r="FY64" s="52">
        <f t="shared" ca="1" si="162"/>
        <v>0.44829332739885114</v>
      </c>
      <c r="FZ64" s="52">
        <f t="shared" ca="1" si="163"/>
        <v>0.43387972407639747</v>
      </c>
      <c r="GA64" s="52">
        <f t="shared" ca="1" si="164"/>
        <v>0.42070748185541235</v>
      </c>
      <c r="GB64" s="52">
        <f t="shared" ca="1" si="165"/>
        <v>0.40983303466160109</v>
      </c>
      <c r="GC64" s="52">
        <f t="shared" ca="1" si="166"/>
        <v>0.4016012354819597</v>
      </c>
      <c r="GD64" s="52">
        <f t="shared" ca="1" si="167"/>
        <v>0.39825813853635134</v>
      </c>
      <c r="GE64" s="52">
        <f t="shared" ca="1" si="168"/>
        <v>0.40578898937400609</v>
      </c>
      <c r="GF64" s="52">
        <f t="shared" ca="1" si="169"/>
        <v>0.42357683765147081</v>
      </c>
      <c r="GG64" s="52">
        <f t="shared" ca="1" si="170"/>
        <v>0.45057489672317808</v>
      </c>
      <c r="GH64" s="52">
        <f t="shared" ca="1" si="171"/>
        <v>0.47303358019977942</v>
      </c>
      <c r="GI64" s="52">
        <f t="shared" ca="1" si="172"/>
        <v>0.41731410389509815</v>
      </c>
      <c r="GJ64" s="52">
        <f t="shared" ca="1" si="173"/>
        <v>0.36010013697879961</v>
      </c>
      <c r="GK64" s="52">
        <f t="shared" ca="1" si="174"/>
        <v>0.3027250633943287</v>
      </c>
      <c r="GL64" s="52">
        <f t="shared" ca="1" si="175"/>
        <v>0.2463316404956091</v>
      </c>
      <c r="GM64" s="52">
        <f t="shared" ca="1" si="176"/>
        <v>0.19319858577774124</v>
      </c>
      <c r="GN64" s="52">
        <f t="shared" ca="1" si="177"/>
        <v>0.14458934194035233</v>
      </c>
      <c r="GO64" s="52">
        <f t="shared" ca="1" si="178"/>
        <v>0.10023310094795475</v>
      </c>
      <c r="GP64" s="52">
        <f t="shared" ca="1" si="179"/>
        <v>5.99209388869298E-2</v>
      </c>
      <c r="GQ64" s="52">
        <f t="shared" ca="1" si="180"/>
        <v>4.4444444444444432E-2</v>
      </c>
      <c r="GR64" s="52">
        <f t="shared" ca="1" si="181"/>
        <v>3.3333333333333326E-2</v>
      </c>
      <c r="GS64" s="52">
        <f t="shared" ca="1" si="182"/>
        <v>2.2222222222222216E-2</v>
      </c>
      <c r="GT64" s="52">
        <f t="shared" ca="1" si="183"/>
        <v>1.1111111111111108E-2</v>
      </c>
      <c r="GV64" s="52">
        <f t="shared" ca="1" si="184"/>
        <v>0.66537323414832183</v>
      </c>
      <c r="GW64" s="59">
        <f t="shared" ca="1" si="185"/>
        <v>0</v>
      </c>
      <c r="GX64" s="52">
        <f t="shared" ca="1" si="186"/>
        <v>0.99611970244496539</v>
      </c>
      <c r="GY64" s="52" t="str">
        <f t="shared" ca="1" si="187"/>
        <v>Slope</v>
      </c>
      <c r="GZ64" s="52">
        <f t="shared" ca="1" si="188"/>
        <v>1</v>
      </c>
      <c r="HB64" s="58">
        <f t="shared" si="189"/>
        <v>2.7638345956802399E-2</v>
      </c>
      <c r="HC64" s="58"/>
      <c r="HE64" s="52">
        <f t="shared" si="190"/>
        <v>0.86319018751382814</v>
      </c>
      <c r="HF64" s="52">
        <f t="shared" si="191"/>
        <v>0</v>
      </c>
      <c r="HH64" s="52">
        <f t="shared" ca="1" si="192"/>
        <v>0.99611970244496539</v>
      </c>
      <c r="HI64" s="52" t="str">
        <f t="shared" ca="1" si="193"/>
        <v>Slope</v>
      </c>
      <c r="HJ64" s="59">
        <f t="shared" ca="1" si="194"/>
        <v>2</v>
      </c>
      <c r="HK64" s="52">
        <f t="shared" ca="1" si="195"/>
        <v>1</v>
      </c>
      <c r="HL64" s="52">
        <f t="shared" si="196"/>
        <v>0</v>
      </c>
      <c r="HM64" s="52">
        <f t="shared" si="197"/>
        <v>20</v>
      </c>
      <c r="HN64" s="52">
        <f t="shared" si="198"/>
        <v>-20</v>
      </c>
      <c r="HP64" s="52">
        <f t="shared" si="201"/>
        <v>2.6868566870689005E-4</v>
      </c>
      <c r="HR64" s="52">
        <f t="shared" si="199"/>
        <v>2.9877740637391473E-4</v>
      </c>
      <c r="HS64">
        <f t="shared" si="200"/>
        <v>1.0329379018522837E-3</v>
      </c>
    </row>
    <row r="65" spans="1:227" x14ac:dyDescent="0.2">
      <c r="A65" s="45">
        <v>27</v>
      </c>
      <c r="B65" s="35">
        <f t="shared" si="38"/>
        <v>3.0092592592592601E-3</v>
      </c>
      <c r="C65" s="28">
        <v>-2.7638345956802399</v>
      </c>
      <c r="D65" s="95">
        <v>0</v>
      </c>
      <c r="E65" s="95">
        <v>999999</v>
      </c>
      <c r="F65" s="37">
        <f t="shared" si="26"/>
        <v>166666.5</v>
      </c>
      <c r="G65" s="38">
        <f t="shared" si="29"/>
        <v>0</v>
      </c>
      <c r="H65" s="102">
        <v>20</v>
      </c>
      <c r="I65" s="102">
        <v>2000</v>
      </c>
      <c r="J65" s="28">
        <v>-1.15656621754169</v>
      </c>
      <c r="K65" s="126">
        <f t="shared" si="30"/>
        <v>-1.1565662175416901E-2</v>
      </c>
      <c r="L65" s="30">
        <f t="shared" si="27"/>
        <v>-1.1565662175416901E-2</v>
      </c>
      <c r="M65" s="101">
        <f t="shared" si="28"/>
        <v>-2.7638345956802399</v>
      </c>
      <c r="N65" s="103">
        <f t="shared" si="39"/>
        <v>8.0363418906927511E-4</v>
      </c>
      <c r="P65" s="66"/>
      <c r="Q65" s="67"/>
      <c r="R65" s="67"/>
      <c r="S65" s="67"/>
      <c r="T65" s="67"/>
      <c r="U65" s="67"/>
      <c r="V65" s="67"/>
      <c r="W65" s="67"/>
      <c r="X65" s="67"/>
      <c r="Y65" s="67"/>
      <c r="Z65" s="67"/>
      <c r="AA65" s="68"/>
      <c r="AD65" s="52">
        <f t="shared" ca="1" si="40"/>
        <v>0.94765416511081479</v>
      </c>
      <c r="AE65" s="52">
        <f t="shared" ca="1" si="40"/>
        <v>1.0000000000000002</v>
      </c>
      <c r="AF65" s="52">
        <f t="shared" ca="1" si="40"/>
        <v>0.96616074621703496</v>
      </c>
      <c r="AG65" s="52">
        <f t="shared" ca="1" si="40"/>
        <v>0.90846254209245536</v>
      </c>
      <c r="AH65" s="52">
        <f t="shared" ca="1" si="41"/>
        <v>0.85103496916897436</v>
      </c>
      <c r="AI65" s="52">
        <f t="shared" ca="1" si="41"/>
        <v>0.79588135195594489</v>
      </c>
      <c r="AJ65" s="52">
        <f t="shared" ca="1" si="41"/>
        <v>0.74917521490897065</v>
      </c>
      <c r="AK65" s="52">
        <f t="shared" ca="1" si="41"/>
        <v>0.71311370154886611</v>
      </c>
      <c r="AL65" s="52">
        <f t="shared" ca="1" si="42"/>
        <v>0.67988505017554168</v>
      </c>
      <c r="AM65" s="52">
        <f t="shared" ca="1" si="42"/>
        <v>0.64329235797548046</v>
      </c>
      <c r="AN65" s="52">
        <f t="shared" ca="1" si="42"/>
        <v>0.57748633632256896</v>
      </c>
      <c r="AO65" s="52">
        <f t="shared" ca="1" si="42"/>
        <v>0.49184924140043124</v>
      </c>
      <c r="AP65" s="52">
        <f t="shared" ca="1" si="43"/>
        <v>0.3853223842892326</v>
      </c>
      <c r="AQ65" s="52">
        <f t="shared" ca="1" si="43"/>
        <v>0.22835490447488913</v>
      </c>
      <c r="AR65" s="52">
        <f t="shared" ca="1" si="43"/>
        <v>-3.0592203564858381E-2</v>
      </c>
      <c r="AS65" s="52">
        <f t="shared" ca="1" si="43"/>
        <v>-0.33256584963185232</v>
      </c>
      <c r="AT65" s="52">
        <f t="shared" ca="1" si="44"/>
        <v>-0.5805322593272727</v>
      </c>
      <c r="AU65" s="52">
        <f t="shared" ca="1" si="44"/>
        <v>-0.7500896609281813</v>
      </c>
      <c r="AV65" s="52">
        <f t="shared" ca="1" si="44"/>
        <v>-0.85831246755520951</v>
      </c>
      <c r="AW65" s="52">
        <f t="shared" ca="1" si="44"/>
        <v>-0.91987978782531232</v>
      </c>
      <c r="AX65" s="52">
        <f t="shared" ca="1" si="45"/>
        <v>-0.94542325826447371</v>
      </c>
      <c r="AY65" s="52">
        <f t="shared" ca="1" si="45"/>
        <v>-0.94115901950711722</v>
      </c>
      <c r="AZ65" s="52">
        <f t="shared" ca="1" si="45"/>
        <v>-0.91223756772480269</v>
      </c>
      <c r="BA65" s="52">
        <f t="shared" ca="1" si="45"/>
        <v>-0.8629168879253023</v>
      </c>
      <c r="BB65" s="52">
        <f t="shared" ca="1" si="46"/>
        <v>-0.7962715033366754</v>
      </c>
      <c r="BC65" s="52">
        <f t="shared" ca="1" si="46"/>
        <v>-0.71943456050150445</v>
      </c>
      <c r="BD65" s="52">
        <f t="shared" ca="1" si="46"/>
        <v>-0.63987572656763381</v>
      </c>
      <c r="BE65" s="52">
        <f t="shared" ca="1" si="46"/>
        <v>-0.56052260481196892</v>
      </c>
      <c r="BF65" s="52">
        <f t="shared" ca="1" si="47"/>
        <v>-0.48354990144185128</v>
      </c>
      <c r="BG65" s="52">
        <f t="shared" ca="1" si="47"/>
        <v>-0.40985775546268305</v>
      </c>
      <c r="BH65" s="52">
        <f t="shared" ca="1" si="47"/>
        <v>-0.34488089324120125</v>
      </c>
      <c r="BJ65" s="52">
        <f t="shared" si="48"/>
        <v>-5.7828310877084494E-4</v>
      </c>
      <c r="BK65" s="52">
        <f t="shared" si="49"/>
        <v>-1.1519472544821313E-3</v>
      </c>
      <c r="BL65" s="52">
        <f t="shared" si="50"/>
        <v>-5.7597362724106567E-5</v>
      </c>
      <c r="BM65" s="52">
        <f t="shared" si="51"/>
        <v>-5.7597362724106567E-5</v>
      </c>
      <c r="BN65" s="52">
        <f t="shared" si="52"/>
        <v>0</v>
      </c>
      <c r="BO65" s="52">
        <f t="shared" si="53"/>
        <v>0</v>
      </c>
      <c r="BP65" s="52">
        <f t="shared" si="54"/>
        <v>1.0851798002132246E-3</v>
      </c>
      <c r="BQ65" s="52">
        <f t="shared" si="55"/>
        <v>0.05</v>
      </c>
      <c r="BS65" s="52">
        <f t="shared" ca="1" si="56"/>
        <v>-6.0175669044838322E-2</v>
      </c>
      <c r="BT65" s="52">
        <f t="shared" ca="1" si="57"/>
        <v>-0.11519472544821312</v>
      </c>
      <c r="BU65" s="52">
        <f t="shared" ca="1" si="58"/>
        <v>-0.16383544290898325</v>
      </c>
      <c r="BV65" s="52">
        <f t="shared" ca="1" si="59"/>
        <v>-0.2090251851947077</v>
      </c>
      <c r="BW65" s="52">
        <f t="shared" ca="1" si="60"/>
        <v>-0.25075766528325705</v>
      </c>
      <c r="BX65" s="52">
        <f t="shared" ca="1" si="61"/>
        <v>-0.29038892037445507</v>
      </c>
      <c r="BY65" s="52">
        <f t="shared" ca="1" si="62"/>
        <v>-0.32867531078837581</v>
      </c>
      <c r="BZ65" s="52">
        <f t="shared" ca="1" si="63"/>
        <v>-0.36399896172506202</v>
      </c>
      <c r="CA65" s="52">
        <f t="shared" ca="1" si="64"/>
        <v>-0.38848343897130233</v>
      </c>
      <c r="CB65" s="52">
        <f t="shared" ca="1" si="65"/>
        <v>-0.39839091560532985</v>
      </c>
      <c r="CC65" s="52">
        <f t="shared" ca="1" si="66"/>
        <v>-0.40457430893495205</v>
      </c>
      <c r="CD65" s="52">
        <f t="shared" ca="1" si="67"/>
        <v>-0.40386431718305243</v>
      </c>
      <c r="CE65" s="52">
        <f t="shared" ca="1" si="68"/>
        <v>-0.39522638138864319</v>
      </c>
      <c r="CF65" s="52">
        <f t="shared" ca="1" si="69"/>
        <v>-0.37192233889213505</v>
      </c>
      <c r="CG65" s="52">
        <f t="shared" ca="1" si="70"/>
        <v>-0.31599645304583746</v>
      </c>
      <c r="CH65" s="52">
        <f t="shared" ca="1" si="71"/>
        <v>-0.22929957488010977</v>
      </c>
      <c r="CI65" s="52">
        <f t="shared" ca="1" si="72"/>
        <v>-0.11497206433165476</v>
      </c>
      <c r="CJ65" s="52">
        <f t="shared" ca="1" si="73"/>
        <v>1.4202504899472604E-2</v>
      </c>
      <c r="CK65" s="52">
        <f t="shared" ca="1" si="74"/>
        <v>0.14802760048018299</v>
      </c>
      <c r="CL65" s="52">
        <f t="shared" ca="1" si="75"/>
        <v>0.28633616789574529</v>
      </c>
      <c r="CM65" s="52">
        <f t="shared" ca="1" si="76"/>
        <v>0.42512805531582487</v>
      </c>
      <c r="CN65" s="52">
        <f t="shared" ca="1" si="77"/>
        <v>0.56097499067865031</v>
      </c>
      <c r="CO65" s="52">
        <f t="shared" ca="1" si="78"/>
        <v>0.68704082149892054</v>
      </c>
      <c r="CP65" s="52">
        <f t="shared" ca="1" si="79"/>
        <v>0.79953521967775387</v>
      </c>
      <c r="CQ65" s="52">
        <f t="shared" ca="1" si="80"/>
        <v>0.89927060932161329</v>
      </c>
      <c r="CR65" s="52">
        <f t="shared" ca="1" si="81"/>
        <v>0.98687376217135481</v>
      </c>
      <c r="CS65" s="52">
        <f t="shared" ca="1" si="82"/>
        <v>1.0597911061298462</v>
      </c>
      <c r="CT65" s="52">
        <f t="shared" ca="1" si="83"/>
        <v>1.1209828012112166</v>
      </c>
      <c r="CU65" s="52">
        <f t="shared" ca="1" si="84"/>
        <v>1.1705460449860945</v>
      </c>
      <c r="CV65" s="52">
        <f t="shared" ca="1" si="85"/>
        <v>1.2090999363591115</v>
      </c>
      <c r="CW65" s="52">
        <f t="shared" ca="1" si="86"/>
        <v>1.2322856474427444</v>
      </c>
      <c r="CY65" s="51" t="str">
        <f t="shared" ca="1" si="87"/>
        <v>Slope</v>
      </c>
      <c r="CZ65" s="51" t="str">
        <f t="shared" ca="1" si="88"/>
        <v>Slope</v>
      </c>
      <c r="DA65" s="51" t="str">
        <f t="shared" ca="1" si="89"/>
        <v>Slope</v>
      </c>
      <c r="DB65" s="51" t="str">
        <f t="shared" ca="1" si="90"/>
        <v>Slope</v>
      </c>
      <c r="DC65" s="51" t="str">
        <f t="shared" ca="1" si="91"/>
        <v>Slope</v>
      </c>
      <c r="DD65" s="51" t="str">
        <f t="shared" ca="1" si="92"/>
        <v>Slope</v>
      </c>
      <c r="DE65" s="51" t="str">
        <f t="shared" ca="1" si="93"/>
        <v>Slope</v>
      </c>
      <c r="DF65" s="51" t="str">
        <f t="shared" ca="1" si="94"/>
        <v>Slope</v>
      </c>
      <c r="DG65" s="51" t="str">
        <f t="shared" ca="1" si="95"/>
        <v>Slope</v>
      </c>
      <c r="DH65" s="51" t="str">
        <f t="shared" ca="1" si="96"/>
        <v>Slope</v>
      </c>
      <c r="DI65" s="51" t="str">
        <f t="shared" ca="1" si="97"/>
        <v>Slope</v>
      </c>
      <c r="DJ65" s="51" t="str">
        <f t="shared" ca="1" si="98"/>
        <v>Slope</v>
      </c>
      <c r="DK65" s="51" t="str">
        <f t="shared" ca="1" si="99"/>
        <v>Slope</v>
      </c>
      <c r="DL65" s="51" t="str">
        <f t="shared" ca="1" si="100"/>
        <v>Slope</v>
      </c>
      <c r="DM65" s="51" t="str">
        <f t="shared" ca="1" si="101"/>
        <v>Slope</v>
      </c>
      <c r="DN65" s="51" t="str">
        <f t="shared" ca="1" si="102"/>
        <v>Slope</v>
      </c>
      <c r="DO65" s="51" t="str">
        <f t="shared" ca="1" si="103"/>
        <v>Slope</v>
      </c>
      <c r="DP65" s="51" t="str">
        <f t="shared" ca="1" si="104"/>
        <v>Slope</v>
      </c>
      <c r="DQ65" s="51" t="str">
        <f t="shared" ca="1" si="105"/>
        <v>Slope</v>
      </c>
      <c r="DR65" s="51" t="str">
        <f t="shared" ca="1" si="106"/>
        <v>Slope</v>
      </c>
      <c r="DS65" s="51" t="str">
        <f t="shared" ca="1" si="107"/>
        <v>Slope</v>
      </c>
      <c r="DT65" s="51" t="str">
        <f t="shared" ca="1" si="108"/>
        <v>Slope</v>
      </c>
      <c r="DU65" s="51" t="str">
        <f t="shared" ca="1" si="109"/>
        <v>Slope</v>
      </c>
      <c r="DV65" s="51" t="str">
        <f t="shared" ca="1" si="110"/>
        <v>Slope</v>
      </c>
      <c r="DW65" s="51" t="str">
        <f t="shared" ca="1" si="111"/>
        <v>Slope</v>
      </c>
      <c r="DX65" s="51" t="str">
        <f t="shared" ca="1" si="112"/>
        <v>Slope</v>
      </c>
      <c r="DY65" s="51" t="str">
        <f t="shared" ca="1" si="113"/>
        <v>Slope</v>
      </c>
      <c r="DZ65" s="51" t="str">
        <f t="shared" ca="1" si="114"/>
        <v>Slope</v>
      </c>
      <c r="EA65" s="51" t="str">
        <f t="shared" ca="1" si="115"/>
        <v>Slope</v>
      </c>
      <c r="EB65" s="51" t="str">
        <f t="shared" ca="1" si="116"/>
        <v>Slope</v>
      </c>
      <c r="EC65" s="51" t="str">
        <f t="shared" ca="1" si="117"/>
        <v>Slope</v>
      </c>
      <c r="EE65" s="52">
        <f t="shared" ca="1" si="118"/>
        <v>0.93988192831788575</v>
      </c>
      <c r="EF65" s="52">
        <f t="shared" ca="1" si="119"/>
        <v>0.88486287191451096</v>
      </c>
      <c r="EG65" s="52">
        <f t="shared" ca="1" si="120"/>
        <v>0.83622215445374082</v>
      </c>
      <c r="EH65" s="52">
        <f t="shared" ca="1" si="121"/>
        <v>0.79103241216801634</v>
      </c>
      <c r="EI65" s="52">
        <f t="shared" ca="1" si="122"/>
        <v>0.7492999320794671</v>
      </c>
      <c r="EJ65" s="52">
        <f t="shared" ca="1" si="123"/>
        <v>0.70966867698826896</v>
      </c>
      <c r="EK65" s="52">
        <f t="shared" ca="1" si="124"/>
        <v>0.67138228657434829</v>
      </c>
      <c r="EL65" s="52">
        <f t="shared" ca="1" si="125"/>
        <v>0.63605863563766207</v>
      </c>
      <c r="EM65" s="52">
        <f t="shared" ca="1" si="126"/>
        <v>0.61157415839142182</v>
      </c>
      <c r="EN65" s="52">
        <f t="shared" ca="1" si="127"/>
        <v>0.60166668175739424</v>
      </c>
      <c r="EO65" s="52">
        <f t="shared" ca="1" si="128"/>
        <v>0.5954832884277721</v>
      </c>
      <c r="EP65" s="52">
        <f t="shared" ca="1" si="129"/>
        <v>0.59619328017967166</v>
      </c>
      <c r="EQ65" s="52">
        <f t="shared" ca="1" si="130"/>
        <v>0.60483121597408096</v>
      </c>
      <c r="ER65" s="52">
        <f t="shared" ca="1" si="131"/>
        <v>0.62813525847058904</v>
      </c>
      <c r="ES65" s="52">
        <f t="shared" ca="1" si="132"/>
        <v>0.68406114431688669</v>
      </c>
      <c r="ET65" s="52">
        <f t="shared" ca="1" si="133"/>
        <v>0.77075802248261427</v>
      </c>
      <c r="EU65" s="52">
        <f t="shared" ca="1" si="134"/>
        <v>0.8850855330310694</v>
      </c>
      <c r="EV65" s="52">
        <f t="shared" ca="1" si="135"/>
        <v>0.98573989773780324</v>
      </c>
      <c r="EW65" s="52">
        <f t="shared" ca="1" si="136"/>
        <v>0.85191480215709292</v>
      </c>
      <c r="EX65" s="52">
        <f t="shared" ca="1" si="137"/>
        <v>0.71360623474153062</v>
      </c>
      <c r="EY65" s="52">
        <f t="shared" ca="1" si="138"/>
        <v>0.57481434732145109</v>
      </c>
      <c r="EZ65" s="52">
        <f t="shared" ca="1" si="139"/>
        <v>0.43896741195862554</v>
      </c>
      <c r="FA65" s="52">
        <f t="shared" ca="1" si="140"/>
        <v>0.31290158113835531</v>
      </c>
      <c r="FB65" s="52">
        <f t="shared" ca="1" si="141"/>
        <v>0.20040718295952198</v>
      </c>
      <c r="FC65" s="52">
        <f t="shared" ca="1" si="142"/>
        <v>0.10067179331566256</v>
      </c>
      <c r="FD65" s="52">
        <f t="shared" ca="1" si="143"/>
        <v>1.3068640465921044E-2</v>
      </c>
      <c r="FE65" s="52">
        <f t="shared" ca="1" si="144"/>
        <v>0</v>
      </c>
      <c r="FF65" s="52">
        <f t="shared" ca="1" si="145"/>
        <v>0</v>
      </c>
      <c r="FG65" s="52">
        <f t="shared" ca="1" si="146"/>
        <v>0</v>
      </c>
      <c r="FH65" s="52">
        <f t="shared" ca="1" si="147"/>
        <v>0</v>
      </c>
      <c r="FI65" s="52">
        <f t="shared" ca="1" si="148"/>
        <v>0</v>
      </c>
      <c r="FK65" s="52">
        <f t="shared" ca="1" si="149"/>
        <v>0.98573989773780324</v>
      </c>
      <c r="FL65" s="59">
        <f t="shared" ca="1" si="150"/>
        <v>17</v>
      </c>
      <c r="FM65" s="59" t="str">
        <f t="shared" ca="1" si="151"/>
        <v>Slope</v>
      </c>
      <c r="FN65" s="52">
        <f t="shared" ca="1" si="152"/>
        <v>0.46666666666666667</v>
      </c>
      <c r="FP65" s="52">
        <f t="shared" ca="1" si="153"/>
        <v>0.64662730943929514</v>
      </c>
      <c r="FQ65" s="52">
        <f t="shared" ca="1" si="154"/>
        <v>0.62828762397150362</v>
      </c>
      <c r="FR65" s="52">
        <f t="shared" ca="1" si="155"/>
        <v>0.60096294037346909</v>
      </c>
      <c r="FS65" s="52">
        <f t="shared" ca="1" si="156"/>
        <v>0.57478858183378323</v>
      </c>
      <c r="FT65" s="52">
        <f t="shared" ca="1" si="157"/>
        <v>0.549766644026489</v>
      </c>
      <c r="FU65" s="52">
        <f t="shared" ca="1" si="158"/>
        <v>0.52544511455164522</v>
      </c>
      <c r="FV65" s="52">
        <f t="shared" ca="1" si="159"/>
        <v>0.50157187330256048</v>
      </c>
      <c r="FW65" s="52">
        <f t="shared" ca="1" si="160"/>
        <v>0.47868621187922067</v>
      </c>
      <c r="FX65" s="52">
        <f t="shared" ca="1" si="161"/>
        <v>0.45941360835269612</v>
      </c>
      <c r="FY65" s="52">
        <f t="shared" ca="1" si="162"/>
        <v>0.44500000503024251</v>
      </c>
      <c r="FZ65" s="52">
        <f t="shared" ca="1" si="163"/>
        <v>0.43182776280925733</v>
      </c>
      <c r="GA65" s="52">
        <f t="shared" ca="1" si="164"/>
        <v>0.42095331561544613</v>
      </c>
      <c r="GB65" s="52">
        <f t="shared" ca="1" si="165"/>
        <v>0.41272151643580474</v>
      </c>
      <c r="GC65" s="52">
        <f t="shared" ca="1" si="166"/>
        <v>0.40937841949019632</v>
      </c>
      <c r="GD65" s="52">
        <f t="shared" ca="1" si="167"/>
        <v>0.41690927032785108</v>
      </c>
      <c r="GE65" s="52">
        <f t="shared" ca="1" si="168"/>
        <v>0.43469711860531585</v>
      </c>
      <c r="GF65" s="52">
        <f t="shared" ca="1" si="169"/>
        <v>0.46169517767702306</v>
      </c>
      <c r="GG65" s="52">
        <f t="shared" ca="1" si="170"/>
        <v>0.48413552146815664</v>
      </c>
      <c r="GH65" s="52">
        <f t="shared" ca="1" si="171"/>
        <v>0.42841604516347537</v>
      </c>
      <c r="GI65" s="52">
        <f t="shared" ca="1" si="172"/>
        <v>0.37120207824717688</v>
      </c>
      <c r="GJ65" s="52">
        <f t="shared" ca="1" si="173"/>
        <v>0.31382700466270591</v>
      </c>
      <c r="GK65" s="52">
        <f t="shared" ca="1" si="174"/>
        <v>0.25743358176398629</v>
      </c>
      <c r="GL65" s="52">
        <f t="shared" ca="1" si="175"/>
        <v>0.20430052704611845</v>
      </c>
      <c r="GM65" s="52">
        <f t="shared" ca="1" si="176"/>
        <v>0.15569128320872955</v>
      </c>
      <c r="GN65" s="52">
        <f t="shared" ca="1" si="177"/>
        <v>0.11133504221633193</v>
      </c>
      <c r="GO65" s="52">
        <f t="shared" ca="1" si="178"/>
        <v>7.1022880155307E-2</v>
      </c>
      <c r="GP65" s="52">
        <f t="shared" ca="1" si="179"/>
        <v>5.5555555555555539E-2</v>
      </c>
      <c r="GQ65" s="52">
        <f t="shared" ca="1" si="180"/>
        <v>4.4444444444444432E-2</v>
      </c>
      <c r="GR65" s="52">
        <f t="shared" ca="1" si="181"/>
        <v>3.3333333333333326E-2</v>
      </c>
      <c r="GS65" s="52">
        <f t="shared" ca="1" si="182"/>
        <v>2.2222222222222216E-2</v>
      </c>
      <c r="GT65" s="52">
        <f t="shared" ca="1" si="183"/>
        <v>1.1111111111111108E-2</v>
      </c>
      <c r="GV65" s="52">
        <f t="shared" ca="1" si="184"/>
        <v>0.64662730943929514</v>
      </c>
      <c r="GW65" s="59">
        <f t="shared" ca="1" si="185"/>
        <v>0</v>
      </c>
      <c r="GX65" s="52">
        <f t="shared" ca="1" si="186"/>
        <v>0.93988192831788575</v>
      </c>
      <c r="GY65" s="52" t="str">
        <f t="shared" ca="1" si="187"/>
        <v>Slope</v>
      </c>
      <c r="GZ65" s="52">
        <f t="shared" ca="1" si="188"/>
        <v>1</v>
      </c>
      <c r="HB65" s="58">
        <f t="shared" si="189"/>
        <v>1.1565662175416901E-2</v>
      </c>
      <c r="HC65" s="58"/>
      <c r="HE65" s="52">
        <f t="shared" si="190"/>
        <v>0.94274997223168633</v>
      </c>
      <c r="HF65" s="52">
        <f t="shared" si="191"/>
        <v>0</v>
      </c>
      <c r="HH65" s="52">
        <f t="shared" ca="1" si="192"/>
        <v>0.93988192831788575</v>
      </c>
      <c r="HI65" s="52" t="str">
        <f t="shared" ca="1" si="193"/>
        <v>Slope</v>
      </c>
      <c r="HJ65" s="59">
        <f t="shared" ca="1" si="194"/>
        <v>2</v>
      </c>
      <c r="HK65" s="52">
        <f t="shared" ca="1" si="195"/>
        <v>1</v>
      </c>
      <c r="HL65" s="52">
        <f t="shared" si="196"/>
        <v>0</v>
      </c>
      <c r="HM65" s="52">
        <f t="shared" si="197"/>
        <v>20</v>
      </c>
      <c r="HN65" s="52">
        <f t="shared" si="198"/>
        <v>-20</v>
      </c>
      <c r="HP65" s="52">
        <f t="shared" si="201"/>
        <v>8.0363418906927511E-4</v>
      </c>
      <c r="HR65" s="52">
        <f t="shared" si="199"/>
        <v>3.1235221762675712E-4</v>
      </c>
      <c r="HS65">
        <f t="shared" si="200"/>
        <v>1.0851798002132246E-3</v>
      </c>
    </row>
    <row r="66" spans="1:227" x14ac:dyDescent="0.2">
      <c r="A66" s="45">
        <v>28</v>
      </c>
      <c r="B66" s="35">
        <f t="shared" si="38"/>
        <v>3.125000000000001E-3</v>
      </c>
      <c r="C66" s="28">
        <v>-1.15656621754169</v>
      </c>
      <c r="D66" s="95">
        <v>0</v>
      </c>
      <c r="E66" s="95">
        <v>999999</v>
      </c>
      <c r="F66" s="37">
        <f t="shared" si="26"/>
        <v>166666.5</v>
      </c>
      <c r="G66" s="38">
        <f t="shared" si="29"/>
        <v>0</v>
      </c>
      <c r="H66" s="102">
        <v>20</v>
      </c>
      <c r="I66" s="102">
        <v>2000</v>
      </c>
      <c r="J66" s="28">
        <v>9.3071383889764599E-3</v>
      </c>
      <c r="K66" s="126">
        <f t="shared" si="30"/>
        <v>9.3071383889764599E-5</v>
      </c>
      <c r="L66" s="30">
        <f t="shared" si="27"/>
        <v>9.3071383889764599E-5</v>
      </c>
      <c r="M66" s="101">
        <f t="shared" si="28"/>
        <v>-1.15656621754169</v>
      </c>
      <c r="N66" s="103">
        <f t="shared" si="39"/>
        <v>5.8293667796533322E-4</v>
      </c>
      <c r="P66" s="66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8"/>
      <c r="AD66" s="52">
        <f t="shared" ca="1" si="40"/>
        <v>0.96616074621703496</v>
      </c>
      <c r="AE66" s="52">
        <f t="shared" ca="1" si="40"/>
        <v>1</v>
      </c>
      <c r="AF66" s="52">
        <f t="shared" ca="1" si="40"/>
        <v>0.97807719766297641</v>
      </c>
      <c r="AG66" s="52">
        <f t="shared" ca="1" si="40"/>
        <v>0.94013571300738141</v>
      </c>
      <c r="AH66" s="52">
        <f t="shared" ca="1" si="41"/>
        <v>0.89816045811119849</v>
      </c>
      <c r="AI66" s="52">
        <f t="shared" ca="1" si="41"/>
        <v>0.8580946203072024</v>
      </c>
      <c r="AJ66" s="52">
        <f t="shared" ca="1" si="41"/>
        <v>0.82293504223555392</v>
      </c>
      <c r="AK66" s="52">
        <f t="shared" ca="1" si="41"/>
        <v>0.78534116976205948</v>
      </c>
      <c r="AL66" s="52">
        <f t="shared" ca="1" si="42"/>
        <v>0.74696350706290138</v>
      </c>
      <c r="AM66" s="52">
        <f t="shared" ca="1" si="42"/>
        <v>0.68605579831615648</v>
      </c>
      <c r="AN66" s="52">
        <f t="shared" ca="1" si="42"/>
        <v>0.603890850263198</v>
      </c>
      <c r="AO66" s="52">
        <f t="shared" ca="1" si="42"/>
        <v>0.50309342471750162</v>
      </c>
      <c r="AP66" s="52">
        <f t="shared" ca="1" si="43"/>
        <v>0.35775348930485473</v>
      </c>
      <c r="AQ66" s="52">
        <f t="shared" ca="1" si="43"/>
        <v>0.10782797168319952</v>
      </c>
      <c r="AR66" s="52">
        <f t="shared" ca="1" si="43"/>
        <v>-0.19673476879860327</v>
      </c>
      <c r="AS66" s="52">
        <f t="shared" ca="1" si="43"/>
        <v>-0.46724490175435834</v>
      </c>
      <c r="AT66" s="52">
        <f t="shared" ca="1" si="44"/>
        <v>-0.66543629226773493</v>
      </c>
      <c r="AU66" s="52">
        <f t="shared" ca="1" si="44"/>
        <v>-0.79937550044100025</v>
      </c>
      <c r="AV66" s="52">
        <f t="shared" ca="1" si="44"/>
        <v>-0.88666770134627526</v>
      </c>
      <c r="AW66" s="52">
        <f t="shared" ca="1" si="44"/>
        <v>-0.93657345814207782</v>
      </c>
      <c r="AX66" s="52">
        <f t="shared" ca="1" si="45"/>
        <v>-0.95763193127283186</v>
      </c>
      <c r="AY66" s="52">
        <f t="shared" ca="1" si="45"/>
        <v>-0.95302317056361496</v>
      </c>
      <c r="AZ66" s="52">
        <f t="shared" ca="1" si="45"/>
        <v>-0.92837292727521259</v>
      </c>
      <c r="BA66" s="52">
        <f t="shared" ca="1" si="45"/>
        <v>-0.88531879254431656</v>
      </c>
      <c r="BB66" s="52">
        <f t="shared" ca="1" si="46"/>
        <v>-0.82632423716763614</v>
      </c>
      <c r="BC66" s="52">
        <f t="shared" ca="1" si="46"/>
        <v>-0.75908913432001568</v>
      </c>
      <c r="BD66" s="52">
        <f t="shared" ca="1" si="46"/>
        <v>-0.68739212287763296</v>
      </c>
      <c r="BE66" s="52">
        <f t="shared" ca="1" si="46"/>
        <v>-0.61539560708264351</v>
      </c>
      <c r="BF66" s="52">
        <f t="shared" ca="1" si="47"/>
        <v>-0.54486936547878062</v>
      </c>
      <c r="BG66" s="52">
        <f t="shared" ca="1" si="47"/>
        <v>-0.47918592974239627</v>
      </c>
      <c r="BH66" s="52">
        <f t="shared" ca="1" si="47"/>
        <v>-0.42060590752733046</v>
      </c>
      <c r="BJ66" s="52">
        <f t="shared" si="48"/>
        <v>4.6535691944882303E-6</v>
      </c>
      <c r="BK66" s="52">
        <f t="shared" si="49"/>
        <v>-1.6383544290898323E-3</v>
      </c>
      <c r="BL66" s="52">
        <f t="shared" si="50"/>
        <v>-8.1917721454491629E-5</v>
      </c>
      <c r="BM66" s="52">
        <f t="shared" si="51"/>
        <v>-8.1917721454491629E-5</v>
      </c>
      <c r="BN66" s="52">
        <f t="shared" si="52"/>
        <v>0</v>
      </c>
      <c r="BO66" s="52">
        <f t="shared" si="53"/>
        <v>0</v>
      </c>
      <c r="BP66" s="52">
        <f t="shared" si="54"/>
        <v>1.195406543019824E-3</v>
      </c>
      <c r="BQ66" s="52">
        <f t="shared" si="55"/>
        <v>0.05</v>
      </c>
      <c r="BS66" s="52">
        <f t="shared" ca="1" si="56"/>
        <v>-0.11519472544821312</v>
      </c>
      <c r="BT66" s="52">
        <f t="shared" ca="1" si="57"/>
        <v>-0.16383544290898325</v>
      </c>
      <c r="BU66" s="52">
        <f t="shared" ca="1" si="58"/>
        <v>-0.2090251851947077</v>
      </c>
      <c r="BV66" s="52">
        <f t="shared" ca="1" si="59"/>
        <v>-0.25075766528325705</v>
      </c>
      <c r="BW66" s="52">
        <f t="shared" ca="1" si="60"/>
        <v>-0.29038892037445507</v>
      </c>
      <c r="BX66" s="52">
        <f t="shared" ca="1" si="61"/>
        <v>-0.32867531078837581</v>
      </c>
      <c r="BY66" s="52">
        <f t="shared" ca="1" si="62"/>
        <v>-0.36399896172506202</v>
      </c>
      <c r="BZ66" s="52">
        <f t="shared" ca="1" si="63"/>
        <v>-0.38848343897130233</v>
      </c>
      <c r="CA66" s="52">
        <f t="shared" ca="1" si="64"/>
        <v>-0.39839091560532985</v>
      </c>
      <c r="CB66" s="52">
        <f t="shared" ca="1" si="65"/>
        <v>-0.40457430893495205</v>
      </c>
      <c r="CC66" s="52">
        <f t="shared" ca="1" si="66"/>
        <v>-0.40386431718305243</v>
      </c>
      <c r="CD66" s="52">
        <f t="shared" ca="1" si="67"/>
        <v>-0.39522638138864319</v>
      </c>
      <c r="CE66" s="52">
        <f t="shared" ca="1" si="68"/>
        <v>-0.37192233889213505</v>
      </c>
      <c r="CF66" s="52">
        <f t="shared" ca="1" si="69"/>
        <v>-0.31599645304583746</v>
      </c>
      <c r="CG66" s="52">
        <f t="shared" ca="1" si="70"/>
        <v>-0.22929957488010977</v>
      </c>
      <c r="CH66" s="52">
        <f t="shared" ca="1" si="71"/>
        <v>-0.11497206433165476</v>
      </c>
      <c r="CI66" s="52">
        <f t="shared" ca="1" si="72"/>
        <v>1.4202504899472604E-2</v>
      </c>
      <c r="CJ66" s="52">
        <f t="shared" ca="1" si="73"/>
        <v>0.14802760048018299</v>
      </c>
      <c r="CK66" s="52">
        <f t="shared" ca="1" si="74"/>
        <v>0.28633616789574529</v>
      </c>
      <c r="CL66" s="52">
        <f t="shared" ca="1" si="75"/>
        <v>0.42512805531582487</v>
      </c>
      <c r="CM66" s="52">
        <f t="shared" ca="1" si="76"/>
        <v>0.56097499067865031</v>
      </c>
      <c r="CN66" s="52">
        <f t="shared" ca="1" si="77"/>
        <v>0.68704082149892054</v>
      </c>
      <c r="CO66" s="52">
        <f t="shared" ca="1" si="78"/>
        <v>0.79953521967775387</v>
      </c>
      <c r="CP66" s="52">
        <f t="shared" ca="1" si="79"/>
        <v>0.89927060932161329</v>
      </c>
      <c r="CQ66" s="52">
        <f t="shared" ca="1" si="80"/>
        <v>0.98687376217135481</v>
      </c>
      <c r="CR66" s="52">
        <f t="shared" ca="1" si="81"/>
        <v>1.0597911061298462</v>
      </c>
      <c r="CS66" s="52">
        <f t="shared" ca="1" si="82"/>
        <v>1.1209828012112166</v>
      </c>
      <c r="CT66" s="52">
        <f t="shared" ca="1" si="83"/>
        <v>1.1705460449860945</v>
      </c>
      <c r="CU66" s="52">
        <f t="shared" ca="1" si="84"/>
        <v>1.2090999363591115</v>
      </c>
      <c r="CV66" s="52">
        <f t="shared" ca="1" si="85"/>
        <v>1.2322856474427444</v>
      </c>
      <c r="CW66" s="52">
        <f t="shared" ca="1" si="86"/>
        <v>1.2410836543347086</v>
      </c>
      <c r="CY66" s="51" t="str">
        <f t="shared" ca="1" si="87"/>
        <v>Slope</v>
      </c>
      <c r="CZ66" s="51" t="str">
        <f t="shared" ca="1" si="88"/>
        <v>Slope</v>
      </c>
      <c r="DA66" s="51" t="str">
        <f t="shared" ca="1" si="89"/>
        <v>Slope</v>
      </c>
      <c r="DB66" s="51" t="str">
        <f t="shared" ca="1" si="90"/>
        <v>Slope</v>
      </c>
      <c r="DC66" s="51" t="str">
        <f t="shared" ca="1" si="91"/>
        <v>Slope</v>
      </c>
      <c r="DD66" s="51" t="str">
        <f t="shared" ca="1" si="92"/>
        <v>Slope</v>
      </c>
      <c r="DE66" s="51" t="str">
        <f t="shared" ca="1" si="93"/>
        <v>Slope</v>
      </c>
      <c r="DF66" s="51" t="str">
        <f t="shared" ca="1" si="94"/>
        <v>Slope</v>
      </c>
      <c r="DG66" s="51" t="str">
        <f t="shared" ca="1" si="95"/>
        <v>Slope</v>
      </c>
      <c r="DH66" s="51" t="str">
        <f t="shared" ca="1" si="96"/>
        <v>Slope</v>
      </c>
      <c r="DI66" s="51" t="str">
        <f t="shared" ca="1" si="97"/>
        <v>Slope</v>
      </c>
      <c r="DJ66" s="51" t="str">
        <f t="shared" ca="1" si="98"/>
        <v>Slope</v>
      </c>
      <c r="DK66" s="51" t="str">
        <f t="shared" ca="1" si="99"/>
        <v>Slope</v>
      </c>
      <c r="DL66" s="51" t="str">
        <f t="shared" ca="1" si="100"/>
        <v>Slope</v>
      </c>
      <c r="DM66" s="51" t="str">
        <f t="shared" ca="1" si="101"/>
        <v>Slope</v>
      </c>
      <c r="DN66" s="51" t="str">
        <f t="shared" ca="1" si="102"/>
        <v>Slope</v>
      </c>
      <c r="DO66" s="51" t="str">
        <f t="shared" ca="1" si="103"/>
        <v>Slope</v>
      </c>
      <c r="DP66" s="51" t="str">
        <f t="shared" ca="1" si="104"/>
        <v>Slope</v>
      </c>
      <c r="DQ66" s="51" t="str">
        <f t="shared" ca="1" si="105"/>
        <v>Slope</v>
      </c>
      <c r="DR66" s="51" t="str">
        <f t="shared" ca="1" si="106"/>
        <v>Slope</v>
      </c>
      <c r="DS66" s="51" t="str">
        <f t="shared" ca="1" si="107"/>
        <v>Slope</v>
      </c>
      <c r="DT66" s="51" t="str">
        <f t="shared" ca="1" si="108"/>
        <v>Slope</v>
      </c>
      <c r="DU66" s="51" t="str">
        <f t="shared" ca="1" si="109"/>
        <v>Slope</v>
      </c>
      <c r="DV66" s="51" t="str">
        <f t="shared" ca="1" si="110"/>
        <v>Slope</v>
      </c>
      <c r="DW66" s="51" t="str">
        <f t="shared" ca="1" si="111"/>
        <v>Slope</v>
      </c>
      <c r="DX66" s="51" t="str">
        <f t="shared" ca="1" si="112"/>
        <v>Slope</v>
      </c>
      <c r="DY66" s="51" t="str">
        <f t="shared" ca="1" si="113"/>
        <v>Slope</v>
      </c>
      <c r="DZ66" s="51" t="str">
        <f t="shared" ca="1" si="114"/>
        <v>Slope</v>
      </c>
      <c r="EA66" s="51" t="str">
        <f t="shared" ca="1" si="115"/>
        <v>Slope</v>
      </c>
      <c r="EB66" s="51" t="str">
        <f t="shared" ca="1" si="116"/>
        <v>Slope</v>
      </c>
      <c r="EC66" s="51" t="str">
        <f t="shared" ca="1" si="117"/>
        <v>Slope</v>
      </c>
      <c r="EE66" s="52">
        <f t="shared" ca="1" si="118"/>
        <v>0.88488719227324142</v>
      </c>
      <c r="EF66" s="52">
        <f t="shared" ca="1" si="119"/>
        <v>0.83624647481247127</v>
      </c>
      <c r="EG66" s="52">
        <f t="shared" ca="1" si="120"/>
        <v>0.7910567325267468</v>
      </c>
      <c r="EH66" s="52">
        <f t="shared" ca="1" si="121"/>
        <v>0.74932425243819745</v>
      </c>
      <c r="EI66" s="52">
        <f t="shared" ca="1" si="122"/>
        <v>0.70969299734699942</v>
      </c>
      <c r="EJ66" s="52">
        <f t="shared" ca="1" si="123"/>
        <v>0.67140660693307863</v>
      </c>
      <c r="EK66" s="52">
        <f t="shared" ca="1" si="124"/>
        <v>0.63608295599639253</v>
      </c>
      <c r="EL66" s="52">
        <f t="shared" ca="1" si="125"/>
        <v>0.61159847875015216</v>
      </c>
      <c r="EM66" s="52">
        <f t="shared" ca="1" si="126"/>
        <v>0.60169100211612458</v>
      </c>
      <c r="EN66" s="52">
        <f t="shared" ca="1" si="127"/>
        <v>0.59550760878650244</v>
      </c>
      <c r="EO66" s="52">
        <f t="shared" ca="1" si="128"/>
        <v>0.59621760053840211</v>
      </c>
      <c r="EP66" s="52">
        <f t="shared" ca="1" si="129"/>
        <v>0.60485553633281131</v>
      </c>
      <c r="EQ66" s="52">
        <f t="shared" ca="1" si="130"/>
        <v>0.6281595788293195</v>
      </c>
      <c r="ER66" s="52">
        <f t="shared" ca="1" si="131"/>
        <v>0.68408546467561704</v>
      </c>
      <c r="ES66" s="52">
        <f t="shared" ca="1" si="132"/>
        <v>0.77078234284134473</v>
      </c>
      <c r="ET66" s="52">
        <f t="shared" ca="1" si="133"/>
        <v>0.88510985338979975</v>
      </c>
      <c r="EU66" s="52">
        <f t="shared" ca="1" si="134"/>
        <v>0.98571557737907289</v>
      </c>
      <c r="EV66" s="52">
        <f t="shared" ca="1" si="135"/>
        <v>0.85189048179836258</v>
      </c>
      <c r="EW66" s="52">
        <f t="shared" ca="1" si="136"/>
        <v>0.71358191438280016</v>
      </c>
      <c r="EX66" s="52">
        <f t="shared" ca="1" si="137"/>
        <v>0.57479002696272063</v>
      </c>
      <c r="EY66" s="52">
        <f t="shared" ca="1" si="138"/>
        <v>0.4389430915998952</v>
      </c>
      <c r="EZ66" s="52">
        <f t="shared" ca="1" si="139"/>
        <v>0.31287726077962497</v>
      </c>
      <c r="FA66" s="52">
        <f t="shared" ca="1" si="140"/>
        <v>0.20038286260079163</v>
      </c>
      <c r="FB66" s="52">
        <f t="shared" ca="1" si="141"/>
        <v>0.10064747295693222</v>
      </c>
      <c r="FC66" s="52">
        <f t="shared" ca="1" si="142"/>
        <v>1.3044320107190699E-2</v>
      </c>
      <c r="FD66" s="52">
        <f t="shared" ca="1" si="143"/>
        <v>0</v>
      </c>
      <c r="FE66" s="52">
        <f t="shared" ca="1" si="144"/>
        <v>0</v>
      </c>
      <c r="FF66" s="52">
        <f t="shared" ca="1" si="145"/>
        <v>0</v>
      </c>
      <c r="FG66" s="52">
        <f t="shared" ca="1" si="146"/>
        <v>0</v>
      </c>
      <c r="FH66" s="52">
        <f t="shared" ca="1" si="147"/>
        <v>0</v>
      </c>
      <c r="FI66" s="52">
        <f t="shared" ca="1" si="148"/>
        <v>0</v>
      </c>
      <c r="FK66" s="52">
        <f t="shared" ca="1" si="149"/>
        <v>0.98571557737907289</v>
      </c>
      <c r="FL66" s="59">
        <f t="shared" ca="1" si="150"/>
        <v>16</v>
      </c>
      <c r="FM66" s="59" t="str">
        <f t="shared" ca="1" si="151"/>
        <v>Slope</v>
      </c>
      <c r="FN66" s="52">
        <f t="shared" ca="1" si="152"/>
        <v>0.5</v>
      </c>
      <c r="FP66" s="52">
        <f t="shared" ca="1" si="153"/>
        <v>0.62829573075774703</v>
      </c>
      <c r="FQ66" s="52">
        <f t="shared" ca="1" si="154"/>
        <v>0.6120821582708238</v>
      </c>
      <c r="FR66" s="52">
        <f t="shared" ca="1" si="155"/>
        <v>0.58590779973113771</v>
      </c>
      <c r="FS66" s="52">
        <f t="shared" ca="1" si="156"/>
        <v>0.5608858619238436</v>
      </c>
      <c r="FT66" s="52">
        <f t="shared" ca="1" si="157"/>
        <v>0.53656433244899981</v>
      </c>
      <c r="FU66" s="52">
        <f t="shared" ca="1" si="158"/>
        <v>0.51269109119991507</v>
      </c>
      <c r="FV66" s="52">
        <f t="shared" ca="1" si="159"/>
        <v>0.48980542977657526</v>
      </c>
      <c r="FW66" s="52">
        <f t="shared" ca="1" si="160"/>
        <v>0.47053282625005072</v>
      </c>
      <c r="FX66" s="52">
        <f t="shared" ca="1" si="161"/>
        <v>0.45611922292759705</v>
      </c>
      <c r="FY66" s="52">
        <f t="shared" ca="1" si="162"/>
        <v>0.44294698070661193</v>
      </c>
      <c r="FZ66" s="52">
        <f t="shared" ca="1" si="163"/>
        <v>0.43207253351280067</v>
      </c>
      <c r="GA66" s="52">
        <f t="shared" ca="1" si="164"/>
        <v>0.42384073433315933</v>
      </c>
      <c r="GB66" s="52">
        <f t="shared" ca="1" si="165"/>
        <v>0.42049763738755092</v>
      </c>
      <c r="GC66" s="52">
        <f t="shared" ca="1" si="166"/>
        <v>0.42802848822520567</v>
      </c>
      <c r="GD66" s="52">
        <f t="shared" ca="1" si="167"/>
        <v>0.44581633650267044</v>
      </c>
      <c r="GE66" s="52">
        <f t="shared" ca="1" si="168"/>
        <v>0.47281439557437765</v>
      </c>
      <c r="GF66" s="52">
        <f t="shared" ca="1" si="169"/>
        <v>0.4952385257930243</v>
      </c>
      <c r="GG66" s="52">
        <f t="shared" ca="1" si="170"/>
        <v>0.43951904948834308</v>
      </c>
      <c r="GH66" s="52">
        <f t="shared" ca="1" si="171"/>
        <v>0.38230508257204449</v>
      </c>
      <c r="GI66" s="52">
        <f t="shared" ca="1" si="172"/>
        <v>0.32493000898757352</v>
      </c>
      <c r="GJ66" s="52">
        <f t="shared" ca="1" si="173"/>
        <v>0.26853658608885395</v>
      </c>
      <c r="GK66" s="52">
        <f t="shared" ca="1" si="174"/>
        <v>0.21540353137098611</v>
      </c>
      <c r="GL66" s="52">
        <f t="shared" ca="1" si="175"/>
        <v>0.16679428753359721</v>
      </c>
      <c r="GM66" s="52">
        <f t="shared" ca="1" si="176"/>
        <v>0.12243804654119964</v>
      </c>
      <c r="GN66" s="52">
        <f t="shared" ca="1" si="177"/>
        <v>8.2125884480174646E-2</v>
      </c>
      <c r="GO66" s="52">
        <f t="shared" ca="1" si="178"/>
        <v>6.6666666666666652E-2</v>
      </c>
      <c r="GP66" s="52">
        <f t="shared" ca="1" si="179"/>
        <v>5.5555555555555539E-2</v>
      </c>
      <c r="GQ66" s="52">
        <f t="shared" ca="1" si="180"/>
        <v>4.4444444444444432E-2</v>
      </c>
      <c r="GR66" s="52">
        <f t="shared" ca="1" si="181"/>
        <v>3.3333333333333326E-2</v>
      </c>
      <c r="GS66" s="52">
        <f t="shared" ca="1" si="182"/>
        <v>2.2222222222222216E-2</v>
      </c>
      <c r="GT66" s="52">
        <f t="shared" ca="1" si="183"/>
        <v>1.1111111111111108E-2</v>
      </c>
      <c r="GV66" s="52">
        <f t="shared" ca="1" si="184"/>
        <v>0.62829573075774703</v>
      </c>
      <c r="GW66" s="59">
        <f t="shared" ca="1" si="185"/>
        <v>0</v>
      </c>
      <c r="GX66" s="52">
        <f t="shared" ca="1" si="186"/>
        <v>0.88488719227324142</v>
      </c>
      <c r="GY66" s="52" t="str">
        <f t="shared" ca="1" si="187"/>
        <v>Slope</v>
      </c>
      <c r="GZ66" s="52">
        <f t="shared" ca="1" si="188"/>
        <v>1</v>
      </c>
      <c r="HB66" s="58">
        <f t="shared" si="189"/>
        <v>9.3071383889764599E-5</v>
      </c>
      <c r="HC66" s="58"/>
      <c r="HE66" s="52">
        <f t="shared" si="190"/>
        <v>0.99953929664974561</v>
      </c>
      <c r="HF66" s="52">
        <f t="shared" si="191"/>
        <v>0.83414502173228211</v>
      </c>
      <c r="HH66" s="52">
        <f t="shared" ca="1" si="192"/>
        <v>0.88488719227324142</v>
      </c>
      <c r="HI66" s="52" t="str">
        <f t="shared" ca="1" si="193"/>
        <v>Slope</v>
      </c>
      <c r="HJ66" s="59">
        <f t="shared" ca="1" si="194"/>
        <v>2</v>
      </c>
      <c r="HK66" s="52">
        <f t="shared" ca="1" si="195"/>
        <v>1</v>
      </c>
      <c r="HL66" s="52">
        <f t="shared" si="196"/>
        <v>0.83414502173228211</v>
      </c>
      <c r="HM66" s="52">
        <f t="shared" si="197"/>
        <v>20</v>
      </c>
      <c r="HN66" s="52">
        <f t="shared" si="198"/>
        <v>-20</v>
      </c>
      <c r="HP66" s="52">
        <f t="shared" si="201"/>
        <v>5.8293667796533322E-4</v>
      </c>
      <c r="HR66" s="52">
        <f t="shared" si="199"/>
        <v>3.2336432709615027E-4</v>
      </c>
      <c r="HS66">
        <f t="shared" si="200"/>
        <v>1.195406543019824E-3</v>
      </c>
    </row>
    <row r="67" spans="1:227" x14ac:dyDescent="0.2">
      <c r="A67" s="45">
        <v>29</v>
      </c>
      <c r="B67" s="35">
        <f t="shared" si="38"/>
        <v>3.2407407407407419E-3</v>
      </c>
      <c r="C67" s="28">
        <v>9.3071383889764599E-3</v>
      </c>
      <c r="D67" s="95">
        <v>0</v>
      </c>
      <c r="E67" s="95">
        <v>999999</v>
      </c>
      <c r="F67" s="37">
        <f t="shared" si="26"/>
        <v>166666.5</v>
      </c>
      <c r="G67" s="38">
        <f t="shared" si="29"/>
        <v>0</v>
      </c>
      <c r="H67" s="102">
        <v>20</v>
      </c>
      <c r="I67" s="102">
        <v>2000</v>
      </c>
      <c r="J67" s="28">
        <v>0.81819355487823497</v>
      </c>
      <c r="K67" s="126">
        <f t="shared" si="30"/>
        <v>8.1819355487823507E-3</v>
      </c>
      <c r="L67" s="30">
        <f t="shared" si="27"/>
        <v>8.1819355487823507E-3</v>
      </c>
      <c r="M67" s="101">
        <f t="shared" si="28"/>
        <v>9.3071383889764599E-3</v>
      </c>
      <c r="N67" s="103">
        <f t="shared" si="39"/>
        <v>4.0444320824462927E-4</v>
      </c>
      <c r="P67" s="66"/>
      <c r="Q67" s="67"/>
      <c r="R67" s="67"/>
      <c r="S67" s="67"/>
      <c r="T67" s="67"/>
      <c r="U67" s="67"/>
      <c r="V67" s="67"/>
      <c r="W67" s="67"/>
      <c r="X67" s="67"/>
      <c r="Y67" s="67"/>
      <c r="Z67" s="67"/>
      <c r="AA67" s="68"/>
      <c r="AD67" s="52">
        <f t="shared" ca="1" si="40"/>
        <v>0.97807719766297652</v>
      </c>
      <c r="AE67" s="52">
        <f t="shared" ca="1" si="40"/>
        <v>1</v>
      </c>
      <c r="AF67" s="52">
        <f t="shared" ca="1" si="40"/>
        <v>0.98446894715197586</v>
      </c>
      <c r="AG67" s="52">
        <f t="shared" ca="1" si="40"/>
        <v>0.9557474816075916</v>
      </c>
      <c r="AH67" s="52">
        <f t="shared" ca="1" si="41"/>
        <v>0.92423803047615805</v>
      </c>
      <c r="AI67" s="52">
        <f t="shared" ca="1" si="41"/>
        <v>0.89297649034978477</v>
      </c>
      <c r="AJ67" s="52">
        <f t="shared" ca="1" si="41"/>
        <v>0.85609323679178317</v>
      </c>
      <c r="AK67" s="52">
        <f t="shared" ca="1" si="41"/>
        <v>0.8124851702082112</v>
      </c>
      <c r="AL67" s="52">
        <f t="shared" ca="1" si="42"/>
        <v>0.75458513562077834</v>
      </c>
      <c r="AM67" s="52">
        <f t="shared" ca="1" si="42"/>
        <v>0.67902022201673529</v>
      </c>
      <c r="AN67" s="52">
        <f t="shared" ca="1" si="42"/>
        <v>0.58280126858154402</v>
      </c>
      <c r="AO67" s="52">
        <f t="shared" ca="1" si="42"/>
        <v>0.44390891793383613</v>
      </c>
      <c r="AP67" s="52">
        <f t="shared" ca="1" si="43"/>
        <v>0.20149445283031786</v>
      </c>
      <c r="AQ67" s="52">
        <f t="shared" ca="1" si="43"/>
        <v>-9.9747476763050624E-2</v>
      </c>
      <c r="AR67" s="52">
        <f t="shared" ca="1" si="43"/>
        <v>-0.37486665921526829</v>
      </c>
      <c r="AS67" s="52">
        <f t="shared" ca="1" si="43"/>
        <v>-0.58678496424599136</v>
      </c>
      <c r="AT67" s="52">
        <f t="shared" ca="1" si="44"/>
        <v>-0.73708089651403341</v>
      </c>
      <c r="AU67" s="52">
        <f t="shared" ca="1" si="44"/>
        <v>-0.84045986977546328</v>
      </c>
      <c r="AV67" s="52">
        <f t="shared" ca="1" si="44"/>
        <v>-0.90777623461610735</v>
      </c>
      <c r="AW67" s="52">
        <f t="shared" ca="1" si="44"/>
        <v>-0.94581238471769902</v>
      </c>
      <c r="AX67" s="52">
        <f t="shared" ca="1" si="45"/>
        <v>-0.95948775704844758</v>
      </c>
      <c r="AY67" s="52">
        <f t="shared" ca="1" si="45"/>
        <v>-0.95235699712993871</v>
      </c>
      <c r="AZ67" s="52">
        <f t="shared" ca="1" si="45"/>
        <v>-0.92842487978344757</v>
      </c>
      <c r="BA67" s="52">
        <f t="shared" ca="1" si="45"/>
        <v>-0.88861080922456415</v>
      </c>
      <c r="BB67" s="52">
        <f t="shared" ca="1" si="46"/>
        <v>-0.83549585105021962</v>
      </c>
      <c r="BC67" s="52">
        <f t="shared" ca="1" si="46"/>
        <v>-0.77423240028541718</v>
      </c>
      <c r="BD67" s="52">
        <f t="shared" ca="1" si="46"/>
        <v>-0.70876116747115037</v>
      </c>
      <c r="BE67" s="52">
        <f t="shared" ca="1" si="46"/>
        <v>-0.64259236066578329</v>
      </c>
      <c r="BF67" s="52">
        <f t="shared" ca="1" si="47"/>
        <v>-0.57870788753060698</v>
      </c>
      <c r="BG67" s="52">
        <f t="shared" ca="1" si="47"/>
        <v>-0.51863028395329125</v>
      </c>
      <c r="BH67" s="52">
        <f t="shared" ca="1" si="47"/>
        <v>-0.46410445532825206</v>
      </c>
      <c r="BJ67" s="52">
        <f t="shared" si="48"/>
        <v>4.0909677743911749E-4</v>
      </c>
      <c r="BK67" s="52">
        <f t="shared" si="49"/>
        <v>-2.0902518519470771E-3</v>
      </c>
      <c r="BL67" s="52">
        <f t="shared" si="50"/>
        <v>-1.0451259259735384E-4</v>
      </c>
      <c r="BM67" s="52">
        <f t="shared" si="51"/>
        <v>-1.0451259259735384E-4</v>
      </c>
      <c r="BN67" s="52">
        <f t="shared" si="52"/>
        <v>0</v>
      </c>
      <c r="BO67" s="52">
        <f t="shared" si="53"/>
        <v>0</v>
      </c>
      <c r="BP67" s="52">
        <f t="shared" si="54"/>
        <v>1.3375024974120022E-3</v>
      </c>
      <c r="BQ67" s="52">
        <f t="shared" si="55"/>
        <v>0.05</v>
      </c>
      <c r="BS67" s="52">
        <f t="shared" ca="1" si="56"/>
        <v>-0.16383544290898325</v>
      </c>
      <c r="BT67" s="52">
        <f t="shared" ca="1" si="57"/>
        <v>-0.2090251851947077</v>
      </c>
      <c r="BU67" s="52">
        <f t="shared" ca="1" si="58"/>
        <v>-0.25075766528325705</v>
      </c>
      <c r="BV67" s="52">
        <f t="shared" ca="1" si="59"/>
        <v>-0.29038892037445507</v>
      </c>
      <c r="BW67" s="52">
        <f t="shared" ca="1" si="60"/>
        <v>-0.32867531078837581</v>
      </c>
      <c r="BX67" s="52">
        <f t="shared" ca="1" si="61"/>
        <v>-0.36399896172506202</v>
      </c>
      <c r="BY67" s="52">
        <f t="shared" ca="1" si="62"/>
        <v>-0.38848343897130233</v>
      </c>
      <c r="BZ67" s="52">
        <f t="shared" ca="1" si="63"/>
        <v>-0.39839091560532985</v>
      </c>
      <c r="CA67" s="52">
        <f t="shared" ca="1" si="64"/>
        <v>-0.40457430893495205</v>
      </c>
      <c r="CB67" s="52">
        <f t="shared" ca="1" si="65"/>
        <v>-0.40386431718305243</v>
      </c>
      <c r="CC67" s="52">
        <f t="shared" ca="1" si="66"/>
        <v>-0.39522638138864319</v>
      </c>
      <c r="CD67" s="52">
        <f t="shared" ca="1" si="67"/>
        <v>-0.37192233889213505</v>
      </c>
      <c r="CE67" s="52">
        <f t="shared" ca="1" si="68"/>
        <v>-0.31599645304583746</v>
      </c>
      <c r="CF67" s="52">
        <f t="shared" ca="1" si="69"/>
        <v>-0.22929957488010977</v>
      </c>
      <c r="CG67" s="52">
        <f t="shared" ca="1" si="70"/>
        <v>-0.11497206433165476</v>
      </c>
      <c r="CH67" s="52">
        <f t="shared" ca="1" si="71"/>
        <v>1.4202504899472604E-2</v>
      </c>
      <c r="CI67" s="52">
        <f t="shared" ca="1" si="72"/>
        <v>0.14802760048018299</v>
      </c>
      <c r="CJ67" s="52">
        <f t="shared" ca="1" si="73"/>
        <v>0.28633616789574529</v>
      </c>
      <c r="CK67" s="52">
        <f t="shared" ca="1" si="74"/>
        <v>0.42512805531582487</v>
      </c>
      <c r="CL67" s="52">
        <f t="shared" ca="1" si="75"/>
        <v>0.56097499067865031</v>
      </c>
      <c r="CM67" s="52">
        <f t="shared" ca="1" si="76"/>
        <v>0.68704082149892054</v>
      </c>
      <c r="CN67" s="52">
        <f t="shared" ca="1" si="77"/>
        <v>0.79953521967775387</v>
      </c>
      <c r="CO67" s="52">
        <f t="shared" ca="1" si="78"/>
        <v>0.89927060932161329</v>
      </c>
      <c r="CP67" s="52">
        <f t="shared" ca="1" si="79"/>
        <v>0.98687376217135481</v>
      </c>
      <c r="CQ67" s="52">
        <f t="shared" ca="1" si="80"/>
        <v>1.0597911061298462</v>
      </c>
      <c r="CR67" s="52">
        <f t="shared" ca="1" si="81"/>
        <v>1.1209828012112166</v>
      </c>
      <c r="CS67" s="52">
        <f t="shared" ca="1" si="82"/>
        <v>1.1705460449860945</v>
      </c>
      <c r="CT67" s="52">
        <f t="shared" ca="1" si="83"/>
        <v>1.2090999363591115</v>
      </c>
      <c r="CU67" s="52">
        <f t="shared" ca="1" si="84"/>
        <v>1.2322856474427444</v>
      </c>
      <c r="CV67" s="52">
        <f t="shared" ca="1" si="85"/>
        <v>1.2410836543347086</v>
      </c>
      <c r="CW67" s="52">
        <f t="shared" ca="1" si="86"/>
        <v>1.2376455039747301</v>
      </c>
      <c r="CY67" s="51" t="str">
        <f t="shared" ca="1" si="87"/>
        <v>Slope</v>
      </c>
      <c r="CZ67" s="51" t="str">
        <f t="shared" ca="1" si="88"/>
        <v>Slope</v>
      </c>
      <c r="DA67" s="51" t="str">
        <f t="shared" ca="1" si="89"/>
        <v>Slope</v>
      </c>
      <c r="DB67" s="51" t="str">
        <f t="shared" ca="1" si="90"/>
        <v>Slope</v>
      </c>
      <c r="DC67" s="51" t="str">
        <f t="shared" ca="1" si="91"/>
        <v>Slope</v>
      </c>
      <c r="DD67" s="51" t="str">
        <f t="shared" ca="1" si="92"/>
        <v>Slope</v>
      </c>
      <c r="DE67" s="51" t="str">
        <f t="shared" ca="1" si="93"/>
        <v>Slope</v>
      </c>
      <c r="DF67" s="51" t="str">
        <f t="shared" ca="1" si="94"/>
        <v>Slope</v>
      </c>
      <c r="DG67" s="51" t="str">
        <f t="shared" ca="1" si="95"/>
        <v>Slope</v>
      </c>
      <c r="DH67" s="51" t="str">
        <f t="shared" ca="1" si="96"/>
        <v>Slope</v>
      </c>
      <c r="DI67" s="51" t="str">
        <f t="shared" ca="1" si="97"/>
        <v>Slope</v>
      </c>
      <c r="DJ67" s="51" t="str">
        <f t="shared" ca="1" si="98"/>
        <v>Slope</v>
      </c>
      <c r="DK67" s="51" t="str">
        <f t="shared" ca="1" si="99"/>
        <v>Slope</v>
      </c>
      <c r="DL67" s="51" t="str">
        <f t="shared" ca="1" si="100"/>
        <v>Slope</v>
      </c>
      <c r="DM67" s="51" t="str">
        <f t="shared" ca="1" si="101"/>
        <v>Slope</v>
      </c>
      <c r="DN67" s="51" t="str">
        <f t="shared" ca="1" si="102"/>
        <v>Slope</v>
      </c>
      <c r="DO67" s="51" t="str">
        <f t="shared" ca="1" si="103"/>
        <v>Slope</v>
      </c>
      <c r="DP67" s="51" t="str">
        <f t="shared" ca="1" si="104"/>
        <v>Slope</v>
      </c>
      <c r="DQ67" s="51" t="str">
        <f t="shared" ca="1" si="105"/>
        <v>Slope</v>
      </c>
      <c r="DR67" s="51" t="str">
        <f t="shared" ca="1" si="106"/>
        <v>Slope</v>
      </c>
      <c r="DS67" s="51" t="str">
        <f t="shared" ca="1" si="107"/>
        <v>Slope</v>
      </c>
      <c r="DT67" s="51" t="str">
        <f t="shared" ca="1" si="108"/>
        <v>Slope</v>
      </c>
      <c r="DU67" s="51" t="str">
        <f t="shared" ca="1" si="109"/>
        <v>Slope</v>
      </c>
      <c r="DV67" s="51" t="str">
        <f t="shared" ca="1" si="110"/>
        <v>Slope</v>
      </c>
      <c r="DW67" s="51" t="str">
        <f t="shared" ca="1" si="111"/>
        <v>Slope</v>
      </c>
      <c r="DX67" s="51" t="str">
        <f t="shared" ca="1" si="112"/>
        <v>Slope</v>
      </c>
      <c r="DY67" s="51" t="str">
        <f t="shared" ca="1" si="113"/>
        <v>Slope</v>
      </c>
      <c r="DZ67" s="51" t="str">
        <f t="shared" ca="1" si="114"/>
        <v>Slope</v>
      </c>
      <c r="EA67" s="51" t="str">
        <f t="shared" ca="1" si="115"/>
        <v>Slope</v>
      </c>
      <c r="EB67" s="51" t="str">
        <f t="shared" ca="1" si="116"/>
        <v>Slope</v>
      </c>
      <c r="EC67" s="51" t="str">
        <f t="shared" ca="1" si="117"/>
        <v>Slope</v>
      </c>
      <c r="EE67" s="52">
        <f t="shared" ca="1" si="118"/>
        <v>0.83626906968361414</v>
      </c>
      <c r="EF67" s="52">
        <f t="shared" ca="1" si="119"/>
        <v>0.79107932739788966</v>
      </c>
      <c r="EG67" s="52">
        <f t="shared" ca="1" si="120"/>
        <v>0.74934684730934031</v>
      </c>
      <c r="EH67" s="52">
        <f t="shared" ca="1" si="121"/>
        <v>0.70971559221814229</v>
      </c>
      <c r="EI67" s="52">
        <f t="shared" ca="1" si="122"/>
        <v>0.67142920180422161</v>
      </c>
      <c r="EJ67" s="52">
        <f t="shared" ca="1" si="123"/>
        <v>0.63610555086753529</v>
      </c>
      <c r="EK67" s="52">
        <f t="shared" ca="1" si="124"/>
        <v>0.61162107362129503</v>
      </c>
      <c r="EL67" s="52">
        <f t="shared" ca="1" si="125"/>
        <v>0.60171359698726756</v>
      </c>
      <c r="EM67" s="52">
        <f t="shared" ca="1" si="126"/>
        <v>0.59553020365764531</v>
      </c>
      <c r="EN67" s="52">
        <f t="shared" ca="1" si="127"/>
        <v>0.59624019540954487</v>
      </c>
      <c r="EO67" s="52">
        <f t="shared" ca="1" si="128"/>
        <v>0.60487813120395417</v>
      </c>
      <c r="EP67" s="52">
        <f t="shared" ca="1" si="129"/>
        <v>0.62818217370046225</v>
      </c>
      <c r="EQ67" s="52">
        <f t="shared" ca="1" si="130"/>
        <v>0.68410805954675991</v>
      </c>
      <c r="ER67" s="52">
        <f t="shared" ca="1" si="131"/>
        <v>0.77080493771248759</v>
      </c>
      <c r="ES67" s="52">
        <f t="shared" ca="1" si="132"/>
        <v>0.88513244826094262</v>
      </c>
      <c r="ET67" s="52">
        <f t="shared" ca="1" si="133"/>
        <v>0.98569298250793003</v>
      </c>
      <c r="EU67" s="52">
        <f t="shared" ca="1" si="134"/>
        <v>0.8518678869272196</v>
      </c>
      <c r="EV67" s="52">
        <f t="shared" ca="1" si="135"/>
        <v>0.71355931951165741</v>
      </c>
      <c r="EW67" s="52">
        <f t="shared" ca="1" si="136"/>
        <v>0.57476743209157777</v>
      </c>
      <c r="EX67" s="52">
        <f t="shared" ca="1" si="137"/>
        <v>0.43892049672875233</v>
      </c>
      <c r="EY67" s="52">
        <f t="shared" ca="1" si="138"/>
        <v>0.3128546659084821</v>
      </c>
      <c r="EZ67" s="52">
        <f t="shared" ca="1" si="139"/>
        <v>0.20036026772964877</v>
      </c>
      <c r="FA67" s="52">
        <f t="shared" ca="1" si="140"/>
        <v>0.10062487808578935</v>
      </c>
      <c r="FB67" s="52">
        <f t="shared" ca="1" si="141"/>
        <v>1.3021725236047832E-2</v>
      </c>
      <c r="FC67" s="52">
        <f t="shared" ca="1" si="142"/>
        <v>0</v>
      </c>
      <c r="FD67" s="52">
        <f t="shared" ca="1" si="143"/>
        <v>0</v>
      </c>
      <c r="FE67" s="52">
        <f t="shared" ca="1" si="144"/>
        <v>0</v>
      </c>
      <c r="FF67" s="52">
        <f t="shared" ca="1" si="145"/>
        <v>0</v>
      </c>
      <c r="FG67" s="52">
        <f t="shared" ca="1" si="146"/>
        <v>0</v>
      </c>
      <c r="FH67" s="52">
        <f t="shared" ca="1" si="147"/>
        <v>0</v>
      </c>
      <c r="FI67" s="52">
        <f t="shared" ca="1" si="148"/>
        <v>0</v>
      </c>
      <c r="FK67" s="52">
        <f t="shared" ca="1" si="149"/>
        <v>0.98569298250793003</v>
      </c>
      <c r="FL67" s="59">
        <f t="shared" ca="1" si="150"/>
        <v>15</v>
      </c>
      <c r="FM67" s="59" t="str">
        <f t="shared" ca="1" si="151"/>
        <v>Slope</v>
      </c>
      <c r="FN67" s="52">
        <f t="shared" ca="1" si="152"/>
        <v>0.53333333333333333</v>
      </c>
      <c r="FP67" s="52">
        <f t="shared" ca="1" si="153"/>
        <v>0.61208968989453805</v>
      </c>
      <c r="FQ67" s="52">
        <f t="shared" ca="1" si="154"/>
        <v>0.59702644246596326</v>
      </c>
      <c r="FR67" s="52">
        <f t="shared" ca="1" si="155"/>
        <v>0.57200450465866892</v>
      </c>
      <c r="FS67" s="52">
        <f t="shared" ca="1" si="156"/>
        <v>0.54768297518382525</v>
      </c>
      <c r="FT67" s="52">
        <f t="shared" ca="1" si="157"/>
        <v>0.52380973393474051</v>
      </c>
      <c r="FU67" s="52">
        <f t="shared" ca="1" si="158"/>
        <v>0.50092407251140059</v>
      </c>
      <c r="FV67" s="52">
        <f t="shared" ca="1" si="159"/>
        <v>0.4816514689848761</v>
      </c>
      <c r="FW67" s="52">
        <f t="shared" ca="1" si="160"/>
        <v>0.46723786566242254</v>
      </c>
      <c r="FX67" s="52">
        <f t="shared" ca="1" si="161"/>
        <v>0.4540656234414373</v>
      </c>
      <c r="FY67" s="52">
        <f t="shared" ca="1" si="162"/>
        <v>0.44319117624762605</v>
      </c>
      <c r="FZ67" s="52">
        <f t="shared" ca="1" si="163"/>
        <v>0.43495937706798471</v>
      </c>
      <c r="GA67" s="52">
        <f t="shared" ca="1" si="164"/>
        <v>0.43161628012237629</v>
      </c>
      <c r="GB67" s="52">
        <f t="shared" ca="1" si="165"/>
        <v>0.43914713096003105</v>
      </c>
      <c r="GC67" s="52">
        <f t="shared" ca="1" si="166"/>
        <v>0.45693497923749582</v>
      </c>
      <c r="GD67" s="52">
        <f t="shared" ca="1" si="167"/>
        <v>0.48393303830920309</v>
      </c>
      <c r="GE67" s="52">
        <f t="shared" ca="1" si="168"/>
        <v>0.50634210528042112</v>
      </c>
      <c r="GF67" s="52">
        <f t="shared" ca="1" si="169"/>
        <v>0.45062262897573979</v>
      </c>
      <c r="GG67" s="52">
        <f t="shared" ca="1" si="170"/>
        <v>0.39340866205944136</v>
      </c>
      <c r="GH67" s="52">
        <f t="shared" ca="1" si="171"/>
        <v>0.33603358847497034</v>
      </c>
      <c r="GI67" s="52">
        <f t="shared" ca="1" si="172"/>
        <v>0.27964016557625077</v>
      </c>
      <c r="GJ67" s="52">
        <f t="shared" ca="1" si="173"/>
        <v>0.22650711085838293</v>
      </c>
      <c r="GK67" s="52">
        <f t="shared" ca="1" si="174"/>
        <v>0.17789786702099403</v>
      </c>
      <c r="GL67" s="52">
        <f t="shared" ca="1" si="175"/>
        <v>0.13354162602859646</v>
      </c>
      <c r="GM67" s="52">
        <f t="shared" ca="1" si="176"/>
        <v>9.3229463967571521E-2</v>
      </c>
      <c r="GN67" s="52">
        <f t="shared" ca="1" si="177"/>
        <v>7.7777777777777751E-2</v>
      </c>
      <c r="GO67" s="52">
        <f t="shared" ca="1" si="178"/>
        <v>6.6666666666666652E-2</v>
      </c>
      <c r="GP67" s="52">
        <f t="shared" ca="1" si="179"/>
        <v>5.5555555555555539E-2</v>
      </c>
      <c r="GQ67" s="52">
        <f t="shared" ca="1" si="180"/>
        <v>4.4444444444444432E-2</v>
      </c>
      <c r="GR67" s="52">
        <f t="shared" ca="1" si="181"/>
        <v>3.3333333333333326E-2</v>
      </c>
      <c r="GS67" s="52">
        <f t="shared" ca="1" si="182"/>
        <v>2.2222222222222216E-2</v>
      </c>
      <c r="GT67" s="52">
        <f t="shared" ca="1" si="183"/>
        <v>1.1111111111111108E-2</v>
      </c>
      <c r="GV67" s="52">
        <f t="shared" ca="1" si="184"/>
        <v>0.61208968989453805</v>
      </c>
      <c r="GW67" s="59">
        <f t="shared" ca="1" si="185"/>
        <v>0</v>
      </c>
      <c r="GX67" s="52">
        <f t="shared" ca="1" si="186"/>
        <v>0.83626906968361414</v>
      </c>
      <c r="GY67" s="52" t="str">
        <f t="shared" ca="1" si="187"/>
        <v>Slope</v>
      </c>
      <c r="GZ67" s="52">
        <f t="shared" ca="1" si="188"/>
        <v>1</v>
      </c>
      <c r="HB67" s="58">
        <f t="shared" si="189"/>
        <v>8.1819355487823507E-3</v>
      </c>
      <c r="HC67" s="58"/>
      <c r="HE67" s="52">
        <f t="shared" si="190"/>
        <v>0.95949941903352731</v>
      </c>
      <c r="HF67" s="52">
        <f t="shared" si="191"/>
        <v>0</v>
      </c>
      <c r="HH67" s="52">
        <f t="shared" ca="1" si="192"/>
        <v>0.83626906968361414</v>
      </c>
      <c r="HI67" s="52" t="str">
        <f t="shared" ca="1" si="193"/>
        <v>Slope</v>
      </c>
      <c r="HJ67" s="59">
        <f t="shared" ca="1" si="194"/>
        <v>2</v>
      </c>
      <c r="HK67" s="52">
        <f t="shared" ca="1" si="195"/>
        <v>1</v>
      </c>
      <c r="HL67" s="52">
        <f t="shared" si="196"/>
        <v>0</v>
      </c>
      <c r="HM67" s="52">
        <f t="shared" si="197"/>
        <v>20</v>
      </c>
      <c r="HN67" s="52">
        <f t="shared" si="198"/>
        <v>-20</v>
      </c>
      <c r="HP67" s="52">
        <f t="shared" si="201"/>
        <v>4.0444320824462927E-4</v>
      </c>
      <c r="HR67" s="52">
        <f t="shared" si="199"/>
        <v>3.3156553155985481E-4</v>
      </c>
      <c r="HS67">
        <f t="shared" si="200"/>
        <v>1.3375024974120022E-3</v>
      </c>
    </row>
    <row r="68" spans="1:227" x14ac:dyDescent="0.2">
      <c r="A68" s="45">
        <v>30</v>
      </c>
      <c r="B68" s="35">
        <f t="shared" si="38"/>
        <v>3.3564814814814829E-3</v>
      </c>
      <c r="C68" s="28">
        <v>0.81819355487823497</v>
      </c>
      <c r="D68" s="95">
        <v>0</v>
      </c>
      <c r="E68" s="95">
        <v>999999</v>
      </c>
      <c r="F68" s="37">
        <f t="shared" si="26"/>
        <v>166666.5</v>
      </c>
      <c r="G68" s="38">
        <f t="shared" si="29"/>
        <v>0</v>
      </c>
      <c r="H68" s="102">
        <v>20</v>
      </c>
      <c r="I68" s="102">
        <v>2000</v>
      </c>
      <c r="J68" s="28">
        <v>1.23506732285023</v>
      </c>
      <c r="K68" s="126">
        <f t="shared" si="30"/>
        <v>1.23506732285023E-2</v>
      </c>
      <c r="L68" s="30">
        <f t="shared" si="27"/>
        <v>1.23506732285023E-2</v>
      </c>
      <c r="M68" s="101">
        <f t="shared" si="28"/>
        <v>0.81819355487823497</v>
      </c>
      <c r="N68" s="103">
        <f t="shared" si="39"/>
        <v>2.0843688398599757E-4</v>
      </c>
      <c r="P68" s="66"/>
      <c r="Q68" s="79" t="s">
        <v>26</v>
      </c>
      <c r="R68" s="67"/>
      <c r="S68" s="67"/>
      <c r="T68" s="67"/>
      <c r="U68" s="79" t="s">
        <v>26</v>
      </c>
      <c r="V68" s="67"/>
      <c r="W68" s="67"/>
      <c r="X68" s="67"/>
      <c r="Y68" s="79" t="s">
        <v>26</v>
      </c>
      <c r="Z68" s="67"/>
      <c r="AA68" s="68"/>
      <c r="AD68" s="52">
        <f t="shared" ca="1" si="40"/>
        <v>0.98446894715197586</v>
      </c>
      <c r="AE68" s="52">
        <f t="shared" ca="1" si="40"/>
        <v>0.99999999999999989</v>
      </c>
      <c r="AF68" s="52">
        <f t="shared" ca="1" si="40"/>
        <v>0.98763256201007421</v>
      </c>
      <c r="AG68" s="52">
        <f t="shared" ca="1" si="40"/>
        <v>0.9651204925973893</v>
      </c>
      <c r="AH68" s="52">
        <f t="shared" ca="1" si="41"/>
        <v>0.93975182709521454</v>
      </c>
      <c r="AI68" s="52">
        <f t="shared" ca="1" si="41"/>
        <v>0.90720704595886748</v>
      </c>
      <c r="AJ68" s="52">
        <f t="shared" ca="1" si="41"/>
        <v>0.86451696266378908</v>
      </c>
      <c r="AK68" s="52">
        <f t="shared" ca="1" si="41"/>
        <v>0.80557423006898909</v>
      </c>
      <c r="AL68" s="52">
        <f t="shared" ca="1" si="42"/>
        <v>0.73431259623052236</v>
      </c>
      <c r="AM68" s="52">
        <f t="shared" ca="1" si="42"/>
        <v>0.64480905332140737</v>
      </c>
      <c r="AN68" s="52">
        <f t="shared" ca="1" si="42"/>
        <v>0.51132170679998545</v>
      </c>
      <c r="AO68" s="52">
        <f t="shared" ca="1" si="42"/>
        <v>0.27443843447501282</v>
      </c>
      <c r="AP68" s="52">
        <f t="shared" ca="1" si="43"/>
        <v>-2.4191676545200262E-2</v>
      </c>
      <c r="AQ68" s="52">
        <f t="shared" ca="1" si="43"/>
        <v>-0.30136579724931306</v>
      </c>
      <c r="AR68" s="52">
        <f t="shared" ca="1" si="43"/>
        <v>-0.51802311189775141</v>
      </c>
      <c r="AS68" s="52">
        <f t="shared" ca="1" si="43"/>
        <v>-0.67824731915634251</v>
      </c>
      <c r="AT68" s="52">
        <f t="shared" ca="1" si="44"/>
        <v>-0.79401496521830017</v>
      </c>
      <c r="AU68" s="52">
        <f t="shared" ca="1" si="44"/>
        <v>-0.87382658965340176</v>
      </c>
      <c r="AV68" s="52">
        <f t="shared" ca="1" si="44"/>
        <v>-0.92534625099727041</v>
      </c>
      <c r="AW68" s="52">
        <f t="shared" ca="1" si="44"/>
        <v>-0.95220989557951374</v>
      </c>
      <c r="AX68" s="52">
        <f t="shared" ca="1" si="45"/>
        <v>-0.95898018896310933</v>
      </c>
      <c r="AY68" s="52">
        <f t="shared" ca="1" si="45"/>
        <v>-0.94877196419877441</v>
      </c>
      <c r="AZ68" s="52">
        <f t="shared" ca="1" si="45"/>
        <v>-0.9243773291705335</v>
      </c>
      <c r="BA68" s="52">
        <f t="shared" ca="1" si="45"/>
        <v>-0.88647353233441384</v>
      </c>
      <c r="BB68" s="52">
        <f t="shared" ca="1" si="46"/>
        <v>-0.83664032211040684</v>
      </c>
      <c r="BC68" s="52">
        <f t="shared" ca="1" si="46"/>
        <v>-0.77944221772832489</v>
      </c>
      <c r="BD68" s="52">
        <f t="shared" ca="1" si="46"/>
        <v>-0.71822433904244387</v>
      </c>
      <c r="BE68" s="52">
        <f t="shared" ca="1" si="46"/>
        <v>-0.65680756602968482</v>
      </c>
      <c r="BF68" s="52">
        <f t="shared" ca="1" si="47"/>
        <v>-0.59710031343006886</v>
      </c>
      <c r="BG68" s="52">
        <f t="shared" ca="1" si="47"/>
        <v>-0.54027040032174323</v>
      </c>
      <c r="BH68" s="52">
        <f t="shared" ca="1" si="47"/>
        <v>-0.48869845867784911</v>
      </c>
      <c r="BJ68" s="52">
        <f t="shared" si="48"/>
        <v>6.1753366142511506E-4</v>
      </c>
      <c r="BK68" s="52">
        <f t="shared" si="49"/>
        <v>-2.5075766528325702E-3</v>
      </c>
      <c r="BL68" s="52">
        <f t="shared" si="50"/>
        <v>-1.2537883264162849E-4</v>
      </c>
      <c r="BM68" s="52">
        <f t="shared" si="51"/>
        <v>-1.2537883264162849E-4</v>
      </c>
      <c r="BN68" s="52">
        <f t="shared" si="52"/>
        <v>0</v>
      </c>
      <c r="BO68" s="52">
        <f t="shared" si="53"/>
        <v>0</v>
      </c>
      <c r="BP68" s="52">
        <f t="shared" si="54"/>
        <v>1.484811536345028E-3</v>
      </c>
      <c r="BQ68" s="52">
        <f t="shared" si="55"/>
        <v>0.05</v>
      </c>
      <c r="BS68" s="52">
        <f t="shared" ca="1" si="56"/>
        <v>-0.2090251851947077</v>
      </c>
      <c r="BT68" s="52">
        <f t="shared" ca="1" si="57"/>
        <v>-0.25075766528325705</v>
      </c>
      <c r="BU68" s="52">
        <f t="shared" ca="1" si="58"/>
        <v>-0.29038892037445507</v>
      </c>
      <c r="BV68" s="52">
        <f t="shared" ca="1" si="59"/>
        <v>-0.32867531078837581</v>
      </c>
      <c r="BW68" s="52">
        <f t="shared" ca="1" si="60"/>
        <v>-0.36399896172506202</v>
      </c>
      <c r="BX68" s="52">
        <f t="shared" ca="1" si="61"/>
        <v>-0.38848343897130233</v>
      </c>
      <c r="BY68" s="52">
        <f t="shared" ca="1" si="62"/>
        <v>-0.39839091560532985</v>
      </c>
      <c r="BZ68" s="52">
        <f t="shared" ca="1" si="63"/>
        <v>-0.40457430893495205</v>
      </c>
      <c r="CA68" s="52">
        <f t="shared" ca="1" si="64"/>
        <v>-0.40386431718305243</v>
      </c>
      <c r="CB68" s="52">
        <f t="shared" ca="1" si="65"/>
        <v>-0.39522638138864319</v>
      </c>
      <c r="CC68" s="52">
        <f t="shared" ca="1" si="66"/>
        <v>-0.37192233889213505</v>
      </c>
      <c r="CD68" s="52">
        <f t="shared" ca="1" si="67"/>
        <v>-0.31599645304583746</v>
      </c>
      <c r="CE68" s="52">
        <f t="shared" ca="1" si="68"/>
        <v>-0.22929957488010977</v>
      </c>
      <c r="CF68" s="52">
        <f t="shared" ca="1" si="69"/>
        <v>-0.11497206433165476</v>
      </c>
      <c r="CG68" s="52">
        <f t="shared" ca="1" si="70"/>
        <v>1.4202504899472604E-2</v>
      </c>
      <c r="CH68" s="52">
        <f t="shared" ca="1" si="71"/>
        <v>0.14802760048018299</v>
      </c>
      <c r="CI68" s="52">
        <f t="shared" ca="1" si="72"/>
        <v>0.28633616789574529</v>
      </c>
      <c r="CJ68" s="52">
        <f t="shared" ca="1" si="73"/>
        <v>0.42512805531582487</v>
      </c>
      <c r="CK68" s="52">
        <f t="shared" ca="1" si="74"/>
        <v>0.56097499067865031</v>
      </c>
      <c r="CL68" s="52">
        <f t="shared" ca="1" si="75"/>
        <v>0.68704082149892054</v>
      </c>
      <c r="CM68" s="52">
        <f t="shared" ca="1" si="76"/>
        <v>0.79953521967775387</v>
      </c>
      <c r="CN68" s="52">
        <f t="shared" ca="1" si="77"/>
        <v>0.89927060932161329</v>
      </c>
      <c r="CO68" s="52">
        <f t="shared" ca="1" si="78"/>
        <v>0.98687376217135481</v>
      </c>
      <c r="CP68" s="52">
        <f t="shared" ca="1" si="79"/>
        <v>1.0597911061298462</v>
      </c>
      <c r="CQ68" s="52">
        <f t="shared" ca="1" si="80"/>
        <v>1.1209828012112166</v>
      </c>
      <c r="CR68" s="52">
        <f t="shared" ca="1" si="81"/>
        <v>1.1705460449860945</v>
      </c>
      <c r="CS68" s="52">
        <f t="shared" ca="1" si="82"/>
        <v>1.2090999363591115</v>
      </c>
      <c r="CT68" s="52">
        <f t="shared" ca="1" si="83"/>
        <v>1.2322856474427444</v>
      </c>
      <c r="CU68" s="52">
        <f t="shared" ca="1" si="84"/>
        <v>1.2410836543347086</v>
      </c>
      <c r="CV68" s="52">
        <f t="shared" ca="1" si="85"/>
        <v>1.2376455039747301</v>
      </c>
      <c r="CW68" s="52">
        <f t="shared" ca="1" si="86"/>
        <v>1.2195141760992911</v>
      </c>
      <c r="CY68" s="51" t="str">
        <f t="shared" ca="1" si="87"/>
        <v>Slope</v>
      </c>
      <c r="CZ68" s="51" t="str">
        <f t="shared" ca="1" si="88"/>
        <v>Slope</v>
      </c>
      <c r="DA68" s="51" t="str">
        <f t="shared" ca="1" si="89"/>
        <v>Slope</v>
      </c>
      <c r="DB68" s="51" t="str">
        <f t="shared" ca="1" si="90"/>
        <v>Slope</v>
      </c>
      <c r="DC68" s="51" t="str">
        <f t="shared" ca="1" si="91"/>
        <v>Slope</v>
      </c>
      <c r="DD68" s="51" t="str">
        <f t="shared" ca="1" si="92"/>
        <v>Slope</v>
      </c>
      <c r="DE68" s="51" t="str">
        <f t="shared" ca="1" si="93"/>
        <v>Slope</v>
      </c>
      <c r="DF68" s="51" t="str">
        <f t="shared" ca="1" si="94"/>
        <v>Slope</v>
      </c>
      <c r="DG68" s="51" t="str">
        <f t="shared" ca="1" si="95"/>
        <v>Slope</v>
      </c>
      <c r="DH68" s="51" t="str">
        <f t="shared" ca="1" si="96"/>
        <v>Slope</v>
      </c>
      <c r="DI68" s="51" t="str">
        <f t="shared" ca="1" si="97"/>
        <v>Slope</v>
      </c>
      <c r="DJ68" s="51" t="str">
        <f t="shared" ca="1" si="98"/>
        <v>Slope</v>
      </c>
      <c r="DK68" s="51" t="str">
        <f t="shared" ca="1" si="99"/>
        <v>Slope</v>
      </c>
      <c r="DL68" s="51" t="str">
        <f t="shared" ca="1" si="100"/>
        <v>Slope</v>
      </c>
      <c r="DM68" s="51" t="str">
        <f t="shared" ca="1" si="101"/>
        <v>Slope</v>
      </c>
      <c r="DN68" s="51" t="str">
        <f t="shared" ca="1" si="102"/>
        <v>Slope</v>
      </c>
      <c r="DO68" s="51" t="str">
        <f t="shared" ca="1" si="103"/>
        <v>Slope</v>
      </c>
      <c r="DP68" s="51" t="str">
        <f t="shared" ca="1" si="104"/>
        <v>Slope</v>
      </c>
      <c r="DQ68" s="51" t="str">
        <f t="shared" ca="1" si="105"/>
        <v>Slope</v>
      </c>
      <c r="DR68" s="51" t="str">
        <f t="shared" ca="1" si="106"/>
        <v>Slope</v>
      </c>
      <c r="DS68" s="51" t="str">
        <f t="shared" ca="1" si="107"/>
        <v>Slope</v>
      </c>
      <c r="DT68" s="51" t="str">
        <f t="shared" ca="1" si="108"/>
        <v>Slope</v>
      </c>
      <c r="DU68" s="51" t="str">
        <f t="shared" ca="1" si="109"/>
        <v>Slope</v>
      </c>
      <c r="DV68" s="51" t="str">
        <f t="shared" ca="1" si="110"/>
        <v>Slope</v>
      </c>
      <c r="DW68" s="51" t="str">
        <f t="shared" ca="1" si="111"/>
        <v>Slope</v>
      </c>
      <c r="DX68" s="51" t="str">
        <f t="shared" ca="1" si="112"/>
        <v>Slope</v>
      </c>
      <c r="DY68" s="51" t="str">
        <f t="shared" ca="1" si="113"/>
        <v>Slope</v>
      </c>
      <c r="DZ68" s="51" t="str">
        <f t="shared" ca="1" si="114"/>
        <v>Slope</v>
      </c>
      <c r="EA68" s="51" t="str">
        <f t="shared" ca="1" si="115"/>
        <v>Slope</v>
      </c>
      <c r="EB68" s="51" t="str">
        <f t="shared" ca="1" si="116"/>
        <v>Slope</v>
      </c>
      <c r="EC68" s="51" t="str">
        <f t="shared" ca="1" si="117"/>
        <v>Slope</v>
      </c>
      <c r="EE68" s="52">
        <f t="shared" ca="1" si="118"/>
        <v>0.79110019363793393</v>
      </c>
      <c r="EF68" s="52">
        <f t="shared" ca="1" si="119"/>
        <v>0.74936771354938458</v>
      </c>
      <c r="EG68" s="52">
        <f t="shared" ca="1" si="120"/>
        <v>0.70973645845818656</v>
      </c>
      <c r="EH68" s="52">
        <f t="shared" ca="1" si="121"/>
        <v>0.67145006804426588</v>
      </c>
      <c r="EI68" s="52">
        <f t="shared" ca="1" si="122"/>
        <v>0.63612641710757956</v>
      </c>
      <c r="EJ68" s="52">
        <f t="shared" ca="1" si="123"/>
        <v>0.6116419398613393</v>
      </c>
      <c r="EK68" s="52">
        <f t="shared" ca="1" si="124"/>
        <v>0.60173446322731183</v>
      </c>
      <c r="EL68" s="52">
        <f t="shared" ca="1" si="125"/>
        <v>0.59555106989768958</v>
      </c>
      <c r="EM68" s="52">
        <f t="shared" ca="1" si="126"/>
        <v>0.59626106164958914</v>
      </c>
      <c r="EN68" s="52">
        <f t="shared" ca="1" si="127"/>
        <v>0.60489899744399844</v>
      </c>
      <c r="EO68" s="52">
        <f t="shared" ca="1" si="128"/>
        <v>0.62820303994050652</v>
      </c>
      <c r="EP68" s="52">
        <f t="shared" ca="1" si="129"/>
        <v>0.68412892578680418</v>
      </c>
      <c r="EQ68" s="52">
        <f t="shared" ca="1" si="130"/>
        <v>0.77082580395253186</v>
      </c>
      <c r="ER68" s="52">
        <f t="shared" ca="1" si="131"/>
        <v>0.88515331450098689</v>
      </c>
      <c r="ES68" s="52">
        <f t="shared" ca="1" si="132"/>
        <v>0.98567211626788576</v>
      </c>
      <c r="ET68" s="52">
        <f t="shared" ca="1" si="133"/>
        <v>0.85184702068717533</v>
      </c>
      <c r="EU68" s="52">
        <f t="shared" ca="1" si="134"/>
        <v>0.71353845327161314</v>
      </c>
      <c r="EV68" s="52">
        <f t="shared" ca="1" si="135"/>
        <v>0.5747465658515335</v>
      </c>
      <c r="EW68" s="52">
        <f t="shared" ca="1" si="136"/>
        <v>0.43889963048870806</v>
      </c>
      <c r="EX68" s="52">
        <f t="shared" ca="1" si="137"/>
        <v>0.31283379966843783</v>
      </c>
      <c r="EY68" s="52">
        <f t="shared" ca="1" si="138"/>
        <v>0.2003394014896045</v>
      </c>
      <c r="EZ68" s="52">
        <f t="shared" ca="1" si="139"/>
        <v>0.10060401184574508</v>
      </c>
      <c r="FA68" s="52">
        <f t="shared" ca="1" si="140"/>
        <v>1.3000858996003561E-2</v>
      </c>
      <c r="FB68" s="52">
        <f t="shared" ca="1" si="141"/>
        <v>0</v>
      </c>
      <c r="FC68" s="52">
        <f t="shared" ca="1" si="142"/>
        <v>0</v>
      </c>
      <c r="FD68" s="52">
        <f t="shared" ca="1" si="143"/>
        <v>0</v>
      </c>
      <c r="FE68" s="52">
        <f t="shared" ca="1" si="144"/>
        <v>0</v>
      </c>
      <c r="FF68" s="52">
        <f t="shared" ca="1" si="145"/>
        <v>0</v>
      </c>
      <c r="FG68" s="52">
        <f t="shared" ca="1" si="146"/>
        <v>0</v>
      </c>
      <c r="FH68" s="52">
        <f t="shared" ca="1" si="147"/>
        <v>0</v>
      </c>
      <c r="FI68" s="52">
        <f t="shared" ca="1" si="148"/>
        <v>0</v>
      </c>
      <c r="FK68" s="52">
        <f t="shared" ca="1" si="149"/>
        <v>0.98567211626788576</v>
      </c>
      <c r="FL68" s="59">
        <f t="shared" ca="1" si="150"/>
        <v>14</v>
      </c>
      <c r="FM68" s="59" t="str">
        <f t="shared" ca="1" si="151"/>
        <v>Slope</v>
      </c>
      <c r="FN68" s="52">
        <f t="shared" ca="1" si="152"/>
        <v>0.56666666666666665</v>
      </c>
      <c r="FP68" s="52">
        <f t="shared" ca="1" si="153"/>
        <v>0.5970333978793112</v>
      </c>
      <c r="FQ68" s="52">
        <f t="shared" ca="1" si="154"/>
        <v>0.58312257118312816</v>
      </c>
      <c r="FR68" s="52">
        <f t="shared" ca="1" si="155"/>
        <v>0.55880104170828437</v>
      </c>
      <c r="FS68" s="52">
        <f t="shared" ca="1" si="156"/>
        <v>0.53492780045919974</v>
      </c>
      <c r="FT68" s="52">
        <f t="shared" ca="1" si="157"/>
        <v>0.51204213903585982</v>
      </c>
      <c r="FU68" s="52">
        <f t="shared" ca="1" si="158"/>
        <v>0.49276953550933528</v>
      </c>
      <c r="FV68" s="52">
        <f t="shared" ca="1" si="159"/>
        <v>0.47835593218688172</v>
      </c>
      <c r="FW68" s="52">
        <f t="shared" ca="1" si="160"/>
        <v>0.46518368996589654</v>
      </c>
      <c r="FX68" s="52">
        <f t="shared" ca="1" si="161"/>
        <v>0.45430924277208523</v>
      </c>
      <c r="FY68" s="52">
        <f t="shared" ca="1" si="162"/>
        <v>0.44607744359244395</v>
      </c>
      <c r="FZ68" s="52">
        <f t="shared" ca="1" si="163"/>
        <v>0.44273434664683547</v>
      </c>
      <c r="GA68" s="52">
        <f t="shared" ca="1" si="164"/>
        <v>0.45026519748449029</v>
      </c>
      <c r="GB68" s="52">
        <f t="shared" ca="1" si="165"/>
        <v>0.468053045761955</v>
      </c>
      <c r="GC68" s="52">
        <f t="shared" ca="1" si="166"/>
        <v>0.49505110483366221</v>
      </c>
      <c r="GD68" s="52">
        <f t="shared" ca="1" si="167"/>
        <v>0.51744626097818414</v>
      </c>
      <c r="GE68" s="52">
        <f t="shared" ca="1" si="168"/>
        <v>0.46172678467350287</v>
      </c>
      <c r="GF68" s="52">
        <f t="shared" ca="1" si="169"/>
        <v>0.40451281775720438</v>
      </c>
      <c r="GG68" s="52">
        <f t="shared" ca="1" si="170"/>
        <v>0.34713774417273335</v>
      </c>
      <c r="GH68" s="52">
        <f t="shared" ca="1" si="171"/>
        <v>0.29074432127401378</v>
      </c>
      <c r="GI68" s="52">
        <f t="shared" ca="1" si="172"/>
        <v>0.23761126655614595</v>
      </c>
      <c r="GJ68" s="52">
        <f t="shared" ca="1" si="173"/>
        <v>0.18900202271875705</v>
      </c>
      <c r="GK68" s="52">
        <f t="shared" ca="1" si="174"/>
        <v>0.14464578172635947</v>
      </c>
      <c r="GL68" s="52">
        <f t="shared" ca="1" si="175"/>
        <v>0.10433361966533453</v>
      </c>
      <c r="GM68" s="52">
        <f t="shared" ca="1" si="176"/>
        <v>8.8888888888888906E-2</v>
      </c>
      <c r="GN68" s="52">
        <f t="shared" ca="1" si="177"/>
        <v>7.7777777777777751E-2</v>
      </c>
      <c r="GO68" s="52">
        <f t="shared" ca="1" si="178"/>
        <v>6.6666666666666652E-2</v>
      </c>
      <c r="GP68" s="52">
        <f t="shared" ca="1" si="179"/>
        <v>5.5555555555555539E-2</v>
      </c>
      <c r="GQ68" s="52">
        <f t="shared" ca="1" si="180"/>
        <v>4.4444444444444432E-2</v>
      </c>
      <c r="GR68" s="52">
        <f t="shared" ca="1" si="181"/>
        <v>3.3333333333333326E-2</v>
      </c>
      <c r="GS68" s="52">
        <f t="shared" ca="1" si="182"/>
        <v>2.2222222222222216E-2</v>
      </c>
      <c r="GT68" s="52">
        <f t="shared" ca="1" si="183"/>
        <v>1.1111111111111108E-2</v>
      </c>
      <c r="GV68" s="52">
        <f t="shared" ca="1" si="184"/>
        <v>0.5970333978793112</v>
      </c>
      <c r="GW68" s="59">
        <f t="shared" ca="1" si="185"/>
        <v>0</v>
      </c>
      <c r="GX68" s="52">
        <f t="shared" ca="1" si="186"/>
        <v>0.79110019363793393</v>
      </c>
      <c r="GY68" s="52" t="str">
        <f t="shared" ca="1" si="187"/>
        <v>Slope</v>
      </c>
      <c r="GZ68" s="52">
        <f t="shared" ca="1" si="188"/>
        <v>1</v>
      </c>
      <c r="HB68" s="58">
        <f t="shared" si="189"/>
        <v>1.23506732285023E-2</v>
      </c>
      <c r="HC68" s="58"/>
      <c r="HE68" s="52">
        <f t="shared" si="190"/>
        <v>0.93886416751891366</v>
      </c>
      <c r="HF68" s="52">
        <f t="shared" si="191"/>
        <v>0</v>
      </c>
      <c r="HH68" s="52">
        <f t="shared" ca="1" si="192"/>
        <v>0.79110019363793393</v>
      </c>
      <c r="HI68" s="52" t="str">
        <f t="shared" ca="1" si="193"/>
        <v>Slope</v>
      </c>
      <c r="HJ68" s="59">
        <f t="shared" ca="1" si="194"/>
        <v>2</v>
      </c>
      <c r="HK68" s="52">
        <f t="shared" ca="1" si="195"/>
        <v>1</v>
      </c>
      <c r="HL68" s="52">
        <f t="shared" si="196"/>
        <v>0</v>
      </c>
      <c r="HM68" s="52">
        <f t="shared" si="197"/>
        <v>20</v>
      </c>
      <c r="HN68" s="52">
        <f t="shared" si="198"/>
        <v>-20</v>
      </c>
      <c r="HP68" s="52">
        <f t="shared" si="201"/>
        <v>2.0843688398599757E-4</v>
      </c>
      <c r="HR68" s="52">
        <f t="shared" si="199"/>
        <v>3.3649856143771974E-4</v>
      </c>
      <c r="HS68">
        <f t="shared" si="200"/>
        <v>1.484811536345028E-3</v>
      </c>
    </row>
    <row r="69" spans="1:227" x14ac:dyDescent="0.2">
      <c r="A69" s="45">
        <v>31</v>
      </c>
      <c r="B69" s="35">
        <f t="shared" si="38"/>
        <v>3.4722222222222238E-3</v>
      </c>
      <c r="C69" s="28">
        <v>1.23506732285023</v>
      </c>
      <c r="D69" s="95">
        <v>0</v>
      </c>
      <c r="E69" s="95">
        <v>999999</v>
      </c>
      <c r="F69" s="37">
        <f t="shared" si="26"/>
        <v>166666.5</v>
      </c>
      <c r="G69" s="38">
        <f t="shared" si="29"/>
        <v>0</v>
      </c>
      <c r="H69" s="102">
        <v>20</v>
      </c>
      <c r="I69" s="102">
        <v>2000</v>
      </c>
      <c r="J69" s="28">
        <v>1.6519409418106099</v>
      </c>
      <c r="K69" s="126">
        <f t="shared" si="30"/>
        <v>1.6519409418106101E-2</v>
      </c>
      <c r="L69" s="30">
        <f t="shared" si="27"/>
        <v>1.6519409418106101E-2</v>
      </c>
      <c r="M69" s="101">
        <f t="shared" si="28"/>
        <v>1.23506732285023</v>
      </c>
      <c r="N69" s="103">
        <f t="shared" si="39"/>
        <v>2.084368094801899E-4</v>
      </c>
      <c r="P69" s="66"/>
      <c r="Q69" s="79" t="s">
        <v>68</v>
      </c>
      <c r="R69" s="75">
        <f ca="1">H2</f>
        <v>0.88445678263721594</v>
      </c>
      <c r="S69" s="67"/>
      <c r="T69" s="67"/>
      <c r="U69" s="79" t="s">
        <v>68</v>
      </c>
      <c r="V69" s="75">
        <f ca="1">H3</f>
        <v>0.86185185185185209</v>
      </c>
      <c r="W69" s="67"/>
      <c r="X69" s="67"/>
      <c r="Y69" s="79" t="s">
        <v>68</v>
      </c>
      <c r="Z69" s="75">
        <f>H4</f>
        <v>3.1542577964829496E-3</v>
      </c>
      <c r="AA69" s="68"/>
      <c r="AD69" s="52">
        <f t="shared" ca="1" si="40"/>
        <v>0.98763256201007421</v>
      </c>
      <c r="AE69" s="52">
        <f t="shared" ca="1" si="40"/>
        <v>1.0000000000000002</v>
      </c>
      <c r="AF69" s="52">
        <f t="shared" ca="1" si="40"/>
        <v>0.99009138579478462</v>
      </c>
      <c r="AG69" s="52">
        <f t="shared" ca="1" si="40"/>
        <v>0.97177534425208245</v>
      </c>
      <c r="AH69" s="52">
        <f t="shared" ca="1" si="41"/>
        <v>0.94578726681188507</v>
      </c>
      <c r="AI69" s="52">
        <f t="shared" ca="1" si="41"/>
        <v>0.90812170598543962</v>
      </c>
      <c r="AJ69" s="52">
        <f t="shared" ca="1" si="41"/>
        <v>0.8524613144827875</v>
      </c>
      <c r="AK69" s="52">
        <f t="shared" ca="1" si="41"/>
        <v>0.78152349087608219</v>
      </c>
      <c r="AL69" s="52">
        <f t="shared" ca="1" si="42"/>
        <v>0.69659968527277794</v>
      </c>
      <c r="AM69" s="52">
        <f t="shared" ca="1" si="42"/>
        <v>0.57053375379512905</v>
      </c>
      <c r="AN69" s="52">
        <f t="shared" ca="1" si="42"/>
        <v>0.33921558484275832</v>
      </c>
      <c r="AO69" s="52">
        <f t="shared" ca="1" si="42"/>
        <v>4.2170387416796878E-2</v>
      </c>
      <c r="AP69" s="52">
        <f t="shared" ca="1" si="43"/>
        <v>-0.23729139321569556</v>
      </c>
      <c r="AQ69" s="52">
        <f t="shared" ca="1" si="43"/>
        <v>-0.45793574480079585</v>
      </c>
      <c r="AR69" s="52">
        <f t="shared" ca="1" si="43"/>
        <v>-0.62288284782107228</v>
      </c>
      <c r="AS69" s="52">
        <f t="shared" ca="1" si="43"/>
        <v>-0.74738415507895906</v>
      </c>
      <c r="AT69" s="52">
        <f t="shared" ca="1" si="44"/>
        <v>-0.83791635575752743</v>
      </c>
      <c r="AU69" s="52">
        <f t="shared" ca="1" si="44"/>
        <v>-0.90007470095606346</v>
      </c>
      <c r="AV69" s="52">
        <f t="shared" ca="1" si="44"/>
        <v>-0.93840977992557972</v>
      </c>
      <c r="AW69" s="52">
        <f t="shared" ca="1" si="44"/>
        <v>-0.95608638140826119</v>
      </c>
      <c r="AX69" s="52">
        <f t="shared" ca="1" si="45"/>
        <v>-0.95753599978633652</v>
      </c>
      <c r="AY69" s="52">
        <f t="shared" ca="1" si="45"/>
        <v>-0.94472834318213805</v>
      </c>
      <c r="AZ69" s="52">
        <f t="shared" ca="1" si="45"/>
        <v>-0.91967744887870739</v>
      </c>
      <c r="BA69" s="52">
        <f t="shared" ca="1" si="45"/>
        <v>-0.88277857595917764</v>
      </c>
      <c r="BB69" s="52">
        <f t="shared" ca="1" si="46"/>
        <v>-0.83516791899149911</v>
      </c>
      <c r="BC69" s="52">
        <f t="shared" ca="1" si="46"/>
        <v>-0.780761189675097</v>
      </c>
      <c r="BD69" s="52">
        <f t="shared" ca="1" si="46"/>
        <v>-0.72291162872452652</v>
      </c>
      <c r="BE69" s="52">
        <f t="shared" ca="1" si="46"/>
        <v>-0.66463759655245302</v>
      </c>
      <c r="BF69" s="52">
        <f t="shared" ca="1" si="47"/>
        <v>-0.60748305595499952</v>
      </c>
      <c r="BG69" s="52">
        <f t="shared" ca="1" si="47"/>
        <v>-0.55303306604480673</v>
      </c>
      <c r="BH69" s="52">
        <f t="shared" ca="1" si="47"/>
        <v>-0.49370008920734199</v>
      </c>
      <c r="BJ69" s="52">
        <f t="shared" si="48"/>
        <v>8.2597047090530497E-4</v>
      </c>
      <c r="BK69" s="52">
        <f t="shared" si="49"/>
        <v>-2.9038892037445505E-3</v>
      </c>
      <c r="BL69" s="52">
        <f t="shared" si="50"/>
        <v>-1.4519446018722754E-4</v>
      </c>
      <c r="BM69" s="52">
        <f t="shared" si="51"/>
        <v>-1.4519446018722754E-4</v>
      </c>
      <c r="BN69" s="52">
        <f t="shared" si="52"/>
        <v>0</v>
      </c>
      <c r="BO69" s="52">
        <f t="shared" si="53"/>
        <v>0</v>
      </c>
      <c r="BP69" s="52">
        <f t="shared" si="54"/>
        <v>1.6287951718437557E-3</v>
      </c>
      <c r="BQ69" s="52">
        <f t="shared" si="55"/>
        <v>0.05</v>
      </c>
      <c r="BS69" s="52">
        <f t="shared" ca="1" si="56"/>
        <v>-0.25075766528325705</v>
      </c>
      <c r="BT69" s="52">
        <f t="shared" ca="1" si="57"/>
        <v>-0.29038892037445507</v>
      </c>
      <c r="BU69" s="52">
        <f t="shared" ca="1" si="58"/>
        <v>-0.32867531078837581</v>
      </c>
      <c r="BV69" s="52">
        <f t="shared" ca="1" si="59"/>
        <v>-0.36399896172506202</v>
      </c>
      <c r="BW69" s="52">
        <f t="shared" ca="1" si="60"/>
        <v>-0.38848343897130233</v>
      </c>
      <c r="BX69" s="52">
        <f t="shared" ca="1" si="61"/>
        <v>-0.39839091560532985</v>
      </c>
      <c r="BY69" s="52">
        <f t="shared" ca="1" si="62"/>
        <v>-0.40457430893495205</v>
      </c>
      <c r="BZ69" s="52">
        <f t="shared" ca="1" si="63"/>
        <v>-0.40386431718305243</v>
      </c>
      <c r="CA69" s="52">
        <f t="shared" ca="1" si="64"/>
        <v>-0.39522638138864319</v>
      </c>
      <c r="CB69" s="52">
        <f t="shared" ca="1" si="65"/>
        <v>-0.37192233889213505</v>
      </c>
      <c r="CC69" s="52">
        <f t="shared" ca="1" si="66"/>
        <v>-0.31599645304583746</v>
      </c>
      <c r="CD69" s="52">
        <f t="shared" ca="1" si="67"/>
        <v>-0.22929957488010977</v>
      </c>
      <c r="CE69" s="52">
        <f t="shared" ca="1" si="68"/>
        <v>-0.11497206433165476</v>
      </c>
      <c r="CF69" s="52">
        <f t="shared" ca="1" si="69"/>
        <v>1.4202504899472604E-2</v>
      </c>
      <c r="CG69" s="52">
        <f t="shared" ca="1" si="70"/>
        <v>0.14802760048018299</v>
      </c>
      <c r="CH69" s="52">
        <f t="shared" ca="1" si="71"/>
        <v>0.28633616789574529</v>
      </c>
      <c r="CI69" s="52">
        <f t="shared" ca="1" si="72"/>
        <v>0.42512805531582487</v>
      </c>
      <c r="CJ69" s="52">
        <f t="shared" ca="1" si="73"/>
        <v>0.56097499067865031</v>
      </c>
      <c r="CK69" s="52">
        <f t="shared" ca="1" si="74"/>
        <v>0.68704082149892054</v>
      </c>
      <c r="CL69" s="52">
        <f t="shared" ca="1" si="75"/>
        <v>0.79953521967775387</v>
      </c>
      <c r="CM69" s="52">
        <f t="shared" ca="1" si="76"/>
        <v>0.89927060932161329</v>
      </c>
      <c r="CN69" s="52">
        <f t="shared" ca="1" si="77"/>
        <v>0.98687376217135481</v>
      </c>
      <c r="CO69" s="52">
        <f t="shared" ca="1" si="78"/>
        <v>1.0597911061298462</v>
      </c>
      <c r="CP69" s="52">
        <f t="shared" ca="1" si="79"/>
        <v>1.1209828012112166</v>
      </c>
      <c r="CQ69" s="52">
        <f t="shared" ca="1" si="80"/>
        <v>1.1705460449860945</v>
      </c>
      <c r="CR69" s="52">
        <f t="shared" ca="1" si="81"/>
        <v>1.2090999363591115</v>
      </c>
      <c r="CS69" s="52">
        <f t="shared" ca="1" si="82"/>
        <v>1.2322856474427444</v>
      </c>
      <c r="CT69" s="52">
        <f t="shared" ca="1" si="83"/>
        <v>1.2410836543347086</v>
      </c>
      <c r="CU69" s="52">
        <f t="shared" ca="1" si="84"/>
        <v>1.2376455039747301</v>
      </c>
      <c r="CV69" s="52">
        <f t="shared" ca="1" si="85"/>
        <v>1.2195141760992911</v>
      </c>
      <c r="CW69" s="52">
        <f t="shared" ca="1" si="86"/>
        <v>1.1739625701861038</v>
      </c>
      <c r="CY69" s="51" t="str">
        <f t="shared" ca="1" si="87"/>
        <v>Slope</v>
      </c>
      <c r="CZ69" s="51" t="str">
        <f t="shared" ca="1" si="88"/>
        <v>Slope</v>
      </c>
      <c r="DA69" s="51" t="str">
        <f t="shared" ca="1" si="89"/>
        <v>Slope</v>
      </c>
      <c r="DB69" s="51" t="str">
        <f t="shared" ca="1" si="90"/>
        <v>Slope</v>
      </c>
      <c r="DC69" s="51" t="str">
        <f t="shared" ca="1" si="91"/>
        <v>Slope</v>
      </c>
      <c r="DD69" s="51" t="str">
        <f t="shared" ca="1" si="92"/>
        <v>Slope</v>
      </c>
      <c r="DE69" s="51" t="str">
        <f t="shared" ca="1" si="93"/>
        <v>Slope</v>
      </c>
      <c r="DF69" s="51" t="str">
        <f t="shared" ca="1" si="94"/>
        <v>Slope</v>
      </c>
      <c r="DG69" s="51" t="str">
        <f t="shared" ca="1" si="95"/>
        <v>Slope</v>
      </c>
      <c r="DH69" s="51" t="str">
        <f t="shared" ca="1" si="96"/>
        <v>Slope</v>
      </c>
      <c r="DI69" s="51" t="str">
        <f t="shared" ca="1" si="97"/>
        <v>Slope</v>
      </c>
      <c r="DJ69" s="51" t="str">
        <f t="shared" ca="1" si="98"/>
        <v>Slope</v>
      </c>
      <c r="DK69" s="51" t="str">
        <f t="shared" ca="1" si="99"/>
        <v>Slope</v>
      </c>
      <c r="DL69" s="51" t="str">
        <f t="shared" ca="1" si="100"/>
        <v>Slope</v>
      </c>
      <c r="DM69" s="51" t="str">
        <f t="shared" ca="1" si="101"/>
        <v>Slope</v>
      </c>
      <c r="DN69" s="51" t="str">
        <f t="shared" ca="1" si="102"/>
        <v>Slope</v>
      </c>
      <c r="DO69" s="51" t="str">
        <f t="shared" ca="1" si="103"/>
        <v>Slope</v>
      </c>
      <c r="DP69" s="51" t="str">
        <f t="shared" ca="1" si="104"/>
        <v>Slope</v>
      </c>
      <c r="DQ69" s="51" t="str">
        <f t="shared" ca="1" si="105"/>
        <v>Slope</v>
      </c>
      <c r="DR69" s="51" t="str">
        <f t="shared" ca="1" si="106"/>
        <v>Slope</v>
      </c>
      <c r="DS69" s="51" t="str">
        <f t="shared" ca="1" si="107"/>
        <v>Slope</v>
      </c>
      <c r="DT69" s="51" t="str">
        <f t="shared" ca="1" si="108"/>
        <v>Slope</v>
      </c>
      <c r="DU69" s="51" t="str">
        <f t="shared" ca="1" si="109"/>
        <v>Slope</v>
      </c>
      <c r="DV69" s="51" t="str">
        <f t="shared" ca="1" si="110"/>
        <v>Slope</v>
      </c>
      <c r="DW69" s="51" t="str">
        <f t="shared" ca="1" si="111"/>
        <v>Slope</v>
      </c>
      <c r="DX69" s="51" t="str">
        <f t="shared" ca="1" si="112"/>
        <v>Slope</v>
      </c>
      <c r="DY69" s="51" t="str">
        <f t="shared" ca="1" si="113"/>
        <v>Slope</v>
      </c>
      <c r="DZ69" s="51" t="str">
        <f t="shared" ca="1" si="114"/>
        <v>Slope</v>
      </c>
      <c r="EA69" s="51" t="str">
        <f t="shared" ca="1" si="115"/>
        <v>Slope</v>
      </c>
      <c r="EB69" s="51" t="str">
        <f t="shared" ca="1" si="116"/>
        <v>Slope</v>
      </c>
      <c r="EC69" s="51" t="str">
        <f t="shared" ca="1" si="117"/>
        <v>Slope</v>
      </c>
      <c r="EE69" s="52">
        <f t="shared" ca="1" si="118"/>
        <v>0.74938752917693019</v>
      </c>
      <c r="EF69" s="52">
        <f t="shared" ca="1" si="119"/>
        <v>0.70975627408573216</v>
      </c>
      <c r="EG69" s="52">
        <f t="shared" ca="1" si="120"/>
        <v>0.67146988367181137</v>
      </c>
      <c r="EH69" s="52">
        <f t="shared" ca="1" si="121"/>
        <v>0.63614623273512527</v>
      </c>
      <c r="EI69" s="52">
        <f t="shared" ca="1" si="122"/>
        <v>0.61166175548888491</v>
      </c>
      <c r="EJ69" s="52">
        <f t="shared" ca="1" si="123"/>
        <v>0.60175427885485733</v>
      </c>
      <c r="EK69" s="52">
        <f t="shared" ca="1" si="124"/>
        <v>0.59557088552523518</v>
      </c>
      <c r="EL69" s="52">
        <f t="shared" ca="1" si="125"/>
        <v>0.59628087727713486</v>
      </c>
      <c r="EM69" s="52">
        <f t="shared" ca="1" si="126"/>
        <v>0.60491881307154405</v>
      </c>
      <c r="EN69" s="52">
        <f t="shared" ca="1" si="127"/>
        <v>0.62822285556805224</v>
      </c>
      <c r="EO69" s="52">
        <f t="shared" ca="1" si="128"/>
        <v>0.68414874141434978</v>
      </c>
      <c r="EP69" s="52">
        <f t="shared" ca="1" si="129"/>
        <v>0.77084561958007747</v>
      </c>
      <c r="EQ69" s="52">
        <f t="shared" ca="1" si="130"/>
        <v>0.88517313012853249</v>
      </c>
      <c r="ER69" s="52">
        <f t="shared" ca="1" si="131"/>
        <v>0.98565230064034015</v>
      </c>
      <c r="ES69" s="52">
        <f t="shared" ca="1" si="132"/>
        <v>0.85182720505962983</v>
      </c>
      <c r="ET69" s="52">
        <f t="shared" ca="1" si="133"/>
        <v>0.71351863764406742</v>
      </c>
      <c r="EU69" s="52">
        <f t="shared" ca="1" si="134"/>
        <v>0.57472675022398789</v>
      </c>
      <c r="EV69" s="52">
        <f t="shared" ca="1" si="135"/>
        <v>0.43887981486116245</v>
      </c>
      <c r="EW69" s="52">
        <f t="shared" ca="1" si="136"/>
        <v>0.31281398404089222</v>
      </c>
      <c r="EX69" s="52">
        <f t="shared" ca="1" si="137"/>
        <v>0.20031958586205889</v>
      </c>
      <c r="EY69" s="52">
        <f t="shared" ca="1" si="138"/>
        <v>0.10058419621819947</v>
      </c>
      <c r="EZ69" s="52">
        <f t="shared" ca="1" si="139"/>
        <v>1.2981043368457956E-2</v>
      </c>
      <c r="FA69" s="52">
        <f t="shared" ca="1" si="140"/>
        <v>0</v>
      </c>
      <c r="FB69" s="52">
        <f t="shared" ca="1" si="141"/>
        <v>0</v>
      </c>
      <c r="FC69" s="52">
        <f t="shared" ca="1" si="142"/>
        <v>0</v>
      </c>
      <c r="FD69" s="52">
        <f t="shared" ca="1" si="143"/>
        <v>0</v>
      </c>
      <c r="FE69" s="52">
        <f t="shared" ca="1" si="144"/>
        <v>0</v>
      </c>
      <c r="FF69" s="52">
        <f t="shared" ca="1" si="145"/>
        <v>0</v>
      </c>
      <c r="FG69" s="52">
        <f t="shared" ca="1" si="146"/>
        <v>0</v>
      </c>
      <c r="FH69" s="52">
        <f t="shared" ca="1" si="147"/>
        <v>0</v>
      </c>
      <c r="FI69" s="52">
        <f t="shared" ca="1" si="148"/>
        <v>0</v>
      </c>
      <c r="FK69" s="52">
        <f t="shared" ca="1" si="149"/>
        <v>0.98565230064034015</v>
      </c>
      <c r="FL69" s="59">
        <f t="shared" ca="1" si="150"/>
        <v>13</v>
      </c>
      <c r="FM69" s="59" t="str">
        <f t="shared" ca="1" si="151"/>
        <v>Slope</v>
      </c>
      <c r="FN69" s="52">
        <f t="shared" ca="1" si="152"/>
        <v>0.6</v>
      </c>
      <c r="FP69" s="52">
        <f t="shared" ca="1" si="153"/>
        <v>0.5831291763923101</v>
      </c>
      <c r="FQ69" s="52">
        <f t="shared" ca="1" si="154"/>
        <v>0.56991875802857739</v>
      </c>
      <c r="FR69" s="52">
        <f t="shared" ca="1" si="155"/>
        <v>0.54604551677949265</v>
      </c>
      <c r="FS69" s="52">
        <f t="shared" ca="1" si="156"/>
        <v>0.52315985535615284</v>
      </c>
      <c r="FT69" s="52">
        <f t="shared" ca="1" si="157"/>
        <v>0.50388725182962824</v>
      </c>
      <c r="FU69" s="52">
        <f t="shared" ca="1" si="158"/>
        <v>0.48947364850717462</v>
      </c>
      <c r="FV69" s="52">
        <f t="shared" ca="1" si="159"/>
        <v>0.4763014062861895</v>
      </c>
      <c r="FW69" s="52">
        <f t="shared" ca="1" si="160"/>
        <v>0.4654269590923783</v>
      </c>
      <c r="FX69" s="52">
        <f t="shared" ca="1" si="161"/>
        <v>0.45719515991273685</v>
      </c>
      <c r="FY69" s="52">
        <f t="shared" ca="1" si="162"/>
        <v>0.45385206296712854</v>
      </c>
      <c r="FZ69" s="52">
        <f t="shared" ca="1" si="163"/>
        <v>0.46138291380478325</v>
      </c>
      <c r="GA69" s="52">
        <f t="shared" ca="1" si="164"/>
        <v>0.47917076208224807</v>
      </c>
      <c r="GB69" s="52">
        <f t="shared" ca="1" si="165"/>
        <v>0.50616882115395523</v>
      </c>
      <c r="GC69" s="52">
        <f t="shared" ca="1" si="166"/>
        <v>0.52855076688011338</v>
      </c>
      <c r="GD69" s="52">
        <f t="shared" ca="1" si="167"/>
        <v>0.47283129057543216</v>
      </c>
      <c r="GE69" s="52">
        <f t="shared" ca="1" si="168"/>
        <v>0.41561732365913356</v>
      </c>
      <c r="GF69" s="52">
        <f t="shared" ca="1" si="169"/>
        <v>0.35824225007466259</v>
      </c>
      <c r="GG69" s="52">
        <f t="shared" ca="1" si="170"/>
        <v>0.30184882717594302</v>
      </c>
      <c r="GH69" s="52">
        <f t="shared" ca="1" si="171"/>
        <v>0.24871577245807516</v>
      </c>
      <c r="GI69" s="52">
        <f t="shared" ca="1" si="172"/>
        <v>0.20010652862068629</v>
      </c>
      <c r="GJ69" s="52">
        <f t="shared" ca="1" si="173"/>
        <v>0.15575028762828871</v>
      </c>
      <c r="GK69" s="52">
        <f t="shared" ca="1" si="174"/>
        <v>0.11543812556726377</v>
      </c>
      <c r="GL69" s="52">
        <f t="shared" ca="1" si="175"/>
        <v>0.1</v>
      </c>
      <c r="GM69" s="52">
        <f t="shared" ca="1" si="176"/>
        <v>8.8888888888888906E-2</v>
      </c>
      <c r="GN69" s="52">
        <f t="shared" ca="1" si="177"/>
        <v>7.7777777777777751E-2</v>
      </c>
      <c r="GO69" s="52">
        <f t="shared" ca="1" si="178"/>
        <v>6.6666666666666652E-2</v>
      </c>
      <c r="GP69" s="52">
        <f t="shared" ca="1" si="179"/>
        <v>5.5555555555555539E-2</v>
      </c>
      <c r="GQ69" s="52">
        <f t="shared" ca="1" si="180"/>
        <v>4.4444444444444432E-2</v>
      </c>
      <c r="GR69" s="52">
        <f t="shared" ca="1" si="181"/>
        <v>3.3333333333333326E-2</v>
      </c>
      <c r="GS69" s="52">
        <f t="shared" ca="1" si="182"/>
        <v>2.2222222222222216E-2</v>
      </c>
      <c r="GT69" s="52">
        <f t="shared" ca="1" si="183"/>
        <v>1.1111111111111108E-2</v>
      </c>
      <c r="GV69" s="52">
        <f t="shared" ca="1" si="184"/>
        <v>0.5831291763923101</v>
      </c>
      <c r="GW69" s="59">
        <f t="shared" ca="1" si="185"/>
        <v>0</v>
      </c>
      <c r="GX69" s="52">
        <f t="shared" ca="1" si="186"/>
        <v>0.74938752917693019</v>
      </c>
      <c r="GY69" s="52" t="str">
        <f t="shared" ca="1" si="187"/>
        <v>Slope</v>
      </c>
      <c r="GZ69" s="52">
        <f t="shared" ca="1" si="188"/>
        <v>1</v>
      </c>
      <c r="HB69" s="58">
        <f t="shared" si="189"/>
        <v>1.6519409418106101E-2</v>
      </c>
      <c r="HC69" s="58"/>
      <c r="HE69" s="52">
        <f t="shared" si="190"/>
        <v>0.91822892338037476</v>
      </c>
      <c r="HF69" s="52">
        <f t="shared" si="191"/>
        <v>0</v>
      </c>
      <c r="HH69" s="52">
        <f t="shared" ca="1" si="192"/>
        <v>0.74938752917693019</v>
      </c>
      <c r="HI69" s="52" t="str">
        <f t="shared" ca="1" si="193"/>
        <v>Slope</v>
      </c>
      <c r="HJ69" s="59">
        <f t="shared" ca="1" si="194"/>
        <v>2</v>
      </c>
      <c r="HK69" s="52">
        <f t="shared" ca="1" si="195"/>
        <v>1</v>
      </c>
      <c r="HL69" s="52">
        <f t="shared" si="196"/>
        <v>0</v>
      </c>
      <c r="HM69" s="52">
        <f t="shared" si="197"/>
        <v>20</v>
      </c>
      <c r="HN69" s="52">
        <f t="shared" si="198"/>
        <v>-20</v>
      </c>
      <c r="HP69" s="52">
        <f t="shared" si="201"/>
        <v>2.084368094801899E-4</v>
      </c>
      <c r="HR69" s="52">
        <f t="shared" si="199"/>
        <v>3.3784323601776761E-4</v>
      </c>
      <c r="HS69">
        <f t="shared" si="200"/>
        <v>1.6287951718437557E-3</v>
      </c>
    </row>
    <row r="70" spans="1:227" x14ac:dyDescent="0.2">
      <c r="A70" s="45">
        <v>32</v>
      </c>
      <c r="B70" s="35">
        <f t="shared" si="38"/>
        <v>3.5879629629629647E-3</v>
      </c>
      <c r="C70" s="28">
        <v>1.6519409418106099</v>
      </c>
      <c r="D70" s="95">
        <v>0</v>
      </c>
      <c r="E70" s="95">
        <v>999999</v>
      </c>
      <c r="F70" s="37">
        <f t="shared" si="26"/>
        <v>166666.5</v>
      </c>
      <c r="G70" s="38">
        <f t="shared" si="29"/>
        <v>0</v>
      </c>
      <c r="H70" s="102">
        <v>20</v>
      </c>
      <c r="I70" s="102">
        <v>2000</v>
      </c>
      <c r="J70" s="28">
        <v>2.04716816544533</v>
      </c>
      <c r="K70" s="126">
        <f t="shared" si="30"/>
        <v>2.0471681654453299E-2</v>
      </c>
      <c r="L70" s="30">
        <f t="shared" si="27"/>
        <v>2.0471681654453299E-2</v>
      </c>
      <c r="M70" s="101">
        <f t="shared" si="28"/>
        <v>1.6519409418106099</v>
      </c>
      <c r="N70" s="103">
        <f t="shared" si="39"/>
        <v>1.9761361181736003E-4</v>
      </c>
      <c r="P70" s="66"/>
      <c r="Q70" s="76"/>
      <c r="R70" s="76"/>
      <c r="S70" s="67"/>
      <c r="T70" s="67"/>
      <c r="U70" s="67"/>
      <c r="V70" s="67"/>
      <c r="W70" s="67"/>
      <c r="X70" s="67"/>
      <c r="Y70" s="67"/>
      <c r="Z70" s="67"/>
      <c r="AA70" s="68"/>
      <c r="AD70" s="52">
        <f t="shared" ca="1" si="40"/>
        <v>0.99009138579478473</v>
      </c>
      <c r="AE70" s="52">
        <f t="shared" ca="1" si="40"/>
        <v>0.99999999999999989</v>
      </c>
      <c r="AF70" s="52">
        <f t="shared" ca="1" si="40"/>
        <v>0.99174258177055585</v>
      </c>
      <c r="AG70" s="52">
        <f t="shared" ca="1" si="40"/>
        <v>0.97239887864929053</v>
      </c>
      <c r="AH70" s="52">
        <f t="shared" ca="1" si="41"/>
        <v>0.9408822121575261</v>
      </c>
      <c r="AI70" s="52">
        <f t="shared" ca="1" si="41"/>
        <v>0.89150570573642351</v>
      </c>
      <c r="AJ70" s="52">
        <f t="shared" ca="1" si="41"/>
        <v>0.82434725766478223</v>
      </c>
      <c r="AK70" s="52">
        <f t="shared" ca="1" si="41"/>
        <v>0.74004497301375738</v>
      </c>
      <c r="AL70" s="52">
        <f t="shared" ca="1" si="42"/>
        <v>0.61871683034133151</v>
      </c>
      <c r="AM70" s="52">
        <f t="shared" ca="1" si="42"/>
        <v>0.39334889840150239</v>
      </c>
      <c r="AN70" s="52">
        <f t="shared" ca="1" si="42"/>
        <v>9.7592239635472797E-2</v>
      </c>
      <c r="AO70" s="52">
        <f t="shared" ca="1" si="42"/>
        <v>-0.18430241559352775</v>
      </c>
      <c r="AP70" s="52">
        <f t="shared" ca="1" si="43"/>
        <v>-0.40815203737966865</v>
      </c>
      <c r="AQ70" s="52">
        <f t="shared" ca="1" si="43"/>
        <v>-0.57632263847205922</v>
      </c>
      <c r="AR70" s="52">
        <f t="shared" ca="1" si="43"/>
        <v>-0.70467478816262741</v>
      </c>
      <c r="AS70" s="52">
        <f t="shared" ca="1" si="43"/>
        <v>-0.80231323739419402</v>
      </c>
      <c r="AT70" s="52">
        <f t="shared" ca="1" si="44"/>
        <v>-0.87320137504345618</v>
      </c>
      <c r="AU70" s="52">
        <f t="shared" ca="1" si="44"/>
        <v>-0.92018917310149095</v>
      </c>
      <c r="AV70" s="52">
        <f t="shared" ca="1" si="44"/>
        <v>-0.94709222176759489</v>
      </c>
      <c r="AW70" s="52">
        <f t="shared" ca="1" si="44"/>
        <v>-0.95751009102312012</v>
      </c>
      <c r="AX70" s="52">
        <f t="shared" ca="1" si="45"/>
        <v>-0.95448400380434262</v>
      </c>
      <c r="AY70" s="52">
        <f t="shared" ca="1" si="45"/>
        <v>-0.93903090642155862</v>
      </c>
      <c r="AZ70" s="52">
        <f t="shared" ca="1" si="45"/>
        <v>-0.91314861050956675</v>
      </c>
      <c r="BA70" s="52">
        <f t="shared" ca="1" si="45"/>
        <v>-0.876673990555628</v>
      </c>
      <c r="BB70" s="52">
        <f t="shared" ca="1" si="46"/>
        <v>-0.8304687132315457</v>
      </c>
      <c r="BC70" s="52">
        <f t="shared" ca="1" si="46"/>
        <v>-0.77808776774812571</v>
      </c>
      <c r="BD70" s="52">
        <f t="shared" ca="1" si="46"/>
        <v>-0.72243806316931181</v>
      </c>
      <c r="BE70" s="52">
        <f t="shared" ca="1" si="46"/>
        <v>-0.66608491131466396</v>
      </c>
      <c r="BF70" s="52">
        <f t="shared" ca="1" si="47"/>
        <v>-0.61070710355567637</v>
      </c>
      <c r="BG70" s="52">
        <f t="shared" ca="1" si="47"/>
        <v>-0.54848723142649136</v>
      </c>
      <c r="BH70" s="52">
        <f t="shared" ca="1" si="47"/>
        <v>-0.47596746553582003</v>
      </c>
      <c r="BJ70" s="52">
        <f t="shared" si="48"/>
        <v>1.023584082722665E-3</v>
      </c>
      <c r="BK70" s="52">
        <f t="shared" si="49"/>
        <v>-3.2867531078837574E-3</v>
      </c>
      <c r="BL70" s="52">
        <f t="shared" si="50"/>
        <v>-1.6433765539418792E-4</v>
      </c>
      <c r="BM70" s="52">
        <f t="shared" si="51"/>
        <v>-1.6433765539418792E-4</v>
      </c>
      <c r="BN70" s="52">
        <f t="shared" si="52"/>
        <v>0</v>
      </c>
      <c r="BO70" s="52">
        <f t="shared" si="53"/>
        <v>0</v>
      </c>
      <c r="BP70" s="52">
        <f t="shared" si="54"/>
        <v>1.7741396909242502E-3</v>
      </c>
      <c r="BQ70" s="52">
        <f t="shared" si="55"/>
        <v>0.05</v>
      </c>
      <c r="BS70" s="52">
        <f t="shared" ca="1" si="56"/>
        <v>-0.29038892037445507</v>
      </c>
      <c r="BT70" s="52">
        <f t="shared" ca="1" si="57"/>
        <v>-0.32867531078837581</v>
      </c>
      <c r="BU70" s="52">
        <f t="shared" ca="1" si="58"/>
        <v>-0.36399896172506202</v>
      </c>
      <c r="BV70" s="52">
        <f t="shared" ca="1" si="59"/>
        <v>-0.38848343897130233</v>
      </c>
      <c r="BW70" s="52">
        <f t="shared" ca="1" si="60"/>
        <v>-0.39839091560532985</v>
      </c>
      <c r="BX70" s="52">
        <f t="shared" ca="1" si="61"/>
        <v>-0.40457430893495205</v>
      </c>
      <c r="BY70" s="52">
        <f t="shared" ca="1" si="62"/>
        <v>-0.40386431718305243</v>
      </c>
      <c r="BZ70" s="52">
        <f t="shared" ca="1" si="63"/>
        <v>-0.39522638138864319</v>
      </c>
      <c r="CA70" s="52">
        <f t="shared" ca="1" si="64"/>
        <v>-0.37192233889213505</v>
      </c>
      <c r="CB70" s="52">
        <f t="shared" ca="1" si="65"/>
        <v>-0.31599645304583746</v>
      </c>
      <c r="CC70" s="52">
        <f t="shared" ca="1" si="66"/>
        <v>-0.22929957488010977</v>
      </c>
      <c r="CD70" s="52">
        <f t="shared" ca="1" si="67"/>
        <v>-0.11497206433165476</v>
      </c>
      <c r="CE70" s="52">
        <f t="shared" ca="1" si="68"/>
        <v>1.4202504899472604E-2</v>
      </c>
      <c r="CF70" s="52">
        <f t="shared" ca="1" si="69"/>
        <v>0.14802760048018299</v>
      </c>
      <c r="CG70" s="52">
        <f t="shared" ca="1" si="70"/>
        <v>0.28633616789574529</v>
      </c>
      <c r="CH70" s="52">
        <f t="shared" ca="1" si="71"/>
        <v>0.42512805531582487</v>
      </c>
      <c r="CI70" s="52">
        <f t="shared" ca="1" si="72"/>
        <v>0.56097499067865031</v>
      </c>
      <c r="CJ70" s="52">
        <f t="shared" ca="1" si="73"/>
        <v>0.68704082149892054</v>
      </c>
      <c r="CK70" s="52">
        <f t="shared" ca="1" si="74"/>
        <v>0.79953521967775387</v>
      </c>
      <c r="CL70" s="52">
        <f t="shared" ca="1" si="75"/>
        <v>0.89927060932161329</v>
      </c>
      <c r="CM70" s="52">
        <f t="shared" ca="1" si="76"/>
        <v>0.98687376217135481</v>
      </c>
      <c r="CN70" s="52">
        <f t="shared" ca="1" si="77"/>
        <v>1.0597911061298462</v>
      </c>
      <c r="CO70" s="52">
        <f t="shared" ca="1" si="78"/>
        <v>1.1209828012112166</v>
      </c>
      <c r="CP70" s="52">
        <f t="shared" ca="1" si="79"/>
        <v>1.1705460449860945</v>
      </c>
      <c r="CQ70" s="52">
        <f t="shared" ca="1" si="80"/>
        <v>1.2090999363591115</v>
      </c>
      <c r="CR70" s="52">
        <f t="shared" ca="1" si="81"/>
        <v>1.2322856474427444</v>
      </c>
      <c r="CS70" s="52">
        <f t="shared" ca="1" si="82"/>
        <v>1.2410836543347086</v>
      </c>
      <c r="CT70" s="52">
        <f t="shared" ca="1" si="83"/>
        <v>1.2376455039747301</v>
      </c>
      <c r="CU70" s="52">
        <f t="shared" ca="1" si="84"/>
        <v>1.2195141760992911</v>
      </c>
      <c r="CV70" s="52">
        <f t="shared" ca="1" si="85"/>
        <v>1.1739625701861038</v>
      </c>
      <c r="CW70" s="52">
        <f t="shared" ca="1" si="86"/>
        <v>1.0985243904794899</v>
      </c>
      <c r="CY70" s="51" t="str">
        <f t="shared" ca="1" si="87"/>
        <v>Slope</v>
      </c>
      <c r="CZ70" s="51" t="str">
        <f t="shared" ca="1" si="88"/>
        <v>Slope</v>
      </c>
      <c r="DA70" s="51" t="str">
        <f t="shared" ca="1" si="89"/>
        <v>Slope</v>
      </c>
      <c r="DB70" s="51" t="str">
        <f t="shared" ca="1" si="90"/>
        <v>Slope</v>
      </c>
      <c r="DC70" s="51" t="str">
        <f t="shared" ca="1" si="91"/>
        <v>Slope</v>
      </c>
      <c r="DD70" s="51" t="str">
        <f t="shared" ca="1" si="92"/>
        <v>Slope</v>
      </c>
      <c r="DE70" s="51" t="str">
        <f t="shared" ca="1" si="93"/>
        <v>Slope</v>
      </c>
      <c r="DF70" s="51" t="str">
        <f t="shared" ca="1" si="94"/>
        <v>Slope</v>
      </c>
      <c r="DG70" s="51" t="str">
        <f t="shared" ca="1" si="95"/>
        <v>Slope</v>
      </c>
      <c r="DH70" s="51" t="str">
        <f t="shared" ca="1" si="96"/>
        <v>Slope</v>
      </c>
      <c r="DI70" s="51" t="str">
        <f t="shared" ca="1" si="97"/>
        <v>Slope</v>
      </c>
      <c r="DJ70" s="51" t="str">
        <f t="shared" ca="1" si="98"/>
        <v>Slope</v>
      </c>
      <c r="DK70" s="51" t="str">
        <f t="shared" ca="1" si="99"/>
        <v>Slope</v>
      </c>
      <c r="DL70" s="51" t="str">
        <f t="shared" ca="1" si="100"/>
        <v>Slope</v>
      </c>
      <c r="DM70" s="51" t="str">
        <f t="shared" ca="1" si="101"/>
        <v>Slope</v>
      </c>
      <c r="DN70" s="51" t="str">
        <f t="shared" ca="1" si="102"/>
        <v>Slope</v>
      </c>
      <c r="DO70" s="51" t="str">
        <f t="shared" ca="1" si="103"/>
        <v>Slope</v>
      </c>
      <c r="DP70" s="51" t="str">
        <f t="shared" ca="1" si="104"/>
        <v>Slope</v>
      </c>
      <c r="DQ70" s="51" t="str">
        <f t="shared" ca="1" si="105"/>
        <v>Slope</v>
      </c>
      <c r="DR70" s="51" t="str">
        <f t="shared" ca="1" si="106"/>
        <v>Slope</v>
      </c>
      <c r="DS70" s="51" t="str">
        <f t="shared" ca="1" si="107"/>
        <v>Slope</v>
      </c>
      <c r="DT70" s="51" t="str">
        <f t="shared" ca="1" si="108"/>
        <v>Slope</v>
      </c>
      <c r="DU70" s="51" t="str">
        <f t="shared" ca="1" si="109"/>
        <v>Slope</v>
      </c>
      <c r="DV70" s="51" t="str">
        <f t="shared" ca="1" si="110"/>
        <v>Slope</v>
      </c>
      <c r="DW70" s="51" t="str">
        <f t="shared" ca="1" si="111"/>
        <v>Slope</v>
      </c>
      <c r="DX70" s="51" t="str">
        <f t="shared" ca="1" si="112"/>
        <v>Slope</v>
      </c>
      <c r="DY70" s="51" t="str">
        <f t="shared" ca="1" si="113"/>
        <v>Slope</v>
      </c>
      <c r="DZ70" s="51" t="str">
        <f t="shared" ca="1" si="114"/>
        <v>Slope</v>
      </c>
      <c r="EA70" s="51" t="str">
        <f t="shared" ca="1" si="115"/>
        <v>Slope</v>
      </c>
      <c r="EB70" s="51" t="str">
        <f t="shared" ca="1" si="116"/>
        <v>Slope</v>
      </c>
      <c r="EC70" s="51" t="str">
        <f t="shared" ca="1" si="117"/>
        <v>Slope</v>
      </c>
      <c r="EE70" s="52">
        <f t="shared" ca="1" si="118"/>
        <v>0.70977541728093918</v>
      </c>
      <c r="EF70" s="52">
        <f t="shared" ca="1" si="119"/>
        <v>0.67148902686701839</v>
      </c>
      <c r="EG70" s="52">
        <f t="shared" ca="1" si="120"/>
        <v>0.63616537593033218</v>
      </c>
      <c r="EH70" s="52">
        <f t="shared" ca="1" si="121"/>
        <v>0.61168089868409181</v>
      </c>
      <c r="EI70" s="52">
        <f t="shared" ca="1" si="122"/>
        <v>0.60177342205006434</v>
      </c>
      <c r="EJ70" s="52">
        <f t="shared" ca="1" si="123"/>
        <v>0.59559002872044209</v>
      </c>
      <c r="EK70" s="52">
        <f t="shared" ca="1" si="124"/>
        <v>0.59630002047234176</v>
      </c>
      <c r="EL70" s="52">
        <f t="shared" ca="1" si="125"/>
        <v>0.60493795626675095</v>
      </c>
      <c r="EM70" s="52">
        <f t="shared" ca="1" si="126"/>
        <v>0.62824199876325915</v>
      </c>
      <c r="EN70" s="52">
        <f t="shared" ca="1" si="127"/>
        <v>0.68416788460955669</v>
      </c>
      <c r="EO70" s="52">
        <f t="shared" ca="1" si="128"/>
        <v>0.77086476277528448</v>
      </c>
      <c r="EP70" s="52">
        <f t="shared" ca="1" si="129"/>
        <v>0.8851922733237394</v>
      </c>
      <c r="EQ70" s="52">
        <f t="shared" ca="1" si="130"/>
        <v>0.98563315744513325</v>
      </c>
      <c r="ER70" s="52">
        <f t="shared" ca="1" si="131"/>
        <v>0.85180806186442282</v>
      </c>
      <c r="ES70" s="52">
        <f t="shared" ca="1" si="132"/>
        <v>0.71349949444886052</v>
      </c>
      <c r="ET70" s="52">
        <f t="shared" ca="1" si="133"/>
        <v>0.57470760702878088</v>
      </c>
      <c r="EU70" s="52">
        <f t="shared" ca="1" si="134"/>
        <v>0.43886067166595555</v>
      </c>
      <c r="EV70" s="52">
        <f t="shared" ca="1" si="135"/>
        <v>0.31279484084568532</v>
      </c>
      <c r="EW70" s="52">
        <f t="shared" ca="1" si="136"/>
        <v>0.20030044266685199</v>
      </c>
      <c r="EX70" s="52">
        <f t="shared" ca="1" si="137"/>
        <v>0.10056505302299257</v>
      </c>
      <c r="EY70" s="52">
        <f t="shared" ca="1" si="138"/>
        <v>1.2961900173251051E-2</v>
      </c>
      <c r="EZ70" s="52">
        <f t="shared" ca="1" si="139"/>
        <v>0</v>
      </c>
      <c r="FA70" s="52">
        <f t="shared" ca="1" si="140"/>
        <v>0</v>
      </c>
      <c r="FB70" s="52">
        <f t="shared" ca="1" si="141"/>
        <v>0</v>
      </c>
      <c r="FC70" s="52">
        <f t="shared" ca="1" si="142"/>
        <v>0</v>
      </c>
      <c r="FD70" s="52">
        <f t="shared" ca="1" si="143"/>
        <v>0</v>
      </c>
      <c r="FE70" s="52">
        <f t="shared" ca="1" si="144"/>
        <v>0</v>
      </c>
      <c r="FF70" s="52">
        <f t="shared" ca="1" si="145"/>
        <v>0</v>
      </c>
      <c r="FG70" s="52">
        <f t="shared" ca="1" si="146"/>
        <v>0</v>
      </c>
      <c r="FH70" s="52">
        <f t="shared" ca="1" si="147"/>
        <v>0</v>
      </c>
      <c r="FI70" s="52">
        <f t="shared" ca="1" si="148"/>
        <v>0</v>
      </c>
      <c r="FK70" s="52">
        <f t="shared" ca="1" si="149"/>
        <v>0.98563315744513325</v>
      </c>
      <c r="FL70" s="59">
        <f t="shared" ca="1" si="150"/>
        <v>12</v>
      </c>
      <c r="FM70" s="59" t="str">
        <f t="shared" ca="1" si="151"/>
        <v>Slope</v>
      </c>
      <c r="FN70" s="52">
        <f t="shared" ca="1" si="152"/>
        <v>0.6333333333333333</v>
      </c>
      <c r="FP70" s="52">
        <f t="shared" ca="1" si="153"/>
        <v>0.56992513909364639</v>
      </c>
      <c r="FQ70" s="52">
        <f t="shared" ca="1" si="154"/>
        <v>0.55716300895567272</v>
      </c>
      <c r="FR70" s="52">
        <f t="shared" ca="1" si="155"/>
        <v>0.53427734753233291</v>
      </c>
      <c r="FS70" s="52">
        <f t="shared" ca="1" si="156"/>
        <v>0.51500474400580831</v>
      </c>
      <c r="FT70" s="52">
        <f t="shared" ca="1" si="157"/>
        <v>0.50059114068335475</v>
      </c>
      <c r="FU70" s="52">
        <f t="shared" ca="1" si="158"/>
        <v>0.48741889846236952</v>
      </c>
      <c r="FV70" s="52">
        <f t="shared" ca="1" si="159"/>
        <v>0.47654445126855838</v>
      </c>
      <c r="FW70" s="52">
        <f t="shared" ca="1" si="160"/>
        <v>0.46831265208891698</v>
      </c>
      <c r="FX70" s="52">
        <f t="shared" ca="1" si="161"/>
        <v>0.46496955514330857</v>
      </c>
      <c r="FY70" s="52">
        <f t="shared" ca="1" si="162"/>
        <v>0.47250040598096332</v>
      </c>
      <c r="FZ70" s="52">
        <f t="shared" ca="1" si="163"/>
        <v>0.49028825425842815</v>
      </c>
      <c r="GA70" s="52">
        <f t="shared" ca="1" si="164"/>
        <v>0.51728631333013531</v>
      </c>
      <c r="GB70" s="52">
        <f t="shared" ca="1" si="165"/>
        <v>0.53965549692615555</v>
      </c>
      <c r="GC70" s="52">
        <f t="shared" ca="1" si="166"/>
        <v>0.48393602062147423</v>
      </c>
      <c r="GD70" s="52">
        <f t="shared" ca="1" si="167"/>
        <v>0.42672205370517569</v>
      </c>
      <c r="GE70" s="52">
        <f t="shared" ca="1" si="168"/>
        <v>0.36934698012070472</v>
      </c>
      <c r="GF70" s="52">
        <f t="shared" ca="1" si="169"/>
        <v>0.31295355722198515</v>
      </c>
      <c r="GG70" s="52">
        <f t="shared" ca="1" si="170"/>
        <v>0.25982050250411731</v>
      </c>
      <c r="GH70" s="52">
        <f t="shared" ca="1" si="171"/>
        <v>0.21121125866672841</v>
      </c>
      <c r="GI70" s="52">
        <f t="shared" ca="1" si="172"/>
        <v>0.16685501767433086</v>
      </c>
      <c r="GJ70" s="52">
        <f t="shared" ca="1" si="173"/>
        <v>0.12654285561330592</v>
      </c>
      <c r="GK70" s="52">
        <f t="shared" ca="1" si="174"/>
        <v>0.11111111111111112</v>
      </c>
      <c r="GL70" s="52">
        <f t="shared" ca="1" si="175"/>
        <v>0.1</v>
      </c>
      <c r="GM70" s="52">
        <f t="shared" ca="1" si="176"/>
        <v>8.8888888888888906E-2</v>
      </c>
      <c r="GN70" s="52">
        <f t="shared" ca="1" si="177"/>
        <v>7.7777777777777751E-2</v>
      </c>
      <c r="GO70" s="52">
        <f t="shared" ca="1" si="178"/>
        <v>6.6666666666666652E-2</v>
      </c>
      <c r="GP70" s="52">
        <f t="shared" ca="1" si="179"/>
        <v>5.5555555555555539E-2</v>
      </c>
      <c r="GQ70" s="52">
        <f t="shared" ca="1" si="180"/>
        <v>4.4444444444444432E-2</v>
      </c>
      <c r="GR70" s="52">
        <f t="shared" ca="1" si="181"/>
        <v>3.3333333333333326E-2</v>
      </c>
      <c r="GS70" s="52">
        <f t="shared" ca="1" si="182"/>
        <v>2.2222222222222216E-2</v>
      </c>
      <c r="GT70" s="52">
        <f t="shared" ca="1" si="183"/>
        <v>1.1111111111111108E-2</v>
      </c>
      <c r="GV70" s="52">
        <f t="shared" ca="1" si="184"/>
        <v>0.56992513909364639</v>
      </c>
      <c r="GW70" s="59">
        <f t="shared" ca="1" si="185"/>
        <v>0</v>
      </c>
      <c r="GX70" s="52">
        <f t="shared" ca="1" si="186"/>
        <v>0.70977541728093918</v>
      </c>
      <c r="GY70" s="52" t="str">
        <f t="shared" ca="1" si="187"/>
        <v>Slope</v>
      </c>
      <c r="GZ70" s="52">
        <f t="shared" ca="1" si="188"/>
        <v>1</v>
      </c>
      <c r="HB70" s="58">
        <f t="shared" si="189"/>
        <v>2.0471681654453299E-2</v>
      </c>
      <c r="HC70" s="58"/>
      <c r="HE70" s="52">
        <f t="shared" si="190"/>
        <v>0.89866517581045613</v>
      </c>
      <c r="HF70" s="52">
        <f t="shared" si="191"/>
        <v>0</v>
      </c>
      <c r="HH70" s="52">
        <f t="shared" ca="1" si="192"/>
        <v>0.70977541728093918</v>
      </c>
      <c r="HI70" s="52" t="str">
        <f t="shared" ca="1" si="193"/>
        <v>Slope</v>
      </c>
      <c r="HJ70" s="59">
        <f t="shared" ca="1" si="194"/>
        <v>2</v>
      </c>
      <c r="HK70" s="52">
        <f t="shared" ca="1" si="195"/>
        <v>1</v>
      </c>
      <c r="HL70" s="52">
        <f t="shared" si="196"/>
        <v>0</v>
      </c>
      <c r="HM70" s="52">
        <f t="shared" si="197"/>
        <v>20</v>
      </c>
      <c r="HN70" s="52">
        <f t="shared" si="198"/>
        <v>-20</v>
      </c>
      <c r="HP70" s="52">
        <f t="shared" si="201"/>
        <v>1.9761361181736003E-4</v>
      </c>
      <c r="HR70" s="52">
        <f t="shared" si="199"/>
        <v>3.3542610068838384E-4</v>
      </c>
      <c r="HS70">
        <f t="shared" si="200"/>
        <v>1.7741396909242502E-3</v>
      </c>
    </row>
    <row r="71" spans="1:227" x14ac:dyDescent="0.2">
      <c r="A71" s="45">
        <v>33</v>
      </c>
      <c r="B71" s="35">
        <f t="shared" si="38"/>
        <v>3.7037037037037056E-3</v>
      </c>
      <c r="C71" s="28">
        <v>2.04716816544533</v>
      </c>
      <c r="D71" s="95">
        <v>0</v>
      </c>
      <c r="E71" s="95">
        <v>999999</v>
      </c>
      <c r="F71" s="37">
        <f t="shared" si="26"/>
        <v>166666.5</v>
      </c>
      <c r="G71" s="38">
        <f t="shared" si="29"/>
        <v>0</v>
      </c>
      <c r="H71" s="102">
        <v>20</v>
      </c>
      <c r="I71" s="102">
        <v>2000</v>
      </c>
      <c r="J71" s="28">
        <v>2.3689013719558698</v>
      </c>
      <c r="K71" s="126">
        <f t="shared" si="30"/>
        <v>2.3689013719558699E-2</v>
      </c>
      <c r="L71" s="30">
        <f t="shared" si="27"/>
        <v>2.3689013719558699E-2</v>
      </c>
      <c r="M71" s="101">
        <f t="shared" si="28"/>
        <v>2.04716816544533</v>
      </c>
      <c r="N71" s="103">
        <f t="shared" si="39"/>
        <v>1.6086660325526992E-4</v>
      </c>
      <c r="P71" s="66"/>
      <c r="Q71" s="80" t="s">
        <v>49</v>
      </c>
      <c r="R71" s="77">
        <f>D2</f>
        <v>0.33333333333333331</v>
      </c>
      <c r="S71" s="67"/>
      <c r="T71" s="67"/>
      <c r="U71" s="80" t="s">
        <v>49</v>
      </c>
      <c r="V71" s="75">
        <f>D3</f>
        <v>0.33333333333333331</v>
      </c>
      <c r="W71" s="67"/>
      <c r="X71" s="67"/>
      <c r="Y71" s="80" t="s">
        <v>49</v>
      </c>
      <c r="Z71" s="75">
        <f>D4</f>
        <v>0.33333333333333337</v>
      </c>
      <c r="AA71" s="68"/>
      <c r="AD71" s="52">
        <f t="shared" ca="1" si="40"/>
        <v>0.99174258177055585</v>
      </c>
      <c r="AE71" s="52">
        <f t="shared" ca="1" si="40"/>
        <v>1</v>
      </c>
      <c r="AF71" s="52">
        <f t="shared" ca="1" si="40"/>
        <v>0.99039739112376413</v>
      </c>
      <c r="AG71" s="52">
        <f t="shared" ca="1" si="40"/>
        <v>0.96567255085236514</v>
      </c>
      <c r="AH71" s="52">
        <f t="shared" ca="1" si="41"/>
        <v>0.9238997542305466</v>
      </c>
      <c r="AI71" s="52">
        <f t="shared" ca="1" si="41"/>
        <v>0.86355529265476216</v>
      </c>
      <c r="AJ71" s="52">
        <f t="shared" ca="1" si="41"/>
        <v>0.78328808926304194</v>
      </c>
      <c r="AK71" s="52">
        <f t="shared" ca="1" si="41"/>
        <v>0.6636389591657027</v>
      </c>
      <c r="AL71" s="52">
        <f t="shared" ca="1" si="42"/>
        <v>0.4434615819772994</v>
      </c>
      <c r="AM71" s="52">
        <f t="shared" ca="1" si="42"/>
        <v>0.15040661543302758</v>
      </c>
      <c r="AN71" s="52">
        <f t="shared" ca="1" si="42"/>
        <v>-0.13425230892431694</v>
      </c>
      <c r="AO71" s="52">
        <f t="shared" ca="1" si="42"/>
        <v>-0.36245504406153101</v>
      </c>
      <c r="AP71" s="52">
        <f t="shared" ca="1" si="43"/>
        <v>-0.53452367913807719</v>
      </c>
      <c r="AQ71" s="52">
        <f t="shared" ca="1" si="43"/>
        <v>-0.66654474398723962</v>
      </c>
      <c r="AR71" s="52">
        <f t="shared" ca="1" si="43"/>
        <v>-0.76823487306705085</v>
      </c>
      <c r="AS71" s="52">
        <f t="shared" ca="1" si="43"/>
        <v>-0.84565915181411144</v>
      </c>
      <c r="AT71" s="52">
        <f t="shared" ca="1" si="44"/>
        <v>-0.90048443671335654</v>
      </c>
      <c r="AU71" s="52">
        <f t="shared" ca="1" si="44"/>
        <v>-0.93485765162172407</v>
      </c>
      <c r="AV71" s="52">
        <f t="shared" ca="1" si="44"/>
        <v>-0.95330444841510298</v>
      </c>
      <c r="AW71" s="52">
        <f t="shared" ca="1" si="44"/>
        <v>-0.95810507577642523</v>
      </c>
      <c r="AX71" s="52">
        <f t="shared" ca="1" si="45"/>
        <v>-0.95099548535234213</v>
      </c>
      <c r="AY71" s="52">
        <f t="shared" ca="1" si="45"/>
        <v>-0.9334732911292094</v>
      </c>
      <c r="AZ71" s="52">
        <f t="shared" ca="1" si="45"/>
        <v>-0.90660264625977871</v>
      </c>
      <c r="BA71" s="52">
        <f t="shared" ca="1" si="45"/>
        <v>-0.87010575190841088</v>
      </c>
      <c r="BB71" s="52">
        <f t="shared" ca="1" si="46"/>
        <v>-0.82451138310998973</v>
      </c>
      <c r="BC71" s="52">
        <f t="shared" ca="1" si="46"/>
        <v>-0.77320693352235981</v>
      </c>
      <c r="BD71" s="52">
        <f t="shared" ca="1" si="46"/>
        <v>-0.71867627666903877</v>
      </c>
      <c r="BE71" s="52">
        <f t="shared" ca="1" si="46"/>
        <v>-0.66332668361059433</v>
      </c>
      <c r="BF71" s="52">
        <f t="shared" ca="1" si="47"/>
        <v>-0.60016565036181357</v>
      </c>
      <c r="BG71" s="52">
        <f t="shared" ca="1" si="47"/>
        <v>-0.52495047824301189</v>
      </c>
      <c r="BH71" s="52">
        <f t="shared" ca="1" si="47"/>
        <v>-0.43196593135495143</v>
      </c>
      <c r="BJ71" s="52">
        <f t="shared" si="48"/>
        <v>1.1844506859779349E-3</v>
      </c>
      <c r="BK71" s="52">
        <f t="shared" si="49"/>
        <v>-3.6399896172506201E-3</v>
      </c>
      <c r="BL71" s="52">
        <f t="shared" si="50"/>
        <v>-1.8199948086253102E-4</v>
      </c>
      <c r="BM71" s="52">
        <f t="shared" si="51"/>
        <v>-1.8199948086253102E-4</v>
      </c>
      <c r="BN71" s="52">
        <f t="shared" si="52"/>
        <v>0</v>
      </c>
      <c r="BO71" s="52">
        <f t="shared" si="53"/>
        <v>0</v>
      </c>
      <c r="BP71" s="52">
        <f t="shared" si="54"/>
        <v>1.9104231968163957E-3</v>
      </c>
      <c r="BQ71" s="52">
        <f t="shared" si="55"/>
        <v>0.05</v>
      </c>
      <c r="BS71" s="52">
        <f t="shared" ca="1" si="56"/>
        <v>-0.32867531078837581</v>
      </c>
      <c r="BT71" s="52">
        <f t="shared" ca="1" si="57"/>
        <v>-0.36399896172506202</v>
      </c>
      <c r="BU71" s="52">
        <f t="shared" ca="1" si="58"/>
        <v>-0.38848343897130233</v>
      </c>
      <c r="BV71" s="52">
        <f t="shared" ca="1" si="59"/>
        <v>-0.39839091560532985</v>
      </c>
      <c r="BW71" s="52">
        <f t="shared" ca="1" si="60"/>
        <v>-0.40457430893495205</v>
      </c>
      <c r="BX71" s="52">
        <f t="shared" ca="1" si="61"/>
        <v>-0.40386431718305243</v>
      </c>
      <c r="BY71" s="52">
        <f t="shared" ca="1" si="62"/>
        <v>-0.39522638138864319</v>
      </c>
      <c r="BZ71" s="52">
        <f t="shared" ca="1" si="63"/>
        <v>-0.37192233889213505</v>
      </c>
      <c r="CA71" s="52">
        <f t="shared" ca="1" si="64"/>
        <v>-0.31599645304583746</v>
      </c>
      <c r="CB71" s="52">
        <f t="shared" ca="1" si="65"/>
        <v>-0.22929957488010977</v>
      </c>
      <c r="CC71" s="52">
        <f t="shared" ca="1" si="66"/>
        <v>-0.11497206433165476</v>
      </c>
      <c r="CD71" s="52">
        <f t="shared" ca="1" si="67"/>
        <v>1.4202504899472604E-2</v>
      </c>
      <c r="CE71" s="52">
        <f t="shared" ca="1" si="68"/>
        <v>0.14802760048018299</v>
      </c>
      <c r="CF71" s="52">
        <f t="shared" ca="1" si="69"/>
        <v>0.28633616789574529</v>
      </c>
      <c r="CG71" s="52">
        <f t="shared" ca="1" si="70"/>
        <v>0.42512805531582487</v>
      </c>
      <c r="CH71" s="52">
        <f t="shared" ca="1" si="71"/>
        <v>0.56097499067865031</v>
      </c>
      <c r="CI71" s="52">
        <f t="shared" ca="1" si="72"/>
        <v>0.68704082149892054</v>
      </c>
      <c r="CJ71" s="52">
        <f t="shared" ca="1" si="73"/>
        <v>0.79953521967775387</v>
      </c>
      <c r="CK71" s="52">
        <f t="shared" ca="1" si="74"/>
        <v>0.89927060932161329</v>
      </c>
      <c r="CL71" s="52">
        <f t="shared" ca="1" si="75"/>
        <v>0.98687376217135481</v>
      </c>
      <c r="CM71" s="52">
        <f t="shared" ca="1" si="76"/>
        <v>1.0597911061298462</v>
      </c>
      <c r="CN71" s="52">
        <f t="shared" ca="1" si="77"/>
        <v>1.1209828012112166</v>
      </c>
      <c r="CO71" s="52">
        <f t="shared" ca="1" si="78"/>
        <v>1.1705460449860945</v>
      </c>
      <c r="CP71" s="52">
        <f t="shared" ca="1" si="79"/>
        <v>1.2090999363591115</v>
      </c>
      <c r="CQ71" s="52">
        <f t="shared" ca="1" si="80"/>
        <v>1.2322856474427444</v>
      </c>
      <c r="CR71" s="52">
        <f t="shared" ca="1" si="81"/>
        <v>1.2410836543347086</v>
      </c>
      <c r="CS71" s="52">
        <f t="shared" ca="1" si="82"/>
        <v>1.2376455039747301</v>
      </c>
      <c r="CT71" s="52">
        <f t="shared" ca="1" si="83"/>
        <v>1.2195141760992911</v>
      </c>
      <c r="CU71" s="52">
        <f t="shared" ca="1" si="84"/>
        <v>1.1739625701861038</v>
      </c>
      <c r="CV71" s="52">
        <f t="shared" ca="1" si="85"/>
        <v>1.0985243904794899</v>
      </c>
      <c r="CW71" s="52">
        <f t="shared" ca="1" si="86"/>
        <v>0.98978579897553676</v>
      </c>
      <c r="CY71" s="51" t="str">
        <f t="shared" ca="1" si="87"/>
        <v>Slope</v>
      </c>
      <c r="CZ71" s="51" t="str">
        <f t="shared" ca="1" si="88"/>
        <v>Slope</v>
      </c>
      <c r="DA71" s="51" t="str">
        <f t="shared" ca="1" si="89"/>
        <v>Slope</v>
      </c>
      <c r="DB71" s="51" t="str">
        <f t="shared" ca="1" si="90"/>
        <v>Slope</v>
      </c>
      <c r="DC71" s="51" t="str">
        <f t="shared" ca="1" si="91"/>
        <v>Slope</v>
      </c>
      <c r="DD71" s="51" t="str">
        <f t="shared" ca="1" si="92"/>
        <v>Slope</v>
      </c>
      <c r="DE71" s="51" t="str">
        <f t="shared" ca="1" si="93"/>
        <v>Slope</v>
      </c>
      <c r="DF71" s="51" t="str">
        <f t="shared" ca="1" si="94"/>
        <v>Slope</v>
      </c>
      <c r="DG71" s="51" t="str">
        <f t="shared" ca="1" si="95"/>
        <v>Slope</v>
      </c>
      <c r="DH71" s="51" t="str">
        <f t="shared" ca="1" si="96"/>
        <v>Slope</v>
      </c>
      <c r="DI71" s="51" t="str">
        <f t="shared" ca="1" si="97"/>
        <v>Slope</v>
      </c>
      <c r="DJ71" s="51" t="str">
        <f t="shared" ca="1" si="98"/>
        <v>Slope</v>
      </c>
      <c r="DK71" s="51" t="str">
        <f t="shared" ca="1" si="99"/>
        <v>Slope</v>
      </c>
      <c r="DL71" s="51" t="str">
        <f t="shared" ca="1" si="100"/>
        <v>Slope</v>
      </c>
      <c r="DM71" s="51" t="str">
        <f t="shared" ca="1" si="101"/>
        <v>Slope</v>
      </c>
      <c r="DN71" s="51" t="str">
        <f t="shared" ca="1" si="102"/>
        <v>Slope</v>
      </c>
      <c r="DO71" s="51" t="str">
        <f t="shared" ca="1" si="103"/>
        <v>Slope</v>
      </c>
      <c r="DP71" s="51" t="str">
        <f t="shared" ca="1" si="104"/>
        <v>Slope</v>
      </c>
      <c r="DQ71" s="51" t="str">
        <f t="shared" ca="1" si="105"/>
        <v>Slope</v>
      </c>
      <c r="DR71" s="51" t="str">
        <f t="shared" ca="1" si="106"/>
        <v>Slope</v>
      </c>
      <c r="DS71" s="51" t="str">
        <f t="shared" ca="1" si="107"/>
        <v>Slope</v>
      </c>
      <c r="DT71" s="51" t="str">
        <f t="shared" ca="1" si="108"/>
        <v>Slope</v>
      </c>
      <c r="DU71" s="51" t="str">
        <f t="shared" ca="1" si="109"/>
        <v>Slope</v>
      </c>
      <c r="DV71" s="51" t="str">
        <f t="shared" ca="1" si="110"/>
        <v>Slope</v>
      </c>
      <c r="DW71" s="51" t="str">
        <f t="shared" ca="1" si="111"/>
        <v>Slope</v>
      </c>
      <c r="DX71" s="51" t="str">
        <f t="shared" ca="1" si="112"/>
        <v>Slope</v>
      </c>
      <c r="DY71" s="51" t="str">
        <f t="shared" ca="1" si="113"/>
        <v>Slope</v>
      </c>
      <c r="DZ71" s="51" t="str">
        <f t="shared" ca="1" si="114"/>
        <v>Slope</v>
      </c>
      <c r="EA71" s="51" t="str">
        <f t="shared" ca="1" si="115"/>
        <v>Slope</v>
      </c>
      <c r="EB71" s="51" t="str">
        <f t="shared" ca="1" si="116"/>
        <v>Slope</v>
      </c>
      <c r="EC71" s="51" t="str">
        <f t="shared" ca="1" si="117"/>
        <v>Slope</v>
      </c>
      <c r="EE71" s="52">
        <f t="shared" ca="1" si="118"/>
        <v>0.67150668869248675</v>
      </c>
      <c r="EF71" s="52">
        <f t="shared" ca="1" si="119"/>
        <v>0.63618303775580043</v>
      </c>
      <c r="EG71" s="52">
        <f t="shared" ca="1" si="120"/>
        <v>0.61169856050956017</v>
      </c>
      <c r="EH71" s="52">
        <f t="shared" ca="1" si="121"/>
        <v>0.60179108387553271</v>
      </c>
      <c r="EI71" s="52">
        <f t="shared" ca="1" si="122"/>
        <v>0.59560769054591045</v>
      </c>
      <c r="EJ71" s="52">
        <f t="shared" ca="1" si="123"/>
        <v>0.59631768229781001</v>
      </c>
      <c r="EK71" s="52">
        <f t="shared" ca="1" si="124"/>
        <v>0.60495561809221932</v>
      </c>
      <c r="EL71" s="52">
        <f t="shared" ca="1" si="125"/>
        <v>0.6282596605887274</v>
      </c>
      <c r="EM71" s="52">
        <f t="shared" ca="1" si="126"/>
        <v>0.68418554643502505</v>
      </c>
      <c r="EN71" s="52">
        <f t="shared" ca="1" si="127"/>
        <v>0.77088242460075274</v>
      </c>
      <c r="EO71" s="52">
        <f t="shared" ca="1" si="128"/>
        <v>0.88520993514920776</v>
      </c>
      <c r="EP71" s="52">
        <f t="shared" ca="1" si="129"/>
        <v>0.98561549561966488</v>
      </c>
      <c r="EQ71" s="52">
        <f t="shared" ca="1" si="130"/>
        <v>0.85179040003895445</v>
      </c>
      <c r="ER71" s="52">
        <f t="shared" ca="1" si="131"/>
        <v>0.71348183262339226</v>
      </c>
      <c r="ES71" s="52">
        <f t="shared" ca="1" si="132"/>
        <v>0.57468994520331262</v>
      </c>
      <c r="ET71" s="52">
        <f t="shared" ca="1" si="133"/>
        <v>0.43884300984048719</v>
      </c>
      <c r="EU71" s="52">
        <f t="shared" ca="1" si="134"/>
        <v>0.31277717902021696</v>
      </c>
      <c r="EV71" s="52">
        <f t="shared" ca="1" si="135"/>
        <v>0.20028278084138362</v>
      </c>
      <c r="EW71" s="52">
        <f t="shared" ca="1" si="136"/>
        <v>0.10054739119752421</v>
      </c>
      <c r="EX71" s="52">
        <f t="shared" ca="1" si="137"/>
        <v>1.2944238347782688E-2</v>
      </c>
      <c r="EY71" s="52">
        <f t="shared" ca="1" si="138"/>
        <v>0</v>
      </c>
      <c r="EZ71" s="52">
        <f t="shared" ca="1" si="139"/>
        <v>0</v>
      </c>
      <c r="FA71" s="52">
        <f t="shared" ca="1" si="140"/>
        <v>0</v>
      </c>
      <c r="FB71" s="52">
        <f t="shared" ca="1" si="141"/>
        <v>0</v>
      </c>
      <c r="FC71" s="52">
        <f t="shared" ca="1" si="142"/>
        <v>0</v>
      </c>
      <c r="FD71" s="52">
        <f t="shared" ca="1" si="143"/>
        <v>0</v>
      </c>
      <c r="FE71" s="52">
        <f t="shared" ca="1" si="144"/>
        <v>0</v>
      </c>
      <c r="FF71" s="52">
        <f t="shared" ca="1" si="145"/>
        <v>0</v>
      </c>
      <c r="FG71" s="52">
        <f t="shared" ca="1" si="146"/>
        <v>0</v>
      </c>
      <c r="FH71" s="52">
        <f t="shared" ca="1" si="147"/>
        <v>0</v>
      </c>
      <c r="FI71" s="52">
        <f t="shared" ca="1" si="148"/>
        <v>1.0032201543600738E-2</v>
      </c>
      <c r="FK71" s="52">
        <f t="shared" ca="1" si="149"/>
        <v>0.98561549561966488</v>
      </c>
      <c r="FL71" s="59">
        <f t="shared" ca="1" si="150"/>
        <v>11</v>
      </c>
      <c r="FM71" s="59" t="str">
        <f t="shared" ca="1" si="151"/>
        <v>Slope</v>
      </c>
      <c r="FN71" s="52">
        <f t="shared" ca="1" si="152"/>
        <v>0.66666666666666674</v>
      </c>
      <c r="FP71" s="52">
        <f t="shared" ca="1" si="153"/>
        <v>0.55716889623082888</v>
      </c>
      <c r="FQ71" s="52">
        <f t="shared" ca="1" si="154"/>
        <v>0.54539434591860014</v>
      </c>
      <c r="FR71" s="52">
        <f t="shared" ca="1" si="155"/>
        <v>0.52612174239207554</v>
      </c>
      <c r="FS71" s="52">
        <f t="shared" ca="1" si="156"/>
        <v>0.51170813906962198</v>
      </c>
      <c r="FT71" s="52">
        <f t="shared" ca="1" si="157"/>
        <v>0.49853589684863681</v>
      </c>
      <c r="FU71" s="52">
        <f t="shared" ca="1" si="158"/>
        <v>0.4876614496548255</v>
      </c>
      <c r="FV71" s="52">
        <f t="shared" ca="1" si="159"/>
        <v>0.47942965047518421</v>
      </c>
      <c r="FW71" s="52">
        <f t="shared" ca="1" si="160"/>
        <v>0.4760865535295758</v>
      </c>
      <c r="FX71" s="52">
        <f t="shared" ca="1" si="161"/>
        <v>0.48361740436723055</v>
      </c>
      <c r="FY71" s="52">
        <f t="shared" ca="1" si="162"/>
        <v>0.50140525264469538</v>
      </c>
      <c r="FZ71" s="52">
        <f t="shared" ca="1" si="163"/>
        <v>0.52840331171640254</v>
      </c>
      <c r="GA71" s="52">
        <f t="shared" ca="1" si="164"/>
        <v>0.55076072076211047</v>
      </c>
      <c r="GB71" s="52">
        <f t="shared" ca="1" si="165"/>
        <v>0.4950412444574292</v>
      </c>
      <c r="GC71" s="52">
        <f t="shared" ca="1" si="166"/>
        <v>0.43782727754113071</v>
      </c>
      <c r="GD71" s="52">
        <f t="shared" ca="1" si="167"/>
        <v>0.38045220395665974</v>
      </c>
      <c r="GE71" s="52">
        <f t="shared" ca="1" si="168"/>
        <v>0.32405878105794017</v>
      </c>
      <c r="GF71" s="52">
        <f t="shared" ca="1" si="169"/>
        <v>0.27092572634007228</v>
      </c>
      <c r="GG71" s="52">
        <f t="shared" ca="1" si="170"/>
        <v>0.22231648250268343</v>
      </c>
      <c r="GH71" s="52">
        <f t="shared" ca="1" si="171"/>
        <v>0.17796024151028583</v>
      </c>
      <c r="GI71" s="52">
        <f t="shared" ca="1" si="172"/>
        <v>0.13764807944926089</v>
      </c>
      <c r="GJ71" s="52">
        <f t="shared" ca="1" si="173"/>
        <v>0.12222222222222223</v>
      </c>
      <c r="GK71" s="52">
        <f t="shared" ca="1" si="174"/>
        <v>0.11111111111111112</v>
      </c>
      <c r="GL71" s="52">
        <f t="shared" ca="1" si="175"/>
        <v>0.1</v>
      </c>
      <c r="GM71" s="52">
        <f t="shared" ca="1" si="176"/>
        <v>8.8888888888888906E-2</v>
      </c>
      <c r="GN71" s="52">
        <f t="shared" ca="1" si="177"/>
        <v>7.7777777777777751E-2</v>
      </c>
      <c r="GO71" s="52">
        <f t="shared" ca="1" si="178"/>
        <v>6.6666666666666652E-2</v>
      </c>
      <c r="GP71" s="52">
        <f t="shared" ca="1" si="179"/>
        <v>5.5555555555555539E-2</v>
      </c>
      <c r="GQ71" s="52">
        <f t="shared" ca="1" si="180"/>
        <v>4.4444444444444432E-2</v>
      </c>
      <c r="GR71" s="52">
        <f t="shared" ca="1" si="181"/>
        <v>3.3333333333333326E-2</v>
      </c>
      <c r="GS71" s="52">
        <f t="shared" ca="1" si="182"/>
        <v>2.2222222222222216E-2</v>
      </c>
      <c r="GT71" s="52">
        <f t="shared" ca="1" si="183"/>
        <v>1.4455178292311355E-2</v>
      </c>
      <c r="GV71" s="52">
        <f t="shared" ca="1" si="184"/>
        <v>0.55716889623082888</v>
      </c>
      <c r="GW71" s="59">
        <f t="shared" ca="1" si="185"/>
        <v>0</v>
      </c>
      <c r="GX71" s="52">
        <f t="shared" ca="1" si="186"/>
        <v>0.67150668869248675</v>
      </c>
      <c r="GY71" s="52" t="str">
        <f t="shared" ca="1" si="187"/>
        <v>Slope</v>
      </c>
      <c r="GZ71" s="52">
        <f t="shared" ca="1" si="188"/>
        <v>1</v>
      </c>
      <c r="HB71" s="58">
        <f t="shared" si="189"/>
        <v>2.3689013719558699E-2</v>
      </c>
      <c r="HC71" s="58"/>
      <c r="HE71" s="52">
        <f t="shared" si="190"/>
        <v>0.88273938208818448</v>
      </c>
      <c r="HF71" s="52">
        <f t="shared" si="191"/>
        <v>0</v>
      </c>
      <c r="HH71" s="52">
        <f t="shared" ca="1" si="192"/>
        <v>0.67150668869248675</v>
      </c>
      <c r="HI71" s="52" t="str">
        <f t="shared" ca="1" si="193"/>
        <v>Slope</v>
      </c>
      <c r="HJ71" s="59">
        <f t="shared" ca="1" si="194"/>
        <v>2</v>
      </c>
      <c r="HK71" s="52">
        <f t="shared" ca="1" si="195"/>
        <v>1</v>
      </c>
      <c r="HL71" s="52">
        <f t="shared" si="196"/>
        <v>0</v>
      </c>
      <c r="HM71" s="52">
        <f t="shared" si="197"/>
        <v>20</v>
      </c>
      <c r="HN71" s="52">
        <f t="shared" si="198"/>
        <v>-20</v>
      </c>
      <c r="HP71" s="52">
        <f t="shared" si="201"/>
        <v>1.6086660325526992E-4</v>
      </c>
      <c r="HR71" s="52">
        <f t="shared" si="199"/>
        <v>3.2935198516662858E-4</v>
      </c>
      <c r="HS71">
        <f t="shared" si="200"/>
        <v>1.9104231968163957E-3</v>
      </c>
    </row>
    <row r="72" spans="1:227" x14ac:dyDescent="0.2">
      <c r="A72" s="45">
        <v>34</v>
      </c>
      <c r="B72" s="35">
        <f t="shared" si="38"/>
        <v>3.8194444444444465E-3</v>
      </c>
      <c r="C72" s="28">
        <v>2.3689013719558698</v>
      </c>
      <c r="D72" s="95">
        <v>0</v>
      </c>
      <c r="E72" s="95">
        <v>999999</v>
      </c>
      <c r="F72" s="37">
        <f t="shared" si="26"/>
        <v>166666.5</v>
      </c>
      <c r="G72" s="38">
        <f t="shared" si="29"/>
        <v>0</v>
      </c>
      <c r="H72" s="102">
        <v>20</v>
      </c>
      <c r="I72" s="102">
        <v>2000</v>
      </c>
      <c r="J72" s="28">
        <v>2.9067963361740099</v>
      </c>
      <c r="K72" s="126">
        <f t="shared" si="30"/>
        <v>2.9067963361740098E-2</v>
      </c>
      <c r="L72" s="30">
        <f t="shared" si="27"/>
        <v>2.9067963361740098E-2</v>
      </c>
      <c r="M72" s="101">
        <f t="shared" si="28"/>
        <v>2.3689013719558698</v>
      </c>
      <c r="N72" s="103">
        <f t="shared" si="39"/>
        <v>2.6894748210906996E-4</v>
      </c>
      <c r="P72" s="66"/>
      <c r="Q72" s="76"/>
      <c r="R72" s="76"/>
      <c r="S72" s="67"/>
      <c r="T72" s="67"/>
      <c r="U72" s="67"/>
      <c r="V72" s="67"/>
      <c r="W72" s="67"/>
      <c r="X72" s="67"/>
      <c r="Y72" s="67"/>
      <c r="Z72" s="67"/>
      <c r="AA72" s="68"/>
      <c r="AD72" s="52">
        <f t="shared" ca="1" si="40"/>
        <v>0.99039739112376413</v>
      </c>
      <c r="AE72" s="52">
        <f t="shared" ca="1" si="40"/>
        <v>1.0000000000000004</v>
      </c>
      <c r="AF72" s="52">
        <f t="shared" ca="1" si="40"/>
        <v>0.98869281906369078</v>
      </c>
      <c r="AG72" s="52">
        <f t="shared" ca="1" si="40"/>
        <v>0.95782865308967668</v>
      </c>
      <c r="AH72" s="52">
        <f t="shared" ca="1" si="41"/>
        <v>0.90781578678621966</v>
      </c>
      <c r="AI72" s="52">
        <f t="shared" ca="1" si="41"/>
        <v>0.83631614603860005</v>
      </c>
      <c r="AJ72" s="52">
        <f t="shared" ca="1" si="41"/>
        <v>0.72547522142085996</v>
      </c>
      <c r="AK72" s="52">
        <f t="shared" ca="1" si="41"/>
        <v>0.51617050024922628</v>
      </c>
      <c r="AL72" s="52">
        <f t="shared" ca="1" si="42"/>
        <v>0.2293849899497164</v>
      </c>
      <c r="AM72" s="52">
        <f t="shared" ca="1" si="42"/>
        <v>-5.7944910638841003E-2</v>
      </c>
      <c r="AN72" s="52">
        <f t="shared" ca="1" si="42"/>
        <v>-0.29517766871170359</v>
      </c>
      <c r="AO72" s="52">
        <f t="shared" ca="1" si="42"/>
        <v>-0.47725439538452685</v>
      </c>
      <c r="AP72" s="52">
        <f t="shared" ca="1" si="43"/>
        <v>-0.61765435339092345</v>
      </c>
      <c r="AQ72" s="52">
        <f t="shared" ca="1" si="43"/>
        <v>-0.72725729419778073</v>
      </c>
      <c r="AR72" s="52">
        <f t="shared" ca="1" si="43"/>
        <v>-0.8120364736287915</v>
      </c>
      <c r="AS72" s="52">
        <f t="shared" ca="1" si="43"/>
        <v>-0.8762672458345504</v>
      </c>
      <c r="AT72" s="52">
        <f t="shared" ca="1" si="44"/>
        <v>-0.92018292638272337</v>
      </c>
      <c r="AU72" s="52">
        <f t="shared" ca="1" si="44"/>
        <v>-0.94729954462098309</v>
      </c>
      <c r="AV72" s="52">
        <f t="shared" ca="1" si="44"/>
        <v>-0.96081653109946219</v>
      </c>
      <c r="AW72" s="52">
        <f t="shared" ca="1" si="44"/>
        <v>-0.96166951238711962</v>
      </c>
      <c r="AX72" s="52">
        <f t="shared" ca="1" si="45"/>
        <v>-0.95239812156081882</v>
      </c>
      <c r="AY72" s="52">
        <f t="shared" ca="1" si="45"/>
        <v>-0.93347498509772697</v>
      </c>
      <c r="AZ72" s="52">
        <f t="shared" ca="1" si="45"/>
        <v>-0.90580449556111731</v>
      </c>
      <c r="BA72" s="52">
        <f t="shared" ca="1" si="45"/>
        <v>-0.86866813177947733</v>
      </c>
      <c r="BB72" s="52">
        <f t="shared" ca="1" si="46"/>
        <v>-0.82294291447797729</v>
      </c>
      <c r="BC72" s="52">
        <f t="shared" ca="1" si="46"/>
        <v>-0.77163709356449894</v>
      </c>
      <c r="BD72" s="52">
        <f t="shared" ca="1" si="46"/>
        <v>-0.71696262103841979</v>
      </c>
      <c r="BE72" s="52">
        <f t="shared" ca="1" si="46"/>
        <v>-0.65477222369634669</v>
      </c>
      <c r="BF72" s="52">
        <f t="shared" ca="1" si="47"/>
        <v>-0.58009855719213899</v>
      </c>
      <c r="BG72" s="52">
        <f t="shared" ca="1" si="47"/>
        <v>-0.48641742536450028</v>
      </c>
      <c r="BH72" s="52">
        <f t="shared" ca="1" si="47"/>
        <v>-0.37046235566361047</v>
      </c>
      <c r="BJ72" s="52">
        <f t="shared" si="48"/>
        <v>1.4533981680870049E-3</v>
      </c>
      <c r="BK72" s="52">
        <f t="shared" si="49"/>
        <v>-3.8848343897130238E-3</v>
      </c>
      <c r="BL72" s="52">
        <f t="shared" si="50"/>
        <v>-1.9424171948565115E-4</v>
      </c>
      <c r="BM72" s="52">
        <f t="shared" si="51"/>
        <v>-1.9424171948565115E-4</v>
      </c>
      <c r="BN72" s="52">
        <f t="shared" si="52"/>
        <v>0</v>
      </c>
      <c r="BO72" s="52">
        <f t="shared" si="53"/>
        <v>0</v>
      </c>
      <c r="BP72" s="52">
        <f t="shared" si="54"/>
        <v>1.9960420488431244E-3</v>
      </c>
      <c r="BQ72" s="52">
        <f t="shared" si="55"/>
        <v>0.05</v>
      </c>
      <c r="BS72" s="52">
        <f t="shared" ca="1" si="56"/>
        <v>-0.36399896172506202</v>
      </c>
      <c r="BT72" s="52">
        <f t="shared" ca="1" si="57"/>
        <v>-0.38848343897130233</v>
      </c>
      <c r="BU72" s="52">
        <f t="shared" ca="1" si="58"/>
        <v>-0.39839091560532985</v>
      </c>
      <c r="BV72" s="52">
        <f t="shared" ca="1" si="59"/>
        <v>-0.40457430893495205</v>
      </c>
      <c r="BW72" s="52">
        <f t="shared" ca="1" si="60"/>
        <v>-0.40386431718305243</v>
      </c>
      <c r="BX72" s="52">
        <f t="shared" ca="1" si="61"/>
        <v>-0.39522638138864319</v>
      </c>
      <c r="BY72" s="52">
        <f t="shared" ca="1" si="62"/>
        <v>-0.37192233889213505</v>
      </c>
      <c r="BZ72" s="52">
        <f t="shared" ca="1" si="63"/>
        <v>-0.31599645304583746</v>
      </c>
      <c r="CA72" s="52">
        <f t="shared" ca="1" si="64"/>
        <v>-0.22929957488010977</v>
      </c>
      <c r="CB72" s="52">
        <f t="shared" ca="1" si="65"/>
        <v>-0.11497206433165476</v>
      </c>
      <c r="CC72" s="52">
        <f t="shared" ca="1" si="66"/>
        <v>1.4202504899472604E-2</v>
      </c>
      <c r="CD72" s="52">
        <f t="shared" ca="1" si="67"/>
        <v>0.14802760048018299</v>
      </c>
      <c r="CE72" s="52">
        <f t="shared" ca="1" si="68"/>
        <v>0.28633616789574529</v>
      </c>
      <c r="CF72" s="52">
        <f t="shared" ca="1" si="69"/>
        <v>0.42512805531582487</v>
      </c>
      <c r="CG72" s="52">
        <f t="shared" ca="1" si="70"/>
        <v>0.56097499067865031</v>
      </c>
      <c r="CH72" s="52">
        <f t="shared" ca="1" si="71"/>
        <v>0.68704082149892054</v>
      </c>
      <c r="CI72" s="52">
        <f t="shared" ca="1" si="72"/>
        <v>0.79953521967775387</v>
      </c>
      <c r="CJ72" s="52">
        <f t="shared" ca="1" si="73"/>
        <v>0.89927060932161329</v>
      </c>
      <c r="CK72" s="52">
        <f t="shared" ca="1" si="74"/>
        <v>0.98687376217135481</v>
      </c>
      <c r="CL72" s="52">
        <f t="shared" ca="1" si="75"/>
        <v>1.0597911061298462</v>
      </c>
      <c r="CM72" s="52">
        <f t="shared" ca="1" si="76"/>
        <v>1.1209828012112166</v>
      </c>
      <c r="CN72" s="52">
        <f t="shared" ca="1" si="77"/>
        <v>1.1705460449860945</v>
      </c>
      <c r="CO72" s="52">
        <f t="shared" ca="1" si="78"/>
        <v>1.2090999363591115</v>
      </c>
      <c r="CP72" s="52">
        <f t="shared" ca="1" si="79"/>
        <v>1.2322856474427444</v>
      </c>
      <c r="CQ72" s="52">
        <f t="shared" ca="1" si="80"/>
        <v>1.2410836543347086</v>
      </c>
      <c r="CR72" s="52">
        <f t="shared" ca="1" si="81"/>
        <v>1.2376455039747301</v>
      </c>
      <c r="CS72" s="52">
        <f t="shared" ca="1" si="82"/>
        <v>1.2195141760992911</v>
      </c>
      <c r="CT72" s="52">
        <f t="shared" ca="1" si="83"/>
        <v>1.1739625701861038</v>
      </c>
      <c r="CU72" s="52">
        <f t="shared" ca="1" si="84"/>
        <v>1.0985243904794899</v>
      </c>
      <c r="CV72" s="52">
        <f t="shared" ca="1" si="85"/>
        <v>0.98978579897553676</v>
      </c>
      <c r="CW72" s="52">
        <f t="shared" ca="1" si="86"/>
        <v>0.84811921342606522</v>
      </c>
      <c r="CY72" s="51" t="str">
        <f t="shared" ca="1" si="87"/>
        <v>Slope</v>
      </c>
      <c r="CZ72" s="51" t="str">
        <f t="shared" ca="1" si="88"/>
        <v>Slope</v>
      </c>
      <c r="DA72" s="51" t="str">
        <f t="shared" ca="1" si="89"/>
        <v>Slope</v>
      </c>
      <c r="DB72" s="51" t="str">
        <f t="shared" ca="1" si="90"/>
        <v>Slope</v>
      </c>
      <c r="DC72" s="51" t="str">
        <f t="shared" ca="1" si="91"/>
        <v>Slope</v>
      </c>
      <c r="DD72" s="51" t="str">
        <f t="shared" ca="1" si="92"/>
        <v>Slope</v>
      </c>
      <c r="DE72" s="51" t="str">
        <f t="shared" ca="1" si="93"/>
        <v>Slope</v>
      </c>
      <c r="DF72" s="51" t="str">
        <f t="shared" ca="1" si="94"/>
        <v>Slope</v>
      </c>
      <c r="DG72" s="51" t="str">
        <f t="shared" ca="1" si="95"/>
        <v>Slope</v>
      </c>
      <c r="DH72" s="51" t="str">
        <f t="shared" ca="1" si="96"/>
        <v>Slope</v>
      </c>
      <c r="DI72" s="51" t="str">
        <f t="shared" ca="1" si="97"/>
        <v>Slope</v>
      </c>
      <c r="DJ72" s="51" t="str">
        <f t="shared" ca="1" si="98"/>
        <v>Slope</v>
      </c>
      <c r="DK72" s="51" t="str">
        <f t="shared" ca="1" si="99"/>
        <v>Slope</v>
      </c>
      <c r="DL72" s="51" t="str">
        <f t="shared" ca="1" si="100"/>
        <v>Slope</v>
      </c>
      <c r="DM72" s="51" t="str">
        <f t="shared" ca="1" si="101"/>
        <v>Slope</v>
      </c>
      <c r="DN72" s="51" t="str">
        <f t="shared" ca="1" si="102"/>
        <v>Slope</v>
      </c>
      <c r="DO72" s="51" t="str">
        <f t="shared" ca="1" si="103"/>
        <v>Slope</v>
      </c>
      <c r="DP72" s="51" t="str">
        <f t="shared" ca="1" si="104"/>
        <v>Slope</v>
      </c>
      <c r="DQ72" s="51" t="str">
        <f t="shared" ca="1" si="105"/>
        <v>Slope</v>
      </c>
      <c r="DR72" s="51" t="str">
        <f t="shared" ca="1" si="106"/>
        <v>Slope</v>
      </c>
      <c r="DS72" s="51" t="str">
        <f t="shared" ca="1" si="107"/>
        <v>Slope</v>
      </c>
      <c r="DT72" s="51" t="str">
        <f t="shared" ca="1" si="108"/>
        <v>Slope</v>
      </c>
      <c r="DU72" s="51" t="str">
        <f t="shared" ca="1" si="109"/>
        <v>Slope</v>
      </c>
      <c r="DV72" s="51" t="str">
        <f t="shared" ca="1" si="110"/>
        <v>Slope</v>
      </c>
      <c r="DW72" s="51" t="str">
        <f t="shared" ca="1" si="111"/>
        <v>Slope</v>
      </c>
      <c r="DX72" s="51" t="str">
        <f t="shared" ca="1" si="112"/>
        <v>Slope</v>
      </c>
      <c r="DY72" s="51" t="str">
        <f t="shared" ca="1" si="113"/>
        <v>Slope</v>
      </c>
      <c r="DZ72" s="51" t="str">
        <f t="shared" ca="1" si="114"/>
        <v>Slope</v>
      </c>
      <c r="EA72" s="51" t="str">
        <f t="shared" ca="1" si="115"/>
        <v>Slope</v>
      </c>
      <c r="EB72" s="51" t="str">
        <f t="shared" ca="1" si="116"/>
        <v>Slope</v>
      </c>
      <c r="EC72" s="51" t="str">
        <f t="shared" ca="1" si="117"/>
        <v>Slope</v>
      </c>
      <c r="EE72" s="52">
        <f t="shared" ca="1" si="118"/>
        <v>0.63619527999442371</v>
      </c>
      <c r="EF72" s="52">
        <f t="shared" ca="1" si="119"/>
        <v>0.61171080274818335</v>
      </c>
      <c r="EG72" s="52">
        <f t="shared" ca="1" si="120"/>
        <v>0.60180332611415577</v>
      </c>
      <c r="EH72" s="52">
        <f t="shared" ca="1" si="121"/>
        <v>0.59561993278453362</v>
      </c>
      <c r="EI72" s="52">
        <f t="shared" ca="1" si="122"/>
        <v>0.5963299245364333</v>
      </c>
      <c r="EJ72" s="52">
        <f t="shared" ca="1" si="123"/>
        <v>0.60496786033084249</v>
      </c>
      <c r="EK72" s="52">
        <f t="shared" ca="1" si="124"/>
        <v>0.62827190282735068</v>
      </c>
      <c r="EL72" s="52">
        <f t="shared" ca="1" si="125"/>
        <v>0.68419778867364822</v>
      </c>
      <c r="EM72" s="52">
        <f t="shared" ca="1" si="126"/>
        <v>0.77089466683937591</v>
      </c>
      <c r="EN72" s="52">
        <f t="shared" ca="1" si="127"/>
        <v>0.88522217738783093</v>
      </c>
      <c r="EO72" s="52">
        <f t="shared" ca="1" si="128"/>
        <v>0.98560325338104171</v>
      </c>
      <c r="EP72" s="52">
        <f t="shared" ca="1" si="129"/>
        <v>0.85177815780033139</v>
      </c>
      <c r="EQ72" s="52">
        <f t="shared" ca="1" si="130"/>
        <v>0.71346959038476898</v>
      </c>
      <c r="ER72" s="52">
        <f t="shared" ca="1" si="131"/>
        <v>0.57467770296468945</v>
      </c>
      <c r="ES72" s="52">
        <f t="shared" ca="1" si="132"/>
        <v>0.43883076760186401</v>
      </c>
      <c r="ET72" s="52">
        <f t="shared" ca="1" si="133"/>
        <v>0.31276493678159378</v>
      </c>
      <c r="EU72" s="52">
        <f t="shared" ca="1" si="134"/>
        <v>0.20027053860276045</v>
      </c>
      <c r="EV72" s="52">
        <f t="shared" ca="1" si="135"/>
        <v>0.10053514895890103</v>
      </c>
      <c r="EW72" s="52">
        <f t="shared" ca="1" si="136"/>
        <v>1.2931996109159516E-2</v>
      </c>
      <c r="EX72" s="52">
        <f t="shared" ca="1" si="137"/>
        <v>0</v>
      </c>
      <c r="EY72" s="52">
        <f t="shared" ca="1" si="138"/>
        <v>0</v>
      </c>
      <c r="EZ72" s="52">
        <f t="shared" ca="1" si="139"/>
        <v>0</v>
      </c>
      <c r="FA72" s="52">
        <f t="shared" ca="1" si="140"/>
        <v>0</v>
      </c>
      <c r="FB72" s="52">
        <f t="shared" ca="1" si="141"/>
        <v>0</v>
      </c>
      <c r="FC72" s="52">
        <f t="shared" ca="1" si="142"/>
        <v>0</v>
      </c>
      <c r="FD72" s="52">
        <f t="shared" ca="1" si="143"/>
        <v>0</v>
      </c>
      <c r="FE72" s="52">
        <f t="shared" ca="1" si="144"/>
        <v>0</v>
      </c>
      <c r="FF72" s="52">
        <f t="shared" ca="1" si="145"/>
        <v>0</v>
      </c>
      <c r="FG72" s="52">
        <f t="shared" ca="1" si="146"/>
        <v>0</v>
      </c>
      <c r="FH72" s="52">
        <f t="shared" ca="1" si="147"/>
        <v>1.0019959304977566E-2</v>
      </c>
      <c r="FI72" s="52">
        <f t="shared" ca="1" si="148"/>
        <v>0.1516865448544491</v>
      </c>
      <c r="FK72" s="52">
        <f t="shared" ca="1" si="149"/>
        <v>0.98560325338104171</v>
      </c>
      <c r="FL72" s="59">
        <f t="shared" ca="1" si="150"/>
        <v>10</v>
      </c>
      <c r="FM72" s="59" t="str">
        <f t="shared" ca="1" si="151"/>
        <v>Slope</v>
      </c>
      <c r="FN72" s="52">
        <f t="shared" ca="1" si="152"/>
        <v>0.7</v>
      </c>
      <c r="FP72" s="52">
        <f t="shared" ca="1" si="153"/>
        <v>0.54539842666480787</v>
      </c>
      <c r="FQ72" s="52">
        <f t="shared" ca="1" si="154"/>
        <v>0.53723693424939445</v>
      </c>
      <c r="FR72" s="52">
        <f t="shared" ca="1" si="155"/>
        <v>0.52282333092694078</v>
      </c>
      <c r="FS72" s="52">
        <f t="shared" ca="1" si="156"/>
        <v>0.50965108870595566</v>
      </c>
      <c r="FT72" s="52">
        <f t="shared" ca="1" si="157"/>
        <v>0.4987766415121444</v>
      </c>
      <c r="FU72" s="52">
        <f t="shared" ca="1" si="158"/>
        <v>0.49054484233250301</v>
      </c>
      <c r="FV72" s="52">
        <f t="shared" ca="1" si="159"/>
        <v>0.48720174538689465</v>
      </c>
      <c r="FW72" s="52">
        <f t="shared" ca="1" si="160"/>
        <v>0.4947325962245494</v>
      </c>
      <c r="FX72" s="52">
        <f t="shared" ca="1" si="161"/>
        <v>0.51252044450201417</v>
      </c>
      <c r="FY72" s="52">
        <f t="shared" ca="1" si="162"/>
        <v>0.53951850357372144</v>
      </c>
      <c r="FZ72" s="52">
        <f t="shared" ca="1" si="163"/>
        <v>0.56186775112701381</v>
      </c>
      <c r="GA72" s="52">
        <f t="shared" ca="1" si="164"/>
        <v>0.50614827482233271</v>
      </c>
      <c r="GB72" s="52">
        <f t="shared" ca="1" si="165"/>
        <v>0.44893430790603406</v>
      </c>
      <c r="GC72" s="52">
        <f t="shared" ca="1" si="166"/>
        <v>0.39155923432156314</v>
      </c>
      <c r="GD72" s="52">
        <f t="shared" ca="1" si="167"/>
        <v>0.33516581142284352</v>
      </c>
      <c r="GE72" s="52">
        <f t="shared" ca="1" si="168"/>
        <v>0.28203275670497568</v>
      </c>
      <c r="GF72" s="52">
        <f t="shared" ca="1" si="169"/>
        <v>0.23342351286758681</v>
      </c>
      <c r="GG72" s="52">
        <f t="shared" ca="1" si="170"/>
        <v>0.18906727187518924</v>
      </c>
      <c r="GH72" s="52">
        <f t="shared" ca="1" si="171"/>
        <v>0.14875510981416426</v>
      </c>
      <c r="GI72" s="52">
        <f t="shared" ca="1" si="172"/>
        <v>0.13333333333333333</v>
      </c>
      <c r="GJ72" s="52">
        <f t="shared" ca="1" si="173"/>
        <v>0.12222222222222223</v>
      </c>
      <c r="GK72" s="52">
        <f t="shared" ca="1" si="174"/>
        <v>0.11111111111111112</v>
      </c>
      <c r="GL72" s="52">
        <f t="shared" ca="1" si="175"/>
        <v>0.1</v>
      </c>
      <c r="GM72" s="52">
        <f t="shared" ca="1" si="176"/>
        <v>8.8888888888888906E-2</v>
      </c>
      <c r="GN72" s="52">
        <f t="shared" ca="1" si="177"/>
        <v>7.7777777777777751E-2</v>
      </c>
      <c r="GO72" s="52">
        <f t="shared" ca="1" si="178"/>
        <v>6.6666666666666652E-2</v>
      </c>
      <c r="GP72" s="52">
        <f t="shared" ca="1" si="179"/>
        <v>5.5555555555555539E-2</v>
      </c>
      <c r="GQ72" s="52">
        <f t="shared" ca="1" si="180"/>
        <v>4.4444444444444432E-2</v>
      </c>
      <c r="GR72" s="52">
        <f t="shared" ca="1" si="181"/>
        <v>3.3333333333333326E-2</v>
      </c>
      <c r="GS72" s="52">
        <f t="shared" ca="1" si="182"/>
        <v>2.5562208657214737E-2</v>
      </c>
      <c r="GT72" s="52">
        <f t="shared" ca="1" si="183"/>
        <v>6.1673292729260802E-2</v>
      </c>
      <c r="GV72" s="52">
        <f t="shared" ca="1" si="184"/>
        <v>0.56186775112701381</v>
      </c>
      <c r="GW72" s="59">
        <f t="shared" ca="1" si="185"/>
        <v>10</v>
      </c>
      <c r="GX72" s="52">
        <f t="shared" ca="1" si="186"/>
        <v>0.98560325338104171</v>
      </c>
      <c r="GY72" s="52" t="str">
        <f t="shared" ca="1" si="187"/>
        <v>Slope</v>
      </c>
      <c r="GZ72" s="52">
        <f t="shared" ca="1" si="188"/>
        <v>0.7</v>
      </c>
      <c r="HB72" s="58">
        <f t="shared" si="189"/>
        <v>2.9067963361740098E-2</v>
      </c>
      <c r="HC72" s="58"/>
      <c r="HE72" s="52">
        <f t="shared" si="190"/>
        <v>0.85611358135938653</v>
      </c>
      <c r="HF72" s="52">
        <f t="shared" si="191"/>
        <v>0</v>
      </c>
      <c r="HH72" s="52">
        <f t="shared" ca="1" si="192"/>
        <v>0.98560325338104171</v>
      </c>
      <c r="HI72" s="52" t="str">
        <f t="shared" ca="1" si="193"/>
        <v>Slope</v>
      </c>
      <c r="HJ72" s="59">
        <f t="shared" ca="1" si="194"/>
        <v>2</v>
      </c>
      <c r="HK72" s="52">
        <f t="shared" ca="1" si="195"/>
        <v>0.7</v>
      </c>
      <c r="HL72" s="52">
        <f t="shared" si="196"/>
        <v>0</v>
      </c>
      <c r="HM72" s="52">
        <f t="shared" si="197"/>
        <v>20</v>
      </c>
      <c r="HN72" s="52">
        <f t="shared" si="198"/>
        <v>-20</v>
      </c>
      <c r="HP72" s="52">
        <f t="shared" si="201"/>
        <v>2.6894748210906996E-4</v>
      </c>
      <c r="HR72" s="52">
        <f t="shared" si="199"/>
        <v>3.2015737208260979E-4</v>
      </c>
      <c r="HS72">
        <f t="shared" si="200"/>
        <v>1.9960420488431244E-3</v>
      </c>
    </row>
    <row r="73" spans="1:227" x14ac:dyDescent="0.2">
      <c r="A73" s="45">
        <v>35</v>
      </c>
      <c r="B73" s="35">
        <f t="shared" si="38"/>
        <v>3.9351851851851874E-3</v>
      </c>
      <c r="C73" s="28">
        <v>2.9067963361740099</v>
      </c>
      <c r="D73" s="95">
        <v>0</v>
      </c>
      <c r="E73" s="95">
        <v>999999</v>
      </c>
      <c r="F73" s="37">
        <f t="shared" ref="F73:F136" si="202">E73/6</f>
        <v>166666.5</v>
      </c>
      <c r="G73" s="38">
        <f t="shared" si="29"/>
        <v>0</v>
      </c>
      <c r="H73" s="102">
        <v>20</v>
      </c>
      <c r="I73" s="102">
        <v>2000</v>
      </c>
      <c r="J73" s="28">
        <v>1.87460482120514</v>
      </c>
      <c r="K73" s="126">
        <f t="shared" si="30"/>
        <v>1.8746048212051399E-2</v>
      </c>
      <c r="L73" s="30">
        <f t="shared" ref="L73:L136" si="203">D73 + K73</f>
        <v>1.8746048212051399E-2</v>
      </c>
      <c r="M73" s="101">
        <f t="shared" ref="M73:M136" si="204">C73 - G73</f>
        <v>2.9067963361740099</v>
      </c>
      <c r="N73" s="103">
        <f t="shared" si="39"/>
        <v>5.1609575748443482E-4</v>
      </c>
      <c r="P73" s="66"/>
      <c r="Q73" s="76"/>
      <c r="R73" s="76"/>
      <c r="S73" s="67"/>
      <c r="T73" s="67"/>
      <c r="U73" s="67"/>
      <c r="V73" s="67"/>
      <c r="W73" s="67"/>
      <c r="X73" s="67"/>
      <c r="Y73" s="78" t="s">
        <v>69</v>
      </c>
      <c r="Z73" s="75">
        <f ca="1">H5</f>
        <v>0.58315429742851699</v>
      </c>
      <c r="AA73" s="68"/>
      <c r="AD73" s="52">
        <f t="shared" ca="1" si="40"/>
        <v>0.98869281906369078</v>
      </c>
      <c r="AE73" s="52">
        <f t="shared" ca="1" si="40"/>
        <v>0.99999999999999978</v>
      </c>
      <c r="AF73" s="52">
        <f t="shared" ca="1" si="40"/>
        <v>0.98759671397977911</v>
      </c>
      <c r="AG73" s="52">
        <f t="shared" ca="1" si="40"/>
        <v>0.95205024173675401</v>
      </c>
      <c r="AH73" s="52">
        <f t="shared" ca="1" si="41"/>
        <v>0.89358871374723892</v>
      </c>
      <c r="AI73" s="52">
        <f t="shared" ca="1" si="41"/>
        <v>0.79720446380575871</v>
      </c>
      <c r="AJ73" s="52">
        <f t="shared" ca="1" si="41"/>
        <v>0.60668442099376785</v>
      </c>
      <c r="AK73" s="52">
        <f t="shared" ca="1" si="41"/>
        <v>0.33161854437964933</v>
      </c>
      <c r="AL73" s="52">
        <f t="shared" ca="1" si="42"/>
        <v>4.4480950029552532E-2</v>
      </c>
      <c r="AM73" s="52">
        <f t="shared" ca="1" si="42"/>
        <v>-0.20149887008766573</v>
      </c>
      <c r="AN73" s="52">
        <f t="shared" ca="1" si="42"/>
        <v>-0.39715479289532929</v>
      </c>
      <c r="AO73" s="52">
        <f t="shared" ca="1" si="42"/>
        <v>-0.55099131743244434</v>
      </c>
      <c r="AP73" s="52">
        <f t="shared" ca="1" si="43"/>
        <v>-0.67251733884276765</v>
      </c>
      <c r="AQ73" s="52">
        <f t="shared" ca="1" si="43"/>
        <v>-0.76803222516273539</v>
      </c>
      <c r="AR73" s="52">
        <f t="shared" ca="1" si="43"/>
        <v>-0.84248720159849411</v>
      </c>
      <c r="AS73" s="52">
        <f t="shared" ca="1" si="43"/>
        <v>-0.89748544658338891</v>
      </c>
      <c r="AT73" s="52">
        <f t="shared" ca="1" si="44"/>
        <v>-0.93537706229399387</v>
      </c>
      <c r="AU73" s="52">
        <f t="shared" ca="1" si="44"/>
        <v>-0.9584797967586377</v>
      </c>
      <c r="AV73" s="52">
        <f t="shared" ca="1" si="44"/>
        <v>-0.96835166376252013</v>
      </c>
      <c r="AW73" s="52">
        <f t="shared" ca="1" si="44"/>
        <v>-0.96731928852941307</v>
      </c>
      <c r="AX73" s="52">
        <f t="shared" ca="1" si="45"/>
        <v>-0.95660826108858099</v>
      </c>
      <c r="AY73" s="52">
        <f t="shared" ca="1" si="45"/>
        <v>-0.93662563518887509</v>
      </c>
      <c r="AZ73" s="52">
        <f t="shared" ca="1" si="45"/>
        <v>-0.90744006818814593</v>
      </c>
      <c r="BA73" s="52">
        <f t="shared" ca="1" si="45"/>
        <v>-0.86915674128857878</v>
      </c>
      <c r="BB73" s="52">
        <f t="shared" ca="1" si="46"/>
        <v>-0.8224491713387303</v>
      </c>
      <c r="BC73" s="52">
        <f t="shared" ca="1" si="46"/>
        <v>-0.76978718677673819</v>
      </c>
      <c r="BD73" s="52">
        <f t="shared" ca="1" si="46"/>
        <v>-0.70916982047542187</v>
      </c>
      <c r="BE73" s="52">
        <f t="shared" ca="1" si="46"/>
        <v>-0.63696086020645559</v>
      </c>
      <c r="BF73" s="52">
        <f t="shared" ca="1" si="47"/>
        <v>-0.54588002807939773</v>
      </c>
      <c r="BG73" s="52">
        <f t="shared" ca="1" si="47"/>
        <v>-0.4306177162304069</v>
      </c>
      <c r="BH73" s="52">
        <f t="shared" ca="1" si="47"/>
        <v>-0.29125230875436769</v>
      </c>
      <c r="BJ73" s="52">
        <f t="shared" si="48"/>
        <v>9.3730241060257006E-4</v>
      </c>
      <c r="BK73" s="52">
        <f t="shared" si="49"/>
        <v>-3.9839091560532986E-3</v>
      </c>
      <c r="BL73" s="52">
        <f t="shared" si="50"/>
        <v>-1.9919545780266494E-4</v>
      </c>
      <c r="BM73" s="52">
        <f t="shared" si="51"/>
        <v>-1.9919545780266494E-4</v>
      </c>
      <c r="BN73" s="52">
        <f t="shared" si="52"/>
        <v>0</v>
      </c>
      <c r="BO73" s="52">
        <f t="shared" si="53"/>
        <v>0</v>
      </c>
      <c r="BP73" s="52">
        <f t="shared" si="54"/>
        <v>2.0276573471402414E-3</v>
      </c>
      <c r="BQ73" s="52">
        <f t="shared" si="55"/>
        <v>0.05</v>
      </c>
      <c r="BS73" s="52">
        <f t="shared" ca="1" si="56"/>
        <v>-0.38848343897130233</v>
      </c>
      <c r="BT73" s="52">
        <f t="shared" ca="1" si="57"/>
        <v>-0.39839091560532985</v>
      </c>
      <c r="BU73" s="52">
        <f t="shared" ca="1" si="58"/>
        <v>-0.40457430893495205</v>
      </c>
      <c r="BV73" s="52">
        <f t="shared" ca="1" si="59"/>
        <v>-0.40386431718305243</v>
      </c>
      <c r="BW73" s="52">
        <f t="shared" ca="1" si="60"/>
        <v>-0.39522638138864319</v>
      </c>
      <c r="BX73" s="52">
        <f t="shared" ca="1" si="61"/>
        <v>-0.37192233889213505</v>
      </c>
      <c r="BY73" s="52">
        <f t="shared" ca="1" si="62"/>
        <v>-0.31599645304583746</v>
      </c>
      <c r="BZ73" s="52">
        <f t="shared" ca="1" si="63"/>
        <v>-0.22929957488010977</v>
      </c>
      <c r="CA73" s="52">
        <f t="shared" ca="1" si="64"/>
        <v>-0.11497206433165476</v>
      </c>
      <c r="CB73" s="52">
        <f t="shared" ca="1" si="65"/>
        <v>1.4202504899472604E-2</v>
      </c>
      <c r="CC73" s="52">
        <f t="shared" ca="1" si="66"/>
        <v>0.14802760048018299</v>
      </c>
      <c r="CD73" s="52">
        <f t="shared" ca="1" si="67"/>
        <v>0.28633616789574529</v>
      </c>
      <c r="CE73" s="52">
        <f t="shared" ca="1" si="68"/>
        <v>0.42512805531582487</v>
      </c>
      <c r="CF73" s="52">
        <f t="shared" ca="1" si="69"/>
        <v>0.56097499067865031</v>
      </c>
      <c r="CG73" s="52">
        <f t="shared" ca="1" si="70"/>
        <v>0.68704082149892054</v>
      </c>
      <c r="CH73" s="52">
        <f t="shared" ca="1" si="71"/>
        <v>0.79953521967775387</v>
      </c>
      <c r="CI73" s="52">
        <f t="shared" ca="1" si="72"/>
        <v>0.89927060932161329</v>
      </c>
      <c r="CJ73" s="52">
        <f t="shared" ca="1" si="73"/>
        <v>0.98687376217135481</v>
      </c>
      <c r="CK73" s="52">
        <f t="shared" ca="1" si="74"/>
        <v>1.0597911061298462</v>
      </c>
      <c r="CL73" s="52">
        <f t="shared" ca="1" si="75"/>
        <v>1.1209828012112166</v>
      </c>
      <c r="CM73" s="52">
        <f t="shared" ca="1" si="76"/>
        <v>1.1705460449860945</v>
      </c>
      <c r="CN73" s="52">
        <f t="shared" ca="1" si="77"/>
        <v>1.2090999363591115</v>
      </c>
      <c r="CO73" s="52">
        <f t="shared" ca="1" si="78"/>
        <v>1.2322856474427444</v>
      </c>
      <c r="CP73" s="52">
        <f t="shared" ca="1" si="79"/>
        <v>1.2410836543347086</v>
      </c>
      <c r="CQ73" s="52">
        <f t="shared" ca="1" si="80"/>
        <v>1.2376455039747301</v>
      </c>
      <c r="CR73" s="52">
        <f t="shared" ca="1" si="81"/>
        <v>1.2195141760992911</v>
      </c>
      <c r="CS73" s="52">
        <f t="shared" ca="1" si="82"/>
        <v>1.1739625701861038</v>
      </c>
      <c r="CT73" s="52">
        <f t="shared" ca="1" si="83"/>
        <v>1.0985243904794899</v>
      </c>
      <c r="CU73" s="52">
        <f t="shared" ca="1" si="84"/>
        <v>0.98978579897553676</v>
      </c>
      <c r="CV73" s="52">
        <f t="shared" ca="1" si="85"/>
        <v>0.84811921342606522</v>
      </c>
      <c r="CW73" s="52">
        <f t="shared" ca="1" si="86"/>
        <v>0.68129162832854262</v>
      </c>
      <c r="CY73" s="51" t="str">
        <f t="shared" ca="1" si="87"/>
        <v>Slope</v>
      </c>
      <c r="CZ73" s="51" t="str">
        <f t="shared" ca="1" si="88"/>
        <v>Slope</v>
      </c>
      <c r="DA73" s="51" t="str">
        <f t="shared" ca="1" si="89"/>
        <v>Slope</v>
      </c>
      <c r="DB73" s="51" t="str">
        <f t="shared" ca="1" si="90"/>
        <v>Slope</v>
      </c>
      <c r="DC73" s="51" t="str">
        <f t="shared" ca="1" si="91"/>
        <v>Slope</v>
      </c>
      <c r="DD73" s="51" t="str">
        <f t="shared" ca="1" si="92"/>
        <v>Slope</v>
      </c>
      <c r="DE73" s="51" t="str">
        <f t="shared" ca="1" si="93"/>
        <v>Slope</v>
      </c>
      <c r="DF73" s="51" t="str">
        <f t="shared" ca="1" si="94"/>
        <v>Slope</v>
      </c>
      <c r="DG73" s="51" t="str">
        <f t="shared" ca="1" si="95"/>
        <v>Slope</v>
      </c>
      <c r="DH73" s="51" t="str">
        <f t="shared" ca="1" si="96"/>
        <v>Slope</v>
      </c>
      <c r="DI73" s="51" t="str">
        <f t="shared" ca="1" si="97"/>
        <v>Slope</v>
      </c>
      <c r="DJ73" s="51" t="str">
        <f t="shared" ca="1" si="98"/>
        <v>Slope</v>
      </c>
      <c r="DK73" s="51" t="str">
        <f t="shared" ca="1" si="99"/>
        <v>Slope</v>
      </c>
      <c r="DL73" s="51" t="str">
        <f t="shared" ca="1" si="100"/>
        <v>Slope</v>
      </c>
      <c r="DM73" s="51" t="str">
        <f t="shared" ca="1" si="101"/>
        <v>Slope</v>
      </c>
      <c r="DN73" s="51" t="str">
        <f t="shared" ca="1" si="102"/>
        <v>Slope</v>
      </c>
      <c r="DO73" s="51" t="str">
        <f t="shared" ca="1" si="103"/>
        <v>Slope</v>
      </c>
      <c r="DP73" s="51" t="str">
        <f t="shared" ca="1" si="104"/>
        <v>Slope</v>
      </c>
      <c r="DQ73" s="51" t="str">
        <f t="shared" ca="1" si="105"/>
        <v>Slope</v>
      </c>
      <c r="DR73" s="51" t="str">
        <f t="shared" ca="1" si="106"/>
        <v>Slope</v>
      </c>
      <c r="DS73" s="51" t="str">
        <f t="shared" ca="1" si="107"/>
        <v>Slope</v>
      </c>
      <c r="DT73" s="51" t="str">
        <f t="shared" ca="1" si="108"/>
        <v>Slope</v>
      </c>
      <c r="DU73" s="51" t="str">
        <f t="shared" ca="1" si="109"/>
        <v>Slope</v>
      </c>
      <c r="DV73" s="51" t="str">
        <f t="shared" ca="1" si="110"/>
        <v>Slope</v>
      </c>
      <c r="DW73" s="51" t="str">
        <f t="shared" ca="1" si="111"/>
        <v>Slope</v>
      </c>
      <c r="DX73" s="51" t="str">
        <f t="shared" ca="1" si="112"/>
        <v>Slope</v>
      </c>
      <c r="DY73" s="51" t="str">
        <f t="shared" ca="1" si="113"/>
        <v>Slope</v>
      </c>
      <c r="DZ73" s="51" t="str">
        <f t="shared" ca="1" si="114"/>
        <v>Slope</v>
      </c>
      <c r="EA73" s="51" t="str">
        <f t="shared" ca="1" si="115"/>
        <v>Slope</v>
      </c>
      <c r="EB73" s="51" t="str">
        <f t="shared" ca="1" si="116"/>
        <v>Slope</v>
      </c>
      <c r="EC73" s="51" t="str">
        <f t="shared" ca="1" si="117"/>
        <v>Slope</v>
      </c>
      <c r="EE73" s="52">
        <f t="shared" ca="1" si="118"/>
        <v>0.61171575648650034</v>
      </c>
      <c r="EF73" s="52">
        <f t="shared" ca="1" si="119"/>
        <v>0.60180827985247287</v>
      </c>
      <c r="EG73" s="52">
        <f t="shared" ca="1" si="120"/>
        <v>0.59562488652285062</v>
      </c>
      <c r="EH73" s="52">
        <f t="shared" ca="1" si="121"/>
        <v>0.59633487827475018</v>
      </c>
      <c r="EI73" s="52">
        <f t="shared" ca="1" si="122"/>
        <v>0.60497281406915948</v>
      </c>
      <c r="EJ73" s="52">
        <f t="shared" ca="1" si="123"/>
        <v>0.62827685656566756</v>
      </c>
      <c r="EK73" s="52">
        <f t="shared" ca="1" si="124"/>
        <v>0.68420274241196521</v>
      </c>
      <c r="EL73" s="52">
        <f t="shared" ca="1" si="125"/>
        <v>0.7708996205776929</v>
      </c>
      <c r="EM73" s="52">
        <f t="shared" ca="1" si="126"/>
        <v>0.88522713112614793</v>
      </c>
      <c r="EN73" s="52">
        <f t="shared" ca="1" si="127"/>
        <v>0.98559829964272472</v>
      </c>
      <c r="EO73" s="52">
        <f t="shared" ca="1" si="128"/>
        <v>0.85177320406201429</v>
      </c>
      <c r="EP73" s="52">
        <f t="shared" ca="1" si="129"/>
        <v>0.7134646366464521</v>
      </c>
      <c r="EQ73" s="52">
        <f t="shared" ca="1" si="130"/>
        <v>0.57467274922637246</v>
      </c>
      <c r="ER73" s="52">
        <f t="shared" ca="1" si="131"/>
        <v>0.43882581386354702</v>
      </c>
      <c r="ES73" s="52">
        <f t="shared" ca="1" si="132"/>
        <v>0.31275998304327679</v>
      </c>
      <c r="ET73" s="52">
        <f t="shared" ca="1" si="133"/>
        <v>0.20026558486444346</v>
      </c>
      <c r="EU73" s="52">
        <f t="shared" ca="1" si="134"/>
        <v>0.10053019522058404</v>
      </c>
      <c r="EV73" s="52">
        <f t="shared" ca="1" si="135"/>
        <v>1.2927042370842523E-2</v>
      </c>
      <c r="EW73" s="52">
        <f t="shared" ca="1" si="136"/>
        <v>0</v>
      </c>
      <c r="EX73" s="52">
        <f t="shared" ca="1" si="137"/>
        <v>0</v>
      </c>
      <c r="EY73" s="52">
        <f t="shared" ca="1" si="138"/>
        <v>0</v>
      </c>
      <c r="EZ73" s="52">
        <f t="shared" ca="1" si="139"/>
        <v>0</v>
      </c>
      <c r="FA73" s="52">
        <f t="shared" ca="1" si="140"/>
        <v>0</v>
      </c>
      <c r="FB73" s="52">
        <f t="shared" ca="1" si="141"/>
        <v>0</v>
      </c>
      <c r="FC73" s="52">
        <f t="shared" ca="1" si="142"/>
        <v>0</v>
      </c>
      <c r="FD73" s="52">
        <f t="shared" ca="1" si="143"/>
        <v>0</v>
      </c>
      <c r="FE73" s="52">
        <f t="shared" ca="1" si="144"/>
        <v>0</v>
      </c>
      <c r="FF73" s="52">
        <f t="shared" ca="1" si="145"/>
        <v>0</v>
      </c>
      <c r="FG73" s="52">
        <f t="shared" ca="1" si="146"/>
        <v>1.0015005566660573E-2</v>
      </c>
      <c r="FH73" s="52">
        <f t="shared" ca="1" si="147"/>
        <v>0.15168159111613211</v>
      </c>
      <c r="FI73" s="52">
        <f t="shared" ca="1" si="148"/>
        <v>0.31850917621365471</v>
      </c>
      <c r="FK73" s="52">
        <f t="shared" ca="1" si="149"/>
        <v>0.98559829964272472</v>
      </c>
      <c r="FL73" s="59">
        <f t="shared" ca="1" si="150"/>
        <v>9</v>
      </c>
      <c r="FM73" s="59" t="str">
        <f t="shared" ca="1" si="151"/>
        <v>Slope</v>
      </c>
      <c r="FN73" s="52">
        <f t="shared" ca="1" si="152"/>
        <v>0.73333333333333339</v>
      </c>
      <c r="FP73" s="52">
        <f t="shared" ca="1" si="153"/>
        <v>0.53723858549550008</v>
      </c>
      <c r="FQ73" s="52">
        <f t="shared" ca="1" si="154"/>
        <v>0.53393609328415759</v>
      </c>
      <c r="FR73" s="52">
        <f t="shared" ca="1" si="155"/>
        <v>0.52076385106317236</v>
      </c>
      <c r="FS73" s="52">
        <f t="shared" ca="1" si="156"/>
        <v>0.5098894038693611</v>
      </c>
      <c r="FT73" s="52">
        <f t="shared" ca="1" si="157"/>
        <v>0.50165760468971987</v>
      </c>
      <c r="FU73" s="52">
        <f t="shared" ca="1" si="158"/>
        <v>0.49831450774411135</v>
      </c>
      <c r="FV73" s="52">
        <f t="shared" ca="1" si="159"/>
        <v>0.50584535858176616</v>
      </c>
      <c r="FW73" s="52">
        <f t="shared" ca="1" si="160"/>
        <v>0.52363320685923087</v>
      </c>
      <c r="FX73" s="52">
        <f t="shared" ca="1" si="161"/>
        <v>0.55063126593093814</v>
      </c>
      <c r="FY73" s="52">
        <f t="shared" ca="1" si="162"/>
        <v>0.57297721099201937</v>
      </c>
      <c r="FZ73" s="52">
        <f t="shared" ca="1" si="163"/>
        <v>0.51725773468733804</v>
      </c>
      <c r="GA73" s="52">
        <f t="shared" ca="1" si="164"/>
        <v>0.46004376777103961</v>
      </c>
      <c r="GB73" s="52">
        <f t="shared" ca="1" si="165"/>
        <v>0.40266869418656859</v>
      </c>
      <c r="GC73" s="52">
        <f t="shared" ca="1" si="166"/>
        <v>0.34627527128784896</v>
      </c>
      <c r="GD73" s="52">
        <f t="shared" ca="1" si="167"/>
        <v>0.29314221656998113</v>
      </c>
      <c r="GE73" s="52">
        <f t="shared" ca="1" si="168"/>
        <v>0.24453297273259222</v>
      </c>
      <c r="GF73" s="52">
        <f t="shared" ca="1" si="169"/>
        <v>0.20017673174019468</v>
      </c>
      <c r="GG73" s="52">
        <f t="shared" ca="1" si="170"/>
        <v>0.15986456967916973</v>
      </c>
      <c r="GH73" s="52">
        <f t="shared" ca="1" si="171"/>
        <v>0.14444444444444443</v>
      </c>
      <c r="GI73" s="52">
        <f t="shared" ca="1" si="172"/>
        <v>0.13333333333333333</v>
      </c>
      <c r="GJ73" s="52">
        <f t="shared" ca="1" si="173"/>
        <v>0.12222222222222223</v>
      </c>
      <c r="GK73" s="52">
        <f t="shared" ca="1" si="174"/>
        <v>0.11111111111111112</v>
      </c>
      <c r="GL73" s="52">
        <f t="shared" ca="1" si="175"/>
        <v>0.1</v>
      </c>
      <c r="GM73" s="52">
        <f t="shared" ca="1" si="176"/>
        <v>8.8888888888888906E-2</v>
      </c>
      <c r="GN73" s="52">
        <f t="shared" ca="1" si="177"/>
        <v>7.7777777777777751E-2</v>
      </c>
      <c r="GO73" s="52">
        <f t="shared" ca="1" si="178"/>
        <v>6.6666666666666652E-2</v>
      </c>
      <c r="GP73" s="52">
        <f t="shared" ca="1" si="179"/>
        <v>5.5555555555555539E-2</v>
      </c>
      <c r="GQ73" s="52">
        <f t="shared" ca="1" si="180"/>
        <v>4.4444444444444432E-2</v>
      </c>
      <c r="GR73" s="52">
        <f t="shared" ca="1" si="181"/>
        <v>3.6671668522220181E-2</v>
      </c>
      <c r="GS73" s="52">
        <f t="shared" ca="1" si="182"/>
        <v>7.2782752594266253E-2</v>
      </c>
      <c r="GT73" s="52">
        <f t="shared" ca="1" si="183"/>
        <v>0.11728083651566268</v>
      </c>
      <c r="GV73" s="52">
        <f t="shared" ca="1" si="184"/>
        <v>0.57297721099201937</v>
      </c>
      <c r="GW73" s="59">
        <f t="shared" ca="1" si="185"/>
        <v>9</v>
      </c>
      <c r="GX73" s="52">
        <f t="shared" ca="1" si="186"/>
        <v>0.98559829964272472</v>
      </c>
      <c r="GY73" s="52" t="str">
        <f t="shared" ca="1" si="187"/>
        <v>Slope</v>
      </c>
      <c r="GZ73" s="52">
        <f t="shared" ca="1" si="188"/>
        <v>0.73333333333333339</v>
      </c>
      <c r="HB73" s="58">
        <f t="shared" si="189"/>
        <v>1.8746048212051399E-2</v>
      </c>
      <c r="HC73" s="58"/>
      <c r="HE73" s="52">
        <f t="shared" si="190"/>
        <v>0.90720706135034557</v>
      </c>
      <c r="HF73" s="52">
        <f t="shared" si="191"/>
        <v>0</v>
      </c>
      <c r="HH73" s="52">
        <f t="shared" ca="1" si="192"/>
        <v>0.98559829964272472</v>
      </c>
      <c r="HI73" s="52" t="str">
        <f t="shared" ca="1" si="193"/>
        <v>Slope</v>
      </c>
      <c r="HJ73" s="59">
        <f t="shared" ca="1" si="194"/>
        <v>2</v>
      </c>
      <c r="HK73" s="52">
        <f t="shared" ca="1" si="195"/>
        <v>0.73333333333333339</v>
      </c>
      <c r="HL73" s="52">
        <f t="shared" si="196"/>
        <v>0</v>
      </c>
      <c r="HM73" s="52">
        <f t="shared" si="197"/>
        <v>20</v>
      </c>
      <c r="HN73" s="52">
        <f t="shared" si="198"/>
        <v>-20</v>
      </c>
      <c r="HP73" s="52">
        <f t="shared" si="201"/>
        <v>5.1609575748443482E-4</v>
      </c>
      <c r="HR73" s="52">
        <f t="shared" si="199"/>
        <v>3.0893220814045132E-4</v>
      </c>
      <c r="HS73">
        <f t="shared" si="200"/>
        <v>2.0276573471402414E-3</v>
      </c>
    </row>
    <row r="74" spans="1:227" ht="13.5" thickBot="1" x14ac:dyDescent="0.25">
      <c r="A74" s="45">
        <v>36</v>
      </c>
      <c r="B74" s="35">
        <f t="shared" si="38"/>
        <v>4.0509259259259283E-3</v>
      </c>
      <c r="C74" s="28">
        <v>1.87460482120514</v>
      </c>
      <c r="D74" s="95">
        <v>0</v>
      </c>
      <c r="E74" s="95">
        <v>999999</v>
      </c>
      <c r="F74" s="37">
        <f t="shared" si="202"/>
        <v>166666.5</v>
      </c>
      <c r="G74" s="38">
        <f t="shared" ref="G74:G137" si="205">IF($Q$2=TRUE,D74,IF( ABS(D74 - G73) &lt; F74, D74, G73 + SIGN( D74 - G73 ) * F74 ))</f>
        <v>0</v>
      </c>
      <c r="H74" s="102">
        <v>20</v>
      </c>
      <c r="I74" s="102">
        <v>2000</v>
      </c>
      <c r="J74" s="28">
        <v>1.4581994712352799</v>
      </c>
      <c r="K74" s="126">
        <f t="shared" ref="K74:K137" si="206">IF(I74 = 0, 0, H74 * J74 / I74)</f>
        <v>1.4581994712352799E-2</v>
      </c>
      <c r="L74" s="30">
        <f t="shared" si="203"/>
        <v>1.4581994712352799E-2</v>
      </c>
      <c r="M74" s="101">
        <f t="shared" si="204"/>
        <v>1.87460482120514</v>
      </c>
      <c r="N74" s="103">
        <f t="shared" si="39"/>
        <v>2.0820267498493014E-4</v>
      </c>
      <c r="P74" s="72"/>
      <c r="Q74" s="73"/>
      <c r="R74" s="73"/>
      <c r="S74" s="73"/>
      <c r="T74" s="73"/>
      <c r="U74" s="73"/>
      <c r="V74" s="73"/>
      <c r="W74" s="73"/>
      <c r="X74" s="73"/>
      <c r="Y74" s="73"/>
      <c r="Z74" s="73"/>
      <c r="AA74" s="74"/>
      <c r="AD74" s="52">
        <f t="shared" ca="1" si="40"/>
        <v>0.98759671397977911</v>
      </c>
      <c r="AE74" s="52">
        <f t="shared" ca="1" si="40"/>
        <v>0.99999999999999978</v>
      </c>
      <c r="AF74" s="52">
        <f t="shared" ca="1" si="40"/>
        <v>0.98600171991417318</v>
      </c>
      <c r="AG74" s="52">
        <f t="shared" ca="1" si="40"/>
        <v>0.94536903544899042</v>
      </c>
      <c r="AH74" s="52">
        <f t="shared" ca="1" si="41"/>
        <v>0.86826273613289828</v>
      </c>
      <c r="AI74" s="52">
        <f t="shared" ca="1" si="41"/>
        <v>0.70285115386959429</v>
      </c>
      <c r="AJ74" s="52">
        <f t="shared" ca="1" si="41"/>
        <v>0.44880227607638579</v>
      </c>
      <c r="AK74" s="52">
        <f t="shared" ca="1" si="41"/>
        <v>0.17138827136702828</v>
      </c>
      <c r="AL74" s="52">
        <f t="shared" ca="1" si="42"/>
        <v>-7.705220457936926E-2</v>
      </c>
      <c r="AM74" s="52">
        <f t="shared" ca="1" si="42"/>
        <v>-0.28348806751495409</v>
      </c>
      <c r="AN74" s="52">
        <f t="shared" ca="1" si="42"/>
        <v>-0.45195873111056856</v>
      </c>
      <c r="AO74" s="52">
        <f t="shared" ca="1" si="42"/>
        <v>-0.58810703767513284</v>
      </c>
      <c r="AP74" s="52">
        <f t="shared" ca="1" si="43"/>
        <v>-0.69713111177422504</v>
      </c>
      <c r="AQ74" s="52">
        <f t="shared" ca="1" si="43"/>
        <v>-0.78458694817618457</v>
      </c>
      <c r="AR74" s="52">
        <f t="shared" ca="1" si="43"/>
        <v>-0.85221969705353495</v>
      </c>
      <c r="AS74" s="52">
        <f t="shared" ca="1" si="43"/>
        <v>-0.90316817914337866</v>
      </c>
      <c r="AT74" s="52">
        <f t="shared" ca="1" si="44"/>
        <v>-0.93875422572305156</v>
      </c>
      <c r="AU74" s="52">
        <f t="shared" ca="1" si="44"/>
        <v>-0.96002547740988153</v>
      </c>
      <c r="AV74" s="52">
        <f t="shared" ca="1" si="44"/>
        <v>-0.9694237353146673</v>
      </c>
      <c r="AW74" s="52">
        <f t="shared" ca="1" si="44"/>
        <v>-0.9682615601424468</v>
      </c>
      <c r="AX74" s="52">
        <f t="shared" ca="1" si="45"/>
        <v>-0.95764574834415406</v>
      </c>
      <c r="AY74" s="52">
        <f t="shared" ca="1" si="45"/>
        <v>-0.93765121283138142</v>
      </c>
      <c r="AZ74" s="52">
        <f t="shared" ca="1" si="45"/>
        <v>-0.90868916980769554</v>
      </c>
      <c r="BA74" s="52">
        <f t="shared" ca="1" si="45"/>
        <v>-0.87057465610295026</v>
      </c>
      <c r="BB74" s="52">
        <f t="shared" ca="1" si="46"/>
        <v>-0.82397335756168033</v>
      </c>
      <c r="BC74" s="52">
        <f t="shared" ca="1" si="46"/>
        <v>-0.76904831788042494</v>
      </c>
      <c r="BD74" s="52">
        <f t="shared" ca="1" si="46"/>
        <v>-0.70277991644886306</v>
      </c>
      <c r="BE74" s="52">
        <f t="shared" ca="1" si="46"/>
        <v>-0.61947490933751714</v>
      </c>
      <c r="BF74" s="52">
        <f t="shared" ca="1" si="47"/>
        <v>-0.51249310836526352</v>
      </c>
      <c r="BG74" s="52">
        <f t="shared" ca="1" si="47"/>
        <v>-0.37870479290659775</v>
      </c>
      <c r="BH74" s="52">
        <f t="shared" ca="1" si="47"/>
        <v>-0.21675224989148914</v>
      </c>
      <c r="BJ74" s="52">
        <f t="shared" si="48"/>
        <v>7.2909973561763992E-4</v>
      </c>
      <c r="BK74" s="52">
        <f t="shared" si="49"/>
        <v>-4.0457430893495201E-3</v>
      </c>
      <c r="BL74" s="52">
        <f t="shared" si="50"/>
        <v>-2.02287154467476E-4</v>
      </c>
      <c r="BM74" s="52">
        <f t="shared" si="51"/>
        <v>-2.02287154467476E-4</v>
      </c>
      <c r="BN74" s="52">
        <f t="shared" si="52"/>
        <v>0</v>
      </c>
      <c r="BO74" s="52">
        <f t="shared" si="53"/>
        <v>0</v>
      </c>
      <c r="BP74" s="52">
        <f t="shared" si="54"/>
        <v>2.042894412813431E-3</v>
      </c>
      <c r="BQ74" s="52">
        <f t="shared" si="55"/>
        <v>0.05</v>
      </c>
      <c r="BS74" s="52">
        <f t="shared" ca="1" si="56"/>
        <v>-0.39839091560532985</v>
      </c>
      <c r="BT74" s="52">
        <f t="shared" ca="1" si="57"/>
        <v>-0.40457430893495205</v>
      </c>
      <c r="BU74" s="52">
        <f t="shared" ca="1" si="58"/>
        <v>-0.40386431718305243</v>
      </c>
      <c r="BV74" s="52">
        <f t="shared" ca="1" si="59"/>
        <v>-0.39522638138864319</v>
      </c>
      <c r="BW74" s="52">
        <f t="shared" ca="1" si="60"/>
        <v>-0.37192233889213505</v>
      </c>
      <c r="BX74" s="52">
        <f t="shared" ca="1" si="61"/>
        <v>-0.31599645304583746</v>
      </c>
      <c r="BY74" s="52">
        <f t="shared" ca="1" si="62"/>
        <v>-0.22929957488010977</v>
      </c>
      <c r="BZ74" s="52">
        <f t="shared" ca="1" si="63"/>
        <v>-0.11497206433165476</v>
      </c>
      <c r="CA74" s="52">
        <f t="shared" ca="1" si="64"/>
        <v>1.4202504899472604E-2</v>
      </c>
      <c r="CB74" s="52">
        <f t="shared" ca="1" si="65"/>
        <v>0.14802760048018299</v>
      </c>
      <c r="CC74" s="52">
        <f t="shared" ca="1" si="66"/>
        <v>0.28633616789574529</v>
      </c>
      <c r="CD74" s="52">
        <f t="shared" ca="1" si="67"/>
        <v>0.42512805531582487</v>
      </c>
      <c r="CE74" s="52">
        <f t="shared" ca="1" si="68"/>
        <v>0.56097499067865031</v>
      </c>
      <c r="CF74" s="52">
        <f t="shared" ca="1" si="69"/>
        <v>0.68704082149892054</v>
      </c>
      <c r="CG74" s="52">
        <f t="shared" ca="1" si="70"/>
        <v>0.79953521967775387</v>
      </c>
      <c r="CH74" s="52">
        <f t="shared" ca="1" si="71"/>
        <v>0.89927060932161329</v>
      </c>
      <c r="CI74" s="52">
        <f t="shared" ca="1" si="72"/>
        <v>0.98687376217135481</v>
      </c>
      <c r="CJ74" s="52">
        <f t="shared" ca="1" si="73"/>
        <v>1.0597911061298462</v>
      </c>
      <c r="CK74" s="52">
        <f t="shared" ca="1" si="74"/>
        <v>1.1209828012112166</v>
      </c>
      <c r="CL74" s="52">
        <f t="shared" ca="1" si="75"/>
        <v>1.1705460449860945</v>
      </c>
      <c r="CM74" s="52">
        <f t="shared" ca="1" si="76"/>
        <v>1.2090999363591115</v>
      </c>
      <c r="CN74" s="52">
        <f t="shared" ca="1" si="77"/>
        <v>1.2322856474427444</v>
      </c>
      <c r="CO74" s="52">
        <f t="shared" ca="1" si="78"/>
        <v>1.2410836543347086</v>
      </c>
      <c r="CP74" s="52">
        <f t="shared" ca="1" si="79"/>
        <v>1.2376455039747301</v>
      </c>
      <c r="CQ74" s="52">
        <f t="shared" ca="1" si="80"/>
        <v>1.2195141760992911</v>
      </c>
      <c r="CR74" s="52">
        <f t="shared" ca="1" si="81"/>
        <v>1.1739625701861038</v>
      </c>
      <c r="CS74" s="52">
        <f t="shared" ca="1" si="82"/>
        <v>1.0985243904794899</v>
      </c>
      <c r="CT74" s="52">
        <f t="shared" ca="1" si="83"/>
        <v>0.98978579897553676</v>
      </c>
      <c r="CU74" s="52">
        <f t="shared" ca="1" si="84"/>
        <v>0.84811921342606522</v>
      </c>
      <c r="CV74" s="52">
        <f t="shared" ca="1" si="85"/>
        <v>0.68129162832854262</v>
      </c>
      <c r="CW74" s="52">
        <f t="shared" ca="1" si="86"/>
        <v>0.50011249478425757</v>
      </c>
      <c r="CY74" s="51" t="str">
        <f t="shared" ca="1" si="87"/>
        <v>Slope</v>
      </c>
      <c r="CZ74" s="51" t="str">
        <f t="shared" ca="1" si="88"/>
        <v>Slope</v>
      </c>
      <c r="DA74" s="51" t="str">
        <f t="shared" ca="1" si="89"/>
        <v>Slope</v>
      </c>
      <c r="DB74" s="51" t="str">
        <f t="shared" ca="1" si="90"/>
        <v>Slope</v>
      </c>
      <c r="DC74" s="51" t="str">
        <f t="shared" ca="1" si="91"/>
        <v>Slope</v>
      </c>
      <c r="DD74" s="51" t="str">
        <f t="shared" ca="1" si="92"/>
        <v>Slope</v>
      </c>
      <c r="DE74" s="51" t="str">
        <f t="shared" ca="1" si="93"/>
        <v>Slope</v>
      </c>
      <c r="DF74" s="51" t="str">
        <f t="shared" ca="1" si="94"/>
        <v>Slope</v>
      </c>
      <c r="DG74" s="51" t="str">
        <f t="shared" ca="1" si="95"/>
        <v>Slope</v>
      </c>
      <c r="DH74" s="51" t="str">
        <f t="shared" ca="1" si="96"/>
        <v>Slope</v>
      </c>
      <c r="DI74" s="51" t="str">
        <f t="shared" ca="1" si="97"/>
        <v>Slope</v>
      </c>
      <c r="DJ74" s="51" t="str">
        <f t="shared" ca="1" si="98"/>
        <v>Slope</v>
      </c>
      <c r="DK74" s="51" t="str">
        <f t="shared" ca="1" si="99"/>
        <v>Slope</v>
      </c>
      <c r="DL74" s="51" t="str">
        <f t="shared" ca="1" si="100"/>
        <v>Slope</v>
      </c>
      <c r="DM74" s="51" t="str">
        <f t="shared" ca="1" si="101"/>
        <v>Slope</v>
      </c>
      <c r="DN74" s="51" t="str">
        <f t="shared" ca="1" si="102"/>
        <v>Slope</v>
      </c>
      <c r="DO74" s="51" t="str">
        <f t="shared" ca="1" si="103"/>
        <v>Slope</v>
      </c>
      <c r="DP74" s="51" t="str">
        <f t="shared" ca="1" si="104"/>
        <v>Slope</v>
      </c>
      <c r="DQ74" s="51" t="str">
        <f t="shared" ca="1" si="105"/>
        <v>Slope</v>
      </c>
      <c r="DR74" s="51" t="str">
        <f t="shared" ca="1" si="106"/>
        <v>Slope</v>
      </c>
      <c r="DS74" s="51" t="str">
        <f t="shared" ca="1" si="107"/>
        <v>Slope</v>
      </c>
      <c r="DT74" s="51" t="str">
        <f t="shared" ca="1" si="108"/>
        <v>Slope</v>
      </c>
      <c r="DU74" s="51" t="str">
        <f t="shared" ca="1" si="109"/>
        <v>Slope</v>
      </c>
      <c r="DV74" s="51" t="str">
        <f t="shared" ca="1" si="110"/>
        <v>Slope</v>
      </c>
      <c r="DW74" s="51" t="str">
        <f t="shared" ca="1" si="111"/>
        <v>Slope</v>
      </c>
      <c r="DX74" s="51" t="str">
        <f t="shared" ca="1" si="112"/>
        <v>Slope</v>
      </c>
      <c r="DY74" s="51" t="str">
        <f t="shared" ca="1" si="113"/>
        <v>Slope</v>
      </c>
      <c r="DZ74" s="51" t="str">
        <f t="shared" ca="1" si="114"/>
        <v>Slope</v>
      </c>
      <c r="EA74" s="51" t="str">
        <f t="shared" ca="1" si="115"/>
        <v>Slope</v>
      </c>
      <c r="EB74" s="51" t="str">
        <f t="shared" ca="1" si="116"/>
        <v>Slope</v>
      </c>
      <c r="EC74" s="51" t="str">
        <f t="shared" ca="1" si="117"/>
        <v>Slope</v>
      </c>
      <c r="EE74" s="52">
        <f t="shared" ca="1" si="118"/>
        <v>0.60181137154913755</v>
      </c>
      <c r="EF74" s="52">
        <f t="shared" ca="1" si="119"/>
        <v>0.59562797821951541</v>
      </c>
      <c r="EG74" s="52">
        <f t="shared" ca="1" si="120"/>
        <v>0.59633796997141508</v>
      </c>
      <c r="EH74" s="52">
        <f t="shared" ca="1" si="121"/>
        <v>0.60497590576582427</v>
      </c>
      <c r="EI74" s="52">
        <f t="shared" ca="1" si="122"/>
        <v>0.62827994826233247</v>
      </c>
      <c r="EJ74" s="52">
        <f t="shared" ca="1" si="123"/>
        <v>0.68420583410863001</v>
      </c>
      <c r="EK74" s="52">
        <f t="shared" ca="1" si="124"/>
        <v>0.77090271227435769</v>
      </c>
      <c r="EL74" s="52">
        <f t="shared" ca="1" si="125"/>
        <v>0.88523022282281272</v>
      </c>
      <c r="EM74" s="52">
        <f t="shared" ca="1" si="126"/>
        <v>0.98559520794605993</v>
      </c>
      <c r="EN74" s="52">
        <f t="shared" ca="1" si="127"/>
        <v>0.8517701123653495</v>
      </c>
      <c r="EO74" s="52">
        <f t="shared" ca="1" si="128"/>
        <v>0.7134615449497872</v>
      </c>
      <c r="EP74" s="52">
        <f t="shared" ca="1" si="129"/>
        <v>0.57466965752970767</v>
      </c>
      <c r="EQ74" s="52">
        <f t="shared" ca="1" si="130"/>
        <v>0.43882272216688223</v>
      </c>
      <c r="ER74" s="52">
        <f t="shared" ca="1" si="131"/>
        <v>0.312756891346612</v>
      </c>
      <c r="ES74" s="52">
        <f t="shared" ca="1" si="132"/>
        <v>0.20026249316777867</v>
      </c>
      <c r="ET74" s="52">
        <f t="shared" ca="1" si="133"/>
        <v>0.10052710352391925</v>
      </c>
      <c r="EU74" s="52">
        <f t="shared" ca="1" si="134"/>
        <v>1.2923950674177731E-2</v>
      </c>
      <c r="EV74" s="52">
        <f t="shared" ca="1" si="135"/>
        <v>0</v>
      </c>
      <c r="EW74" s="52">
        <f t="shared" ca="1" si="136"/>
        <v>0</v>
      </c>
      <c r="EX74" s="52">
        <f t="shared" ca="1" si="137"/>
        <v>0</v>
      </c>
      <c r="EY74" s="52">
        <f t="shared" ca="1" si="138"/>
        <v>0</v>
      </c>
      <c r="EZ74" s="52">
        <f t="shared" ca="1" si="139"/>
        <v>0</v>
      </c>
      <c r="FA74" s="52">
        <f t="shared" ca="1" si="140"/>
        <v>0</v>
      </c>
      <c r="FB74" s="52">
        <f t="shared" ca="1" si="141"/>
        <v>0</v>
      </c>
      <c r="FC74" s="52">
        <f t="shared" ca="1" si="142"/>
        <v>0</v>
      </c>
      <c r="FD74" s="52">
        <f t="shared" ca="1" si="143"/>
        <v>0</v>
      </c>
      <c r="FE74" s="52">
        <f t="shared" ca="1" si="144"/>
        <v>0</v>
      </c>
      <c r="FF74" s="52">
        <f t="shared" ca="1" si="145"/>
        <v>1.0011913869995781E-2</v>
      </c>
      <c r="FG74" s="52">
        <f t="shared" ca="1" si="146"/>
        <v>0.15167849941946732</v>
      </c>
      <c r="FH74" s="52">
        <f t="shared" ca="1" si="147"/>
        <v>0.31850608451698992</v>
      </c>
      <c r="FI74" s="52">
        <f t="shared" ca="1" si="148"/>
        <v>0.49968521806127497</v>
      </c>
      <c r="FK74" s="52">
        <f t="shared" ca="1" si="149"/>
        <v>0.98559520794605993</v>
      </c>
      <c r="FL74" s="59">
        <f t="shared" ca="1" si="150"/>
        <v>8</v>
      </c>
      <c r="FM74" s="59" t="str">
        <f t="shared" ca="1" si="151"/>
        <v>Slope</v>
      </c>
      <c r="FN74" s="52">
        <f t="shared" ca="1" si="152"/>
        <v>0.76666666666666661</v>
      </c>
      <c r="FP74" s="52">
        <f t="shared" ca="1" si="153"/>
        <v>0.53393712384971248</v>
      </c>
      <c r="FQ74" s="52">
        <f t="shared" ca="1" si="154"/>
        <v>0.53187599273983843</v>
      </c>
      <c r="FR74" s="52">
        <f t="shared" ca="1" si="155"/>
        <v>0.52100154554602718</v>
      </c>
      <c r="FS74" s="52">
        <f t="shared" ca="1" si="156"/>
        <v>0.51276974636638584</v>
      </c>
      <c r="FT74" s="52">
        <f t="shared" ca="1" si="157"/>
        <v>0.50942664942077753</v>
      </c>
      <c r="FU74" s="52">
        <f t="shared" ca="1" si="158"/>
        <v>0.51695750025843212</v>
      </c>
      <c r="FV74" s="52">
        <f t="shared" ca="1" si="159"/>
        <v>0.53474534853589706</v>
      </c>
      <c r="FW74" s="52">
        <f t="shared" ca="1" si="160"/>
        <v>0.56174340760760422</v>
      </c>
      <c r="FX74" s="52">
        <f t="shared" ca="1" si="161"/>
        <v>0.58408729153757544</v>
      </c>
      <c r="FY74" s="52">
        <f t="shared" ca="1" si="162"/>
        <v>0.52836781523289433</v>
      </c>
      <c r="FZ74" s="52">
        <f t="shared" ca="1" si="163"/>
        <v>0.47115384831659568</v>
      </c>
      <c r="GA74" s="52">
        <f t="shared" ca="1" si="164"/>
        <v>0.41377877473212477</v>
      </c>
      <c r="GB74" s="52">
        <f t="shared" ca="1" si="165"/>
        <v>0.35738535183340514</v>
      </c>
      <c r="GC74" s="52">
        <f t="shared" ca="1" si="166"/>
        <v>0.30425229711553731</v>
      </c>
      <c r="GD74" s="52">
        <f t="shared" ca="1" si="167"/>
        <v>0.2556430532781484</v>
      </c>
      <c r="GE74" s="52">
        <f t="shared" ca="1" si="168"/>
        <v>0.21128681228575083</v>
      </c>
      <c r="GF74" s="52">
        <f t="shared" ca="1" si="169"/>
        <v>0.17097465022472591</v>
      </c>
      <c r="GG74" s="52">
        <f t="shared" ca="1" si="170"/>
        <v>0.15555555555555556</v>
      </c>
      <c r="GH74" s="52">
        <f t="shared" ca="1" si="171"/>
        <v>0.14444444444444443</v>
      </c>
      <c r="GI74" s="52">
        <f t="shared" ca="1" si="172"/>
        <v>0.13333333333333333</v>
      </c>
      <c r="GJ74" s="52">
        <f t="shared" ca="1" si="173"/>
        <v>0.12222222222222223</v>
      </c>
      <c r="GK74" s="52">
        <f t="shared" ca="1" si="174"/>
        <v>0.11111111111111112</v>
      </c>
      <c r="GL74" s="52">
        <f t="shared" ca="1" si="175"/>
        <v>0.1</v>
      </c>
      <c r="GM74" s="52">
        <f t="shared" ca="1" si="176"/>
        <v>8.8888888888888906E-2</v>
      </c>
      <c r="GN74" s="52">
        <f t="shared" ca="1" si="177"/>
        <v>7.7777777777777751E-2</v>
      </c>
      <c r="GO74" s="52">
        <f t="shared" ca="1" si="178"/>
        <v>6.6666666666666652E-2</v>
      </c>
      <c r="GP74" s="52">
        <f t="shared" ca="1" si="179"/>
        <v>5.5555555555555539E-2</v>
      </c>
      <c r="GQ74" s="52">
        <f t="shared" ca="1" si="180"/>
        <v>4.7781749067776359E-2</v>
      </c>
      <c r="GR74" s="52">
        <f t="shared" ca="1" si="181"/>
        <v>8.3892833139822431E-2</v>
      </c>
      <c r="GS74" s="52">
        <f t="shared" ca="1" si="182"/>
        <v>0.12839091706121886</v>
      </c>
      <c r="GT74" s="52">
        <f t="shared" ca="1" si="183"/>
        <v>0.17767285046486941</v>
      </c>
      <c r="GV74" s="52">
        <f t="shared" ca="1" si="184"/>
        <v>0.58408729153757544</v>
      </c>
      <c r="GW74" s="59">
        <f t="shared" ca="1" si="185"/>
        <v>8</v>
      </c>
      <c r="GX74" s="52">
        <f t="shared" ca="1" si="186"/>
        <v>0.98559520794605993</v>
      </c>
      <c r="GY74" s="52" t="str">
        <f t="shared" ca="1" si="187"/>
        <v>Slope</v>
      </c>
      <c r="GZ74" s="52">
        <f t="shared" ca="1" si="188"/>
        <v>0.76666666666666661</v>
      </c>
      <c r="HB74" s="58">
        <f t="shared" si="189"/>
        <v>1.4581994712352799E-2</v>
      </c>
      <c r="HC74" s="58"/>
      <c r="HE74" s="52">
        <f t="shared" si="190"/>
        <v>0.92781912617385365</v>
      </c>
      <c r="HF74" s="52">
        <f t="shared" si="191"/>
        <v>0</v>
      </c>
      <c r="HH74" s="52">
        <f t="shared" ca="1" si="192"/>
        <v>0.98559520794605993</v>
      </c>
      <c r="HI74" s="52" t="str">
        <f t="shared" ca="1" si="193"/>
        <v>Slope</v>
      </c>
      <c r="HJ74" s="59">
        <f t="shared" ca="1" si="194"/>
        <v>2</v>
      </c>
      <c r="HK74" s="52">
        <f t="shared" ca="1" si="195"/>
        <v>0.76666666666666661</v>
      </c>
      <c r="HL74" s="52">
        <f t="shared" si="196"/>
        <v>0</v>
      </c>
      <c r="HM74" s="52">
        <f t="shared" si="197"/>
        <v>20</v>
      </c>
      <c r="HN74" s="52">
        <f t="shared" si="198"/>
        <v>-20</v>
      </c>
      <c r="HP74" s="52">
        <f t="shared" si="201"/>
        <v>2.0820267498493014E-4</v>
      </c>
      <c r="HR74" s="52">
        <f t="shared" si="199"/>
        <v>2.9722298072283533E-4</v>
      </c>
      <c r="HS74">
        <f t="shared" si="200"/>
        <v>2.042894412813431E-3</v>
      </c>
    </row>
    <row r="75" spans="1:227" x14ac:dyDescent="0.2">
      <c r="A75" s="45">
        <v>37</v>
      </c>
      <c r="B75" s="35">
        <f t="shared" si="38"/>
        <v>4.1666666666666692E-3</v>
      </c>
      <c r="C75" s="28">
        <v>1.4581994712352799</v>
      </c>
      <c r="D75" s="95">
        <v>0</v>
      </c>
      <c r="E75" s="95">
        <v>999999</v>
      </c>
      <c r="F75" s="37">
        <f t="shared" si="202"/>
        <v>166666.5</v>
      </c>
      <c r="G75" s="38">
        <f t="shared" si="205"/>
        <v>0</v>
      </c>
      <c r="H75" s="102">
        <v>20</v>
      </c>
      <c r="I75" s="102">
        <v>2000</v>
      </c>
      <c r="J75" s="28">
        <v>1.2578423321247101</v>
      </c>
      <c r="K75" s="126">
        <f t="shared" si="206"/>
        <v>1.25784233212471E-2</v>
      </c>
      <c r="L75" s="30">
        <f t="shared" si="203"/>
        <v>1.25784233212471E-2</v>
      </c>
      <c r="M75" s="101">
        <f t="shared" si="204"/>
        <v>1.4581994712352799</v>
      </c>
      <c r="N75" s="103">
        <f t="shared" si="39"/>
        <v>1.0017856955528491E-4</v>
      </c>
      <c r="P75" s="67"/>
      <c r="Q75" s="67"/>
      <c r="R75" s="67"/>
      <c r="S75" s="67"/>
      <c r="T75" s="67"/>
      <c r="U75" s="67"/>
      <c r="V75" s="67"/>
      <c r="W75" s="67"/>
      <c r="X75" s="67"/>
      <c r="Y75" s="67"/>
      <c r="Z75" s="67"/>
      <c r="AA75" s="67"/>
      <c r="AD75" s="52">
        <f t="shared" ca="1" si="40"/>
        <v>0.98600171991417318</v>
      </c>
      <c r="AE75" s="52">
        <f t="shared" ca="1" si="40"/>
        <v>0.99999999999999967</v>
      </c>
      <c r="AF75" s="52">
        <f t="shared" ca="1" si="40"/>
        <v>0.98423236073667453</v>
      </c>
      <c r="AG75" s="52">
        <f t="shared" ca="1" si="40"/>
        <v>0.93101911687807537</v>
      </c>
      <c r="AH75" s="52">
        <f t="shared" ca="1" si="41"/>
        <v>0.79477891059551886</v>
      </c>
      <c r="AI75" s="52">
        <f t="shared" ca="1" si="41"/>
        <v>0.56721063110434822</v>
      </c>
      <c r="AJ75" s="52">
        <f t="shared" ca="1" si="41"/>
        <v>0.3069345428462335</v>
      </c>
      <c r="AK75" s="52">
        <f t="shared" ca="1" si="41"/>
        <v>6.4597260078335897E-2</v>
      </c>
      <c r="AL75" s="52">
        <f t="shared" ca="1" si="42"/>
        <v>-0.14607558404268603</v>
      </c>
      <c r="AM75" s="52">
        <f t="shared" ca="1" si="42"/>
        <v>-0.32591238952076418</v>
      </c>
      <c r="AN75" s="52">
        <f t="shared" ca="1" si="42"/>
        <v>-0.47693890528269256</v>
      </c>
      <c r="AO75" s="52">
        <f t="shared" ca="1" si="42"/>
        <v>-0.60110991115491652</v>
      </c>
      <c r="AP75" s="52">
        <f t="shared" ca="1" si="43"/>
        <v>-0.70315056392019837</v>
      </c>
      <c r="AQ75" s="52">
        <f t="shared" ca="1" si="43"/>
        <v>-0.78497981300645414</v>
      </c>
      <c r="AR75" s="52">
        <f t="shared" ca="1" si="43"/>
        <v>-0.84965990030545313</v>
      </c>
      <c r="AS75" s="52">
        <f t="shared" ca="1" si="43"/>
        <v>-0.89927897298713677</v>
      </c>
      <c r="AT75" s="52">
        <f t="shared" ca="1" si="44"/>
        <v>-0.93400340582805175</v>
      </c>
      <c r="AU75" s="52">
        <f t="shared" ca="1" si="44"/>
        <v>-0.95567494423945754</v>
      </c>
      <c r="AV75" s="52">
        <f t="shared" ca="1" si="44"/>
        <v>-0.96577204700297969</v>
      </c>
      <c r="AW75" s="52">
        <f t="shared" ca="1" si="44"/>
        <v>-0.96547436765151096</v>
      </c>
      <c r="AX75" s="52">
        <f t="shared" ca="1" si="45"/>
        <v>-0.95568564468786565</v>
      </c>
      <c r="AY75" s="52">
        <f t="shared" ca="1" si="45"/>
        <v>-0.93671240961516145</v>
      </c>
      <c r="AZ75" s="52">
        <f t="shared" ca="1" si="45"/>
        <v>-0.90863534848626115</v>
      </c>
      <c r="BA75" s="52">
        <f t="shared" ca="1" si="45"/>
        <v>-0.87145951116578912</v>
      </c>
      <c r="BB75" s="52">
        <f t="shared" ca="1" si="46"/>
        <v>-0.82540201760235199</v>
      </c>
      <c r="BC75" s="52">
        <f t="shared" ca="1" si="46"/>
        <v>-0.76837061316254973</v>
      </c>
      <c r="BD75" s="52">
        <f t="shared" ca="1" si="46"/>
        <v>-0.69545003976482644</v>
      </c>
      <c r="BE75" s="52">
        <f t="shared" ca="1" si="46"/>
        <v>-0.60100692911008413</v>
      </c>
      <c r="BF75" s="52">
        <f t="shared" ca="1" si="47"/>
        <v>-0.4796745071063544</v>
      </c>
      <c r="BG75" s="52">
        <f t="shared" ca="1" si="47"/>
        <v>-0.32608055636324429</v>
      </c>
      <c r="BH75" s="52">
        <f t="shared" ca="1" si="47"/>
        <v>-0.14057171372345506</v>
      </c>
      <c r="BJ75" s="52">
        <f t="shared" si="48"/>
        <v>6.2892116606235501E-4</v>
      </c>
      <c r="BK75" s="52">
        <f t="shared" si="49"/>
        <v>-4.0386431718305244E-3</v>
      </c>
      <c r="BL75" s="52">
        <f t="shared" si="50"/>
        <v>-2.0193215859152616E-4</v>
      </c>
      <c r="BM75" s="52">
        <f t="shared" si="51"/>
        <v>-2.0193215859152616E-4</v>
      </c>
      <c r="BN75" s="52">
        <f t="shared" si="52"/>
        <v>0</v>
      </c>
      <c r="BO75" s="52">
        <f t="shared" si="53"/>
        <v>0</v>
      </c>
      <c r="BP75" s="52">
        <f t="shared" si="54"/>
        <v>2.0414981561912618E-3</v>
      </c>
      <c r="BQ75" s="52">
        <f t="shared" si="55"/>
        <v>0.05</v>
      </c>
      <c r="BS75" s="52">
        <f t="shared" ca="1" si="56"/>
        <v>-0.40457430893495205</v>
      </c>
      <c r="BT75" s="52">
        <f t="shared" ca="1" si="57"/>
        <v>-0.40386431718305243</v>
      </c>
      <c r="BU75" s="52">
        <f t="shared" ca="1" si="58"/>
        <v>-0.39522638138864319</v>
      </c>
      <c r="BV75" s="52">
        <f t="shared" ca="1" si="59"/>
        <v>-0.37192233889213505</v>
      </c>
      <c r="BW75" s="52">
        <f t="shared" ca="1" si="60"/>
        <v>-0.31599645304583746</v>
      </c>
      <c r="BX75" s="52">
        <f t="shared" ca="1" si="61"/>
        <v>-0.22929957488010977</v>
      </c>
      <c r="BY75" s="52">
        <f t="shared" ca="1" si="62"/>
        <v>-0.11497206433165476</v>
      </c>
      <c r="BZ75" s="52">
        <f t="shared" ca="1" si="63"/>
        <v>1.4202504899472604E-2</v>
      </c>
      <c r="CA75" s="52">
        <f t="shared" ca="1" si="64"/>
        <v>0.14802760048018299</v>
      </c>
      <c r="CB75" s="52">
        <f t="shared" ca="1" si="65"/>
        <v>0.28633616789574529</v>
      </c>
      <c r="CC75" s="52">
        <f t="shared" ca="1" si="66"/>
        <v>0.42512805531582487</v>
      </c>
      <c r="CD75" s="52">
        <f t="shared" ca="1" si="67"/>
        <v>0.56097499067865031</v>
      </c>
      <c r="CE75" s="52">
        <f t="shared" ca="1" si="68"/>
        <v>0.68704082149892054</v>
      </c>
      <c r="CF75" s="52">
        <f t="shared" ca="1" si="69"/>
        <v>0.79953521967775387</v>
      </c>
      <c r="CG75" s="52">
        <f t="shared" ca="1" si="70"/>
        <v>0.89927060932161329</v>
      </c>
      <c r="CH75" s="52">
        <f t="shared" ca="1" si="71"/>
        <v>0.98687376217135481</v>
      </c>
      <c r="CI75" s="52">
        <f t="shared" ca="1" si="72"/>
        <v>1.0597911061298462</v>
      </c>
      <c r="CJ75" s="52">
        <f t="shared" ca="1" si="73"/>
        <v>1.1209828012112166</v>
      </c>
      <c r="CK75" s="52">
        <f t="shared" ca="1" si="74"/>
        <v>1.1705460449860945</v>
      </c>
      <c r="CL75" s="52">
        <f t="shared" ca="1" si="75"/>
        <v>1.2090999363591115</v>
      </c>
      <c r="CM75" s="52">
        <f t="shared" ca="1" si="76"/>
        <v>1.2322856474427444</v>
      </c>
      <c r="CN75" s="52">
        <f t="shared" ca="1" si="77"/>
        <v>1.2410836543347086</v>
      </c>
      <c r="CO75" s="52">
        <f t="shared" ca="1" si="78"/>
        <v>1.2376455039747301</v>
      </c>
      <c r="CP75" s="52">
        <f t="shared" ca="1" si="79"/>
        <v>1.2195141760992911</v>
      </c>
      <c r="CQ75" s="52">
        <f t="shared" ca="1" si="80"/>
        <v>1.1739625701861038</v>
      </c>
      <c r="CR75" s="52">
        <f t="shared" ca="1" si="81"/>
        <v>1.0985243904794899</v>
      </c>
      <c r="CS75" s="52">
        <f t="shared" ca="1" si="82"/>
        <v>0.98978579897553676</v>
      </c>
      <c r="CT75" s="52">
        <f t="shared" ca="1" si="83"/>
        <v>0.84811921342606522</v>
      </c>
      <c r="CU75" s="52">
        <f t="shared" ca="1" si="84"/>
        <v>0.68129162832854262</v>
      </c>
      <c r="CV75" s="52">
        <f t="shared" ca="1" si="85"/>
        <v>0.50011249478425757</v>
      </c>
      <c r="CW75" s="52">
        <f t="shared" ca="1" si="86"/>
        <v>0.30614270161717205</v>
      </c>
      <c r="CY75" s="51" t="str">
        <f t="shared" ca="1" si="87"/>
        <v>Slope</v>
      </c>
      <c r="CZ75" s="51" t="str">
        <f t="shared" ca="1" si="88"/>
        <v>Slope</v>
      </c>
      <c r="DA75" s="51" t="str">
        <f t="shared" ca="1" si="89"/>
        <v>Slope</v>
      </c>
      <c r="DB75" s="51" t="str">
        <f t="shared" ca="1" si="90"/>
        <v>Slope</v>
      </c>
      <c r="DC75" s="51" t="str">
        <f t="shared" ca="1" si="91"/>
        <v>Slope</v>
      </c>
      <c r="DD75" s="51" t="str">
        <f t="shared" ca="1" si="92"/>
        <v>Slope</v>
      </c>
      <c r="DE75" s="51" t="str">
        <f t="shared" ca="1" si="93"/>
        <v>Slope</v>
      </c>
      <c r="DF75" s="51" t="str">
        <f t="shared" ca="1" si="94"/>
        <v>Slope</v>
      </c>
      <c r="DG75" s="51" t="str">
        <f t="shared" ca="1" si="95"/>
        <v>Slope</v>
      </c>
      <c r="DH75" s="51" t="str">
        <f t="shared" ca="1" si="96"/>
        <v>Slope</v>
      </c>
      <c r="DI75" s="51" t="str">
        <f t="shared" ca="1" si="97"/>
        <v>Slope</v>
      </c>
      <c r="DJ75" s="51" t="str">
        <f t="shared" ca="1" si="98"/>
        <v>Slope</v>
      </c>
      <c r="DK75" s="51" t="str">
        <f t="shared" ca="1" si="99"/>
        <v>Slope</v>
      </c>
      <c r="DL75" s="51" t="str">
        <f t="shared" ca="1" si="100"/>
        <v>Slope</v>
      </c>
      <c r="DM75" s="51" t="str">
        <f t="shared" ca="1" si="101"/>
        <v>Slope</v>
      </c>
      <c r="DN75" s="51" t="str">
        <f t="shared" ca="1" si="102"/>
        <v>Slope</v>
      </c>
      <c r="DO75" s="51" t="str">
        <f t="shared" ca="1" si="103"/>
        <v>Slope</v>
      </c>
      <c r="DP75" s="51" t="str">
        <f t="shared" ca="1" si="104"/>
        <v>Slope</v>
      </c>
      <c r="DQ75" s="51" t="str">
        <f t="shared" ca="1" si="105"/>
        <v>Slope</v>
      </c>
      <c r="DR75" s="51" t="str">
        <f t="shared" ca="1" si="106"/>
        <v>Slope</v>
      </c>
      <c r="DS75" s="51" t="str">
        <f t="shared" ca="1" si="107"/>
        <v>Slope</v>
      </c>
      <c r="DT75" s="51" t="str">
        <f t="shared" ca="1" si="108"/>
        <v>Slope</v>
      </c>
      <c r="DU75" s="51" t="str">
        <f t="shared" ca="1" si="109"/>
        <v>Slope</v>
      </c>
      <c r="DV75" s="51" t="str">
        <f t="shared" ca="1" si="110"/>
        <v>Slope</v>
      </c>
      <c r="DW75" s="51" t="str">
        <f t="shared" ca="1" si="111"/>
        <v>Slope</v>
      </c>
      <c r="DX75" s="51" t="str">
        <f t="shared" ca="1" si="112"/>
        <v>Slope</v>
      </c>
      <c r="DY75" s="51" t="str">
        <f t="shared" ca="1" si="113"/>
        <v>Slope</v>
      </c>
      <c r="DZ75" s="51" t="str">
        <f t="shared" ca="1" si="114"/>
        <v>Slope</v>
      </c>
      <c r="EA75" s="51" t="str">
        <f t="shared" ca="1" si="115"/>
        <v>Slope</v>
      </c>
      <c r="EB75" s="51" t="str">
        <f t="shared" ca="1" si="116"/>
        <v>Slope</v>
      </c>
      <c r="EC75" s="51" t="str">
        <f t="shared" ca="1" si="117"/>
        <v>Slope</v>
      </c>
      <c r="EE75" s="52">
        <f t="shared" ca="1" si="118"/>
        <v>0.59562762322363949</v>
      </c>
      <c r="EF75" s="52">
        <f t="shared" ca="1" si="119"/>
        <v>0.59633761497553905</v>
      </c>
      <c r="EG75" s="52">
        <f t="shared" ca="1" si="120"/>
        <v>0.60497555076994836</v>
      </c>
      <c r="EH75" s="52">
        <f t="shared" ca="1" si="121"/>
        <v>0.62827959326645644</v>
      </c>
      <c r="EI75" s="52">
        <f t="shared" ca="1" si="122"/>
        <v>0.68420547911275409</v>
      </c>
      <c r="EJ75" s="52">
        <f t="shared" ca="1" si="123"/>
        <v>0.77090235727848178</v>
      </c>
      <c r="EK75" s="52">
        <f t="shared" ca="1" si="124"/>
        <v>0.8852298678269368</v>
      </c>
      <c r="EL75" s="52">
        <f t="shared" ca="1" si="125"/>
        <v>0.98559556294193584</v>
      </c>
      <c r="EM75" s="52">
        <f t="shared" ca="1" si="126"/>
        <v>0.85177046736122553</v>
      </c>
      <c r="EN75" s="52">
        <f t="shared" ca="1" si="127"/>
        <v>0.71346189994566322</v>
      </c>
      <c r="EO75" s="52">
        <f t="shared" ca="1" si="128"/>
        <v>0.57467001252558358</v>
      </c>
      <c r="EP75" s="52">
        <f t="shared" ca="1" si="129"/>
        <v>0.43882307716275815</v>
      </c>
      <c r="EQ75" s="52">
        <f t="shared" ca="1" si="130"/>
        <v>0.31275724634248792</v>
      </c>
      <c r="ER75" s="52">
        <f t="shared" ca="1" si="131"/>
        <v>0.20026284816365458</v>
      </c>
      <c r="ES75" s="52">
        <f t="shared" ca="1" si="132"/>
        <v>0.10052745851979517</v>
      </c>
      <c r="ET75" s="52">
        <f t="shared" ca="1" si="133"/>
        <v>1.2924305670053648E-2</v>
      </c>
      <c r="EU75" s="52">
        <f t="shared" ca="1" si="134"/>
        <v>0</v>
      </c>
      <c r="EV75" s="52">
        <f t="shared" ca="1" si="135"/>
        <v>0</v>
      </c>
      <c r="EW75" s="52">
        <f t="shared" ca="1" si="136"/>
        <v>0</v>
      </c>
      <c r="EX75" s="52">
        <f t="shared" ca="1" si="137"/>
        <v>0</v>
      </c>
      <c r="EY75" s="52">
        <f t="shared" ca="1" si="138"/>
        <v>0</v>
      </c>
      <c r="EZ75" s="52">
        <f t="shared" ca="1" si="139"/>
        <v>0</v>
      </c>
      <c r="FA75" s="52">
        <f t="shared" ca="1" si="140"/>
        <v>0</v>
      </c>
      <c r="FB75" s="52">
        <f t="shared" ca="1" si="141"/>
        <v>0</v>
      </c>
      <c r="FC75" s="52">
        <f t="shared" ca="1" si="142"/>
        <v>0</v>
      </c>
      <c r="FD75" s="52">
        <f t="shared" ca="1" si="143"/>
        <v>0</v>
      </c>
      <c r="FE75" s="52">
        <f t="shared" ca="1" si="144"/>
        <v>1.0012268865871699E-2</v>
      </c>
      <c r="FF75" s="52">
        <f t="shared" ca="1" si="145"/>
        <v>0.15167885441534323</v>
      </c>
      <c r="FG75" s="52">
        <f t="shared" ca="1" si="146"/>
        <v>0.31850643951286584</v>
      </c>
      <c r="FH75" s="52">
        <f t="shared" ca="1" si="147"/>
        <v>0.49968557305715089</v>
      </c>
      <c r="FI75" s="52">
        <f t="shared" ca="1" si="148"/>
        <v>0.6936553662242364</v>
      </c>
      <c r="FK75" s="52">
        <f t="shared" ca="1" si="149"/>
        <v>0.98559556294193584</v>
      </c>
      <c r="FL75" s="59">
        <f t="shared" ca="1" si="150"/>
        <v>7</v>
      </c>
      <c r="FM75" s="59" t="str">
        <f t="shared" ca="1" si="151"/>
        <v>Slope</v>
      </c>
      <c r="FN75" s="52">
        <f t="shared" ca="1" si="152"/>
        <v>0.8</v>
      </c>
      <c r="FP75" s="52">
        <f t="shared" ca="1" si="153"/>
        <v>0.53187587440787976</v>
      </c>
      <c r="FQ75" s="52">
        <f t="shared" ca="1" si="154"/>
        <v>0.53211253832517968</v>
      </c>
      <c r="FR75" s="52">
        <f t="shared" ca="1" si="155"/>
        <v>0.52388073914553823</v>
      </c>
      <c r="FS75" s="52">
        <f t="shared" ca="1" si="156"/>
        <v>0.52053764219992993</v>
      </c>
      <c r="FT75" s="52">
        <f t="shared" ca="1" si="157"/>
        <v>0.52806849303758474</v>
      </c>
      <c r="FU75" s="52">
        <f t="shared" ca="1" si="158"/>
        <v>0.54585634131504945</v>
      </c>
      <c r="FV75" s="52">
        <f t="shared" ca="1" si="159"/>
        <v>0.57285440038675672</v>
      </c>
      <c r="FW75" s="52">
        <f t="shared" ca="1" si="160"/>
        <v>0.59519852098064518</v>
      </c>
      <c r="FX75" s="52">
        <f t="shared" ca="1" si="161"/>
        <v>0.53947904467596408</v>
      </c>
      <c r="FY75" s="52">
        <f t="shared" ca="1" si="162"/>
        <v>0.48226507775966554</v>
      </c>
      <c r="FZ75" s="52">
        <f t="shared" ca="1" si="163"/>
        <v>0.42489000417519451</v>
      </c>
      <c r="GA75" s="52">
        <f t="shared" ca="1" si="164"/>
        <v>0.36849658127647494</v>
      </c>
      <c r="GB75" s="52">
        <f t="shared" ca="1" si="165"/>
        <v>0.31536352655860705</v>
      </c>
      <c r="GC75" s="52">
        <f t="shared" ca="1" si="166"/>
        <v>0.26675428272121815</v>
      </c>
      <c r="GD75" s="52">
        <f t="shared" ca="1" si="167"/>
        <v>0.22239804172882061</v>
      </c>
      <c r="GE75" s="52">
        <f t="shared" ca="1" si="168"/>
        <v>0.18208587966779563</v>
      </c>
      <c r="GF75" s="52">
        <f t="shared" ca="1" si="169"/>
        <v>0.16666666666666666</v>
      </c>
      <c r="GG75" s="52">
        <f t="shared" ca="1" si="170"/>
        <v>0.15555555555555556</v>
      </c>
      <c r="GH75" s="52">
        <f t="shared" ca="1" si="171"/>
        <v>0.14444444444444443</v>
      </c>
      <c r="GI75" s="52">
        <f t="shared" ca="1" si="172"/>
        <v>0.13333333333333333</v>
      </c>
      <c r="GJ75" s="52">
        <f t="shared" ca="1" si="173"/>
        <v>0.12222222222222223</v>
      </c>
      <c r="GK75" s="52">
        <f t="shared" ca="1" si="174"/>
        <v>0.11111111111111112</v>
      </c>
      <c r="GL75" s="52">
        <f t="shared" ca="1" si="175"/>
        <v>0.1</v>
      </c>
      <c r="GM75" s="52">
        <f t="shared" ca="1" si="176"/>
        <v>8.8888888888888906E-2</v>
      </c>
      <c r="GN75" s="52">
        <f t="shared" ca="1" si="177"/>
        <v>7.7777777777777751E-2</v>
      </c>
      <c r="GO75" s="52">
        <f t="shared" ca="1" si="178"/>
        <v>6.6666666666666652E-2</v>
      </c>
      <c r="GP75" s="52">
        <f t="shared" ca="1" si="179"/>
        <v>5.8892978510846107E-2</v>
      </c>
      <c r="GQ75" s="52">
        <f t="shared" ca="1" si="180"/>
        <v>9.5004062582892179E-2</v>
      </c>
      <c r="GR75" s="52">
        <f t="shared" ca="1" si="181"/>
        <v>0.1395021465042886</v>
      </c>
      <c r="GS75" s="52">
        <f t="shared" ca="1" si="182"/>
        <v>0.18878407990793919</v>
      </c>
      <c r="GT75" s="52">
        <f t="shared" ca="1" si="183"/>
        <v>0.24232956651918988</v>
      </c>
      <c r="GV75" s="52">
        <f t="shared" ca="1" si="184"/>
        <v>0.59519852098064518</v>
      </c>
      <c r="GW75" s="59">
        <f t="shared" ca="1" si="185"/>
        <v>7</v>
      </c>
      <c r="GX75" s="52">
        <f t="shared" ca="1" si="186"/>
        <v>0.98559556294193584</v>
      </c>
      <c r="GY75" s="52" t="str">
        <f t="shared" ca="1" si="187"/>
        <v>Slope</v>
      </c>
      <c r="GZ75" s="52">
        <f t="shared" ca="1" si="188"/>
        <v>0.8</v>
      </c>
      <c r="HB75" s="58">
        <f t="shared" si="189"/>
        <v>1.25784233212471E-2</v>
      </c>
      <c r="HC75" s="58"/>
      <c r="HE75" s="52">
        <f t="shared" si="190"/>
        <v>0.93773680455982689</v>
      </c>
      <c r="HF75" s="52">
        <f t="shared" si="191"/>
        <v>0</v>
      </c>
      <c r="HH75" s="52">
        <f t="shared" ca="1" si="192"/>
        <v>0.98559556294193584</v>
      </c>
      <c r="HI75" s="52" t="str">
        <f t="shared" ca="1" si="193"/>
        <v>Slope</v>
      </c>
      <c r="HJ75" s="59">
        <f t="shared" ca="1" si="194"/>
        <v>2</v>
      </c>
      <c r="HK75" s="52">
        <f t="shared" ca="1" si="195"/>
        <v>0.8</v>
      </c>
      <c r="HL75" s="52">
        <f t="shared" si="196"/>
        <v>0</v>
      </c>
      <c r="HM75" s="52">
        <f t="shared" si="197"/>
        <v>20</v>
      </c>
      <c r="HN75" s="52">
        <f t="shared" si="198"/>
        <v>-20</v>
      </c>
      <c r="HP75" s="52">
        <f t="shared" si="201"/>
        <v>1.0017856955528491E-4</v>
      </c>
      <c r="HR75" s="52">
        <f t="shared" si="199"/>
        <v>2.8679284856422899E-4</v>
      </c>
      <c r="HS75">
        <f t="shared" si="200"/>
        <v>2.0414981561912618E-3</v>
      </c>
    </row>
    <row r="76" spans="1:227" x14ac:dyDescent="0.2">
      <c r="A76" s="45">
        <v>38</v>
      </c>
      <c r="B76" s="35">
        <f t="shared" si="38"/>
        <v>4.2824074074074101E-3</v>
      </c>
      <c r="C76" s="28">
        <v>1.2578423321247101</v>
      </c>
      <c r="D76" s="95">
        <v>0</v>
      </c>
      <c r="E76" s="95">
        <v>999999</v>
      </c>
      <c r="F76" s="37">
        <f t="shared" si="202"/>
        <v>166666.5</v>
      </c>
      <c r="G76" s="38">
        <f t="shared" si="205"/>
        <v>0</v>
      </c>
      <c r="H76" s="102">
        <v>20</v>
      </c>
      <c r="I76" s="102">
        <v>2000</v>
      </c>
      <c r="J76" s="28">
        <v>1.0821069031953801</v>
      </c>
      <c r="K76" s="126">
        <f t="shared" si="206"/>
        <v>1.0821069031953802E-2</v>
      </c>
      <c r="L76" s="30">
        <f t="shared" si="203"/>
        <v>1.0821069031953802E-2</v>
      </c>
      <c r="M76" s="101">
        <f t="shared" si="204"/>
        <v>1.2578423321247101</v>
      </c>
      <c r="N76" s="103">
        <f t="shared" si="39"/>
        <v>8.7867714464664993E-5</v>
      </c>
      <c r="P76" s="67"/>
      <c r="Q76" s="67"/>
      <c r="R76" s="67"/>
      <c r="S76" s="67"/>
      <c r="T76" s="67"/>
      <c r="U76" s="67"/>
      <c r="V76" s="67"/>
      <c r="W76" s="67"/>
      <c r="X76" s="67"/>
      <c r="Y76" s="67"/>
      <c r="Z76" s="67"/>
      <c r="AA76" s="67"/>
      <c r="AD76" s="52">
        <f t="shared" ca="1" si="40"/>
        <v>0.98423236073667419</v>
      </c>
      <c r="AE76" s="52">
        <f t="shared" ca="1" si="40"/>
        <v>1</v>
      </c>
      <c r="AF76" s="52">
        <f t="shared" ca="1" si="40"/>
        <v>0.97807619367897602</v>
      </c>
      <c r="AG76" s="52">
        <f t="shared" ca="1" si="40"/>
        <v>0.87629238021306965</v>
      </c>
      <c r="AH76" s="52">
        <f t="shared" ca="1" si="41"/>
        <v>0.68014253673273994</v>
      </c>
      <c r="AI76" s="52">
        <f t="shared" ca="1" si="41"/>
        <v>0.4426057181868957</v>
      </c>
      <c r="AJ76" s="52">
        <f t="shared" ca="1" si="41"/>
        <v>0.21364029079314301</v>
      </c>
      <c r="AK76" s="52">
        <f t="shared" ca="1" si="41"/>
        <v>7.1768559423337833E-3</v>
      </c>
      <c r="AL76" s="52">
        <f t="shared" ca="1" si="42"/>
        <v>-0.17746578095874177</v>
      </c>
      <c r="AM76" s="52">
        <f t="shared" ca="1" si="42"/>
        <v>-0.33969911779114237</v>
      </c>
      <c r="AN76" s="52">
        <f t="shared" ca="1" si="42"/>
        <v>-0.47863361420524386</v>
      </c>
      <c r="AO76" s="52">
        <f t="shared" ca="1" si="42"/>
        <v>-0.59613091487447478</v>
      </c>
      <c r="AP76" s="52">
        <f t="shared" ca="1" si="43"/>
        <v>-0.6930825105105618</v>
      </c>
      <c r="AQ76" s="52">
        <f t="shared" ca="1" si="43"/>
        <v>-0.77256182718403144</v>
      </c>
      <c r="AR76" s="52">
        <f t="shared" ca="1" si="43"/>
        <v>-0.83655883625468697</v>
      </c>
      <c r="AS76" s="52">
        <f t="shared" ca="1" si="43"/>
        <v>-0.88594213046220149</v>
      </c>
      <c r="AT76" s="52">
        <f t="shared" ca="1" si="44"/>
        <v>-0.92172598876081324</v>
      </c>
      <c r="AU76" s="52">
        <f t="shared" ca="1" si="44"/>
        <v>-0.94476954165543858</v>
      </c>
      <c r="AV76" s="52">
        <f t="shared" ca="1" si="44"/>
        <v>-0.95640326593549974</v>
      </c>
      <c r="AW76" s="52">
        <f t="shared" ca="1" si="44"/>
        <v>-0.95760918403970863</v>
      </c>
      <c r="AX76" s="52">
        <f t="shared" ca="1" si="45"/>
        <v>-0.94953081745581436</v>
      </c>
      <c r="AY76" s="52">
        <f t="shared" ca="1" si="45"/>
        <v>-0.93213102778448942</v>
      </c>
      <c r="AZ76" s="52">
        <f t="shared" ca="1" si="45"/>
        <v>-0.90575172280776728</v>
      </c>
      <c r="BA76" s="52">
        <f t="shared" ca="1" si="45"/>
        <v>-0.87179157671949592</v>
      </c>
      <c r="BB76" s="52">
        <f t="shared" ca="1" si="46"/>
        <v>-0.82712402942072449</v>
      </c>
      <c r="BC76" s="52">
        <f t="shared" ca="1" si="46"/>
        <v>-0.76792913450502243</v>
      </c>
      <c r="BD76" s="52">
        <f t="shared" ca="1" si="46"/>
        <v>-0.68871687181674224</v>
      </c>
      <c r="BE76" s="52">
        <f t="shared" ca="1" si="46"/>
        <v>-0.58441861947441487</v>
      </c>
      <c r="BF76" s="52">
        <f t="shared" ca="1" si="47"/>
        <v>-0.44677690153767291</v>
      </c>
      <c r="BG76" s="52">
        <f t="shared" ca="1" si="47"/>
        <v>-0.27202369919492025</v>
      </c>
      <c r="BH76" s="52">
        <f t="shared" ca="1" si="47"/>
        <v>-6.518289455820965E-2</v>
      </c>
      <c r="BJ76" s="52">
        <f t="shared" si="48"/>
        <v>5.4105345159769001E-4</v>
      </c>
      <c r="BK76" s="52">
        <f t="shared" si="49"/>
        <v>-3.9522638138864323E-3</v>
      </c>
      <c r="BL76" s="52">
        <f t="shared" si="50"/>
        <v>-1.9761319069432157E-4</v>
      </c>
      <c r="BM76" s="52">
        <f t="shared" si="51"/>
        <v>-1.9761319069432157E-4</v>
      </c>
      <c r="BN76" s="52">
        <f t="shared" si="52"/>
        <v>0</v>
      </c>
      <c r="BO76" s="52">
        <f t="shared" si="53"/>
        <v>0</v>
      </c>
      <c r="BP76" s="52">
        <f t="shared" si="54"/>
        <v>2.028194283315262E-3</v>
      </c>
      <c r="BQ76" s="52">
        <f t="shared" si="55"/>
        <v>0.05</v>
      </c>
      <c r="BS76" s="52">
        <f t="shared" ca="1" si="56"/>
        <v>-0.40386431718305243</v>
      </c>
      <c r="BT76" s="52">
        <f t="shared" ca="1" si="57"/>
        <v>-0.39522638138864319</v>
      </c>
      <c r="BU76" s="52">
        <f t="shared" ca="1" si="58"/>
        <v>-0.37192233889213505</v>
      </c>
      <c r="BV76" s="52">
        <f t="shared" ca="1" si="59"/>
        <v>-0.31599645304583746</v>
      </c>
      <c r="BW76" s="52">
        <f t="shared" ca="1" si="60"/>
        <v>-0.22929957488010977</v>
      </c>
      <c r="BX76" s="52">
        <f t="shared" ca="1" si="61"/>
        <v>-0.11497206433165476</v>
      </c>
      <c r="BY76" s="52">
        <f t="shared" ca="1" si="62"/>
        <v>1.4202504899472604E-2</v>
      </c>
      <c r="BZ76" s="52">
        <f t="shared" ca="1" si="63"/>
        <v>0.14802760048018299</v>
      </c>
      <c r="CA76" s="52">
        <f t="shared" ca="1" si="64"/>
        <v>0.28633616789574529</v>
      </c>
      <c r="CB76" s="52">
        <f t="shared" ca="1" si="65"/>
        <v>0.42512805531582487</v>
      </c>
      <c r="CC76" s="52">
        <f t="shared" ca="1" si="66"/>
        <v>0.56097499067865031</v>
      </c>
      <c r="CD76" s="52">
        <f t="shared" ca="1" si="67"/>
        <v>0.68704082149892054</v>
      </c>
      <c r="CE76" s="52">
        <f t="shared" ca="1" si="68"/>
        <v>0.79953521967775387</v>
      </c>
      <c r="CF76" s="52">
        <f t="shared" ca="1" si="69"/>
        <v>0.89927060932161329</v>
      </c>
      <c r="CG76" s="52">
        <f t="shared" ca="1" si="70"/>
        <v>0.98687376217135481</v>
      </c>
      <c r="CH76" s="52">
        <f t="shared" ca="1" si="71"/>
        <v>1.0597911061298462</v>
      </c>
      <c r="CI76" s="52">
        <f t="shared" ca="1" si="72"/>
        <v>1.1209828012112166</v>
      </c>
      <c r="CJ76" s="52">
        <f t="shared" ca="1" si="73"/>
        <v>1.1705460449860945</v>
      </c>
      <c r="CK76" s="52">
        <f t="shared" ca="1" si="74"/>
        <v>1.2090999363591115</v>
      </c>
      <c r="CL76" s="52">
        <f t="shared" ca="1" si="75"/>
        <v>1.2322856474427444</v>
      </c>
      <c r="CM76" s="52">
        <f t="shared" ca="1" si="76"/>
        <v>1.2410836543347086</v>
      </c>
      <c r="CN76" s="52">
        <f t="shared" ca="1" si="77"/>
        <v>1.2376455039747301</v>
      </c>
      <c r="CO76" s="52">
        <f t="shared" ca="1" si="78"/>
        <v>1.2195141760992911</v>
      </c>
      <c r="CP76" s="52">
        <f t="shared" ca="1" si="79"/>
        <v>1.1739625701861038</v>
      </c>
      <c r="CQ76" s="52">
        <f t="shared" ca="1" si="80"/>
        <v>1.0985243904794899</v>
      </c>
      <c r="CR76" s="52">
        <f t="shared" ca="1" si="81"/>
        <v>0.98978579897553676</v>
      </c>
      <c r="CS76" s="52">
        <f t="shared" ca="1" si="82"/>
        <v>0.84811921342606522</v>
      </c>
      <c r="CT76" s="52">
        <f t="shared" ca="1" si="83"/>
        <v>0.68129162832854262</v>
      </c>
      <c r="CU76" s="52">
        <f t="shared" ca="1" si="84"/>
        <v>0.50011249478425757</v>
      </c>
      <c r="CV76" s="52">
        <f t="shared" ca="1" si="85"/>
        <v>0.30614270161717205</v>
      </c>
      <c r="CW76" s="52">
        <f t="shared" ca="1" si="86"/>
        <v>9.4034454544946466E-2</v>
      </c>
      <c r="CY76" s="51" t="str">
        <f t="shared" ca="1" si="87"/>
        <v>Slope</v>
      </c>
      <c r="CZ76" s="51" t="str">
        <f t="shared" ca="1" si="88"/>
        <v>Slope</v>
      </c>
      <c r="DA76" s="51" t="str">
        <f t="shared" ca="1" si="89"/>
        <v>Slope</v>
      </c>
      <c r="DB76" s="51" t="str">
        <f t="shared" ca="1" si="90"/>
        <v>Slope</v>
      </c>
      <c r="DC76" s="51" t="str">
        <f t="shared" ca="1" si="91"/>
        <v>Slope</v>
      </c>
      <c r="DD76" s="51" t="str">
        <f t="shared" ca="1" si="92"/>
        <v>Slope</v>
      </c>
      <c r="DE76" s="51" t="str">
        <f t="shared" ca="1" si="93"/>
        <v>Slope</v>
      </c>
      <c r="DF76" s="51" t="str">
        <f t="shared" ca="1" si="94"/>
        <v>Slope</v>
      </c>
      <c r="DG76" s="51" t="str">
        <f t="shared" ca="1" si="95"/>
        <v>Slope</v>
      </c>
      <c r="DH76" s="51" t="str">
        <f t="shared" ca="1" si="96"/>
        <v>Slope</v>
      </c>
      <c r="DI76" s="51" t="str">
        <f t="shared" ca="1" si="97"/>
        <v>Slope</v>
      </c>
      <c r="DJ76" s="51" t="str">
        <f t="shared" ca="1" si="98"/>
        <v>Slope</v>
      </c>
      <c r="DK76" s="51" t="str">
        <f t="shared" ca="1" si="99"/>
        <v>Slope</v>
      </c>
      <c r="DL76" s="51" t="str">
        <f t="shared" ca="1" si="100"/>
        <v>Slope</v>
      </c>
      <c r="DM76" s="51" t="str">
        <f t="shared" ca="1" si="101"/>
        <v>Slope</v>
      </c>
      <c r="DN76" s="51" t="str">
        <f t="shared" ca="1" si="102"/>
        <v>Slope</v>
      </c>
      <c r="DO76" s="51" t="str">
        <f t="shared" ca="1" si="103"/>
        <v>Slope</v>
      </c>
      <c r="DP76" s="51" t="str">
        <f t="shared" ca="1" si="104"/>
        <v>Slope</v>
      </c>
      <c r="DQ76" s="51" t="str">
        <f t="shared" ca="1" si="105"/>
        <v>Slope</v>
      </c>
      <c r="DR76" s="51" t="str">
        <f t="shared" ca="1" si="106"/>
        <v>Slope</v>
      </c>
      <c r="DS76" s="51" t="str">
        <f t="shared" ca="1" si="107"/>
        <v>Slope</v>
      </c>
      <c r="DT76" s="51" t="str">
        <f t="shared" ca="1" si="108"/>
        <v>Slope</v>
      </c>
      <c r="DU76" s="51" t="str">
        <f t="shared" ca="1" si="109"/>
        <v>Slope</v>
      </c>
      <c r="DV76" s="51" t="str">
        <f t="shared" ca="1" si="110"/>
        <v>Slope</v>
      </c>
      <c r="DW76" s="51" t="str">
        <f t="shared" ca="1" si="111"/>
        <v>Slope</v>
      </c>
      <c r="DX76" s="51" t="str">
        <f t="shared" ca="1" si="112"/>
        <v>Slope</v>
      </c>
      <c r="DY76" s="51" t="str">
        <f t="shared" ca="1" si="113"/>
        <v>Slope</v>
      </c>
      <c r="DZ76" s="51" t="str">
        <f t="shared" ca="1" si="114"/>
        <v>Slope</v>
      </c>
      <c r="EA76" s="51" t="str">
        <f t="shared" ca="1" si="115"/>
        <v>Slope</v>
      </c>
      <c r="EB76" s="51" t="str">
        <f t="shared" ca="1" si="116"/>
        <v>Slope</v>
      </c>
      <c r="EC76" s="51" t="str">
        <f t="shared" ca="1" si="117"/>
        <v>Slope</v>
      </c>
      <c r="EE76" s="52">
        <f t="shared" ca="1" si="118"/>
        <v>0.59633329600764196</v>
      </c>
      <c r="EF76" s="52">
        <f t="shared" ca="1" si="119"/>
        <v>0.60497123180205115</v>
      </c>
      <c r="EG76" s="52">
        <f t="shared" ca="1" si="120"/>
        <v>0.62827527429855934</v>
      </c>
      <c r="EH76" s="52">
        <f t="shared" ca="1" si="121"/>
        <v>0.68420116014485688</v>
      </c>
      <c r="EI76" s="52">
        <f t="shared" ca="1" si="122"/>
        <v>0.77089803831058457</v>
      </c>
      <c r="EJ76" s="52">
        <f t="shared" ca="1" si="123"/>
        <v>0.88522554885903959</v>
      </c>
      <c r="EK76" s="52">
        <f t="shared" ca="1" si="124"/>
        <v>0.98559988190983305</v>
      </c>
      <c r="EL76" s="52">
        <f t="shared" ca="1" si="125"/>
        <v>0.85177478632912274</v>
      </c>
      <c r="EM76" s="52">
        <f t="shared" ca="1" si="126"/>
        <v>0.71346621891356032</v>
      </c>
      <c r="EN76" s="52">
        <f t="shared" ca="1" si="127"/>
        <v>0.57467433149348079</v>
      </c>
      <c r="EO76" s="52">
        <f t="shared" ca="1" si="128"/>
        <v>0.43882739613065536</v>
      </c>
      <c r="EP76" s="52">
        <f t="shared" ca="1" si="129"/>
        <v>0.31276156531038513</v>
      </c>
      <c r="EQ76" s="52">
        <f t="shared" ca="1" si="130"/>
        <v>0.20026716713155179</v>
      </c>
      <c r="ER76" s="52">
        <f t="shared" ca="1" si="131"/>
        <v>0.10053177748769238</v>
      </c>
      <c r="ES76" s="52">
        <f t="shared" ca="1" si="132"/>
        <v>1.2928624637950858E-2</v>
      </c>
      <c r="ET76" s="52">
        <f t="shared" ca="1" si="133"/>
        <v>0</v>
      </c>
      <c r="EU76" s="52">
        <f t="shared" ca="1" si="134"/>
        <v>0</v>
      </c>
      <c r="EV76" s="52">
        <f t="shared" ca="1" si="135"/>
        <v>0</v>
      </c>
      <c r="EW76" s="52">
        <f t="shared" ca="1" si="136"/>
        <v>0</v>
      </c>
      <c r="EX76" s="52">
        <f t="shared" ca="1" si="137"/>
        <v>0</v>
      </c>
      <c r="EY76" s="52">
        <f t="shared" ca="1" si="138"/>
        <v>0</v>
      </c>
      <c r="EZ76" s="52">
        <f t="shared" ca="1" si="139"/>
        <v>0</v>
      </c>
      <c r="FA76" s="52">
        <f t="shared" ca="1" si="140"/>
        <v>0</v>
      </c>
      <c r="FB76" s="52">
        <f t="shared" ca="1" si="141"/>
        <v>0</v>
      </c>
      <c r="FC76" s="52">
        <f t="shared" ca="1" si="142"/>
        <v>0</v>
      </c>
      <c r="FD76" s="52">
        <f t="shared" ca="1" si="143"/>
        <v>1.0016587833768908E-2</v>
      </c>
      <c r="FE76" s="52">
        <f t="shared" ca="1" si="144"/>
        <v>0.15168317338324044</v>
      </c>
      <c r="FF76" s="52">
        <f t="shared" ca="1" si="145"/>
        <v>0.31851075848076305</v>
      </c>
      <c r="FG76" s="52">
        <f t="shared" ca="1" si="146"/>
        <v>0.4996898920250481</v>
      </c>
      <c r="FH76" s="52">
        <f t="shared" ca="1" si="147"/>
        <v>0.69365968519213361</v>
      </c>
      <c r="FI76" s="52">
        <f t="shared" ca="1" si="148"/>
        <v>0.90576793226435925</v>
      </c>
      <c r="FK76" s="52">
        <f t="shared" ca="1" si="149"/>
        <v>0.98559988190983305</v>
      </c>
      <c r="FL76" s="59">
        <f t="shared" ca="1" si="150"/>
        <v>6</v>
      </c>
      <c r="FM76" s="59" t="str">
        <f t="shared" ca="1" si="151"/>
        <v>Slope</v>
      </c>
      <c r="FN76" s="52">
        <f t="shared" ca="1" si="152"/>
        <v>0.83333333333333337</v>
      </c>
      <c r="FP76" s="52">
        <f t="shared" ca="1" si="153"/>
        <v>0.53211109866921391</v>
      </c>
      <c r="FQ76" s="52">
        <f t="shared" ca="1" si="154"/>
        <v>0.53499041060068375</v>
      </c>
      <c r="FR76" s="52">
        <f t="shared" ca="1" si="155"/>
        <v>0.53164731365507523</v>
      </c>
      <c r="FS76" s="52">
        <f t="shared" ca="1" si="156"/>
        <v>0.53917816449273004</v>
      </c>
      <c r="FT76" s="52">
        <f t="shared" ca="1" si="157"/>
        <v>0.55696601277019475</v>
      </c>
      <c r="FU76" s="52">
        <f t="shared" ca="1" si="158"/>
        <v>0.58396407184190202</v>
      </c>
      <c r="FV76" s="52">
        <f t="shared" ca="1" si="159"/>
        <v>0.60631107174772214</v>
      </c>
      <c r="FW76" s="52">
        <f t="shared" ca="1" si="160"/>
        <v>0.55059159544304093</v>
      </c>
      <c r="FX76" s="52">
        <f t="shared" ca="1" si="161"/>
        <v>0.49337762852674227</v>
      </c>
      <c r="FY76" s="52">
        <f t="shared" ca="1" si="162"/>
        <v>0.43600255494227136</v>
      </c>
      <c r="FZ76" s="52">
        <f t="shared" ca="1" si="163"/>
        <v>0.37960913204355173</v>
      </c>
      <c r="GA76" s="52">
        <f t="shared" ca="1" si="164"/>
        <v>0.32647607732568396</v>
      </c>
      <c r="GB76" s="52">
        <f t="shared" ca="1" si="165"/>
        <v>0.277866833488295</v>
      </c>
      <c r="GC76" s="52">
        <f t="shared" ca="1" si="166"/>
        <v>0.23351059249589745</v>
      </c>
      <c r="GD76" s="52">
        <f t="shared" ca="1" si="167"/>
        <v>0.1931984304348725</v>
      </c>
      <c r="GE76" s="52">
        <f t="shared" ca="1" si="168"/>
        <v>0.17777777777777776</v>
      </c>
      <c r="GF76" s="52">
        <f t="shared" ca="1" si="169"/>
        <v>0.16666666666666666</v>
      </c>
      <c r="GG76" s="52">
        <f t="shared" ca="1" si="170"/>
        <v>0.15555555555555556</v>
      </c>
      <c r="GH76" s="52">
        <f t="shared" ca="1" si="171"/>
        <v>0.14444444444444443</v>
      </c>
      <c r="GI76" s="52">
        <f t="shared" ca="1" si="172"/>
        <v>0.13333333333333333</v>
      </c>
      <c r="GJ76" s="52">
        <f t="shared" ca="1" si="173"/>
        <v>0.12222222222222223</v>
      </c>
      <c r="GK76" s="52">
        <f t="shared" ca="1" si="174"/>
        <v>0.11111111111111112</v>
      </c>
      <c r="GL76" s="52">
        <f t="shared" ca="1" si="175"/>
        <v>0.1</v>
      </c>
      <c r="GM76" s="52">
        <f t="shared" ca="1" si="176"/>
        <v>8.8888888888888906E-2</v>
      </c>
      <c r="GN76" s="52">
        <f t="shared" ca="1" si="177"/>
        <v>7.7777777777777751E-2</v>
      </c>
      <c r="GO76" s="52">
        <f t="shared" ca="1" si="178"/>
        <v>7.0005529277922959E-2</v>
      </c>
      <c r="GP76" s="52">
        <f t="shared" ca="1" si="179"/>
        <v>0.10611661334996902</v>
      </c>
      <c r="GQ76" s="52">
        <f t="shared" ca="1" si="180"/>
        <v>0.15061469727136545</v>
      </c>
      <c r="GR76" s="52">
        <f t="shared" ca="1" si="181"/>
        <v>0.19989663067501601</v>
      </c>
      <c r="GS76" s="52">
        <f t="shared" ca="1" si="182"/>
        <v>0.25344211728626675</v>
      </c>
      <c r="GT76" s="52">
        <f t="shared" ca="1" si="183"/>
        <v>0.31303375519923088</v>
      </c>
      <c r="GV76" s="52">
        <f t="shared" ca="1" si="184"/>
        <v>0.60631107174772214</v>
      </c>
      <c r="GW76" s="59">
        <f t="shared" ca="1" si="185"/>
        <v>6</v>
      </c>
      <c r="GX76" s="52">
        <f t="shared" ca="1" si="186"/>
        <v>0.98559988190983305</v>
      </c>
      <c r="GY76" s="52" t="str">
        <f t="shared" ca="1" si="187"/>
        <v>Slope</v>
      </c>
      <c r="GZ76" s="52">
        <f t="shared" ca="1" si="188"/>
        <v>0.83333333333333337</v>
      </c>
      <c r="HB76" s="58">
        <f t="shared" si="189"/>
        <v>1.0821069031953802E-2</v>
      </c>
      <c r="HC76" s="58"/>
      <c r="HE76" s="52">
        <f t="shared" si="190"/>
        <v>0.94643570829182866</v>
      </c>
      <c r="HF76" s="52">
        <f t="shared" si="191"/>
        <v>0</v>
      </c>
      <c r="HH76" s="52">
        <f t="shared" ca="1" si="192"/>
        <v>0.98559988190983305</v>
      </c>
      <c r="HI76" s="52" t="str">
        <f t="shared" ca="1" si="193"/>
        <v>Slope</v>
      </c>
      <c r="HJ76" s="59">
        <f t="shared" ca="1" si="194"/>
        <v>2</v>
      </c>
      <c r="HK76" s="52">
        <f t="shared" ca="1" si="195"/>
        <v>0.83333333333333337</v>
      </c>
      <c r="HL76" s="52">
        <f t="shared" si="196"/>
        <v>0</v>
      </c>
      <c r="HM76" s="52">
        <f t="shared" si="197"/>
        <v>20</v>
      </c>
      <c r="HN76" s="52">
        <f t="shared" si="198"/>
        <v>-20</v>
      </c>
      <c r="HP76" s="52">
        <f t="shared" si="201"/>
        <v>8.7867714464664993E-5</v>
      </c>
      <c r="HR76" s="52">
        <f t="shared" si="199"/>
        <v>2.7987598834974012E-4</v>
      </c>
      <c r="HS76">
        <f t="shared" si="200"/>
        <v>2.028194283315262E-3</v>
      </c>
    </row>
    <row r="77" spans="1:227" x14ac:dyDescent="0.2">
      <c r="A77" s="45">
        <v>39</v>
      </c>
      <c r="B77" s="35">
        <f t="shared" si="38"/>
        <v>4.398148148148151E-3</v>
      </c>
      <c r="C77" s="28">
        <v>1.0821069031953801</v>
      </c>
      <c r="D77" s="95">
        <v>0</v>
      </c>
      <c r="E77" s="95">
        <v>999999</v>
      </c>
      <c r="F77" s="37">
        <f t="shared" si="202"/>
        <v>166666.5</v>
      </c>
      <c r="G77" s="38">
        <f t="shared" si="205"/>
        <v>0</v>
      </c>
      <c r="H77" s="102">
        <v>20</v>
      </c>
      <c r="I77" s="102">
        <v>2000</v>
      </c>
      <c r="J77" s="28">
        <v>1.22669577598572</v>
      </c>
      <c r="K77" s="126">
        <f t="shared" si="206"/>
        <v>1.2266957759857198E-2</v>
      </c>
      <c r="L77" s="30">
        <f t="shared" si="203"/>
        <v>1.2266957759857198E-2</v>
      </c>
      <c r="M77" s="101">
        <f t="shared" si="204"/>
        <v>1.0821069031953801</v>
      </c>
      <c r="N77" s="103">
        <f t="shared" si="39"/>
        <v>7.2294436395169983E-5</v>
      </c>
      <c r="P77" s="67"/>
      <c r="Q77" s="67"/>
      <c r="R77" s="67"/>
      <c r="S77" s="67"/>
      <c r="T77" s="67"/>
      <c r="U77" s="67"/>
      <c r="V77" s="67"/>
      <c r="W77" s="67"/>
      <c r="X77" s="67"/>
      <c r="Y77" s="67"/>
      <c r="Z77" s="67"/>
      <c r="AA77" s="67"/>
      <c r="AD77" s="52">
        <f t="shared" ca="1" si="40"/>
        <v>0.9780761936789758</v>
      </c>
      <c r="AE77" s="52">
        <f t="shared" ca="1" si="40"/>
        <v>1.0000000000000002</v>
      </c>
      <c r="AF77" s="52">
        <f t="shared" ca="1" si="40"/>
        <v>0.95273317418751302</v>
      </c>
      <c r="AG77" s="52">
        <f t="shared" ca="1" si="40"/>
        <v>0.80351391883235668</v>
      </c>
      <c r="AH77" s="52">
        <f t="shared" ca="1" si="41"/>
        <v>0.59837473712330125</v>
      </c>
      <c r="AI77" s="52">
        <f t="shared" ca="1" si="41"/>
        <v>0.3888412580592055</v>
      </c>
      <c r="AJ77" s="52">
        <f t="shared" ca="1" si="41"/>
        <v>0.19248267849008605</v>
      </c>
      <c r="AK77" s="52">
        <f t="shared" ca="1" si="41"/>
        <v>1.0191958225162433E-2</v>
      </c>
      <c r="AL77" s="52">
        <f t="shared" ca="1" si="42"/>
        <v>-0.15808999271128577</v>
      </c>
      <c r="AM77" s="52">
        <f t="shared" ca="1" si="42"/>
        <v>-0.30916753396475288</v>
      </c>
      <c r="AN77" s="52">
        <f t="shared" ca="1" si="42"/>
        <v>-0.44290873605051939</v>
      </c>
      <c r="AO77" s="52">
        <f t="shared" ca="1" si="42"/>
        <v>-0.55681169557493815</v>
      </c>
      <c r="AP77" s="52">
        <f t="shared" ca="1" si="43"/>
        <v>-0.65286575348387843</v>
      </c>
      <c r="AQ77" s="52">
        <f t="shared" ca="1" si="43"/>
        <v>-0.7330824465215009</v>
      </c>
      <c r="AR77" s="52">
        <f t="shared" ca="1" si="43"/>
        <v>-0.79821533430203762</v>
      </c>
      <c r="AS77" s="52">
        <f t="shared" ca="1" si="43"/>
        <v>-0.85001781193995585</v>
      </c>
      <c r="AT77" s="52">
        <f t="shared" ca="1" si="44"/>
        <v>-0.88851879511955234</v>
      </c>
      <c r="AU77" s="52">
        <f t="shared" ca="1" si="44"/>
        <v>-0.91443940688256853</v>
      </c>
      <c r="AV77" s="52">
        <f t="shared" ca="1" si="44"/>
        <v>-0.92889579788510968</v>
      </c>
      <c r="AW77" s="52">
        <f t="shared" ca="1" si="44"/>
        <v>-0.93314930808730379</v>
      </c>
      <c r="AX77" s="52">
        <f t="shared" ca="1" si="45"/>
        <v>-0.92799628130223033</v>
      </c>
      <c r="AY77" s="52">
        <f t="shared" ca="1" si="45"/>
        <v>-0.91370304555628812</v>
      </c>
      <c r="AZ77" s="52">
        <f t="shared" ca="1" si="45"/>
        <v>-0.89522057954313816</v>
      </c>
      <c r="BA77" s="52">
        <f t="shared" ca="1" si="45"/>
        <v>-0.86887983502310651</v>
      </c>
      <c r="BB77" s="52">
        <f t="shared" ca="1" si="46"/>
        <v>-0.83017405982071846</v>
      </c>
      <c r="BC77" s="52">
        <f t="shared" ca="1" si="46"/>
        <v>-0.77354331254725772</v>
      </c>
      <c r="BD77" s="52">
        <f t="shared" ca="1" si="46"/>
        <v>-0.69267069586847896</v>
      </c>
      <c r="BE77" s="52">
        <f t="shared" ca="1" si="46"/>
        <v>-0.57959108994163433</v>
      </c>
      <c r="BF77" s="52">
        <f t="shared" ca="1" si="47"/>
        <v>-0.42796242910606669</v>
      </c>
      <c r="BG77" s="52">
        <f t="shared" ca="1" si="47"/>
        <v>-0.23832642575018045</v>
      </c>
      <c r="BH77" s="52">
        <f t="shared" ca="1" si="47"/>
        <v>-2.6635860754878234E-2</v>
      </c>
      <c r="BJ77" s="52">
        <f t="shared" si="48"/>
        <v>6.1334788799286E-4</v>
      </c>
      <c r="BK77" s="52">
        <f t="shared" si="49"/>
        <v>-3.7192233889213502E-3</v>
      </c>
      <c r="BL77" s="52">
        <f t="shared" si="50"/>
        <v>-1.8596116944606751E-4</v>
      </c>
      <c r="BM77" s="52">
        <f t="shared" si="51"/>
        <v>-1.8596116944606751E-4</v>
      </c>
      <c r="BN77" s="52">
        <f t="shared" si="52"/>
        <v>0</v>
      </c>
      <c r="BO77" s="52">
        <f t="shared" si="53"/>
        <v>0</v>
      </c>
      <c r="BP77" s="52">
        <f t="shared" si="54"/>
        <v>2.0110674862869895E-3</v>
      </c>
      <c r="BQ77" s="52">
        <f t="shared" si="55"/>
        <v>0.05</v>
      </c>
      <c r="BS77" s="52">
        <f t="shared" ca="1" si="56"/>
        <v>-0.39522638138864319</v>
      </c>
      <c r="BT77" s="52">
        <f t="shared" ca="1" si="57"/>
        <v>-0.37192233889213505</v>
      </c>
      <c r="BU77" s="52">
        <f t="shared" ca="1" si="58"/>
        <v>-0.31599645304583746</v>
      </c>
      <c r="BV77" s="52">
        <f t="shared" ca="1" si="59"/>
        <v>-0.22929957488010977</v>
      </c>
      <c r="BW77" s="52">
        <f t="shared" ca="1" si="60"/>
        <v>-0.11497206433165476</v>
      </c>
      <c r="BX77" s="52">
        <f t="shared" ca="1" si="61"/>
        <v>1.4202504899472604E-2</v>
      </c>
      <c r="BY77" s="52">
        <f t="shared" ca="1" si="62"/>
        <v>0.14802760048018299</v>
      </c>
      <c r="BZ77" s="52">
        <f t="shared" ca="1" si="63"/>
        <v>0.28633616789574529</v>
      </c>
      <c r="CA77" s="52">
        <f t="shared" ca="1" si="64"/>
        <v>0.42512805531582487</v>
      </c>
      <c r="CB77" s="52">
        <f t="shared" ca="1" si="65"/>
        <v>0.56097499067865031</v>
      </c>
      <c r="CC77" s="52">
        <f t="shared" ca="1" si="66"/>
        <v>0.68704082149892054</v>
      </c>
      <c r="CD77" s="52">
        <f t="shared" ca="1" si="67"/>
        <v>0.79953521967775387</v>
      </c>
      <c r="CE77" s="52">
        <f t="shared" ca="1" si="68"/>
        <v>0.89927060932161329</v>
      </c>
      <c r="CF77" s="52">
        <f t="shared" ca="1" si="69"/>
        <v>0.98687376217135481</v>
      </c>
      <c r="CG77" s="52">
        <f t="shared" ca="1" si="70"/>
        <v>1.0597911061298462</v>
      </c>
      <c r="CH77" s="52">
        <f t="shared" ca="1" si="71"/>
        <v>1.1209828012112166</v>
      </c>
      <c r="CI77" s="52">
        <f t="shared" ca="1" si="72"/>
        <v>1.1705460449860945</v>
      </c>
      <c r="CJ77" s="52">
        <f t="shared" ca="1" si="73"/>
        <v>1.2090999363591115</v>
      </c>
      <c r="CK77" s="52">
        <f t="shared" ca="1" si="74"/>
        <v>1.2322856474427444</v>
      </c>
      <c r="CL77" s="52">
        <f t="shared" ca="1" si="75"/>
        <v>1.2410836543347086</v>
      </c>
      <c r="CM77" s="52">
        <f t="shared" ca="1" si="76"/>
        <v>1.2376455039747301</v>
      </c>
      <c r="CN77" s="52">
        <f t="shared" ca="1" si="77"/>
        <v>1.2195141760992911</v>
      </c>
      <c r="CO77" s="52">
        <f t="shared" ca="1" si="78"/>
        <v>1.1739625701861038</v>
      </c>
      <c r="CP77" s="52">
        <f t="shared" ca="1" si="79"/>
        <v>1.0985243904794899</v>
      </c>
      <c r="CQ77" s="52">
        <f t="shared" ca="1" si="80"/>
        <v>0.98978579897553676</v>
      </c>
      <c r="CR77" s="52">
        <f t="shared" ca="1" si="81"/>
        <v>0.84811921342606522</v>
      </c>
      <c r="CS77" s="52">
        <f t="shared" ca="1" si="82"/>
        <v>0.68129162832854262</v>
      </c>
      <c r="CT77" s="52">
        <f t="shared" ca="1" si="83"/>
        <v>0.50011249478425757</v>
      </c>
      <c r="CU77" s="52">
        <f t="shared" ca="1" si="84"/>
        <v>0.30614270161717205</v>
      </c>
      <c r="CV77" s="52">
        <f t="shared" ca="1" si="85"/>
        <v>9.4034454544946466E-2</v>
      </c>
      <c r="CW77" s="52">
        <f t="shared" ca="1" si="86"/>
        <v>-0.12939483738474269</v>
      </c>
      <c r="CY77" s="51" t="str">
        <f t="shared" ca="1" si="87"/>
        <v>Slope</v>
      </c>
      <c r="CZ77" s="51" t="str">
        <f t="shared" ca="1" si="88"/>
        <v>Slope</v>
      </c>
      <c r="DA77" s="51" t="str">
        <f t="shared" ca="1" si="89"/>
        <v>Slope</v>
      </c>
      <c r="DB77" s="51" t="str">
        <f t="shared" ca="1" si="90"/>
        <v>Slope</v>
      </c>
      <c r="DC77" s="51" t="str">
        <f t="shared" ca="1" si="91"/>
        <v>Slope</v>
      </c>
      <c r="DD77" s="51" t="str">
        <f t="shared" ca="1" si="92"/>
        <v>Slope</v>
      </c>
      <c r="DE77" s="51" t="str">
        <f t="shared" ca="1" si="93"/>
        <v>Slope</v>
      </c>
      <c r="DF77" s="51" t="str">
        <f t="shared" ca="1" si="94"/>
        <v>Slope</v>
      </c>
      <c r="DG77" s="51" t="str">
        <f t="shared" ca="1" si="95"/>
        <v>Slope</v>
      </c>
      <c r="DH77" s="51" t="str">
        <f t="shared" ca="1" si="96"/>
        <v>Slope</v>
      </c>
      <c r="DI77" s="51" t="str">
        <f t="shared" ca="1" si="97"/>
        <v>Slope</v>
      </c>
      <c r="DJ77" s="51" t="str">
        <f t="shared" ca="1" si="98"/>
        <v>Slope</v>
      </c>
      <c r="DK77" s="51" t="str">
        <f t="shared" ca="1" si="99"/>
        <v>Slope</v>
      </c>
      <c r="DL77" s="51" t="str">
        <f t="shared" ca="1" si="100"/>
        <v>Slope</v>
      </c>
      <c r="DM77" s="51" t="str">
        <f t="shared" ca="1" si="101"/>
        <v>Slope</v>
      </c>
      <c r="DN77" s="51" t="str">
        <f t="shared" ca="1" si="102"/>
        <v>Slope</v>
      </c>
      <c r="DO77" s="51" t="str">
        <f t="shared" ca="1" si="103"/>
        <v>Slope</v>
      </c>
      <c r="DP77" s="51" t="str">
        <f t="shared" ca="1" si="104"/>
        <v>Slope</v>
      </c>
      <c r="DQ77" s="51" t="str">
        <f t="shared" ca="1" si="105"/>
        <v>Slope</v>
      </c>
      <c r="DR77" s="51" t="str">
        <f t="shared" ca="1" si="106"/>
        <v>Slope</v>
      </c>
      <c r="DS77" s="51" t="str">
        <f t="shared" ca="1" si="107"/>
        <v>Slope</v>
      </c>
      <c r="DT77" s="51" t="str">
        <f t="shared" ca="1" si="108"/>
        <v>Slope</v>
      </c>
      <c r="DU77" s="51" t="str">
        <f t="shared" ca="1" si="109"/>
        <v>Slope</v>
      </c>
      <c r="DV77" s="51" t="str">
        <f t="shared" ca="1" si="110"/>
        <v>Slope</v>
      </c>
      <c r="DW77" s="51" t="str">
        <f t="shared" ca="1" si="111"/>
        <v>Slope</v>
      </c>
      <c r="DX77" s="51" t="str">
        <f t="shared" ca="1" si="112"/>
        <v>Slope</v>
      </c>
      <c r="DY77" s="51" t="str">
        <f t="shared" ca="1" si="113"/>
        <v>Slope</v>
      </c>
      <c r="DZ77" s="51" t="str">
        <f t="shared" ca="1" si="114"/>
        <v>Slope</v>
      </c>
      <c r="EA77" s="51" t="str">
        <f t="shared" ca="1" si="115"/>
        <v>Slope</v>
      </c>
      <c r="EB77" s="51" t="str">
        <f t="shared" ca="1" si="116"/>
        <v>Slope</v>
      </c>
      <c r="EC77" s="51" t="str">
        <f t="shared" ca="1" si="117"/>
        <v>Slope</v>
      </c>
      <c r="EE77" s="52">
        <f t="shared" ca="1" si="118"/>
        <v>0.60495957978080295</v>
      </c>
      <c r="EF77" s="52">
        <f t="shared" ca="1" si="119"/>
        <v>0.62826362227731103</v>
      </c>
      <c r="EG77" s="52">
        <f t="shared" ca="1" si="120"/>
        <v>0.68418950812360868</v>
      </c>
      <c r="EH77" s="52">
        <f t="shared" ca="1" si="121"/>
        <v>0.77088638628933626</v>
      </c>
      <c r="EI77" s="52">
        <f t="shared" ca="1" si="122"/>
        <v>0.88521389683779128</v>
      </c>
      <c r="EJ77" s="52">
        <f t="shared" ca="1" si="123"/>
        <v>0.98561153393108136</v>
      </c>
      <c r="EK77" s="52">
        <f t="shared" ca="1" si="124"/>
        <v>0.85178643835037093</v>
      </c>
      <c r="EL77" s="52">
        <f t="shared" ca="1" si="125"/>
        <v>0.71347787093480863</v>
      </c>
      <c r="EM77" s="52">
        <f t="shared" ca="1" si="126"/>
        <v>0.5746859835147291</v>
      </c>
      <c r="EN77" s="52">
        <f t="shared" ca="1" si="127"/>
        <v>0.43883904815190367</v>
      </c>
      <c r="EO77" s="52">
        <f t="shared" ca="1" si="128"/>
        <v>0.31277321733163344</v>
      </c>
      <c r="EP77" s="52">
        <f t="shared" ca="1" si="129"/>
        <v>0.2002788191528001</v>
      </c>
      <c r="EQ77" s="52">
        <f t="shared" ca="1" si="130"/>
        <v>0.10054342950894068</v>
      </c>
      <c r="ER77" s="52">
        <f t="shared" ca="1" si="131"/>
        <v>1.2940276659199168E-2</v>
      </c>
      <c r="ES77" s="52">
        <f t="shared" ca="1" si="132"/>
        <v>0</v>
      </c>
      <c r="ET77" s="52">
        <f t="shared" ca="1" si="133"/>
        <v>0</v>
      </c>
      <c r="EU77" s="52">
        <f t="shared" ca="1" si="134"/>
        <v>0</v>
      </c>
      <c r="EV77" s="52">
        <f t="shared" ca="1" si="135"/>
        <v>0</v>
      </c>
      <c r="EW77" s="52">
        <f t="shared" ca="1" si="136"/>
        <v>0</v>
      </c>
      <c r="EX77" s="52">
        <f t="shared" ca="1" si="137"/>
        <v>0</v>
      </c>
      <c r="EY77" s="52">
        <f t="shared" ca="1" si="138"/>
        <v>0</v>
      </c>
      <c r="EZ77" s="52">
        <f t="shared" ca="1" si="139"/>
        <v>0</v>
      </c>
      <c r="FA77" s="52">
        <f t="shared" ca="1" si="140"/>
        <v>0</v>
      </c>
      <c r="FB77" s="52">
        <f t="shared" ca="1" si="141"/>
        <v>0</v>
      </c>
      <c r="FC77" s="52">
        <f t="shared" ca="1" si="142"/>
        <v>1.0028239855017218E-2</v>
      </c>
      <c r="FD77" s="52">
        <f t="shared" ca="1" si="143"/>
        <v>0.15169482540448875</v>
      </c>
      <c r="FE77" s="52">
        <f t="shared" ca="1" si="144"/>
        <v>0.31852241050201135</v>
      </c>
      <c r="FF77" s="52">
        <f t="shared" ca="1" si="145"/>
        <v>0.49970154404629641</v>
      </c>
      <c r="FG77" s="52">
        <f t="shared" ca="1" si="146"/>
        <v>0.69367133721338181</v>
      </c>
      <c r="FH77" s="52">
        <f t="shared" ca="1" si="147"/>
        <v>0.90577958428560745</v>
      </c>
      <c r="FI77" s="52">
        <f t="shared" ca="1" si="148"/>
        <v>0.87079112378470336</v>
      </c>
      <c r="FK77" s="52">
        <f t="shared" ca="1" si="149"/>
        <v>0.98561153393108136</v>
      </c>
      <c r="FL77" s="59">
        <f t="shared" ca="1" si="150"/>
        <v>5</v>
      </c>
      <c r="FM77" s="59" t="str">
        <f t="shared" ca="1" si="151"/>
        <v>Slope</v>
      </c>
      <c r="FN77" s="52">
        <f t="shared" ca="1" si="152"/>
        <v>0.8666666666666667</v>
      </c>
      <c r="FP77" s="52">
        <f t="shared" ca="1" si="153"/>
        <v>0.53498652659360091</v>
      </c>
      <c r="FQ77" s="52">
        <f t="shared" ca="1" si="154"/>
        <v>0.54275454075910368</v>
      </c>
      <c r="FR77" s="52">
        <f t="shared" ca="1" si="155"/>
        <v>0.55028539159675838</v>
      </c>
      <c r="FS77" s="52">
        <f t="shared" ca="1" si="156"/>
        <v>0.5680732398742232</v>
      </c>
      <c r="FT77" s="52">
        <f t="shared" ca="1" si="157"/>
        <v>0.59507129894593036</v>
      </c>
      <c r="FU77" s="52">
        <f t="shared" ca="1" si="158"/>
        <v>0.61742606686591595</v>
      </c>
      <c r="FV77" s="52">
        <f t="shared" ca="1" si="159"/>
        <v>0.56170659056123473</v>
      </c>
      <c r="FW77" s="52">
        <f t="shared" ca="1" si="160"/>
        <v>0.50449262364493619</v>
      </c>
      <c r="FX77" s="52">
        <f t="shared" ca="1" si="161"/>
        <v>0.44711755006046522</v>
      </c>
      <c r="FY77" s="52">
        <f t="shared" ca="1" si="162"/>
        <v>0.39072412716174565</v>
      </c>
      <c r="FZ77" s="52">
        <f t="shared" ca="1" si="163"/>
        <v>0.33759107244387776</v>
      </c>
      <c r="GA77" s="52">
        <f t="shared" ca="1" si="164"/>
        <v>0.28898182860648891</v>
      </c>
      <c r="GB77" s="52">
        <f t="shared" ca="1" si="165"/>
        <v>0.24462558761409131</v>
      </c>
      <c r="GC77" s="52">
        <f t="shared" ca="1" si="166"/>
        <v>0.20431342555306636</v>
      </c>
      <c r="GD77" s="52">
        <f t="shared" ca="1" si="167"/>
        <v>0.18888888888888888</v>
      </c>
      <c r="GE77" s="52">
        <f t="shared" ca="1" si="168"/>
        <v>0.17777777777777776</v>
      </c>
      <c r="GF77" s="52">
        <f t="shared" ca="1" si="169"/>
        <v>0.16666666666666666</v>
      </c>
      <c r="GG77" s="52">
        <f t="shared" ca="1" si="170"/>
        <v>0.15555555555555556</v>
      </c>
      <c r="GH77" s="52">
        <f t="shared" ca="1" si="171"/>
        <v>0.14444444444444443</v>
      </c>
      <c r="GI77" s="52">
        <f t="shared" ca="1" si="172"/>
        <v>0.13333333333333333</v>
      </c>
      <c r="GJ77" s="52">
        <f t="shared" ca="1" si="173"/>
        <v>0.12222222222222223</v>
      </c>
      <c r="GK77" s="52">
        <f t="shared" ca="1" si="174"/>
        <v>0.11111111111111112</v>
      </c>
      <c r="GL77" s="52">
        <f t="shared" ca="1" si="175"/>
        <v>0.1</v>
      </c>
      <c r="GM77" s="52">
        <f t="shared" ca="1" si="176"/>
        <v>8.8888888888888906E-2</v>
      </c>
      <c r="GN77" s="52">
        <f t="shared" ca="1" si="177"/>
        <v>8.1120524396116819E-2</v>
      </c>
      <c r="GO77" s="52">
        <f t="shared" ca="1" si="178"/>
        <v>0.1172316084681629</v>
      </c>
      <c r="GP77" s="52">
        <f t="shared" ca="1" si="179"/>
        <v>0.16172969238955931</v>
      </c>
      <c r="GQ77" s="52">
        <f t="shared" ca="1" si="180"/>
        <v>0.21101162579320989</v>
      </c>
      <c r="GR77" s="52">
        <f t="shared" ca="1" si="181"/>
        <v>0.26455711240446056</v>
      </c>
      <c r="GS77" s="52">
        <f t="shared" ca="1" si="182"/>
        <v>0.32414875031742468</v>
      </c>
      <c r="GT77" s="52">
        <f t="shared" ca="1" si="183"/>
        <v>0.30137481903934554</v>
      </c>
      <c r="GV77" s="52">
        <f t="shared" ca="1" si="184"/>
        <v>0.61742606686591595</v>
      </c>
      <c r="GW77" s="59">
        <f t="shared" ca="1" si="185"/>
        <v>5</v>
      </c>
      <c r="GX77" s="52">
        <f t="shared" ca="1" si="186"/>
        <v>0.98561153393108136</v>
      </c>
      <c r="GY77" s="52" t="str">
        <f t="shared" ca="1" si="187"/>
        <v>Slope</v>
      </c>
      <c r="GZ77" s="52">
        <f t="shared" ca="1" si="188"/>
        <v>0.8666666666666667</v>
      </c>
      <c r="HB77" s="58">
        <f t="shared" si="189"/>
        <v>1.2266957759857198E-2</v>
      </c>
      <c r="HC77" s="58"/>
      <c r="HE77" s="52">
        <f t="shared" si="190"/>
        <v>0.93927855908870683</v>
      </c>
      <c r="HF77" s="52">
        <f t="shared" si="191"/>
        <v>0</v>
      </c>
      <c r="HH77" s="52">
        <f t="shared" ca="1" si="192"/>
        <v>0.98561153393108136</v>
      </c>
      <c r="HI77" s="52" t="str">
        <f t="shared" ca="1" si="193"/>
        <v>Slope</v>
      </c>
      <c r="HJ77" s="59">
        <f t="shared" ca="1" si="194"/>
        <v>2</v>
      </c>
      <c r="HK77" s="52">
        <f t="shared" ca="1" si="195"/>
        <v>0.8666666666666667</v>
      </c>
      <c r="HL77" s="52">
        <f t="shared" si="196"/>
        <v>0</v>
      </c>
      <c r="HM77" s="52">
        <f t="shared" si="197"/>
        <v>20</v>
      </c>
      <c r="HN77" s="52">
        <f t="shared" si="198"/>
        <v>-20</v>
      </c>
      <c r="HP77" s="52">
        <f t="shared" si="201"/>
        <v>7.2294436395169983E-5</v>
      </c>
      <c r="HR77" s="52">
        <f t="shared" si="199"/>
        <v>2.7861107622680314E-4</v>
      </c>
      <c r="HS77">
        <f t="shared" si="200"/>
        <v>2.0110674862869895E-3</v>
      </c>
    </row>
    <row r="78" spans="1:227" x14ac:dyDescent="0.2">
      <c r="A78" s="45">
        <v>40</v>
      </c>
      <c r="B78" s="35">
        <f t="shared" si="38"/>
        <v>4.5138888888888919E-3</v>
      </c>
      <c r="C78" s="28">
        <v>1.22669577598572</v>
      </c>
      <c r="D78" s="95">
        <v>0</v>
      </c>
      <c r="E78" s="95">
        <v>999999</v>
      </c>
      <c r="F78" s="37">
        <f t="shared" si="202"/>
        <v>166666.5</v>
      </c>
      <c r="G78" s="38">
        <f t="shared" si="205"/>
        <v>0</v>
      </c>
      <c r="H78" s="102">
        <v>20</v>
      </c>
      <c r="I78" s="102">
        <v>2000</v>
      </c>
      <c r="J78" s="28">
        <v>1.5328572690486899</v>
      </c>
      <c r="K78" s="126">
        <f t="shared" si="206"/>
        <v>1.5328572690486899E-2</v>
      </c>
      <c r="L78" s="30">
        <f t="shared" si="203"/>
        <v>1.5328572690486899E-2</v>
      </c>
      <c r="M78" s="101">
        <f t="shared" si="204"/>
        <v>1.22669577598572</v>
      </c>
      <c r="N78" s="103">
        <f t="shared" si="39"/>
        <v>1.5308074653148495E-4</v>
      </c>
      <c r="P78" s="67"/>
      <c r="Q78" s="67"/>
      <c r="R78" s="67"/>
      <c r="S78" s="67"/>
      <c r="T78" s="67"/>
      <c r="U78" s="67"/>
      <c r="V78" s="67"/>
      <c r="W78" s="67"/>
      <c r="X78" s="67"/>
      <c r="Y78" s="67"/>
      <c r="Z78" s="67"/>
      <c r="AA78" s="67"/>
      <c r="AD78" s="52">
        <f t="shared" ca="1" si="40"/>
        <v>0.95273317418751369</v>
      </c>
      <c r="AE78" s="52">
        <f t="shared" ca="1" si="40"/>
        <v>0.99999999999999967</v>
      </c>
      <c r="AF78" s="52">
        <f t="shared" ca="1" si="40"/>
        <v>0.9413576699674111</v>
      </c>
      <c r="AG78" s="52">
        <f t="shared" ca="1" si="40"/>
        <v>0.79696814137475003</v>
      </c>
      <c r="AH78" s="52">
        <f t="shared" ca="1" si="41"/>
        <v>0.62203288165777615</v>
      </c>
      <c r="AI78" s="52">
        <f t="shared" ca="1" si="41"/>
        <v>0.44454677256418418</v>
      </c>
      <c r="AJ78" s="52">
        <f t="shared" ca="1" si="41"/>
        <v>0.27349297095685821</v>
      </c>
      <c r="AK78" s="52">
        <f t="shared" ca="1" si="41"/>
        <v>0.10819908667700126</v>
      </c>
      <c r="AL78" s="52">
        <f t="shared" ca="1" si="42"/>
        <v>-4.7689998623232061E-2</v>
      </c>
      <c r="AM78" s="52">
        <f t="shared" ca="1" si="42"/>
        <v>-0.19374377543148238</v>
      </c>
      <c r="AN78" s="52">
        <f t="shared" ca="1" si="42"/>
        <v>-0.32373517410753905</v>
      </c>
      <c r="AO78" s="52">
        <f t="shared" ca="1" si="42"/>
        <v>-0.43669916149220572</v>
      </c>
      <c r="AP78" s="52">
        <f t="shared" ca="1" si="43"/>
        <v>-0.53368560446564051</v>
      </c>
      <c r="AQ78" s="52">
        <f t="shared" ca="1" si="43"/>
        <v>-0.61538902233274428</v>
      </c>
      <c r="AR78" s="52">
        <f t="shared" ca="1" si="43"/>
        <v>-0.68367175816916126</v>
      </c>
      <c r="AS78" s="52">
        <f t="shared" ca="1" si="43"/>
        <v>-0.7391784972731118</v>
      </c>
      <c r="AT78" s="52">
        <f t="shared" ca="1" si="44"/>
        <v>-0.78187126227270731</v>
      </c>
      <c r="AU78" s="52">
        <f t="shared" ca="1" si="44"/>
        <v>-0.81207450989736674</v>
      </c>
      <c r="AV78" s="52">
        <f t="shared" ca="1" si="44"/>
        <v>-0.83138032706408382</v>
      </c>
      <c r="AW78" s="52">
        <f t="shared" ca="1" si="44"/>
        <v>-0.84071879584313314</v>
      </c>
      <c r="AX78" s="52">
        <f t="shared" ca="1" si="45"/>
        <v>-0.84102092601754919</v>
      </c>
      <c r="AY78" s="52">
        <f t="shared" ca="1" si="45"/>
        <v>-0.84334611659767922</v>
      </c>
      <c r="AZ78" s="52">
        <f t="shared" ca="1" si="45"/>
        <v>-0.84433222916396133</v>
      </c>
      <c r="BA78" s="52">
        <f t="shared" ca="1" si="45"/>
        <v>-0.83996490381578337</v>
      </c>
      <c r="BB78" s="52">
        <f t="shared" ca="1" si="46"/>
        <v>-0.82164706951830335</v>
      </c>
      <c r="BC78" s="52">
        <f t="shared" ca="1" si="46"/>
        <v>-0.78040577581322901</v>
      </c>
      <c r="BD78" s="52">
        <f t="shared" ca="1" si="46"/>
        <v>-0.7085966457242705</v>
      </c>
      <c r="BE78" s="52">
        <f t="shared" ca="1" si="46"/>
        <v>-0.60177537076696552</v>
      </c>
      <c r="BF78" s="52">
        <f t="shared" ca="1" si="47"/>
        <v>-0.45819942118137036</v>
      </c>
      <c r="BG78" s="52">
        <f t="shared" ca="1" si="47"/>
        <v>-0.27948924590459567</v>
      </c>
      <c r="BH78" s="52">
        <f t="shared" ca="1" si="47"/>
        <v>-8.0374628123609348E-2</v>
      </c>
      <c r="BJ78" s="52">
        <f t="shared" si="48"/>
        <v>7.6642863452434495E-4</v>
      </c>
      <c r="BK78" s="52">
        <f t="shared" si="49"/>
        <v>-3.1599645304583746E-3</v>
      </c>
      <c r="BL78" s="52">
        <f t="shared" si="50"/>
        <v>-1.5799822652291871E-4</v>
      </c>
      <c r="BM78" s="52">
        <f t="shared" si="51"/>
        <v>-1.5799822652291871E-4</v>
      </c>
      <c r="BN78" s="52">
        <f t="shared" si="52"/>
        <v>0</v>
      </c>
      <c r="BO78" s="52">
        <f t="shared" si="53"/>
        <v>0</v>
      </c>
      <c r="BP78" s="52">
        <f t="shared" si="54"/>
        <v>2.0608742351674253E-3</v>
      </c>
      <c r="BQ78" s="52">
        <f t="shared" si="55"/>
        <v>0.05</v>
      </c>
      <c r="BS78" s="52">
        <f t="shared" ca="1" si="56"/>
        <v>-0.37192233889213505</v>
      </c>
      <c r="BT78" s="52">
        <f t="shared" ca="1" si="57"/>
        <v>-0.31599645304583746</v>
      </c>
      <c r="BU78" s="52">
        <f t="shared" ca="1" si="58"/>
        <v>-0.22929957488010977</v>
      </c>
      <c r="BV78" s="52">
        <f t="shared" ca="1" si="59"/>
        <v>-0.11497206433165476</v>
      </c>
      <c r="BW78" s="52">
        <f t="shared" ca="1" si="60"/>
        <v>1.4202504899472604E-2</v>
      </c>
      <c r="BX78" s="52">
        <f t="shared" ca="1" si="61"/>
        <v>0.14802760048018299</v>
      </c>
      <c r="BY78" s="52">
        <f t="shared" ca="1" si="62"/>
        <v>0.28633616789574529</v>
      </c>
      <c r="BZ78" s="52">
        <f t="shared" ca="1" si="63"/>
        <v>0.42512805531582487</v>
      </c>
      <c r="CA78" s="52">
        <f t="shared" ca="1" si="64"/>
        <v>0.56097499067865031</v>
      </c>
      <c r="CB78" s="52">
        <f t="shared" ca="1" si="65"/>
        <v>0.68704082149892054</v>
      </c>
      <c r="CC78" s="52">
        <f t="shared" ca="1" si="66"/>
        <v>0.79953521967775387</v>
      </c>
      <c r="CD78" s="52">
        <f t="shared" ca="1" si="67"/>
        <v>0.89927060932161329</v>
      </c>
      <c r="CE78" s="52">
        <f t="shared" ca="1" si="68"/>
        <v>0.98687376217135481</v>
      </c>
      <c r="CF78" s="52">
        <f t="shared" ca="1" si="69"/>
        <v>1.0597911061298462</v>
      </c>
      <c r="CG78" s="52">
        <f t="shared" ca="1" si="70"/>
        <v>1.1209828012112166</v>
      </c>
      <c r="CH78" s="52">
        <f t="shared" ca="1" si="71"/>
        <v>1.1705460449860945</v>
      </c>
      <c r="CI78" s="52">
        <f t="shared" ca="1" si="72"/>
        <v>1.2090999363591115</v>
      </c>
      <c r="CJ78" s="52">
        <f t="shared" ca="1" si="73"/>
        <v>1.2322856474427444</v>
      </c>
      <c r="CK78" s="52">
        <f t="shared" ca="1" si="74"/>
        <v>1.2410836543347086</v>
      </c>
      <c r="CL78" s="52">
        <f t="shared" ca="1" si="75"/>
        <v>1.2376455039747301</v>
      </c>
      <c r="CM78" s="52">
        <f t="shared" ca="1" si="76"/>
        <v>1.2195141760992911</v>
      </c>
      <c r="CN78" s="52">
        <f t="shared" ca="1" si="77"/>
        <v>1.1739625701861038</v>
      </c>
      <c r="CO78" s="52">
        <f t="shared" ca="1" si="78"/>
        <v>1.0985243904794899</v>
      </c>
      <c r="CP78" s="52">
        <f t="shared" ca="1" si="79"/>
        <v>0.98978579897553676</v>
      </c>
      <c r="CQ78" s="52">
        <f t="shared" ca="1" si="80"/>
        <v>0.84811921342606522</v>
      </c>
      <c r="CR78" s="52">
        <f t="shared" ca="1" si="81"/>
        <v>0.68129162832854262</v>
      </c>
      <c r="CS78" s="52">
        <f t="shared" ca="1" si="82"/>
        <v>0.50011249478425757</v>
      </c>
      <c r="CT78" s="52">
        <f t="shared" ca="1" si="83"/>
        <v>0.30614270161717205</v>
      </c>
      <c r="CU78" s="52">
        <f t="shared" ca="1" si="84"/>
        <v>9.4034454544946466E-2</v>
      </c>
      <c r="CV78" s="52">
        <f t="shared" ca="1" si="85"/>
        <v>-0.12939483738474269</v>
      </c>
      <c r="CW78" s="52">
        <f t="shared" ca="1" si="86"/>
        <v>-0.35146982934806581</v>
      </c>
      <c r="CY78" s="51" t="str">
        <f t="shared" ca="1" si="87"/>
        <v>Slope</v>
      </c>
      <c r="CZ78" s="51" t="str">
        <f t="shared" ca="1" si="88"/>
        <v>Slope</v>
      </c>
      <c r="DA78" s="51" t="str">
        <f t="shared" ca="1" si="89"/>
        <v>Slope</v>
      </c>
      <c r="DB78" s="51" t="str">
        <f t="shared" ca="1" si="90"/>
        <v>Slope</v>
      </c>
      <c r="DC78" s="51" t="str">
        <f t="shared" ca="1" si="91"/>
        <v>Slope</v>
      </c>
      <c r="DD78" s="51" t="str">
        <f t="shared" ca="1" si="92"/>
        <v>Slope</v>
      </c>
      <c r="DE78" s="51" t="str">
        <f t="shared" ca="1" si="93"/>
        <v>Slope</v>
      </c>
      <c r="DF78" s="51" t="str">
        <f t="shared" ca="1" si="94"/>
        <v>Slope</v>
      </c>
      <c r="DG78" s="51" t="str">
        <f t="shared" ca="1" si="95"/>
        <v>Slope</v>
      </c>
      <c r="DH78" s="51" t="str">
        <f t="shared" ca="1" si="96"/>
        <v>Slope</v>
      </c>
      <c r="DI78" s="51" t="str">
        <f t="shared" ca="1" si="97"/>
        <v>Slope</v>
      </c>
      <c r="DJ78" s="51" t="str">
        <f t="shared" ca="1" si="98"/>
        <v>Slope</v>
      </c>
      <c r="DK78" s="51" t="str">
        <f t="shared" ca="1" si="99"/>
        <v>Slope</v>
      </c>
      <c r="DL78" s="51" t="str">
        <f t="shared" ca="1" si="100"/>
        <v>Slope</v>
      </c>
      <c r="DM78" s="51" t="str">
        <f t="shared" ca="1" si="101"/>
        <v>Slope</v>
      </c>
      <c r="DN78" s="51" t="str">
        <f t="shared" ca="1" si="102"/>
        <v>Slope</v>
      </c>
      <c r="DO78" s="51" t="str">
        <f t="shared" ca="1" si="103"/>
        <v>Slope</v>
      </c>
      <c r="DP78" s="51" t="str">
        <f t="shared" ca="1" si="104"/>
        <v>Slope</v>
      </c>
      <c r="DQ78" s="51" t="str">
        <f t="shared" ca="1" si="105"/>
        <v>Slope</v>
      </c>
      <c r="DR78" s="51" t="str">
        <f t="shared" ca="1" si="106"/>
        <v>Slope</v>
      </c>
      <c r="DS78" s="51" t="str">
        <f t="shared" ca="1" si="107"/>
        <v>Slope</v>
      </c>
      <c r="DT78" s="51" t="str">
        <f t="shared" ca="1" si="108"/>
        <v>Slope</v>
      </c>
      <c r="DU78" s="51" t="str">
        <f t="shared" ca="1" si="109"/>
        <v>Slope</v>
      </c>
      <c r="DV78" s="51" t="str">
        <f t="shared" ca="1" si="110"/>
        <v>Slope</v>
      </c>
      <c r="DW78" s="51" t="str">
        <f t="shared" ca="1" si="111"/>
        <v>Slope</v>
      </c>
      <c r="DX78" s="51" t="str">
        <f t="shared" ca="1" si="112"/>
        <v>Slope</v>
      </c>
      <c r="DY78" s="51" t="str">
        <f t="shared" ca="1" si="113"/>
        <v>Slope</v>
      </c>
      <c r="DZ78" s="51" t="str">
        <f t="shared" ca="1" si="114"/>
        <v>Slope</v>
      </c>
      <c r="EA78" s="51" t="str">
        <f t="shared" ca="1" si="115"/>
        <v>Slope</v>
      </c>
      <c r="EB78" s="51" t="str">
        <f t="shared" ca="1" si="116"/>
        <v>Slope</v>
      </c>
      <c r="EC78" s="51" t="str">
        <f t="shared" ca="1" si="117"/>
        <v>Slope</v>
      </c>
      <c r="EE78" s="52">
        <f t="shared" ca="1" si="118"/>
        <v>0.62823565933438785</v>
      </c>
      <c r="EF78" s="52">
        <f t="shared" ca="1" si="119"/>
        <v>0.6841615451806855</v>
      </c>
      <c r="EG78" s="52">
        <f t="shared" ca="1" si="120"/>
        <v>0.77085842334641319</v>
      </c>
      <c r="EH78" s="52">
        <f t="shared" ca="1" si="121"/>
        <v>0.88518593389486822</v>
      </c>
      <c r="EI78" s="52">
        <f t="shared" ca="1" si="122"/>
        <v>0.98563949687400443</v>
      </c>
      <c r="EJ78" s="52">
        <f t="shared" ca="1" si="123"/>
        <v>0.85181440129329411</v>
      </c>
      <c r="EK78" s="52">
        <f t="shared" ca="1" si="124"/>
        <v>0.71350583387773181</v>
      </c>
      <c r="EL78" s="52">
        <f t="shared" ca="1" si="125"/>
        <v>0.57471394645765228</v>
      </c>
      <c r="EM78" s="52">
        <f t="shared" ca="1" si="126"/>
        <v>0.43886701109482673</v>
      </c>
      <c r="EN78" s="52">
        <f t="shared" ca="1" si="127"/>
        <v>0.3128011802745565</v>
      </c>
      <c r="EO78" s="52">
        <f t="shared" ca="1" si="128"/>
        <v>0.20030678209572317</v>
      </c>
      <c r="EP78" s="52">
        <f t="shared" ca="1" si="129"/>
        <v>0.10057139245186375</v>
      </c>
      <c r="EQ78" s="52">
        <f t="shared" ca="1" si="130"/>
        <v>1.2968239602122233E-2</v>
      </c>
      <c r="ER78" s="52">
        <f t="shared" ca="1" si="131"/>
        <v>0</v>
      </c>
      <c r="ES78" s="52">
        <f t="shared" ca="1" si="132"/>
        <v>0</v>
      </c>
      <c r="ET78" s="52">
        <f t="shared" ca="1" si="133"/>
        <v>0</v>
      </c>
      <c r="EU78" s="52">
        <f t="shared" ca="1" si="134"/>
        <v>0</v>
      </c>
      <c r="EV78" s="52">
        <f t="shared" ca="1" si="135"/>
        <v>0</v>
      </c>
      <c r="EW78" s="52">
        <f t="shared" ca="1" si="136"/>
        <v>0</v>
      </c>
      <c r="EX78" s="52">
        <f t="shared" ca="1" si="137"/>
        <v>0</v>
      </c>
      <c r="EY78" s="52">
        <f t="shared" ca="1" si="138"/>
        <v>0</v>
      </c>
      <c r="EZ78" s="52">
        <f t="shared" ca="1" si="139"/>
        <v>0</v>
      </c>
      <c r="FA78" s="52">
        <f t="shared" ca="1" si="140"/>
        <v>0</v>
      </c>
      <c r="FB78" s="52">
        <f t="shared" ca="1" si="141"/>
        <v>1.0056202797940283E-2</v>
      </c>
      <c r="FC78" s="52">
        <f t="shared" ca="1" si="142"/>
        <v>0.15172278834741182</v>
      </c>
      <c r="FD78" s="52">
        <f t="shared" ca="1" si="143"/>
        <v>0.31855037344493442</v>
      </c>
      <c r="FE78" s="52">
        <f t="shared" ca="1" si="144"/>
        <v>0.49972950698921947</v>
      </c>
      <c r="FF78" s="52">
        <f t="shared" ca="1" si="145"/>
        <v>0.69369930015630499</v>
      </c>
      <c r="FG78" s="52">
        <f t="shared" ca="1" si="146"/>
        <v>0.90580754722853063</v>
      </c>
      <c r="FH78" s="52">
        <f t="shared" ca="1" si="147"/>
        <v>0.87076316084178029</v>
      </c>
      <c r="FI78" s="52">
        <f t="shared" ca="1" si="148"/>
        <v>0.64868816887845715</v>
      </c>
      <c r="FK78" s="52">
        <f t="shared" ca="1" si="149"/>
        <v>0.98563949687400443</v>
      </c>
      <c r="FL78" s="59">
        <f t="shared" ca="1" si="150"/>
        <v>4</v>
      </c>
      <c r="FM78" s="59" t="str">
        <f t="shared" ca="1" si="151"/>
        <v>Slope</v>
      </c>
      <c r="FN78" s="52">
        <f t="shared" ca="1" si="152"/>
        <v>0.9</v>
      </c>
      <c r="FP78" s="52">
        <f t="shared" ca="1" si="153"/>
        <v>0.54274521977812928</v>
      </c>
      <c r="FQ78" s="52">
        <f t="shared" ca="1" si="154"/>
        <v>0.56138718172689517</v>
      </c>
      <c r="FR78" s="52">
        <f t="shared" ca="1" si="155"/>
        <v>0.57917503000435988</v>
      </c>
      <c r="FS78" s="52">
        <f t="shared" ca="1" si="156"/>
        <v>0.60617308907606715</v>
      </c>
      <c r="FT78" s="52">
        <f t="shared" ca="1" si="157"/>
        <v>0.62854649895800141</v>
      </c>
      <c r="FU78" s="52">
        <f t="shared" ca="1" si="158"/>
        <v>0.57282702265332019</v>
      </c>
      <c r="FV78" s="52">
        <f t="shared" ca="1" si="159"/>
        <v>0.51561305573702176</v>
      </c>
      <c r="FW78" s="52">
        <f t="shared" ca="1" si="160"/>
        <v>0.45823798215255074</v>
      </c>
      <c r="FX78" s="52">
        <f t="shared" ca="1" si="161"/>
        <v>0.40184455925383111</v>
      </c>
      <c r="FY78" s="52">
        <f t="shared" ca="1" si="162"/>
        <v>0.34871150453596328</v>
      </c>
      <c r="FZ78" s="52">
        <f t="shared" ca="1" si="163"/>
        <v>0.30010226069857437</v>
      </c>
      <c r="GA78" s="52">
        <f t="shared" ca="1" si="164"/>
        <v>0.25574601970617683</v>
      </c>
      <c r="GB78" s="52">
        <f t="shared" ca="1" si="165"/>
        <v>0.21543385764515183</v>
      </c>
      <c r="GC78" s="52">
        <f t="shared" ca="1" si="166"/>
        <v>0.19999999999999998</v>
      </c>
      <c r="GD78" s="52">
        <f t="shared" ca="1" si="167"/>
        <v>0.18888888888888888</v>
      </c>
      <c r="GE78" s="52">
        <f t="shared" ca="1" si="168"/>
        <v>0.17777777777777776</v>
      </c>
      <c r="GF78" s="52">
        <f t="shared" ca="1" si="169"/>
        <v>0.16666666666666666</v>
      </c>
      <c r="GG78" s="52">
        <f t="shared" ca="1" si="170"/>
        <v>0.15555555555555556</v>
      </c>
      <c r="GH78" s="52">
        <f t="shared" ca="1" si="171"/>
        <v>0.14444444444444443</v>
      </c>
      <c r="GI78" s="52">
        <f t="shared" ca="1" si="172"/>
        <v>0.13333333333333333</v>
      </c>
      <c r="GJ78" s="52">
        <f t="shared" ca="1" si="173"/>
        <v>0.12222222222222223</v>
      </c>
      <c r="GK78" s="52">
        <f t="shared" ca="1" si="174"/>
        <v>0.11111111111111112</v>
      </c>
      <c r="GL78" s="52">
        <f t="shared" ca="1" si="175"/>
        <v>0.1</v>
      </c>
      <c r="GM78" s="52">
        <f t="shared" ca="1" si="176"/>
        <v>9.2240956488202339E-2</v>
      </c>
      <c r="GN78" s="52">
        <f t="shared" ca="1" si="177"/>
        <v>0.12835204056024835</v>
      </c>
      <c r="GO78" s="52">
        <f t="shared" ca="1" si="178"/>
        <v>0.17285012448164477</v>
      </c>
      <c r="GP78" s="52">
        <f t="shared" ca="1" si="179"/>
        <v>0.22213205788529533</v>
      </c>
      <c r="GQ78" s="52">
        <f t="shared" ca="1" si="180"/>
        <v>0.27567754449654608</v>
      </c>
      <c r="GR78" s="52">
        <f t="shared" ca="1" si="181"/>
        <v>0.3352691824095102</v>
      </c>
      <c r="GS78" s="52">
        <f t="shared" ca="1" si="182"/>
        <v>0.31247660916948228</v>
      </c>
      <c r="GT78" s="52">
        <f t="shared" ca="1" si="183"/>
        <v>0.22734050073726347</v>
      </c>
      <c r="GV78" s="52">
        <f t="shared" ca="1" si="184"/>
        <v>0.62854649895800141</v>
      </c>
      <c r="GW78" s="59">
        <f t="shared" ca="1" si="185"/>
        <v>4</v>
      </c>
      <c r="GX78" s="52">
        <f t="shared" ca="1" si="186"/>
        <v>0.98563949687400443</v>
      </c>
      <c r="GY78" s="52" t="str">
        <f t="shared" ca="1" si="187"/>
        <v>Slope</v>
      </c>
      <c r="GZ78" s="52">
        <f t="shared" ca="1" si="188"/>
        <v>0.9</v>
      </c>
      <c r="HB78" s="58">
        <f t="shared" si="189"/>
        <v>1.5328572690486899E-2</v>
      </c>
      <c r="HC78" s="58"/>
      <c r="HE78" s="52">
        <f t="shared" si="190"/>
        <v>0.92412356518208982</v>
      </c>
      <c r="HF78" s="52">
        <f t="shared" si="191"/>
        <v>0</v>
      </c>
      <c r="HH78" s="52">
        <f t="shared" ca="1" si="192"/>
        <v>0.98563949687400443</v>
      </c>
      <c r="HI78" s="52" t="str">
        <f t="shared" ca="1" si="193"/>
        <v>Slope</v>
      </c>
      <c r="HJ78" s="59">
        <f t="shared" ca="1" si="194"/>
        <v>2</v>
      </c>
      <c r="HK78" s="52">
        <f t="shared" ca="1" si="195"/>
        <v>0.9</v>
      </c>
      <c r="HL78" s="52">
        <f t="shared" si="196"/>
        <v>0</v>
      </c>
      <c r="HM78" s="52">
        <f t="shared" si="197"/>
        <v>20</v>
      </c>
      <c r="HN78" s="52">
        <f t="shared" si="198"/>
        <v>-20</v>
      </c>
      <c r="HP78" s="52">
        <f t="shared" si="201"/>
        <v>1.5308074653148495E-4</v>
      </c>
      <c r="HR78" s="52">
        <f t="shared" si="199"/>
        <v>2.8447921681789054E-4</v>
      </c>
      <c r="HS78">
        <f t="shared" si="200"/>
        <v>2.0608742351674253E-3</v>
      </c>
    </row>
    <row r="79" spans="1:227" x14ac:dyDescent="0.2">
      <c r="A79" s="45">
        <v>41</v>
      </c>
      <c r="B79" s="35">
        <f t="shared" si="38"/>
        <v>4.6296296296296328E-3</v>
      </c>
      <c r="C79" s="28">
        <v>1.5328572690486899</v>
      </c>
      <c r="D79" s="95">
        <v>0</v>
      </c>
      <c r="E79" s="95">
        <v>999999</v>
      </c>
      <c r="F79" s="37">
        <f t="shared" si="202"/>
        <v>166666.5</v>
      </c>
      <c r="G79" s="38">
        <f t="shared" si="205"/>
        <v>0</v>
      </c>
      <c r="H79" s="102">
        <v>20</v>
      </c>
      <c r="I79" s="102">
        <v>2000</v>
      </c>
      <c r="J79" s="28">
        <v>2.61608898639679</v>
      </c>
      <c r="K79" s="126">
        <f t="shared" si="206"/>
        <v>2.61608898639679E-2</v>
      </c>
      <c r="L79" s="30">
        <f t="shared" si="203"/>
        <v>2.61608898639679E-2</v>
      </c>
      <c r="M79" s="101">
        <f t="shared" si="204"/>
        <v>1.5328572690486899</v>
      </c>
      <c r="N79" s="103">
        <f t="shared" si="39"/>
        <v>5.4161585867405011E-4</v>
      </c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D79" s="52">
        <f t="shared" ca="1" si="40"/>
        <v>0.94135766996741066</v>
      </c>
      <c r="AE79" s="52">
        <f t="shared" ca="1" si="40"/>
        <v>1.0000000000000002</v>
      </c>
      <c r="AF79" s="52">
        <f t="shared" ca="1" si="40"/>
        <v>0.94971305390569227</v>
      </c>
      <c r="AG79" s="52">
        <f t="shared" ca="1" si="40"/>
        <v>0.83452562040297407</v>
      </c>
      <c r="AH79" s="52">
        <f t="shared" ca="1" si="41"/>
        <v>0.69348647952109266</v>
      </c>
      <c r="AI79" s="52">
        <f t="shared" ca="1" si="41"/>
        <v>0.54667133747174257</v>
      </c>
      <c r="AJ79" s="52">
        <f t="shared" ca="1" si="41"/>
        <v>0.39868526617815053</v>
      </c>
      <c r="AK79" s="52">
        <f t="shared" ca="1" si="41"/>
        <v>0.25278174794194924</v>
      </c>
      <c r="AL79" s="52">
        <f t="shared" ca="1" si="42"/>
        <v>0.10865291490788327</v>
      </c>
      <c r="AM79" s="52">
        <f t="shared" ca="1" si="42"/>
        <v>-2.6596566028777129E-2</v>
      </c>
      <c r="AN79" s="52">
        <f t="shared" ca="1" si="42"/>
        <v>-0.14897450588053812</v>
      </c>
      <c r="AO79" s="52">
        <f t="shared" ca="1" si="42"/>
        <v>-0.25701379012783404</v>
      </c>
      <c r="AP79" s="52">
        <f t="shared" ca="1" si="43"/>
        <v>-0.35043246010550128</v>
      </c>
      <c r="AQ79" s="52">
        <f t="shared" ca="1" si="43"/>
        <v>-0.43116545976893467</v>
      </c>
      <c r="AR79" s="52">
        <f t="shared" ca="1" si="43"/>
        <v>-0.49980695719021179</v>
      </c>
      <c r="AS79" s="52">
        <f t="shared" ca="1" si="43"/>
        <v>-0.55691433160128156</v>
      </c>
      <c r="AT79" s="52">
        <f t="shared" ca="1" si="44"/>
        <v>-0.60186548321267985</v>
      </c>
      <c r="AU79" s="52">
        <f t="shared" ca="1" si="44"/>
        <v>-0.63572547009553471</v>
      </c>
      <c r="AV79" s="52">
        <f t="shared" ca="1" si="44"/>
        <v>-0.65973409254808801</v>
      </c>
      <c r="AW79" s="52">
        <f t="shared" ca="1" si="44"/>
        <v>-0.67463379985430683</v>
      </c>
      <c r="AX79" s="52">
        <f t="shared" ca="1" si="45"/>
        <v>-0.69636240708814667</v>
      </c>
      <c r="AY79" s="52">
        <f t="shared" ca="1" si="45"/>
        <v>-0.72512461061118449</v>
      </c>
      <c r="AZ79" s="52">
        <f t="shared" ca="1" si="45"/>
        <v>-0.75837681412118785</v>
      </c>
      <c r="BA79" s="52">
        <f t="shared" ca="1" si="45"/>
        <v>-0.78660485967473848</v>
      </c>
      <c r="BB79" s="52">
        <f t="shared" ca="1" si="46"/>
        <v>-0.79627155955045736</v>
      </c>
      <c r="BC79" s="52">
        <f t="shared" ca="1" si="46"/>
        <v>-0.77876663403356983</v>
      </c>
      <c r="BD79" s="52">
        <f t="shared" ca="1" si="46"/>
        <v>-0.73086663166458432</v>
      </c>
      <c r="BE79" s="52">
        <f t="shared" ca="1" si="46"/>
        <v>-0.65225785021393112</v>
      </c>
      <c r="BF79" s="52">
        <f t="shared" ca="1" si="47"/>
        <v>-0.53382166925619912</v>
      </c>
      <c r="BG79" s="52">
        <f t="shared" ca="1" si="47"/>
        <v>-0.37626305633124291</v>
      </c>
      <c r="BH79" s="52">
        <f t="shared" ca="1" si="47"/>
        <v>-0.19989055062960137</v>
      </c>
      <c r="BJ79" s="52">
        <f t="shared" si="48"/>
        <v>1.3080444931983951E-3</v>
      </c>
      <c r="BK79" s="52">
        <f t="shared" si="49"/>
        <v>-2.2929957488010974E-3</v>
      </c>
      <c r="BL79" s="52">
        <f t="shared" si="50"/>
        <v>-1.1464978744005485E-4</v>
      </c>
      <c r="BM79" s="52">
        <f t="shared" si="51"/>
        <v>-1.1464978744005485E-4</v>
      </c>
      <c r="BN79" s="52">
        <f t="shared" si="52"/>
        <v>0</v>
      </c>
      <c r="BO79" s="52">
        <f t="shared" si="53"/>
        <v>0</v>
      </c>
      <c r="BP79" s="52">
        <f t="shared" si="54"/>
        <v>2.25776658777367E-3</v>
      </c>
      <c r="BQ79" s="52">
        <f t="shared" si="55"/>
        <v>0.05</v>
      </c>
      <c r="BS79" s="52">
        <f t="shared" ca="1" si="56"/>
        <v>-0.31599645304583746</v>
      </c>
      <c r="BT79" s="52">
        <f t="shared" ca="1" si="57"/>
        <v>-0.22929957488010977</v>
      </c>
      <c r="BU79" s="52">
        <f t="shared" ca="1" si="58"/>
        <v>-0.11497206433165476</v>
      </c>
      <c r="BV79" s="52">
        <f t="shared" ca="1" si="59"/>
        <v>1.4202504899472604E-2</v>
      </c>
      <c r="BW79" s="52">
        <f t="shared" ca="1" si="60"/>
        <v>0.14802760048018299</v>
      </c>
      <c r="BX79" s="52">
        <f t="shared" ca="1" si="61"/>
        <v>0.28633616789574529</v>
      </c>
      <c r="BY79" s="52">
        <f t="shared" ca="1" si="62"/>
        <v>0.42512805531582487</v>
      </c>
      <c r="BZ79" s="52">
        <f t="shared" ca="1" si="63"/>
        <v>0.56097499067865031</v>
      </c>
      <c r="CA79" s="52">
        <f t="shared" ca="1" si="64"/>
        <v>0.68704082149892054</v>
      </c>
      <c r="CB79" s="52">
        <f t="shared" ca="1" si="65"/>
        <v>0.79953521967775387</v>
      </c>
      <c r="CC79" s="52">
        <f t="shared" ca="1" si="66"/>
        <v>0.89927060932161329</v>
      </c>
      <c r="CD79" s="52">
        <f t="shared" ca="1" si="67"/>
        <v>0.98687376217135481</v>
      </c>
      <c r="CE79" s="52">
        <f t="shared" ca="1" si="68"/>
        <v>1.0597911061298462</v>
      </c>
      <c r="CF79" s="52">
        <f t="shared" ca="1" si="69"/>
        <v>1.1209828012112166</v>
      </c>
      <c r="CG79" s="52">
        <f t="shared" ca="1" si="70"/>
        <v>1.1705460449860945</v>
      </c>
      <c r="CH79" s="52">
        <f t="shared" ca="1" si="71"/>
        <v>1.2090999363591115</v>
      </c>
      <c r="CI79" s="52">
        <f t="shared" ca="1" si="72"/>
        <v>1.2322856474427444</v>
      </c>
      <c r="CJ79" s="52">
        <f t="shared" ca="1" si="73"/>
        <v>1.2410836543347086</v>
      </c>
      <c r="CK79" s="52">
        <f t="shared" ca="1" si="74"/>
        <v>1.2376455039747301</v>
      </c>
      <c r="CL79" s="52">
        <f t="shared" ca="1" si="75"/>
        <v>1.2195141760992911</v>
      </c>
      <c r="CM79" s="52">
        <f t="shared" ca="1" si="76"/>
        <v>1.1739625701861038</v>
      </c>
      <c r="CN79" s="52">
        <f t="shared" ca="1" si="77"/>
        <v>1.0985243904794899</v>
      </c>
      <c r="CO79" s="52">
        <f t="shared" ca="1" si="78"/>
        <v>0.98978579897553676</v>
      </c>
      <c r="CP79" s="52">
        <f t="shared" ca="1" si="79"/>
        <v>0.84811921342606522</v>
      </c>
      <c r="CQ79" s="52">
        <f t="shared" ca="1" si="80"/>
        <v>0.68129162832854262</v>
      </c>
      <c r="CR79" s="52">
        <f t="shared" ca="1" si="81"/>
        <v>0.50011249478425757</v>
      </c>
      <c r="CS79" s="52">
        <f t="shared" ca="1" si="82"/>
        <v>0.30614270161717205</v>
      </c>
      <c r="CT79" s="52">
        <f t="shared" ca="1" si="83"/>
        <v>9.4034454544946466E-2</v>
      </c>
      <c r="CU79" s="52">
        <f t="shared" ca="1" si="84"/>
        <v>-0.12939483738474269</v>
      </c>
      <c r="CV79" s="52">
        <f t="shared" ca="1" si="85"/>
        <v>-0.35146982934806581</v>
      </c>
      <c r="CW79" s="52">
        <f t="shared" ca="1" si="86"/>
        <v>-0.55920782048375339</v>
      </c>
      <c r="CY79" s="51" t="str">
        <f t="shared" ca="1" si="87"/>
        <v>Slope</v>
      </c>
      <c r="CZ79" s="51" t="str">
        <f t="shared" ca="1" si="88"/>
        <v>Slope</v>
      </c>
      <c r="DA79" s="51" t="str">
        <f t="shared" ca="1" si="89"/>
        <v>Slope</v>
      </c>
      <c r="DB79" s="51" t="str">
        <f t="shared" ca="1" si="90"/>
        <v>Slope</v>
      </c>
      <c r="DC79" s="51" t="str">
        <f t="shared" ca="1" si="91"/>
        <v>Slope</v>
      </c>
      <c r="DD79" s="51" t="str">
        <f t="shared" ca="1" si="92"/>
        <v>Slope</v>
      </c>
      <c r="DE79" s="51" t="str">
        <f t="shared" ca="1" si="93"/>
        <v>Slope</v>
      </c>
      <c r="DF79" s="51" t="str">
        <f t="shared" ca="1" si="94"/>
        <v>Slope</v>
      </c>
      <c r="DG79" s="51" t="str">
        <f t="shared" ca="1" si="95"/>
        <v>Slope</v>
      </c>
      <c r="DH79" s="51" t="str">
        <f t="shared" ca="1" si="96"/>
        <v>Slope</v>
      </c>
      <c r="DI79" s="51" t="str">
        <f t="shared" ca="1" si="97"/>
        <v>Slope</v>
      </c>
      <c r="DJ79" s="51" t="str">
        <f t="shared" ca="1" si="98"/>
        <v>Slope</v>
      </c>
      <c r="DK79" s="51" t="str">
        <f t="shared" ca="1" si="99"/>
        <v>Slope</v>
      </c>
      <c r="DL79" s="51" t="str">
        <f t="shared" ca="1" si="100"/>
        <v>Slope</v>
      </c>
      <c r="DM79" s="51" t="str">
        <f t="shared" ca="1" si="101"/>
        <v>Slope</v>
      </c>
      <c r="DN79" s="51" t="str">
        <f t="shared" ca="1" si="102"/>
        <v>Slope</v>
      </c>
      <c r="DO79" s="51" t="str">
        <f t="shared" ca="1" si="103"/>
        <v>Slope</v>
      </c>
      <c r="DP79" s="51" t="str">
        <f t="shared" ca="1" si="104"/>
        <v>Slope</v>
      </c>
      <c r="DQ79" s="51" t="str">
        <f t="shared" ca="1" si="105"/>
        <v>Slope</v>
      </c>
      <c r="DR79" s="51" t="str">
        <f t="shared" ca="1" si="106"/>
        <v>Slope</v>
      </c>
      <c r="DS79" s="51" t="str">
        <f t="shared" ca="1" si="107"/>
        <v>Slope</v>
      </c>
      <c r="DT79" s="51" t="str">
        <f t="shared" ca="1" si="108"/>
        <v>Slope</v>
      </c>
      <c r="DU79" s="51" t="str">
        <f t="shared" ca="1" si="109"/>
        <v>Slope</v>
      </c>
      <c r="DV79" s="51" t="str">
        <f t="shared" ca="1" si="110"/>
        <v>Slope</v>
      </c>
      <c r="DW79" s="51" t="str">
        <f t="shared" ca="1" si="111"/>
        <v>Slope</v>
      </c>
      <c r="DX79" s="51" t="str">
        <f t="shared" ca="1" si="112"/>
        <v>Slope</v>
      </c>
      <c r="DY79" s="51" t="str">
        <f t="shared" ca="1" si="113"/>
        <v>Slope</v>
      </c>
      <c r="DZ79" s="51" t="str">
        <f t="shared" ca="1" si="114"/>
        <v>Slope</v>
      </c>
      <c r="EA79" s="51" t="str">
        <f t="shared" ca="1" si="115"/>
        <v>Slope</v>
      </c>
      <c r="EB79" s="51" t="str">
        <f t="shared" ca="1" si="116"/>
        <v>Slope</v>
      </c>
      <c r="EC79" s="51" t="str">
        <f t="shared" ca="1" si="117"/>
        <v>Slope</v>
      </c>
      <c r="EE79" s="52">
        <f t="shared" ca="1" si="118"/>
        <v>0.68411819674160257</v>
      </c>
      <c r="EF79" s="52">
        <f t="shared" ca="1" si="119"/>
        <v>0.77081507490733026</v>
      </c>
      <c r="EG79" s="52">
        <f t="shared" ca="1" si="120"/>
        <v>0.88514258545578528</v>
      </c>
      <c r="EH79" s="52">
        <f t="shared" ca="1" si="121"/>
        <v>0.98568284531308736</v>
      </c>
      <c r="EI79" s="52">
        <f t="shared" ca="1" si="122"/>
        <v>0.85185774973237693</v>
      </c>
      <c r="EJ79" s="52">
        <f t="shared" ca="1" si="123"/>
        <v>0.71354918231681463</v>
      </c>
      <c r="EK79" s="52">
        <f t="shared" ca="1" si="124"/>
        <v>0.57475729489673499</v>
      </c>
      <c r="EL79" s="52">
        <f t="shared" ca="1" si="125"/>
        <v>0.43891035953390967</v>
      </c>
      <c r="EM79" s="52">
        <f t="shared" ca="1" si="126"/>
        <v>0.31284452871363944</v>
      </c>
      <c r="EN79" s="52">
        <f t="shared" ca="1" si="127"/>
        <v>0.2003501305348061</v>
      </c>
      <c r="EO79" s="52">
        <f t="shared" ca="1" si="128"/>
        <v>0.10061474089094669</v>
      </c>
      <c r="EP79" s="52">
        <f t="shared" ca="1" si="129"/>
        <v>1.3011588041205169E-2</v>
      </c>
      <c r="EQ79" s="52">
        <f t="shared" ca="1" si="130"/>
        <v>0</v>
      </c>
      <c r="ER79" s="52">
        <f t="shared" ca="1" si="131"/>
        <v>0</v>
      </c>
      <c r="ES79" s="52">
        <f t="shared" ca="1" si="132"/>
        <v>0</v>
      </c>
      <c r="ET79" s="52">
        <f t="shared" ca="1" si="133"/>
        <v>0</v>
      </c>
      <c r="EU79" s="52">
        <f t="shared" ca="1" si="134"/>
        <v>0</v>
      </c>
      <c r="EV79" s="52">
        <f t="shared" ca="1" si="135"/>
        <v>0</v>
      </c>
      <c r="EW79" s="52">
        <f t="shared" ca="1" si="136"/>
        <v>0</v>
      </c>
      <c r="EX79" s="52">
        <f t="shared" ca="1" si="137"/>
        <v>0</v>
      </c>
      <c r="EY79" s="52">
        <f t="shared" ca="1" si="138"/>
        <v>0</v>
      </c>
      <c r="EZ79" s="52">
        <f t="shared" ca="1" si="139"/>
        <v>0</v>
      </c>
      <c r="FA79" s="52">
        <f t="shared" ca="1" si="140"/>
        <v>1.0099551237023219E-2</v>
      </c>
      <c r="FB79" s="52">
        <f t="shared" ca="1" si="141"/>
        <v>0.15176613678649475</v>
      </c>
      <c r="FC79" s="52">
        <f t="shared" ca="1" si="142"/>
        <v>0.31859372188401736</v>
      </c>
      <c r="FD79" s="52">
        <f t="shared" ca="1" si="143"/>
        <v>0.49977285542830241</v>
      </c>
      <c r="FE79" s="52">
        <f t="shared" ca="1" si="144"/>
        <v>0.69374264859538792</v>
      </c>
      <c r="FF79" s="52">
        <f t="shared" ca="1" si="145"/>
        <v>0.90585089566761345</v>
      </c>
      <c r="FG79" s="52">
        <f t="shared" ca="1" si="146"/>
        <v>0.87071981240269736</v>
      </c>
      <c r="FH79" s="52">
        <f t="shared" ca="1" si="147"/>
        <v>0.64864482043937421</v>
      </c>
      <c r="FI79" s="52">
        <f t="shared" ca="1" si="148"/>
        <v>0.44090682930368663</v>
      </c>
      <c r="FK79" s="52">
        <f t="shared" ca="1" si="149"/>
        <v>0.98568284531308736</v>
      </c>
      <c r="FL79" s="59">
        <f t="shared" ca="1" si="150"/>
        <v>3</v>
      </c>
      <c r="FM79" s="59" t="str">
        <f t="shared" ca="1" si="151"/>
        <v>Slope</v>
      </c>
      <c r="FN79" s="52">
        <f t="shared" ca="1" si="152"/>
        <v>0.93333333333333335</v>
      </c>
      <c r="FP79" s="52">
        <f t="shared" ca="1" si="153"/>
        <v>0.56137273224720086</v>
      </c>
      <c r="FQ79" s="52">
        <f t="shared" ca="1" si="154"/>
        <v>0.59027169163577664</v>
      </c>
      <c r="FR79" s="52">
        <f t="shared" ca="1" si="155"/>
        <v>0.61726975070748391</v>
      </c>
      <c r="FS79" s="52">
        <f t="shared" ca="1" si="156"/>
        <v>0.6396720595488069</v>
      </c>
      <c r="FT79" s="52">
        <f t="shared" ca="1" si="157"/>
        <v>0.58395258324412569</v>
      </c>
      <c r="FU79" s="52">
        <f t="shared" ca="1" si="158"/>
        <v>0.52673861632782704</v>
      </c>
      <c r="FV79" s="52">
        <f t="shared" ca="1" si="159"/>
        <v>0.46936354274335612</v>
      </c>
      <c r="FW79" s="52">
        <f t="shared" ca="1" si="160"/>
        <v>0.41297011984463655</v>
      </c>
      <c r="FX79" s="52">
        <f t="shared" ca="1" si="161"/>
        <v>0.35983706512676866</v>
      </c>
      <c r="FY79" s="52">
        <f t="shared" ca="1" si="162"/>
        <v>0.31122782128937981</v>
      </c>
      <c r="FZ79" s="52">
        <f t="shared" ca="1" si="163"/>
        <v>0.26687158029698221</v>
      </c>
      <c r="GA79" s="52">
        <f t="shared" ca="1" si="164"/>
        <v>0.22655941823595729</v>
      </c>
      <c r="GB79" s="52">
        <f t="shared" ca="1" si="165"/>
        <v>0.21111111111111108</v>
      </c>
      <c r="GC79" s="52">
        <f t="shared" ca="1" si="166"/>
        <v>0.19999999999999998</v>
      </c>
      <c r="GD79" s="52">
        <f t="shared" ca="1" si="167"/>
        <v>0.18888888888888888</v>
      </c>
      <c r="GE79" s="52">
        <f t="shared" ca="1" si="168"/>
        <v>0.17777777777777776</v>
      </c>
      <c r="GF79" s="52">
        <f t="shared" ca="1" si="169"/>
        <v>0.16666666666666666</v>
      </c>
      <c r="GG79" s="52">
        <f t="shared" ca="1" si="170"/>
        <v>0.15555555555555556</v>
      </c>
      <c r="GH79" s="52">
        <f t="shared" ca="1" si="171"/>
        <v>0.14444444444444443</v>
      </c>
      <c r="GI79" s="52">
        <f t="shared" ca="1" si="172"/>
        <v>0.13333333333333333</v>
      </c>
      <c r="GJ79" s="52">
        <f t="shared" ca="1" si="173"/>
        <v>0.12222222222222223</v>
      </c>
      <c r="GK79" s="52">
        <f t="shared" ca="1" si="174"/>
        <v>0.11111111111111112</v>
      </c>
      <c r="GL79" s="52">
        <f t="shared" ca="1" si="175"/>
        <v>0.10336651707900775</v>
      </c>
      <c r="GM79" s="52">
        <f t="shared" ca="1" si="176"/>
        <v>0.13947760115105381</v>
      </c>
      <c r="GN79" s="52">
        <f t="shared" ca="1" si="177"/>
        <v>0.18397568507245021</v>
      </c>
      <c r="GO79" s="52">
        <f t="shared" ca="1" si="178"/>
        <v>0.23325761847610077</v>
      </c>
      <c r="GP79" s="52">
        <f t="shared" ca="1" si="179"/>
        <v>0.28680310508735152</v>
      </c>
      <c r="GQ79" s="52">
        <f t="shared" ca="1" si="180"/>
        <v>0.34639474300031559</v>
      </c>
      <c r="GR79" s="52">
        <f t="shared" ca="1" si="181"/>
        <v>0.32357327080089909</v>
      </c>
      <c r="GS79" s="52">
        <f t="shared" ca="1" si="182"/>
        <v>0.23843716236868029</v>
      </c>
      <c r="GT79" s="52">
        <f t="shared" ca="1" si="183"/>
        <v>0.15808005421233998</v>
      </c>
      <c r="GV79" s="52">
        <f t="shared" ca="1" si="184"/>
        <v>0.6396720595488069</v>
      </c>
      <c r="GW79" s="59">
        <f t="shared" ca="1" si="185"/>
        <v>3</v>
      </c>
      <c r="GX79" s="52">
        <f t="shared" ca="1" si="186"/>
        <v>0.98568284531308736</v>
      </c>
      <c r="GY79" s="52" t="str">
        <f t="shared" ca="1" si="187"/>
        <v>Slope</v>
      </c>
      <c r="GZ79" s="52">
        <f t="shared" ca="1" si="188"/>
        <v>0.93333333333333335</v>
      </c>
      <c r="HB79" s="58">
        <f t="shared" si="189"/>
        <v>2.61608898639679E-2</v>
      </c>
      <c r="HC79" s="58"/>
      <c r="HE79" s="52">
        <f t="shared" si="190"/>
        <v>0.87050359517335885</v>
      </c>
      <c r="HF79" s="52">
        <f t="shared" si="191"/>
        <v>0</v>
      </c>
      <c r="HH79" s="52">
        <f t="shared" ca="1" si="192"/>
        <v>0.98568284531308736</v>
      </c>
      <c r="HI79" s="52" t="str">
        <f t="shared" ca="1" si="193"/>
        <v>Slope</v>
      </c>
      <c r="HJ79" s="59">
        <f t="shared" ca="1" si="194"/>
        <v>2</v>
      </c>
      <c r="HK79" s="52">
        <f t="shared" ca="1" si="195"/>
        <v>0.93333333333333335</v>
      </c>
      <c r="HL79" s="52">
        <f t="shared" si="196"/>
        <v>0</v>
      </c>
      <c r="HM79" s="52">
        <f t="shared" si="197"/>
        <v>20</v>
      </c>
      <c r="HN79" s="52">
        <f t="shared" si="198"/>
        <v>-20</v>
      </c>
      <c r="HP79" s="52">
        <f t="shared" si="201"/>
        <v>5.4161585867405011E-4</v>
      </c>
      <c r="HR79" s="52">
        <f t="shared" si="199"/>
        <v>2.9791611021208318E-4</v>
      </c>
      <c r="HS79">
        <f t="shared" si="200"/>
        <v>2.25776658777367E-3</v>
      </c>
    </row>
    <row r="80" spans="1:227" x14ac:dyDescent="0.2">
      <c r="A80" s="45">
        <v>42</v>
      </c>
      <c r="B80" s="35">
        <f t="shared" si="38"/>
        <v>4.7453703703703737E-3</v>
      </c>
      <c r="C80" s="28">
        <v>2.61608898639679</v>
      </c>
      <c r="D80" s="95">
        <v>0</v>
      </c>
      <c r="E80" s="95">
        <v>999999</v>
      </c>
      <c r="F80" s="37">
        <f t="shared" si="202"/>
        <v>166666.5</v>
      </c>
      <c r="G80" s="38">
        <f t="shared" si="205"/>
        <v>0</v>
      </c>
      <c r="H80" s="102">
        <v>20</v>
      </c>
      <c r="I80" s="102">
        <v>2000</v>
      </c>
      <c r="J80" s="28">
        <v>3.1947514414787301</v>
      </c>
      <c r="K80" s="126">
        <f t="shared" si="206"/>
        <v>3.1947514414787298E-2</v>
      </c>
      <c r="L80" s="30">
        <f t="shared" si="203"/>
        <v>3.1947514414787298E-2</v>
      </c>
      <c r="M80" s="101">
        <f t="shared" si="204"/>
        <v>2.61608898639679</v>
      </c>
      <c r="N80" s="103">
        <f t="shared" si="39"/>
        <v>2.893312275409701E-4</v>
      </c>
      <c r="P80" s="67"/>
      <c r="Q80" s="67"/>
      <c r="R80" s="67"/>
      <c r="S80" s="67"/>
      <c r="T80" s="67"/>
      <c r="U80" s="67"/>
      <c r="V80" s="67"/>
      <c r="W80" s="67"/>
      <c r="X80" s="67"/>
      <c r="Y80" s="67"/>
      <c r="Z80" s="67"/>
      <c r="AA80" s="67"/>
      <c r="AD80" s="52">
        <f t="shared" ca="1" si="40"/>
        <v>0.94971305390569227</v>
      </c>
      <c r="AE80" s="52">
        <f t="shared" ca="1" si="40"/>
        <v>0.99999999999999978</v>
      </c>
      <c r="AF80" s="52">
        <f t="shared" ca="1" si="40"/>
        <v>0.96164376795765782</v>
      </c>
      <c r="AG80" s="52">
        <f t="shared" ca="1" si="40"/>
        <v>0.8721256886891654</v>
      </c>
      <c r="AH80" s="52">
        <f t="shared" ca="1" si="41"/>
        <v>0.75992535866320199</v>
      </c>
      <c r="AI80" s="52">
        <f t="shared" ca="1" si="41"/>
        <v>0.63767543032257845</v>
      </c>
      <c r="AJ80" s="52">
        <f t="shared" ca="1" si="41"/>
        <v>0.51210723842323314</v>
      </c>
      <c r="AK80" s="52">
        <f t="shared" ca="1" si="41"/>
        <v>0.38254326938316507</v>
      </c>
      <c r="AL80" s="52">
        <f t="shared" ca="1" si="42"/>
        <v>0.25491043185049966</v>
      </c>
      <c r="AM80" s="52">
        <f t="shared" ca="1" si="42"/>
        <v>0.13353420700397348</v>
      </c>
      <c r="AN80" s="52">
        <f t="shared" ca="1" si="42"/>
        <v>2.224687305413129E-2</v>
      </c>
      <c r="AO80" s="52">
        <f t="shared" ca="1" si="42"/>
        <v>-7.6309097642346918E-2</v>
      </c>
      <c r="AP80" s="52">
        <f t="shared" ca="1" si="43"/>
        <v>-0.1636234205811774</v>
      </c>
      <c r="AQ80" s="52">
        <f t="shared" ca="1" si="43"/>
        <v>-0.24006491037382</v>
      </c>
      <c r="AR80" s="52">
        <f t="shared" ca="1" si="43"/>
        <v>-0.30616440946294671</v>
      </c>
      <c r="AS80" s="52">
        <f t="shared" ca="1" si="43"/>
        <v>-0.36128860896278442</v>
      </c>
      <c r="AT80" s="52">
        <f t="shared" ca="1" si="44"/>
        <v>-0.40619735080209124</v>
      </c>
      <c r="AU80" s="52">
        <f t="shared" ca="1" si="44"/>
        <v>-0.44176420680881978</v>
      </c>
      <c r="AV80" s="52">
        <f t="shared" ca="1" si="44"/>
        <v>-0.46839998137058958</v>
      </c>
      <c r="AW80" s="52">
        <f t="shared" ca="1" si="44"/>
        <v>-0.50326466381586565</v>
      </c>
      <c r="AX80" s="52">
        <f t="shared" ca="1" si="45"/>
        <v>-0.55053561207473245</v>
      </c>
      <c r="AY80" s="52">
        <f t="shared" ca="1" si="45"/>
        <v>-0.61158649827141032</v>
      </c>
      <c r="AZ80" s="52">
        <f t="shared" ca="1" si="45"/>
        <v>-0.67774918415186658</v>
      </c>
      <c r="BA80" s="52">
        <f t="shared" ca="1" si="45"/>
        <v>-0.73438678903523158</v>
      </c>
      <c r="BB80" s="52">
        <f t="shared" ca="1" si="46"/>
        <v>-0.77030082856169257</v>
      </c>
      <c r="BC80" s="52">
        <f t="shared" ca="1" si="46"/>
        <v>-0.78079747527927545</v>
      </c>
      <c r="BD80" s="52">
        <f t="shared" ca="1" si="46"/>
        <v>-0.76521664025844327</v>
      </c>
      <c r="BE80" s="52">
        <f t="shared" ca="1" si="46"/>
        <v>-0.71105438282095801</v>
      </c>
      <c r="BF80" s="52">
        <f t="shared" ca="1" si="47"/>
        <v>-0.61061054085315825</v>
      </c>
      <c r="BG80" s="52">
        <f t="shared" ca="1" si="47"/>
        <v>-0.47305539773204447</v>
      </c>
      <c r="BH80" s="52">
        <f t="shared" ca="1" si="47"/>
        <v>-0.33284032946021797</v>
      </c>
      <c r="BJ80" s="52">
        <f t="shared" si="48"/>
        <v>1.5973757207393652E-3</v>
      </c>
      <c r="BK80" s="52">
        <f t="shared" si="49"/>
        <v>-1.1497206433165471E-3</v>
      </c>
      <c r="BL80" s="52">
        <f t="shared" si="50"/>
        <v>-5.7486032165827332E-5</v>
      </c>
      <c r="BM80" s="52">
        <f t="shared" si="51"/>
        <v>-5.7486032165827332E-5</v>
      </c>
      <c r="BN80" s="52">
        <f t="shared" si="52"/>
        <v>0</v>
      </c>
      <c r="BO80" s="52">
        <f t="shared" si="53"/>
        <v>0</v>
      </c>
      <c r="BP80" s="52">
        <f t="shared" si="54"/>
        <v>2.5785037248874073E-3</v>
      </c>
      <c r="BQ80" s="52">
        <f t="shared" si="55"/>
        <v>0.05</v>
      </c>
      <c r="BS80" s="52">
        <f t="shared" ca="1" si="56"/>
        <v>-0.22929957488010977</v>
      </c>
      <c r="BT80" s="52">
        <f t="shared" ca="1" si="57"/>
        <v>-0.11497206433165476</v>
      </c>
      <c r="BU80" s="52">
        <f t="shared" ca="1" si="58"/>
        <v>1.4202504899472604E-2</v>
      </c>
      <c r="BV80" s="52">
        <f t="shared" ca="1" si="59"/>
        <v>0.14802760048018299</v>
      </c>
      <c r="BW80" s="52">
        <f t="shared" ca="1" si="60"/>
        <v>0.28633616789574529</v>
      </c>
      <c r="BX80" s="52">
        <f t="shared" ca="1" si="61"/>
        <v>0.42512805531582487</v>
      </c>
      <c r="BY80" s="52">
        <f t="shared" ca="1" si="62"/>
        <v>0.56097499067865031</v>
      </c>
      <c r="BZ80" s="52">
        <f t="shared" ca="1" si="63"/>
        <v>0.68704082149892054</v>
      </c>
      <c r="CA80" s="52">
        <f t="shared" ca="1" si="64"/>
        <v>0.79953521967775387</v>
      </c>
      <c r="CB80" s="52">
        <f t="shared" ca="1" si="65"/>
        <v>0.89927060932161329</v>
      </c>
      <c r="CC80" s="52">
        <f t="shared" ca="1" si="66"/>
        <v>0.98687376217135481</v>
      </c>
      <c r="CD80" s="52">
        <f t="shared" ca="1" si="67"/>
        <v>1.0597911061298462</v>
      </c>
      <c r="CE80" s="52">
        <f t="shared" ca="1" si="68"/>
        <v>1.1209828012112166</v>
      </c>
      <c r="CF80" s="52">
        <f t="shared" ca="1" si="69"/>
        <v>1.1705460449860945</v>
      </c>
      <c r="CG80" s="52">
        <f t="shared" ca="1" si="70"/>
        <v>1.2090999363591115</v>
      </c>
      <c r="CH80" s="52">
        <f t="shared" ca="1" si="71"/>
        <v>1.2322856474427444</v>
      </c>
      <c r="CI80" s="52">
        <f t="shared" ca="1" si="72"/>
        <v>1.2410836543347086</v>
      </c>
      <c r="CJ80" s="52">
        <f t="shared" ca="1" si="73"/>
        <v>1.2376455039747301</v>
      </c>
      <c r="CK80" s="52">
        <f t="shared" ca="1" si="74"/>
        <v>1.2195141760992911</v>
      </c>
      <c r="CL80" s="52">
        <f t="shared" ca="1" si="75"/>
        <v>1.1739625701861038</v>
      </c>
      <c r="CM80" s="52">
        <f t="shared" ca="1" si="76"/>
        <v>1.0985243904794899</v>
      </c>
      <c r="CN80" s="52">
        <f t="shared" ca="1" si="77"/>
        <v>0.98978579897553676</v>
      </c>
      <c r="CO80" s="52">
        <f t="shared" ca="1" si="78"/>
        <v>0.84811921342606522</v>
      </c>
      <c r="CP80" s="52">
        <f t="shared" ca="1" si="79"/>
        <v>0.68129162832854262</v>
      </c>
      <c r="CQ80" s="52">
        <f t="shared" ca="1" si="80"/>
        <v>0.50011249478425757</v>
      </c>
      <c r="CR80" s="52">
        <f t="shared" ca="1" si="81"/>
        <v>0.30614270161717205</v>
      </c>
      <c r="CS80" s="52">
        <f t="shared" ca="1" si="82"/>
        <v>9.4034454544946466E-2</v>
      </c>
      <c r="CT80" s="52">
        <f t="shared" ca="1" si="83"/>
        <v>-0.12939483738474269</v>
      </c>
      <c r="CU80" s="52">
        <f t="shared" ca="1" si="84"/>
        <v>-0.35146982934806581</v>
      </c>
      <c r="CV80" s="52">
        <f t="shared" ca="1" si="85"/>
        <v>-0.55920782048375339</v>
      </c>
      <c r="CW80" s="52">
        <f t="shared" ca="1" si="86"/>
        <v>-0.73878385372940525</v>
      </c>
      <c r="CY80" s="51" t="str">
        <f t="shared" ca="1" si="87"/>
        <v>Slope</v>
      </c>
      <c r="CZ80" s="51" t="str">
        <f t="shared" ca="1" si="88"/>
        <v>Slope</v>
      </c>
      <c r="DA80" s="51" t="str">
        <f t="shared" ca="1" si="89"/>
        <v>Slope</v>
      </c>
      <c r="DB80" s="51" t="str">
        <f t="shared" ca="1" si="90"/>
        <v>Slope</v>
      </c>
      <c r="DC80" s="51" t="str">
        <f t="shared" ca="1" si="91"/>
        <v>Slope</v>
      </c>
      <c r="DD80" s="51" t="str">
        <f t="shared" ca="1" si="92"/>
        <v>Slope</v>
      </c>
      <c r="DE80" s="51" t="str">
        <f t="shared" ca="1" si="93"/>
        <v>Slope</v>
      </c>
      <c r="DF80" s="51" t="str">
        <f t="shared" ca="1" si="94"/>
        <v>Slope</v>
      </c>
      <c r="DG80" s="51" t="str">
        <f t="shared" ca="1" si="95"/>
        <v>Slope</v>
      </c>
      <c r="DH80" s="51" t="str">
        <f t="shared" ca="1" si="96"/>
        <v>Slope</v>
      </c>
      <c r="DI80" s="51" t="str">
        <f t="shared" ca="1" si="97"/>
        <v>Slope</v>
      </c>
      <c r="DJ80" s="51" t="str">
        <f t="shared" ca="1" si="98"/>
        <v>Slope</v>
      </c>
      <c r="DK80" s="51" t="str">
        <f t="shared" ca="1" si="99"/>
        <v>Slope</v>
      </c>
      <c r="DL80" s="51" t="str">
        <f t="shared" ca="1" si="100"/>
        <v>Slope</v>
      </c>
      <c r="DM80" s="51" t="str">
        <f t="shared" ca="1" si="101"/>
        <v>Slope</v>
      </c>
      <c r="DN80" s="51" t="str">
        <f t="shared" ca="1" si="102"/>
        <v>Slope</v>
      </c>
      <c r="DO80" s="51" t="str">
        <f t="shared" ca="1" si="103"/>
        <v>Slope</v>
      </c>
      <c r="DP80" s="51" t="str">
        <f t="shared" ca="1" si="104"/>
        <v>Slope</v>
      </c>
      <c r="DQ80" s="51" t="str">
        <f t="shared" ca="1" si="105"/>
        <v>Slope</v>
      </c>
      <c r="DR80" s="51" t="str">
        <f t="shared" ca="1" si="106"/>
        <v>Slope</v>
      </c>
      <c r="DS80" s="51" t="str">
        <f t="shared" ca="1" si="107"/>
        <v>Slope</v>
      </c>
      <c r="DT80" s="51" t="str">
        <f t="shared" ca="1" si="108"/>
        <v>Slope</v>
      </c>
      <c r="DU80" s="51" t="str">
        <f t="shared" ca="1" si="109"/>
        <v>Slope</v>
      </c>
      <c r="DV80" s="51" t="str">
        <f t="shared" ca="1" si="110"/>
        <v>Slope</v>
      </c>
      <c r="DW80" s="51" t="str">
        <f t="shared" ca="1" si="111"/>
        <v>Slope</v>
      </c>
      <c r="DX80" s="51" t="str">
        <f t="shared" ca="1" si="112"/>
        <v>Slope</v>
      </c>
      <c r="DY80" s="51" t="str">
        <f t="shared" ca="1" si="113"/>
        <v>Slope</v>
      </c>
      <c r="DZ80" s="51" t="str">
        <f t="shared" ca="1" si="114"/>
        <v>Slope</v>
      </c>
      <c r="EA80" s="51" t="str">
        <f t="shared" ca="1" si="115"/>
        <v>Slope</v>
      </c>
      <c r="EB80" s="51" t="str">
        <f t="shared" ca="1" si="116"/>
        <v>Slope</v>
      </c>
      <c r="EC80" s="51" t="str">
        <f t="shared" ca="1" si="117"/>
        <v>Slope</v>
      </c>
      <c r="EE80" s="52">
        <f t="shared" ca="1" si="118"/>
        <v>0.77075791115205605</v>
      </c>
      <c r="EF80" s="52">
        <f t="shared" ca="1" si="119"/>
        <v>0.88508542170051108</v>
      </c>
      <c r="EG80" s="52">
        <f t="shared" ca="1" si="120"/>
        <v>0.98574000906836157</v>
      </c>
      <c r="EH80" s="52">
        <f t="shared" ca="1" si="121"/>
        <v>0.85191491348765114</v>
      </c>
      <c r="EI80" s="52">
        <f t="shared" ca="1" si="122"/>
        <v>0.71360634607208895</v>
      </c>
      <c r="EJ80" s="52">
        <f t="shared" ca="1" si="123"/>
        <v>0.57481445865200931</v>
      </c>
      <c r="EK80" s="52">
        <f t="shared" ca="1" si="124"/>
        <v>0.43896752328918387</v>
      </c>
      <c r="EL80" s="52">
        <f t="shared" ca="1" si="125"/>
        <v>0.31290169246891364</v>
      </c>
      <c r="EM80" s="52">
        <f t="shared" ca="1" si="126"/>
        <v>0.20040729429008031</v>
      </c>
      <c r="EN80" s="52">
        <f t="shared" ca="1" si="127"/>
        <v>0.10067190464622089</v>
      </c>
      <c r="EO80" s="52">
        <f t="shared" ca="1" si="128"/>
        <v>1.3068751796479372E-2</v>
      </c>
      <c r="EP80" s="52">
        <f t="shared" ca="1" si="129"/>
        <v>0</v>
      </c>
      <c r="EQ80" s="52">
        <f t="shared" ca="1" si="130"/>
        <v>0</v>
      </c>
      <c r="ER80" s="52">
        <f t="shared" ca="1" si="131"/>
        <v>0</v>
      </c>
      <c r="ES80" s="52">
        <f t="shared" ca="1" si="132"/>
        <v>0</v>
      </c>
      <c r="ET80" s="52">
        <f t="shared" ca="1" si="133"/>
        <v>0</v>
      </c>
      <c r="EU80" s="52">
        <f t="shared" ca="1" si="134"/>
        <v>0</v>
      </c>
      <c r="EV80" s="52">
        <f t="shared" ca="1" si="135"/>
        <v>0</v>
      </c>
      <c r="EW80" s="52">
        <f t="shared" ca="1" si="136"/>
        <v>0</v>
      </c>
      <c r="EX80" s="52">
        <f t="shared" ca="1" si="137"/>
        <v>0</v>
      </c>
      <c r="EY80" s="52">
        <f t="shared" ca="1" si="138"/>
        <v>0</v>
      </c>
      <c r="EZ80" s="52">
        <f t="shared" ca="1" si="139"/>
        <v>1.0156714992297422E-2</v>
      </c>
      <c r="FA80" s="52">
        <f t="shared" ca="1" si="140"/>
        <v>0.15182330054176896</v>
      </c>
      <c r="FB80" s="52">
        <f t="shared" ca="1" si="141"/>
        <v>0.31865088563929156</v>
      </c>
      <c r="FC80" s="52">
        <f t="shared" ca="1" si="142"/>
        <v>0.49983001918357661</v>
      </c>
      <c r="FD80" s="52">
        <f t="shared" ca="1" si="143"/>
        <v>0.69379981235066213</v>
      </c>
      <c r="FE80" s="52">
        <f t="shared" ca="1" si="144"/>
        <v>0.90590805942288766</v>
      </c>
      <c r="FF80" s="52">
        <f t="shared" ca="1" si="145"/>
        <v>0.87066264864742315</v>
      </c>
      <c r="FG80" s="52">
        <f t="shared" ca="1" si="146"/>
        <v>0.64858765668410001</v>
      </c>
      <c r="FH80" s="52">
        <f t="shared" ca="1" si="147"/>
        <v>0.44084966554841243</v>
      </c>
      <c r="FI80" s="52">
        <f t="shared" ca="1" si="148"/>
        <v>0.26127363230276057</v>
      </c>
      <c r="FK80" s="52">
        <f t="shared" ca="1" si="149"/>
        <v>0.98574000906836157</v>
      </c>
      <c r="FL80" s="59">
        <f t="shared" ca="1" si="150"/>
        <v>2</v>
      </c>
      <c r="FM80" s="59" t="str">
        <f t="shared" ca="1" si="151"/>
        <v>Slope</v>
      </c>
      <c r="FN80" s="52">
        <f t="shared" ca="1" si="152"/>
        <v>0.96666666666666667</v>
      </c>
      <c r="FP80" s="52">
        <f t="shared" ca="1" si="153"/>
        <v>0.59025263705068531</v>
      </c>
      <c r="FQ80" s="52">
        <f t="shared" ca="1" si="154"/>
        <v>0.62836180723350366</v>
      </c>
      <c r="FR80" s="52">
        <f t="shared" ca="1" si="155"/>
        <v>0.65080222524500941</v>
      </c>
      <c r="FS80" s="52">
        <f t="shared" ca="1" si="156"/>
        <v>0.59508274894032809</v>
      </c>
      <c r="FT80" s="52">
        <f t="shared" ca="1" si="157"/>
        <v>0.53786878202402966</v>
      </c>
      <c r="FU80" s="52">
        <f t="shared" ca="1" si="158"/>
        <v>0.48049370843955863</v>
      </c>
      <c r="FV80" s="52">
        <f t="shared" ca="1" si="159"/>
        <v>0.42410028554083906</v>
      </c>
      <c r="FW80" s="52">
        <f t="shared" ca="1" si="160"/>
        <v>0.37096723082297123</v>
      </c>
      <c r="FX80" s="52">
        <f t="shared" ca="1" si="161"/>
        <v>0.32235798698558227</v>
      </c>
      <c r="FY80" s="52">
        <f t="shared" ca="1" si="162"/>
        <v>0.27800174599318478</v>
      </c>
      <c r="FZ80" s="52">
        <f t="shared" ca="1" si="163"/>
        <v>0.23768958393215978</v>
      </c>
      <c r="GA80" s="52">
        <f t="shared" ca="1" si="164"/>
        <v>0.22222222222222224</v>
      </c>
      <c r="GB80" s="52">
        <f t="shared" ca="1" si="165"/>
        <v>0.21111111111111108</v>
      </c>
      <c r="GC80" s="52">
        <f t="shared" ca="1" si="166"/>
        <v>0.19999999999999998</v>
      </c>
      <c r="GD80" s="52">
        <f t="shared" ca="1" si="167"/>
        <v>0.18888888888888888</v>
      </c>
      <c r="GE80" s="52">
        <f t="shared" ca="1" si="168"/>
        <v>0.17777777777777776</v>
      </c>
      <c r="GF80" s="52">
        <f t="shared" ca="1" si="169"/>
        <v>0.16666666666666666</v>
      </c>
      <c r="GG80" s="52">
        <f t="shared" ca="1" si="170"/>
        <v>0.15555555555555556</v>
      </c>
      <c r="GH80" s="52">
        <f t="shared" ca="1" si="171"/>
        <v>0.14444444444444443</v>
      </c>
      <c r="GI80" s="52">
        <f t="shared" ca="1" si="172"/>
        <v>0.13333333333333333</v>
      </c>
      <c r="GJ80" s="52">
        <f t="shared" ca="1" si="173"/>
        <v>0.12222222222222223</v>
      </c>
      <c r="GK80" s="52">
        <f t="shared" ca="1" si="174"/>
        <v>0.11449668277521026</v>
      </c>
      <c r="GL80" s="52">
        <f t="shared" ca="1" si="175"/>
        <v>0.15060776684725632</v>
      </c>
      <c r="GM80" s="52">
        <f t="shared" ca="1" si="176"/>
        <v>0.19510585076865275</v>
      </c>
      <c r="GN80" s="52">
        <f t="shared" ca="1" si="177"/>
        <v>0.24438778417230328</v>
      </c>
      <c r="GO80" s="52">
        <f t="shared" ca="1" si="178"/>
        <v>0.29793327078355403</v>
      </c>
      <c r="GP80" s="52">
        <f t="shared" ca="1" si="179"/>
        <v>0.35752490869651804</v>
      </c>
      <c r="GQ80" s="52">
        <f t="shared" ca="1" si="180"/>
        <v>0.33466532732691884</v>
      </c>
      <c r="GR80" s="52">
        <f t="shared" ca="1" si="181"/>
        <v>0.24952921889469998</v>
      </c>
      <c r="GS80" s="52">
        <f t="shared" ca="1" si="182"/>
        <v>0.16917211073835969</v>
      </c>
      <c r="GT80" s="52">
        <f t="shared" ca="1" si="183"/>
        <v>9.8202321878697971E-2</v>
      </c>
      <c r="GV80" s="52">
        <f t="shared" ca="1" si="184"/>
        <v>0.65080222524500941</v>
      </c>
      <c r="GW80" s="59">
        <f t="shared" ca="1" si="185"/>
        <v>2</v>
      </c>
      <c r="GX80" s="52">
        <f t="shared" ca="1" si="186"/>
        <v>0.98574000906836157</v>
      </c>
      <c r="GY80" s="52" t="str">
        <f t="shared" ca="1" si="187"/>
        <v>Slope</v>
      </c>
      <c r="GZ80" s="52">
        <f t="shared" ca="1" si="188"/>
        <v>0.96666666666666667</v>
      </c>
      <c r="HB80" s="58">
        <f t="shared" si="189"/>
        <v>3.1947514414787298E-2</v>
      </c>
      <c r="HC80" s="58"/>
      <c r="HE80" s="52">
        <f t="shared" si="190"/>
        <v>0.8418598036468028</v>
      </c>
      <c r="HF80" s="52">
        <f t="shared" si="191"/>
        <v>0</v>
      </c>
      <c r="HH80" s="52">
        <f t="shared" ca="1" si="192"/>
        <v>0.98574000906836157</v>
      </c>
      <c r="HI80" s="52" t="str">
        <f t="shared" ca="1" si="193"/>
        <v>Slope</v>
      </c>
      <c r="HJ80" s="59">
        <f t="shared" ca="1" si="194"/>
        <v>2</v>
      </c>
      <c r="HK80" s="52">
        <f t="shared" ca="1" si="195"/>
        <v>0.96666666666666667</v>
      </c>
      <c r="HL80" s="52">
        <f t="shared" si="196"/>
        <v>0</v>
      </c>
      <c r="HM80" s="52">
        <f t="shared" si="197"/>
        <v>20</v>
      </c>
      <c r="HN80" s="52">
        <f t="shared" si="198"/>
        <v>-20</v>
      </c>
      <c r="HP80" s="52">
        <f t="shared" si="201"/>
        <v>2.893312275409701E-4</v>
      </c>
      <c r="HR80" s="52">
        <f t="shared" si="199"/>
        <v>3.1788668622327371E-4</v>
      </c>
      <c r="HS80">
        <f t="shared" si="200"/>
        <v>2.5785037248874073E-3</v>
      </c>
    </row>
    <row r="81" spans="1:227" x14ac:dyDescent="0.2">
      <c r="A81" s="45">
        <v>43</v>
      </c>
      <c r="B81" s="35">
        <f t="shared" si="38"/>
        <v>4.8611111111111147E-3</v>
      </c>
      <c r="C81" s="28">
        <v>3.1947514414787301</v>
      </c>
      <c r="D81" s="95">
        <v>0</v>
      </c>
      <c r="E81" s="95">
        <v>999999</v>
      </c>
      <c r="F81" s="37">
        <f t="shared" si="202"/>
        <v>166666.5</v>
      </c>
      <c r="G81" s="38">
        <f t="shared" si="205"/>
        <v>0</v>
      </c>
      <c r="H81" s="102">
        <v>20</v>
      </c>
      <c r="I81" s="102">
        <v>2000</v>
      </c>
      <c r="J81" s="28">
        <v>3.24116438627243</v>
      </c>
      <c r="K81" s="126">
        <f t="shared" si="206"/>
        <v>3.2411643862724299E-2</v>
      </c>
      <c r="L81" s="30">
        <f t="shared" si="203"/>
        <v>3.2411643862724299E-2</v>
      </c>
      <c r="M81" s="101">
        <f t="shared" si="204"/>
        <v>3.1947514414787301</v>
      </c>
      <c r="N81" s="103">
        <f t="shared" si="39"/>
        <v>2.3206472396849727E-5</v>
      </c>
      <c r="P81" s="67"/>
      <c r="Q81" s="67"/>
      <c r="R81" s="67"/>
      <c r="S81" s="67"/>
      <c r="T81" s="67"/>
      <c r="U81" s="67"/>
      <c r="V81" s="67"/>
      <c r="W81" s="67"/>
      <c r="X81" s="67"/>
      <c r="Y81" s="67"/>
      <c r="Z81" s="67"/>
      <c r="AA81" s="67"/>
      <c r="AD81" s="52">
        <f t="shared" ca="1" si="40"/>
        <v>0.96164376795765782</v>
      </c>
      <c r="AE81" s="52">
        <f t="shared" ca="1" si="40"/>
        <v>1</v>
      </c>
      <c r="AF81" s="52">
        <f t="shared" ca="1" si="40"/>
        <v>0.97024866394251774</v>
      </c>
      <c r="AG81" s="52">
        <f t="shared" ca="1" si="40"/>
        <v>0.8995339085702676</v>
      </c>
      <c r="AH81" s="52">
        <f t="shared" ca="1" si="41"/>
        <v>0.80711029303376025</v>
      </c>
      <c r="AI81" s="52">
        <f t="shared" ca="1" si="41"/>
        <v>0.70448927517715176</v>
      </c>
      <c r="AJ81" s="52">
        <f t="shared" ca="1" si="41"/>
        <v>0.59440777836983116</v>
      </c>
      <c r="AK81" s="52">
        <f t="shared" ca="1" si="41"/>
        <v>0.48114390539191637</v>
      </c>
      <c r="AL81" s="52">
        <f t="shared" ca="1" si="42"/>
        <v>0.3682646329148126</v>
      </c>
      <c r="AM81" s="52">
        <f t="shared" ca="1" si="42"/>
        <v>0.25973602984198702</v>
      </c>
      <c r="AN81" s="52">
        <f t="shared" ca="1" si="42"/>
        <v>0.1601558979645524</v>
      </c>
      <c r="AO81" s="52">
        <f t="shared" ca="1" si="42"/>
        <v>6.9969723818182269E-2</v>
      </c>
      <c r="AP81" s="52">
        <f t="shared" ca="1" si="43"/>
        <v>-1.0779733203365199E-2</v>
      </c>
      <c r="AQ81" s="52">
        <f t="shared" ca="1" si="43"/>
        <v>-8.2428508043934742E-2</v>
      </c>
      <c r="AR81" s="52">
        <f t="shared" ca="1" si="43"/>
        <v>-0.1440854980525669</v>
      </c>
      <c r="AS81" s="52">
        <f t="shared" ca="1" si="43"/>
        <v>-0.19668642468736464</v>
      </c>
      <c r="AT81" s="52">
        <f t="shared" ca="1" si="44"/>
        <v>-0.24092807019733081</v>
      </c>
      <c r="AU81" s="52">
        <f t="shared" ca="1" si="44"/>
        <v>-0.2766128724739299</v>
      </c>
      <c r="AV81" s="52">
        <f t="shared" ca="1" si="44"/>
        <v>-0.31995952396212457</v>
      </c>
      <c r="AW81" s="52">
        <f t="shared" ca="1" si="44"/>
        <v>-0.37716917338986994</v>
      </c>
      <c r="AX81" s="52">
        <f t="shared" ca="1" si="45"/>
        <v>-0.45345781310672684</v>
      </c>
      <c r="AY81" s="52">
        <f t="shared" ca="1" si="45"/>
        <v>-0.54396745100373745</v>
      </c>
      <c r="AZ81" s="52">
        <f t="shared" ca="1" si="45"/>
        <v>-0.63508076998727614</v>
      </c>
      <c r="BA81" s="52">
        <f t="shared" ca="1" si="45"/>
        <v>-0.71509445550157391</v>
      </c>
      <c r="BB81" s="52">
        <f t="shared" ca="1" si="46"/>
        <v>-0.77575168096382874</v>
      </c>
      <c r="BC81" s="52">
        <f t="shared" ca="1" si="46"/>
        <v>-0.813186855489062</v>
      </c>
      <c r="BD81" s="52">
        <f t="shared" ca="1" si="46"/>
        <v>-0.81285118070636886</v>
      </c>
      <c r="BE81" s="52">
        <f t="shared" ca="1" si="46"/>
        <v>-0.76587012457799863</v>
      </c>
      <c r="BF81" s="52">
        <f t="shared" ca="1" si="47"/>
        <v>-0.67376007404561256</v>
      </c>
      <c r="BG81" s="52">
        <f t="shared" ca="1" si="47"/>
        <v>-0.55905810099461539</v>
      </c>
      <c r="BH81" s="52">
        <f t="shared" ca="1" si="47"/>
        <v>-0.44620687165124195</v>
      </c>
      <c r="BJ81" s="52">
        <f t="shared" si="48"/>
        <v>1.6205821931362149E-3</v>
      </c>
      <c r="BK81" s="52">
        <f t="shared" si="49"/>
        <v>1.4202504899472613E-4</v>
      </c>
      <c r="BL81" s="52">
        <f t="shared" si="50"/>
        <v>7.1012524497362994E-6</v>
      </c>
      <c r="BM81" s="52">
        <f t="shared" si="51"/>
        <v>7.1012524497362994E-6</v>
      </c>
      <c r="BN81" s="52">
        <f t="shared" si="52"/>
        <v>0</v>
      </c>
      <c r="BO81" s="52">
        <f t="shared" si="53"/>
        <v>0</v>
      </c>
      <c r="BP81" s="52">
        <f t="shared" si="54"/>
        <v>2.9554938898210597E-3</v>
      </c>
      <c r="BQ81" s="52">
        <f t="shared" si="55"/>
        <v>0.05</v>
      </c>
      <c r="BS81" s="52">
        <f t="shared" ca="1" si="56"/>
        <v>-0.11497206433165476</v>
      </c>
      <c r="BT81" s="52">
        <f t="shared" ca="1" si="57"/>
        <v>1.4202504899472604E-2</v>
      </c>
      <c r="BU81" s="52">
        <f t="shared" ca="1" si="58"/>
        <v>0.14802760048018299</v>
      </c>
      <c r="BV81" s="52">
        <f t="shared" ca="1" si="59"/>
        <v>0.28633616789574529</v>
      </c>
      <c r="BW81" s="52">
        <f t="shared" ca="1" si="60"/>
        <v>0.42512805531582487</v>
      </c>
      <c r="BX81" s="52">
        <f t="shared" ca="1" si="61"/>
        <v>0.56097499067865031</v>
      </c>
      <c r="BY81" s="52">
        <f t="shared" ca="1" si="62"/>
        <v>0.68704082149892054</v>
      </c>
      <c r="BZ81" s="52">
        <f t="shared" ca="1" si="63"/>
        <v>0.79953521967775387</v>
      </c>
      <c r="CA81" s="52">
        <f t="shared" ca="1" si="64"/>
        <v>0.89927060932161329</v>
      </c>
      <c r="CB81" s="52">
        <f t="shared" ca="1" si="65"/>
        <v>0.98687376217135481</v>
      </c>
      <c r="CC81" s="52">
        <f t="shared" ca="1" si="66"/>
        <v>1.0597911061298462</v>
      </c>
      <c r="CD81" s="52">
        <f t="shared" ca="1" si="67"/>
        <v>1.1209828012112166</v>
      </c>
      <c r="CE81" s="52">
        <f t="shared" ca="1" si="68"/>
        <v>1.1705460449860945</v>
      </c>
      <c r="CF81" s="52">
        <f t="shared" ca="1" si="69"/>
        <v>1.2090999363591115</v>
      </c>
      <c r="CG81" s="52">
        <f t="shared" ca="1" si="70"/>
        <v>1.2322856474427444</v>
      </c>
      <c r="CH81" s="52">
        <f t="shared" ca="1" si="71"/>
        <v>1.2410836543347086</v>
      </c>
      <c r="CI81" s="52">
        <f t="shared" ca="1" si="72"/>
        <v>1.2376455039747301</v>
      </c>
      <c r="CJ81" s="52">
        <f t="shared" ca="1" si="73"/>
        <v>1.2195141760992911</v>
      </c>
      <c r="CK81" s="52">
        <f t="shared" ca="1" si="74"/>
        <v>1.1739625701861038</v>
      </c>
      <c r="CL81" s="52">
        <f t="shared" ca="1" si="75"/>
        <v>1.0985243904794899</v>
      </c>
      <c r="CM81" s="52">
        <f t="shared" ca="1" si="76"/>
        <v>0.98978579897553676</v>
      </c>
      <c r="CN81" s="52">
        <f t="shared" ca="1" si="77"/>
        <v>0.84811921342606522</v>
      </c>
      <c r="CO81" s="52">
        <f t="shared" ca="1" si="78"/>
        <v>0.68129162832854262</v>
      </c>
      <c r="CP81" s="52">
        <f t="shared" ca="1" si="79"/>
        <v>0.50011249478425757</v>
      </c>
      <c r="CQ81" s="52">
        <f t="shared" ca="1" si="80"/>
        <v>0.30614270161717205</v>
      </c>
      <c r="CR81" s="52">
        <f t="shared" ca="1" si="81"/>
        <v>9.4034454544946466E-2</v>
      </c>
      <c r="CS81" s="52">
        <f t="shared" ca="1" si="82"/>
        <v>-0.12939483738474269</v>
      </c>
      <c r="CT81" s="52">
        <f t="shared" ca="1" si="83"/>
        <v>-0.35146982934806581</v>
      </c>
      <c r="CU81" s="52">
        <f t="shared" ca="1" si="84"/>
        <v>-0.55920782048375339</v>
      </c>
      <c r="CV81" s="52">
        <f t="shared" ca="1" si="85"/>
        <v>-0.73878385372940525</v>
      </c>
      <c r="CW81" s="52">
        <f t="shared" ca="1" si="86"/>
        <v>-0.88608791931502229</v>
      </c>
      <c r="CY81" s="51" t="str">
        <f t="shared" ca="1" si="87"/>
        <v>Slope</v>
      </c>
      <c r="CZ81" s="51" t="str">
        <f t="shared" ca="1" si="88"/>
        <v>Slope</v>
      </c>
      <c r="DA81" s="51" t="str">
        <f t="shared" ca="1" si="89"/>
        <v>Slope</v>
      </c>
      <c r="DB81" s="51" t="str">
        <f t="shared" ca="1" si="90"/>
        <v>Slope</v>
      </c>
      <c r="DC81" s="51" t="str">
        <f t="shared" ca="1" si="91"/>
        <v>Slope</v>
      </c>
      <c r="DD81" s="51" t="str">
        <f t="shared" ca="1" si="92"/>
        <v>Slope</v>
      </c>
      <c r="DE81" s="51" t="str">
        <f t="shared" ca="1" si="93"/>
        <v>Slope</v>
      </c>
      <c r="DF81" s="51" t="str">
        <f t="shared" ca="1" si="94"/>
        <v>Slope</v>
      </c>
      <c r="DG81" s="51" t="str">
        <f t="shared" ca="1" si="95"/>
        <v>Slope</v>
      </c>
      <c r="DH81" s="51" t="str">
        <f t="shared" ca="1" si="96"/>
        <v>Slope</v>
      </c>
      <c r="DI81" s="51" t="str">
        <f t="shared" ca="1" si="97"/>
        <v>Slope</v>
      </c>
      <c r="DJ81" s="51" t="str">
        <f t="shared" ca="1" si="98"/>
        <v>Slope</v>
      </c>
      <c r="DK81" s="51" t="str">
        <f t="shared" ca="1" si="99"/>
        <v>Slope</v>
      </c>
      <c r="DL81" s="51" t="str">
        <f t="shared" ca="1" si="100"/>
        <v>Slope</v>
      </c>
      <c r="DM81" s="51" t="str">
        <f t="shared" ca="1" si="101"/>
        <v>Slope</v>
      </c>
      <c r="DN81" s="51" t="str">
        <f t="shared" ca="1" si="102"/>
        <v>Slope</v>
      </c>
      <c r="DO81" s="51" t="str">
        <f t="shared" ca="1" si="103"/>
        <v>Slope</v>
      </c>
      <c r="DP81" s="51" t="str">
        <f t="shared" ca="1" si="104"/>
        <v>Slope</v>
      </c>
      <c r="DQ81" s="51" t="str">
        <f t="shared" ca="1" si="105"/>
        <v>Slope</v>
      </c>
      <c r="DR81" s="51" t="str">
        <f t="shared" ca="1" si="106"/>
        <v>Slope</v>
      </c>
      <c r="DS81" s="51" t="str">
        <f t="shared" ca="1" si="107"/>
        <v>Slope</v>
      </c>
      <c r="DT81" s="51" t="str">
        <f t="shared" ca="1" si="108"/>
        <v>Slope</v>
      </c>
      <c r="DU81" s="51" t="str">
        <f t="shared" ca="1" si="109"/>
        <v>Slope</v>
      </c>
      <c r="DV81" s="51" t="str">
        <f t="shared" ca="1" si="110"/>
        <v>Slope</v>
      </c>
      <c r="DW81" s="51" t="str">
        <f t="shared" ca="1" si="111"/>
        <v>Slope</v>
      </c>
      <c r="DX81" s="51" t="str">
        <f t="shared" ca="1" si="112"/>
        <v>Slope</v>
      </c>
      <c r="DY81" s="51" t="str">
        <f t="shared" ca="1" si="113"/>
        <v>Slope</v>
      </c>
      <c r="DZ81" s="51" t="str">
        <f t="shared" ca="1" si="114"/>
        <v>Slope</v>
      </c>
      <c r="EA81" s="51" t="str">
        <f t="shared" ca="1" si="115"/>
        <v>Slope</v>
      </c>
      <c r="EB81" s="51" t="str">
        <f t="shared" ca="1" si="116"/>
        <v>Slope</v>
      </c>
      <c r="EC81" s="51" t="str">
        <f t="shared" ca="1" si="117"/>
        <v>Slope</v>
      </c>
      <c r="EE81" s="52">
        <f t="shared" ca="1" si="118"/>
        <v>0.88502083441589552</v>
      </c>
      <c r="EF81" s="52">
        <f t="shared" ca="1" si="119"/>
        <v>0.98580459635297712</v>
      </c>
      <c r="EG81" s="52">
        <f t="shared" ca="1" si="120"/>
        <v>0.85197950077226681</v>
      </c>
      <c r="EH81" s="52">
        <f t="shared" ca="1" si="121"/>
        <v>0.7136709333567044</v>
      </c>
      <c r="EI81" s="52">
        <f t="shared" ca="1" si="122"/>
        <v>0.57487904593662487</v>
      </c>
      <c r="EJ81" s="52">
        <f t="shared" ca="1" si="123"/>
        <v>0.43903211057379943</v>
      </c>
      <c r="EK81" s="52">
        <f t="shared" ca="1" si="124"/>
        <v>0.3129662797535292</v>
      </c>
      <c r="EL81" s="52">
        <f t="shared" ca="1" si="125"/>
        <v>0.20047188157469586</v>
      </c>
      <c r="EM81" s="52">
        <f t="shared" ca="1" si="126"/>
        <v>0.10073649193083645</v>
      </c>
      <c r="EN81" s="52">
        <f t="shared" ca="1" si="127"/>
        <v>1.313333908109493E-2</v>
      </c>
      <c r="EO81" s="52">
        <f t="shared" ca="1" si="128"/>
        <v>0</v>
      </c>
      <c r="EP81" s="52">
        <f t="shared" ca="1" si="129"/>
        <v>0</v>
      </c>
      <c r="EQ81" s="52">
        <f t="shared" ca="1" si="130"/>
        <v>0</v>
      </c>
      <c r="ER81" s="52">
        <f t="shared" ca="1" si="131"/>
        <v>0</v>
      </c>
      <c r="ES81" s="52">
        <f t="shared" ca="1" si="132"/>
        <v>0</v>
      </c>
      <c r="ET81" s="52">
        <f t="shared" ca="1" si="133"/>
        <v>0</v>
      </c>
      <c r="EU81" s="52">
        <f t="shared" ca="1" si="134"/>
        <v>0</v>
      </c>
      <c r="EV81" s="52">
        <f t="shared" ca="1" si="135"/>
        <v>0</v>
      </c>
      <c r="EW81" s="52">
        <f t="shared" ca="1" si="136"/>
        <v>0</v>
      </c>
      <c r="EX81" s="52">
        <f t="shared" ca="1" si="137"/>
        <v>0</v>
      </c>
      <c r="EY81" s="52">
        <f t="shared" ca="1" si="138"/>
        <v>1.022130227691298E-2</v>
      </c>
      <c r="EZ81" s="52">
        <f t="shared" ca="1" si="139"/>
        <v>0.15188788782638452</v>
      </c>
      <c r="FA81" s="52">
        <f t="shared" ca="1" si="140"/>
        <v>0.31871547292390712</v>
      </c>
      <c r="FB81" s="52">
        <f t="shared" ca="1" si="141"/>
        <v>0.49989460646819217</v>
      </c>
      <c r="FC81" s="52">
        <f t="shared" ca="1" si="142"/>
        <v>0.69386439963527768</v>
      </c>
      <c r="FD81" s="52">
        <f t="shared" ca="1" si="143"/>
        <v>0.90597264670750333</v>
      </c>
      <c r="FE81" s="52">
        <f t="shared" ca="1" si="144"/>
        <v>0.8705980613628076</v>
      </c>
      <c r="FF81" s="52">
        <f t="shared" ca="1" si="145"/>
        <v>0.64852306939948445</v>
      </c>
      <c r="FG81" s="52">
        <f t="shared" ca="1" si="146"/>
        <v>0.44078507826379687</v>
      </c>
      <c r="FH81" s="52">
        <f t="shared" ca="1" si="147"/>
        <v>0.26120904501814501</v>
      </c>
      <c r="FI81" s="52">
        <f t="shared" ca="1" si="148"/>
        <v>0.11390497943252798</v>
      </c>
      <c r="FK81" s="52">
        <f t="shared" ca="1" si="149"/>
        <v>0.98580459635297712</v>
      </c>
      <c r="FL81" s="59">
        <f t="shared" ca="1" si="150"/>
        <v>1</v>
      </c>
      <c r="FM81" s="59" t="str">
        <f t="shared" ca="1" si="151"/>
        <v>Slope</v>
      </c>
      <c r="FN81" s="52">
        <f t="shared" ca="1" si="152"/>
        <v>1</v>
      </c>
      <c r="FP81" s="52">
        <f t="shared" ca="1" si="153"/>
        <v>0.6283402781386318</v>
      </c>
      <c r="FQ81" s="52">
        <f t="shared" ca="1" si="154"/>
        <v>0.66193486545099234</v>
      </c>
      <c r="FR81" s="52">
        <f t="shared" ca="1" si="155"/>
        <v>0.60621538914631112</v>
      </c>
      <c r="FS81" s="52">
        <f t="shared" ca="1" si="156"/>
        <v>0.54900142223001258</v>
      </c>
      <c r="FT81" s="52">
        <f t="shared" ca="1" si="157"/>
        <v>0.49162634864554161</v>
      </c>
      <c r="FU81" s="52">
        <f t="shared" ca="1" si="158"/>
        <v>0.43523292574682199</v>
      </c>
      <c r="FV81" s="52">
        <f t="shared" ca="1" si="159"/>
        <v>0.38209987102895415</v>
      </c>
      <c r="FW81" s="52">
        <f t="shared" ca="1" si="160"/>
        <v>0.3334906271915653</v>
      </c>
      <c r="FX81" s="52">
        <f t="shared" ca="1" si="161"/>
        <v>0.2891343861991677</v>
      </c>
      <c r="FY81" s="52">
        <f t="shared" ca="1" si="162"/>
        <v>0.24882222413814278</v>
      </c>
      <c r="FZ81" s="52">
        <f t="shared" ca="1" si="163"/>
        <v>0.23333333333333331</v>
      </c>
      <c r="GA81" s="52">
        <f t="shared" ca="1" si="164"/>
        <v>0.22222222222222224</v>
      </c>
      <c r="GB81" s="52">
        <f t="shared" ca="1" si="165"/>
        <v>0.21111111111111108</v>
      </c>
      <c r="GC81" s="52">
        <f t="shared" ca="1" si="166"/>
        <v>0.19999999999999998</v>
      </c>
      <c r="GD81" s="52">
        <f t="shared" ca="1" si="167"/>
        <v>0.18888888888888888</v>
      </c>
      <c r="GE81" s="52">
        <f t="shared" ca="1" si="168"/>
        <v>0.17777777777777776</v>
      </c>
      <c r="GF81" s="52">
        <f t="shared" ca="1" si="169"/>
        <v>0.16666666666666666</v>
      </c>
      <c r="GG81" s="52">
        <f t="shared" ca="1" si="170"/>
        <v>0.15555555555555556</v>
      </c>
      <c r="GH81" s="52">
        <f t="shared" ca="1" si="171"/>
        <v>0.14444444444444443</v>
      </c>
      <c r="GI81" s="52">
        <f t="shared" ca="1" si="172"/>
        <v>0.13333333333333333</v>
      </c>
      <c r="GJ81" s="52">
        <f t="shared" ca="1" si="173"/>
        <v>0.12562932298119323</v>
      </c>
      <c r="GK81" s="52">
        <f t="shared" ca="1" si="174"/>
        <v>0.16174040705323928</v>
      </c>
      <c r="GL81" s="52">
        <f t="shared" ca="1" si="175"/>
        <v>0.2062384909746357</v>
      </c>
      <c r="GM81" s="52">
        <f t="shared" ca="1" si="176"/>
        <v>0.25552042437828626</v>
      </c>
      <c r="GN81" s="52">
        <f t="shared" ca="1" si="177"/>
        <v>0.30906591098953695</v>
      </c>
      <c r="GO81" s="52">
        <f t="shared" ca="1" si="178"/>
        <v>0.36865754890250108</v>
      </c>
      <c r="GP81" s="52">
        <f t="shared" ca="1" si="179"/>
        <v>0.34575490934315806</v>
      </c>
      <c r="GQ81" s="52">
        <f t="shared" ca="1" si="180"/>
        <v>0.26061880091093925</v>
      </c>
      <c r="GR81" s="52">
        <f t="shared" ca="1" si="181"/>
        <v>0.18026169275459894</v>
      </c>
      <c r="GS81" s="52">
        <f t="shared" ca="1" si="182"/>
        <v>0.10929190389493722</v>
      </c>
      <c r="GT81" s="52">
        <f t="shared" ca="1" si="183"/>
        <v>4.9079437588620427E-2</v>
      </c>
      <c r="GV81" s="52">
        <f t="shared" ca="1" si="184"/>
        <v>0.66193486545099234</v>
      </c>
      <c r="GW81" s="59">
        <f t="shared" ca="1" si="185"/>
        <v>1</v>
      </c>
      <c r="GX81" s="52">
        <f t="shared" ca="1" si="186"/>
        <v>0.98580459635297712</v>
      </c>
      <c r="GY81" s="52" t="str">
        <f t="shared" ca="1" si="187"/>
        <v>Slope</v>
      </c>
      <c r="GZ81" s="52">
        <f t="shared" ca="1" si="188"/>
        <v>1</v>
      </c>
      <c r="HB81" s="58">
        <f t="shared" si="189"/>
        <v>3.2411643862724299E-2</v>
      </c>
      <c r="HC81" s="58"/>
      <c r="HE81" s="52">
        <f t="shared" si="190"/>
        <v>0.83956236287951469</v>
      </c>
      <c r="HF81" s="52">
        <f t="shared" si="191"/>
        <v>0</v>
      </c>
      <c r="HH81" s="52">
        <f t="shared" ca="1" si="192"/>
        <v>0.98580459635297712</v>
      </c>
      <c r="HI81" s="52" t="str">
        <f t="shared" ca="1" si="193"/>
        <v>Slope</v>
      </c>
      <c r="HJ81" s="59">
        <f t="shared" ca="1" si="194"/>
        <v>2</v>
      </c>
      <c r="HK81" s="52">
        <f t="shared" ca="1" si="195"/>
        <v>1</v>
      </c>
      <c r="HL81" s="52">
        <f t="shared" si="196"/>
        <v>0</v>
      </c>
      <c r="HM81" s="52">
        <f t="shared" si="197"/>
        <v>20</v>
      </c>
      <c r="HN81" s="52">
        <f t="shared" si="198"/>
        <v>-20</v>
      </c>
      <c r="HP81" s="52">
        <f t="shared" si="201"/>
        <v>2.3206472396849727E-5</v>
      </c>
      <c r="HR81" s="52">
        <f t="shared" si="199"/>
        <v>3.425544995404052E-4</v>
      </c>
      <c r="HS81">
        <f t="shared" si="200"/>
        <v>2.9554938898210597E-3</v>
      </c>
    </row>
    <row r="82" spans="1:227" x14ac:dyDescent="0.2">
      <c r="A82" s="45">
        <v>44</v>
      </c>
      <c r="B82" s="35">
        <f t="shared" si="38"/>
        <v>4.9768518518518556E-3</v>
      </c>
      <c r="C82" s="28">
        <v>3.24116438627243</v>
      </c>
      <c r="D82" s="95">
        <v>0</v>
      </c>
      <c r="E82" s="95">
        <v>999999</v>
      </c>
      <c r="F82" s="37">
        <f t="shared" si="202"/>
        <v>166666.5</v>
      </c>
      <c r="G82" s="38">
        <f t="shared" si="205"/>
        <v>0</v>
      </c>
      <c r="H82" s="102">
        <v>20</v>
      </c>
      <c r="I82" s="102">
        <v>2000</v>
      </c>
      <c r="J82" s="28">
        <v>3.3542153239250201</v>
      </c>
      <c r="K82" s="126">
        <f t="shared" si="206"/>
        <v>3.3542153239250194E-2</v>
      </c>
      <c r="L82" s="30">
        <f t="shared" si="203"/>
        <v>3.3542153239250194E-2</v>
      </c>
      <c r="M82" s="101">
        <f t="shared" si="204"/>
        <v>3.24116438627243</v>
      </c>
      <c r="N82" s="103">
        <f t="shared" si="39"/>
        <v>5.6525468826295255E-5</v>
      </c>
      <c r="P82" s="67"/>
      <c r="Q82" s="67"/>
      <c r="R82" s="67"/>
      <c r="S82" s="67"/>
      <c r="T82" s="67"/>
      <c r="U82" s="67"/>
      <c r="V82" s="67"/>
      <c r="W82" s="67"/>
      <c r="X82" s="67"/>
      <c r="Y82" s="67"/>
      <c r="Z82" s="67"/>
      <c r="AA82" s="67"/>
      <c r="AD82" s="52">
        <f t="shared" ca="1" si="40"/>
        <v>0.97024866394251752</v>
      </c>
      <c r="AE82" s="52">
        <f t="shared" ca="1" si="40"/>
        <v>0.99999999999999989</v>
      </c>
      <c r="AF82" s="52">
        <f t="shared" ca="1" si="40"/>
        <v>0.97628879702831728</v>
      </c>
      <c r="AG82" s="52">
        <f t="shared" ca="1" si="40"/>
        <v>0.91789657135447533</v>
      </c>
      <c r="AH82" s="52">
        <f t="shared" ca="1" si="41"/>
        <v>0.84004708557157626</v>
      </c>
      <c r="AI82" s="52">
        <f t="shared" ca="1" si="41"/>
        <v>0.75007814171518783</v>
      </c>
      <c r="AJ82" s="52">
        <f t="shared" ca="1" si="41"/>
        <v>0.65350828685940021</v>
      </c>
      <c r="AK82" s="52">
        <f t="shared" ca="1" si="41"/>
        <v>0.55303570518188583</v>
      </c>
      <c r="AL82" s="52">
        <f t="shared" ca="1" si="42"/>
        <v>0.4519150911820608</v>
      </c>
      <c r="AM82" s="52">
        <f t="shared" ca="1" si="42"/>
        <v>0.35473556440564724</v>
      </c>
      <c r="AN82" s="52">
        <f t="shared" ca="1" si="42"/>
        <v>0.26378966953052757</v>
      </c>
      <c r="AO82" s="52">
        <f t="shared" ca="1" si="42"/>
        <v>0.18065111690775065</v>
      </c>
      <c r="AP82" s="52">
        <f t="shared" ca="1" si="43"/>
        <v>0.10535448356334322</v>
      </c>
      <c r="AQ82" s="52">
        <f t="shared" ca="1" si="43"/>
        <v>3.8974060849964749E-2</v>
      </c>
      <c r="AR82" s="52">
        <f t="shared" ca="1" si="43"/>
        <v>-1.9147716387423682E-2</v>
      </c>
      <c r="AS82" s="52">
        <f t="shared" ca="1" si="43"/>
        <v>-6.9912012902102236E-2</v>
      </c>
      <c r="AT82" s="52">
        <f t="shared" ca="1" si="44"/>
        <v>-0.11290217296271407</v>
      </c>
      <c r="AU82" s="52">
        <f t="shared" ca="1" si="44"/>
        <v>-0.16236489266941209</v>
      </c>
      <c r="AV82" s="52">
        <f t="shared" ca="1" si="44"/>
        <v>-0.2251105382640558</v>
      </c>
      <c r="AW82" s="52">
        <f t="shared" ca="1" si="44"/>
        <v>-0.30835468143216582</v>
      </c>
      <c r="AX82" s="52">
        <f t="shared" ca="1" si="45"/>
        <v>-0.4113497718736947</v>
      </c>
      <c r="AY82" s="52">
        <f t="shared" ca="1" si="45"/>
        <v>-0.52437439882850423</v>
      </c>
      <c r="AZ82" s="52">
        <f t="shared" ca="1" si="45"/>
        <v>-0.6365578546377465</v>
      </c>
      <c r="BA82" s="52">
        <f t="shared" ca="1" si="45"/>
        <v>-0.73796818348778404</v>
      </c>
      <c r="BB82" s="52">
        <f t="shared" ca="1" si="46"/>
        <v>-0.81962627256111664</v>
      </c>
      <c r="BC82" s="52">
        <f t="shared" ca="1" si="46"/>
        <v>-0.86353212406888524</v>
      </c>
      <c r="BD82" s="52">
        <f t="shared" ca="1" si="46"/>
        <v>-0.86061902009994296</v>
      </c>
      <c r="BE82" s="52">
        <f t="shared" ca="1" si="46"/>
        <v>-0.81019602421834735</v>
      </c>
      <c r="BF82" s="52">
        <f t="shared" ca="1" si="47"/>
        <v>-0.72497308503249225</v>
      </c>
      <c r="BG82" s="52">
        <f t="shared" ca="1" si="47"/>
        <v>-0.62848005557072206</v>
      </c>
      <c r="BH82" s="52">
        <f t="shared" ca="1" si="47"/>
        <v>-0.53446146671859696</v>
      </c>
      <c r="BJ82" s="52">
        <f t="shared" si="48"/>
        <v>1.6771076619625101E-3</v>
      </c>
      <c r="BK82" s="52">
        <f t="shared" si="49"/>
        <v>1.4802760048018297E-3</v>
      </c>
      <c r="BL82" s="52">
        <f t="shared" si="50"/>
        <v>7.4013800240091475E-5</v>
      </c>
      <c r="BM82" s="52">
        <f t="shared" si="51"/>
        <v>7.4013800240091475E-5</v>
      </c>
      <c r="BN82" s="52">
        <f t="shared" si="52"/>
        <v>0</v>
      </c>
      <c r="BO82" s="52">
        <f t="shared" si="53"/>
        <v>0</v>
      </c>
      <c r="BP82" s="52">
        <f t="shared" si="54"/>
        <v>3.3407315751724843E-3</v>
      </c>
      <c r="BQ82" s="52">
        <f t="shared" si="55"/>
        <v>0.05</v>
      </c>
      <c r="BS82" s="52">
        <f t="shared" ca="1" si="56"/>
        <v>1.4202504899472604E-2</v>
      </c>
      <c r="BT82" s="52">
        <f t="shared" ca="1" si="57"/>
        <v>0.14802760048018299</v>
      </c>
      <c r="BU82" s="52">
        <f t="shared" ca="1" si="58"/>
        <v>0.28633616789574529</v>
      </c>
      <c r="BV82" s="52">
        <f t="shared" ca="1" si="59"/>
        <v>0.42512805531582487</v>
      </c>
      <c r="BW82" s="52">
        <f t="shared" ca="1" si="60"/>
        <v>0.56097499067865031</v>
      </c>
      <c r="BX82" s="52">
        <f t="shared" ca="1" si="61"/>
        <v>0.68704082149892054</v>
      </c>
      <c r="BY82" s="52">
        <f t="shared" ca="1" si="62"/>
        <v>0.79953521967775387</v>
      </c>
      <c r="BZ82" s="52">
        <f t="shared" ca="1" si="63"/>
        <v>0.89927060932161329</v>
      </c>
      <c r="CA82" s="52">
        <f t="shared" ca="1" si="64"/>
        <v>0.98687376217135481</v>
      </c>
      <c r="CB82" s="52">
        <f t="shared" ca="1" si="65"/>
        <v>1.0597911061298462</v>
      </c>
      <c r="CC82" s="52">
        <f t="shared" ca="1" si="66"/>
        <v>1.1209828012112166</v>
      </c>
      <c r="CD82" s="52">
        <f t="shared" ca="1" si="67"/>
        <v>1.1705460449860945</v>
      </c>
      <c r="CE82" s="52">
        <f t="shared" ca="1" si="68"/>
        <v>1.2090999363591115</v>
      </c>
      <c r="CF82" s="52">
        <f t="shared" ca="1" si="69"/>
        <v>1.2322856474427444</v>
      </c>
      <c r="CG82" s="52">
        <f t="shared" ca="1" si="70"/>
        <v>1.2410836543347086</v>
      </c>
      <c r="CH82" s="52">
        <f t="shared" ca="1" si="71"/>
        <v>1.2376455039747301</v>
      </c>
      <c r="CI82" s="52">
        <f t="shared" ca="1" si="72"/>
        <v>1.2195141760992911</v>
      </c>
      <c r="CJ82" s="52">
        <f t="shared" ca="1" si="73"/>
        <v>1.1739625701861038</v>
      </c>
      <c r="CK82" s="52">
        <f t="shared" ca="1" si="74"/>
        <v>1.0985243904794899</v>
      </c>
      <c r="CL82" s="52">
        <f t="shared" ca="1" si="75"/>
        <v>0.98978579897553676</v>
      </c>
      <c r="CM82" s="52">
        <f t="shared" ca="1" si="76"/>
        <v>0.84811921342606522</v>
      </c>
      <c r="CN82" s="52">
        <f t="shared" ca="1" si="77"/>
        <v>0.68129162832854262</v>
      </c>
      <c r="CO82" s="52">
        <f t="shared" ca="1" si="78"/>
        <v>0.50011249478425757</v>
      </c>
      <c r="CP82" s="52">
        <f t="shared" ca="1" si="79"/>
        <v>0.30614270161717205</v>
      </c>
      <c r="CQ82" s="52">
        <f t="shared" ca="1" si="80"/>
        <v>9.4034454544946466E-2</v>
      </c>
      <c r="CR82" s="52">
        <f t="shared" ca="1" si="81"/>
        <v>-0.12939483738474269</v>
      </c>
      <c r="CS82" s="52">
        <f t="shared" ca="1" si="82"/>
        <v>-0.35146982934806581</v>
      </c>
      <c r="CT82" s="52">
        <f t="shared" ca="1" si="83"/>
        <v>-0.55920782048375339</v>
      </c>
      <c r="CU82" s="52">
        <f t="shared" ca="1" si="84"/>
        <v>-0.73878385372940525</v>
      </c>
      <c r="CV82" s="52">
        <f t="shared" ca="1" si="85"/>
        <v>-0.88608791931502229</v>
      </c>
      <c r="CW82" s="52">
        <f t="shared" ca="1" si="86"/>
        <v>-1.0035310336538856</v>
      </c>
      <c r="CY82" s="51" t="str">
        <f t="shared" ca="1" si="87"/>
        <v>Slope</v>
      </c>
      <c r="CZ82" s="51" t="str">
        <f t="shared" ca="1" si="88"/>
        <v>Slope</v>
      </c>
      <c r="DA82" s="51" t="str">
        <f t="shared" ca="1" si="89"/>
        <v>Slope</v>
      </c>
      <c r="DB82" s="51" t="str">
        <f t="shared" ca="1" si="90"/>
        <v>Slope</v>
      </c>
      <c r="DC82" s="51" t="str">
        <f t="shared" ca="1" si="91"/>
        <v>Slope</v>
      </c>
      <c r="DD82" s="51" t="str">
        <f t="shared" ca="1" si="92"/>
        <v>Slope</v>
      </c>
      <c r="DE82" s="51" t="str">
        <f t="shared" ca="1" si="93"/>
        <v>Slope</v>
      </c>
      <c r="DF82" s="51" t="str">
        <f t="shared" ca="1" si="94"/>
        <v>Slope</v>
      </c>
      <c r="DG82" s="51" t="str">
        <f t="shared" ca="1" si="95"/>
        <v>Slope</v>
      </c>
      <c r="DH82" s="51" t="str">
        <f t="shared" ca="1" si="96"/>
        <v>Slope</v>
      </c>
      <c r="DI82" s="51" t="str">
        <f t="shared" ca="1" si="97"/>
        <v>Slope</v>
      </c>
      <c r="DJ82" s="51" t="str">
        <f t="shared" ca="1" si="98"/>
        <v>Slope</v>
      </c>
      <c r="DK82" s="51" t="str">
        <f t="shared" ca="1" si="99"/>
        <v>Slope</v>
      </c>
      <c r="DL82" s="51" t="str">
        <f t="shared" ca="1" si="100"/>
        <v>Slope</v>
      </c>
      <c r="DM82" s="51" t="str">
        <f t="shared" ca="1" si="101"/>
        <v>Slope</v>
      </c>
      <c r="DN82" s="51" t="str">
        <f t="shared" ca="1" si="102"/>
        <v>Slope</v>
      </c>
      <c r="DO82" s="51" t="str">
        <f t="shared" ca="1" si="103"/>
        <v>Slope</v>
      </c>
      <c r="DP82" s="51" t="str">
        <f t="shared" ca="1" si="104"/>
        <v>Slope</v>
      </c>
      <c r="DQ82" s="51" t="str">
        <f t="shared" ca="1" si="105"/>
        <v>Slope</v>
      </c>
      <c r="DR82" s="51" t="str">
        <f t="shared" ca="1" si="106"/>
        <v>Slope</v>
      </c>
      <c r="DS82" s="51" t="str">
        <f t="shared" ca="1" si="107"/>
        <v>Slope</v>
      </c>
      <c r="DT82" s="51" t="str">
        <f t="shared" ca="1" si="108"/>
        <v>Slope</v>
      </c>
      <c r="DU82" s="51" t="str">
        <f t="shared" ca="1" si="109"/>
        <v>Slope</v>
      </c>
      <c r="DV82" s="51" t="str">
        <f t="shared" ca="1" si="110"/>
        <v>Slope</v>
      </c>
      <c r="DW82" s="51" t="str">
        <f t="shared" ca="1" si="111"/>
        <v>Slope</v>
      </c>
      <c r="DX82" s="51" t="str">
        <f t="shared" ca="1" si="112"/>
        <v>Slope</v>
      </c>
      <c r="DY82" s="51" t="str">
        <f t="shared" ca="1" si="113"/>
        <v>Slope</v>
      </c>
      <c r="DZ82" s="51" t="str">
        <f t="shared" ca="1" si="114"/>
        <v>Slope</v>
      </c>
      <c r="EA82" s="51" t="str">
        <f t="shared" ca="1" si="115"/>
        <v>Slope</v>
      </c>
      <c r="EB82" s="51" t="str">
        <f t="shared" ca="1" si="116"/>
        <v>Slope</v>
      </c>
      <c r="EC82" s="51" t="str">
        <f t="shared" ca="1" si="117"/>
        <v>Slope</v>
      </c>
      <c r="EE82" s="52">
        <f t="shared" ca="1" si="118"/>
        <v>0.98587150890076747</v>
      </c>
      <c r="EF82" s="52">
        <f t="shared" ca="1" si="119"/>
        <v>0.85204641332005715</v>
      </c>
      <c r="EG82" s="52">
        <f t="shared" ca="1" si="120"/>
        <v>0.71373784590449474</v>
      </c>
      <c r="EH82" s="52">
        <f t="shared" ca="1" si="121"/>
        <v>0.57494595848441521</v>
      </c>
      <c r="EI82" s="52">
        <f t="shared" ca="1" si="122"/>
        <v>0.43909902312158977</v>
      </c>
      <c r="EJ82" s="52">
        <f t="shared" ca="1" si="123"/>
        <v>0.31303319230131954</v>
      </c>
      <c r="EK82" s="52">
        <f t="shared" ca="1" si="124"/>
        <v>0.20053879412248621</v>
      </c>
      <c r="EL82" s="52">
        <f t="shared" ca="1" si="125"/>
        <v>0.10080340447862679</v>
      </c>
      <c r="EM82" s="52">
        <f t="shared" ca="1" si="126"/>
        <v>1.3200251628885273E-2</v>
      </c>
      <c r="EN82" s="52">
        <f t="shared" ca="1" si="127"/>
        <v>0</v>
      </c>
      <c r="EO82" s="52">
        <f t="shared" ca="1" si="128"/>
        <v>0</v>
      </c>
      <c r="EP82" s="52">
        <f t="shared" ca="1" si="129"/>
        <v>0</v>
      </c>
      <c r="EQ82" s="52">
        <f t="shared" ca="1" si="130"/>
        <v>0</v>
      </c>
      <c r="ER82" s="52">
        <f t="shared" ca="1" si="131"/>
        <v>0</v>
      </c>
      <c r="ES82" s="52">
        <f t="shared" ca="1" si="132"/>
        <v>0</v>
      </c>
      <c r="ET82" s="52">
        <f t="shared" ca="1" si="133"/>
        <v>0</v>
      </c>
      <c r="EU82" s="52">
        <f t="shared" ca="1" si="134"/>
        <v>0</v>
      </c>
      <c r="EV82" s="52">
        <f t="shared" ca="1" si="135"/>
        <v>0</v>
      </c>
      <c r="EW82" s="52">
        <f t="shared" ca="1" si="136"/>
        <v>0</v>
      </c>
      <c r="EX82" s="52">
        <f t="shared" ca="1" si="137"/>
        <v>1.0288214824703323E-2</v>
      </c>
      <c r="EY82" s="52">
        <f t="shared" ca="1" si="138"/>
        <v>0.15195480037417486</v>
      </c>
      <c r="EZ82" s="52">
        <f t="shared" ca="1" si="139"/>
        <v>0.31878238547169746</v>
      </c>
      <c r="FA82" s="52">
        <f t="shared" ca="1" si="140"/>
        <v>0.49996151901598251</v>
      </c>
      <c r="FB82" s="52">
        <f t="shared" ca="1" si="141"/>
        <v>0.69393131218306803</v>
      </c>
      <c r="FC82" s="52">
        <f t="shared" ca="1" si="142"/>
        <v>0.90603955925529367</v>
      </c>
      <c r="FD82" s="52">
        <f t="shared" ca="1" si="143"/>
        <v>0.87053114881501725</v>
      </c>
      <c r="FE82" s="52">
        <f t="shared" ca="1" si="144"/>
        <v>0.64845615685169411</v>
      </c>
      <c r="FF82" s="52">
        <f t="shared" ca="1" si="145"/>
        <v>0.44071816571600653</v>
      </c>
      <c r="FG82" s="52">
        <f t="shared" ca="1" si="146"/>
        <v>0.26114213247035467</v>
      </c>
      <c r="FH82" s="52">
        <f t="shared" ca="1" si="147"/>
        <v>0.11383806688473763</v>
      </c>
      <c r="FI82" s="52">
        <f t="shared" ca="1" si="148"/>
        <v>0</v>
      </c>
      <c r="FK82" s="52">
        <f t="shared" ca="1" si="149"/>
        <v>0.98587150890076747</v>
      </c>
      <c r="FL82" s="59">
        <f t="shared" ca="1" si="150"/>
        <v>0</v>
      </c>
      <c r="FM82" s="59" t="str">
        <f t="shared" ca="1" si="151"/>
        <v>Slope</v>
      </c>
      <c r="FN82" s="52">
        <f t="shared" ca="1" si="152"/>
        <v>1</v>
      </c>
      <c r="FP82" s="52">
        <f t="shared" ca="1" si="153"/>
        <v>0.66195716963358908</v>
      </c>
      <c r="FQ82" s="52">
        <f t="shared" ca="1" si="154"/>
        <v>0.61734880444001905</v>
      </c>
      <c r="FR82" s="52">
        <f t="shared" ca="1" si="155"/>
        <v>0.5601348375237204</v>
      </c>
      <c r="FS82" s="52">
        <f t="shared" ca="1" si="156"/>
        <v>0.50275976393924948</v>
      </c>
      <c r="FT82" s="52">
        <f t="shared" ca="1" si="157"/>
        <v>0.44636634104052991</v>
      </c>
      <c r="FU82" s="52">
        <f t="shared" ca="1" si="158"/>
        <v>0.39323328632266202</v>
      </c>
      <c r="FV82" s="52">
        <f t="shared" ca="1" si="159"/>
        <v>0.34462404248527317</v>
      </c>
      <c r="FW82" s="52">
        <f t="shared" ca="1" si="160"/>
        <v>0.30026780149287557</v>
      </c>
      <c r="FX82" s="52">
        <f t="shared" ca="1" si="161"/>
        <v>0.25995563943185063</v>
      </c>
      <c r="FY82" s="52">
        <f t="shared" ca="1" si="162"/>
        <v>0.24444444444444446</v>
      </c>
      <c r="FZ82" s="52">
        <f t="shared" ca="1" si="163"/>
        <v>0.23333333333333331</v>
      </c>
      <c r="GA82" s="52">
        <f t="shared" ca="1" si="164"/>
        <v>0.22222222222222224</v>
      </c>
      <c r="GB82" s="52">
        <f t="shared" ca="1" si="165"/>
        <v>0.21111111111111108</v>
      </c>
      <c r="GC82" s="52">
        <f t="shared" ca="1" si="166"/>
        <v>0.19999999999999998</v>
      </c>
      <c r="GD82" s="52">
        <f t="shared" ca="1" si="167"/>
        <v>0.18888888888888888</v>
      </c>
      <c r="GE82" s="52">
        <f t="shared" ca="1" si="168"/>
        <v>0.17777777777777776</v>
      </c>
      <c r="GF82" s="52">
        <f t="shared" ca="1" si="169"/>
        <v>0.16666666666666666</v>
      </c>
      <c r="GG82" s="52">
        <f t="shared" ca="1" si="170"/>
        <v>0.15555555555555556</v>
      </c>
      <c r="GH82" s="52">
        <f t="shared" ca="1" si="171"/>
        <v>0.14444444444444443</v>
      </c>
      <c r="GI82" s="52">
        <f t="shared" ca="1" si="172"/>
        <v>0.1367627382749011</v>
      </c>
      <c r="GJ82" s="52">
        <f t="shared" ca="1" si="173"/>
        <v>0.17287382234694718</v>
      </c>
      <c r="GK82" s="52">
        <f t="shared" ca="1" si="174"/>
        <v>0.2173719062683436</v>
      </c>
      <c r="GL82" s="52">
        <f t="shared" ca="1" si="175"/>
        <v>0.26665383967199419</v>
      </c>
      <c r="GM82" s="52">
        <f t="shared" ca="1" si="176"/>
        <v>0.32019932628324488</v>
      </c>
      <c r="GN82" s="52">
        <f t="shared" ca="1" si="177"/>
        <v>0.37979096419620895</v>
      </c>
      <c r="GO82" s="52">
        <f t="shared" ca="1" si="178"/>
        <v>0.35684371627167238</v>
      </c>
      <c r="GP82" s="52">
        <f t="shared" ca="1" si="179"/>
        <v>0.27170760783945358</v>
      </c>
      <c r="GQ82" s="52">
        <f t="shared" ca="1" si="180"/>
        <v>0.19135049968311327</v>
      </c>
      <c r="GR82" s="52">
        <f t="shared" ca="1" si="181"/>
        <v>0.12038071082345154</v>
      </c>
      <c r="GS82" s="52">
        <f t="shared" ca="1" si="182"/>
        <v>6.0168244517134761E-2</v>
      </c>
      <c r="GT82" s="52">
        <f t="shared" ca="1" si="183"/>
        <v>1.1111111111111108E-2</v>
      </c>
      <c r="GV82" s="52">
        <f t="shared" ca="1" si="184"/>
        <v>0.66195716963358908</v>
      </c>
      <c r="GW82" s="59">
        <f t="shared" ca="1" si="185"/>
        <v>0</v>
      </c>
      <c r="GX82" s="52">
        <f t="shared" ca="1" si="186"/>
        <v>0.98587150890076747</v>
      </c>
      <c r="GY82" s="52" t="str">
        <f t="shared" ca="1" si="187"/>
        <v>Slope</v>
      </c>
      <c r="GZ82" s="52">
        <f t="shared" ca="1" si="188"/>
        <v>1</v>
      </c>
      <c r="HB82" s="58">
        <f t="shared" si="189"/>
        <v>3.3542153239250194E-2</v>
      </c>
      <c r="HC82" s="58"/>
      <c r="HE82" s="52">
        <f t="shared" si="190"/>
        <v>0.83396634146571147</v>
      </c>
      <c r="HF82" s="52">
        <f t="shared" si="191"/>
        <v>0</v>
      </c>
      <c r="HH82" s="52">
        <f t="shared" ca="1" si="192"/>
        <v>0.98587150890076747</v>
      </c>
      <c r="HI82" s="52" t="str">
        <f t="shared" ca="1" si="193"/>
        <v>Slope</v>
      </c>
      <c r="HJ82" s="59">
        <f t="shared" ca="1" si="194"/>
        <v>2</v>
      </c>
      <c r="HK82" s="52">
        <f t="shared" ca="1" si="195"/>
        <v>1</v>
      </c>
      <c r="HL82" s="52">
        <f t="shared" si="196"/>
        <v>0</v>
      </c>
      <c r="HM82" s="52">
        <f t="shared" si="197"/>
        <v>20</v>
      </c>
      <c r="HN82" s="52">
        <f t="shared" si="198"/>
        <v>-20</v>
      </c>
      <c r="HP82" s="52">
        <f t="shared" si="201"/>
        <v>5.6525468826295255E-5</v>
      </c>
      <c r="HR82" s="52">
        <f t="shared" si="199"/>
        <v>3.6980423819087056E-4</v>
      </c>
      <c r="HS82">
        <f t="shared" si="200"/>
        <v>3.3407315751724843E-3</v>
      </c>
    </row>
    <row r="83" spans="1:227" x14ac:dyDescent="0.2">
      <c r="A83" s="45">
        <v>45</v>
      </c>
      <c r="B83" s="35">
        <f t="shared" si="38"/>
        <v>5.0925925925925965E-3</v>
      </c>
      <c r="C83" s="28">
        <v>3.3542153239250201</v>
      </c>
      <c r="D83" s="95">
        <v>0</v>
      </c>
      <c r="E83" s="95">
        <v>999999</v>
      </c>
      <c r="F83" s="37">
        <f t="shared" si="202"/>
        <v>166666.5</v>
      </c>
      <c r="G83" s="38">
        <f t="shared" si="205"/>
        <v>0</v>
      </c>
      <c r="H83" s="102">
        <v>20</v>
      </c>
      <c r="I83" s="102">
        <v>2000</v>
      </c>
      <c r="J83" s="28">
        <v>3.5214138031005899</v>
      </c>
      <c r="K83" s="126">
        <f t="shared" si="206"/>
        <v>3.5214138031005905E-2</v>
      </c>
      <c r="L83" s="30">
        <f t="shared" si="203"/>
        <v>3.5214138031005905E-2</v>
      </c>
      <c r="M83" s="101">
        <f t="shared" si="204"/>
        <v>3.3542153239250201</v>
      </c>
      <c r="N83" s="103">
        <f t="shared" si="39"/>
        <v>8.3599239587784898E-5</v>
      </c>
      <c r="P83" s="67"/>
      <c r="Q83" s="67"/>
      <c r="R83" s="67"/>
      <c r="S83" s="67"/>
      <c r="T83" s="67"/>
      <c r="U83" s="67"/>
      <c r="V83" s="67"/>
      <c r="W83" s="67"/>
      <c r="X83" s="67"/>
      <c r="Y83" s="67"/>
      <c r="Z83" s="67"/>
      <c r="AA83" s="67"/>
      <c r="AD83" s="52">
        <f t="shared" ca="1" si="40"/>
        <v>0.97628879702831739</v>
      </c>
      <c r="AE83" s="52">
        <f t="shared" ca="1" si="40"/>
        <v>1</v>
      </c>
      <c r="AF83" s="52">
        <f t="shared" ca="1" si="40"/>
        <v>0.98019608587931584</v>
      </c>
      <c r="AG83" s="52">
        <f t="shared" ca="1" si="40"/>
        <v>0.93072385586213491</v>
      </c>
      <c r="AH83" s="52">
        <f t="shared" ca="1" si="41"/>
        <v>0.86235632925360117</v>
      </c>
      <c r="AI83" s="52">
        <f t="shared" ca="1" si="41"/>
        <v>0.78317163757526931</v>
      </c>
      <c r="AJ83" s="52">
        <f t="shared" ca="1" si="41"/>
        <v>0.69722377592392559</v>
      </c>
      <c r="AK83" s="52">
        <f t="shared" ca="1" si="41"/>
        <v>0.60695480416333303</v>
      </c>
      <c r="AL83" s="52">
        <f t="shared" ca="1" si="42"/>
        <v>0.51624022904764011</v>
      </c>
      <c r="AM83" s="52">
        <f t="shared" ca="1" si="42"/>
        <v>0.42748695588136154</v>
      </c>
      <c r="AN83" s="52">
        <f t="shared" ca="1" si="42"/>
        <v>0.34375903198858215</v>
      </c>
      <c r="AO83" s="52">
        <f t="shared" ca="1" si="42"/>
        <v>0.26642722915894113</v>
      </c>
      <c r="AP83" s="52">
        <f t="shared" ca="1" si="43"/>
        <v>0.19692492398034661</v>
      </c>
      <c r="AQ83" s="52">
        <f t="shared" ca="1" si="43"/>
        <v>0.13477697420444135</v>
      </c>
      <c r="AR83" s="52">
        <f t="shared" ca="1" si="43"/>
        <v>7.9278270130106451E-2</v>
      </c>
      <c r="AS83" s="52">
        <f t="shared" ca="1" si="43"/>
        <v>3.074605064301807E-2</v>
      </c>
      <c r="AT83" s="52">
        <f t="shared" ca="1" si="44"/>
        <v>-2.3626406717892297E-2</v>
      </c>
      <c r="AU83" s="52">
        <f t="shared" ca="1" si="44"/>
        <v>-9.0114892185259948E-2</v>
      </c>
      <c r="AV83" s="52">
        <f t="shared" ca="1" si="44"/>
        <v>-0.17661072602252276</v>
      </c>
      <c r="AW83" s="52">
        <f t="shared" ca="1" si="44"/>
        <v>-0.28467914464866578</v>
      </c>
      <c r="AX83" s="52">
        <f t="shared" ca="1" si="45"/>
        <v>-0.40875817666093284</v>
      </c>
      <c r="AY83" s="52">
        <f t="shared" ca="1" si="45"/>
        <v>-0.54188363092070846</v>
      </c>
      <c r="AZ83" s="52">
        <f t="shared" ca="1" si="45"/>
        <v>-0.67406307638107943</v>
      </c>
      <c r="BA83" s="52">
        <f t="shared" ca="1" si="45"/>
        <v>-0.79334770385290254</v>
      </c>
      <c r="BB83" s="52">
        <f t="shared" ca="1" si="46"/>
        <v>-0.87606856471627936</v>
      </c>
      <c r="BC83" s="52">
        <f t="shared" ca="1" si="46"/>
        <v>-0.91086643050650651</v>
      </c>
      <c r="BD83" s="52">
        <f t="shared" ca="1" si="46"/>
        <v>-0.89627611688883257</v>
      </c>
      <c r="BE83" s="52">
        <f t="shared" ca="1" si="46"/>
        <v>-0.84052644424007439</v>
      </c>
      <c r="BF83" s="52">
        <f t="shared" ca="1" si="47"/>
        <v>-0.76524996698535097</v>
      </c>
      <c r="BG83" s="52">
        <f t="shared" ca="1" si="47"/>
        <v>-0.68410891343027824</v>
      </c>
      <c r="BH83" s="52">
        <f t="shared" ca="1" si="47"/>
        <v>-0.60203250578687284</v>
      </c>
      <c r="BJ83" s="52">
        <f t="shared" si="48"/>
        <v>1.760706901550295E-3</v>
      </c>
      <c r="BK83" s="52">
        <f t="shared" si="49"/>
        <v>2.8633616789574532E-3</v>
      </c>
      <c r="BL83" s="52">
        <f t="shared" si="50"/>
        <v>1.4316808394787263E-4</v>
      </c>
      <c r="BM83" s="52">
        <f t="shared" si="51"/>
        <v>1.4316808394787263E-4</v>
      </c>
      <c r="BN83" s="52">
        <f t="shared" si="52"/>
        <v>0</v>
      </c>
      <c r="BO83" s="52">
        <f t="shared" si="53"/>
        <v>0</v>
      </c>
      <c r="BP83" s="52">
        <f t="shared" si="54"/>
        <v>3.7320269771784396E-3</v>
      </c>
      <c r="BQ83" s="52">
        <f t="shared" si="55"/>
        <v>0.05</v>
      </c>
      <c r="BS83" s="52">
        <f t="shared" ca="1" si="56"/>
        <v>0.14802760048018299</v>
      </c>
      <c r="BT83" s="52">
        <f t="shared" ca="1" si="57"/>
        <v>0.28633616789574529</v>
      </c>
      <c r="BU83" s="52">
        <f t="shared" ca="1" si="58"/>
        <v>0.42512805531582487</v>
      </c>
      <c r="BV83" s="52">
        <f t="shared" ca="1" si="59"/>
        <v>0.56097499067865031</v>
      </c>
      <c r="BW83" s="52">
        <f t="shared" ca="1" si="60"/>
        <v>0.68704082149892054</v>
      </c>
      <c r="BX83" s="52">
        <f t="shared" ca="1" si="61"/>
        <v>0.79953521967775387</v>
      </c>
      <c r="BY83" s="52">
        <f t="shared" ca="1" si="62"/>
        <v>0.89927060932161329</v>
      </c>
      <c r="BZ83" s="52">
        <f t="shared" ca="1" si="63"/>
        <v>0.98687376217135481</v>
      </c>
      <c r="CA83" s="52">
        <f t="shared" ca="1" si="64"/>
        <v>1.0597911061298462</v>
      </c>
      <c r="CB83" s="52">
        <f t="shared" ca="1" si="65"/>
        <v>1.1209828012112166</v>
      </c>
      <c r="CC83" s="52">
        <f t="shared" ca="1" si="66"/>
        <v>1.1705460449860945</v>
      </c>
      <c r="CD83" s="52">
        <f t="shared" ca="1" si="67"/>
        <v>1.2090999363591115</v>
      </c>
      <c r="CE83" s="52">
        <f t="shared" ca="1" si="68"/>
        <v>1.2322856474427444</v>
      </c>
      <c r="CF83" s="52">
        <f t="shared" ca="1" si="69"/>
        <v>1.2410836543347086</v>
      </c>
      <c r="CG83" s="52">
        <f t="shared" ca="1" si="70"/>
        <v>1.2376455039747301</v>
      </c>
      <c r="CH83" s="52">
        <f t="shared" ca="1" si="71"/>
        <v>1.2195141760992911</v>
      </c>
      <c r="CI83" s="52">
        <f t="shared" ca="1" si="72"/>
        <v>1.1739625701861038</v>
      </c>
      <c r="CJ83" s="52">
        <f t="shared" ca="1" si="73"/>
        <v>1.0985243904794899</v>
      </c>
      <c r="CK83" s="52">
        <f t="shared" ca="1" si="74"/>
        <v>0.98978579897553676</v>
      </c>
      <c r="CL83" s="52">
        <f t="shared" ca="1" si="75"/>
        <v>0.84811921342606522</v>
      </c>
      <c r="CM83" s="52">
        <f t="shared" ca="1" si="76"/>
        <v>0.68129162832854262</v>
      </c>
      <c r="CN83" s="52">
        <f t="shared" ca="1" si="77"/>
        <v>0.50011249478425757</v>
      </c>
      <c r="CO83" s="52">
        <f t="shared" ca="1" si="78"/>
        <v>0.30614270161717205</v>
      </c>
      <c r="CP83" s="52">
        <f t="shared" ca="1" si="79"/>
        <v>9.4034454544946466E-2</v>
      </c>
      <c r="CQ83" s="52">
        <f t="shared" ca="1" si="80"/>
        <v>-0.12939483738474269</v>
      </c>
      <c r="CR83" s="52">
        <f t="shared" ca="1" si="81"/>
        <v>-0.35146982934806581</v>
      </c>
      <c r="CS83" s="52">
        <f t="shared" ca="1" si="82"/>
        <v>-0.55920782048375339</v>
      </c>
      <c r="CT83" s="52">
        <f t="shared" ca="1" si="83"/>
        <v>-0.73878385372940525</v>
      </c>
      <c r="CU83" s="52">
        <f t="shared" ca="1" si="84"/>
        <v>-0.88608791931502229</v>
      </c>
      <c r="CV83" s="52">
        <f t="shared" ca="1" si="85"/>
        <v>-1.0035310336538856</v>
      </c>
      <c r="CW83" s="52">
        <f t="shared" ca="1" si="86"/>
        <v>-1.095706522464752</v>
      </c>
      <c r="CY83" s="51" t="str">
        <f t="shared" ca="1" si="87"/>
        <v>Slope</v>
      </c>
      <c r="CZ83" s="51" t="str">
        <f t="shared" ca="1" si="88"/>
        <v>Slope</v>
      </c>
      <c r="DA83" s="51" t="str">
        <f t="shared" ca="1" si="89"/>
        <v>Slope</v>
      </c>
      <c r="DB83" s="51" t="str">
        <f t="shared" ca="1" si="90"/>
        <v>Slope</v>
      </c>
      <c r="DC83" s="51" t="str">
        <f t="shared" ca="1" si="91"/>
        <v>Slope</v>
      </c>
      <c r="DD83" s="51" t="str">
        <f t="shared" ca="1" si="92"/>
        <v>Slope</v>
      </c>
      <c r="DE83" s="51" t="str">
        <f t="shared" ca="1" si="93"/>
        <v>Slope</v>
      </c>
      <c r="DF83" s="51" t="str">
        <f t="shared" ca="1" si="94"/>
        <v>Slope</v>
      </c>
      <c r="DG83" s="51" t="str">
        <f t="shared" ca="1" si="95"/>
        <v>Slope</v>
      </c>
      <c r="DH83" s="51" t="str">
        <f t="shared" ca="1" si="96"/>
        <v>Slope</v>
      </c>
      <c r="DI83" s="51" t="str">
        <f t="shared" ca="1" si="97"/>
        <v>Slope</v>
      </c>
      <c r="DJ83" s="51" t="str">
        <f t="shared" ca="1" si="98"/>
        <v>Slope</v>
      </c>
      <c r="DK83" s="51" t="str">
        <f t="shared" ca="1" si="99"/>
        <v>Slope</v>
      </c>
      <c r="DL83" s="51" t="str">
        <f t="shared" ca="1" si="100"/>
        <v>Slope</v>
      </c>
      <c r="DM83" s="51" t="str">
        <f t="shared" ca="1" si="101"/>
        <v>Slope</v>
      </c>
      <c r="DN83" s="51" t="str">
        <f t="shared" ca="1" si="102"/>
        <v>Slope</v>
      </c>
      <c r="DO83" s="51" t="str">
        <f t="shared" ca="1" si="103"/>
        <v>Slope</v>
      </c>
      <c r="DP83" s="51" t="str">
        <f t="shared" ca="1" si="104"/>
        <v>Slope</v>
      </c>
      <c r="DQ83" s="51" t="str">
        <f t="shared" ca="1" si="105"/>
        <v>Slope</v>
      </c>
      <c r="DR83" s="51" t="str">
        <f t="shared" ca="1" si="106"/>
        <v>Slope</v>
      </c>
      <c r="DS83" s="51" t="str">
        <f t="shared" ca="1" si="107"/>
        <v>Slope</v>
      </c>
      <c r="DT83" s="51" t="str">
        <f t="shared" ca="1" si="108"/>
        <v>Slope</v>
      </c>
      <c r="DU83" s="51" t="str">
        <f t="shared" ca="1" si="109"/>
        <v>Slope</v>
      </c>
      <c r="DV83" s="51" t="str">
        <f t="shared" ca="1" si="110"/>
        <v>Slope</v>
      </c>
      <c r="DW83" s="51" t="str">
        <f t="shared" ca="1" si="111"/>
        <v>Slope</v>
      </c>
      <c r="DX83" s="51" t="str">
        <f t="shared" ca="1" si="112"/>
        <v>Slope</v>
      </c>
      <c r="DY83" s="51" t="str">
        <f t="shared" ca="1" si="113"/>
        <v>Slope</v>
      </c>
      <c r="DZ83" s="51" t="str">
        <f t="shared" ca="1" si="114"/>
        <v>Slope</v>
      </c>
      <c r="EA83" s="51" t="str">
        <f t="shared" ca="1" si="115"/>
        <v>Slope</v>
      </c>
      <c r="EB83" s="51" t="str">
        <f t="shared" ca="1" si="116"/>
        <v>Slope</v>
      </c>
      <c r="EC83" s="51" t="str">
        <f t="shared" ca="1" si="117"/>
        <v>Slope</v>
      </c>
      <c r="EE83" s="52">
        <f t="shared" ca="1" si="118"/>
        <v>0.85211556760376483</v>
      </c>
      <c r="EF83" s="52">
        <f t="shared" ca="1" si="119"/>
        <v>0.71380700018820264</v>
      </c>
      <c r="EG83" s="52">
        <f t="shared" ca="1" si="120"/>
        <v>0.575015112768123</v>
      </c>
      <c r="EH83" s="52">
        <f t="shared" ca="1" si="121"/>
        <v>0.43916817740529757</v>
      </c>
      <c r="EI83" s="52">
        <f t="shared" ca="1" si="122"/>
        <v>0.31310234658502734</v>
      </c>
      <c r="EJ83" s="52">
        <f t="shared" ca="1" si="123"/>
        <v>0.200607948406194</v>
      </c>
      <c r="EK83" s="52">
        <f t="shared" ca="1" si="124"/>
        <v>0.10087255876233459</v>
      </c>
      <c r="EL83" s="52">
        <f t="shared" ca="1" si="125"/>
        <v>1.3269405912593069E-2</v>
      </c>
      <c r="EM83" s="52">
        <f t="shared" ca="1" si="126"/>
        <v>0</v>
      </c>
      <c r="EN83" s="52">
        <f t="shared" ca="1" si="127"/>
        <v>0</v>
      </c>
      <c r="EO83" s="52">
        <f t="shared" ca="1" si="128"/>
        <v>0</v>
      </c>
      <c r="EP83" s="52">
        <f t="shared" ca="1" si="129"/>
        <v>0</v>
      </c>
      <c r="EQ83" s="52">
        <f t="shared" ca="1" si="130"/>
        <v>0</v>
      </c>
      <c r="ER83" s="52">
        <f t="shared" ca="1" si="131"/>
        <v>0</v>
      </c>
      <c r="ES83" s="52">
        <f t="shared" ca="1" si="132"/>
        <v>0</v>
      </c>
      <c r="ET83" s="52">
        <f t="shared" ca="1" si="133"/>
        <v>0</v>
      </c>
      <c r="EU83" s="52">
        <f t="shared" ca="1" si="134"/>
        <v>0</v>
      </c>
      <c r="EV83" s="52">
        <f t="shared" ca="1" si="135"/>
        <v>0</v>
      </c>
      <c r="EW83" s="52">
        <f t="shared" ca="1" si="136"/>
        <v>1.0357369108411119E-2</v>
      </c>
      <c r="EX83" s="52">
        <f t="shared" ca="1" si="137"/>
        <v>0.15202395465788265</v>
      </c>
      <c r="EY83" s="52">
        <f t="shared" ca="1" si="138"/>
        <v>0.31885153975540526</v>
      </c>
      <c r="EZ83" s="52">
        <f t="shared" ca="1" si="139"/>
        <v>0.50003067329969031</v>
      </c>
      <c r="FA83" s="52">
        <f t="shared" ca="1" si="140"/>
        <v>0.69400046646677582</v>
      </c>
      <c r="FB83" s="52">
        <f t="shared" ca="1" si="141"/>
        <v>0.90610871353900135</v>
      </c>
      <c r="FC83" s="52">
        <f t="shared" ca="1" si="142"/>
        <v>0.87046199453130946</v>
      </c>
      <c r="FD83" s="52">
        <f t="shared" ca="1" si="143"/>
        <v>0.64838700256798631</v>
      </c>
      <c r="FE83" s="52">
        <f t="shared" ca="1" si="144"/>
        <v>0.44064901143229873</v>
      </c>
      <c r="FF83" s="52">
        <f t="shared" ca="1" si="145"/>
        <v>0.26107297818664688</v>
      </c>
      <c r="FG83" s="52">
        <f t="shared" ca="1" si="146"/>
        <v>0.11376891260102984</v>
      </c>
      <c r="FH83" s="52">
        <f t="shared" ca="1" si="147"/>
        <v>0</v>
      </c>
      <c r="FI83" s="52">
        <f t="shared" ca="1" si="148"/>
        <v>0</v>
      </c>
      <c r="FK83" s="52">
        <f t="shared" ca="1" si="149"/>
        <v>0.90610871353900135</v>
      </c>
      <c r="FL83" s="59">
        <f t="shared" ca="1" si="150"/>
        <v>23</v>
      </c>
      <c r="FM83" s="59" t="str">
        <f t="shared" ca="1" si="151"/>
        <v>Slope</v>
      </c>
      <c r="FN83" s="52">
        <f t="shared" ca="1" si="152"/>
        <v>0.26666666666666672</v>
      </c>
      <c r="FP83" s="52">
        <f t="shared" ca="1" si="153"/>
        <v>0.61737185586792154</v>
      </c>
      <c r="FQ83" s="52">
        <f t="shared" ca="1" si="154"/>
        <v>0.57126900006273418</v>
      </c>
      <c r="FR83" s="52">
        <f t="shared" ca="1" si="155"/>
        <v>0.51389392647826315</v>
      </c>
      <c r="FS83" s="52">
        <f t="shared" ca="1" si="156"/>
        <v>0.45750050357954364</v>
      </c>
      <c r="FT83" s="52">
        <f t="shared" ca="1" si="157"/>
        <v>0.40436744886167575</v>
      </c>
      <c r="FU83" s="52">
        <f t="shared" ca="1" si="158"/>
        <v>0.35575820502428684</v>
      </c>
      <c r="FV83" s="52">
        <f t="shared" ca="1" si="159"/>
        <v>0.3114019640318893</v>
      </c>
      <c r="FW83" s="52">
        <f t="shared" ca="1" si="160"/>
        <v>0.27108980197086435</v>
      </c>
      <c r="FX83" s="52">
        <f t="shared" ca="1" si="161"/>
        <v>0.25555555555555554</v>
      </c>
      <c r="FY83" s="52">
        <f t="shared" ca="1" si="162"/>
        <v>0.24444444444444446</v>
      </c>
      <c r="FZ83" s="52">
        <f t="shared" ca="1" si="163"/>
        <v>0.23333333333333331</v>
      </c>
      <c r="GA83" s="52">
        <f t="shared" ca="1" si="164"/>
        <v>0.22222222222222224</v>
      </c>
      <c r="GB83" s="52">
        <f t="shared" ca="1" si="165"/>
        <v>0.21111111111111108</v>
      </c>
      <c r="GC83" s="52">
        <f t="shared" ca="1" si="166"/>
        <v>0.19999999999999998</v>
      </c>
      <c r="GD83" s="52">
        <f t="shared" ca="1" si="167"/>
        <v>0.18888888888888888</v>
      </c>
      <c r="GE83" s="52">
        <f t="shared" ca="1" si="168"/>
        <v>0.17777777777777776</v>
      </c>
      <c r="GF83" s="52">
        <f t="shared" ca="1" si="169"/>
        <v>0.16666666666666666</v>
      </c>
      <c r="GG83" s="52">
        <f t="shared" ca="1" si="170"/>
        <v>0.15555555555555556</v>
      </c>
      <c r="GH83" s="52">
        <f t="shared" ca="1" si="171"/>
        <v>0.14789690081391479</v>
      </c>
      <c r="GI83" s="52">
        <f t="shared" ca="1" si="172"/>
        <v>0.18400798488596087</v>
      </c>
      <c r="GJ83" s="52">
        <f t="shared" ca="1" si="173"/>
        <v>0.2285060688073573</v>
      </c>
      <c r="GK83" s="52">
        <f t="shared" ca="1" si="174"/>
        <v>0.27778800221100786</v>
      </c>
      <c r="GL83" s="52">
        <f t="shared" ca="1" si="175"/>
        <v>0.3313334888222586</v>
      </c>
      <c r="GM83" s="52">
        <f t="shared" ca="1" si="176"/>
        <v>0.39092512673522267</v>
      </c>
      <c r="GN83" s="52">
        <f t="shared" ca="1" si="177"/>
        <v>0.36793177595488091</v>
      </c>
      <c r="GO83" s="52">
        <f t="shared" ca="1" si="178"/>
        <v>0.28279566752266205</v>
      </c>
      <c r="GP83" s="52">
        <f t="shared" ca="1" si="179"/>
        <v>0.20243855936632177</v>
      </c>
      <c r="GQ83" s="52">
        <f t="shared" ca="1" si="180"/>
        <v>0.13146877050666006</v>
      </c>
      <c r="GR83" s="52">
        <f t="shared" ca="1" si="181"/>
        <v>7.1256304200343262E-2</v>
      </c>
      <c r="GS83" s="52">
        <f t="shared" ca="1" si="182"/>
        <v>2.2222222222222216E-2</v>
      </c>
      <c r="GT83" s="52">
        <f t="shared" ca="1" si="183"/>
        <v>1.1111111111111108E-2</v>
      </c>
      <c r="GV83" s="52">
        <f t="shared" ca="1" si="184"/>
        <v>0.61737185586792154</v>
      </c>
      <c r="GW83" s="59">
        <f t="shared" ca="1" si="185"/>
        <v>0</v>
      </c>
      <c r="GX83" s="52">
        <f t="shared" ca="1" si="186"/>
        <v>0.85211556760376483</v>
      </c>
      <c r="GY83" s="52" t="str">
        <f t="shared" ca="1" si="187"/>
        <v>Slope</v>
      </c>
      <c r="GZ83" s="52">
        <f t="shared" ca="1" si="188"/>
        <v>1</v>
      </c>
      <c r="HB83" s="58">
        <f t="shared" si="189"/>
        <v>3.5214138031005905E-2</v>
      </c>
      <c r="HC83" s="58"/>
      <c r="HE83" s="52">
        <f t="shared" si="190"/>
        <v>0.82569001674652087</v>
      </c>
      <c r="HF83" s="52">
        <f t="shared" si="191"/>
        <v>0</v>
      </c>
      <c r="HH83" s="52">
        <f t="shared" ca="1" si="192"/>
        <v>0.85211556760376483</v>
      </c>
      <c r="HI83" s="52" t="str">
        <f t="shared" ca="1" si="193"/>
        <v>Slope</v>
      </c>
      <c r="HJ83" s="59">
        <f t="shared" ca="1" si="194"/>
        <v>2</v>
      </c>
      <c r="HK83" s="52">
        <f t="shared" ca="1" si="195"/>
        <v>1</v>
      </c>
      <c r="HL83" s="52">
        <f t="shared" si="196"/>
        <v>0</v>
      </c>
      <c r="HM83" s="52">
        <f t="shared" si="197"/>
        <v>20</v>
      </c>
      <c r="HN83" s="52">
        <f t="shared" si="198"/>
        <v>-20</v>
      </c>
      <c r="HP83" s="52">
        <f t="shared" si="201"/>
        <v>8.3599239587784898E-5</v>
      </c>
      <c r="HR83" s="52">
        <f t="shared" si="199"/>
        <v>3.9775351644123048E-4</v>
      </c>
      <c r="HS83">
        <f t="shared" si="200"/>
        <v>3.7320269771784396E-3</v>
      </c>
    </row>
    <row r="84" spans="1:227" x14ac:dyDescent="0.2">
      <c r="A84" s="45">
        <v>46</v>
      </c>
      <c r="B84" s="35">
        <f t="shared" si="38"/>
        <v>5.2083333333333374E-3</v>
      </c>
      <c r="C84" s="28">
        <v>3.5214138031005899</v>
      </c>
      <c r="D84" s="95">
        <v>0</v>
      </c>
      <c r="E84" s="95">
        <v>999999</v>
      </c>
      <c r="F84" s="37">
        <f t="shared" si="202"/>
        <v>166666.5</v>
      </c>
      <c r="G84" s="38">
        <f t="shared" si="205"/>
        <v>0</v>
      </c>
      <c r="H84" s="102">
        <v>20</v>
      </c>
      <c r="I84" s="102">
        <v>2000</v>
      </c>
      <c r="J84" s="28">
        <v>3.3585414290428202</v>
      </c>
      <c r="K84" s="126">
        <f t="shared" si="206"/>
        <v>3.3585414290428203E-2</v>
      </c>
      <c r="L84" s="30">
        <f t="shared" si="203"/>
        <v>3.3585414290428203E-2</v>
      </c>
      <c r="M84" s="101">
        <f t="shared" si="204"/>
        <v>3.5214138031005899</v>
      </c>
      <c r="N84" s="103">
        <f t="shared" si="39"/>
        <v>8.1436187028885052E-5</v>
      </c>
      <c r="P84" s="67"/>
      <c r="Q84" s="67"/>
      <c r="R84" s="67"/>
      <c r="S84" s="67"/>
      <c r="T84" s="67"/>
      <c r="U84" s="67"/>
      <c r="V84" s="67"/>
      <c r="W84" s="67"/>
      <c r="X84" s="67"/>
      <c r="Y84" s="67"/>
      <c r="Z84" s="67"/>
      <c r="AA84" s="67"/>
      <c r="AD84" s="52">
        <f t="shared" ca="1" si="40"/>
        <v>0.98019608587931606</v>
      </c>
      <c r="AE84" s="52">
        <f t="shared" ca="1" si="40"/>
        <v>0.99999999999999978</v>
      </c>
      <c r="AF84" s="52">
        <f t="shared" ca="1" si="40"/>
        <v>0.98312132269130992</v>
      </c>
      <c r="AG84" s="52">
        <f t="shared" ca="1" si="40"/>
        <v>0.93959522980066201</v>
      </c>
      <c r="AH84" s="52">
        <f t="shared" ca="1" si="41"/>
        <v>0.87924390460358881</v>
      </c>
      <c r="AI84" s="52">
        <f t="shared" ca="1" si="41"/>
        <v>0.80849366758774721</v>
      </c>
      <c r="AJ84" s="52">
        <f t="shared" ca="1" si="41"/>
        <v>0.73088788534249527</v>
      </c>
      <c r="AK84" s="52">
        <f t="shared" ca="1" si="41"/>
        <v>0.64953685776551828</v>
      </c>
      <c r="AL84" s="52">
        <f t="shared" ca="1" si="42"/>
        <v>0.56633048146271281</v>
      </c>
      <c r="AM84" s="52">
        <f t="shared" ca="1" si="42"/>
        <v>0.48435693220397613</v>
      </c>
      <c r="AN84" s="52">
        <f t="shared" ca="1" si="42"/>
        <v>0.40630730158767014</v>
      </c>
      <c r="AO84" s="52">
        <f t="shared" ca="1" si="42"/>
        <v>0.33485689774427391</v>
      </c>
      <c r="AP84" s="52">
        <f t="shared" ca="1" si="43"/>
        <v>0.26985187630180979</v>
      </c>
      <c r="AQ84" s="52">
        <f t="shared" ca="1" si="43"/>
        <v>0.21069964725749163</v>
      </c>
      <c r="AR84" s="52">
        <f t="shared" ca="1" si="43"/>
        <v>0.15799057631277422</v>
      </c>
      <c r="AS84" s="52">
        <f t="shared" ca="1" si="43"/>
        <v>0.10023888270721845</v>
      </c>
      <c r="AT84" s="52">
        <f t="shared" ca="1" si="44"/>
        <v>3.1136931436390406E-2</v>
      </c>
      <c r="AU84" s="52">
        <f t="shared" ca="1" si="44"/>
        <v>-5.6804847903437705E-2</v>
      </c>
      <c r="AV84" s="52">
        <f t="shared" ca="1" si="44"/>
        <v>-0.16632189616762411</v>
      </c>
      <c r="AW84" s="52">
        <f t="shared" ca="1" si="44"/>
        <v>-0.29444288983354816</v>
      </c>
      <c r="AX84" s="52">
        <f t="shared" ca="1" si="45"/>
        <v>-0.43843581511123175</v>
      </c>
      <c r="AY84" s="52">
        <f t="shared" ca="1" si="45"/>
        <v>-0.59135380103362301</v>
      </c>
      <c r="AZ84" s="52">
        <f t="shared" ca="1" si="45"/>
        <v>-0.74004275960611243</v>
      </c>
      <c r="BA84" s="52">
        <f t="shared" ca="1" si="45"/>
        <v>-0.85726140163749531</v>
      </c>
      <c r="BB84" s="52">
        <f t="shared" ca="1" si="46"/>
        <v>-0.9266503387295808</v>
      </c>
      <c r="BC84" s="52">
        <f t="shared" ca="1" si="46"/>
        <v>-0.94419929399808544</v>
      </c>
      <c r="BD84" s="52">
        <f t="shared" ca="1" si="46"/>
        <v>-0.91524470860570295</v>
      </c>
      <c r="BE84" s="52">
        <f t="shared" ca="1" si="46"/>
        <v>-0.86242850840162344</v>
      </c>
      <c r="BF84" s="52">
        <f t="shared" ca="1" si="47"/>
        <v>-0.79863890383582692</v>
      </c>
      <c r="BG84" s="52">
        <f t="shared" ca="1" si="47"/>
        <v>-0.72820821678482917</v>
      </c>
      <c r="BH84" s="52">
        <f t="shared" ca="1" si="47"/>
        <v>-0.65405829447645258</v>
      </c>
      <c r="BJ84" s="52">
        <f t="shared" si="48"/>
        <v>1.67927071452141E-3</v>
      </c>
      <c r="BK84" s="52">
        <f t="shared" si="49"/>
        <v>4.2512805531582498E-3</v>
      </c>
      <c r="BL84" s="52">
        <f t="shared" si="50"/>
        <v>2.1256402765791247E-4</v>
      </c>
      <c r="BM84" s="52">
        <f t="shared" si="51"/>
        <v>2.1256402765791247E-4</v>
      </c>
      <c r="BN84" s="52">
        <f t="shared" si="52"/>
        <v>0</v>
      </c>
      <c r="BO84" s="52">
        <f t="shared" si="53"/>
        <v>0</v>
      </c>
      <c r="BP84" s="52">
        <f t="shared" si="54"/>
        <v>4.1038060952050025E-3</v>
      </c>
      <c r="BQ84" s="52">
        <f t="shared" si="55"/>
        <v>0.05</v>
      </c>
      <c r="BS84" s="52">
        <f t="shared" ca="1" si="56"/>
        <v>0.28633616789574529</v>
      </c>
      <c r="BT84" s="52">
        <f t="shared" ca="1" si="57"/>
        <v>0.42512805531582487</v>
      </c>
      <c r="BU84" s="52">
        <f t="shared" ca="1" si="58"/>
        <v>0.56097499067865031</v>
      </c>
      <c r="BV84" s="52">
        <f t="shared" ca="1" si="59"/>
        <v>0.68704082149892054</v>
      </c>
      <c r="BW84" s="52">
        <f t="shared" ca="1" si="60"/>
        <v>0.79953521967775387</v>
      </c>
      <c r="BX84" s="52">
        <f t="shared" ca="1" si="61"/>
        <v>0.89927060932161329</v>
      </c>
      <c r="BY84" s="52">
        <f t="shared" ca="1" si="62"/>
        <v>0.98687376217135481</v>
      </c>
      <c r="BZ84" s="52">
        <f t="shared" ca="1" si="63"/>
        <v>1.0597911061298462</v>
      </c>
      <c r="CA84" s="52">
        <f t="shared" ca="1" si="64"/>
        <v>1.1209828012112166</v>
      </c>
      <c r="CB84" s="52">
        <f t="shared" ca="1" si="65"/>
        <v>1.1705460449860945</v>
      </c>
      <c r="CC84" s="52">
        <f t="shared" ca="1" si="66"/>
        <v>1.2090999363591115</v>
      </c>
      <c r="CD84" s="52">
        <f t="shared" ca="1" si="67"/>
        <v>1.2322856474427444</v>
      </c>
      <c r="CE84" s="52">
        <f t="shared" ca="1" si="68"/>
        <v>1.2410836543347086</v>
      </c>
      <c r="CF84" s="52">
        <f t="shared" ca="1" si="69"/>
        <v>1.2376455039747301</v>
      </c>
      <c r="CG84" s="52">
        <f t="shared" ca="1" si="70"/>
        <v>1.2195141760992911</v>
      </c>
      <c r="CH84" s="52">
        <f t="shared" ca="1" si="71"/>
        <v>1.1739625701861038</v>
      </c>
      <c r="CI84" s="52">
        <f t="shared" ca="1" si="72"/>
        <v>1.0985243904794899</v>
      </c>
      <c r="CJ84" s="52">
        <f t="shared" ca="1" si="73"/>
        <v>0.98978579897553676</v>
      </c>
      <c r="CK84" s="52">
        <f t="shared" ca="1" si="74"/>
        <v>0.84811921342606522</v>
      </c>
      <c r="CL84" s="52">
        <f t="shared" ca="1" si="75"/>
        <v>0.68129162832854262</v>
      </c>
      <c r="CM84" s="52">
        <f t="shared" ca="1" si="76"/>
        <v>0.50011249478425757</v>
      </c>
      <c r="CN84" s="52">
        <f t="shared" ca="1" si="77"/>
        <v>0.30614270161717205</v>
      </c>
      <c r="CO84" s="52">
        <f t="shared" ca="1" si="78"/>
        <v>9.4034454544946466E-2</v>
      </c>
      <c r="CP84" s="52">
        <f t="shared" ca="1" si="79"/>
        <v>-0.12939483738474269</v>
      </c>
      <c r="CQ84" s="52">
        <f t="shared" ca="1" si="80"/>
        <v>-0.35146982934806581</v>
      </c>
      <c r="CR84" s="52">
        <f t="shared" ca="1" si="81"/>
        <v>-0.55920782048375339</v>
      </c>
      <c r="CS84" s="52">
        <f t="shared" ca="1" si="82"/>
        <v>-0.73878385372940525</v>
      </c>
      <c r="CT84" s="52">
        <f t="shared" ca="1" si="83"/>
        <v>-0.88608791931502229</v>
      </c>
      <c r="CU84" s="52">
        <f t="shared" ca="1" si="84"/>
        <v>-1.0035310336538856</v>
      </c>
      <c r="CV84" s="52">
        <f t="shared" ca="1" si="85"/>
        <v>-1.095706522464752</v>
      </c>
      <c r="CW84" s="52">
        <f t="shared" ca="1" si="86"/>
        <v>-1.166858162670847</v>
      </c>
      <c r="CY84" s="51" t="str">
        <f t="shared" ca="1" si="87"/>
        <v>Slope</v>
      </c>
      <c r="CZ84" s="51" t="str">
        <f t="shared" ca="1" si="88"/>
        <v>Slope</v>
      </c>
      <c r="DA84" s="51" t="str">
        <f t="shared" ca="1" si="89"/>
        <v>Slope</v>
      </c>
      <c r="DB84" s="51" t="str">
        <f t="shared" ca="1" si="90"/>
        <v>Slope</v>
      </c>
      <c r="DC84" s="51" t="str">
        <f t="shared" ca="1" si="91"/>
        <v>Slope</v>
      </c>
      <c r="DD84" s="51" t="str">
        <f t="shared" ca="1" si="92"/>
        <v>Slope</v>
      </c>
      <c r="DE84" s="51" t="str">
        <f t="shared" ca="1" si="93"/>
        <v>Slope</v>
      </c>
      <c r="DF84" s="51" t="str">
        <f t="shared" ca="1" si="94"/>
        <v>Slope</v>
      </c>
      <c r="DG84" s="51" t="str">
        <f t="shared" ca="1" si="95"/>
        <v>Slope</v>
      </c>
      <c r="DH84" s="51" t="str">
        <f t="shared" ca="1" si="96"/>
        <v>Slope</v>
      </c>
      <c r="DI84" s="51" t="str">
        <f t="shared" ca="1" si="97"/>
        <v>Slope</v>
      </c>
      <c r="DJ84" s="51" t="str">
        <f t="shared" ca="1" si="98"/>
        <v>Slope</v>
      </c>
      <c r="DK84" s="51" t="str">
        <f t="shared" ca="1" si="99"/>
        <v>Slope</v>
      </c>
      <c r="DL84" s="51" t="str">
        <f t="shared" ca="1" si="100"/>
        <v>Slope</v>
      </c>
      <c r="DM84" s="51" t="str">
        <f t="shared" ca="1" si="101"/>
        <v>Slope</v>
      </c>
      <c r="DN84" s="51" t="str">
        <f t="shared" ca="1" si="102"/>
        <v>Slope</v>
      </c>
      <c r="DO84" s="51" t="str">
        <f t="shared" ca="1" si="103"/>
        <v>Slope</v>
      </c>
      <c r="DP84" s="51" t="str">
        <f t="shared" ca="1" si="104"/>
        <v>Slope</v>
      </c>
      <c r="DQ84" s="51" t="str">
        <f t="shared" ca="1" si="105"/>
        <v>Slope</v>
      </c>
      <c r="DR84" s="51" t="str">
        <f t="shared" ca="1" si="106"/>
        <v>Slope</v>
      </c>
      <c r="DS84" s="51" t="str">
        <f t="shared" ca="1" si="107"/>
        <v>Slope</v>
      </c>
      <c r="DT84" s="51" t="str">
        <f t="shared" ca="1" si="108"/>
        <v>Slope</v>
      </c>
      <c r="DU84" s="51" t="str">
        <f t="shared" ca="1" si="109"/>
        <v>Slope</v>
      </c>
      <c r="DV84" s="51" t="str">
        <f t="shared" ca="1" si="110"/>
        <v>Slope</v>
      </c>
      <c r="DW84" s="51" t="str">
        <f t="shared" ca="1" si="111"/>
        <v>Slope</v>
      </c>
      <c r="DX84" s="51" t="str">
        <f t="shared" ca="1" si="112"/>
        <v>Slope</v>
      </c>
      <c r="DY84" s="51" t="str">
        <f t="shared" ca="1" si="113"/>
        <v>Slope</v>
      </c>
      <c r="DZ84" s="51" t="str">
        <f t="shared" ca="1" si="114"/>
        <v>Slope</v>
      </c>
      <c r="EA84" s="51" t="str">
        <f t="shared" ca="1" si="115"/>
        <v>Slope</v>
      </c>
      <c r="EB84" s="51" t="str">
        <f t="shared" ca="1" si="116"/>
        <v>Slope</v>
      </c>
      <c r="EC84" s="51" t="str">
        <f t="shared" ca="1" si="117"/>
        <v>Slope</v>
      </c>
      <c r="EE84" s="52">
        <f t="shared" ca="1" si="118"/>
        <v>0.71387639613191256</v>
      </c>
      <c r="EF84" s="52">
        <f t="shared" ca="1" si="119"/>
        <v>0.57508450871183303</v>
      </c>
      <c r="EG84" s="52">
        <f t="shared" ca="1" si="120"/>
        <v>0.43923757334900759</v>
      </c>
      <c r="EH84" s="52">
        <f t="shared" ca="1" si="121"/>
        <v>0.31317174252873736</v>
      </c>
      <c r="EI84" s="52">
        <f t="shared" ca="1" si="122"/>
        <v>0.20067734434990403</v>
      </c>
      <c r="EJ84" s="52">
        <f t="shared" ca="1" si="123"/>
        <v>0.10094195470604461</v>
      </c>
      <c r="EK84" s="52">
        <f t="shared" ca="1" si="124"/>
        <v>1.3338801856303095E-2</v>
      </c>
      <c r="EL84" s="52">
        <f t="shared" ca="1" si="125"/>
        <v>0</v>
      </c>
      <c r="EM84" s="52">
        <f t="shared" ca="1" si="126"/>
        <v>0</v>
      </c>
      <c r="EN84" s="52">
        <f t="shared" ca="1" si="127"/>
        <v>0</v>
      </c>
      <c r="EO84" s="52">
        <f t="shared" ca="1" si="128"/>
        <v>0</v>
      </c>
      <c r="EP84" s="52">
        <f t="shared" ca="1" si="129"/>
        <v>0</v>
      </c>
      <c r="EQ84" s="52">
        <f t="shared" ca="1" si="130"/>
        <v>0</v>
      </c>
      <c r="ER84" s="52">
        <f t="shared" ca="1" si="131"/>
        <v>0</v>
      </c>
      <c r="ES84" s="52">
        <f t="shared" ca="1" si="132"/>
        <v>0</v>
      </c>
      <c r="ET84" s="52">
        <f t="shared" ca="1" si="133"/>
        <v>0</v>
      </c>
      <c r="EU84" s="52">
        <f t="shared" ca="1" si="134"/>
        <v>0</v>
      </c>
      <c r="EV84" s="52">
        <f t="shared" ca="1" si="135"/>
        <v>1.0426765052121145E-2</v>
      </c>
      <c r="EW84" s="52">
        <f t="shared" ca="1" si="136"/>
        <v>0.15209335060159268</v>
      </c>
      <c r="EX84" s="52">
        <f t="shared" ca="1" si="137"/>
        <v>0.31892093569911528</v>
      </c>
      <c r="EY84" s="52">
        <f t="shared" ca="1" si="138"/>
        <v>0.50010006924340034</v>
      </c>
      <c r="EZ84" s="52">
        <f t="shared" ca="1" si="139"/>
        <v>0.69406986241048585</v>
      </c>
      <c r="FA84" s="52">
        <f t="shared" ca="1" si="140"/>
        <v>0.90617810948271149</v>
      </c>
      <c r="FB84" s="52">
        <f t="shared" ca="1" si="141"/>
        <v>0.87039259858759943</v>
      </c>
      <c r="FC84" s="52">
        <f t="shared" ca="1" si="142"/>
        <v>0.64831760662427629</v>
      </c>
      <c r="FD84" s="52">
        <f t="shared" ca="1" si="143"/>
        <v>0.44057961548858871</v>
      </c>
      <c r="FE84" s="52">
        <f t="shared" ca="1" si="144"/>
        <v>0.26100358224293685</v>
      </c>
      <c r="FF84" s="52">
        <f t="shared" ca="1" si="145"/>
        <v>0.11369951665731981</v>
      </c>
      <c r="FG84" s="52">
        <f t="shared" ca="1" si="146"/>
        <v>0</v>
      </c>
      <c r="FH84" s="52">
        <f t="shared" ca="1" si="147"/>
        <v>0</v>
      </c>
      <c r="FI84" s="52">
        <f t="shared" ca="1" si="148"/>
        <v>0</v>
      </c>
      <c r="FK84" s="52">
        <f t="shared" ca="1" si="149"/>
        <v>0.90617810948271149</v>
      </c>
      <c r="FL84" s="59">
        <f t="shared" ca="1" si="150"/>
        <v>22</v>
      </c>
      <c r="FM84" s="59" t="str">
        <f t="shared" ca="1" si="151"/>
        <v>Slope</v>
      </c>
      <c r="FN84" s="52">
        <f t="shared" ca="1" si="152"/>
        <v>0.30000000000000004</v>
      </c>
      <c r="FP84" s="52">
        <f t="shared" ca="1" si="153"/>
        <v>0.57129213204397078</v>
      </c>
      <c r="FQ84" s="52">
        <f t="shared" ca="1" si="154"/>
        <v>0.52502816957061094</v>
      </c>
      <c r="FR84" s="52">
        <f t="shared" ca="1" si="155"/>
        <v>0.46863474667189137</v>
      </c>
      <c r="FS84" s="52">
        <f t="shared" ca="1" si="156"/>
        <v>0.41550169195402353</v>
      </c>
      <c r="FT84" s="52">
        <f t="shared" ca="1" si="157"/>
        <v>0.36689244811663468</v>
      </c>
      <c r="FU84" s="52">
        <f t="shared" ca="1" si="158"/>
        <v>0.32253620712423708</v>
      </c>
      <c r="FV84" s="52">
        <f t="shared" ca="1" si="159"/>
        <v>0.28222404506321214</v>
      </c>
      <c r="FW84" s="52">
        <f t="shared" ca="1" si="160"/>
        <v>0.26666666666666666</v>
      </c>
      <c r="FX84" s="52">
        <f t="shared" ca="1" si="161"/>
        <v>0.25555555555555554</v>
      </c>
      <c r="FY84" s="52">
        <f t="shared" ca="1" si="162"/>
        <v>0.24444444444444446</v>
      </c>
      <c r="FZ84" s="52">
        <f t="shared" ca="1" si="163"/>
        <v>0.23333333333333331</v>
      </c>
      <c r="GA84" s="52">
        <f t="shared" ca="1" si="164"/>
        <v>0.22222222222222224</v>
      </c>
      <c r="GB84" s="52">
        <f t="shared" ca="1" si="165"/>
        <v>0.21111111111111108</v>
      </c>
      <c r="GC84" s="52">
        <f t="shared" ca="1" si="166"/>
        <v>0.19999999999999998</v>
      </c>
      <c r="GD84" s="52">
        <f t="shared" ca="1" si="167"/>
        <v>0.18888888888888888</v>
      </c>
      <c r="GE84" s="52">
        <f t="shared" ca="1" si="168"/>
        <v>0.17777777777777776</v>
      </c>
      <c r="GF84" s="52">
        <f t="shared" ca="1" si="169"/>
        <v>0.16666666666666666</v>
      </c>
      <c r="GG84" s="52">
        <f t="shared" ca="1" si="170"/>
        <v>0.15903114390626261</v>
      </c>
      <c r="GH84" s="52">
        <f t="shared" ca="1" si="171"/>
        <v>0.19514222797830866</v>
      </c>
      <c r="GI84" s="52">
        <f t="shared" ca="1" si="172"/>
        <v>0.23964031189970508</v>
      </c>
      <c r="GJ84" s="52">
        <f t="shared" ca="1" si="173"/>
        <v>0.28892224530335564</v>
      </c>
      <c r="GK84" s="52">
        <f t="shared" ca="1" si="174"/>
        <v>0.34246773191460639</v>
      </c>
      <c r="GL84" s="52">
        <f t="shared" ca="1" si="175"/>
        <v>0.40205936982757051</v>
      </c>
      <c r="GM84" s="52">
        <f t="shared" ca="1" si="176"/>
        <v>0.37901975508475538</v>
      </c>
      <c r="GN84" s="52">
        <f t="shared" ca="1" si="177"/>
        <v>0.29388364665253652</v>
      </c>
      <c r="GO84" s="52">
        <f t="shared" ca="1" si="178"/>
        <v>0.21352653849619621</v>
      </c>
      <c r="GP84" s="52">
        <f t="shared" ca="1" si="179"/>
        <v>0.14255674963653447</v>
      </c>
      <c r="GQ84" s="52">
        <f t="shared" ca="1" si="180"/>
        <v>8.2344283330217705E-2</v>
      </c>
      <c r="GR84" s="52">
        <f t="shared" ca="1" si="181"/>
        <v>3.3333333333333326E-2</v>
      </c>
      <c r="GS84" s="52">
        <f t="shared" ca="1" si="182"/>
        <v>2.2222222222222216E-2</v>
      </c>
      <c r="GT84" s="52">
        <f t="shared" ca="1" si="183"/>
        <v>1.1111111111111108E-2</v>
      </c>
      <c r="GV84" s="52">
        <f t="shared" ca="1" si="184"/>
        <v>0.57129213204397078</v>
      </c>
      <c r="GW84" s="59">
        <f t="shared" ca="1" si="185"/>
        <v>0</v>
      </c>
      <c r="GX84" s="52">
        <f t="shared" ca="1" si="186"/>
        <v>0.71387639613191256</v>
      </c>
      <c r="GY84" s="52" t="str">
        <f t="shared" ca="1" si="187"/>
        <v>Slope</v>
      </c>
      <c r="GZ84" s="52">
        <f t="shared" ca="1" si="188"/>
        <v>1</v>
      </c>
      <c r="HB84" s="58">
        <f t="shared" si="189"/>
        <v>3.3585414290428203E-2</v>
      </c>
      <c r="HC84" s="58"/>
      <c r="HE84" s="52">
        <f t="shared" si="190"/>
        <v>0.83375219926238042</v>
      </c>
      <c r="HF84" s="52">
        <f t="shared" si="191"/>
        <v>0</v>
      </c>
      <c r="HH84" s="52">
        <f t="shared" ca="1" si="192"/>
        <v>0.71387639613191256</v>
      </c>
      <c r="HI84" s="52" t="str">
        <f t="shared" ca="1" si="193"/>
        <v>Slope</v>
      </c>
      <c r="HJ84" s="59">
        <f t="shared" ca="1" si="194"/>
        <v>2</v>
      </c>
      <c r="HK84" s="52">
        <f t="shared" ca="1" si="195"/>
        <v>1</v>
      </c>
      <c r="HL84" s="52">
        <f t="shared" si="196"/>
        <v>0</v>
      </c>
      <c r="HM84" s="52">
        <f t="shared" si="197"/>
        <v>20</v>
      </c>
      <c r="HN84" s="52">
        <f t="shared" si="198"/>
        <v>-20</v>
      </c>
      <c r="HP84" s="52">
        <f t="shared" si="201"/>
        <v>8.1436187028885052E-5</v>
      </c>
      <c r="HR84" s="52">
        <f t="shared" si="199"/>
        <v>4.2488008106430505E-4</v>
      </c>
      <c r="HS84">
        <f t="shared" si="200"/>
        <v>4.1038060952050025E-3</v>
      </c>
    </row>
    <row r="85" spans="1:227" x14ac:dyDescent="0.2">
      <c r="A85" s="45">
        <v>47</v>
      </c>
      <c r="B85" s="35">
        <f t="shared" si="38"/>
        <v>5.3240740740740783E-3</v>
      </c>
      <c r="C85" s="28">
        <v>3.3585414290428202</v>
      </c>
      <c r="D85" s="95">
        <v>0</v>
      </c>
      <c r="E85" s="95">
        <v>999999</v>
      </c>
      <c r="F85" s="37">
        <f t="shared" si="202"/>
        <v>166666.5</v>
      </c>
      <c r="G85" s="38">
        <f t="shared" si="205"/>
        <v>0</v>
      </c>
      <c r="H85" s="102">
        <v>20</v>
      </c>
      <c r="I85" s="102">
        <v>2000</v>
      </c>
      <c r="J85" s="28">
        <v>2.8825613856315599</v>
      </c>
      <c r="K85" s="126">
        <f t="shared" si="206"/>
        <v>2.8825613856315598E-2</v>
      </c>
      <c r="L85" s="30">
        <f t="shared" si="203"/>
        <v>2.8825613856315598E-2</v>
      </c>
      <c r="M85" s="101">
        <f t="shared" si="204"/>
        <v>3.3585414290428202</v>
      </c>
      <c r="N85" s="103">
        <f t="shared" si="39"/>
        <v>2.3799002170563012E-4</v>
      </c>
      <c r="P85" s="67"/>
      <c r="Q85" s="67"/>
      <c r="R85" s="67"/>
      <c r="S85" s="67"/>
      <c r="T85" s="67"/>
      <c r="U85" s="67"/>
      <c r="V85" s="67"/>
      <c r="W85" s="67"/>
      <c r="X85" s="67"/>
      <c r="Y85" s="67"/>
      <c r="Z85" s="67"/>
      <c r="AA85" s="67"/>
      <c r="AD85" s="52">
        <f t="shared" ca="1" si="40"/>
        <v>0.98312132269130981</v>
      </c>
      <c r="AE85" s="52">
        <f t="shared" ca="1" si="40"/>
        <v>0.99999999999999989</v>
      </c>
      <c r="AF85" s="52">
        <f t="shared" ca="1" si="40"/>
        <v>0.98498989737443832</v>
      </c>
      <c r="AG85" s="52">
        <f t="shared" ca="1" si="40"/>
        <v>0.94639083189166207</v>
      </c>
      <c r="AH85" s="52">
        <f t="shared" ca="1" si="41"/>
        <v>0.89227104317899175</v>
      </c>
      <c r="AI85" s="52">
        <f t="shared" ca="1" si="41"/>
        <v>0.82812132947756456</v>
      </c>
      <c r="AJ85" s="52">
        <f t="shared" ca="1" si="41"/>
        <v>0.7578788500986382</v>
      </c>
      <c r="AK85" s="52">
        <f t="shared" ca="1" si="41"/>
        <v>0.68293457933253965</v>
      </c>
      <c r="AL85" s="52">
        <f t="shared" ca="1" si="42"/>
        <v>0.60578473431924496</v>
      </c>
      <c r="AM85" s="52">
        <f t="shared" ca="1" si="42"/>
        <v>0.52914393566211793</v>
      </c>
      <c r="AN85" s="52">
        <f t="shared" ca="1" si="42"/>
        <v>0.45684366202890392</v>
      </c>
      <c r="AO85" s="52">
        <f t="shared" ca="1" si="42"/>
        <v>0.38993075009865819</v>
      </c>
      <c r="AP85" s="52">
        <f t="shared" ca="1" si="43"/>
        <v>0.32807272910776869</v>
      </c>
      <c r="AQ85" s="52">
        <f t="shared" ca="1" si="43"/>
        <v>0.2719801815189416</v>
      </c>
      <c r="AR85" s="52">
        <f t="shared" ca="1" si="43"/>
        <v>0.21170668140648979</v>
      </c>
      <c r="AS85" s="52">
        <f t="shared" ca="1" si="43"/>
        <v>0.14103066851219165</v>
      </c>
      <c r="AT85" s="52">
        <f t="shared" ca="1" si="44"/>
        <v>5.234342696502562E-2</v>
      </c>
      <c r="AU85" s="52">
        <f t="shared" ca="1" si="44"/>
        <v>-5.7210239438197537E-2</v>
      </c>
      <c r="AV85" s="52">
        <f t="shared" ca="1" si="44"/>
        <v>-0.18609650476861583</v>
      </c>
      <c r="AW85" s="52">
        <f t="shared" ca="1" si="44"/>
        <v>-0.33428796504062552</v>
      </c>
      <c r="AX85" s="52">
        <f t="shared" ca="1" si="45"/>
        <v>-0.4986127846401367</v>
      </c>
      <c r="AY85" s="52">
        <f t="shared" ca="1" si="45"/>
        <v>-0.66821683356859252</v>
      </c>
      <c r="AZ85" s="52">
        <f t="shared" ca="1" si="45"/>
        <v>-0.81374038080641176</v>
      </c>
      <c r="BA85" s="52">
        <f t="shared" ca="1" si="45"/>
        <v>-0.91495348791746478</v>
      </c>
      <c r="BB85" s="52">
        <f t="shared" ca="1" si="46"/>
        <v>-0.96289649001269351</v>
      </c>
      <c r="BC85" s="52">
        <f t="shared" ca="1" si="46"/>
        <v>-0.9587530382660483</v>
      </c>
      <c r="BD85" s="52">
        <f t="shared" ca="1" si="46"/>
        <v>-0.92657323962817284</v>
      </c>
      <c r="BE85" s="52">
        <f t="shared" ca="1" si="46"/>
        <v>-0.88119828479927476</v>
      </c>
      <c r="BF85" s="52">
        <f t="shared" ca="1" si="47"/>
        <v>-0.82612263165938116</v>
      </c>
      <c r="BG85" s="52">
        <f t="shared" ca="1" si="47"/>
        <v>-0.76283377292412691</v>
      </c>
      <c r="BH85" s="52">
        <f t="shared" ca="1" si="47"/>
        <v>-0.69660226230972333</v>
      </c>
      <c r="BJ85" s="52">
        <f t="shared" si="48"/>
        <v>1.4412806928157799E-3</v>
      </c>
      <c r="BK85" s="52">
        <f t="shared" si="49"/>
        <v>5.6097499067865051E-3</v>
      </c>
      <c r="BL85" s="52">
        <f t="shared" si="50"/>
        <v>2.8048749533932528E-4</v>
      </c>
      <c r="BM85" s="52">
        <f t="shared" si="51"/>
        <v>2.8048749533932528E-4</v>
      </c>
      <c r="BN85" s="52">
        <f t="shared" si="52"/>
        <v>0</v>
      </c>
      <c r="BO85" s="52">
        <f t="shared" si="53"/>
        <v>0</v>
      </c>
      <c r="BP85" s="52">
        <f t="shared" si="54"/>
        <v>4.4559487575020814E-3</v>
      </c>
      <c r="BQ85" s="52">
        <f t="shared" si="55"/>
        <v>0.05</v>
      </c>
      <c r="BS85" s="52">
        <f t="shared" ca="1" si="56"/>
        <v>0.42512805531582487</v>
      </c>
      <c r="BT85" s="52">
        <f t="shared" ca="1" si="57"/>
        <v>0.56097499067865031</v>
      </c>
      <c r="BU85" s="52">
        <f t="shared" ca="1" si="58"/>
        <v>0.68704082149892054</v>
      </c>
      <c r="BV85" s="52">
        <f t="shared" ca="1" si="59"/>
        <v>0.79953521967775387</v>
      </c>
      <c r="BW85" s="52">
        <f t="shared" ca="1" si="60"/>
        <v>0.89927060932161329</v>
      </c>
      <c r="BX85" s="52">
        <f t="shared" ca="1" si="61"/>
        <v>0.98687376217135481</v>
      </c>
      <c r="BY85" s="52">
        <f t="shared" ca="1" si="62"/>
        <v>1.0597911061298462</v>
      </c>
      <c r="BZ85" s="52">
        <f t="shared" ca="1" si="63"/>
        <v>1.1209828012112166</v>
      </c>
      <c r="CA85" s="52">
        <f t="shared" ca="1" si="64"/>
        <v>1.1705460449860945</v>
      </c>
      <c r="CB85" s="52">
        <f t="shared" ca="1" si="65"/>
        <v>1.2090999363591115</v>
      </c>
      <c r="CC85" s="52">
        <f t="shared" ca="1" si="66"/>
        <v>1.2322856474427444</v>
      </c>
      <c r="CD85" s="52">
        <f t="shared" ca="1" si="67"/>
        <v>1.2410836543347086</v>
      </c>
      <c r="CE85" s="52">
        <f t="shared" ca="1" si="68"/>
        <v>1.2376455039747301</v>
      </c>
      <c r="CF85" s="52">
        <f t="shared" ca="1" si="69"/>
        <v>1.2195141760992911</v>
      </c>
      <c r="CG85" s="52">
        <f t="shared" ca="1" si="70"/>
        <v>1.1739625701861038</v>
      </c>
      <c r="CH85" s="52">
        <f t="shared" ca="1" si="71"/>
        <v>1.0985243904794899</v>
      </c>
      <c r="CI85" s="52">
        <f t="shared" ca="1" si="72"/>
        <v>0.98978579897553676</v>
      </c>
      <c r="CJ85" s="52">
        <f t="shared" ca="1" si="73"/>
        <v>0.84811921342606522</v>
      </c>
      <c r="CK85" s="52">
        <f t="shared" ca="1" si="74"/>
        <v>0.68129162832854262</v>
      </c>
      <c r="CL85" s="52">
        <f t="shared" ca="1" si="75"/>
        <v>0.50011249478425757</v>
      </c>
      <c r="CM85" s="52">
        <f t="shared" ca="1" si="76"/>
        <v>0.30614270161717205</v>
      </c>
      <c r="CN85" s="52">
        <f t="shared" ca="1" si="77"/>
        <v>9.4034454544946466E-2</v>
      </c>
      <c r="CO85" s="52">
        <f t="shared" ca="1" si="78"/>
        <v>-0.12939483738474269</v>
      </c>
      <c r="CP85" s="52">
        <f t="shared" ca="1" si="79"/>
        <v>-0.35146982934806581</v>
      </c>
      <c r="CQ85" s="52">
        <f t="shared" ca="1" si="80"/>
        <v>-0.55920782048375339</v>
      </c>
      <c r="CR85" s="52">
        <f t="shared" ca="1" si="81"/>
        <v>-0.73878385372940525</v>
      </c>
      <c r="CS85" s="52">
        <f t="shared" ca="1" si="82"/>
        <v>-0.88608791931502229</v>
      </c>
      <c r="CT85" s="52">
        <f t="shared" ca="1" si="83"/>
        <v>-1.0035310336538856</v>
      </c>
      <c r="CU85" s="52">
        <f t="shared" ca="1" si="84"/>
        <v>-1.095706522464752</v>
      </c>
      <c r="CV85" s="52">
        <f t="shared" ca="1" si="85"/>
        <v>-1.166858162670847</v>
      </c>
      <c r="CW85" s="52">
        <f t="shared" ca="1" si="86"/>
        <v>-1.2181635971271223</v>
      </c>
      <c r="CY85" s="51" t="str">
        <f t="shared" ca="1" si="87"/>
        <v>Slope</v>
      </c>
      <c r="CZ85" s="51" t="str">
        <f t="shared" ca="1" si="88"/>
        <v>Slope</v>
      </c>
      <c r="DA85" s="51" t="str">
        <f t="shared" ca="1" si="89"/>
        <v>Slope</v>
      </c>
      <c r="DB85" s="51" t="str">
        <f t="shared" ca="1" si="90"/>
        <v>Slope</v>
      </c>
      <c r="DC85" s="51" t="str">
        <f t="shared" ca="1" si="91"/>
        <v>Slope</v>
      </c>
      <c r="DD85" s="51" t="str">
        <f t="shared" ca="1" si="92"/>
        <v>Slope</v>
      </c>
      <c r="DE85" s="51" t="str">
        <f t="shared" ca="1" si="93"/>
        <v>Slope</v>
      </c>
      <c r="DF85" s="51" t="str">
        <f t="shared" ca="1" si="94"/>
        <v>Slope</v>
      </c>
      <c r="DG85" s="51" t="str">
        <f t="shared" ca="1" si="95"/>
        <v>Slope</v>
      </c>
      <c r="DH85" s="51" t="str">
        <f t="shared" ca="1" si="96"/>
        <v>Slope</v>
      </c>
      <c r="DI85" s="51" t="str">
        <f t="shared" ca="1" si="97"/>
        <v>Slope</v>
      </c>
      <c r="DJ85" s="51" t="str">
        <f t="shared" ca="1" si="98"/>
        <v>Slope</v>
      </c>
      <c r="DK85" s="51" t="str">
        <f t="shared" ca="1" si="99"/>
        <v>Slope</v>
      </c>
      <c r="DL85" s="51" t="str">
        <f t="shared" ca="1" si="100"/>
        <v>Slope</v>
      </c>
      <c r="DM85" s="51" t="str">
        <f t="shared" ca="1" si="101"/>
        <v>Slope</v>
      </c>
      <c r="DN85" s="51" t="str">
        <f t="shared" ca="1" si="102"/>
        <v>Slope</v>
      </c>
      <c r="DO85" s="51" t="str">
        <f t="shared" ca="1" si="103"/>
        <v>Slope</v>
      </c>
      <c r="DP85" s="51" t="str">
        <f t="shared" ca="1" si="104"/>
        <v>Slope</v>
      </c>
      <c r="DQ85" s="51" t="str">
        <f t="shared" ca="1" si="105"/>
        <v>Slope</v>
      </c>
      <c r="DR85" s="51" t="str">
        <f t="shared" ca="1" si="106"/>
        <v>Slope</v>
      </c>
      <c r="DS85" s="51" t="str">
        <f t="shared" ca="1" si="107"/>
        <v>Slope</v>
      </c>
      <c r="DT85" s="51" t="str">
        <f t="shared" ca="1" si="108"/>
        <v>Slope</v>
      </c>
      <c r="DU85" s="51" t="str">
        <f t="shared" ca="1" si="109"/>
        <v>Slope</v>
      </c>
      <c r="DV85" s="51" t="str">
        <f t="shared" ca="1" si="110"/>
        <v>Slope</v>
      </c>
      <c r="DW85" s="51" t="str">
        <f t="shared" ca="1" si="111"/>
        <v>Slope</v>
      </c>
      <c r="DX85" s="51" t="str">
        <f t="shared" ca="1" si="112"/>
        <v>Slope</v>
      </c>
      <c r="DY85" s="51" t="str">
        <f t="shared" ca="1" si="113"/>
        <v>Slope</v>
      </c>
      <c r="DZ85" s="51" t="str">
        <f t="shared" ca="1" si="114"/>
        <v>Slope</v>
      </c>
      <c r="EA85" s="51" t="str">
        <f t="shared" ca="1" si="115"/>
        <v>Slope</v>
      </c>
      <c r="EB85" s="51" t="str">
        <f t="shared" ca="1" si="116"/>
        <v>Slope</v>
      </c>
      <c r="EC85" s="51" t="str">
        <f t="shared" ca="1" si="117"/>
        <v>Slope</v>
      </c>
      <c r="EE85" s="52">
        <f t="shared" ca="1" si="118"/>
        <v>0.57515243217951451</v>
      </c>
      <c r="EF85" s="52">
        <f t="shared" ca="1" si="119"/>
        <v>0.43930549681668907</v>
      </c>
      <c r="EG85" s="52">
        <f t="shared" ca="1" si="120"/>
        <v>0.31323966599641884</v>
      </c>
      <c r="EH85" s="52">
        <f t="shared" ca="1" si="121"/>
        <v>0.2007452678175855</v>
      </c>
      <c r="EI85" s="52">
        <f t="shared" ca="1" si="122"/>
        <v>0.10100987817372609</v>
      </c>
      <c r="EJ85" s="52">
        <f t="shared" ca="1" si="123"/>
        <v>1.340672532398457E-2</v>
      </c>
      <c r="EK85" s="52">
        <f t="shared" ca="1" si="124"/>
        <v>0</v>
      </c>
      <c r="EL85" s="52">
        <f t="shared" ca="1" si="125"/>
        <v>0</v>
      </c>
      <c r="EM85" s="52">
        <f t="shared" ca="1" si="126"/>
        <v>0</v>
      </c>
      <c r="EN85" s="52">
        <f t="shared" ca="1" si="127"/>
        <v>0</v>
      </c>
      <c r="EO85" s="52">
        <f t="shared" ca="1" si="128"/>
        <v>0</v>
      </c>
      <c r="EP85" s="52">
        <f t="shared" ca="1" si="129"/>
        <v>0</v>
      </c>
      <c r="EQ85" s="52">
        <f t="shared" ca="1" si="130"/>
        <v>0</v>
      </c>
      <c r="ER85" s="52">
        <f t="shared" ca="1" si="131"/>
        <v>0</v>
      </c>
      <c r="ES85" s="52">
        <f t="shared" ca="1" si="132"/>
        <v>0</v>
      </c>
      <c r="ET85" s="52">
        <f t="shared" ca="1" si="133"/>
        <v>0</v>
      </c>
      <c r="EU85" s="52">
        <f t="shared" ca="1" si="134"/>
        <v>1.049468851980262E-2</v>
      </c>
      <c r="EV85" s="52">
        <f t="shared" ca="1" si="135"/>
        <v>0.15216127406927415</v>
      </c>
      <c r="EW85" s="52">
        <f t="shared" ca="1" si="136"/>
        <v>0.31898885916679676</v>
      </c>
      <c r="EX85" s="52">
        <f t="shared" ca="1" si="137"/>
        <v>0.50016799271108181</v>
      </c>
      <c r="EY85" s="52">
        <f t="shared" ca="1" si="138"/>
        <v>0.69413778587816721</v>
      </c>
      <c r="EZ85" s="52">
        <f t="shared" ca="1" si="139"/>
        <v>0.90624603295039285</v>
      </c>
      <c r="FA85" s="52">
        <f t="shared" ca="1" si="140"/>
        <v>0.87032467511991796</v>
      </c>
      <c r="FB85" s="52">
        <f t="shared" ca="1" si="141"/>
        <v>0.64824968315659492</v>
      </c>
      <c r="FC85" s="52">
        <f t="shared" ca="1" si="142"/>
        <v>0.44051169202090723</v>
      </c>
      <c r="FD85" s="52">
        <f t="shared" ca="1" si="143"/>
        <v>0.26093565877525537</v>
      </c>
      <c r="FE85" s="52">
        <f t="shared" ca="1" si="144"/>
        <v>0.11363159318963834</v>
      </c>
      <c r="FF85" s="52">
        <f t="shared" ca="1" si="145"/>
        <v>0</v>
      </c>
      <c r="FG85" s="52">
        <f t="shared" ca="1" si="146"/>
        <v>0</v>
      </c>
      <c r="FH85" s="52">
        <f t="shared" ca="1" si="147"/>
        <v>0</v>
      </c>
      <c r="FI85" s="52">
        <f t="shared" ca="1" si="148"/>
        <v>0</v>
      </c>
      <c r="FK85" s="52">
        <f t="shared" ca="1" si="149"/>
        <v>0.90624603295039285</v>
      </c>
      <c r="FL85" s="59">
        <f t="shared" ca="1" si="150"/>
        <v>21</v>
      </c>
      <c r="FM85" s="59" t="str">
        <f t="shared" ca="1" si="151"/>
        <v>Slope</v>
      </c>
      <c r="FN85" s="52">
        <f t="shared" ca="1" si="152"/>
        <v>0.33333333333333337</v>
      </c>
      <c r="FP85" s="52">
        <f t="shared" ca="1" si="153"/>
        <v>0.52505081072650484</v>
      </c>
      <c r="FQ85" s="52">
        <f t="shared" ca="1" si="154"/>
        <v>0.47976849893889634</v>
      </c>
      <c r="FR85" s="52">
        <f t="shared" ca="1" si="155"/>
        <v>0.42663544422102845</v>
      </c>
      <c r="FS85" s="52">
        <f t="shared" ca="1" si="156"/>
        <v>0.3780262003836396</v>
      </c>
      <c r="FT85" s="52">
        <f t="shared" ca="1" si="157"/>
        <v>0.333669959391242</v>
      </c>
      <c r="FU85" s="52">
        <f t="shared" ca="1" si="158"/>
        <v>0.29335779733021705</v>
      </c>
      <c r="FV85" s="52">
        <f t="shared" ca="1" si="159"/>
        <v>0.27777777777777779</v>
      </c>
      <c r="FW85" s="52">
        <f t="shared" ca="1" si="160"/>
        <v>0.26666666666666666</v>
      </c>
      <c r="FX85" s="52">
        <f t="shared" ca="1" si="161"/>
        <v>0.25555555555555554</v>
      </c>
      <c r="FY85" s="52">
        <f t="shared" ca="1" si="162"/>
        <v>0.24444444444444446</v>
      </c>
      <c r="FZ85" s="52">
        <f t="shared" ca="1" si="163"/>
        <v>0.23333333333333331</v>
      </c>
      <c r="GA85" s="52">
        <f t="shared" ca="1" si="164"/>
        <v>0.22222222222222224</v>
      </c>
      <c r="GB85" s="52">
        <f t="shared" ca="1" si="165"/>
        <v>0.21111111111111108</v>
      </c>
      <c r="GC85" s="52">
        <f t="shared" ca="1" si="166"/>
        <v>0.19999999999999998</v>
      </c>
      <c r="GD85" s="52">
        <f t="shared" ca="1" si="167"/>
        <v>0.18888888888888888</v>
      </c>
      <c r="GE85" s="52">
        <f t="shared" ca="1" si="168"/>
        <v>0.17777777777777776</v>
      </c>
      <c r="GF85" s="52">
        <f t="shared" ca="1" si="169"/>
        <v>0.17016489617326752</v>
      </c>
      <c r="GG85" s="52">
        <f t="shared" ca="1" si="170"/>
        <v>0.2062759802453136</v>
      </c>
      <c r="GH85" s="52">
        <f t="shared" ca="1" si="171"/>
        <v>0.25077406416671</v>
      </c>
      <c r="GI85" s="52">
        <f t="shared" ca="1" si="172"/>
        <v>0.30005599757036061</v>
      </c>
      <c r="GJ85" s="52">
        <f t="shared" ca="1" si="173"/>
        <v>0.3536014841816113</v>
      </c>
      <c r="GK85" s="52">
        <f t="shared" ca="1" si="174"/>
        <v>0.41319312209457537</v>
      </c>
      <c r="GL85" s="52">
        <f t="shared" ca="1" si="175"/>
        <v>0.39010822503997267</v>
      </c>
      <c r="GM85" s="52">
        <f t="shared" ca="1" si="176"/>
        <v>0.30497211660775386</v>
      </c>
      <c r="GN85" s="52">
        <f t="shared" ca="1" si="177"/>
        <v>0.22461500845141349</v>
      </c>
      <c r="GO85" s="52">
        <f t="shared" ca="1" si="178"/>
        <v>0.15364521959175176</v>
      </c>
      <c r="GP85" s="52">
        <f t="shared" ca="1" si="179"/>
        <v>9.3432753285434988E-2</v>
      </c>
      <c r="GQ85" s="52">
        <f t="shared" ca="1" si="180"/>
        <v>4.4444444444444432E-2</v>
      </c>
      <c r="GR85" s="52">
        <f t="shared" ca="1" si="181"/>
        <v>3.3333333333333326E-2</v>
      </c>
      <c r="GS85" s="52">
        <f t="shared" ca="1" si="182"/>
        <v>2.2222222222222216E-2</v>
      </c>
      <c r="GT85" s="52">
        <f t="shared" ca="1" si="183"/>
        <v>1.1111111111111108E-2</v>
      </c>
      <c r="GV85" s="52">
        <f t="shared" ca="1" si="184"/>
        <v>0.52505081072650484</v>
      </c>
      <c r="GW85" s="59">
        <f t="shared" ca="1" si="185"/>
        <v>0</v>
      </c>
      <c r="GX85" s="52">
        <f t="shared" ca="1" si="186"/>
        <v>0.57515243217951451</v>
      </c>
      <c r="GY85" s="52" t="str">
        <f t="shared" ca="1" si="187"/>
        <v>Slope</v>
      </c>
      <c r="GZ85" s="52">
        <f t="shared" ca="1" si="188"/>
        <v>1</v>
      </c>
      <c r="HB85" s="58">
        <f t="shared" si="189"/>
        <v>2.8825613856315598E-2</v>
      </c>
      <c r="HC85" s="58"/>
      <c r="HE85" s="52">
        <f t="shared" si="190"/>
        <v>0.85731321141123784</v>
      </c>
      <c r="HF85" s="52">
        <f t="shared" si="191"/>
        <v>0</v>
      </c>
      <c r="HH85" s="52">
        <f t="shared" ca="1" si="192"/>
        <v>0.57515243217951451</v>
      </c>
      <c r="HI85" s="52" t="str">
        <f t="shared" ca="1" si="193"/>
        <v>Slope</v>
      </c>
      <c r="HJ85" s="59">
        <f t="shared" ca="1" si="194"/>
        <v>2</v>
      </c>
      <c r="HK85" s="52">
        <f t="shared" ca="1" si="195"/>
        <v>1</v>
      </c>
      <c r="HL85" s="52">
        <f t="shared" si="196"/>
        <v>0</v>
      </c>
      <c r="HM85" s="52">
        <f t="shared" si="197"/>
        <v>20</v>
      </c>
      <c r="HN85" s="52">
        <f t="shared" si="198"/>
        <v>-20</v>
      </c>
      <c r="HP85" s="52">
        <f t="shared" si="201"/>
        <v>2.3799002170563012E-4</v>
      </c>
      <c r="HR85" s="52">
        <f t="shared" si="199"/>
        <v>4.5002832221310488E-4</v>
      </c>
      <c r="HS85">
        <f t="shared" si="200"/>
        <v>4.4559487575020814E-3</v>
      </c>
    </row>
    <row r="86" spans="1:227" x14ac:dyDescent="0.2">
      <c r="A86" s="45">
        <v>48</v>
      </c>
      <c r="B86" s="35">
        <f t="shared" si="38"/>
        <v>5.4398148148148192E-3</v>
      </c>
      <c r="C86" s="28">
        <v>2.8825613856315599</v>
      </c>
      <c r="D86" s="95">
        <v>0</v>
      </c>
      <c r="E86" s="95">
        <v>999999</v>
      </c>
      <c r="F86" s="37">
        <f t="shared" si="202"/>
        <v>166666.5</v>
      </c>
      <c r="G86" s="38">
        <f t="shared" si="205"/>
        <v>0</v>
      </c>
      <c r="H86" s="102">
        <v>20</v>
      </c>
      <c r="I86" s="102">
        <v>2000</v>
      </c>
      <c r="J86" s="28">
        <v>1.84882923960686</v>
      </c>
      <c r="K86" s="126">
        <f t="shared" si="206"/>
        <v>1.8488292396068601E-2</v>
      </c>
      <c r="L86" s="30">
        <f t="shared" si="203"/>
        <v>1.8488292396068601E-2</v>
      </c>
      <c r="M86" s="101">
        <f t="shared" si="204"/>
        <v>2.8825613856315599</v>
      </c>
      <c r="N86" s="103">
        <f t="shared" si="39"/>
        <v>5.168660730123499E-4</v>
      </c>
      <c r="P86" s="67"/>
      <c r="Q86" s="67"/>
      <c r="R86" s="67"/>
      <c r="S86" s="67"/>
      <c r="T86" s="67"/>
      <c r="U86" s="67"/>
      <c r="V86" s="67"/>
      <c r="W86" s="67"/>
      <c r="X86" s="67"/>
      <c r="Y86" s="67"/>
      <c r="Z86" s="67"/>
      <c r="AA86" s="67"/>
      <c r="AD86" s="52">
        <f t="shared" ca="1" si="40"/>
        <v>0.98498989737443821</v>
      </c>
      <c r="AE86" s="52">
        <f t="shared" ca="1" si="40"/>
        <v>1.0000000000000002</v>
      </c>
      <c r="AF86" s="52">
        <f t="shared" ca="1" si="40"/>
        <v>0.98670949965575705</v>
      </c>
      <c r="AG86" s="52">
        <f t="shared" ca="1" si="40"/>
        <v>0.9520315845844205</v>
      </c>
      <c r="AH86" s="52">
        <f t="shared" ca="1" si="41"/>
        <v>0.90277418592045822</v>
      </c>
      <c r="AI86" s="52">
        <f t="shared" ca="1" si="41"/>
        <v>0.84441968424864799</v>
      </c>
      <c r="AJ86" s="52">
        <f t="shared" ca="1" si="41"/>
        <v>0.77934403114485318</v>
      </c>
      <c r="AK86" s="52">
        <f t="shared" ca="1" si="41"/>
        <v>0.70943428028389866</v>
      </c>
      <c r="AL86" s="52">
        <f t="shared" ca="1" si="42"/>
        <v>0.63688301408367609</v>
      </c>
      <c r="AM86" s="52">
        <f t="shared" ca="1" si="42"/>
        <v>0.56545819937394071</v>
      </c>
      <c r="AN86" s="52">
        <f t="shared" ca="1" si="42"/>
        <v>0.49741163476161049</v>
      </c>
      <c r="AO86" s="52">
        <f t="shared" ca="1" si="42"/>
        <v>0.43349881983238148</v>
      </c>
      <c r="AP86" s="52">
        <f t="shared" ca="1" si="43"/>
        <v>0.374629120540037</v>
      </c>
      <c r="AQ86" s="52">
        <f t="shared" ca="1" si="43"/>
        <v>0.31242752647071526</v>
      </c>
      <c r="AR86" s="52">
        <f t="shared" ca="1" si="43"/>
        <v>0.24093442806468679</v>
      </c>
      <c r="AS86" s="52">
        <f t="shared" ca="1" si="43"/>
        <v>0.15254965527384937</v>
      </c>
      <c r="AT86" s="52">
        <f t="shared" ca="1" si="44"/>
        <v>4.3684333064044421E-2</v>
      </c>
      <c r="AU86" s="52">
        <f t="shared" ca="1" si="44"/>
        <v>-8.4635363447356587E-2</v>
      </c>
      <c r="AV86" s="52">
        <f t="shared" ca="1" si="44"/>
        <v>-0.23378402056356462</v>
      </c>
      <c r="AW86" s="52">
        <f t="shared" ca="1" si="44"/>
        <v>-0.40300942865871597</v>
      </c>
      <c r="AX86" s="52">
        <f t="shared" ca="1" si="45"/>
        <v>-0.58480818677973123</v>
      </c>
      <c r="AY86" s="52">
        <f t="shared" ca="1" si="45"/>
        <v>-0.7515505064538881</v>
      </c>
      <c r="AZ86" s="52">
        <f t="shared" ca="1" si="45"/>
        <v>-0.8800868111579333</v>
      </c>
      <c r="BA86" s="52">
        <f t="shared" ca="1" si="45"/>
        <v>-0.95713303055826704</v>
      </c>
      <c r="BB86" s="52">
        <f t="shared" ca="1" si="46"/>
        <v>-0.97734671218521163</v>
      </c>
      <c r="BC86" s="52">
        <f t="shared" ca="1" si="46"/>
        <v>-0.96457462502614988</v>
      </c>
      <c r="BD86" s="52">
        <f t="shared" ca="1" si="46"/>
        <v>-0.93617279632764339</v>
      </c>
      <c r="BE86" s="52">
        <f t="shared" ca="1" si="46"/>
        <v>-0.89741012695771338</v>
      </c>
      <c r="BF86" s="52">
        <f t="shared" ca="1" si="47"/>
        <v>-0.8482728379136717</v>
      </c>
      <c r="BG86" s="52">
        <f t="shared" ca="1" si="47"/>
        <v>-0.79188112410084788</v>
      </c>
      <c r="BH86" s="52">
        <f t="shared" ca="1" si="47"/>
        <v>-0.73124221515009891</v>
      </c>
      <c r="BJ86" s="52">
        <f t="shared" si="48"/>
        <v>9.2441461980342996E-4</v>
      </c>
      <c r="BK86" s="52">
        <f t="shared" si="49"/>
        <v>6.8704082149892058E-3</v>
      </c>
      <c r="BL86" s="52">
        <f t="shared" si="50"/>
        <v>3.4352041074946026E-4</v>
      </c>
      <c r="BM86" s="52">
        <f t="shared" si="51"/>
        <v>3.4352041074946026E-4</v>
      </c>
      <c r="BN86" s="52">
        <f t="shared" si="52"/>
        <v>0</v>
      </c>
      <c r="BO86" s="52">
        <f t="shared" si="53"/>
        <v>0</v>
      </c>
      <c r="BP86" s="52">
        <f t="shared" si="54"/>
        <v>4.7678833343596811E-3</v>
      </c>
      <c r="BQ86" s="52">
        <f t="shared" si="55"/>
        <v>0.05</v>
      </c>
      <c r="BS86" s="52">
        <f t="shared" ca="1" si="56"/>
        <v>0.56097499067865031</v>
      </c>
      <c r="BT86" s="52">
        <f t="shared" ca="1" si="57"/>
        <v>0.68704082149892054</v>
      </c>
      <c r="BU86" s="52">
        <f t="shared" ca="1" si="58"/>
        <v>0.79953521967775387</v>
      </c>
      <c r="BV86" s="52">
        <f t="shared" ca="1" si="59"/>
        <v>0.89927060932161329</v>
      </c>
      <c r="BW86" s="52">
        <f t="shared" ca="1" si="60"/>
        <v>0.98687376217135481</v>
      </c>
      <c r="BX86" s="52">
        <f t="shared" ca="1" si="61"/>
        <v>1.0597911061298462</v>
      </c>
      <c r="BY86" s="52">
        <f t="shared" ca="1" si="62"/>
        <v>1.1209828012112166</v>
      </c>
      <c r="BZ86" s="52">
        <f t="shared" ca="1" si="63"/>
        <v>1.1705460449860945</v>
      </c>
      <c r="CA86" s="52">
        <f t="shared" ca="1" si="64"/>
        <v>1.2090999363591115</v>
      </c>
      <c r="CB86" s="52">
        <f t="shared" ca="1" si="65"/>
        <v>1.2322856474427444</v>
      </c>
      <c r="CC86" s="52">
        <f t="shared" ca="1" si="66"/>
        <v>1.2410836543347086</v>
      </c>
      <c r="CD86" s="52">
        <f t="shared" ca="1" si="67"/>
        <v>1.2376455039747301</v>
      </c>
      <c r="CE86" s="52">
        <f t="shared" ca="1" si="68"/>
        <v>1.2195141760992911</v>
      </c>
      <c r="CF86" s="52">
        <f t="shared" ca="1" si="69"/>
        <v>1.1739625701861038</v>
      </c>
      <c r="CG86" s="52">
        <f t="shared" ca="1" si="70"/>
        <v>1.0985243904794899</v>
      </c>
      <c r="CH86" s="52">
        <f t="shared" ca="1" si="71"/>
        <v>0.98978579897553676</v>
      </c>
      <c r="CI86" s="52">
        <f t="shared" ca="1" si="72"/>
        <v>0.84811921342606522</v>
      </c>
      <c r="CJ86" s="52">
        <f t="shared" ca="1" si="73"/>
        <v>0.68129162832854262</v>
      </c>
      <c r="CK86" s="52">
        <f t="shared" ca="1" si="74"/>
        <v>0.50011249478425757</v>
      </c>
      <c r="CL86" s="52">
        <f t="shared" ca="1" si="75"/>
        <v>0.30614270161717205</v>
      </c>
      <c r="CM86" s="52">
        <f t="shared" ca="1" si="76"/>
        <v>9.4034454544946466E-2</v>
      </c>
      <c r="CN86" s="52">
        <f t="shared" ca="1" si="77"/>
        <v>-0.12939483738474269</v>
      </c>
      <c r="CO86" s="52">
        <f t="shared" ca="1" si="78"/>
        <v>-0.35146982934806581</v>
      </c>
      <c r="CP86" s="52">
        <f t="shared" ca="1" si="79"/>
        <v>-0.55920782048375339</v>
      </c>
      <c r="CQ86" s="52">
        <f t="shared" ca="1" si="80"/>
        <v>-0.73878385372940525</v>
      </c>
      <c r="CR86" s="52">
        <f t="shared" ca="1" si="81"/>
        <v>-0.88608791931502229</v>
      </c>
      <c r="CS86" s="52">
        <f t="shared" ca="1" si="82"/>
        <v>-1.0035310336538856</v>
      </c>
      <c r="CT86" s="52">
        <f t="shared" ca="1" si="83"/>
        <v>-1.095706522464752</v>
      </c>
      <c r="CU86" s="52">
        <f t="shared" ca="1" si="84"/>
        <v>-1.166858162670847</v>
      </c>
      <c r="CV86" s="52">
        <f t="shared" ca="1" si="85"/>
        <v>-1.2181635971271223</v>
      </c>
      <c r="CW86" s="52">
        <f t="shared" ca="1" si="86"/>
        <v>-1.2530504017467463</v>
      </c>
      <c r="CY86" s="51" t="str">
        <f t="shared" ca="1" si="87"/>
        <v>Slope</v>
      </c>
      <c r="CZ86" s="51" t="str">
        <f t="shared" ca="1" si="88"/>
        <v>Slope</v>
      </c>
      <c r="DA86" s="51" t="str">
        <f t="shared" ca="1" si="89"/>
        <v>Slope</v>
      </c>
      <c r="DB86" s="51" t="str">
        <f t="shared" ca="1" si="90"/>
        <v>Slope</v>
      </c>
      <c r="DC86" s="51" t="str">
        <f t="shared" ca="1" si="91"/>
        <v>Slope</v>
      </c>
      <c r="DD86" s="51" t="str">
        <f t="shared" ca="1" si="92"/>
        <v>Slope</v>
      </c>
      <c r="DE86" s="51" t="str">
        <f t="shared" ca="1" si="93"/>
        <v>Slope</v>
      </c>
      <c r="DF86" s="51" t="str">
        <f t="shared" ca="1" si="94"/>
        <v>Slope</v>
      </c>
      <c r="DG86" s="51" t="str">
        <f t="shared" ca="1" si="95"/>
        <v>Slope</v>
      </c>
      <c r="DH86" s="51" t="str">
        <f t="shared" ca="1" si="96"/>
        <v>Slope</v>
      </c>
      <c r="DI86" s="51" t="str">
        <f t="shared" ca="1" si="97"/>
        <v>Slope</v>
      </c>
      <c r="DJ86" s="51" t="str">
        <f t="shared" ca="1" si="98"/>
        <v>Slope</v>
      </c>
      <c r="DK86" s="51" t="str">
        <f t="shared" ca="1" si="99"/>
        <v>Slope</v>
      </c>
      <c r="DL86" s="51" t="str">
        <f t="shared" ca="1" si="100"/>
        <v>Slope</v>
      </c>
      <c r="DM86" s="51" t="str">
        <f t="shared" ca="1" si="101"/>
        <v>Slope</v>
      </c>
      <c r="DN86" s="51" t="str">
        <f t="shared" ca="1" si="102"/>
        <v>Slope</v>
      </c>
      <c r="DO86" s="51" t="str">
        <f t="shared" ca="1" si="103"/>
        <v>Slope</v>
      </c>
      <c r="DP86" s="51" t="str">
        <f t="shared" ca="1" si="104"/>
        <v>Slope</v>
      </c>
      <c r="DQ86" s="51" t="str">
        <f t="shared" ca="1" si="105"/>
        <v>Slope</v>
      </c>
      <c r="DR86" s="51" t="str">
        <f t="shared" ca="1" si="106"/>
        <v>Slope</v>
      </c>
      <c r="DS86" s="51" t="str">
        <f t="shared" ca="1" si="107"/>
        <v>Slope</v>
      </c>
      <c r="DT86" s="51" t="str">
        <f t="shared" ca="1" si="108"/>
        <v>Slope</v>
      </c>
      <c r="DU86" s="51" t="str">
        <f t="shared" ca="1" si="109"/>
        <v>Slope</v>
      </c>
      <c r="DV86" s="51" t="str">
        <f t="shared" ca="1" si="110"/>
        <v>Slope</v>
      </c>
      <c r="DW86" s="51" t="str">
        <f t="shared" ca="1" si="111"/>
        <v>Slope</v>
      </c>
      <c r="DX86" s="51" t="str">
        <f t="shared" ca="1" si="112"/>
        <v>Slope</v>
      </c>
      <c r="DY86" s="51" t="str">
        <f t="shared" ca="1" si="113"/>
        <v>Slope</v>
      </c>
      <c r="DZ86" s="51" t="str">
        <f t="shared" ca="1" si="114"/>
        <v>Slope</v>
      </c>
      <c r="EA86" s="51" t="str">
        <f t="shared" ca="1" si="115"/>
        <v>Slope</v>
      </c>
      <c r="EB86" s="51" t="str">
        <f t="shared" ca="1" si="116"/>
        <v>Slope</v>
      </c>
      <c r="EC86" s="51" t="str">
        <f t="shared" ca="1" si="117"/>
        <v>Slope</v>
      </c>
      <c r="EE86" s="52">
        <f t="shared" ca="1" si="118"/>
        <v>0.43936852973209917</v>
      </c>
      <c r="EF86" s="52">
        <f t="shared" ca="1" si="119"/>
        <v>0.31330269891182894</v>
      </c>
      <c r="EG86" s="52">
        <f t="shared" ca="1" si="120"/>
        <v>0.2008083007329956</v>
      </c>
      <c r="EH86" s="52">
        <f t="shared" ca="1" si="121"/>
        <v>0.10107291108913619</v>
      </c>
      <c r="EI86" s="52">
        <f t="shared" ca="1" si="122"/>
        <v>1.3469758239394669E-2</v>
      </c>
      <c r="EJ86" s="52">
        <f t="shared" ca="1" si="123"/>
        <v>0</v>
      </c>
      <c r="EK86" s="52">
        <f t="shared" ca="1" si="124"/>
        <v>0</v>
      </c>
      <c r="EL86" s="52">
        <f t="shared" ca="1" si="125"/>
        <v>0</v>
      </c>
      <c r="EM86" s="52">
        <f t="shared" ca="1" si="126"/>
        <v>0</v>
      </c>
      <c r="EN86" s="52">
        <f t="shared" ca="1" si="127"/>
        <v>0</v>
      </c>
      <c r="EO86" s="52">
        <f t="shared" ca="1" si="128"/>
        <v>0</v>
      </c>
      <c r="EP86" s="52">
        <f t="shared" ca="1" si="129"/>
        <v>0</v>
      </c>
      <c r="EQ86" s="52">
        <f t="shared" ca="1" si="130"/>
        <v>0</v>
      </c>
      <c r="ER86" s="52">
        <f t="shared" ca="1" si="131"/>
        <v>0</v>
      </c>
      <c r="ES86" s="52">
        <f t="shared" ca="1" si="132"/>
        <v>0</v>
      </c>
      <c r="ET86" s="52">
        <f t="shared" ca="1" si="133"/>
        <v>1.0557721435212719E-2</v>
      </c>
      <c r="EU86" s="52">
        <f t="shared" ca="1" si="134"/>
        <v>0.15222430698468425</v>
      </c>
      <c r="EV86" s="52">
        <f t="shared" ca="1" si="135"/>
        <v>0.31905189208220686</v>
      </c>
      <c r="EW86" s="52">
        <f t="shared" ca="1" si="136"/>
        <v>0.50023102562649191</v>
      </c>
      <c r="EX86" s="52">
        <f t="shared" ca="1" si="137"/>
        <v>0.69420081879357742</v>
      </c>
      <c r="EY86" s="52">
        <f t="shared" ca="1" si="138"/>
        <v>0.90630906586580295</v>
      </c>
      <c r="EZ86" s="52">
        <f t="shared" ca="1" si="139"/>
        <v>0.87026164220450786</v>
      </c>
      <c r="FA86" s="52">
        <f t="shared" ca="1" si="140"/>
        <v>0.64818665024118471</v>
      </c>
      <c r="FB86" s="52">
        <f t="shared" ca="1" si="141"/>
        <v>0.44044865910549713</v>
      </c>
      <c r="FC86" s="52">
        <f t="shared" ca="1" si="142"/>
        <v>0.26087262585984528</v>
      </c>
      <c r="FD86" s="52">
        <f t="shared" ca="1" si="143"/>
        <v>0.11356856027422824</v>
      </c>
      <c r="FE86" s="52">
        <f t="shared" ca="1" si="144"/>
        <v>0</v>
      </c>
      <c r="FF86" s="52">
        <f t="shared" ca="1" si="145"/>
        <v>0</v>
      </c>
      <c r="FG86" s="52">
        <f t="shared" ca="1" si="146"/>
        <v>0</v>
      </c>
      <c r="FH86" s="52">
        <f t="shared" ca="1" si="147"/>
        <v>0</v>
      </c>
      <c r="FI86" s="52">
        <f t="shared" ca="1" si="148"/>
        <v>0</v>
      </c>
      <c r="FK86" s="52">
        <f t="shared" ca="1" si="149"/>
        <v>0.90630906586580295</v>
      </c>
      <c r="FL86" s="59">
        <f t="shared" ca="1" si="150"/>
        <v>20</v>
      </c>
      <c r="FM86" s="59" t="str">
        <f t="shared" ca="1" si="151"/>
        <v>Slope</v>
      </c>
      <c r="FN86" s="52">
        <f t="shared" ca="1" si="152"/>
        <v>0.3666666666666667</v>
      </c>
      <c r="FP86" s="52">
        <f t="shared" ca="1" si="153"/>
        <v>0.47978950991069969</v>
      </c>
      <c r="FQ86" s="52">
        <f t="shared" ca="1" si="154"/>
        <v>0.43776756630394298</v>
      </c>
      <c r="FR86" s="52">
        <f t="shared" ca="1" si="155"/>
        <v>0.38915832246655402</v>
      </c>
      <c r="FS86" s="52">
        <f t="shared" ca="1" si="156"/>
        <v>0.34480208147415653</v>
      </c>
      <c r="FT86" s="52">
        <f t="shared" ca="1" si="157"/>
        <v>0.30448991941313153</v>
      </c>
      <c r="FU86" s="52">
        <f t="shared" ca="1" si="158"/>
        <v>0.28888888888888886</v>
      </c>
      <c r="FV86" s="52">
        <f t="shared" ca="1" si="159"/>
        <v>0.27777777777777779</v>
      </c>
      <c r="FW86" s="52">
        <f t="shared" ca="1" si="160"/>
        <v>0.26666666666666666</v>
      </c>
      <c r="FX86" s="52">
        <f t="shared" ca="1" si="161"/>
        <v>0.25555555555555554</v>
      </c>
      <c r="FY86" s="52">
        <f t="shared" ca="1" si="162"/>
        <v>0.24444444444444446</v>
      </c>
      <c r="FZ86" s="52">
        <f t="shared" ca="1" si="163"/>
        <v>0.23333333333333331</v>
      </c>
      <c r="GA86" s="52">
        <f t="shared" ca="1" si="164"/>
        <v>0.22222222222222224</v>
      </c>
      <c r="GB86" s="52">
        <f t="shared" ca="1" si="165"/>
        <v>0.21111111111111108</v>
      </c>
      <c r="GC86" s="52">
        <f t="shared" ca="1" si="166"/>
        <v>0.19999999999999998</v>
      </c>
      <c r="GD86" s="52">
        <f t="shared" ca="1" si="167"/>
        <v>0.18888888888888888</v>
      </c>
      <c r="GE86" s="52">
        <f t="shared" ca="1" si="168"/>
        <v>0.181297018256182</v>
      </c>
      <c r="GF86" s="52">
        <f t="shared" ca="1" si="169"/>
        <v>0.21740810232822808</v>
      </c>
      <c r="GG86" s="52">
        <f t="shared" ca="1" si="170"/>
        <v>0.26190618624962447</v>
      </c>
      <c r="GH86" s="52">
        <f t="shared" ca="1" si="171"/>
        <v>0.31118811965327509</v>
      </c>
      <c r="GI86" s="52">
        <f t="shared" ca="1" si="172"/>
        <v>0.36473360626452578</v>
      </c>
      <c r="GJ86" s="52">
        <f t="shared" ca="1" si="173"/>
        <v>0.42432524417748985</v>
      </c>
      <c r="GK86" s="52">
        <f t="shared" ca="1" si="174"/>
        <v>0.40119832517928039</v>
      </c>
      <c r="GL86" s="52">
        <f t="shared" ca="1" si="175"/>
        <v>0.31606221674706159</v>
      </c>
      <c r="GM86" s="52">
        <f t="shared" ca="1" si="176"/>
        <v>0.23570510859072127</v>
      </c>
      <c r="GN86" s="52">
        <f t="shared" ca="1" si="177"/>
        <v>0.16473531973105951</v>
      </c>
      <c r="GO86" s="52">
        <f t="shared" ca="1" si="178"/>
        <v>0.10452285342474273</v>
      </c>
      <c r="GP86" s="52">
        <f t="shared" ca="1" si="179"/>
        <v>5.5555555555555539E-2</v>
      </c>
      <c r="GQ86" s="52">
        <f t="shared" ca="1" si="180"/>
        <v>4.4444444444444432E-2</v>
      </c>
      <c r="GR86" s="52">
        <f t="shared" ca="1" si="181"/>
        <v>3.3333333333333326E-2</v>
      </c>
      <c r="GS86" s="52">
        <f t="shared" ca="1" si="182"/>
        <v>2.2222222222222216E-2</v>
      </c>
      <c r="GT86" s="52">
        <f t="shared" ca="1" si="183"/>
        <v>1.1111111111111108E-2</v>
      </c>
      <c r="GV86" s="52">
        <f t="shared" ca="1" si="184"/>
        <v>0.47978950991069969</v>
      </c>
      <c r="GW86" s="59">
        <f t="shared" ca="1" si="185"/>
        <v>0</v>
      </c>
      <c r="GX86" s="52">
        <f t="shared" ca="1" si="186"/>
        <v>0.43936852973209917</v>
      </c>
      <c r="GY86" s="52" t="str">
        <f t="shared" ca="1" si="187"/>
        <v>Slope</v>
      </c>
      <c r="GZ86" s="52">
        <f t="shared" ca="1" si="188"/>
        <v>1</v>
      </c>
      <c r="HB86" s="58">
        <f t="shared" si="189"/>
        <v>1.8488292396068601E-2</v>
      </c>
      <c r="HC86" s="58"/>
      <c r="HE86" s="52">
        <f t="shared" si="190"/>
        <v>0.90848295263946044</v>
      </c>
      <c r="HF86" s="52">
        <f t="shared" si="191"/>
        <v>0</v>
      </c>
      <c r="HH86" s="52">
        <f t="shared" ca="1" si="192"/>
        <v>0.43936852973209917</v>
      </c>
      <c r="HI86" s="52" t="str">
        <f t="shared" ca="1" si="193"/>
        <v>Slope</v>
      </c>
      <c r="HJ86" s="59">
        <f t="shared" ca="1" si="194"/>
        <v>2</v>
      </c>
      <c r="HK86" s="52">
        <f t="shared" ca="1" si="195"/>
        <v>1</v>
      </c>
      <c r="HL86" s="52">
        <f t="shared" si="196"/>
        <v>0</v>
      </c>
      <c r="HM86" s="52">
        <f t="shared" si="197"/>
        <v>20</v>
      </c>
      <c r="HN86" s="52">
        <f t="shared" si="198"/>
        <v>-20</v>
      </c>
      <c r="HP86" s="52">
        <f t="shared" si="201"/>
        <v>5.168660730123499E-4</v>
      </c>
      <c r="HR86" s="52">
        <f t="shared" si="199"/>
        <v>4.7233437264497362E-4</v>
      </c>
      <c r="HS86">
        <f t="shared" si="200"/>
        <v>4.7678833343596811E-3</v>
      </c>
    </row>
    <row r="87" spans="1:227" x14ac:dyDescent="0.2">
      <c r="A87" s="45">
        <v>49</v>
      </c>
      <c r="B87" s="35">
        <f t="shared" si="38"/>
        <v>5.5555555555555601E-3</v>
      </c>
      <c r="C87" s="28">
        <v>1.84882923960686</v>
      </c>
      <c r="D87" s="95">
        <v>0</v>
      </c>
      <c r="E87" s="95">
        <v>999999</v>
      </c>
      <c r="F87" s="37">
        <f t="shared" si="202"/>
        <v>166666.5</v>
      </c>
      <c r="G87" s="38">
        <f t="shared" si="205"/>
        <v>0</v>
      </c>
      <c r="H87" s="102">
        <v>20</v>
      </c>
      <c r="I87" s="102">
        <v>2000</v>
      </c>
      <c r="J87" s="28">
        <v>1.00563108921051</v>
      </c>
      <c r="K87" s="126">
        <f t="shared" si="206"/>
        <v>1.00563108921051E-2</v>
      </c>
      <c r="L87" s="30">
        <f t="shared" si="203"/>
        <v>1.00563108921051E-2</v>
      </c>
      <c r="M87" s="101">
        <f t="shared" si="204"/>
        <v>1.84882923960686</v>
      </c>
      <c r="N87" s="103">
        <f t="shared" si="39"/>
        <v>4.2159907519817498E-4</v>
      </c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D87" s="52">
        <f t="shared" ca="1" si="40"/>
        <v>0.98670949965575694</v>
      </c>
      <c r="AE87" s="52">
        <f t="shared" ca="1" si="40"/>
        <v>1.0000000000000002</v>
      </c>
      <c r="AF87" s="52">
        <f t="shared" ca="1" si="40"/>
        <v>0.98796637932099773</v>
      </c>
      <c r="AG87" s="52">
        <f t="shared" ca="1" si="40"/>
        <v>0.95620782635174317</v>
      </c>
      <c r="AH87" s="52">
        <f t="shared" ca="1" si="41"/>
        <v>0.911083138315537</v>
      </c>
      <c r="AI87" s="52">
        <f t="shared" ca="1" si="41"/>
        <v>0.8567061690517479</v>
      </c>
      <c r="AJ87" s="52">
        <f t="shared" ca="1" si="41"/>
        <v>0.79562152176743184</v>
      </c>
      <c r="AK87" s="52">
        <f t="shared" ca="1" si="41"/>
        <v>0.72947574311245034</v>
      </c>
      <c r="AL87" s="52">
        <f t="shared" ca="1" si="42"/>
        <v>0.66134474208476401</v>
      </c>
      <c r="AM87" s="52">
        <f t="shared" ca="1" si="42"/>
        <v>0.59367377510068875</v>
      </c>
      <c r="AN87" s="52">
        <f t="shared" ca="1" si="42"/>
        <v>0.52834017921303567</v>
      </c>
      <c r="AO87" s="52">
        <f t="shared" ca="1" si="42"/>
        <v>0.46712109048848816</v>
      </c>
      <c r="AP87" s="52">
        <f t="shared" ca="1" si="43"/>
        <v>0.40308948555077462</v>
      </c>
      <c r="AQ87" s="52">
        <f t="shared" ca="1" si="43"/>
        <v>0.33084359925841933</v>
      </c>
      <c r="AR87" s="52">
        <f t="shared" ca="1" si="43"/>
        <v>0.24295382169071536</v>
      </c>
      <c r="AS87" s="52">
        <f t="shared" ca="1" si="43"/>
        <v>0.13528155310968629</v>
      </c>
      <c r="AT87" s="52">
        <f t="shared" ca="1" si="44"/>
        <v>7.866604020939659E-3</v>
      </c>
      <c r="AU87" s="52">
        <f t="shared" ca="1" si="44"/>
        <v>-0.14100344895726716</v>
      </c>
      <c r="AV87" s="52">
        <f t="shared" ca="1" si="44"/>
        <v>-0.31194750886151962</v>
      </c>
      <c r="AW87" s="52">
        <f t="shared" ca="1" si="44"/>
        <v>-0.49986278358146452</v>
      </c>
      <c r="AX87" s="52">
        <f t="shared" ca="1" si="45"/>
        <v>-0.67996184295663087</v>
      </c>
      <c r="AY87" s="52">
        <f t="shared" ca="1" si="45"/>
        <v>-0.82955257191468834</v>
      </c>
      <c r="AZ87" s="52">
        <f t="shared" ca="1" si="45"/>
        <v>-0.93182036737216245</v>
      </c>
      <c r="BA87" s="52">
        <f t="shared" ca="1" si="45"/>
        <v>-0.97548377150994825</v>
      </c>
      <c r="BB87" s="52">
        <f t="shared" ca="1" si="46"/>
        <v>-0.98146057611275661</v>
      </c>
      <c r="BC87" s="52">
        <f t="shared" ca="1" si="46"/>
        <v>-0.96853347895315878</v>
      </c>
      <c r="BD87" s="52">
        <f t="shared" ca="1" si="46"/>
        <v>-0.94445404931259425</v>
      </c>
      <c r="BE87" s="52">
        <f t="shared" ca="1" si="46"/>
        <v>-0.91013311323561386</v>
      </c>
      <c r="BF87" s="52">
        <f t="shared" ca="1" si="47"/>
        <v>-0.86644189758733459</v>
      </c>
      <c r="BG87" s="52">
        <f t="shared" ca="1" si="47"/>
        <v>-0.81477692095387633</v>
      </c>
      <c r="BH87" s="52">
        <f t="shared" ca="1" si="47"/>
        <v>-0.75928545574776318</v>
      </c>
      <c r="BJ87" s="52">
        <f t="shared" si="48"/>
        <v>5.0281554460525498E-4</v>
      </c>
      <c r="BK87" s="52">
        <f t="shared" si="49"/>
        <v>7.9953521967775394E-3</v>
      </c>
      <c r="BL87" s="52">
        <f t="shared" si="50"/>
        <v>3.9976760983887686E-4</v>
      </c>
      <c r="BM87" s="52">
        <f t="shared" si="51"/>
        <v>3.9976760983887686E-4</v>
      </c>
      <c r="BN87" s="52">
        <f t="shared" si="52"/>
        <v>0</v>
      </c>
      <c r="BO87" s="52">
        <f t="shared" si="53"/>
        <v>0</v>
      </c>
      <c r="BP87" s="52">
        <f t="shared" si="54"/>
        <v>5.045319765020549E-3</v>
      </c>
      <c r="BQ87" s="52">
        <f t="shared" si="55"/>
        <v>0.05</v>
      </c>
      <c r="BS87" s="52">
        <f t="shared" ca="1" si="56"/>
        <v>0.68704082149892054</v>
      </c>
      <c r="BT87" s="52">
        <f t="shared" ca="1" si="57"/>
        <v>0.79953521967775387</v>
      </c>
      <c r="BU87" s="52">
        <f t="shared" ca="1" si="58"/>
        <v>0.89927060932161329</v>
      </c>
      <c r="BV87" s="52">
        <f t="shared" ca="1" si="59"/>
        <v>0.98687376217135481</v>
      </c>
      <c r="BW87" s="52">
        <f t="shared" ca="1" si="60"/>
        <v>1.0597911061298462</v>
      </c>
      <c r="BX87" s="52">
        <f t="shared" ca="1" si="61"/>
        <v>1.1209828012112166</v>
      </c>
      <c r="BY87" s="52">
        <f t="shared" ca="1" si="62"/>
        <v>1.1705460449860945</v>
      </c>
      <c r="BZ87" s="52">
        <f t="shared" ca="1" si="63"/>
        <v>1.2090999363591115</v>
      </c>
      <c r="CA87" s="52">
        <f t="shared" ca="1" si="64"/>
        <v>1.2322856474427444</v>
      </c>
      <c r="CB87" s="52">
        <f t="shared" ca="1" si="65"/>
        <v>1.2410836543347086</v>
      </c>
      <c r="CC87" s="52">
        <f t="shared" ca="1" si="66"/>
        <v>1.2376455039747301</v>
      </c>
      <c r="CD87" s="52">
        <f t="shared" ca="1" si="67"/>
        <v>1.2195141760992911</v>
      </c>
      <c r="CE87" s="52">
        <f t="shared" ca="1" si="68"/>
        <v>1.1739625701861038</v>
      </c>
      <c r="CF87" s="52">
        <f t="shared" ca="1" si="69"/>
        <v>1.0985243904794899</v>
      </c>
      <c r="CG87" s="52">
        <f t="shared" ca="1" si="70"/>
        <v>0.98978579897553676</v>
      </c>
      <c r="CH87" s="52">
        <f t="shared" ca="1" si="71"/>
        <v>0.84811921342606522</v>
      </c>
      <c r="CI87" s="52">
        <f t="shared" ca="1" si="72"/>
        <v>0.68129162832854262</v>
      </c>
      <c r="CJ87" s="52">
        <f t="shared" ca="1" si="73"/>
        <v>0.50011249478425757</v>
      </c>
      <c r="CK87" s="52">
        <f t="shared" ca="1" si="74"/>
        <v>0.30614270161717205</v>
      </c>
      <c r="CL87" s="52">
        <f t="shared" ca="1" si="75"/>
        <v>9.4034454544946466E-2</v>
      </c>
      <c r="CM87" s="52">
        <f t="shared" ca="1" si="76"/>
        <v>-0.12939483738474269</v>
      </c>
      <c r="CN87" s="52">
        <f t="shared" ca="1" si="77"/>
        <v>-0.35146982934806581</v>
      </c>
      <c r="CO87" s="52">
        <f t="shared" ca="1" si="78"/>
        <v>-0.55920782048375339</v>
      </c>
      <c r="CP87" s="52">
        <f t="shared" ca="1" si="79"/>
        <v>-0.73878385372940525</v>
      </c>
      <c r="CQ87" s="52">
        <f t="shared" ca="1" si="80"/>
        <v>-0.88608791931502229</v>
      </c>
      <c r="CR87" s="52">
        <f t="shared" ca="1" si="81"/>
        <v>-1.0035310336538856</v>
      </c>
      <c r="CS87" s="52">
        <f t="shared" ca="1" si="82"/>
        <v>-1.095706522464752</v>
      </c>
      <c r="CT87" s="52">
        <f t="shared" ca="1" si="83"/>
        <v>-1.166858162670847</v>
      </c>
      <c r="CU87" s="52">
        <f t="shared" ca="1" si="84"/>
        <v>-1.2181635971271223</v>
      </c>
      <c r="CV87" s="52">
        <f t="shared" ca="1" si="85"/>
        <v>-1.2530504017467463</v>
      </c>
      <c r="CW87" s="52">
        <f t="shared" ca="1" si="86"/>
        <v>-1.2742311017167183</v>
      </c>
      <c r="CY87" s="51" t="str">
        <f t="shared" ca="1" si="87"/>
        <v>Slope</v>
      </c>
      <c r="CZ87" s="51" t="str">
        <f t="shared" ca="1" si="88"/>
        <v>Slope</v>
      </c>
      <c r="DA87" s="51" t="str">
        <f t="shared" ca="1" si="89"/>
        <v>Slope</v>
      </c>
      <c r="DB87" s="51" t="str">
        <f t="shared" ca="1" si="90"/>
        <v>Slope</v>
      </c>
      <c r="DC87" s="51" t="str">
        <f t="shared" ca="1" si="91"/>
        <v>Slope</v>
      </c>
      <c r="DD87" s="51" t="str">
        <f t="shared" ca="1" si="92"/>
        <v>Slope</v>
      </c>
      <c r="DE87" s="51" t="str">
        <f t="shared" ca="1" si="93"/>
        <v>Slope</v>
      </c>
      <c r="DF87" s="51" t="str">
        <f t="shared" ca="1" si="94"/>
        <v>Slope</v>
      </c>
      <c r="DG87" s="51" t="str">
        <f t="shared" ca="1" si="95"/>
        <v>Slope</v>
      </c>
      <c r="DH87" s="51" t="str">
        <f t="shared" ca="1" si="96"/>
        <v>Slope</v>
      </c>
      <c r="DI87" s="51" t="str">
        <f t="shared" ca="1" si="97"/>
        <v>Slope</v>
      </c>
      <c r="DJ87" s="51" t="str">
        <f t="shared" ca="1" si="98"/>
        <v>Slope</v>
      </c>
      <c r="DK87" s="51" t="str">
        <f t="shared" ca="1" si="99"/>
        <v>Slope</v>
      </c>
      <c r="DL87" s="51" t="str">
        <f t="shared" ca="1" si="100"/>
        <v>Slope</v>
      </c>
      <c r="DM87" s="51" t="str">
        <f t="shared" ca="1" si="101"/>
        <v>Slope</v>
      </c>
      <c r="DN87" s="51" t="str">
        <f t="shared" ca="1" si="102"/>
        <v>Slope</v>
      </c>
      <c r="DO87" s="51" t="str">
        <f t="shared" ca="1" si="103"/>
        <v>Slope</v>
      </c>
      <c r="DP87" s="51" t="str">
        <f t="shared" ca="1" si="104"/>
        <v>Slope</v>
      </c>
      <c r="DQ87" s="51" t="str">
        <f t="shared" ca="1" si="105"/>
        <v>Slope</v>
      </c>
      <c r="DR87" s="51" t="str">
        <f t="shared" ca="1" si="106"/>
        <v>Slope</v>
      </c>
      <c r="DS87" s="51" t="str">
        <f t="shared" ca="1" si="107"/>
        <v>Slope</v>
      </c>
      <c r="DT87" s="51" t="str">
        <f t="shared" ca="1" si="108"/>
        <v>Slope</v>
      </c>
      <c r="DU87" s="51" t="str">
        <f t="shared" ca="1" si="109"/>
        <v>Slope</v>
      </c>
      <c r="DV87" s="51" t="str">
        <f t="shared" ca="1" si="110"/>
        <v>Slope</v>
      </c>
      <c r="DW87" s="51" t="str">
        <f t="shared" ca="1" si="111"/>
        <v>Slope</v>
      </c>
      <c r="DX87" s="51" t="str">
        <f t="shared" ca="1" si="112"/>
        <v>Slope</v>
      </c>
      <c r="DY87" s="51" t="str">
        <f t="shared" ca="1" si="113"/>
        <v>Slope</v>
      </c>
      <c r="DZ87" s="51" t="str">
        <f t="shared" ca="1" si="114"/>
        <v>Slope</v>
      </c>
      <c r="EA87" s="51" t="str">
        <f t="shared" ca="1" si="115"/>
        <v>Slope</v>
      </c>
      <c r="EB87" s="51" t="str">
        <f t="shared" ca="1" si="116"/>
        <v>Slope</v>
      </c>
      <c r="EC87" s="51" t="str">
        <f t="shared" ca="1" si="117"/>
        <v>Slope</v>
      </c>
      <c r="EE87" s="52">
        <f t="shared" ca="1" si="118"/>
        <v>0.3133589461109183</v>
      </c>
      <c r="EF87" s="52">
        <f t="shared" ca="1" si="119"/>
        <v>0.20086454793208497</v>
      </c>
      <c r="EG87" s="52">
        <f t="shared" ca="1" si="120"/>
        <v>0.10112915828822555</v>
      </c>
      <c r="EH87" s="52">
        <f t="shared" ca="1" si="121"/>
        <v>1.3526005438484034E-2</v>
      </c>
      <c r="EI87" s="52">
        <f t="shared" ca="1" si="122"/>
        <v>0</v>
      </c>
      <c r="EJ87" s="52">
        <f t="shared" ca="1" si="123"/>
        <v>0</v>
      </c>
      <c r="EK87" s="52">
        <f t="shared" ca="1" si="124"/>
        <v>0</v>
      </c>
      <c r="EL87" s="52">
        <f t="shared" ca="1" si="125"/>
        <v>0</v>
      </c>
      <c r="EM87" s="52">
        <f t="shared" ca="1" si="126"/>
        <v>0</v>
      </c>
      <c r="EN87" s="52">
        <f t="shared" ca="1" si="127"/>
        <v>0</v>
      </c>
      <c r="EO87" s="52">
        <f t="shared" ca="1" si="128"/>
        <v>0</v>
      </c>
      <c r="EP87" s="52">
        <f t="shared" ca="1" si="129"/>
        <v>0</v>
      </c>
      <c r="EQ87" s="52">
        <f t="shared" ca="1" si="130"/>
        <v>0</v>
      </c>
      <c r="ER87" s="52">
        <f t="shared" ca="1" si="131"/>
        <v>0</v>
      </c>
      <c r="ES87" s="52">
        <f t="shared" ca="1" si="132"/>
        <v>1.0613968634302084E-2</v>
      </c>
      <c r="ET87" s="52">
        <f t="shared" ca="1" si="133"/>
        <v>0.15228055418377362</v>
      </c>
      <c r="EU87" s="52">
        <f t="shared" ca="1" si="134"/>
        <v>0.31910813928129622</v>
      </c>
      <c r="EV87" s="52">
        <f t="shared" ca="1" si="135"/>
        <v>0.50028727282558139</v>
      </c>
      <c r="EW87" s="52">
        <f t="shared" ca="1" si="136"/>
        <v>0.69425706599266679</v>
      </c>
      <c r="EX87" s="52">
        <f t="shared" ca="1" si="137"/>
        <v>0.90636531306489243</v>
      </c>
      <c r="EY87" s="52">
        <f t="shared" ca="1" si="138"/>
        <v>0.87020539500541849</v>
      </c>
      <c r="EZ87" s="52">
        <f t="shared" ca="1" si="139"/>
        <v>0.64813040304209535</v>
      </c>
      <c r="FA87" s="52">
        <f t="shared" ca="1" si="140"/>
        <v>0.44039241190640777</v>
      </c>
      <c r="FB87" s="52">
        <f t="shared" ca="1" si="141"/>
        <v>0.26081637866075591</v>
      </c>
      <c r="FC87" s="52">
        <f t="shared" ca="1" si="142"/>
        <v>0.11351231307513887</v>
      </c>
      <c r="FD87" s="52">
        <f t="shared" ca="1" si="143"/>
        <v>0</v>
      </c>
      <c r="FE87" s="52">
        <f t="shared" ca="1" si="144"/>
        <v>0</v>
      </c>
      <c r="FF87" s="52">
        <f t="shared" ca="1" si="145"/>
        <v>0</v>
      </c>
      <c r="FG87" s="52">
        <f t="shared" ca="1" si="146"/>
        <v>0</v>
      </c>
      <c r="FH87" s="52">
        <f t="shared" ca="1" si="147"/>
        <v>0</v>
      </c>
      <c r="FI87" s="52">
        <f t="shared" ca="1" si="148"/>
        <v>0</v>
      </c>
      <c r="FK87" s="52">
        <f t="shared" ca="1" si="149"/>
        <v>0.90636531306489243</v>
      </c>
      <c r="FL87" s="59">
        <f t="shared" ca="1" si="150"/>
        <v>19</v>
      </c>
      <c r="FM87" s="59" t="str">
        <f t="shared" ca="1" si="151"/>
        <v>Slope</v>
      </c>
      <c r="FN87" s="52">
        <f t="shared" ca="1" si="152"/>
        <v>0.4</v>
      </c>
      <c r="FP87" s="52">
        <f t="shared" ca="1" si="153"/>
        <v>0.4377863153703061</v>
      </c>
      <c r="FQ87" s="52">
        <f t="shared" ca="1" si="154"/>
        <v>0.40028818264402832</v>
      </c>
      <c r="FR87" s="52">
        <f t="shared" ca="1" si="155"/>
        <v>0.35593194165163072</v>
      </c>
      <c r="FS87" s="52">
        <f t="shared" ca="1" si="156"/>
        <v>0.31561977959060578</v>
      </c>
      <c r="FT87" s="52">
        <f t="shared" ca="1" si="157"/>
        <v>0.3</v>
      </c>
      <c r="FU87" s="52">
        <f t="shared" ca="1" si="158"/>
        <v>0.28888888888888886</v>
      </c>
      <c r="FV87" s="52">
        <f t="shared" ca="1" si="159"/>
        <v>0.27777777777777779</v>
      </c>
      <c r="FW87" s="52">
        <f t="shared" ca="1" si="160"/>
        <v>0.26666666666666666</v>
      </c>
      <c r="FX87" s="52">
        <f t="shared" ca="1" si="161"/>
        <v>0.25555555555555554</v>
      </c>
      <c r="FY87" s="52">
        <f t="shared" ca="1" si="162"/>
        <v>0.24444444444444446</v>
      </c>
      <c r="FZ87" s="52">
        <f t="shared" ca="1" si="163"/>
        <v>0.23333333333333331</v>
      </c>
      <c r="GA87" s="52">
        <f t="shared" ca="1" si="164"/>
        <v>0.22222222222222224</v>
      </c>
      <c r="GB87" s="52">
        <f t="shared" ca="1" si="165"/>
        <v>0.21111111111111108</v>
      </c>
      <c r="GC87" s="52">
        <f t="shared" ca="1" si="166"/>
        <v>0.19999999999999998</v>
      </c>
      <c r="GD87" s="52">
        <f t="shared" ca="1" si="167"/>
        <v>0.19242687843365625</v>
      </c>
      <c r="GE87" s="52">
        <f t="shared" ca="1" si="168"/>
        <v>0.2285379625057023</v>
      </c>
      <c r="GF87" s="52">
        <f t="shared" ca="1" si="169"/>
        <v>0.27303604642709872</v>
      </c>
      <c r="GG87" s="52">
        <f t="shared" ca="1" si="170"/>
        <v>0.32231797983074933</v>
      </c>
      <c r="GH87" s="52">
        <f t="shared" ca="1" si="171"/>
        <v>0.37586346644200003</v>
      </c>
      <c r="GI87" s="52">
        <f t="shared" ca="1" si="172"/>
        <v>0.43545510435496415</v>
      </c>
      <c r="GJ87" s="52">
        <f t="shared" ca="1" si="173"/>
        <v>0.4122906872240284</v>
      </c>
      <c r="GK87" s="52">
        <f t="shared" ca="1" si="174"/>
        <v>0.32715457879180954</v>
      </c>
      <c r="GL87" s="52">
        <f t="shared" ca="1" si="175"/>
        <v>0.24679747063546925</v>
      </c>
      <c r="GM87" s="52">
        <f t="shared" ca="1" si="176"/>
        <v>0.17582768177580754</v>
      </c>
      <c r="GN87" s="52">
        <f t="shared" ca="1" si="177"/>
        <v>0.1156152154694907</v>
      </c>
      <c r="GO87" s="52">
        <f t="shared" ca="1" si="178"/>
        <v>6.6666666666666652E-2</v>
      </c>
      <c r="GP87" s="52">
        <f t="shared" ca="1" si="179"/>
        <v>5.5555555555555539E-2</v>
      </c>
      <c r="GQ87" s="52">
        <f t="shared" ca="1" si="180"/>
        <v>4.4444444444444432E-2</v>
      </c>
      <c r="GR87" s="52">
        <f t="shared" ca="1" si="181"/>
        <v>3.3333333333333326E-2</v>
      </c>
      <c r="GS87" s="52">
        <f t="shared" ca="1" si="182"/>
        <v>2.2222222222222216E-2</v>
      </c>
      <c r="GT87" s="52">
        <f t="shared" ca="1" si="183"/>
        <v>1.1111111111111108E-2</v>
      </c>
      <c r="GV87" s="52">
        <f t="shared" ca="1" si="184"/>
        <v>0.4377863153703061</v>
      </c>
      <c r="GW87" s="59">
        <f t="shared" ca="1" si="185"/>
        <v>0</v>
      </c>
      <c r="GX87" s="52">
        <f t="shared" ca="1" si="186"/>
        <v>0.3133589461109183</v>
      </c>
      <c r="GY87" s="52" t="str">
        <f t="shared" ca="1" si="187"/>
        <v>Slope</v>
      </c>
      <c r="GZ87" s="52">
        <f t="shared" ca="1" si="188"/>
        <v>1</v>
      </c>
      <c r="HB87" s="58">
        <f t="shared" si="189"/>
        <v>1.00563108921051E-2</v>
      </c>
      <c r="HC87" s="58"/>
      <c r="HE87" s="52">
        <f t="shared" si="190"/>
        <v>0.95022126108407978</v>
      </c>
      <c r="HF87" s="52">
        <f t="shared" si="191"/>
        <v>0</v>
      </c>
      <c r="HH87" s="52">
        <f t="shared" ca="1" si="192"/>
        <v>0.3133589461109183</v>
      </c>
      <c r="HI87" s="52" t="str">
        <f t="shared" ca="1" si="193"/>
        <v>Slope</v>
      </c>
      <c r="HJ87" s="59">
        <f t="shared" ca="1" si="194"/>
        <v>2</v>
      </c>
      <c r="HK87" s="52">
        <f t="shared" ca="1" si="195"/>
        <v>1</v>
      </c>
      <c r="HL87" s="52">
        <f t="shared" si="196"/>
        <v>0</v>
      </c>
      <c r="HM87" s="52">
        <f t="shared" si="197"/>
        <v>20</v>
      </c>
      <c r="HN87" s="52">
        <f t="shared" si="198"/>
        <v>-20</v>
      </c>
      <c r="HP87" s="52">
        <f t="shared" si="201"/>
        <v>4.2159907519817498E-4</v>
      </c>
      <c r="HR87" s="52">
        <f t="shared" si="199"/>
        <v>4.9133063911208617E-4</v>
      </c>
      <c r="HS87">
        <f t="shared" si="200"/>
        <v>5.045319765020549E-3</v>
      </c>
    </row>
    <row r="88" spans="1:227" x14ac:dyDescent="0.2">
      <c r="A88" s="45">
        <v>50</v>
      </c>
      <c r="B88" s="35">
        <f t="shared" si="38"/>
        <v>5.671296296296301E-3</v>
      </c>
      <c r="C88" s="28">
        <v>1.00563108921051</v>
      </c>
      <c r="D88" s="95">
        <v>0</v>
      </c>
      <c r="E88" s="95">
        <v>999999</v>
      </c>
      <c r="F88" s="37">
        <f t="shared" si="202"/>
        <v>166666.5</v>
      </c>
      <c r="G88" s="38">
        <f t="shared" si="205"/>
        <v>0</v>
      </c>
      <c r="H88" s="102">
        <v>20</v>
      </c>
      <c r="I88" s="102">
        <v>2000</v>
      </c>
      <c r="J88" s="28">
        <v>0.31228244304656999</v>
      </c>
      <c r="K88" s="126">
        <f t="shared" si="206"/>
        <v>3.1228244304657002E-3</v>
      </c>
      <c r="L88" s="30">
        <f t="shared" si="203"/>
        <v>3.1228244304657002E-3</v>
      </c>
      <c r="M88" s="101">
        <f t="shared" si="204"/>
        <v>1.00563108921051</v>
      </c>
      <c r="N88" s="103">
        <f t="shared" si="39"/>
        <v>3.4667432308196997E-4</v>
      </c>
      <c r="P88" s="67"/>
      <c r="Q88" s="67"/>
      <c r="R88" s="67"/>
      <c r="S88" s="67"/>
      <c r="T88" s="67"/>
      <c r="U88" s="67"/>
      <c r="V88" s="67"/>
      <c r="W88" s="67"/>
      <c r="X88" s="67"/>
      <c r="Y88" s="67"/>
      <c r="Z88" s="67"/>
      <c r="AA88" s="67"/>
      <c r="AD88" s="52">
        <f t="shared" ca="1" si="40"/>
        <v>0.98796637932099796</v>
      </c>
      <c r="AE88" s="52">
        <f t="shared" ca="1" si="40"/>
        <v>1</v>
      </c>
      <c r="AF88" s="52">
        <f t="shared" ca="1" si="40"/>
        <v>0.98891329063742217</v>
      </c>
      <c r="AG88" s="52">
        <f t="shared" ca="1" si="40"/>
        <v>0.95968167036376917</v>
      </c>
      <c r="AH88" s="52">
        <f t="shared" ca="1" si="41"/>
        <v>0.9174669491749381</v>
      </c>
      <c r="AI88" s="52">
        <f t="shared" ca="1" si="41"/>
        <v>0.86619670388818037</v>
      </c>
      <c r="AJ88" s="52">
        <f t="shared" ca="1" si="41"/>
        <v>0.80812892954663429</v>
      </c>
      <c r="AK88" s="52">
        <f t="shared" ca="1" si="41"/>
        <v>0.74566541741140568</v>
      </c>
      <c r="AL88" s="52">
        <f t="shared" ca="1" si="42"/>
        <v>0.68079926722065887</v>
      </c>
      <c r="AM88" s="52">
        <f t="shared" ca="1" si="42"/>
        <v>0.6155724880237502</v>
      </c>
      <c r="AN88" s="52">
        <f t="shared" ca="1" si="42"/>
        <v>0.55271369503550816</v>
      </c>
      <c r="AO88" s="52">
        <f t="shared" ca="1" si="42"/>
        <v>0.48721520671567919</v>
      </c>
      <c r="AP88" s="52">
        <f t="shared" ca="1" si="43"/>
        <v>0.41423504162088809</v>
      </c>
      <c r="AQ88" s="52">
        <f t="shared" ca="1" si="43"/>
        <v>0.32681904076114404</v>
      </c>
      <c r="AR88" s="52">
        <f t="shared" ca="1" si="43"/>
        <v>0.22053854046500818</v>
      </c>
      <c r="AS88" s="52">
        <f t="shared" ca="1" si="43"/>
        <v>9.4657943135892958E-2</v>
      </c>
      <c r="AT88" s="52">
        <f t="shared" ca="1" si="44"/>
        <v>-5.3498129889009899E-2</v>
      </c>
      <c r="AU88" s="52">
        <f t="shared" ca="1" si="44"/>
        <v>-0.22488229125022161</v>
      </c>
      <c r="AV88" s="52">
        <f t="shared" ca="1" si="44"/>
        <v>-0.41590027855362521</v>
      </c>
      <c r="AW88" s="52">
        <f t="shared" ca="1" si="44"/>
        <v>-0.60384539943150273</v>
      </c>
      <c r="AX88" s="52">
        <f t="shared" ca="1" si="45"/>
        <v>-0.7675659729708334</v>
      </c>
      <c r="AY88" s="52">
        <f t="shared" ca="1" si="45"/>
        <v>-0.89006905888584964</v>
      </c>
      <c r="AZ88" s="52">
        <f t="shared" ca="1" si="45"/>
        <v>-0.95523090201636007</v>
      </c>
      <c r="BA88" s="52">
        <f t="shared" ca="1" si="45"/>
        <v>-0.980194868931484</v>
      </c>
      <c r="BB88" s="52">
        <f t="shared" ca="1" si="46"/>
        <v>-0.98271461201029053</v>
      </c>
      <c r="BC88" s="52">
        <f t="shared" ca="1" si="46"/>
        <v>-0.9722263340476972</v>
      </c>
      <c r="BD88" s="52">
        <f t="shared" ca="1" si="46"/>
        <v>-0.95140576157913481</v>
      </c>
      <c r="BE88" s="52">
        <f t="shared" ca="1" si="46"/>
        <v>-0.9212577096502671</v>
      </c>
      <c r="BF88" s="52">
        <f t="shared" ca="1" si="47"/>
        <v>-0.88140543793398451</v>
      </c>
      <c r="BG88" s="52">
        <f t="shared" ca="1" si="47"/>
        <v>-0.83409480855578777</v>
      </c>
      <c r="BH88" s="52">
        <f t="shared" ca="1" si="47"/>
        <v>-0.7827142434741664</v>
      </c>
      <c r="BJ88" s="52">
        <f t="shared" si="48"/>
        <v>1.5614122152328501E-4</v>
      </c>
      <c r="BK88" s="52">
        <f t="shared" si="49"/>
        <v>8.9927060932161341E-3</v>
      </c>
      <c r="BL88" s="52">
        <f t="shared" si="50"/>
        <v>4.4963530466080655E-4</v>
      </c>
      <c r="BM88" s="52">
        <f t="shared" si="51"/>
        <v>4.4963530466080655E-4</v>
      </c>
      <c r="BN88" s="52">
        <f t="shared" si="52"/>
        <v>0</v>
      </c>
      <c r="BO88" s="52">
        <f t="shared" si="53"/>
        <v>0</v>
      </c>
      <c r="BP88" s="52">
        <f t="shared" si="54"/>
        <v>5.2897195178115142E-3</v>
      </c>
      <c r="BQ88" s="52">
        <f t="shared" si="55"/>
        <v>0.05</v>
      </c>
      <c r="BS88" s="52">
        <f t="shared" ca="1" si="56"/>
        <v>0.79953521967775387</v>
      </c>
      <c r="BT88" s="52">
        <f t="shared" ca="1" si="57"/>
        <v>0.89927060932161329</v>
      </c>
      <c r="BU88" s="52">
        <f t="shared" ca="1" si="58"/>
        <v>0.98687376217135481</v>
      </c>
      <c r="BV88" s="52">
        <f t="shared" ca="1" si="59"/>
        <v>1.0597911061298462</v>
      </c>
      <c r="BW88" s="52">
        <f t="shared" ca="1" si="60"/>
        <v>1.1209828012112166</v>
      </c>
      <c r="BX88" s="52">
        <f t="shared" ca="1" si="61"/>
        <v>1.1705460449860945</v>
      </c>
      <c r="BY88" s="52">
        <f t="shared" ca="1" si="62"/>
        <v>1.2090999363591115</v>
      </c>
      <c r="BZ88" s="52">
        <f t="shared" ca="1" si="63"/>
        <v>1.2322856474427444</v>
      </c>
      <c r="CA88" s="52">
        <f t="shared" ca="1" si="64"/>
        <v>1.2410836543347086</v>
      </c>
      <c r="CB88" s="52">
        <f t="shared" ca="1" si="65"/>
        <v>1.2376455039747301</v>
      </c>
      <c r="CC88" s="52">
        <f t="shared" ca="1" si="66"/>
        <v>1.2195141760992911</v>
      </c>
      <c r="CD88" s="52">
        <f t="shared" ca="1" si="67"/>
        <v>1.1739625701861038</v>
      </c>
      <c r="CE88" s="52">
        <f t="shared" ca="1" si="68"/>
        <v>1.0985243904794899</v>
      </c>
      <c r="CF88" s="52">
        <f t="shared" ca="1" si="69"/>
        <v>0.98978579897553676</v>
      </c>
      <c r="CG88" s="52">
        <f t="shared" ca="1" si="70"/>
        <v>0.84811921342606522</v>
      </c>
      <c r="CH88" s="52">
        <f t="shared" ca="1" si="71"/>
        <v>0.68129162832854262</v>
      </c>
      <c r="CI88" s="52">
        <f t="shared" ca="1" si="72"/>
        <v>0.50011249478425757</v>
      </c>
      <c r="CJ88" s="52">
        <f t="shared" ca="1" si="73"/>
        <v>0.30614270161717205</v>
      </c>
      <c r="CK88" s="52">
        <f t="shared" ca="1" si="74"/>
        <v>9.4034454544946466E-2</v>
      </c>
      <c r="CL88" s="52">
        <f t="shared" ca="1" si="75"/>
        <v>-0.12939483738474269</v>
      </c>
      <c r="CM88" s="52">
        <f t="shared" ca="1" si="76"/>
        <v>-0.35146982934806581</v>
      </c>
      <c r="CN88" s="52">
        <f t="shared" ca="1" si="77"/>
        <v>-0.55920782048375339</v>
      </c>
      <c r="CO88" s="52">
        <f t="shared" ca="1" si="78"/>
        <v>-0.73878385372940525</v>
      </c>
      <c r="CP88" s="52">
        <f t="shared" ca="1" si="79"/>
        <v>-0.88608791931502229</v>
      </c>
      <c r="CQ88" s="52">
        <f t="shared" ca="1" si="80"/>
        <v>-1.0035310336538856</v>
      </c>
      <c r="CR88" s="52">
        <f t="shared" ca="1" si="81"/>
        <v>-1.095706522464752</v>
      </c>
      <c r="CS88" s="52">
        <f t="shared" ca="1" si="82"/>
        <v>-1.166858162670847</v>
      </c>
      <c r="CT88" s="52">
        <f t="shared" ca="1" si="83"/>
        <v>-1.2181635971271223</v>
      </c>
      <c r="CU88" s="52">
        <f t="shared" ca="1" si="84"/>
        <v>-1.2530504017467463</v>
      </c>
      <c r="CV88" s="52">
        <f t="shared" ca="1" si="85"/>
        <v>-1.2742311017167183</v>
      </c>
      <c r="CW88" s="52">
        <f t="shared" ca="1" si="86"/>
        <v>-1.2894018494914614</v>
      </c>
      <c r="CY88" s="51" t="str">
        <f t="shared" ca="1" si="87"/>
        <v>Slope</v>
      </c>
      <c r="CZ88" s="51" t="str">
        <f t="shared" ca="1" si="88"/>
        <v>Slope</v>
      </c>
      <c r="DA88" s="51" t="str">
        <f t="shared" ca="1" si="89"/>
        <v>Slope</v>
      </c>
      <c r="DB88" s="51" t="str">
        <f t="shared" ca="1" si="90"/>
        <v>Slope</v>
      </c>
      <c r="DC88" s="51" t="str">
        <f t="shared" ca="1" si="91"/>
        <v>Slope</v>
      </c>
      <c r="DD88" s="51" t="str">
        <f t="shared" ca="1" si="92"/>
        <v>Slope</v>
      </c>
      <c r="DE88" s="51" t="str">
        <f t="shared" ca="1" si="93"/>
        <v>Slope</v>
      </c>
      <c r="DF88" s="51" t="str">
        <f t="shared" ca="1" si="94"/>
        <v>Slope</v>
      </c>
      <c r="DG88" s="51" t="str">
        <f t="shared" ca="1" si="95"/>
        <v>Slope</v>
      </c>
      <c r="DH88" s="51" t="str">
        <f t="shared" ca="1" si="96"/>
        <v>Slope</v>
      </c>
      <c r="DI88" s="51" t="str">
        <f t="shared" ca="1" si="97"/>
        <v>Slope</v>
      </c>
      <c r="DJ88" s="51" t="str">
        <f t="shared" ca="1" si="98"/>
        <v>Slope</v>
      </c>
      <c r="DK88" s="51" t="str">
        <f t="shared" ca="1" si="99"/>
        <v>Slope</v>
      </c>
      <c r="DL88" s="51" t="str">
        <f t="shared" ca="1" si="100"/>
        <v>Slope</v>
      </c>
      <c r="DM88" s="51" t="str">
        <f t="shared" ca="1" si="101"/>
        <v>Slope</v>
      </c>
      <c r="DN88" s="51" t="str">
        <f t="shared" ca="1" si="102"/>
        <v>Slope</v>
      </c>
      <c r="DO88" s="51" t="str">
        <f t="shared" ca="1" si="103"/>
        <v>Slope</v>
      </c>
      <c r="DP88" s="51" t="str">
        <f t="shared" ca="1" si="104"/>
        <v>Slope</v>
      </c>
      <c r="DQ88" s="51" t="str">
        <f t="shared" ca="1" si="105"/>
        <v>Slope</v>
      </c>
      <c r="DR88" s="51" t="str">
        <f t="shared" ca="1" si="106"/>
        <v>Slope</v>
      </c>
      <c r="DS88" s="51" t="str">
        <f t="shared" ca="1" si="107"/>
        <v>Slope</v>
      </c>
      <c r="DT88" s="51" t="str">
        <f t="shared" ca="1" si="108"/>
        <v>Slope</v>
      </c>
      <c r="DU88" s="51" t="str">
        <f t="shared" ca="1" si="109"/>
        <v>Slope</v>
      </c>
      <c r="DV88" s="51" t="str">
        <f t="shared" ca="1" si="110"/>
        <v>Slope</v>
      </c>
      <c r="DW88" s="51" t="str">
        <f t="shared" ca="1" si="111"/>
        <v>Slope</v>
      </c>
      <c r="DX88" s="51" t="str">
        <f t="shared" ca="1" si="112"/>
        <v>Slope</v>
      </c>
      <c r="DY88" s="51" t="str">
        <f t="shared" ca="1" si="113"/>
        <v>Slope</v>
      </c>
      <c r="DZ88" s="51" t="str">
        <f t="shared" ca="1" si="114"/>
        <v>Slope</v>
      </c>
      <c r="EA88" s="51" t="str">
        <f t="shared" ca="1" si="115"/>
        <v>Slope</v>
      </c>
      <c r="EB88" s="51" t="str">
        <f t="shared" ca="1" si="116"/>
        <v>Slope</v>
      </c>
      <c r="EC88" s="51" t="str">
        <f t="shared" ca="1" si="117"/>
        <v>Slope</v>
      </c>
      <c r="EE88" s="52">
        <f t="shared" ca="1" si="118"/>
        <v>0.20091441562690693</v>
      </c>
      <c r="EF88" s="52">
        <f t="shared" ca="1" si="119"/>
        <v>0.10117902598304751</v>
      </c>
      <c r="EG88" s="52">
        <f t="shared" ca="1" si="120"/>
        <v>1.3575873133305993E-2</v>
      </c>
      <c r="EH88" s="52">
        <f t="shared" ca="1" si="121"/>
        <v>0</v>
      </c>
      <c r="EI88" s="52">
        <f t="shared" ca="1" si="122"/>
        <v>0</v>
      </c>
      <c r="EJ88" s="52">
        <f t="shared" ca="1" si="123"/>
        <v>0</v>
      </c>
      <c r="EK88" s="52">
        <f t="shared" ca="1" si="124"/>
        <v>0</v>
      </c>
      <c r="EL88" s="52">
        <f t="shared" ca="1" si="125"/>
        <v>0</v>
      </c>
      <c r="EM88" s="52">
        <f t="shared" ca="1" si="126"/>
        <v>0</v>
      </c>
      <c r="EN88" s="52">
        <f t="shared" ca="1" si="127"/>
        <v>0</v>
      </c>
      <c r="EO88" s="52">
        <f t="shared" ca="1" si="128"/>
        <v>0</v>
      </c>
      <c r="EP88" s="52">
        <f t="shared" ca="1" si="129"/>
        <v>0</v>
      </c>
      <c r="EQ88" s="52">
        <f t="shared" ca="1" si="130"/>
        <v>0</v>
      </c>
      <c r="ER88" s="52">
        <f t="shared" ca="1" si="131"/>
        <v>1.0663836329124043E-2</v>
      </c>
      <c r="ES88" s="52">
        <f t="shared" ca="1" si="132"/>
        <v>0.15233042187859558</v>
      </c>
      <c r="ET88" s="52">
        <f t="shared" ca="1" si="133"/>
        <v>0.31915800697611818</v>
      </c>
      <c r="EU88" s="52">
        <f t="shared" ca="1" si="134"/>
        <v>0.50033714052040323</v>
      </c>
      <c r="EV88" s="52">
        <f t="shared" ca="1" si="135"/>
        <v>0.69430693368748875</v>
      </c>
      <c r="EW88" s="52">
        <f t="shared" ca="1" si="136"/>
        <v>0.90641518075971428</v>
      </c>
      <c r="EX88" s="52">
        <f t="shared" ca="1" si="137"/>
        <v>0.87015552731059653</v>
      </c>
      <c r="EY88" s="52">
        <f t="shared" ca="1" si="138"/>
        <v>0.64808053534727339</v>
      </c>
      <c r="EZ88" s="52">
        <f t="shared" ca="1" si="139"/>
        <v>0.44034254421158581</v>
      </c>
      <c r="FA88" s="52">
        <f t="shared" ca="1" si="140"/>
        <v>0.26076651096593395</v>
      </c>
      <c r="FB88" s="52">
        <f t="shared" ca="1" si="141"/>
        <v>0.11346244538031691</v>
      </c>
      <c r="FC88" s="52">
        <f t="shared" ca="1" si="142"/>
        <v>0</v>
      </c>
      <c r="FD88" s="52">
        <f t="shared" ca="1" si="143"/>
        <v>0</v>
      </c>
      <c r="FE88" s="52">
        <f t="shared" ca="1" si="144"/>
        <v>0</v>
      </c>
      <c r="FF88" s="52">
        <f t="shared" ca="1" si="145"/>
        <v>0</v>
      </c>
      <c r="FG88" s="52">
        <f t="shared" ca="1" si="146"/>
        <v>0</v>
      </c>
      <c r="FH88" s="52">
        <f t="shared" ca="1" si="147"/>
        <v>0</v>
      </c>
      <c r="FI88" s="52">
        <f t="shared" ca="1" si="148"/>
        <v>0</v>
      </c>
      <c r="FK88" s="52">
        <f t="shared" ca="1" si="149"/>
        <v>0.90641518075971428</v>
      </c>
      <c r="FL88" s="59">
        <f t="shared" ca="1" si="150"/>
        <v>18</v>
      </c>
      <c r="FM88" s="59" t="str">
        <f t="shared" ca="1" si="151"/>
        <v>Slope</v>
      </c>
      <c r="FN88" s="52">
        <f t="shared" ca="1" si="152"/>
        <v>0.43333333333333335</v>
      </c>
      <c r="FP88" s="52">
        <f t="shared" ca="1" si="153"/>
        <v>0.40030480520896894</v>
      </c>
      <c r="FQ88" s="52">
        <f t="shared" ca="1" si="154"/>
        <v>0.36705967532768247</v>
      </c>
      <c r="FR88" s="52">
        <f t="shared" ca="1" si="155"/>
        <v>0.32674751326665752</v>
      </c>
      <c r="FS88" s="52">
        <f t="shared" ca="1" si="156"/>
        <v>0.31111111111111112</v>
      </c>
      <c r="FT88" s="52">
        <f t="shared" ca="1" si="157"/>
        <v>0.3</v>
      </c>
      <c r="FU88" s="52">
        <f t="shared" ca="1" si="158"/>
        <v>0.28888888888888886</v>
      </c>
      <c r="FV88" s="52">
        <f t="shared" ca="1" si="159"/>
        <v>0.27777777777777779</v>
      </c>
      <c r="FW88" s="52">
        <f t="shared" ca="1" si="160"/>
        <v>0.26666666666666666</v>
      </c>
      <c r="FX88" s="52">
        <f t="shared" ca="1" si="161"/>
        <v>0.25555555555555554</v>
      </c>
      <c r="FY88" s="52">
        <f t="shared" ca="1" si="162"/>
        <v>0.24444444444444446</v>
      </c>
      <c r="FZ88" s="52">
        <f t="shared" ca="1" si="163"/>
        <v>0.23333333333333331</v>
      </c>
      <c r="GA88" s="52">
        <f t="shared" ca="1" si="164"/>
        <v>0.22222222222222224</v>
      </c>
      <c r="GB88" s="52">
        <f t="shared" ca="1" si="165"/>
        <v>0.21111111111111108</v>
      </c>
      <c r="GC88" s="52">
        <f t="shared" ca="1" si="166"/>
        <v>0.20355461210970799</v>
      </c>
      <c r="GD88" s="52">
        <f t="shared" ca="1" si="167"/>
        <v>0.23966569618175407</v>
      </c>
      <c r="GE88" s="52">
        <f t="shared" ca="1" si="168"/>
        <v>0.28416378010315047</v>
      </c>
      <c r="GF88" s="52">
        <f t="shared" ca="1" si="169"/>
        <v>0.33344571350680108</v>
      </c>
      <c r="GG88" s="52">
        <f t="shared" ca="1" si="170"/>
        <v>0.38699120011805177</v>
      </c>
      <c r="GH88" s="52">
        <f t="shared" ca="1" si="171"/>
        <v>0.44658283803101584</v>
      </c>
      <c r="GI88" s="52">
        <f t="shared" ca="1" si="172"/>
        <v>0.42338517577019885</v>
      </c>
      <c r="GJ88" s="52">
        <f t="shared" ca="1" si="173"/>
        <v>0.33824906733797999</v>
      </c>
      <c r="GK88" s="52">
        <f t="shared" ca="1" si="174"/>
        <v>0.25789195918163971</v>
      </c>
      <c r="GL88" s="52">
        <f t="shared" ca="1" si="175"/>
        <v>0.186922170321978</v>
      </c>
      <c r="GM88" s="52">
        <f t="shared" ca="1" si="176"/>
        <v>0.1267097040156612</v>
      </c>
      <c r="GN88" s="52">
        <f t="shared" ca="1" si="177"/>
        <v>7.7777777777777751E-2</v>
      </c>
      <c r="GO88" s="52">
        <f t="shared" ca="1" si="178"/>
        <v>6.6666666666666652E-2</v>
      </c>
      <c r="GP88" s="52">
        <f t="shared" ca="1" si="179"/>
        <v>5.5555555555555539E-2</v>
      </c>
      <c r="GQ88" s="52">
        <f t="shared" ca="1" si="180"/>
        <v>4.4444444444444432E-2</v>
      </c>
      <c r="GR88" s="52">
        <f t="shared" ca="1" si="181"/>
        <v>3.3333333333333326E-2</v>
      </c>
      <c r="GS88" s="52">
        <f t="shared" ca="1" si="182"/>
        <v>2.2222222222222216E-2</v>
      </c>
      <c r="GT88" s="52">
        <f t="shared" ca="1" si="183"/>
        <v>1.1111111111111108E-2</v>
      </c>
      <c r="GV88" s="52">
        <f t="shared" ca="1" si="184"/>
        <v>0.44658283803101584</v>
      </c>
      <c r="GW88" s="59">
        <f t="shared" ca="1" si="185"/>
        <v>18</v>
      </c>
      <c r="GX88" s="52">
        <f t="shared" ca="1" si="186"/>
        <v>0.90641518075971428</v>
      </c>
      <c r="GY88" s="52" t="str">
        <f t="shared" ca="1" si="187"/>
        <v>Slope</v>
      </c>
      <c r="GZ88" s="52">
        <f t="shared" ca="1" si="188"/>
        <v>0.43333333333333335</v>
      </c>
      <c r="HB88" s="58">
        <f t="shared" si="189"/>
        <v>3.1228244304657002E-3</v>
      </c>
      <c r="HC88" s="58"/>
      <c r="HE88" s="52">
        <f t="shared" si="190"/>
        <v>0.98454201906919481</v>
      </c>
      <c r="HF88" s="52">
        <f t="shared" si="191"/>
        <v>0</v>
      </c>
      <c r="HH88" s="52">
        <f t="shared" ca="1" si="192"/>
        <v>0.90641518075971428</v>
      </c>
      <c r="HI88" s="52" t="str">
        <f t="shared" ca="1" si="193"/>
        <v>Slope</v>
      </c>
      <c r="HJ88" s="59">
        <f t="shared" ca="1" si="194"/>
        <v>2</v>
      </c>
      <c r="HK88" s="52">
        <f t="shared" ca="1" si="195"/>
        <v>0.43333333333333335</v>
      </c>
      <c r="HL88" s="52">
        <f t="shared" si="196"/>
        <v>0</v>
      </c>
      <c r="HM88" s="52">
        <f t="shared" si="197"/>
        <v>20</v>
      </c>
      <c r="HN88" s="52">
        <f t="shared" si="198"/>
        <v>-20</v>
      </c>
      <c r="HP88" s="52">
        <f t="shared" si="201"/>
        <v>3.4667432308196997E-4</v>
      </c>
      <c r="HR88" s="52">
        <f t="shared" si="199"/>
        <v>5.0676391690556214E-4</v>
      </c>
      <c r="HS88">
        <f t="shared" si="200"/>
        <v>5.2897195178115142E-3</v>
      </c>
    </row>
    <row r="89" spans="1:227" x14ac:dyDescent="0.2">
      <c r="A89" s="45">
        <v>51</v>
      </c>
      <c r="B89" s="35">
        <f t="shared" si="38"/>
        <v>5.7870370370370419E-3</v>
      </c>
      <c r="C89" s="28">
        <v>0.31228244304656999</v>
      </c>
      <c r="D89" s="95">
        <v>0</v>
      </c>
      <c r="E89" s="95">
        <v>999999</v>
      </c>
      <c r="F89" s="37">
        <f t="shared" si="202"/>
        <v>166666.5</v>
      </c>
      <c r="G89" s="38">
        <f t="shared" si="205"/>
        <v>0</v>
      </c>
      <c r="H89" s="102">
        <v>20</v>
      </c>
      <c r="I89" s="102">
        <v>2000</v>
      </c>
      <c r="J89" s="28">
        <v>-0.73353558778762795</v>
      </c>
      <c r="K89" s="126">
        <f t="shared" si="206"/>
        <v>-7.3353558778762804E-3</v>
      </c>
      <c r="L89" s="30">
        <f t="shared" si="203"/>
        <v>-7.3353558778762804E-3</v>
      </c>
      <c r="M89" s="101">
        <f t="shared" si="204"/>
        <v>0.31228244304656999</v>
      </c>
      <c r="N89" s="103">
        <f t="shared" si="39"/>
        <v>5.2290901541709903E-4</v>
      </c>
      <c r="P89" s="67"/>
      <c r="Q89" s="67"/>
      <c r="R89" s="67"/>
      <c r="S89" s="67"/>
      <c r="T89" s="67"/>
      <c r="U89" s="67"/>
      <c r="V89" s="67"/>
      <c r="W89" s="67"/>
      <c r="X89" s="67"/>
      <c r="Y89" s="67"/>
      <c r="Z89" s="67"/>
      <c r="AA89" s="67"/>
      <c r="AD89" s="52">
        <f t="shared" ca="1" si="40"/>
        <v>0.98891329063742228</v>
      </c>
      <c r="AE89" s="52">
        <f t="shared" ca="1" si="40"/>
        <v>1.0000000000000002</v>
      </c>
      <c r="AF89" s="52">
        <f t="shared" ca="1" si="40"/>
        <v>0.9898012865352056</v>
      </c>
      <c r="AG89" s="52">
        <f t="shared" ca="1" si="40"/>
        <v>0.9623982350608189</v>
      </c>
      <c r="AH89" s="52">
        <f t="shared" ca="1" si="41"/>
        <v>0.92247754292760875</v>
      </c>
      <c r="AI89" s="52">
        <f t="shared" ca="1" si="41"/>
        <v>0.8735755879344197</v>
      </c>
      <c r="AJ89" s="52">
        <f t="shared" ca="1" si="41"/>
        <v>0.81852672577845575</v>
      </c>
      <c r="AK89" s="52">
        <f t="shared" ca="1" si="41"/>
        <v>0.75885356939484305</v>
      </c>
      <c r="AL89" s="52">
        <f t="shared" ca="1" si="42"/>
        <v>0.69614502562539837</v>
      </c>
      <c r="AM89" s="52">
        <f t="shared" ca="1" si="42"/>
        <v>0.63319951835640154</v>
      </c>
      <c r="AN89" s="52">
        <f t="shared" ca="1" si="42"/>
        <v>0.56688793726807651</v>
      </c>
      <c r="AO89" s="52">
        <f t="shared" ca="1" si="42"/>
        <v>0.49347292343325228</v>
      </c>
      <c r="AP89" s="52">
        <f t="shared" ca="1" si="43"/>
        <v>0.40648489431283119</v>
      </c>
      <c r="AQ89" s="52">
        <f t="shared" ca="1" si="43"/>
        <v>0.30157793725812215</v>
      </c>
      <c r="AR89" s="52">
        <f t="shared" ca="1" si="43"/>
        <v>0.17752645249932086</v>
      </c>
      <c r="AS89" s="52">
        <f t="shared" ca="1" si="43"/>
        <v>3.0802782368052568E-2</v>
      </c>
      <c r="AT89" s="52">
        <f t="shared" ca="1" si="44"/>
        <v>-0.14054095234097283</v>
      </c>
      <c r="AU89" s="52">
        <f t="shared" ca="1" si="44"/>
        <v>-0.33343631131979867</v>
      </c>
      <c r="AV89" s="52">
        <f t="shared" ca="1" si="44"/>
        <v>-0.52642665913443587</v>
      </c>
      <c r="AW89" s="52">
        <f t="shared" ca="1" si="44"/>
        <v>-0.69924637872988582</v>
      </c>
      <c r="AX89" s="52">
        <f t="shared" ca="1" si="45"/>
        <v>-0.8360055292816404</v>
      </c>
      <c r="AY89" s="52">
        <f t="shared" ca="1" si="45"/>
        <v>-0.91922421356625594</v>
      </c>
      <c r="AZ89" s="52">
        <f t="shared" ca="1" si="45"/>
        <v>-0.96217937272239407</v>
      </c>
      <c r="BA89" s="52">
        <f t="shared" ca="1" si="45"/>
        <v>-0.9807311957494943</v>
      </c>
      <c r="BB89" s="52">
        <f t="shared" ca="1" si="46"/>
        <v>-0.98394891699064946</v>
      </c>
      <c r="BC89" s="52">
        <f t="shared" ca="1" si="46"/>
        <v>-0.97570895593711005</v>
      </c>
      <c r="BD89" s="52">
        <f t="shared" ca="1" si="46"/>
        <v>-0.95803196170244653</v>
      </c>
      <c r="BE89" s="52">
        <f t="shared" ca="1" si="46"/>
        <v>-0.93092112116282733</v>
      </c>
      <c r="BF89" s="52">
        <f t="shared" ca="1" si="47"/>
        <v>-0.89463048256336852</v>
      </c>
      <c r="BG89" s="52">
        <f t="shared" ca="1" si="47"/>
        <v>-0.85064801795319545</v>
      </c>
      <c r="BH89" s="52">
        <f t="shared" ca="1" si="47"/>
        <v>-0.80353477471912971</v>
      </c>
      <c r="BJ89" s="52">
        <f t="shared" si="48"/>
        <v>-3.6676779389381396E-4</v>
      </c>
      <c r="BK89" s="52">
        <f t="shared" si="49"/>
        <v>9.8687376217135494E-3</v>
      </c>
      <c r="BL89" s="52">
        <f t="shared" si="50"/>
        <v>4.9343688108567738E-4</v>
      </c>
      <c r="BM89" s="52">
        <f t="shared" si="51"/>
        <v>4.9343688108567738E-4</v>
      </c>
      <c r="BN89" s="52">
        <f t="shared" si="52"/>
        <v>0</v>
      </c>
      <c r="BO89" s="52">
        <f t="shared" si="53"/>
        <v>0</v>
      </c>
      <c r="BP89" s="52">
        <f t="shared" si="54"/>
        <v>5.5027939040989465E-3</v>
      </c>
      <c r="BQ89" s="52">
        <f t="shared" si="55"/>
        <v>0.05</v>
      </c>
      <c r="BS89" s="52">
        <f t="shared" ca="1" si="56"/>
        <v>0.89927060932161329</v>
      </c>
      <c r="BT89" s="52">
        <f t="shared" ca="1" si="57"/>
        <v>0.98687376217135481</v>
      </c>
      <c r="BU89" s="52">
        <f t="shared" ca="1" si="58"/>
        <v>1.0597911061298462</v>
      </c>
      <c r="BV89" s="52">
        <f t="shared" ca="1" si="59"/>
        <v>1.1209828012112166</v>
      </c>
      <c r="BW89" s="52">
        <f t="shared" ca="1" si="60"/>
        <v>1.1705460449860945</v>
      </c>
      <c r="BX89" s="52">
        <f t="shared" ca="1" si="61"/>
        <v>1.2090999363591115</v>
      </c>
      <c r="BY89" s="52">
        <f t="shared" ca="1" si="62"/>
        <v>1.2322856474427444</v>
      </c>
      <c r="BZ89" s="52">
        <f t="shared" ca="1" si="63"/>
        <v>1.2410836543347086</v>
      </c>
      <c r="CA89" s="52">
        <f t="shared" ca="1" si="64"/>
        <v>1.2376455039747301</v>
      </c>
      <c r="CB89" s="52">
        <f t="shared" ca="1" si="65"/>
        <v>1.2195141760992911</v>
      </c>
      <c r="CC89" s="52">
        <f t="shared" ca="1" si="66"/>
        <v>1.1739625701861038</v>
      </c>
      <c r="CD89" s="52">
        <f t="shared" ca="1" si="67"/>
        <v>1.0985243904794899</v>
      </c>
      <c r="CE89" s="52">
        <f t="shared" ca="1" si="68"/>
        <v>0.98978579897553676</v>
      </c>
      <c r="CF89" s="52">
        <f t="shared" ca="1" si="69"/>
        <v>0.84811921342606522</v>
      </c>
      <c r="CG89" s="52">
        <f t="shared" ca="1" si="70"/>
        <v>0.68129162832854262</v>
      </c>
      <c r="CH89" s="52">
        <f t="shared" ca="1" si="71"/>
        <v>0.50011249478425757</v>
      </c>
      <c r="CI89" s="52">
        <f t="shared" ca="1" si="72"/>
        <v>0.30614270161717205</v>
      </c>
      <c r="CJ89" s="52">
        <f t="shared" ca="1" si="73"/>
        <v>9.4034454544946466E-2</v>
      </c>
      <c r="CK89" s="52">
        <f t="shared" ca="1" si="74"/>
        <v>-0.12939483738474269</v>
      </c>
      <c r="CL89" s="52">
        <f t="shared" ca="1" si="75"/>
        <v>-0.35146982934806581</v>
      </c>
      <c r="CM89" s="52">
        <f t="shared" ca="1" si="76"/>
        <v>-0.55920782048375339</v>
      </c>
      <c r="CN89" s="52">
        <f t="shared" ca="1" si="77"/>
        <v>-0.73878385372940525</v>
      </c>
      <c r="CO89" s="52">
        <f t="shared" ca="1" si="78"/>
        <v>-0.88608791931502229</v>
      </c>
      <c r="CP89" s="52">
        <f t="shared" ca="1" si="79"/>
        <v>-1.0035310336538856</v>
      </c>
      <c r="CQ89" s="52">
        <f t="shared" ca="1" si="80"/>
        <v>-1.095706522464752</v>
      </c>
      <c r="CR89" s="52">
        <f t="shared" ca="1" si="81"/>
        <v>-1.166858162670847</v>
      </c>
      <c r="CS89" s="52">
        <f t="shared" ca="1" si="82"/>
        <v>-1.2181635971271223</v>
      </c>
      <c r="CT89" s="52">
        <f t="shared" ca="1" si="83"/>
        <v>-1.2530504017467463</v>
      </c>
      <c r="CU89" s="52">
        <f t="shared" ca="1" si="84"/>
        <v>-1.2742311017167183</v>
      </c>
      <c r="CV89" s="52">
        <f t="shared" ca="1" si="85"/>
        <v>-1.2894018494914614</v>
      </c>
      <c r="CW89" s="52">
        <f t="shared" ca="1" si="86"/>
        <v>-1.3016886726742791</v>
      </c>
      <c r="CY89" s="51" t="str">
        <f t="shared" ca="1" si="87"/>
        <v>Slope</v>
      </c>
      <c r="CZ89" s="51" t="str">
        <f t="shared" ca="1" si="88"/>
        <v>Slope</v>
      </c>
      <c r="DA89" s="51" t="str">
        <f t="shared" ca="1" si="89"/>
        <v>Slope</v>
      </c>
      <c r="DB89" s="51" t="str">
        <f t="shared" ca="1" si="90"/>
        <v>Slope</v>
      </c>
      <c r="DC89" s="51" t="str">
        <f t="shared" ca="1" si="91"/>
        <v>Slope</v>
      </c>
      <c r="DD89" s="51" t="str">
        <f t="shared" ca="1" si="92"/>
        <v>Slope</v>
      </c>
      <c r="DE89" s="51" t="str">
        <f t="shared" ca="1" si="93"/>
        <v>Slope</v>
      </c>
      <c r="DF89" s="51" t="str">
        <f t="shared" ca="1" si="94"/>
        <v>Slope</v>
      </c>
      <c r="DG89" s="51" t="str">
        <f t="shared" ca="1" si="95"/>
        <v>Slope</v>
      </c>
      <c r="DH89" s="51" t="str">
        <f t="shared" ca="1" si="96"/>
        <v>Slope</v>
      </c>
      <c r="DI89" s="51" t="str">
        <f t="shared" ca="1" si="97"/>
        <v>Slope</v>
      </c>
      <c r="DJ89" s="51" t="str">
        <f t="shared" ca="1" si="98"/>
        <v>Slope</v>
      </c>
      <c r="DK89" s="51" t="str">
        <f t="shared" ca="1" si="99"/>
        <v>Slope</v>
      </c>
      <c r="DL89" s="51" t="str">
        <f t="shared" ca="1" si="100"/>
        <v>Slope</v>
      </c>
      <c r="DM89" s="51" t="str">
        <f t="shared" ca="1" si="101"/>
        <v>Slope</v>
      </c>
      <c r="DN89" s="51" t="str">
        <f t="shared" ca="1" si="102"/>
        <v>Slope</v>
      </c>
      <c r="DO89" s="51" t="str">
        <f t="shared" ca="1" si="103"/>
        <v>Slope</v>
      </c>
      <c r="DP89" s="51" t="str">
        <f t="shared" ca="1" si="104"/>
        <v>Slope</v>
      </c>
      <c r="DQ89" s="51" t="str">
        <f t="shared" ca="1" si="105"/>
        <v>Slope</v>
      </c>
      <c r="DR89" s="51" t="str">
        <f t="shared" ca="1" si="106"/>
        <v>Slope</v>
      </c>
      <c r="DS89" s="51" t="str">
        <f t="shared" ca="1" si="107"/>
        <v>Slope</v>
      </c>
      <c r="DT89" s="51" t="str">
        <f t="shared" ca="1" si="108"/>
        <v>Slope</v>
      </c>
      <c r="DU89" s="51" t="str">
        <f t="shared" ca="1" si="109"/>
        <v>Slope</v>
      </c>
      <c r="DV89" s="51" t="str">
        <f t="shared" ca="1" si="110"/>
        <v>Slope</v>
      </c>
      <c r="DW89" s="51" t="str">
        <f t="shared" ca="1" si="111"/>
        <v>Slope</v>
      </c>
      <c r="DX89" s="51" t="str">
        <f t="shared" ca="1" si="112"/>
        <v>Slope</v>
      </c>
      <c r="DY89" s="51" t="str">
        <f t="shared" ca="1" si="113"/>
        <v>Slope</v>
      </c>
      <c r="DZ89" s="51" t="str">
        <f t="shared" ca="1" si="114"/>
        <v>Slope</v>
      </c>
      <c r="EA89" s="51" t="str">
        <f t="shared" ca="1" si="115"/>
        <v>Slope</v>
      </c>
      <c r="EB89" s="51" t="str">
        <f t="shared" ca="1" si="116"/>
        <v>Slope</v>
      </c>
      <c r="EC89" s="51" t="str">
        <f t="shared" ca="1" si="117"/>
        <v>Slope</v>
      </c>
      <c r="EE89" s="52">
        <f t="shared" ca="1" si="118"/>
        <v>0.10122282755947243</v>
      </c>
      <c r="EF89" s="52">
        <f t="shared" ca="1" si="119"/>
        <v>1.3619674709730911E-2</v>
      </c>
      <c r="EG89" s="52">
        <f t="shared" ca="1" si="120"/>
        <v>0</v>
      </c>
      <c r="EH89" s="52">
        <f t="shared" ca="1" si="121"/>
        <v>0</v>
      </c>
      <c r="EI89" s="52">
        <f t="shared" ca="1" si="122"/>
        <v>0</v>
      </c>
      <c r="EJ89" s="52">
        <f t="shared" ca="1" si="123"/>
        <v>0</v>
      </c>
      <c r="EK89" s="52">
        <f t="shared" ca="1" si="124"/>
        <v>0</v>
      </c>
      <c r="EL89" s="52">
        <f t="shared" ca="1" si="125"/>
        <v>0</v>
      </c>
      <c r="EM89" s="52">
        <f t="shared" ca="1" si="126"/>
        <v>0</v>
      </c>
      <c r="EN89" s="52">
        <f t="shared" ca="1" si="127"/>
        <v>0</v>
      </c>
      <c r="EO89" s="52">
        <f t="shared" ca="1" si="128"/>
        <v>0</v>
      </c>
      <c r="EP89" s="52">
        <f t="shared" ca="1" si="129"/>
        <v>0</v>
      </c>
      <c r="EQ89" s="52">
        <f t="shared" ca="1" si="130"/>
        <v>1.0707637905548961E-2</v>
      </c>
      <c r="ER89" s="52">
        <f t="shared" ca="1" si="131"/>
        <v>0.1523742234550205</v>
      </c>
      <c r="ES89" s="52">
        <f t="shared" ca="1" si="132"/>
        <v>0.3192018085525431</v>
      </c>
      <c r="ET89" s="52">
        <f t="shared" ca="1" si="133"/>
        <v>0.50038094209682815</v>
      </c>
      <c r="EU89" s="52">
        <f t="shared" ca="1" si="134"/>
        <v>0.69435073526391355</v>
      </c>
      <c r="EV89" s="52">
        <f t="shared" ca="1" si="135"/>
        <v>0.9064589823361392</v>
      </c>
      <c r="EW89" s="52">
        <f t="shared" ca="1" si="136"/>
        <v>0.87011172573417161</v>
      </c>
      <c r="EX89" s="52">
        <f t="shared" ca="1" si="137"/>
        <v>0.64803673377084858</v>
      </c>
      <c r="EY89" s="52">
        <f t="shared" ca="1" si="138"/>
        <v>0.44029874263516089</v>
      </c>
      <c r="EZ89" s="52">
        <f t="shared" ca="1" si="139"/>
        <v>0.26072270938950903</v>
      </c>
      <c r="FA89" s="52">
        <f t="shared" ca="1" si="140"/>
        <v>0.11341864380389199</v>
      </c>
      <c r="FB89" s="52">
        <f t="shared" ca="1" si="141"/>
        <v>0</v>
      </c>
      <c r="FC89" s="52">
        <f t="shared" ca="1" si="142"/>
        <v>0</v>
      </c>
      <c r="FD89" s="52">
        <f t="shared" ca="1" si="143"/>
        <v>0</v>
      </c>
      <c r="FE89" s="52">
        <f t="shared" ca="1" si="144"/>
        <v>0</v>
      </c>
      <c r="FF89" s="52">
        <f t="shared" ca="1" si="145"/>
        <v>0</v>
      </c>
      <c r="FG89" s="52">
        <f t="shared" ca="1" si="146"/>
        <v>0</v>
      </c>
      <c r="FH89" s="52">
        <f t="shared" ca="1" si="147"/>
        <v>0</v>
      </c>
      <c r="FI89" s="52">
        <f t="shared" ca="1" si="148"/>
        <v>0</v>
      </c>
      <c r="FK89" s="52">
        <f t="shared" ca="1" si="149"/>
        <v>0.9064589823361392</v>
      </c>
      <c r="FL89" s="59">
        <f t="shared" ca="1" si="150"/>
        <v>17</v>
      </c>
      <c r="FM89" s="59" t="str">
        <f t="shared" ca="1" si="151"/>
        <v>Slope</v>
      </c>
      <c r="FN89" s="52">
        <f t="shared" ca="1" si="152"/>
        <v>0.46666666666666667</v>
      </c>
      <c r="FP89" s="52">
        <f t="shared" ca="1" si="153"/>
        <v>0.36707427585315744</v>
      </c>
      <c r="FQ89" s="52">
        <f t="shared" ca="1" si="154"/>
        <v>0.33787322490324362</v>
      </c>
      <c r="FR89" s="52">
        <f t="shared" ca="1" si="155"/>
        <v>0.32222222222222219</v>
      </c>
      <c r="FS89" s="52">
        <f t="shared" ca="1" si="156"/>
        <v>0.31111111111111112</v>
      </c>
      <c r="FT89" s="52">
        <f t="shared" ca="1" si="157"/>
        <v>0.3</v>
      </c>
      <c r="FU89" s="52">
        <f t="shared" ca="1" si="158"/>
        <v>0.28888888888888886</v>
      </c>
      <c r="FV89" s="52">
        <f t="shared" ca="1" si="159"/>
        <v>0.27777777777777779</v>
      </c>
      <c r="FW89" s="52">
        <f t="shared" ca="1" si="160"/>
        <v>0.26666666666666666</v>
      </c>
      <c r="FX89" s="52">
        <f t="shared" ca="1" si="161"/>
        <v>0.25555555555555554</v>
      </c>
      <c r="FY89" s="52">
        <f t="shared" ca="1" si="162"/>
        <v>0.24444444444444446</v>
      </c>
      <c r="FZ89" s="52">
        <f t="shared" ca="1" si="163"/>
        <v>0.23333333333333331</v>
      </c>
      <c r="GA89" s="52">
        <f t="shared" ca="1" si="164"/>
        <v>0.22222222222222224</v>
      </c>
      <c r="GB89" s="52">
        <f t="shared" ca="1" si="165"/>
        <v>0.21468032374629406</v>
      </c>
      <c r="GC89" s="52">
        <f t="shared" ca="1" si="166"/>
        <v>0.25079140781834014</v>
      </c>
      <c r="GD89" s="52">
        <f t="shared" ca="1" si="167"/>
        <v>0.29528949173973656</v>
      </c>
      <c r="GE89" s="52">
        <f t="shared" ca="1" si="168"/>
        <v>0.34457142514338712</v>
      </c>
      <c r="GF89" s="52">
        <f t="shared" ca="1" si="169"/>
        <v>0.39811691175463781</v>
      </c>
      <c r="GG89" s="52">
        <f t="shared" ca="1" si="170"/>
        <v>0.45770854966760194</v>
      </c>
      <c r="GH89" s="52">
        <f t="shared" ca="1" si="171"/>
        <v>0.43448168635583495</v>
      </c>
      <c r="GI89" s="52">
        <f t="shared" ca="1" si="172"/>
        <v>0.3493455779236162</v>
      </c>
      <c r="GJ89" s="52">
        <f t="shared" ca="1" si="173"/>
        <v>0.26898846976727586</v>
      </c>
      <c r="GK89" s="52">
        <f t="shared" ca="1" si="174"/>
        <v>0.19801868090761413</v>
      </c>
      <c r="GL89" s="52">
        <f t="shared" ca="1" si="175"/>
        <v>0.13780621460129733</v>
      </c>
      <c r="GM89" s="52">
        <f t="shared" ca="1" si="176"/>
        <v>8.8888888888888906E-2</v>
      </c>
      <c r="GN89" s="52">
        <f t="shared" ca="1" si="177"/>
        <v>7.7777777777777751E-2</v>
      </c>
      <c r="GO89" s="52">
        <f t="shared" ca="1" si="178"/>
        <v>6.6666666666666652E-2</v>
      </c>
      <c r="GP89" s="52">
        <f t="shared" ca="1" si="179"/>
        <v>5.5555555555555539E-2</v>
      </c>
      <c r="GQ89" s="52">
        <f t="shared" ca="1" si="180"/>
        <v>4.4444444444444432E-2</v>
      </c>
      <c r="GR89" s="52">
        <f t="shared" ca="1" si="181"/>
        <v>3.3333333333333326E-2</v>
      </c>
      <c r="GS89" s="52">
        <f t="shared" ca="1" si="182"/>
        <v>2.2222222222222216E-2</v>
      </c>
      <c r="GT89" s="52">
        <f t="shared" ca="1" si="183"/>
        <v>1.1111111111111108E-2</v>
      </c>
      <c r="GV89" s="52">
        <f t="shared" ca="1" si="184"/>
        <v>0.45770854966760194</v>
      </c>
      <c r="GW89" s="59">
        <f t="shared" ca="1" si="185"/>
        <v>17</v>
      </c>
      <c r="GX89" s="52">
        <f t="shared" ca="1" si="186"/>
        <v>0.9064589823361392</v>
      </c>
      <c r="GY89" s="52" t="str">
        <f t="shared" ca="1" si="187"/>
        <v>Slope</v>
      </c>
      <c r="GZ89" s="52">
        <f t="shared" ca="1" si="188"/>
        <v>0.46666666666666667</v>
      </c>
      <c r="HB89" s="58">
        <f t="shared" si="189"/>
        <v>7.3353558778762804E-3</v>
      </c>
      <c r="HC89" s="58"/>
      <c r="HE89" s="52">
        <f t="shared" si="190"/>
        <v>0.96368998840451237</v>
      </c>
      <c r="HF89" s="52">
        <f t="shared" si="191"/>
        <v>0</v>
      </c>
      <c r="HH89" s="52">
        <f t="shared" ca="1" si="192"/>
        <v>0.9064589823361392</v>
      </c>
      <c r="HI89" s="52" t="str">
        <f t="shared" ca="1" si="193"/>
        <v>Slope</v>
      </c>
      <c r="HJ89" s="59">
        <f t="shared" ca="1" si="194"/>
        <v>2</v>
      </c>
      <c r="HK89" s="52">
        <f t="shared" ca="1" si="195"/>
        <v>0.46666666666666667</v>
      </c>
      <c r="HL89" s="52">
        <f t="shared" si="196"/>
        <v>0</v>
      </c>
      <c r="HM89" s="52">
        <f t="shared" si="197"/>
        <v>20</v>
      </c>
      <c r="HN89" s="52">
        <f t="shared" si="198"/>
        <v>-20</v>
      </c>
      <c r="HP89" s="52">
        <f t="shared" si="201"/>
        <v>5.2290901541709903E-4</v>
      </c>
      <c r="HR89" s="52">
        <f t="shared" si="199"/>
        <v>5.1813785548846035E-4</v>
      </c>
      <c r="HS89">
        <f t="shared" si="200"/>
        <v>5.5027939040989465E-3</v>
      </c>
    </row>
    <row r="90" spans="1:227" x14ac:dyDescent="0.2">
      <c r="A90" s="45">
        <v>52</v>
      </c>
      <c r="B90" s="35">
        <f t="shared" si="38"/>
        <v>5.9027777777777828E-3</v>
      </c>
      <c r="C90" s="28">
        <v>-0.73353558778762795</v>
      </c>
      <c r="D90" s="95">
        <v>0</v>
      </c>
      <c r="E90" s="95">
        <v>999999</v>
      </c>
      <c r="F90" s="37">
        <f t="shared" si="202"/>
        <v>166666.5</v>
      </c>
      <c r="G90" s="38">
        <f t="shared" si="205"/>
        <v>0</v>
      </c>
      <c r="H90" s="102">
        <v>20</v>
      </c>
      <c r="I90" s="102">
        <v>2000</v>
      </c>
      <c r="J90" s="28">
        <v>-1.2551651895046201</v>
      </c>
      <c r="K90" s="126">
        <f t="shared" si="206"/>
        <v>-1.2551651895046201E-2</v>
      </c>
      <c r="L90" s="30">
        <f t="shared" si="203"/>
        <v>-1.2551651895046201E-2</v>
      </c>
      <c r="M90" s="101">
        <f t="shared" si="204"/>
        <v>-0.73353558778762795</v>
      </c>
      <c r="N90" s="103">
        <f t="shared" si="39"/>
        <v>2.6081480085849606E-4</v>
      </c>
      <c r="P90" s="67"/>
      <c r="Q90" s="67"/>
      <c r="R90" s="67"/>
      <c r="S90" s="67"/>
      <c r="T90" s="67"/>
      <c r="U90" s="67"/>
      <c r="V90" s="67"/>
      <c r="W90" s="67"/>
      <c r="X90" s="67"/>
      <c r="Y90" s="67"/>
      <c r="Z90" s="67"/>
      <c r="AA90" s="67"/>
      <c r="AD90" s="52">
        <f t="shared" ca="1" si="40"/>
        <v>0.9898012865352056</v>
      </c>
      <c r="AE90" s="52">
        <f t="shared" ca="1" si="40"/>
        <v>0.99999999999999978</v>
      </c>
      <c r="AF90" s="52">
        <f t="shared" ca="1" si="40"/>
        <v>0.99035478754058692</v>
      </c>
      <c r="AG90" s="52">
        <f t="shared" ca="1" si="40"/>
        <v>0.96427283182094103</v>
      </c>
      <c r="AH90" s="52">
        <f t="shared" ca="1" si="41"/>
        <v>0.92598313652587538</v>
      </c>
      <c r="AI90" s="52">
        <f t="shared" ca="1" si="41"/>
        <v>0.87929862190791552</v>
      </c>
      <c r="AJ90" s="52">
        <f t="shared" ca="1" si="41"/>
        <v>0.82640100316875309</v>
      </c>
      <c r="AK90" s="52">
        <f t="shared" ca="1" si="41"/>
        <v>0.76842586751868103</v>
      </c>
      <c r="AL90" s="52">
        <f t="shared" ca="1" si="42"/>
        <v>0.70757641745972333</v>
      </c>
      <c r="AM90" s="52">
        <f t="shared" ca="1" si="42"/>
        <v>0.64167228404335697</v>
      </c>
      <c r="AN90" s="52">
        <f t="shared" ca="1" si="42"/>
        <v>0.56815326677553502</v>
      </c>
      <c r="AO90" s="52">
        <f t="shared" ca="1" si="42"/>
        <v>0.48154499719815158</v>
      </c>
      <c r="AP90" s="52">
        <f t="shared" ca="1" si="43"/>
        <v>0.37759470521390864</v>
      </c>
      <c r="AQ90" s="52">
        <f t="shared" ca="1" si="43"/>
        <v>0.25502238021810797</v>
      </c>
      <c r="AR90" s="52">
        <f t="shared" ca="1" si="43"/>
        <v>0.10986280302175239</v>
      </c>
      <c r="AS90" s="52">
        <f t="shared" ca="1" si="43"/>
        <v>-6.0809690150900271E-2</v>
      </c>
      <c r="AT90" s="52">
        <f t="shared" ca="1" si="44"/>
        <v>-0.25518524959128513</v>
      </c>
      <c r="AU90" s="52">
        <f t="shared" ca="1" si="44"/>
        <v>-0.45200538747273866</v>
      </c>
      <c r="AV90" s="52">
        <f t="shared" ca="1" si="44"/>
        <v>-0.63116390871335937</v>
      </c>
      <c r="AW90" s="52">
        <f t="shared" ca="1" si="44"/>
        <v>-0.77730344023730047</v>
      </c>
      <c r="AX90" s="52">
        <f t="shared" ca="1" si="45"/>
        <v>-0.8729386653866259</v>
      </c>
      <c r="AY90" s="52">
        <f t="shared" ca="1" si="45"/>
        <v>-0.9305081829808205</v>
      </c>
      <c r="AZ90" s="52">
        <f t="shared" ca="1" si="45"/>
        <v>-0.96384452404602594</v>
      </c>
      <c r="BA90" s="52">
        <f t="shared" ca="1" si="45"/>
        <v>-0.98098680482788636</v>
      </c>
      <c r="BB90" s="52">
        <f t="shared" ca="1" si="46"/>
        <v>-0.98520869599355831</v>
      </c>
      <c r="BC90" s="52">
        <f t="shared" ca="1" si="46"/>
        <v>-0.97896814455123604</v>
      </c>
      <c r="BD90" s="52">
        <f t="shared" ca="1" si="46"/>
        <v>-0.9634868826198757</v>
      </c>
      <c r="BE90" s="52">
        <f t="shared" ca="1" si="46"/>
        <v>-0.93904191193873832</v>
      </c>
      <c r="BF90" s="52">
        <f t="shared" ca="1" si="47"/>
        <v>-0.90521337016498238</v>
      </c>
      <c r="BG90" s="52">
        <f t="shared" ca="1" si="47"/>
        <v>-0.86450376958703379</v>
      </c>
      <c r="BH90" s="52">
        <f t="shared" ca="1" si="47"/>
        <v>-0.81837196380675759</v>
      </c>
      <c r="BJ90" s="52">
        <f t="shared" si="48"/>
        <v>-6.2758259475231002E-4</v>
      </c>
      <c r="BK90" s="52">
        <f t="shared" si="49"/>
        <v>1.0597911061298461E-2</v>
      </c>
      <c r="BL90" s="52">
        <f t="shared" si="50"/>
        <v>5.2989555306492324E-4</v>
      </c>
      <c r="BM90" s="52">
        <f t="shared" si="51"/>
        <v>5.2989555306492324E-4</v>
      </c>
      <c r="BN90" s="52">
        <f t="shared" si="52"/>
        <v>0</v>
      </c>
      <c r="BO90" s="52">
        <f t="shared" si="53"/>
        <v>0</v>
      </c>
      <c r="BP90" s="52">
        <f t="shared" si="54"/>
        <v>5.6830027167770764E-3</v>
      </c>
      <c r="BQ90" s="52">
        <f t="shared" si="55"/>
        <v>0.05</v>
      </c>
      <c r="BS90" s="52">
        <f t="shared" ca="1" si="56"/>
        <v>0.98687376217135481</v>
      </c>
      <c r="BT90" s="52">
        <f t="shared" ca="1" si="57"/>
        <v>1.0597911061298462</v>
      </c>
      <c r="BU90" s="52">
        <f t="shared" ca="1" si="58"/>
        <v>1.1209828012112166</v>
      </c>
      <c r="BV90" s="52">
        <f t="shared" ca="1" si="59"/>
        <v>1.1705460449860945</v>
      </c>
      <c r="BW90" s="52">
        <f t="shared" ca="1" si="60"/>
        <v>1.2090999363591115</v>
      </c>
      <c r="BX90" s="52">
        <f t="shared" ca="1" si="61"/>
        <v>1.2322856474427444</v>
      </c>
      <c r="BY90" s="52">
        <f t="shared" ca="1" si="62"/>
        <v>1.2410836543347086</v>
      </c>
      <c r="BZ90" s="52">
        <f t="shared" ca="1" si="63"/>
        <v>1.2376455039747301</v>
      </c>
      <c r="CA90" s="52">
        <f t="shared" ca="1" si="64"/>
        <v>1.2195141760992911</v>
      </c>
      <c r="CB90" s="52">
        <f t="shared" ca="1" si="65"/>
        <v>1.1739625701861038</v>
      </c>
      <c r="CC90" s="52">
        <f t="shared" ca="1" si="66"/>
        <v>1.0985243904794899</v>
      </c>
      <c r="CD90" s="52">
        <f t="shared" ca="1" si="67"/>
        <v>0.98978579897553676</v>
      </c>
      <c r="CE90" s="52">
        <f t="shared" ca="1" si="68"/>
        <v>0.84811921342606522</v>
      </c>
      <c r="CF90" s="52">
        <f t="shared" ca="1" si="69"/>
        <v>0.68129162832854262</v>
      </c>
      <c r="CG90" s="52">
        <f t="shared" ca="1" si="70"/>
        <v>0.50011249478425757</v>
      </c>
      <c r="CH90" s="52">
        <f t="shared" ca="1" si="71"/>
        <v>0.30614270161717205</v>
      </c>
      <c r="CI90" s="52">
        <f t="shared" ca="1" si="72"/>
        <v>9.4034454544946466E-2</v>
      </c>
      <c r="CJ90" s="52">
        <f t="shared" ca="1" si="73"/>
        <v>-0.12939483738474269</v>
      </c>
      <c r="CK90" s="52">
        <f t="shared" ca="1" si="74"/>
        <v>-0.35146982934806581</v>
      </c>
      <c r="CL90" s="52">
        <f t="shared" ca="1" si="75"/>
        <v>-0.55920782048375339</v>
      </c>
      <c r="CM90" s="52">
        <f t="shared" ca="1" si="76"/>
        <v>-0.73878385372940525</v>
      </c>
      <c r="CN90" s="52">
        <f t="shared" ca="1" si="77"/>
        <v>-0.88608791931502229</v>
      </c>
      <c r="CO90" s="52">
        <f t="shared" ca="1" si="78"/>
        <v>-1.0035310336538856</v>
      </c>
      <c r="CP90" s="52">
        <f t="shared" ca="1" si="79"/>
        <v>-1.095706522464752</v>
      </c>
      <c r="CQ90" s="52">
        <f t="shared" ca="1" si="80"/>
        <v>-1.166858162670847</v>
      </c>
      <c r="CR90" s="52">
        <f t="shared" ca="1" si="81"/>
        <v>-1.2181635971271223</v>
      </c>
      <c r="CS90" s="52">
        <f t="shared" ca="1" si="82"/>
        <v>-1.2530504017467463</v>
      </c>
      <c r="CT90" s="52">
        <f t="shared" ca="1" si="83"/>
        <v>-1.2742311017167183</v>
      </c>
      <c r="CU90" s="52">
        <f t="shared" ca="1" si="84"/>
        <v>-1.2894018494914614</v>
      </c>
      <c r="CV90" s="52">
        <f t="shared" ca="1" si="85"/>
        <v>-1.3016886726742791</v>
      </c>
      <c r="CW90" s="52">
        <f t="shared" ca="1" si="86"/>
        <v>-1.2972144918936874</v>
      </c>
      <c r="CY90" s="51" t="str">
        <f t="shared" ca="1" si="87"/>
        <v>Slope</v>
      </c>
      <c r="CZ90" s="51" t="str">
        <f t="shared" ca="1" si="88"/>
        <v>Slope</v>
      </c>
      <c r="DA90" s="51" t="str">
        <f t="shared" ca="1" si="89"/>
        <v>Slope</v>
      </c>
      <c r="DB90" s="51" t="str">
        <f t="shared" ca="1" si="90"/>
        <v>Slope</v>
      </c>
      <c r="DC90" s="51" t="str">
        <f t="shared" ca="1" si="91"/>
        <v>Slope</v>
      </c>
      <c r="DD90" s="51" t="str">
        <f t="shared" ca="1" si="92"/>
        <v>Slope</v>
      </c>
      <c r="DE90" s="51" t="str">
        <f t="shared" ca="1" si="93"/>
        <v>Slope</v>
      </c>
      <c r="DF90" s="51" t="str">
        <f t="shared" ca="1" si="94"/>
        <v>Slope</v>
      </c>
      <c r="DG90" s="51" t="str">
        <f t="shared" ca="1" si="95"/>
        <v>Slope</v>
      </c>
      <c r="DH90" s="51" t="str">
        <f t="shared" ca="1" si="96"/>
        <v>Slope</v>
      </c>
      <c r="DI90" s="51" t="str">
        <f t="shared" ca="1" si="97"/>
        <v>Slope</v>
      </c>
      <c r="DJ90" s="51" t="str">
        <f t="shared" ca="1" si="98"/>
        <v>Slope</v>
      </c>
      <c r="DK90" s="51" t="str">
        <f t="shared" ca="1" si="99"/>
        <v>Slope</v>
      </c>
      <c r="DL90" s="51" t="str">
        <f t="shared" ca="1" si="100"/>
        <v>Slope</v>
      </c>
      <c r="DM90" s="51" t="str">
        <f t="shared" ca="1" si="101"/>
        <v>Slope</v>
      </c>
      <c r="DN90" s="51" t="str">
        <f t="shared" ca="1" si="102"/>
        <v>Slope</v>
      </c>
      <c r="DO90" s="51" t="str">
        <f t="shared" ca="1" si="103"/>
        <v>Slope</v>
      </c>
      <c r="DP90" s="51" t="str">
        <f t="shared" ca="1" si="104"/>
        <v>Slope</v>
      </c>
      <c r="DQ90" s="51" t="str">
        <f t="shared" ca="1" si="105"/>
        <v>Slope</v>
      </c>
      <c r="DR90" s="51" t="str">
        <f t="shared" ca="1" si="106"/>
        <v>Slope</v>
      </c>
      <c r="DS90" s="51" t="str">
        <f t="shared" ca="1" si="107"/>
        <v>Slope</v>
      </c>
      <c r="DT90" s="51" t="str">
        <f t="shared" ca="1" si="108"/>
        <v>Slope</v>
      </c>
      <c r="DU90" s="51" t="str">
        <f t="shared" ca="1" si="109"/>
        <v>Slope</v>
      </c>
      <c r="DV90" s="51" t="str">
        <f t="shared" ca="1" si="110"/>
        <v>Slope</v>
      </c>
      <c r="DW90" s="51" t="str">
        <f t="shared" ca="1" si="111"/>
        <v>Slope</v>
      </c>
      <c r="DX90" s="51" t="str">
        <f t="shared" ca="1" si="112"/>
        <v>Slope</v>
      </c>
      <c r="DY90" s="51" t="str">
        <f t="shared" ca="1" si="113"/>
        <v>Slope</v>
      </c>
      <c r="DZ90" s="51" t="str">
        <f t="shared" ca="1" si="114"/>
        <v>Slope</v>
      </c>
      <c r="EA90" s="51" t="str">
        <f t="shared" ca="1" si="115"/>
        <v>Slope</v>
      </c>
      <c r="EB90" s="51" t="str">
        <f t="shared" ca="1" si="116"/>
        <v>Slope</v>
      </c>
      <c r="EC90" s="51" t="str">
        <f t="shared" ca="1" si="117"/>
        <v>Slope</v>
      </c>
      <c r="EE90" s="52">
        <f t="shared" ca="1" si="118"/>
        <v>1.3656133381710123E-2</v>
      </c>
      <c r="EF90" s="52">
        <f t="shared" ca="1" si="119"/>
        <v>0</v>
      </c>
      <c r="EG90" s="52">
        <f t="shared" ca="1" si="120"/>
        <v>0</v>
      </c>
      <c r="EH90" s="52">
        <f t="shared" ca="1" si="121"/>
        <v>0</v>
      </c>
      <c r="EI90" s="52">
        <f t="shared" ca="1" si="122"/>
        <v>0</v>
      </c>
      <c r="EJ90" s="52">
        <f t="shared" ca="1" si="123"/>
        <v>0</v>
      </c>
      <c r="EK90" s="52">
        <f t="shared" ca="1" si="124"/>
        <v>0</v>
      </c>
      <c r="EL90" s="52">
        <f t="shared" ca="1" si="125"/>
        <v>0</v>
      </c>
      <c r="EM90" s="52">
        <f t="shared" ca="1" si="126"/>
        <v>0</v>
      </c>
      <c r="EN90" s="52">
        <f t="shared" ca="1" si="127"/>
        <v>0</v>
      </c>
      <c r="EO90" s="52">
        <f t="shared" ca="1" si="128"/>
        <v>0</v>
      </c>
      <c r="EP90" s="52">
        <f t="shared" ca="1" si="129"/>
        <v>1.0744096577528173E-2</v>
      </c>
      <c r="EQ90" s="52">
        <f t="shared" ca="1" si="130"/>
        <v>0.15241068212699971</v>
      </c>
      <c r="ER90" s="52">
        <f t="shared" ca="1" si="131"/>
        <v>0.31923826722452231</v>
      </c>
      <c r="ES90" s="52">
        <f t="shared" ca="1" si="132"/>
        <v>0.50041740076880736</v>
      </c>
      <c r="ET90" s="52">
        <f t="shared" ca="1" si="133"/>
        <v>0.69438719393589288</v>
      </c>
      <c r="EU90" s="52">
        <f t="shared" ca="1" si="134"/>
        <v>0.90649544100811852</v>
      </c>
      <c r="EV90" s="52">
        <f t="shared" ca="1" si="135"/>
        <v>0.8700752670621924</v>
      </c>
      <c r="EW90" s="52">
        <f t="shared" ca="1" si="136"/>
        <v>0.64800027509886926</v>
      </c>
      <c r="EX90" s="52">
        <f t="shared" ca="1" si="137"/>
        <v>0.44026228396318168</v>
      </c>
      <c r="EY90" s="52">
        <f t="shared" ca="1" si="138"/>
        <v>0.26068625071752982</v>
      </c>
      <c r="EZ90" s="52">
        <f t="shared" ca="1" si="139"/>
        <v>0.11338218513191278</v>
      </c>
      <c r="FA90" s="52">
        <f t="shared" ca="1" si="140"/>
        <v>0</v>
      </c>
      <c r="FB90" s="52">
        <f t="shared" ca="1" si="141"/>
        <v>0</v>
      </c>
      <c r="FC90" s="52">
        <f t="shared" ca="1" si="142"/>
        <v>0</v>
      </c>
      <c r="FD90" s="52">
        <f t="shared" ca="1" si="143"/>
        <v>0</v>
      </c>
      <c r="FE90" s="52">
        <f t="shared" ca="1" si="144"/>
        <v>0</v>
      </c>
      <c r="FF90" s="52">
        <f t="shared" ca="1" si="145"/>
        <v>0</v>
      </c>
      <c r="FG90" s="52">
        <f t="shared" ca="1" si="146"/>
        <v>0</v>
      </c>
      <c r="FH90" s="52">
        <f t="shared" ca="1" si="147"/>
        <v>0</v>
      </c>
      <c r="FI90" s="52">
        <f t="shared" ca="1" si="148"/>
        <v>0</v>
      </c>
      <c r="FK90" s="52">
        <f t="shared" ca="1" si="149"/>
        <v>0.90649544100811852</v>
      </c>
      <c r="FL90" s="59">
        <f t="shared" ca="1" si="150"/>
        <v>16</v>
      </c>
      <c r="FM90" s="59" t="str">
        <f t="shared" ca="1" si="151"/>
        <v>Slope</v>
      </c>
      <c r="FN90" s="52">
        <f t="shared" ca="1" si="152"/>
        <v>0.5</v>
      </c>
      <c r="FP90" s="52">
        <f t="shared" ca="1" si="153"/>
        <v>0.33788537779390337</v>
      </c>
      <c r="FQ90" s="52">
        <f t="shared" ca="1" si="154"/>
        <v>0.33333333333333331</v>
      </c>
      <c r="FR90" s="52">
        <f t="shared" ca="1" si="155"/>
        <v>0.32222222222222219</v>
      </c>
      <c r="FS90" s="52">
        <f t="shared" ca="1" si="156"/>
        <v>0.31111111111111112</v>
      </c>
      <c r="FT90" s="52">
        <f t="shared" ca="1" si="157"/>
        <v>0.3</v>
      </c>
      <c r="FU90" s="52">
        <f t="shared" ca="1" si="158"/>
        <v>0.28888888888888886</v>
      </c>
      <c r="FV90" s="52">
        <f t="shared" ca="1" si="159"/>
        <v>0.27777777777777779</v>
      </c>
      <c r="FW90" s="52">
        <f t="shared" ca="1" si="160"/>
        <v>0.26666666666666666</v>
      </c>
      <c r="FX90" s="52">
        <f t="shared" ca="1" si="161"/>
        <v>0.25555555555555554</v>
      </c>
      <c r="FY90" s="52">
        <f t="shared" ca="1" si="162"/>
        <v>0.24444444444444446</v>
      </c>
      <c r="FZ90" s="52">
        <f t="shared" ca="1" si="163"/>
        <v>0.23333333333333331</v>
      </c>
      <c r="GA90" s="52">
        <f t="shared" ca="1" si="164"/>
        <v>0.22580358774806497</v>
      </c>
      <c r="GB90" s="52">
        <f t="shared" ca="1" si="165"/>
        <v>0.26191467182011097</v>
      </c>
      <c r="GC90" s="52">
        <f t="shared" ca="1" si="166"/>
        <v>0.30641275574150739</v>
      </c>
      <c r="GD90" s="52">
        <f t="shared" ca="1" si="167"/>
        <v>0.35569468914515801</v>
      </c>
      <c r="GE90" s="52">
        <f t="shared" ca="1" si="168"/>
        <v>0.4092401757564087</v>
      </c>
      <c r="GF90" s="52">
        <f t="shared" ca="1" si="169"/>
        <v>0.46883181366937277</v>
      </c>
      <c r="GG90" s="52">
        <f t="shared" ca="1" si="170"/>
        <v>0.44558064457628632</v>
      </c>
      <c r="GH90" s="52">
        <f t="shared" ca="1" si="171"/>
        <v>0.36044453614406752</v>
      </c>
      <c r="GI90" s="52">
        <f t="shared" ca="1" si="172"/>
        <v>0.28008742798772723</v>
      </c>
      <c r="GJ90" s="52">
        <f t="shared" ca="1" si="173"/>
        <v>0.2091176391280655</v>
      </c>
      <c r="GK90" s="52">
        <f t="shared" ca="1" si="174"/>
        <v>0.1489051728217487</v>
      </c>
      <c r="GL90" s="52">
        <f t="shared" ca="1" si="175"/>
        <v>0.1</v>
      </c>
      <c r="GM90" s="52">
        <f t="shared" ca="1" si="176"/>
        <v>8.8888888888888906E-2</v>
      </c>
      <c r="GN90" s="52">
        <f t="shared" ca="1" si="177"/>
        <v>7.7777777777777751E-2</v>
      </c>
      <c r="GO90" s="52">
        <f t="shared" ca="1" si="178"/>
        <v>6.6666666666666652E-2</v>
      </c>
      <c r="GP90" s="52">
        <f t="shared" ca="1" si="179"/>
        <v>5.5555555555555539E-2</v>
      </c>
      <c r="GQ90" s="52">
        <f t="shared" ca="1" si="180"/>
        <v>4.4444444444444432E-2</v>
      </c>
      <c r="GR90" s="52">
        <f t="shared" ca="1" si="181"/>
        <v>3.3333333333333326E-2</v>
      </c>
      <c r="GS90" s="52">
        <f t="shared" ca="1" si="182"/>
        <v>2.2222222222222216E-2</v>
      </c>
      <c r="GT90" s="52">
        <f t="shared" ca="1" si="183"/>
        <v>1.1111111111111108E-2</v>
      </c>
      <c r="GV90" s="52">
        <f t="shared" ca="1" si="184"/>
        <v>0.46883181366937277</v>
      </c>
      <c r="GW90" s="59">
        <f t="shared" ca="1" si="185"/>
        <v>16</v>
      </c>
      <c r="GX90" s="52">
        <f t="shared" ca="1" si="186"/>
        <v>0.90649544100811852</v>
      </c>
      <c r="GY90" s="52" t="str">
        <f t="shared" ca="1" si="187"/>
        <v>Slope</v>
      </c>
      <c r="GZ90" s="52">
        <f t="shared" ca="1" si="188"/>
        <v>0.5</v>
      </c>
      <c r="HB90" s="58">
        <f t="shared" si="189"/>
        <v>1.2551651895046201E-2</v>
      </c>
      <c r="HC90" s="58"/>
      <c r="HE90" s="52">
        <f t="shared" si="190"/>
        <v>0.93786932311952131</v>
      </c>
      <c r="HF90" s="52">
        <f t="shared" si="191"/>
        <v>0</v>
      </c>
      <c r="HH90" s="52">
        <f t="shared" ca="1" si="192"/>
        <v>0.90649544100811852</v>
      </c>
      <c r="HI90" s="52" t="str">
        <f t="shared" ca="1" si="193"/>
        <v>Slope</v>
      </c>
      <c r="HJ90" s="59">
        <f t="shared" ca="1" si="194"/>
        <v>2</v>
      </c>
      <c r="HK90" s="52">
        <f t="shared" ca="1" si="195"/>
        <v>0.5</v>
      </c>
      <c r="HL90" s="52">
        <f t="shared" si="196"/>
        <v>0</v>
      </c>
      <c r="HM90" s="52">
        <f t="shared" si="197"/>
        <v>20</v>
      </c>
      <c r="HN90" s="52">
        <f t="shared" si="198"/>
        <v>-20</v>
      </c>
      <c r="HP90" s="52">
        <f t="shared" si="201"/>
        <v>2.6081480085849606E-4</v>
      </c>
      <c r="HR90" s="52">
        <f t="shared" si="199"/>
        <v>5.250245017302226E-4</v>
      </c>
      <c r="HS90">
        <f t="shared" si="200"/>
        <v>5.6830027167770764E-3</v>
      </c>
    </row>
    <row r="91" spans="1:227" x14ac:dyDescent="0.2">
      <c r="A91" s="45">
        <v>53</v>
      </c>
      <c r="B91" s="35">
        <f t="shared" si="38"/>
        <v>6.0185185185185237E-3</v>
      </c>
      <c r="C91" s="28">
        <v>-1.2551651895046201</v>
      </c>
      <c r="D91" s="95">
        <v>0</v>
      </c>
      <c r="E91" s="95">
        <v>999999</v>
      </c>
      <c r="F91" s="37">
        <f t="shared" si="202"/>
        <v>166666.5</v>
      </c>
      <c r="G91" s="38">
        <f t="shared" si="205"/>
        <v>0</v>
      </c>
      <c r="H91" s="102">
        <v>20</v>
      </c>
      <c r="I91" s="102">
        <v>2000</v>
      </c>
      <c r="J91" s="28">
        <v>-1.7291273176670101</v>
      </c>
      <c r="K91" s="126">
        <f t="shared" si="206"/>
        <v>-1.7291273176670102E-2</v>
      </c>
      <c r="L91" s="30">
        <f t="shared" si="203"/>
        <v>-1.7291273176670102E-2</v>
      </c>
      <c r="M91" s="101">
        <f t="shared" si="204"/>
        <v>-1.2551651895046201</v>
      </c>
      <c r="N91" s="103">
        <f t="shared" si="39"/>
        <v>2.3698106408119504E-4</v>
      </c>
      <c r="AD91" s="52">
        <f t="shared" ca="1" si="40"/>
        <v>0.99035478754058714</v>
      </c>
      <c r="AE91" s="52">
        <f t="shared" ca="1" si="40"/>
        <v>1.0000000000000004</v>
      </c>
      <c r="AF91" s="52">
        <f t="shared" ca="1" si="40"/>
        <v>0.99078888936521203</v>
      </c>
      <c r="AG91" s="52">
        <f t="shared" ca="1" si="40"/>
        <v>0.96570247377882301</v>
      </c>
      <c r="AH91" s="52">
        <f t="shared" ca="1" si="41"/>
        <v>0.92905597518942351</v>
      </c>
      <c r="AI91" s="52">
        <f t="shared" ca="1" si="41"/>
        <v>0.88411222930541811</v>
      </c>
      <c r="AJ91" s="52">
        <f t="shared" ca="1" si="41"/>
        <v>0.83262302700166146</v>
      </c>
      <c r="AK91" s="52">
        <f t="shared" ca="1" si="41"/>
        <v>0.77628138006127079</v>
      </c>
      <c r="AL91" s="52">
        <f t="shared" ca="1" si="42"/>
        <v>0.71312684227797496</v>
      </c>
      <c r="AM91" s="52">
        <f t="shared" ca="1" si="42"/>
        <v>0.64090143062160487</v>
      </c>
      <c r="AN91" s="52">
        <f t="shared" ca="1" si="42"/>
        <v>0.55520338317300488</v>
      </c>
      <c r="AO91" s="52">
        <f t="shared" ca="1" si="42"/>
        <v>0.45245411392849244</v>
      </c>
      <c r="AP91" s="52">
        <f t="shared" ca="1" si="43"/>
        <v>0.33130116390456177</v>
      </c>
      <c r="AQ91" s="52">
        <f t="shared" ca="1" si="43"/>
        <v>0.1875764441450285</v>
      </c>
      <c r="AR91" s="52">
        <f t="shared" ca="1" si="43"/>
        <v>1.7862267816010521E-2</v>
      </c>
      <c r="AS91" s="52">
        <f t="shared" ca="1" si="43"/>
        <v>-0.17729463284833089</v>
      </c>
      <c r="AT91" s="52">
        <f t="shared" ca="1" si="44"/>
        <v>-0.37759250834178565</v>
      </c>
      <c r="AU91" s="52">
        <f t="shared" ca="1" si="44"/>
        <v>-0.5620418540605655</v>
      </c>
      <c r="AV91" s="52">
        <f t="shared" ca="1" si="44"/>
        <v>-0.71539558673065751</v>
      </c>
      <c r="AW91" s="52">
        <f t="shared" ca="1" si="44"/>
        <v>-0.82011535305390293</v>
      </c>
      <c r="AX91" s="52">
        <f t="shared" ca="1" si="45"/>
        <v>-0.88825360668767028</v>
      </c>
      <c r="AY91" s="52">
        <f t="shared" ca="1" si="45"/>
        <v>-0.93402658297350782</v>
      </c>
      <c r="AZ91" s="52">
        <f t="shared" ca="1" si="45"/>
        <v>-0.96433611718041967</v>
      </c>
      <c r="BA91" s="52">
        <f t="shared" ca="1" si="45"/>
        <v>-0.98145813732420351</v>
      </c>
      <c r="BB91" s="52">
        <f t="shared" ca="1" si="46"/>
        <v>-0.98681749905410121</v>
      </c>
      <c r="BC91" s="52">
        <f t="shared" ca="1" si="46"/>
        <v>-0.98220724530238612</v>
      </c>
      <c r="BD91" s="52">
        <f t="shared" ca="1" si="46"/>
        <v>-0.9688005380289334</v>
      </c>
      <c r="BE91" s="52">
        <f t="shared" ca="1" si="46"/>
        <v>-0.94615906807389594</v>
      </c>
      <c r="BF91" s="52">
        <f t="shared" ca="1" si="47"/>
        <v>-0.91476871380237723</v>
      </c>
      <c r="BG91" s="52">
        <f t="shared" ca="1" si="47"/>
        <v>-0.87529765053951514</v>
      </c>
      <c r="BH91" s="52">
        <f t="shared" ca="1" si="47"/>
        <v>-0.82904665921150655</v>
      </c>
      <c r="BJ91" s="52">
        <f t="shared" si="48"/>
        <v>-8.6456365883350505E-4</v>
      </c>
      <c r="BK91" s="52">
        <f t="shared" si="49"/>
        <v>1.1209828012112167E-2</v>
      </c>
      <c r="BL91" s="52">
        <f t="shared" si="50"/>
        <v>5.6049140060560835E-4</v>
      </c>
      <c r="BM91" s="52">
        <f t="shared" si="51"/>
        <v>5.6049140060560835E-4</v>
      </c>
      <c r="BN91" s="52">
        <f t="shared" si="52"/>
        <v>0</v>
      </c>
      <c r="BO91" s="52">
        <f t="shared" si="53"/>
        <v>0</v>
      </c>
      <c r="BP91" s="52">
        <f t="shared" si="54"/>
        <v>5.8335843179931901E-3</v>
      </c>
      <c r="BQ91" s="52">
        <f t="shared" si="55"/>
        <v>0.05</v>
      </c>
      <c r="BS91" s="52">
        <f t="shared" ca="1" si="56"/>
        <v>1.0597911061298462</v>
      </c>
      <c r="BT91" s="52">
        <f t="shared" ca="1" si="57"/>
        <v>1.1209828012112166</v>
      </c>
      <c r="BU91" s="52">
        <f t="shared" ca="1" si="58"/>
        <v>1.1705460449860945</v>
      </c>
      <c r="BV91" s="52">
        <f t="shared" ca="1" si="59"/>
        <v>1.2090999363591115</v>
      </c>
      <c r="BW91" s="52">
        <f t="shared" ca="1" si="60"/>
        <v>1.2322856474427444</v>
      </c>
      <c r="BX91" s="52">
        <f t="shared" ca="1" si="61"/>
        <v>1.2410836543347086</v>
      </c>
      <c r="BY91" s="52">
        <f t="shared" ca="1" si="62"/>
        <v>1.2376455039747301</v>
      </c>
      <c r="BZ91" s="52">
        <f t="shared" ca="1" si="63"/>
        <v>1.2195141760992911</v>
      </c>
      <c r="CA91" s="52">
        <f t="shared" ca="1" si="64"/>
        <v>1.1739625701861038</v>
      </c>
      <c r="CB91" s="52">
        <f t="shared" ca="1" si="65"/>
        <v>1.0985243904794899</v>
      </c>
      <c r="CC91" s="52">
        <f t="shared" ca="1" si="66"/>
        <v>0.98978579897553676</v>
      </c>
      <c r="CD91" s="52">
        <f t="shared" ca="1" si="67"/>
        <v>0.84811921342606522</v>
      </c>
      <c r="CE91" s="52">
        <f t="shared" ca="1" si="68"/>
        <v>0.68129162832854262</v>
      </c>
      <c r="CF91" s="52">
        <f t="shared" ca="1" si="69"/>
        <v>0.50011249478425757</v>
      </c>
      <c r="CG91" s="52">
        <f t="shared" ca="1" si="70"/>
        <v>0.30614270161717205</v>
      </c>
      <c r="CH91" s="52">
        <f t="shared" ca="1" si="71"/>
        <v>9.4034454544946466E-2</v>
      </c>
      <c r="CI91" s="52">
        <f t="shared" ca="1" si="72"/>
        <v>-0.12939483738474269</v>
      </c>
      <c r="CJ91" s="52">
        <f t="shared" ca="1" si="73"/>
        <v>-0.35146982934806581</v>
      </c>
      <c r="CK91" s="52">
        <f t="shared" ca="1" si="74"/>
        <v>-0.55920782048375339</v>
      </c>
      <c r="CL91" s="52">
        <f t="shared" ca="1" si="75"/>
        <v>-0.73878385372940525</v>
      </c>
      <c r="CM91" s="52">
        <f t="shared" ca="1" si="76"/>
        <v>-0.88608791931502229</v>
      </c>
      <c r="CN91" s="52">
        <f t="shared" ca="1" si="77"/>
        <v>-1.0035310336538856</v>
      </c>
      <c r="CO91" s="52">
        <f t="shared" ca="1" si="78"/>
        <v>-1.095706522464752</v>
      </c>
      <c r="CP91" s="52">
        <f t="shared" ca="1" si="79"/>
        <v>-1.166858162670847</v>
      </c>
      <c r="CQ91" s="52">
        <f t="shared" ca="1" si="80"/>
        <v>-1.2181635971271223</v>
      </c>
      <c r="CR91" s="52">
        <f t="shared" ca="1" si="81"/>
        <v>-1.2530504017467463</v>
      </c>
      <c r="CS91" s="52">
        <f t="shared" ca="1" si="82"/>
        <v>-1.2742311017167183</v>
      </c>
      <c r="CT91" s="52">
        <f t="shared" ca="1" si="83"/>
        <v>-1.2894018494914614</v>
      </c>
      <c r="CU91" s="52">
        <f t="shared" ca="1" si="84"/>
        <v>-1.3016886726742791</v>
      </c>
      <c r="CV91" s="52">
        <f t="shared" ca="1" si="85"/>
        <v>-1.2972144918936874</v>
      </c>
      <c r="CW91" s="52">
        <f t="shared" ca="1" si="86"/>
        <v>-1.2731538253926462</v>
      </c>
      <c r="CY91" s="51" t="str">
        <f t="shared" ca="1" si="87"/>
        <v>Slope</v>
      </c>
      <c r="CZ91" s="51" t="str">
        <f t="shared" ca="1" si="88"/>
        <v>Slope</v>
      </c>
      <c r="DA91" s="51" t="str">
        <f t="shared" ca="1" si="89"/>
        <v>Slope</v>
      </c>
      <c r="DB91" s="51" t="str">
        <f t="shared" ca="1" si="90"/>
        <v>Slope</v>
      </c>
      <c r="DC91" s="51" t="str">
        <f t="shared" ca="1" si="91"/>
        <v>Slope</v>
      </c>
      <c r="DD91" s="51" t="str">
        <f t="shared" ca="1" si="92"/>
        <v>Slope</v>
      </c>
      <c r="DE91" s="51" t="str">
        <f t="shared" ca="1" si="93"/>
        <v>Slope</v>
      </c>
      <c r="DF91" s="51" t="str">
        <f t="shared" ca="1" si="94"/>
        <v>Slope</v>
      </c>
      <c r="DG91" s="51" t="str">
        <f t="shared" ca="1" si="95"/>
        <v>Slope</v>
      </c>
      <c r="DH91" s="51" t="str">
        <f t="shared" ca="1" si="96"/>
        <v>Slope</v>
      </c>
      <c r="DI91" s="51" t="str">
        <f t="shared" ca="1" si="97"/>
        <v>Slope</v>
      </c>
      <c r="DJ91" s="51" t="str">
        <f t="shared" ca="1" si="98"/>
        <v>Slope</v>
      </c>
      <c r="DK91" s="51" t="str">
        <f t="shared" ca="1" si="99"/>
        <v>Slope</v>
      </c>
      <c r="DL91" s="51" t="str">
        <f t="shared" ca="1" si="100"/>
        <v>Slope</v>
      </c>
      <c r="DM91" s="51" t="str">
        <f t="shared" ca="1" si="101"/>
        <v>Slope</v>
      </c>
      <c r="DN91" s="51" t="str">
        <f t="shared" ca="1" si="102"/>
        <v>Slope</v>
      </c>
      <c r="DO91" s="51" t="str">
        <f t="shared" ca="1" si="103"/>
        <v>Slope</v>
      </c>
      <c r="DP91" s="51" t="str">
        <f t="shared" ca="1" si="104"/>
        <v>Slope</v>
      </c>
      <c r="DQ91" s="51" t="str">
        <f t="shared" ca="1" si="105"/>
        <v>Slope</v>
      </c>
      <c r="DR91" s="51" t="str">
        <f t="shared" ca="1" si="106"/>
        <v>Slope</v>
      </c>
      <c r="DS91" s="51" t="str">
        <f t="shared" ca="1" si="107"/>
        <v>Slope</v>
      </c>
      <c r="DT91" s="51" t="str">
        <f t="shared" ca="1" si="108"/>
        <v>Slope</v>
      </c>
      <c r="DU91" s="51" t="str">
        <f t="shared" ca="1" si="109"/>
        <v>Slope</v>
      </c>
      <c r="DV91" s="51" t="str">
        <f t="shared" ca="1" si="110"/>
        <v>Slope</v>
      </c>
      <c r="DW91" s="51" t="str">
        <f t="shared" ca="1" si="111"/>
        <v>Slope</v>
      </c>
      <c r="DX91" s="51" t="str">
        <f t="shared" ca="1" si="112"/>
        <v>Slope</v>
      </c>
      <c r="DY91" s="51" t="str">
        <f t="shared" ca="1" si="113"/>
        <v>Slope</v>
      </c>
      <c r="DZ91" s="51" t="str">
        <f t="shared" ca="1" si="114"/>
        <v>Slope</v>
      </c>
      <c r="EA91" s="51" t="str">
        <f t="shared" ca="1" si="115"/>
        <v>Slope</v>
      </c>
      <c r="EB91" s="51" t="str">
        <f t="shared" ca="1" si="116"/>
        <v>Slope</v>
      </c>
      <c r="EC91" s="51" t="str">
        <f t="shared" ca="1" si="117"/>
        <v>Slope</v>
      </c>
      <c r="EE91" s="52">
        <f t="shared" ca="1" si="118"/>
        <v>0</v>
      </c>
      <c r="EF91" s="52">
        <f t="shared" ca="1" si="119"/>
        <v>0</v>
      </c>
      <c r="EG91" s="52">
        <f t="shared" ca="1" si="120"/>
        <v>0</v>
      </c>
      <c r="EH91" s="52">
        <f t="shared" ca="1" si="121"/>
        <v>0</v>
      </c>
      <c r="EI91" s="52">
        <f t="shared" ca="1" si="122"/>
        <v>0</v>
      </c>
      <c r="EJ91" s="52">
        <f t="shared" ca="1" si="123"/>
        <v>0</v>
      </c>
      <c r="EK91" s="52">
        <f t="shared" ca="1" si="124"/>
        <v>0</v>
      </c>
      <c r="EL91" s="52">
        <f t="shared" ca="1" si="125"/>
        <v>0</v>
      </c>
      <c r="EM91" s="52">
        <f t="shared" ca="1" si="126"/>
        <v>0</v>
      </c>
      <c r="EN91" s="52">
        <f t="shared" ca="1" si="127"/>
        <v>0</v>
      </c>
      <c r="EO91" s="52">
        <f t="shared" ca="1" si="128"/>
        <v>1.0774692425068899E-2</v>
      </c>
      <c r="EP91" s="52">
        <f t="shared" ca="1" si="129"/>
        <v>0.15244127797454043</v>
      </c>
      <c r="EQ91" s="52">
        <f t="shared" ca="1" si="130"/>
        <v>0.31926886307206304</v>
      </c>
      <c r="ER91" s="52">
        <f t="shared" ca="1" si="131"/>
        <v>0.50044799661634798</v>
      </c>
      <c r="ES91" s="52">
        <f t="shared" ca="1" si="132"/>
        <v>0.6944177897834336</v>
      </c>
      <c r="ET91" s="52">
        <f t="shared" ca="1" si="133"/>
        <v>0.90652603685565913</v>
      </c>
      <c r="EU91" s="52">
        <f t="shared" ca="1" si="134"/>
        <v>0.87004467121465168</v>
      </c>
      <c r="EV91" s="52">
        <f t="shared" ca="1" si="135"/>
        <v>0.64796967925132853</v>
      </c>
      <c r="EW91" s="52">
        <f t="shared" ca="1" si="136"/>
        <v>0.44023168811564095</v>
      </c>
      <c r="EX91" s="52">
        <f t="shared" ca="1" si="137"/>
        <v>0.2606556548699891</v>
      </c>
      <c r="EY91" s="52">
        <f t="shared" ca="1" si="138"/>
        <v>0.11335158928437206</v>
      </c>
      <c r="EZ91" s="52">
        <f t="shared" ca="1" si="139"/>
        <v>0</v>
      </c>
      <c r="FA91" s="52">
        <f t="shared" ca="1" si="140"/>
        <v>0</v>
      </c>
      <c r="FB91" s="52">
        <f t="shared" ca="1" si="141"/>
        <v>0</v>
      </c>
      <c r="FC91" s="52">
        <f t="shared" ca="1" si="142"/>
        <v>0</v>
      </c>
      <c r="FD91" s="52">
        <f t="shared" ca="1" si="143"/>
        <v>0</v>
      </c>
      <c r="FE91" s="52">
        <f t="shared" ca="1" si="144"/>
        <v>0</v>
      </c>
      <c r="FF91" s="52">
        <f t="shared" ca="1" si="145"/>
        <v>0</v>
      </c>
      <c r="FG91" s="52">
        <f t="shared" ca="1" si="146"/>
        <v>0</v>
      </c>
      <c r="FH91" s="52">
        <f t="shared" ca="1" si="147"/>
        <v>0</v>
      </c>
      <c r="FI91" s="52">
        <f t="shared" ca="1" si="148"/>
        <v>0</v>
      </c>
      <c r="FK91" s="52">
        <f t="shared" ca="1" si="149"/>
        <v>0.90652603685565913</v>
      </c>
      <c r="FL91" s="59">
        <f t="shared" ca="1" si="150"/>
        <v>15</v>
      </c>
      <c r="FM91" s="59" t="str">
        <f t="shared" ca="1" si="151"/>
        <v>Slope</v>
      </c>
      <c r="FN91" s="52">
        <f t="shared" ca="1" si="152"/>
        <v>0.53333333333333333</v>
      </c>
      <c r="FP91" s="52">
        <f t="shared" ca="1" si="153"/>
        <v>0.33333333333333331</v>
      </c>
      <c r="FQ91" s="52">
        <f t="shared" ca="1" si="154"/>
        <v>0.33333333333333331</v>
      </c>
      <c r="FR91" s="52">
        <f t="shared" ca="1" si="155"/>
        <v>0.32222222222222219</v>
      </c>
      <c r="FS91" s="52">
        <f t="shared" ca="1" si="156"/>
        <v>0.31111111111111112</v>
      </c>
      <c r="FT91" s="52">
        <f t="shared" ca="1" si="157"/>
        <v>0.3</v>
      </c>
      <c r="FU91" s="52">
        <f t="shared" ca="1" si="158"/>
        <v>0.28888888888888886</v>
      </c>
      <c r="FV91" s="52">
        <f t="shared" ca="1" si="159"/>
        <v>0.27777777777777779</v>
      </c>
      <c r="FW91" s="52">
        <f t="shared" ca="1" si="160"/>
        <v>0.26666666666666666</v>
      </c>
      <c r="FX91" s="52">
        <f t="shared" ca="1" si="161"/>
        <v>0.25555555555555554</v>
      </c>
      <c r="FY91" s="52">
        <f t="shared" ca="1" si="162"/>
        <v>0.24444444444444446</v>
      </c>
      <c r="FZ91" s="52">
        <f t="shared" ca="1" si="163"/>
        <v>0.23692489747502293</v>
      </c>
      <c r="GA91" s="52">
        <f t="shared" ca="1" si="164"/>
        <v>0.27303598154706904</v>
      </c>
      <c r="GB91" s="52">
        <f t="shared" ca="1" si="165"/>
        <v>0.31753406546846541</v>
      </c>
      <c r="GC91" s="52">
        <f t="shared" ca="1" si="166"/>
        <v>0.36681599887211597</v>
      </c>
      <c r="GD91" s="52">
        <f t="shared" ca="1" si="167"/>
        <v>0.42036148548336671</v>
      </c>
      <c r="GE91" s="52">
        <f t="shared" ca="1" si="168"/>
        <v>0.47995312339633078</v>
      </c>
      <c r="GF91" s="52">
        <f t="shared" ca="1" si="169"/>
        <v>0.45668155707155056</v>
      </c>
      <c r="GG91" s="52">
        <f t="shared" ca="1" si="170"/>
        <v>0.3715454486393317</v>
      </c>
      <c r="GH91" s="52">
        <f t="shared" ca="1" si="171"/>
        <v>0.29118834048299141</v>
      </c>
      <c r="GI91" s="52">
        <f t="shared" ca="1" si="172"/>
        <v>0.22021855162332971</v>
      </c>
      <c r="GJ91" s="52">
        <f t="shared" ca="1" si="173"/>
        <v>0.16000608531701291</v>
      </c>
      <c r="GK91" s="52">
        <f t="shared" ca="1" si="174"/>
        <v>0.11111111111111112</v>
      </c>
      <c r="GL91" s="52">
        <f t="shared" ca="1" si="175"/>
        <v>0.1</v>
      </c>
      <c r="GM91" s="52">
        <f t="shared" ca="1" si="176"/>
        <v>8.8888888888888906E-2</v>
      </c>
      <c r="GN91" s="52">
        <f t="shared" ca="1" si="177"/>
        <v>7.7777777777777751E-2</v>
      </c>
      <c r="GO91" s="52">
        <f t="shared" ca="1" si="178"/>
        <v>6.6666666666666652E-2</v>
      </c>
      <c r="GP91" s="52">
        <f t="shared" ca="1" si="179"/>
        <v>5.5555555555555539E-2</v>
      </c>
      <c r="GQ91" s="52">
        <f t="shared" ca="1" si="180"/>
        <v>4.4444444444444432E-2</v>
      </c>
      <c r="GR91" s="52">
        <f t="shared" ca="1" si="181"/>
        <v>3.3333333333333326E-2</v>
      </c>
      <c r="GS91" s="52">
        <f t="shared" ca="1" si="182"/>
        <v>2.2222222222222216E-2</v>
      </c>
      <c r="GT91" s="52">
        <f t="shared" ca="1" si="183"/>
        <v>1.1111111111111108E-2</v>
      </c>
      <c r="GV91" s="52">
        <f t="shared" ca="1" si="184"/>
        <v>0.47995312339633078</v>
      </c>
      <c r="GW91" s="59">
        <f t="shared" ca="1" si="185"/>
        <v>15</v>
      </c>
      <c r="GX91" s="52">
        <f t="shared" ca="1" si="186"/>
        <v>0.90652603685565913</v>
      </c>
      <c r="GY91" s="52" t="str">
        <f t="shared" ca="1" si="187"/>
        <v>Slope</v>
      </c>
      <c r="GZ91" s="52">
        <f t="shared" ca="1" si="188"/>
        <v>0.53333333333333333</v>
      </c>
      <c r="HB91" s="58">
        <f t="shared" si="189"/>
        <v>1.7291273176670102E-2</v>
      </c>
      <c r="HC91" s="58"/>
      <c r="HE91" s="52">
        <f t="shared" si="190"/>
        <v>0.91440819777548299</v>
      </c>
      <c r="HF91" s="52">
        <f t="shared" si="191"/>
        <v>0</v>
      </c>
      <c r="HH91" s="52">
        <f t="shared" ca="1" si="192"/>
        <v>0.90652603685565913</v>
      </c>
      <c r="HI91" s="52" t="str">
        <f t="shared" ca="1" si="193"/>
        <v>Slope</v>
      </c>
      <c r="HJ91" s="59">
        <f t="shared" ca="1" si="194"/>
        <v>2</v>
      </c>
      <c r="HK91" s="52">
        <f t="shared" ca="1" si="195"/>
        <v>0.53333333333333333</v>
      </c>
      <c r="HL91" s="52">
        <f t="shared" si="196"/>
        <v>0</v>
      </c>
      <c r="HM91" s="52">
        <f t="shared" si="197"/>
        <v>20</v>
      </c>
      <c r="HN91" s="52">
        <f t="shared" si="198"/>
        <v>-20</v>
      </c>
      <c r="HP91" s="52">
        <f t="shared" si="201"/>
        <v>2.3698106408119504E-4</v>
      </c>
      <c r="HR91" s="52">
        <f t="shared" si="199"/>
        <v>5.2714677606539504E-4</v>
      </c>
      <c r="HS91">
        <f t="shared" si="200"/>
        <v>5.8335843179931901E-3</v>
      </c>
    </row>
    <row r="92" spans="1:227" x14ac:dyDescent="0.2">
      <c r="A92" s="45">
        <v>54</v>
      </c>
      <c r="B92" s="35">
        <f t="shared" si="38"/>
        <v>6.1342592592592646E-3</v>
      </c>
      <c r="C92" s="28">
        <v>-1.7291273176670101</v>
      </c>
      <c r="D92" s="95">
        <v>0</v>
      </c>
      <c r="E92" s="95">
        <v>999999</v>
      </c>
      <c r="F92" s="37">
        <f t="shared" si="202"/>
        <v>166666.5</v>
      </c>
      <c r="G92" s="38">
        <f t="shared" si="205"/>
        <v>0</v>
      </c>
      <c r="H92" s="102">
        <v>20</v>
      </c>
      <c r="I92" s="102">
        <v>2000</v>
      </c>
      <c r="J92" s="28">
        <v>-2.0775064826011702</v>
      </c>
      <c r="K92" s="126">
        <f t="shared" si="206"/>
        <v>-2.0775064826011699E-2</v>
      </c>
      <c r="L92" s="30">
        <f t="shared" si="203"/>
        <v>-2.0775064826011699E-2</v>
      </c>
      <c r="M92" s="101">
        <f t="shared" si="204"/>
        <v>-1.7291273176670101</v>
      </c>
      <c r="N92" s="103">
        <f t="shared" si="39"/>
        <v>1.7418958246708004E-4</v>
      </c>
      <c r="AD92" s="52">
        <f t="shared" ca="1" si="40"/>
        <v>0.9907888893652117</v>
      </c>
      <c r="AE92" s="52">
        <f t="shared" ca="1" si="40"/>
        <v>0.99999999999999956</v>
      </c>
      <c r="AF92" s="52">
        <f t="shared" ca="1" si="40"/>
        <v>0.9911073593933889</v>
      </c>
      <c r="AG92" s="52">
        <f t="shared" ca="1" si="40"/>
        <v>0.96705894544746096</v>
      </c>
      <c r="AH92" s="52">
        <f t="shared" ca="1" si="41"/>
        <v>0.93174652203288799</v>
      </c>
      <c r="AI92" s="52">
        <f t="shared" ca="1" si="41"/>
        <v>0.88794417703686446</v>
      </c>
      <c r="AJ92" s="52">
        <f t="shared" ca="1" si="41"/>
        <v>0.83786626315541024</v>
      </c>
      <c r="AK92" s="52">
        <f t="shared" ca="1" si="41"/>
        <v>0.77979808208731949</v>
      </c>
      <c r="AL92" s="52">
        <f t="shared" ca="1" si="42"/>
        <v>0.7111547897896483</v>
      </c>
      <c r="AM92" s="52">
        <f t="shared" ca="1" si="42"/>
        <v>0.62772223862440668</v>
      </c>
      <c r="AN92" s="52">
        <f t="shared" ca="1" si="42"/>
        <v>0.52667939998899205</v>
      </c>
      <c r="AO92" s="52">
        <f t="shared" ca="1" si="42"/>
        <v>0.40719991228191132</v>
      </c>
      <c r="AP92" s="52">
        <f t="shared" ca="1" si="43"/>
        <v>0.26485061619791783</v>
      </c>
      <c r="AQ92" s="52">
        <f t="shared" ca="1" si="43"/>
        <v>9.5951539352418416E-2</v>
      </c>
      <c r="AR92" s="52">
        <f t="shared" ca="1" si="43"/>
        <v>-9.9740679819602801E-2</v>
      </c>
      <c r="AS92" s="52">
        <f t="shared" ca="1" si="43"/>
        <v>-0.30286509260063277</v>
      </c>
      <c r="AT92" s="52">
        <f t="shared" ca="1" si="44"/>
        <v>-0.49226506892840954</v>
      </c>
      <c r="AU92" s="52">
        <f t="shared" ca="1" si="44"/>
        <v>-0.65186572467395332</v>
      </c>
      <c r="AV92" s="52">
        <f t="shared" ca="1" si="44"/>
        <v>-0.76384531351624485</v>
      </c>
      <c r="AW92" s="52">
        <f t="shared" ca="1" si="44"/>
        <v>-0.83966079933786264</v>
      </c>
      <c r="AX92" s="52">
        <f t="shared" ca="1" si="45"/>
        <v>-0.8942299674844707</v>
      </c>
      <c r="AY92" s="52">
        <f t="shared" ca="1" si="45"/>
        <v>-0.93551176471211273</v>
      </c>
      <c r="AZ92" s="52">
        <f t="shared" ca="1" si="45"/>
        <v>-0.96478843528805169</v>
      </c>
      <c r="BA92" s="52">
        <f t="shared" ca="1" si="45"/>
        <v>-0.98216020755621014</v>
      </c>
      <c r="BB92" s="52">
        <f t="shared" ca="1" si="46"/>
        <v>-0.98858885349087811</v>
      </c>
      <c r="BC92" s="52">
        <f t="shared" ca="1" si="46"/>
        <v>-0.98553655052917832</v>
      </c>
      <c r="BD92" s="52">
        <f t="shared" ca="1" si="46"/>
        <v>-0.97340892873010199</v>
      </c>
      <c r="BE92" s="52">
        <f t="shared" ca="1" si="46"/>
        <v>-0.95247760254756675</v>
      </c>
      <c r="BF92" s="52">
        <f t="shared" ca="1" si="47"/>
        <v>-0.92247910757404161</v>
      </c>
      <c r="BG92" s="52">
        <f t="shared" ca="1" si="47"/>
        <v>-0.88330740649968509</v>
      </c>
      <c r="BH92" s="52">
        <f t="shared" ca="1" si="47"/>
        <v>-0.83593526544167962</v>
      </c>
      <c r="BJ92" s="52">
        <f t="shared" si="48"/>
        <v>-1.0387532413005851E-3</v>
      </c>
      <c r="BK92" s="52">
        <f t="shared" si="49"/>
        <v>1.1705460449860943E-2</v>
      </c>
      <c r="BL92" s="52">
        <f t="shared" si="50"/>
        <v>5.8527302249304701E-4</v>
      </c>
      <c r="BM92" s="52">
        <f t="shared" si="51"/>
        <v>5.8527302249304701E-4</v>
      </c>
      <c r="BN92" s="52">
        <f t="shared" si="52"/>
        <v>0</v>
      </c>
      <c r="BO92" s="52">
        <f t="shared" si="53"/>
        <v>0</v>
      </c>
      <c r="BP92" s="52">
        <f t="shared" si="54"/>
        <v>5.9553892154488031E-3</v>
      </c>
      <c r="BQ92" s="52">
        <f t="shared" si="55"/>
        <v>0.05</v>
      </c>
      <c r="BS92" s="52">
        <f t="shared" ca="1" si="56"/>
        <v>1.1209828012112166</v>
      </c>
      <c r="BT92" s="52">
        <f t="shared" ca="1" si="57"/>
        <v>1.1705460449860945</v>
      </c>
      <c r="BU92" s="52">
        <f t="shared" ca="1" si="58"/>
        <v>1.2090999363591115</v>
      </c>
      <c r="BV92" s="52">
        <f t="shared" ca="1" si="59"/>
        <v>1.2322856474427444</v>
      </c>
      <c r="BW92" s="52">
        <f t="shared" ca="1" si="60"/>
        <v>1.2410836543347086</v>
      </c>
      <c r="BX92" s="52">
        <f t="shared" ca="1" si="61"/>
        <v>1.2376455039747301</v>
      </c>
      <c r="BY92" s="52">
        <f t="shared" ca="1" si="62"/>
        <v>1.2195141760992911</v>
      </c>
      <c r="BZ92" s="52">
        <f t="shared" ca="1" si="63"/>
        <v>1.1739625701861038</v>
      </c>
      <c r="CA92" s="52">
        <f t="shared" ca="1" si="64"/>
        <v>1.0985243904794899</v>
      </c>
      <c r="CB92" s="52">
        <f t="shared" ca="1" si="65"/>
        <v>0.98978579897553676</v>
      </c>
      <c r="CC92" s="52">
        <f t="shared" ca="1" si="66"/>
        <v>0.84811921342606522</v>
      </c>
      <c r="CD92" s="52">
        <f t="shared" ca="1" si="67"/>
        <v>0.68129162832854262</v>
      </c>
      <c r="CE92" s="52">
        <f t="shared" ca="1" si="68"/>
        <v>0.50011249478425757</v>
      </c>
      <c r="CF92" s="52">
        <f t="shared" ca="1" si="69"/>
        <v>0.30614270161717205</v>
      </c>
      <c r="CG92" s="52">
        <f t="shared" ca="1" si="70"/>
        <v>9.4034454544946466E-2</v>
      </c>
      <c r="CH92" s="52">
        <f t="shared" ca="1" si="71"/>
        <v>-0.12939483738474269</v>
      </c>
      <c r="CI92" s="52">
        <f t="shared" ca="1" si="72"/>
        <v>-0.35146982934806581</v>
      </c>
      <c r="CJ92" s="52">
        <f t="shared" ca="1" si="73"/>
        <v>-0.55920782048375339</v>
      </c>
      <c r="CK92" s="52">
        <f t="shared" ca="1" si="74"/>
        <v>-0.73878385372940525</v>
      </c>
      <c r="CL92" s="52">
        <f t="shared" ca="1" si="75"/>
        <v>-0.88608791931502229</v>
      </c>
      <c r="CM92" s="52">
        <f t="shared" ca="1" si="76"/>
        <v>-1.0035310336538856</v>
      </c>
      <c r="CN92" s="52">
        <f t="shared" ca="1" si="77"/>
        <v>-1.095706522464752</v>
      </c>
      <c r="CO92" s="52">
        <f t="shared" ca="1" si="78"/>
        <v>-1.166858162670847</v>
      </c>
      <c r="CP92" s="52">
        <f t="shared" ca="1" si="79"/>
        <v>-1.2181635971271223</v>
      </c>
      <c r="CQ92" s="52">
        <f t="shared" ca="1" si="80"/>
        <v>-1.2530504017467463</v>
      </c>
      <c r="CR92" s="52">
        <f t="shared" ca="1" si="81"/>
        <v>-1.2742311017167183</v>
      </c>
      <c r="CS92" s="52">
        <f t="shared" ca="1" si="82"/>
        <v>-1.2894018494914614</v>
      </c>
      <c r="CT92" s="52">
        <f t="shared" ca="1" si="83"/>
        <v>-1.3016886726742791</v>
      </c>
      <c r="CU92" s="52">
        <f t="shared" ca="1" si="84"/>
        <v>-1.2972144918936874</v>
      </c>
      <c r="CV92" s="52">
        <f t="shared" ca="1" si="85"/>
        <v>-1.2731538253926462</v>
      </c>
      <c r="CW92" s="52">
        <f t="shared" ca="1" si="86"/>
        <v>-1.2284514887799176</v>
      </c>
      <c r="CY92" s="51" t="str">
        <f t="shared" ca="1" si="87"/>
        <v>Slope</v>
      </c>
      <c r="CZ92" s="51" t="str">
        <f t="shared" ca="1" si="88"/>
        <v>Slope</v>
      </c>
      <c r="DA92" s="51" t="str">
        <f t="shared" ca="1" si="89"/>
        <v>Slope</v>
      </c>
      <c r="DB92" s="51" t="str">
        <f t="shared" ca="1" si="90"/>
        <v>Slope</v>
      </c>
      <c r="DC92" s="51" t="str">
        <f t="shared" ca="1" si="91"/>
        <v>Slope</v>
      </c>
      <c r="DD92" s="51" t="str">
        <f t="shared" ca="1" si="92"/>
        <v>Slope</v>
      </c>
      <c r="DE92" s="51" t="str">
        <f t="shared" ca="1" si="93"/>
        <v>Slope</v>
      </c>
      <c r="DF92" s="51" t="str">
        <f t="shared" ca="1" si="94"/>
        <v>Slope</v>
      </c>
      <c r="DG92" s="51" t="str">
        <f t="shared" ca="1" si="95"/>
        <v>Slope</v>
      </c>
      <c r="DH92" s="51" t="str">
        <f t="shared" ca="1" si="96"/>
        <v>Slope</v>
      </c>
      <c r="DI92" s="51" t="str">
        <f t="shared" ca="1" si="97"/>
        <v>Slope</v>
      </c>
      <c r="DJ92" s="51" t="str">
        <f t="shared" ca="1" si="98"/>
        <v>Slope</v>
      </c>
      <c r="DK92" s="51" t="str">
        <f t="shared" ca="1" si="99"/>
        <v>Slope</v>
      </c>
      <c r="DL92" s="51" t="str">
        <f t="shared" ca="1" si="100"/>
        <v>Slope</v>
      </c>
      <c r="DM92" s="51" t="str">
        <f t="shared" ca="1" si="101"/>
        <v>Slope</v>
      </c>
      <c r="DN92" s="51" t="str">
        <f t="shared" ca="1" si="102"/>
        <v>Slope</v>
      </c>
      <c r="DO92" s="51" t="str">
        <f t="shared" ca="1" si="103"/>
        <v>Slope</v>
      </c>
      <c r="DP92" s="51" t="str">
        <f t="shared" ca="1" si="104"/>
        <v>Slope</v>
      </c>
      <c r="DQ92" s="51" t="str">
        <f t="shared" ca="1" si="105"/>
        <v>Slope</v>
      </c>
      <c r="DR92" s="51" t="str">
        <f t="shared" ca="1" si="106"/>
        <v>Slope</v>
      </c>
      <c r="DS92" s="51" t="str">
        <f t="shared" ca="1" si="107"/>
        <v>Slope</v>
      </c>
      <c r="DT92" s="51" t="str">
        <f t="shared" ca="1" si="108"/>
        <v>Slope</v>
      </c>
      <c r="DU92" s="51" t="str">
        <f t="shared" ca="1" si="109"/>
        <v>Slope</v>
      </c>
      <c r="DV92" s="51" t="str">
        <f t="shared" ca="1" si="110"/>
        <v>Slope</v>
      </c>
      <c r="DW92" s="51" t="str">
        <f t="shared" ca="1" si="111"/>
        <v>Slope</v>
      </c>
      <c r="DX92" s="51" t="str">
        <f t="shared" ca="1" si="112"/>
        <v>Slope</v>
      </c>
      <c r="DY92" s="51" t="str">
        <f t="shared" ca="1" si="113"/>
        <v>Slope</v>
      </c>
      <c r="DZ92" s="51" t="str">
        <f t="shared" ca="1" si="114"/>
        <v>Slope</v>
      </c>
      <c r="EA92" s="51" t="str">
        <f t="shared" ca="1" si="115"/>
        <v>Slope</v>
      </c>
      <c r="EB92" s="51" t="str">
        <f t="shared" ca="1" si="116"/>
        <v>Slope</v>
      </c>
      <c r="EC92" s="51" t="str">
        <f t="shared" ca="1" si="117"/>
        <v>Slope</v>
      </c>
      <c r="EE92" s="52">
        <f t="shared" ca="1" si="118"/>
        <v>0</v>
      </c>
      <c r="EF92" s="52">
        <f t="shared" ca="1" si="119"/>
        <v>0</v>
      </c>
      <c r="EG92" s="52">
        <f t="shared" ca="1" si="120"/>
        <v>0</v>
      </c>
      <c r="EH92" s="52">
        <f t="shared" ca="1" si="121"/>
        <v>0</v>
      </c>
      <c r="EI92" s="52">
        <f t="shared" ca="1" si="122"/>
        <v>0</v>
      </c>
      <c r="EJ92" s="52">
        <f t="shared" ca="1" si="123"/>
        <v>0</v>
      </c>
      <c r="EK92" s="52">
        <f t="shared" ca="1" si="124"/>
        <v>0</v>
      </c>
      <c r="EL92" s="52">
        <f t="shared" ca="1" si="125"/>
        <v>0</v>
      </c>
      <c r="EM92" s="52">
        <f t="shared" ca="1" si="126"/>
        <v>0</v>
      </c>
      <c r="EN92" s="52">
        <f t="shared" ca="1" si="127"/>
        <v>1.0799474046956248E-2</v>
      </c>
      <c r="EO92" s="52">
        <f t="shared" ca="1" si="128"/>
        <v>0.15246605959642778</v>
      </c>
      <c r="EP92" s="52">
        <f t="shared" ca="1" si="129"/>
        <v>0.31929364469395038</v>
      </c>
      <c r="EQ92" s="52">
        <f t="shared" ca="1" si="130"/>
        <v>0.50047277823823544</v>
      </c>
      <c r="ER92" s="52">
        <f t="shared" ca="1" si="131"/>
        <v>0.69444257140532106</v>
      </c>
      <c r="ES92" s="52">
        <f t="shared" ca="1" si="132"/>
        <v>0.90655081847754659</v>
      </c>
      <c r="ET92" s="52">
        <f t="shared" ca="1" si="133"/>
        <v>0.87001988959276422</v>
      </c>
      <c r="EU92" s="52">
        <f t="shared" ca="1" si="134"/>
        <v>0.64794489762944107</v>
      </c>
      <c r="EV92" s="52">
        <f t="shared" ca="1" si="135"/>
        <v>0.4402069064937536</v>
      </c>
      <c r="EW92" s="52">
        <f t="shared" ca="1" si="136"/>
        <v>0.26063087324810175</v>
      </c>
      <c r="EX92" s="52">
        <f t="shared" ca="1" si="137"/>
        <v>0.11332680766248471</v>
      </c>
      <c r="EY92" s="52">
        <f t="shared" ca="1" si="138"/>
        <v>0</v>
      </c>
      <c r="EZ92" s="52">
        <f t="shared" ca="1" si="139"/>
        <v>0</v>
      </c>
      <c r="FA92" s="52">
        <f t="shared" ca="1" si="140"/>
        <v>0</v>
      </c>
      <c r="FB92" s="52">
        <f t="shared" ca="1" si="141"/>
        <v>0</v>
      </c>
      <c r="FC92" s="52">
        <f t="shared" ca="1" si="142"/>
        <v>0</v>
      </c>
      <c r="FD92" s="52">
        <f t="shared" ca="1" si="143"/>
        <v>0</v>
      </c>
      <c r="FE92" s="52">
        <f t="shared" ca="1" si="144"/>
        <v>0</v>
      </c>
      <c r="FF92" s="52">
        <f t="shared" ca="1" si="145"/>
        <v>0</v>
      </c>
      <c r="FG92" s="52">
        <f t="shared" ca="1" si="146"/>
        <v>0</v>
      </c>
      <c r="FH92" s="52">
        <f t="shared" ca="1" si="147"/>
        <v>0</v>
      </c>
      <c r="FI92" s="52">
        <f t="shared" ca="1" si="148"/>
        <v>0</v>
      </c>
      <c r="FK92" s="52">
        <f t="shared" ca="1" si="149"/>
        <v>0.90655081847754659</v>
      </c>
      <c r="FL92" s="59">
        <f t="shared" ca="1" si="150"/>
        <v>14</v>
      </c>
      <c r="FM92" s="59" t="str">
        <f t="shared" ca="1" si="151"/>
        <v>Slope</v>
      </c>
      <c r="FN92" s="52">
        <f t="shared" ca="1" si="152"/>
        <v>0.56666666666666665</v>
      </c>
      <c r="FP92" s="52">
        <f t="shared" ca="1" si="153"/>
        <v>0.33333333333333331</v>
      </c>
      <c r="FQ92" s="52">
        <f t="shared" ca="1" si="154"/>
        <v>0.33333333333333331</v>
      </c>
      <c r="FR92" s="52">
        <f t="shared" ca="1" si="155"/>
        <v>0.32222222222222219</v>
      </c>
      <c r="FS92" s="52">
        <f t="shared" ca="1" si="156"/>
        <v>0.31111111111111112</v>
      </c>
      <c r="FT92" s="52">
        <f t="shared" ca="1" si="157"/>
        <v>0.3</v>
      </c>
      <c r="FU92" s="52">
        <f t="shared" ca="1" si="158"/>
        <v>0.28888888888888886</v>
      </c>
      <c r="FV92" s="52">
        <f t="shared" ca="1" si="159"/>
        <v>0.27777777777777779</v>
      </c>
      <c r="FW92" s="52">
        <f t="shared" ca="1" si="160"/>
        <v>0.26666666666666666</v>
      </c>
      <c r="FX92" s="52">
        <f t="shared" ca="1" si="161"/>
        <v>0.25555555555555554</v>
      </c>
      <c r="FY92" s="52">
        <f t="shared" ca="1" si="162"/>
        <v>0.24804426912676322</v>
      </c>
      <c r="FZ92" s="52">
        <f t="shared" ca="1" si="163"/>
        <v>0.28415535319880925</v>
      </c>
      <c r="GA92" s="52">
        <f t="shared" ca="1" si="164"/>
        <v>0.32865343712020567</v>
      </c>
      <c r="GB92" s="52">
        <f t="shared" ca="1" si="165"/>
        <v>0.37793537052385623</v>
      </c>
      <c r="GC92" s="52">
        <f t="shared" ca="1" si="166"/>
        <v>0.43148085713510698</v>
      </c>
      <c r="GD92" s="52">
        <f t="shared" ca="1" si="167"/>
        <v>0.49107249504807104</v>
      </c>
      <c r="GE92" s="52">
        <f t="shared" ca="1" si="168"/>
        <v>0.4677844076420325</v>
      </c>
      <c r="GF92" s="52">
        <f t="shared" ca="1" si="169"/>
        <v>0.38264829920981369</v>
      </c>
      <c r="GG92" s="52">
        <f t="shared" ca="1" si="170"/>
        <v>0.30229119105347341</v>
      </c>
      <c r="GH92" s="52">
        <f t="shared" ca="1" si="171"/>
        <v>0.23132140219381167</v>
      </c>
      <c r="GI92" s="52">
        <f t="shared" ca="1" si="172"/>
        <v>0.1711089358874949</v>
      </c>
      <c r="GJ92" s="52">
        <f t="shared" ca="1" si="173"/>
        <v>0.12222222222222223</v>
      </c>
      <c r="GK92" s="52">
        <f t="shared" ca="1" si="174"/>
        <v>0.11111111111111112</v>
      </c>
      <c r="GL92" s="52">
        <f t="shared" ca="1" si="175"/>
        <v>0.1</v>
      </c>
      <c r="GM92" s="52">
        <f t="shared" ca="1" si="176"/>
        <v>8.8888888888888906E-2</v>
      </c>
      <c r="GN92" s="52">
        <f t="shared" ca="1" si="177"/>
        <v>7.7777777777777751E-2</v>
      </c>
      <c r="GO92" s="52">
        <f t="shared" ca="1" si="178"/>
        <v>6.6666666666666652E-2</v>
      </c>
      <c r="GP92" s="52">
        <f t="shared" ca="1" si="179"/>
        <v>5.5555555555555539E-2</v>
      </c>
      <c r="GQ92" s="52">
        <f t="shared" ca="1" si="180"/>
        <v>4.4444444444444432E-2</v>
      </c>
      <c r="GR92" s="52">
        <f t="shared" ca="1" si="181"/>
        <v>3.3333333333333326E-2</v>
      </c>
      <c r="GS92" s="52">
        <f t="shared" ca="1" si="182"/>
        <v>2.2222222222222216E-2</v>
      </c>
      <c r="GT92" s="52">
        <f t="shared" ca="1" si="183"/>
        <v>1.1111111111111108E-2</v>
      </c>
      <c r="GV92" s="52">
        <f t="shared" ca="1" si="184"/>
        <v>0.49107249504807104</v>
      </c>
      <c r="GW92" s="59">
        <f t="shared" ca="1" si="185"/>
        <v>14</v>
      </c>
      <c r="GX92" s="52">
        <f t="shared" ca="1" si="186"/>
        <v>0.90655081847754659</v>
      </c>
      <c r="GY92" s="52" t="str">
        <f t="shared" ca="1" si="187"/>
        <v>Slope</v>
      </c>
      <c r="GZ92" s="52">
        <f t="shared" ca="1" si="188"/>
        <v>0.56666666666666665</v>
      </c>
      <c r="HB92" s="58">
        <f t="shared" si="189"/>
        <v>2.0775064826011699E-2</v>
      </c>
      <c r="HC92" s="58"/>
      <c r="HE92" s="52">
        <f t="shared" si="190"/>
        <v>0.89716342911124203</v>
      </c>
      <c r="HF92" s="52">
        <f t="shared" si="191"/>
        <v>0</v>
      </c>
      <c r="HH92" s="52">
        <f t="shared" ca="1" si="192"/>
        <v>0.90655081847754659</v>
      </c>
      <c r="HI92" s="52" t="str">
        <f t="shared" ca="1" si="193"/>
        <v>Slope</v>
      </c>
      <c r="HJ92" s="59">
        <f t="shared" ca="1" si="194"/>
        <v>2</v>
      </c>
      <c r="HK92" s="52">
        <f t="shared" ca="1" si="195"/>
        <v>0.56666666666666665</v>
      </c>
      <c r="HL92" s="52">
        <f t="shared" si="196"/>
        <v>0</v>
      </c>
      <c r="HM92" s="52">
        <f t="shared" si="197"/>
        <v>20</v>
      </c>
      <c r="HN92" s="52">
        <f t="shared" si="198"/>
        <v>-20</v>
      </c>
      <c r="HP92" s="52">
        <f t="shared" si="201"/>
        <v>1.7418958246708004E-4</v>
      </c>
      <c r="HR92" s="52">
        <f t="shared" si="199"/>
        <v>5.2437886443588478E-4</v>
      </c>
      <c r="HS92">
        <f t="shared" si="200"/>
        <v>5.9553892154488031E-3</v>
      </c>
    </row>
    <row r="93" spans="1:227" x14ac:dyDescent="0.2">
      <c r="A93" s="45">
        <v>55</v>
      </c>
      <c r="B93" s="35">
        <f t="shared" si="38"/>
        <v>6.2500000000000056E-3</v>
      </c>
      <c r="C93" s="28">
        <v>-2.0775064826011702</v>
      </c>
      <c r="D93" s="95">
        <v>0</v>
      </c>
      <c r="E93" s="95">
        <v>999999</v>
      </c>
      <c r="F93" s="37">
        <f t="shared" si="202"/>
        <v>166666.5</v>
      </c>
      <c r="G93" s="38">
        <f t="shared" si="205"/>
        <v>0</v>
      </c>
      <c r="H93" s="102">
        <v>20</v>
      </c>
      <c r="I93" s="102">
        <v>2000</v>
      </c>
      <c r="J93" s="28">
        <v>-3.0797302722930899</v>
      </c>
      <c r="K93" s="126">
        <f t="shared" si="206"/>
        <v>-3.0797302722930901E-2</v>
      </c>
      <c r="L93" s="30">
        <f t="shared" si="203"/>
        <v>-3.0797302722930901E-2</v>
      </c>
      <c r="M93" s="101">
        <f t="shared" si="204"/>
        <v>-2.0775064826011702</v>
      </c>
      <c r="N93" s="103">
        <f t="shared" si="39"/>
        <v>5.0111189484595997E-4</v>
      </c>
      <c r="AD93" s="52">
        <f t="shared" ca="1" si="40"/>
        <v>0.99110735939338901</v>
      </c>
      <c r="AE93" s="52">
        <f t="shared" ca="1" si="40"/>
        <v>0.99999999999999933</v>
      </c>
      <c r="AF93" s="52">
        <f t="shared" ca="1" si="40"/>
        <v>0.9915339349617891</v>
      </c>
      <c r="AG93" s="52">
        <f t="shared" ca="1" si="40"/>
        <v>0.96842502096647209</v>
      </c>
      <c r="AH93" s="52">
        <f t="shared" ca="1" si="41"/>
        <v>0.93402447622222018</v>
      </c>
      <c r="AI93" s="52">
        <f t="shared" ca="1" si="41"/>
        <v>0.89146091016329132</v>
      </c>
      <c r="AJ93" s="52">
        <f t="shared" ca="1" si="41"/>
        <v>0.84021902783657543</v>
      </c>
      <c r="AK93" s="52">
        <f t="shared" ca="1" si="41"/>
        <v>0.77750065865866569</v>
      </c>
      <c r="AL93" s="52">
        <f t="shared" ca="1" si="42"/>
        <v>0.69866077880751531</v>
      </c>
      <c r="AM93" s="52">
        <f t="shared" ca="1" si="42"/>
        <v>0.60074960550427925</v>
      </c>
      <c r="AN93" s="52">
        <f t="shared" ca="1" si="42"/>
        <v>0.48353713303886831</v>
      </c>
      <c r="AO93" s="52">
        <f t="shared" ca="1" si="42"/>
        <v>0.34286938526635424</v>
      </c>
      <c r="AP93" s="52">
        <f t="shared" ca="1" si="43"/>
        <v>0.17473119212902447</v>
      </c>
      <c r="AQ93" s="52">
        <f t="shared" ca="1" si="43"/>
        <v>-2.1680570793312058E-2</v>
      </c>
      <c r="AR93" s="52">
        <f t="shared" ca="1" si="43"/>
        <v>-0.2274252286595278</v>
      </c>
      <c r="AS93" s="52">
        <f t="shared" ca="1" si="43"/>
        <v>-0.42116058403479728</v>
      </c>
      <c r="AT93" s="52">
        <f t="shared" ca="1" si="44"/>
        <v>-0.5867570603621387</v>
      </c>
      <c r="AU93" s="52">
        <f t="shared" ca="1" si="44"/>
        <v>-0.70534489514579202</v>
      </c>
      <c r="AV93" s="52">
        <f t="shared" ca="1" si="44"/>
        <v>-0.78737306846721689</v>
      </c>
      <c r="AW93" s="52">
        <f t="shared" ca="1" si="44"/>
        <v>-0.84820045608750905</v>
      </c>
      <c r="AX93" s="52">
        <f t="shared" ca="1" si="45"/>
        <v>-0.89709994170892926</v>
      </c>
      <c r="AY93" s="52">
        <f t="shared" ca="1" si="45"/>
        <v>-0.93646072558026927</v>
      </c>
      <c r="AZ93" s="52">
        <f t="shared" ca="1" si="45"/>
        <v>-0.96515945329052544</v>
      </c>
      <c r="BA93" s="52">
        <f t="shared" ca="1" si="45"/>
        <v>-0.9830503522823667</v>
      </c>
      <c r="BB93" s="52">
        <f t="shared" ca="1" si="46"/>
        <v>-0.99056938405468054</v>
      </c>
      <c r="BC93" s="52">
        <f t="shared" ca="1" si="46"/>
        <v>-0.98838858138012919</v>
      </c>
      <c r="BD93" s="52">
        <f t="shared" ca="1" si="46"/>
        <v>-0.97739756213883155</v>
      </c>
      <c r="BE93" s="52">
        <f t="shared" ca="1" si="46"/>
        <v>-0.95798266252662789</v>
      </c>
      <c r="BF93" s="52">
        <f t="shared" ca="1" si="47"/>
        <v>-0.92864994023976333</v>
      </c>
      <c r="BG93" s="52">
        <f t="shared" ca="1" si="47"/>
        <v>-0.88886812391345671</v>
      </c>
      <c r="BH93" s="52">
        <f t="shared" ca="1" si="47"/>
        <v>-0.84074763291632426</v>
      </c>
      <c r="BJ93" s="52">
        <f t="shared" si="48"/>
        <v>-1.5398651361465451E-3</v>
      </c>
      <c r="BK93" s="52">
        <f t="shared" si="49"/>
        <v>1.2090999363591115E-2</v>
      </c>
      <c r="BL93" s="52">
        <f t="shared" si="50"/>
        <v>6.0454996817955564E-4</v>
      </c>
      <c r="BM93" s="52">
        <f t="shared" si="51"/>
        <v>6.0454996817955564E-4</v>
      </c>
      <c r="BN93" s="52">
        <f t="shared" si="52"/>
        <v>0</v>
      </c>
      <c r="BO93" s="52">
        <f t="shared" si="53"/>
        <v>0</v>
      </c>
      <c r="BP93" s="52">
        <f t="shared" si="54"/>
        <v>6.0499222383245252E-3</v>
      </c>
      <c r="BQ93" s="52">
        <f t="shared" si="55"/>
        <v>0.05</v>
      </c>
      <c r="BS93" s="52">
        <f t="shared" ca="1" si="56"/>
        <v>1.1705460449860945</v>
      </c>
      <c r="BT93" s="52">
        <f t="shared" ca="1" si="57"/>
        <v>1.2090999363591115</v>
      </c>
      <c r="BU93" s="52">
        <f t="shared" ca="1" si="58"/>
        <v>1.2322856474427444</v>
      </c>
      <c r="BV93" s="52">
        <f t="shared" ca="1" si="59"/>
        <v>1.2410836543347086</v>
      </c>
      <c r="BW93" s="52">
        <f t="shared" ca="1" si="60"/>
        <v>1.2376455039747301</v>
      </c>
      <c r="BX93" s="52">
        <f t="shared" ca="1" si="61"/>
        <v>1.2195141760992911</v>
      </c>
      <c r="BY93" s="52">
        <f t="shared" ca="1" si="62"/>
        <v>1.1739625701861038</v>
      </c>
      <c r="BZ93" s="52">
        <f t="shared" ca="1" si="63"/>
        <v>1.0985243904794899</v>
      </c>
      <c r="CA93" s="52">
        <f t="shared" ca="1" si="64"/>
        <v>0.98978579897553676</v>
      </c>
      <c r="CB93" s="52">
        <f t="shared" ca="1" si="65"/>
        <v>0.84811921342606522</v>
      </c>
      <c r="CC93" s="52">
        <f t="shared" ca="1" si="66"/>
        <v>0.68129162832854262</v>
      </c>
      <c r="CD93" s="52">
        <f t="shared" ca="1" si="67"/>
        <v>0.50011249478425757</v>
      </c>
      <c r="CE93" s="52">
        <f t="shared" ca="1" si="68"/>
        <v>0.30614270161717205</v>
      </c>
      <c r="CF93" s="52">
        <f t="shared" ca="1" si="69"/>
        <v>9.4034454544946466E-2</v>
      </c>
      <c r="CG93" s="52">
        <f t="shared" ca="1" si="70"/>
        <v>-0.12939483738474269</v>
      </c>
      <c r="CH93" s="52">
        <f t="shared" ca="1" si="71"/>
        <v>-0.35146982934806581</v>
      </c>
      <c r="CI93" s="52">
        <f t="shared" ca="1" si="72"/>
        <v>-0.55920782048375339</v>
      </c>
      <c r="CJ93" s="52">
        <f t="shared" ca="1" si="73"/>
        <v>-0.73878385372940525</v>
      </c>
      <c r="CK93" s="52">
        <f t="shared" ca="1" si="74"/>
        <v>-0.88608791931502229</v>
      </c>
      <c r="CL93" s="52">
        <f t="shared" ca="1" si="75"/>
        <v>-1.0035310336538856</v>
      </c>
      <c r="CM93" s="52">
        <f t="shared" ca="1" si="76"/>
        <v>-1.095706522464752</v>
      </c>
      <c r="CN93" s="52">
        <f t="shared" ca="1" si="77"/>
        <v>-1.166858162670847</v>
      </c>
      <c r="CO93" s="52">
        <f t="shared" ca="1" si="78"/>
        <v>-1.2181635971271223</v>
      </c>
      <c r="CP93" s="52">
        <f t="shared" ca="1" si="79"/>
        <v>-1.2530504017467463</v>
      </c>
      <c r="CQ93" s="52">
        <f t="shared" ca="1" si="80"/>
        <v>-1.2742311017167183</v>
      </c>
      <c r="CR93" s="52">
        <f t="shared" ca="1" si="81"/>
        <v>-1.2894018494914614</v>
      </c>
      <c r="CS93" s="52">
        <f t="shared" ca="1" si="82"/>
        <v>-1.3016886726742791</v>
      </c>
      <c r="CT93" s="52">
        <f t="shared" ca="1" si="83"/>
        <v>-1.2972144918936874</v>
      </c>
      <c r="CU93" s="52">
        <f t="shared" ca="1" si="84"/>
        <v>-1.2731538253926462</v>
      </c>
      <c r="CV93" s="52">
        <f t="shared" ca="1" si="85"/>
        <v>-1.2284514887799176</v>
      </c>
      <c r="CW93" s="52">
        <f t="shared" ca="1" si="86"/>
        <v>-1.1675652019198866</v>
      </c>
      <c r="CY93" s="51" t="str">
        <f t="shared" ca="1" si="87"/>
        <v>Slope</v>
      </c>
      <c r="CZ93" s="51" t="str">
        <f t="shared" ca="1" si="88"/>
        <v>Slope</v>
      </c>
      <c r="DA93" s="51" t="str">
        <f t="shared" ca="1" si="89"/>
        <v>Slope</v>
      </c>
      <c r="DB93" s="51" t="str">
        <f t="shared" ca="1" si="90"/>
        <v>Slope</v>
      </c>
      <c r="DC93" s="51" t="str">
        <f t="shared" ca="1" si="91"/>
        <v>Slope</v>
      </c>
      <c r="DD93" s="51" t="str">
        <f t="shared" ca="1" si="92"/>
        <v>Slope</v>
      </c>
      <c r="DE93" s="51" t="str">
        <f t="shared" ca="1" si="93"/>
        <v>Slope</v>
      </c>
      <c r="DF93" s="51" t="str">
        <f t="shared" ca="1" si="94"/>
        <v>Slope</v>
      </c>
      <c r="DG93" s="51" t="str">
        <f t="shared" ca="1" si="95"/>
        <v>Slope</v>
      </c>
      <c r="DH93" s="51" t="str">
        <f t="shared" ca="1" si="96"/>
        <v>Slope</v>
      </c>
      <c r="DI93" s="51" t="str">
        <f t="shared" ca="1" si="97"/>
        <v>Slope</v>
      </c>
      <c r="DJ93" s="51" t="str">
        <f t="shared" ca="1" si="98"/>
        <v>Slope</v>
      </c>
      <c r="DK93" s="51" t="str">
        <f t="shared" ca="1" si="99"/>
        <v>Slope</v>
      </c>
      <c r="DL93" s="51" t="str">
        <f t="shared" ca="1" si="100"/>
        <v>Slope</v>
      </c>
      <c r="DM93" s="51" t="str">
        <f t="shared" ca="1" si="101"/>
        <v>Slope</v>
      </c>
      <c r="DN93" s="51" t="str">
        <f t="shared" ca="1" si="102"/>
        <v>Slope</v>
      </c>
      <c r="DO93" s="51" t="str">
        <f t="shared" ca="1" si="103"/>
        <v>Slope</v>
      </c>
      <c r="DP93" s="51" t="str">
        <f t="shared" ca="1" si="104"/>
        <v>Slope</v>
      </c>
      <c r="DQ93" s="51" t="str">
        <f t="shared" ca="1" si="105"/>
        <v>Slope</v>
      </c>
      <c r="DR93" s="51" t="str">
        <f t="shared" ca="1" si="106"/>
        <v>Slope</v>
      </c>
      <c r="DS93" s="51" t="str">
        <f t="shared" ca="1" si="107"/>
        <v>Slope</v>
      </c>
      <c r="DT93" s="51" t="str">
        <f t="shared" ca="1" si="108"/>
        <v>Slope</v>
      </c>
      <c r="DU93" s="51" t="str">
        <f t="shared" ca="1" si="109"/>
        <v>Slope</v>
      </c>
      <c r="DV93" s="51" t="str">
        <f t="shared" ca="1" si="110"/>
        <v>Slope</v>
      </c>
      <c r="DW93" s="51" t="str">
        <f t="shared" ca="1" si="111"/>
        <v>Slope</v>
      </c>
      <c r="DX93" s="51" t="str">
        <f t="shared" ca="1" si="112"/>
        <v>Slope</v>
      </c>
      <c r="DY93" s="51" t="str">
        <f t="shared" ca="1" si="113"/>
        <v>Slope</v>
      </c>
      <c r="DZ93" s="51" t="str">
        <f t="shared" ca="1" si="114"/>
        <v>Slope</v>
      </c>
      <c r="EA93" s="51" t="str">
        <f t="shared" ca="1" si="115"/>
        <v>Slope</v>
      </c>
      <c r="EB93" s="51" t="str">
        <f t="shared" ca="1" si="116"/>
        <v>Slope</v>
      </c>
      <c r="EC93" s="51" t="str">
        <f t="shared" ca="1" si="117"/>
        <v>Slope</v>
      </c>
      <c r="EE93" s="52">
        <f t="shared" ca="1" si="118"/>
        <v>0</v>
      </c>
      <c r="EF93" s="52">
        <f t="shared" ca="1" si="119"/>
        <v>0</v>
      </c>
      <c r="EG93" s="52">
        <f t="shared" ca="1" si="120"/>
        <v>0</v>
      </c>
      <c r="EH93" s="52">
        <f t="shared" ca="1" si="121"/>
        <v>0</v>
      </c>
      <c r="EI93" s="52">
        <f t="shared" ca="1" si="122"/>
        <v>0</v>
      </c>
      <c r="EJ93" s="52">
        <f t="shared" ca="1" si="123"/>
        <v>0</v>
      </c>
      <c r="EK93" s="52">
        <f t="shared" ca="1" si="124"/>
        <v>0</v>
      </c>
      <c r="EL93" s="52">
        <f t="shared" ca="1" si="125"/>
        <v>0</v>
      </c>
      <c r="EM93" s="52">
        <f t="shared" ca="1" si="126"/>
        <v>1.0818750992642845E-2</v>
      </c>
      <c r="EN93" s="52">
        <f t="shared" ca="1" si="127"/>
        <v>0.15248533654211438</v>
      </c>
      <c r="EO93" s="52">
        <f t="shared" ca="1" si="128"/>
        <v>0.31931292163963698</v>
      </c>
      <c r="EP93" s="52">
        <f t="shared" ca="1" si="129"/>
        <v>0.50049205518392204</v>
      </c>
      <c r="EQ93" s="52">
        <f t="shared" ca="1" si="130"/>
        <v>0.69446184835100744</v>
      </c>
      <c r="ER93" s="52">
        <f t="shared" ca="1" si="131"/>
        <v>0.90657009542323308</v>
      </c>
      <c r="ES93" s="52">
        <f t="shared" ca="1" si="132"/>
        <v>0.87000061264707773</v>
      </c>
      <c r="ET93" s="52">
        <f t="shared" ca="1" si="133"/>
        <v>0.6479256206837547</v>
      </c>
      <c r="EU93" s="52">
        <f t="shared" ca="1" si="134"/>
        <v>0.44018762954806701</v>
      </c>
      <c r="EV93" s="52">
        <f t="shared" ca="1" si="135"/>
        <v>0.26061159630241515</v>
      </c>
      <c r="EW93" s="52">
        <f t="shared" ca="1" si="136"/>
        <v>0.11330753071679811</v>
      </c>
      <c r="EX93" s="52">
        <f t="shared" ca="1" si="137"/>
        <v>0</v>
      </c>
      <c r="EY93" s="52">
        <f t="shared" ca="1" si="138"/>
        <v>0</v>
      </c>
      <c r="EZ93" s="52">
        <f t="shared" ca="1" si="139"/>
        <v>0</v>
      </c>
      <c r="FA93" s="52">
        <f t="shared" ca="1" si="140"/>
        <v>0</v>
      </c>
      <c r="FB93" s="52">
        <f t="shared" ca="1" si="141"/>
        <v>0</v>
      </c>
      <c r="FC93" s="52">
        <f t="shared" ca="1" si="142"/>
        <v>0</v>
      </c>
      <c r="FD93" s="52">
        <f t="shared" ca="1" si="143"/>
        <v>0</v>
      </c>
      <c r="FE93" s="52">
        <f t="shared" ca="1" si="144"/>
        <v>0</v>
      </c>
      <c r="FF93" s="52">
        <f t="shared" ca="1" si="145"/>
        <v>0</v>
      </c>
      <c r="FG93" s="52">
        <f t="shared" ca="1" si="146"/>
        <v>0</v>
      </c>
      <c r="FH93" s="52">
        <f t="shared" ca="1" si="147"/>
        <v>0</v>
      </c>
      <c r="FI93" s="52">
        <f t="shared" ca="1" si="148"/>
        <v>0</v>
      </c>
      <c r="FK93" s="52">
        <f t="shared" ca="1" si="149"/>
        <v>0.90657009542323308</v>
      </c>
      <c r="FL93" s="59">
        <f t="shared" ca="1" si="150"/>
        <v>13</v>
      </c>
      <c r="FM93" s="59" t="str">
        <f t="shared" ca="1" si="151"/>
        <v>Slope</v>
      </c>
      <c r="FN93" s="52">
        <f t="shared" ca="1" si="152"/>
        <v>0.6</v>
      </c>
      <c r="FP93" s="52">
        <f t="shared" ca="1" si="153"/>
        <v>0.33333333333333331</v>
      </c>
      <c r="FQ93" s="52">
        <f t="shared" ca="1" si="154"/>
        <v>0.33333333333333331</v>
      </c>
      <c r="FR93" s="52">
        <f t="shared" ca="1" si="155"/>
        <v>0.32222222222222219</v>
      </c>
      <c r="FS93" s="52">
        <f t="shared" ca="1" si="156"/>
        <v>0.31111111111111112</v>
      </c>
      <c r="FT93" s="52">
        <f t="shared" ca="1" si="157"/>
        <v>0.3</v>
      </c>
      <c r="FU93" s="52">
        <f t="shared" ca="1" si="158"/>
        <v>0.28888888888888886</v>
      </c>
      <c r="FV93" s="52">
        <f t="shared" ca="1" si="159"/>
        <v>0.27777777777777779</v>
      </c>
      <c r="FW93" s="52">
        <f t="shared" ca="1" si="160"/>
        <v>0.26666666666666666</v>
      </c>
      <c r="FX93" s="52">
        <f t="shared" ca="1" si="161"/>
        <v>0.2591618058864365</v>
      </c>
      <c r="FY93" s="52">
        <f t="shared" ca="1" si="162"/>
        <v>0.29527288995848261</v>
      </c>
      <c r="FZ93" s="52">
        <f t="shared" ca="1" si="163"/>
        <v>0.33977097387987898</v>
      </c>
      <c r="GA93" s="52">
        <f t="shared" ca="1" si="164"/>
        <v>0.38905290728352959</v>
      </c>
      <c r="GB93" s="52">
        <f t="shared" ca="1" si="165"/>
        <v>0.44259839389478023</v>
      </c>
      <c r="GC93" s="52">
        <f t="shared" ca="1" si="166"/>
        <v>0.50219003180774435</v>
      </c>
      <c r="GD93" s="52">
        <f t="shared" ca="1" si="167"/>
        <v>0.47888909310458144</v>
      </c>
      <c r="GE93" s="52">
        <f t="shared" ca="1" si="168"/>
        <v>0.39375298467236264</v>
      </c>
      <c r="GF93" s="52">
        <f t="shared" ca="1" si="169"/>
        <v>0.3133958765160223</v>
      </c>
      <c r="GG93" s="52">
        <f t="shared" ca="1" si="170"/>
        <v>0.24242608765636059</v>
      </c>
      <c r="GH93" s="52">
        <f t="shared" ca="1" si="171"/>
        <v>0.18221362135004379</v>
      </c>
      <c r="GI93" s="52">
        <f t="shared" ca="1" si="172"/>
        <v>0.13333333333333333</v>
      </c>
      <c r="GJ93" s="52">
        <f t="shared" ca="1" si="173"/>
        <v>0.12222222222222223</v>
      </c>
      <c r="GK93" s="52">
        <f t="shared" ca="1" si="174"/>
        <v>0.11111111111111112</v>
      </c>
      <c r="GL93" s="52">
        <f t="shared" ca="1" si="175"/>
        <v>0.1</v>
      </c>
      <c r="GM93" s="52">
        <f t="shared" ca="1" si="176"/>
        <v>8.8888888888888906E-2</v>
      </c>
      <c r="GN93" s="52">
        <f t="shared" ca="1" si="177"/>
        <v>7.7777777777777751E-2</v>
      </c>
      <c r="GO93" s="52">
        <f t="shared" ca="1" si="178"/>
        <v>6.6666666666666652E-2</v>
      </c>
      <c r="GP93" s="52">
        <f t="shared" ca="1" si="179"/>
        <v>5.5555555555555539E-2</v>
      </c>
      <c r="GQ93" s="52">
        <f t="shared" ca="1" si="180"/>
        <v>4.4444444444444432E-2</v>
      </c>
      <c r="GR93" s="52">
        <f t="shared" ca="1" si="181"/>
        <v>3.3333333333333326E-2</v>
      </c>
      <c r="GS93" s="52">
        <f t="shared" ca="1" si="182"/>
        <v>2.2222222222222216E-2</v>
      </c>
      <c r="GT93" s="52">
        <f t="shared" ca="1" si="183"/>
        <v>1.1111111111111108E-2</v>
      </c>
      <c r="GV93" s="52">
        <f t="shared" ca="1" si="184"/>
        <v>0.50219003180774435</v>
      </c>
      <c r="GW93" s="59">
        <f t="shared" ca="1" si="185"/>
        <v>13</v>
      </c>
      <c r="GX93" s="52">
        <f t="shared" ca="1" si="186"/>
        <v>0.90657009542323308</v>
      </c>
      <c r="GY93" s="52" t="str">
        <f t="shared" ca="1" si="187"/>
        <v>Slope</v>
      </c>
      <c r="GZ93" s="52">
        <f t="shared" ca="1" si="188"/>
        <v>0.6</v>
      </c>
      <c r="HB93" s="58">
        <f t="shared" si="189"/>
        <v>3.0797302722930901E-2</v>
      </c>
      <c r="HC93" s="58"/>
      <c r="HE93" s="52">
        <f t="shared" si="190"/>
        <v>0.84755335152149203</v>
      </c>
      <c r="HF93" s="52">
        <f t="shared" si="191"/>
        <v>0</v>
      </c>
      <c r="HH93" s="52">
        <f t="shared" ca="1" si="192"/>
        <v>0.90657009542323308</v>
      </c>
      <c r="HI93" s="52" t="str">
        <f t="shared" ca="1" si="193"/>
        <v>Slope</v>
      </c>
      <c r="HJ93" s="59">
        <f t="shared" ca="1" si="194"/>
        <v>2</v>
      </c>
      <c r="HK93" s="52">
        <f t="shared" ca="1" si="195"/>
        <v>0.6</v>
      </c>
      <c r="HL93" s="52">
        <f t="shared" si="196"/>
        <v>0</v>
      </c>
      <c r="HM93" s="52">
        <f t="shared" si="197"/>
        <v>20</v>
      </c>
      <c r="HN93" s="52">
        <f t="shared" si="198"/>
        <v>-20</v>
      </c>
      <c r="HP93" s="52">
        <f t="shared" si="201"/>
        <v>5.0111189484595997E-4</v>
      </c>
      <c r="HR93" s="52">
        <f t="shared" si="199"/>
        <v>5.1667374229903641E-4</v>
      </c>
      <c r="HS93">
        <f t="shared" si="200"/>
        <v>6.0499222383245252E-3</v>
      </c>
    </row>
    <row r="94" spans="1:227" x14ac:dyDescent="0.2">
      <c r="A94" s="45">
        <v>56</v>
      </c>
      <c r="B94" s="35">
        <f t="shared" si="38"/>
        <v>6.3657407407407465E-3</v>
      </c>
      <c r="C94" s="28">
        <v>-3.0797302722930899</v>
      </c>
      <c r="D94" s="95">
        <v>0</v>
      </c>
      <c r="E94" s="95">
        <v>999999</v>
      </c>
      <c r="F94" s="37">
        <f t="shared" si="202"/>
        <v>166666.5</v>
      </c>
      <c r="G94" s="38">
        <f t="shared" si="205"/>
        <v>0</v>
      </c>
      <c r="H94" s="102">
        <v>20</v>
      </c>
      <c r="I94" s="102">
        <v>2000</v>
      </c>
      <c r="J94" s="28">
        <v>-3.8673412799835201</v>
      </c>
      <c r="K94" s="126">
        <f t="shared" si="206"/>
        <v>-3.8673412799835195E-2</v>
      </c>
      <c r="L94" s="30">
        <f t="shared" si="203"/>
        <v>-3.8673412799835195E-2</v>
      </c>
      <c r="M94" s="101">
        <f t="shared" si="204"/>
        <v>-3.0797302722930899</v>
      </c>
      <c r="N94" s="103">
        <f t="shared" si="39"/>
        <v>3.9380550384521501E-4</v>
      </c>
      <c r="P94" s="85" t="s">
        <v>78</v>
      </c>
      <c r="Q94" s="60" t="s">
        <v>64</v>
      </c>
      <c r="R94">
        <f ca="1">COUNTIF($HI$39:$HI$398, Q94)</f>
        <v>0</v>
      </c>
      <c r="S94" s="83">
        <f ca="1">R94 / $R$96</f>
        <v>0</v>
      </c>
      <c r="AD94" s="52">
        <f t="shared" ca="1" si="40"/>
        <v>0.99153393496178877</v>
      </c>
      <c r="AE94" s="52">
        <f t="shared" ca="1" si="40"/>
        <v>1.0000000000000007</v>
      </c>
      <c r="AF94" s="52">
        <f t="shared" ca="1" si="40"/>
        <v>0.99180925807406761</v>
      </c>
      <c r="AG94" s="52">
        <f t="shared" ca="1" si="40"/>
        <v>0.96916153453351173</v>
      </c>
      <c r="AH94" s="52">
        <f t="shared" ca="1" si="41"/>
        <v>0.93552093255328739</v>
      </c>
      <c r="AI94" s="52">
        <f t="shared" ca="1" si="41"/>
        <v>0.89191671701787223</v>
      </c>
      <c r="AJ94" s="52">
        <f t="shared" ca="1" si="41"/>
        <v>0.83642690833579791</v>
      </c>
      <c r="AK94" s="52">
        <f t="shared" ca="1" si="41"/>
        <v>0.76407605675014167</v>
      </c>
      <c r="AL94" s="52">
        <f t="shared" ca="1" si="42"/>
        <v>0.67110869137181484</v>
      </c>
      <c r="AM94" s="52">
        <f t="shared" ca="1" si="42"/>
        <v>0.55702856579122317</v>
      </c>
      <c r="AN94" s="52">
        <f t="shared" ca="1" si="42"/>
        <v>0.41824832031289483</v>
      </c>
      <c r="AO94" s="52">
        <f t="shared" ca="1" si="42"/>
        <v>0.2508572177753674</v>
      </c>
      <c r="AP94" s="52">
        <f t="shared" ca="1" si="43"/>
        <v>5.33770620950502E-2</v>
      </c>
      <c r="AQ94" s="52">
        <f t="shared" ca="1" si="43"/>
        <v>-0.15530297093073264</v>
      </c>
      <c r="AR94" s="52">
        <f t="shared" ca="1" si="43"/>
        <v>-0.35314875900707465</v>
      </c>
      <c r="AS94" s="52">
        <f t="shared" ca="1" si="43"/>
        <v>-0.52378264210854952</v>
      </c>
      <c r="AT94" s="52">
        <f t="shared" ca="1" si="44"/>
        <v>-0.64775237407452435</v>
      </c>
      <c r="AU94" s="52">
        <f t="shared" ca="1" si="44"/>
        <v>-0.73443407614918144</v>
      </c>
      <c r="AV94" s="52">
        <f t="shared" ca="1" si="44"/>
        <v>-0.79942989429279787</v>
      </c>
      <c r="AW94" s="52">
        <f t="shared" ca="1" si="44"/>
        <v>-0.85308794514718167</v>
      </c>
      <c r="AX94" s="52">
        <f t="shared" ca="1" si="45"/>
        <v>-0.89903901309211198</v>
      </c>
      <c r="AY94" s="52">
        <f t="shared" ca="1" si="45"/>
        <v>-0.93677299865695141</v>
      </c>
      <c r="AZ94" s="52">
        <f t="shared" ca="1" si="45"/>
        <v>-0.96524804486229776</v>
      </c>
      <c r="BA94" s="52">
        <f t="shared" ca="1" si="45"/>
        <v>-0.98355913235076453</v>
      </c>
      <c r="BB94" s="52">
        <f t="shared" ca="1" si="46"/>
        <v>-0.99148698950479297</v>
      </c>
      <c r="BC94" s="52">
        <f t="shared" ca="1" si="46"/>
        <v>-0.9898399476252534</v>
      </c>
      <c r="BD94" s="52">
        <f t="shared" ca="1" si="46"/>
        <v>-0.98030661895059479</v>
      </c>
      <c r="BE94" s="52">
        <f t="shared" ca="1" si="46"/>
        <v>-0.96167786076689266</v>
      </c>
      <c r="BF94" s="52">
        <f t="shared" ca="1" si="47"/>
        <v>-0.93197741417804603</v>
      </c>
      <c r="BG94" s="52">
        <f t="shared" ca="1" si="47"/>
        <v>-0.89151269128791821</v>
      </c>
      <c r="BH94" s="52">
        <f t="shared" ca="1" si="47"/>
        <v>-0.84195712540443457</v>
      </c>
      <c r="BJ94" s="52">
        <f t="shared" si="48"/>
        <v>-1.9336706399917601E-3</v>
      </c>
      <c r="BK94" s="52">
        <f t="shared" si="49"/>
        <v>1.2322856474427447E-2</v>
      </c>
      <c r="BL94" s="52">
        <f t="shared" si="50"/>
        <v>6.1614282372137233E-4</v>
      </c>
      <c r="BM94" s="52">
        <f t="shared" si="51"/>
        <v>6.1614282372137233E-4</v>
      </c>
      <c r="BN94" s="52">
        <f t="shared" si="52"/>
        <v>0</v>
      </c>
      <c r="BO94" s="52">
        <f t="shared" si="53"/>
        <v>0</v>
      </c>
      <c r="BP94" s="52">
        <f t="shared" si="54"/>
        <v>6.1086047807238607E-3</v>
      </c>
      <c r="BQ94" s="52">
        <f t="shared" si="55"/>
        <v>0.05</v>
      </c>
      <c r="BS94" s="52">
        <f t="shared" ca="1" si="56"/>
        <v>1.2090999363591115</v>
      </c>
      <c r="BT94" s="52">
        <f t="shared" ca="1" si="57"/>
        <v>1.2322856474427444</v>
      </c>
      <c r="BU94" s="52">
        <f t="shared" ca="1" si="58"/>
        <v>1.2410836543347086</v>
      </c>
      <c r="BV94" s="52">
        <f t="shared" ca="1" si="59"/>
        <v>1.2376455039747301</v>
      </c>
      <c r="BW94" s="52">
        <f t="shared" ca="1" si="60"/>
        <v>1.2195141760992911</v>
      </c>
      <c r="BX94" s="52">
        <f t="shared" ca="1" si="61"/>
        <v>1.1739625701861038</v>
      </c>
      <c r="BY94" s="52">
        <f t="shared" ca="1" si="62"/>
        <v>1.0985243904794899</v>
      </c>
      <c r="BZ94" s="52">
        <f t="shared" ca="1" si="63"/>
        <v>0.98978579897553676</v>
      </c>
      <c r="CA94" s="52">
        <f t="shared" ca="1" si="64"/>
        <v>0.84811921342606522</v>
      </c>
      <c r="CB94" s="52">
        <f t="shared" ca="1" si="65"/>
        <v>0.68129162832854262</v>
      </c>
      <c r="CC94" s="52">
        <f t="shared" ca="1" si="66"/>
        <v>0.50011249478425757</v>
      </c>
      <c r="CD94" s="52">
        <f t="shared" ca="1" si="67"/>
        <v>0.30614270161717205</v>
      </c>
      <c r="CE94" s="52">
        <f t="shared" ca="1" si="68"/>
        <v>9.4034454544946466E-2</v>
      </c>
      <c r="CF94" s="52">
        <f t="shared" ca="1" si="69"/>
        <v>-0.12939483738474269</v>
      </c>
      <c r="CG94" s="52">
        <f t="shared" ca="1" si="70"/>
        <v>-0.35146982934806581</v>
      </c>
      <c r="CH94" s="52">
        <f t="shared" ca="1" si="71"/>
        <v>-0.55920782048375339</v>
      </c>
      <c r="CI94" s="52">
        <f t="shared" ca="1" si="72"/>
        <v>-0.73878385372940525</v>
      </c>
      <c r="CJ94" s="52">
        <f t="shared" ca="1" si="73"/>
        <v>-0.88608791931502229</v>
      </c>
      <c r="CK94" s="52">
        <f t="shared" ca="1" si="74"/>
        <v>-1.0035310336538856</v>
      </c>
      <c r="CL94" s="52">
        <f t="shared" ca="1" si="75"/>
        <v>-1.095706522464752</v>
      </c>
      <c r="CM94" s="52">
        <f t="shared" ca="1" si="76"/>
        <v>-1.166858162670847</v>
      </c>
      <c r="CN94" s="52">
        <f t="shared" ca="1" si="77"/>
        <v>-1.2181635971271223</v>
      </c>
      <c r="CO94" s="52">
        <f t="shared" ca="1" si="78"/>
        <v>-1.2530504017467463</v>
      </c>
      <c r="CP94" s="52">
        <f t="shared" ca="1" si="79"/>
        <v>-1.2742311017167183</v>
      </c>
      <c r="CQ94" s="52">
        <f t="shared" ca="1" si="80"/>
        <v>-1.2894018494914614</v>
      </c>
      <c r="CR94" s="52">
        <f t="shared" ca="1" si="81"/>
        <v>-1.3016886726742791</v>
      </c>
      <c r="CS94" s="52">
        <f t="shared" ca="1" si="82"/>
        <v>-1.2972144918936874</v>
      </c>
      <c r="CT94" s="52">
        <f t="shared" ca="1" si="83"/>
        <v>-1.2731538253926462</v>
      </c>
      <c r="CU94" s="52">
        <f t="shared" ca="1" si="84"/>
        <v>-1.2284514887799176</v>
      </c>
      <c r="CV94" s="52">
        <f t="shared" ca="1" si="85"/>
        <v>-1.1675652019198866</v>
      </c>
      <c r="CW94" s="52">
        <f t="shared" ca="1" si="86"/>
        <v>-1.0908632889510164</v>
      </c>
      <c r="CY94" s="51" t="str">
        <f t="shared" ca="1" si="87"/>
        <v>Slope</v>
      </c>
      <c r="CZ94" s="51" t="str">
        <f t="shared" ca="1" si="88"/>
        <v>Slope</v>
      </c>
      <c r="DA94" s="51" t="str">
        <f t="shared" ca="1" si="89"/>
        <v>Slope</v>
      </c>
      <c r="DB94" s="51" t="str">
        <f t="shared" ca="1" si="90"/>
        <v>Slope</v>
      </c>
      <c r="DC94" s="51" t="str">
        <f t="shared" ca="1" si="91"/>
        <v>Slope</v>
      </c>
      <c r="DD94" s="51" t="str">
        <f t="shared" ca="1" si="92"/>
        <v>Slope</v>
      </c>
      <c r="DE94" s="51" t="str">
        <f t="shared" ca="1" si="93"/>
        <v>Slope</v>
      </c>
      <c r="DF94" s="51" t="str">
        <f t="shared" ca="1" si="94"/>
        <v>Slope</v>
      </c>
      <c r="DG94" s="51" t="str">
        <f t="shared" ca="1" si="95"/>
        <v>Slope</v>
      </c>
      <c r="DH94" s="51" t="str">
        <f t="shared" ca="1" si="96"/>
        <v>Slope</v>
      </c>
      <c r="DI94" s="51" t="str">
        <f t="shared" ca="1" si="97"/>
        <v>Slope</v>
      </c>
      <c r="DJ94" s="51" t="str">
        <f t="shared" ca="1" si="98"/>
        <v>Slope</v>
      </c>
      <c r="DK94" s="51" t="str">
        <f t="shared" ca="1" si="99"/>
        <v>Slope</v>
      </c>
      <c r="DL94" s="51" t="str">
        <f t="shared" ca="1" si="100"/>
        <v>Slope</v>
      </c>
      <c r="DM94" s="51" t="str">
        <f t="shared" ca="1" si="101"/>
        <v>Slope</v>
      </c>
      <c r="DN94" s="51" t="str">
        <f t="shared" ca="1" si="102"/>
        <v>Slope</v>
      </c>
      <c r="DO94" s="51" t="str">
        <f t="shared" ca="1" si="103"/>
        <v>Slope</v>
      </c>
      <c r="DP94" s="51" t="str">
        <f t="shared" ca="1" si="104"/>
        <v>Slope</v>
      </c>
      <c r="DQ94" s="51" t="str">
        <f t="shared" ca="1" si="105"/>
        <v>Slope</v>
      </c>
      <c r="DR94" s="51" t="str">
        <f t="shared" ca="1" si="106"/>
        <v>Slope</v>
      </c>
      <c r="DS94" s="51" t="str">
        <f t="shared" ca="1" si="107"/>
        <v>Slope</v>
      </c>
      <c r="DT94" s="51" t="str">
        <f t="shared" ca="1" si="108"/>
        <v>Slope</v>
      </c>
      <c r="DU94" s="51" t="str">
        <f t="shared" ca="1" si="109"/>
        <v>Slope</v>
      </c>
      <c r="DV94" s="51" t="str">
        <f t="shared" ca="1" si="110"/>
        <v>Slope</v>
      </c>
      <c r="DW94" s="51" t="str">
        <f t="shared" ca="1" si="111"/>
        <v>Slope</v>
      </c>
      <c r="DX94" s="51" t="str">
        <f t="shared" ca="1" si="112"/>
        <v>Slope</v>
      </c>
      <c r="DY94" s="51" t="str">
        <f t="shared" ca="1" si="113"/>
        <v>Slope</v>
      </c>
      <c r="DZ94" s="51" t="str">
        <f t="shared" ca="1" si="114"/>
        <v>Slope</v>
      </c>
      <c r="EA94" s="51" t="str">
        <f t="shared" ca="1" si="115"/>
        <v>Slope</v>
      </c>
      <c r="EB94" s="51" t="str">
        <f t="shared" ca="1" si="116"/>
        <v>Slope</v>
      </c>
      <c r="EC94" s="51" t="str">
        <f t="shared" ca="1" si="117"/>
        <v>Slope</v>
      </c>
      <c r="EE94" s="52">
        <f t="shared" ca="1" si="118"/>
        <v>0</v>
      </c>
      <c r="EF94" s="52">
        <f t="shared" ca="1" si="119"/>
        <v>0</v>
      </c>
      <c r="EG94" s="52">
        <f t="shared" ca="1" si="120"/>
        <v>0</v>
      </c>
      <c r="EH94" s="52">
        <f t="shared" ca="1" si="121"/>
        <v>0</v>
      </c>
      <c r="EI94" s="52">
        <f t="shared" ca="1" si="122"/>
        <v>0</v>
      </c>
      <c r="EJ94" s="52">
        <f t="shared" ca="1" si="123"/>
        <v>0</v>
      </c>
      <c r="EK94" s="52">
        <f t="shared" ca="1" si="124"/>
        <v>0</v>
      </c>
      <c r="EL94" s="52">
        <f t="shared" ca="1" si="125"/>
        <v>1.0830343848184598E-2</v>
      </c>
      <c r="EM94" s="52">
        <f t="shared" ca="1" si="126"/>
        <v>0.15249692939765613</v>
      </c>
      <c r="EN94" s="52">
        <f t="shared" ca="1" si="127"/>
        <v>0.31932451449517874</v>
      </c>
      <c r="EO94" s="52">
        <f t="shared" ca="1" si="128"/>
        <v>0.50050364803946379</v>
      </c>
      <c r="EP94" s="52">
        <f t="shared" ca="1" si="129"/>
        <v>0.6944734412065493</v>
      </c>
      <c r="EQ94" s="52">
        <f t="shared" ca="1" si="130"/>
        <v>0.90658168827877494</v>
      </c>
      <c r="ER94" s="52">
        <f t="shared" ca="1" si="131"/>
        <v>0.86998901979153587</v>
      </c>
      <c r="ES94" s="52">
        <f t="shared" ca="1" si="132"/>
        <v>0.64791402782821284</v>
      </c>
      <c r="ET94" s="52">
        <f t="shared" ca="1" si="133"/>
        <v>0.44017603669252525</v>
      </c>
      <c r="EU94" s="52">
        <f t="shared" ca="1" si="134"/>
        <v>0.2606000034468734</v>
      </c>
      <c r="EV94" s="52">
        <f t="shared" ca="1" si="135"/>
        <v>0.11329593786125636</v>
      </c>
      <c r="EW94" s="52">
        <f t="shared" ca="1" si="136"/>
        <v>0</v>
      </c>
      <c r="EX94" s="52">
        <f t="shared" ca="1" si="137"/>
        <v>0</v>
      </c>
      <c r="EY94" s="52">
        <f t="shared" ca="1" si="138"/>
        <v>0</v>
      </c>
      <c r="EZ94" s="52">
        <f t="shared" ca="1" si="139"/>
        <v>0</v>
      </c>
      <c r="FA94" s="52">
        <f t="shared" ca="1" si="140"/>
        <v>0</v>
      </c>
      <c r="FB94" s="52">
        <f t="shared" ca="1" si="141"/>
        <v>0</v>
      </c>
      <c r="FC94" s="52">
        <f t="shared" ca="1" si="142"/>
        <v>0</v>
      </c>
      <c r="FD94" s="52">
        <f t="shared" ca="1" si="143"/>
        <v>0</v>
      </c>
      <c r="FE94" s="52">
        <f t="shared" ca="1" si="144"/>
        <v>0</v>
      </c>
      <c r="FF94" s="52">
        <f t="shared" ca="1" si="145"/>
        <v>0</v>
      </c>
      <c r="FG94" s="52">
        <f t="shared" ca="1" si="146"/>
        <v>0</v>
      </c>
      <c r="FH94" s="52">
        <f t="shared" ca="1" si="147"/>
        <v>0</v>
      </c>
      <c r="FI94" s="52">
        <f t="shared" ca="1" si="148"/>
        <v>0</v>
      </c>
      <c r="FK94" s="52">
        <f t="shared" ca="1" si="149"/>
        <v>0.90658168827877494</v>
      </c>
      <c r="FL94" s="59">
        <f t="shared" ca="1" si="150"/>
        <v>12</v>
      </c>
      <c r="FM94" s="59" t="str">
        <f t="shared" ca="1" si="151"/>
        <v>Slope</v>
      </c>
      <c r="FN94" s="52">
        <f t="shared" ca="1" si="152"/>
        <v>0.6333333333333333</v>
      </c>
      <c r="FP94" s="52">
        <f t="shared" ca="1" si="153"/>
        <v>0.33333333333333331</v>
      </c>
      <c r="FQ94" s="52">
        <f t="shared" ca="1" si="154"/>
        <v>0.33333333333333331</v>
      </c>
      <c r="FR94" s="52">
        <f t="shared" ca="1" si="155"/>
        <v>0.32222222222222219</v>
      </c>
      <c r="FS94" s="52">
        <f t="shared" ca="1" si="156"/>
        <v>0.31111111111111112</v>
      </c>
      <c r="FT94" s="52">
        <f t="shared" ca="1" si="157"/>
        <v>0.3</v>
      </c>
      <c r="FU94" s="52">
        <f t="shared" ca="1" si="158"/>
        <v>0.28888888888888886</v>
      </c>
      <c r="FV94" s="52">
        <f t="shared" ca="1" si="159"/>
        <v>0.27777777777777779</v>
      </c>
      <c r="FW94" s="52">
        <f t="shared" ca="1" si="160"/>
        <v>0.2702767812827282</v>
      </c>
      <c r="FX94" s="52">
        <f t="shared" ca="1" si="161"/>
        <v>0.30638786535477425</v>
      </c>
      <c r="FY94" s="52">
        <f t="shared" ca="1" si="162"/>
        <v>0.35088594927617067</v>
      </c>
      <c r="FZ94" s="52">
        <f t="shared" ca="1" si="163"/>
        <v>0.40016788267982123</v>
      </c>
      <c r="GA94" s="52">
        <f t="shared" ca="1" si="164"/>
        <v>0.45371336929107198</v>
      </c>
      <c r="GB94" s="52">
        <f t="shared" ca="1" si="165"/>
        <v>0.51330500720403605</v>
      </c>
      <c r="GC94" s="52">
        <f t="shared" ca="1" si="166"/>
        <v>0.48999633993051195</v>
      </c>
      <c r="GD94" s="52">
        <f t="shared" ca="1" si="167"/>
        <v>0.40486023149829314</v>
      </c>
      <c r="GE94" s="52">
        <f t="shared" ca="1" si="168"/>
        <v>0.32450312334195286</v>
      </c>
      <c r="GF94" s="52">
        <f t="shared" ca="1" si="169"/>
        <v>0.2535333344822911</v>
      </c>
      <c r="GG94" s="52">
        <f t="shared" ca="1" si="170"/>
        <v>0.19332086817597433</v>
      </c>
      <c r="GH94" s="52">
        <f t="shared" ca="1" si="171"/>
        <v>0.14444444444444443</v>
      </c>
      <c r="GI94" s="52">
        <f t="shared" ca="1" si="172"/>
        <v>0.13333333333333333</v>
      </c>
      <c r="GJ94" s="52">
        <f t="shared" ca="1" si="173"/>
        <v>0.12222222222222223</v>
      </c>
      <c r="GK94" s="52">
        <f t="shared" ca="1" si="174"/>
        <v>0.11111111111111112</v>
      </c>
      <c r="GL94" s="52">
        <f t="shared" ca="1" si="175"/>
        <v>0.1</v>
      </c>
      <c r="GM94" s="52">
        <f t="shared" ca="1" si="176"/>
        <v>8.8888888888888906E-2</v>
      </c>
      <c r="GN94" s="52">
        <f t="shared" ca="1" si="177"/>
        <v>7.7777777777777751E-2</v>
      </c>
      <c r="GO94" s="52">
        <f t="shared" ca="1" si="178"/>
        <v>6.6666666666666652E-2</v>
      </c>
      <c r="GP94" s="52">
        <f t="shared" ca="1" si="179"/>
        <v>5.5555555555555539E-2</v>
      </c>
      <c r="GQ94" s="52">
        <f t="shared" ca="1" si="180"/>
        <v>4.4444444444444432E-2</v>
      </c>
      <c r="GR94" s="52">
        <f t="shared" ca="1" si="181"/>
        <v>3.3333333333333326E-2</v>
      </c>
      <c r="GS94" s="52">
        <f t="shared" ca="1" si="182"/>
        <v>2.2222222222222216E-2</v>
      </c>
      <c r="GT94" s="52">
        <f t="shared" ca="1" si="183"/>
        <v>1.1111111111111108E-2</v>
      </c>
      <c r="GV94" s="52">
        <f t="shared" ca="1" si="184"/>
        <v>0.51330500720403605</v>
      </c>
      <c r="GW94" s="59">
        <f t="shared" ca="1" si="185"/>
        <v>12</v>
      </c>
      <c r="GX94" s="52">
        <f t="shared" ca="1" si="186"/>
        <v>0.90658168827877494</v>
      </c>
      <c r="GY94" s="52" t="str">
        <f t="shared" ca="1" si="187"/>
        <v>Slope</v>
      </c>
      <c r="GZ94" s="52">
        <f t="shared" ca="1" si="188"/>
        <v>0.6333333333333333</v>
      </c>
      <c r="HB94" s="58">
        <f t="shared" si="189"/>
        <v>3.8673412799835195E-2</v>
      </c>
      <c r="HC94" s="58"/>
      <c r="HE94" s="52">
        <f t="shared" si="190"/>
        <v>0.8085666066408157</v>
      </c>
      <c r="HF94" s="52">
        <f t="shared" si="191"/>
        <v>0</v>
      </c>
      <c r="HH94" s="52">
        <f t="shared" ca="1" si="192"/>
        <v>0.90658168827877494</v>
      </c>
      <c r="HI94" s="52" t="str">
        <f t="shared" ca="1" si="193"/>
        <v>Slope</v>
      </c>
      <c r="HJ94" s="59">
        <f t="shared" ca="1" si="194"/>
        <v>2</v>
      </c>
      <c r="HK94" s="52">
        <f t="shared" ca="1" si="195"/>
        <v>0.6333333333333333</v>
      </c>
      <c r="HL94" s="52">
        <f t="shared" si="196"/>
        <v>0</v>
      </c>
      <c r="HM94" s="52">
        <f t="shared" si="197"/>
        <v>20</v>
      </c>
      <c r="HN94" s="52">
        <f t="shared" si="198"/>
        <v>-20</v>
      </c>
      <c r="HP94" s="52">
        <f t="shared" si="201"/>
        <v>3.9380550384521501E-4</v>
      </c>
      <c r="HR94" s="52">
        <f t="shared" si="199"/>
        <v>5.040453163303565E-4</v>
      </c>
      <c r="HS94">
        <f t="shared" si="200"/>
        <v>6.1086047807238607E-3</v>
      </c>
    </row>
    <row r="95" spans="1:227" x14ac:dyDescent="0.2">
      <c r="A95" s="45">
        <v>57</v>
      </c>
      <c r="B95" s="35">
        <f t="shared" si="38"/>
        <v>6.4814814814814874E-3</v>
      </c>
      <c r="C95" s="28">
        <v>-3.8673412799835201</v>
      </c>
      <c r="D95" s="95">
        <v>0</v>
      </c>
      <c r="E95" s="95">
        <v>999999</v>
      </c>
      <c r="F95" s="37">
        <f t="shared" si="202"/>
        <v>166666.5</v>
      </c>
      <c r="G95" s="38">
        <f t="shared" si="205"/>
        <v>0</v>
      </c>
      <c r="H95" s="102">
        <v>20</v>
      </c>
      <c r="I95" s="102">
        <v>2000</v>
      </c>
      <c r="J95" s="28">
        <v>-4.2722368240356401</v>
      </c>
      <c r="K95" s="126">
        <f t="shared" si="206"/>
        <v>-4.2722368240356405E-2</v>
      </c>
      <c r="L95" s="30">
        <f t="shared" si="203"/>
        <v>-4.2722368240356405E-2</v>
      </c>
      <c r="M95" s="101">
        <f t="shared" si="204"/>
        <v>-3.8673412799835201</v>
      </c>
      <c r="N95" s="103">
        <f t="shared" si="39"/>
        <v>2.0244777202606018E-4</v>
      </c>
      <c r="P95" s="85" t="s">
        <v>79</v>
      </c>
      <c r="Q95" s="60" t="s">
        <v>65</v>
      </c>
      <c r="R95">
        <f ca="1">COUNTIF($HI$39:$HI$398, Q95)</f>
        <v>360</v>
      </c>
      <c r="S95" s="83">
        <f ca="1">R95 / $R$96</f>
        <v>1</v>
      </c>
      <c r="AD95" s="52">
        <f t="shared" ca="1" si="40"/>
        <v>0.99180925807406828</v>
      </c>
      <c r="AE95" s="52">
        <f t="shared" ca="1" si="40"/>
        <v>1.0000000000000002</v>
      </c>
      <c r="AF95" s="52">
        <f t="shared" ca="1" si="40"/>
        <v>0.99190982628205471</v>
      </c>
      <c r="AG95" s="52">
        <f t="shared" ca="1" si="40"/>
        <v>0.96963110539925956</v>
      </c>
      <c r="AH95" s="52">
        <f t="shared" ca="1" si="41"/>
        <v>0.93510025186111334</v>
      </c>
      <c r="AI95" s="52">
        <f t="shared" ca="1" si="41"/>
        <v>0.88767670679510413</v>
      </c>
      <c r="AJ95" s="52">
        <f t="shared" ca="1" si="41"/>
        <v>0.82317370614342389</v>
      </c>
      <c r="AK95" s="52">
        <f t="shared" ca="1" si="41"/>
        <v>0.73716983820970383</v>
      </c>
      <c r="AL95" s="52">
        <f t="shared" ca="1" si="42"/>
        <v>0.62819860326998078</v>
      </c>
      <c r="AM95" s="52">
        <f t="shared" ca="1" si="42"/>
        <v>0.49226509903591642</v>
      </c>
      <c r="AN95" s="52">
        <f t="shared" ca="1" si="42"/>
        <v>0.3258519134807642</v>
      </c>
      <c r="AO95" s="52">
        <f t="shared" ca="1" si="42"/>
        <v>0.12727400372314496</v>
      </c>
      <c r="AP95" s="52">
        <f t="shared" ca="1" si="43"/>
        <v>-8.4722842398215051E-2</v>
      </c>
      <c r="AQ95" s="52">
        <f t="shared" ca="1" si="43"/>
        <v>-0.28703699214740019</v>
      </c>
      <c r="AR95" s="52">
        <f t="shared" ca="1" si="43"/>
        <v>-0.46260524536359554</v>
      </c>
      <c r="AS95" s="52">
        <f t="shared" ca="1" si="43"/>
        <v>-0.59131219129142887</v>
      </c>
      <c r="AT95" s="52">
        <f t="shared" ca="1" si="44"/>
        <v>-0.6817819097890353</v>
      </c>
      <c r="AU95" s="52">
        <f t="shared" ca="1" si="44"/>
        <v>-0.74969990226561167</v>
      </c>
      <c r="AV95" s="52">
        <f t="shared" ca="1" si="44"/>
        <v>-0.80626620890429079</v>
      </c>
      <c r="AW95" s="52">
        <f t="shared" ca="1" si="44"/>
        <v>-0.85615042937528629</v>
      </c>
      <c r="AX95" s="52">
        <f t="shared" ca="1" si="45"/>
        <v>-0.89963519387896962</v>
      </c>
      <c r="AY95" s="52">
        <f t="shared" ca="1" si="45"/>
        <v>-0.93653895696822675</v>
      </c>
      <c r="AZ95" s="52">
        <f t="shared" ca="1" si="45"/>
        <v>-0.96487263315315375</v>
      </c>
      <c r="BA95" s="52">
        <f t="shared" ca="1" si="45"/>
        <v>-0.9832402971200942</v>
      </c>
      <c r="BB95" s="52">
        <f t="shared" ca="1" si="46"/>
        <v>-0.99123412889257845</v>
      </c>
      <c r="BC95" s="52">
        <f t="shared" ca="1" si="46"/>
        <v>-0.99101520257703846</v>
      </c>
      <c r="BD95" s="52">
        <f t="shared" ca="1" si="46"/>
        <v>-0.98240435563929984</v>
      </c>
      <c r="BE95" s="52">
        <f t="shared" ca="1" si="46"/>
        <v>-0.96367573603321299</v>
      </c>
      <c r="BF95" s="52">
        <f t="shared" ca="1" si="47"/>
        <v>-0.93344786313741779</v>
      </c>
      <c r="BG95" s="52">
        <f t="shared" ca="1" si="47"/>
        <v>-0.89170663950549045</v>
      </c>
      <c r="BH95" s="52">
        <f t="shared" ca="1" si="47"/>
        <v>-0.8399505554312392</v>
      </c>
      <c r="BJ95" s="52">
        <f t="shared" si="48"/>
        <v>-2.1361184120178203E-3</v>
      </c>
      <c r="BK95" s="52">
        <f t="shared" si="49"/>
        <v>1.2410836543347084E-2</v>
      </c>
      <c r="BL95" s="52">
        <f t="shared" si="50"/>
        <v>6.205418271673541E-4</v>
      </c>
      <c r="BM95" s="52">
        <f t="shared" si="51"/>
        <v>6.205418271673541E-4</v>
      </c>
      <c r="BN95" s="52">
        <f t="shared" si="52"/>
        <v>0</v>
      </c>
      <c r="BO95" s="52">
        <f t="shared" si="53"/>
        <v>0</v>
      </c>
      <c r="BP95" s="52">
        <f t="shared" si="54"/>
        <v>6.1314788111173687E-3</v>
      </c>
      <c r="BQ95" s="52">
        <f t="shared" si="55"/>
        <v>0.05</v>
      </c>
      <c r="BS95" s="52">
        <f t="shared" ca="1" si="56"/>
        <v>1.2322856474427444</v>
      </c>
      <c r="BT95" s="52">
        <f t="shared" ca="1" si="57"/>
        <v>1.2410836543347086</v>
      </c>
      <c r="BU95" s="52">
        <f t="shared" ca="1" si="58"/>
        <v>1.2376455039747301</v>
      </c>
      <c r="BV95" s="52">
        <f t="shared" ca="1" si="59"/>
        <v>1.2195141760992911</v>
      </c>
      <c r="BW95" s="52">
        <f t="shared" ca="1" si="60"/>
        <v>1.1739625701861038</v>
      </c>
      <c r="BX95" s="52">
        <f t="shared" ca="1" si="61"/>
        <v>1.0985243904794899</v>
      </c>
      <c r="BY95" s="52">
        <f t="shared" ca="1" si="62"/>
        <v>0.98978579897553676</v>
      </c>
      <c r="BZ95" s="52">
        <f t="shared" ca="1" si="63"/>
        <v>0.84811921342606522</v>
      </c>
      <c r="CA95" s="52">
        <f t="shared" ca="1" si="64"/>
        <v>0.68129162832854262</v>
      </c>
      <c r="CB95" s="52">
        <f t="shared" ca="1" si="65"/>
        <v>0.50011249478425757</v>
      </c>
      <c r="CC95" s="52">
        <f t="shared" ca="1" si="66"/>
        <v>0.30614270161717205</v>
      </c>
      <c r="CD95" s="52">
        <f t="shared" ca="1" si="67"/>
        <v>9.4034454544946466E-2</v>
      </c>
      <c r="CE95" s="52">
        <f t="shared" ca="1" si="68"/>
        <v>-0.12939483738474269</v>
      </c>
      <c r="CF95" s="52">
        <f t="shared" ca="1" si="69"/>
        <v>-0.35146982934806581</v>
      </c>
      <c r="CG95" s="52">
        <f t="shared" ca="1" si="70"/>
        <v>-0.55920782048375339</v>
      </c>
      <c r="CH95" s="52">
        <f t="shared" ca="1" si="71"/>
        <v>-0.73878385372940525</v>
      </c>
      <c r="CI95" s="52">
        <f t="shared" ca="1" si="72"/>
        <v>-0.88608791931502229</v>
      </c>
      <c r="CJ95" s="52">
        <f t="shared" ca="1" si="73"/>
        <v>-1.0035310336538856</v>
      </c>
      <c r="CK95" s="52">
        <f t="shared" ca="1" si="74"/>
        <v>-1.095706522464752</v>
      </c>
      <c r="CL95" s="52">
        <f t="shared" ca="1" si="75"/>
        <v>-1.166858162670847</v>
      </c>
      <c r="CM95" s="52">
        <f t="shared" ca="1" si="76"/>
        <v>-1.2181635971271223</v>
      </c>
      <c r="CN95" s="52">
        <f t="shared" ca="1" si="77"/>
        <v>-1.2530504017467463</v>
      </c>
      <c r="CO95" s="52">
        <f t="shared" ca="1" si="78"/>
        <v>-1.2742311017167183</v>
      </c>
      <c r="CP95" s="52">
        <f t="shared" ca="1" si="79"/>
        <v>-1.2894018494914614</v>
      </c>
      <c r="CQ95" s="52">
        <f t="shared" ca="1" si="80"/>
        <v>-1.3016886726742791</v>
      </c>
      <c r="CR95" s="52">
        <f t="shared" ca="1" si="81"/>
        <v>-1.2972144918936874</v>
      </c>
      <c r="CS95" s="52">
        <f t="shared" ca="1" si="82"/>
        <v>-1.2731538253926462</v>
      </c>
      <c r="CT95" s="52">
        <f t="shared" ca="1" si="83"/>
        <v>-1.2284514887799176</v>
      </c>
      <c r="CU95" s="52">
        <f t="shared" ca="1" si="84"/>
        <v>-1.1675652019198866</v>
      </c>
      <c r="CV95" s="52">
        <f t="shared" ca="1" si="85"/>
        <v>-1.0908632889510164</v>
      </c>
      <c r="CW95" s="52">
        <f t="shared" ca="1" si="86"/>
        <v>-0.99858588509021284</v>
      </c>
      <c r="CY95" s="51" t="str">
        <f t="shared" ca="1" si="87"/>
        <v>Slope</v>
      </c>
      <c r="CZ95" s="51" t="str">
        <f t="shared" ca="1" si="88"/>
        <v>Slope</v>
      </c>
      <c r="DA95" s="51" t="str">
        <f t="shared" ca="1" si="89"/>
        <v>Slope</v>
      </c>
      <c r="DB95" s="51" t="str">
        <f t="shared" ca="1" si="90"/>
        <v>Slope</v>
      </c>
      <c r="DC95" s="51" t="str">
        <f t="shared" ca="1" si="91"/>
        <v>Slope</v>
      </c>
      <c r="DD95" s="51" t="str">
        <f t="shared" ca="1" si="92"/>
        <v>Slope</v>
      </c>
      <c r="DE95" s="51" t="str">
        <f t="shared" ca="1" si="93"/>
        <v>Slope</v>
      </c>
      <c r="DF95" s="51" t="str">
        <f t="shared" ca="1" si="94"/>
        <v>Slope</v>
      </c>
      <c r="DG95" s="51" t="str">
        <f t="shared" ca="1" si="95"/>
        <v>Slope</v>
      </c>
      <c r="DH95" s="51" t="str">
        <f t="shared" ca="1" si="96"/>
        <v>Slope</v>
      </c>
      <c r="DI95" s="51" t="str">
        <f t="shared" ca="1" si="97"/>
        <v>Slope</v>
      </c>
      <c r="DJ95" s="51" t="str">
        <f t="shared" ca="1" si="98"/>
        <v>Slope</v>
      </c>
      <c r="DK95" s="51" t="str">
        <f t="shared" ca="1" si="99"/>
        <v>Slope</v>
      </c>
      <c r="DL95" s="51" t="str">
        <f t="shared" ca="1" si="100"/>
        <v>Slope</v>
      </c>
      <c r="DM95" s="51" t="str">
        <f t="shared" ca="1" si="101"/>
        <v>Slope</v>
      </c>
      <c r="DN95" s="51" t="str">
        <f t="shared" ca="1" si="102"/>
        <v>Slope</v>
      </c>
      <c r="DO95" s="51" t="str">
        <f t="shared" ca="1" si="103"/>
        <v>Slope</v>
      </c>
      <c r="DP95" s="51" t="str">
        <f t="shared" ca="1" si="104"/>
        <v>Slope</v>
      </c>
      <c r="DQ95" s="51" t="str">
        <f t="shared" ca="1" si="105"/>
        <v>Slope</v>
      </c>
      <c r="DR95" s="51" t="str">
        <f t="shared" ca="1" si="106"/>
        <v>Slope</v>
      </c>
      <c r="DS95" s="51" t="str">
        <f t="shared" ca="1" si="107"/>
        <v>Slope</v>
      </c>
      <c r="DT95" s="51" t="str">
        <f t="shared" ca="1" si="108"/>
        <v>Slope</v>
      </c>
      <c r="DU95" s="51" t="str">
        <f t="shared" ca="1" si="109"/>
        <v>Slope</v>
      </c>
      <c r="DV95" s="51" t="str">
        <f t="shared" ca="1" si="110"/>
        <v>Slope</v>
      </c>
      <c r="DW95" s="51" t="str">
        <f t="shared" ca="1" si="111"/>
        <v>Slope</v>
      </c>
      <c r="DX95" s="51" t="str">
        <f t="shared" ca="1" si="112"/>
        <v>Slope</v>
      </c>
      <c r="DY95" s="51" t="str">
        <f t="shared" ca="1" si="113"/>
        <v>Slope</v>
      </c>
      <c r="DZ95" s="51" t="str">
        <f t="shared" ca="1" si="114"/>
        <v>Slope</v>
      </c>
      <c r="EA95" s="51" t="str">
        <f t="shared" ca="1" si="115"/>
        <v>Slope</v>
      </c>
      <c r="EB95" s="51" t="str">
        <f t="shared" ca="1" si="116"/>
        <v>Slope</v>
      </c>
      <c r="EC95" s="51" t="str">
        <f t="shared" ca="1" si="117"/>
        <v>Slope</v>
      </c>
      <c r="EE95" s="52">
        <f t="shared" ca="1" si="118"/>
        <v>0</v>
      </c>
      <c r="EF95" s="52">
        <f t="shared" ca="1" si="119"/>
        <v>0</v>
      </c>
      <c r="EG95" s="52">
        <f t="shared" ca="1" si="120"/>
        <v>0</v>
      </c>
      <c r="EH95" s="52">
        <f t="shared" ca="1" si="121"/>
        <v>0</v>
      </c>
      <c r="EI95" s="52">
        <f t="shared" ca="1" si="122"/>
        <v>0</v>
      </c>
      <c r="EJ95" s="52">
        <f t="shared" ca="1" si="123"/>
        <v>0</v>
      </c>
      <c r="EK95" s="52">
        <f t="shared" ca="1" si="124"/>
        <v>1.0834742851630552E-2</v>
      </c>
      <c r="EL95" s="52">
        <f t="shared" ca="1" si="125"/>
        <v>0.15250132840110209</v>
      </c>
      <c r="EM95" s="52">
        <f t="shared" ca="1" si="126"/>
        <v>0.31932891349862469</v>
      </c>
      <c r="EN95" s="52">
        <f t="shared" ca="1" si="127"/>
        <v>0.50050804704290974</v>
      </c>
      <c r="EO95" s="52">
        <f t="shared" ca="1" si="128"/>
        <v>0.69447784020999537</v>
      </c>
      <c r="EP95" s="52">
        <f t="shared" ca="1" si="129"/>
        <v>0.9065860872822209</v>
      </c>
      <c r="EQ95" s="52">
        <f t="shared" ca="1" si="130"/>
        <v>0.86998462078808991</v>
      </c>
      <c r="ER95" s="52">
        <f t="shared" ca="1" si="131"/>
        <v>0.64790962882476677</v>
      </c>
      <c r="ES95" s="52">
        <f t="shared" ca="1" si="132"/>
        <v>0.4401716376890793</v>
      </c>
      <c r="ET95" s="52">
        <f t="shared" ca="1" si="133"/>
        <v>0.26059560444342744</v>
      </c>
      <c r="EU95" s="52">
        <f t="shared" ca="1" si="134"/>
        <v>0.1132915388578104</v>
      </c>
      <c r="EV95" s="52">
        <f t="shared" ca="1" si="135"/>
        <v>0</v>
      </c>
      <c r="EW95" s="52">
        <f t="shared" ca="1" si="136"/>
        <v>0</v>
      </c>
      <c r="EX95" s="52">
        <f t="shared" ca="1" si="137"/>
        <v>0</v>
      </c>
      <c r="EY95" s="52">
        <f t="shared" ca="1" si="138"/>
        <v>0</v>
      </c>
      <c r="EZ95" s="52">
        <f t="shared" ca="1" si="139"/>
        <v>0</v>
      </c>
      <c r="FA95" s="52">
        <f t="shared" ca="1" si="140"/>
        <v>0</v>
      </c>
      <c r="FB95" s="52">
        <f t="shared" ca="1" si="141"/>
        <v>0</v>
      </c>
      <c r="FC95" s="52">
        <f t="shared" ca="1" si="142"/>
        <v>0</v>
      </c>
      <c r="FD95" s="52">
        <f t="shared" ca="1" si="143"/>
        <v>0</v>
      </c>
      <c r="FE95" s="52">
        <f t="shared" ca="1" si="144"/>
        <v>0</v>
      </c>
      <c r="FF95" s="52">
        <f t="shared" ca="1" si="145"/>
        <v>0</v>
      </c>
      <c r="FG95" s="52">
        <f t="shared" ca="1" si="146"/>
        <v>0</v>
      </c>
      <c r="FH95" s="52">
        <f t="shared" ca="1" si="147"/>
        <v>0</v>
      </c>
      <c r="FI95" s="52">
        <f t="shared" ca="1" si="148"/>
        <v>7.9357308261984727E-4</v>
      </c>
      <c r="FK95" s="52">
        <f t="shared" ca="1" si="149"/>
        <v>0.9065860872822209</v>
      </c>
      <c r="FL95" s="59">
        <f t="shared" ca="1" si="150"/>
        <v>11</v>
      </c>
      <c r="FM95" s="59" t="str">
        <f t="shared" ca="1" si="151"/>
        <v>Slope</v>
      </c>
      <c r="FN95" s="52">
        <f t="shared" ca="1" si="152"/>
        <v>0.66666666666666674</v>
      </c>
      <c r="FP95" s="52">
        <f t="shared" ca="1" si="153"/>
        <v>0.33333333333333331</v>
      </c>
      <c r="FQ95" s="52">
        <f t="shared" ca="1" si="154"/>
        <v>0.33333333333333331</v>
      </c>
      <c r="FR95" s="52">
        <f t="shared" ca="1" si="155"/>
        <v>0.32222222222222219</v>
      </c>
      <c r="FS95" s="52">
        <f t="shared" ca="1" si="156"/>
        <v>0.31111111111111112</v>
      </c>
      <c r="FT95" s="52">
        <f t="shared" ca="1" si="157"/>
        <v>0.3</v>
      </c>
      <c r="FU95" s="52">
        <f t="shared" ca="1" si="158"/>
        <v>0.28888888888888886</v>
      </c>
      <c r="FV95" s="52">
        <f t="shared" ca="1" si="159"/>
        <v>0.28138935872832133</v>
      </c>
      <c r="FW95" s="52">
        <f t="shared" ca="1" si="160"/>
        <v>0.31750044280036738</v>
      </c>
      <c r="FX95" s="52">
        <f t="shared" ca="1" si="161"/>
        <v>0.36199852672176375</v>
      </c>
      <c r="FY95" s="52">
        <f t="shared" ca="1" si="162"/>
        <v>0.41128046012541436</v>
      </c>
      <c r="FZ95" s="52">
        <f t="shared" ca="1" si="163"/>
        <v>0.46482594673666511</v>
      </c>
      <c r="GA95" s="52">
        <f t="shared" ca="1" si="164"/>
        <v>0.52441758464962918</v>
      </c>
      <c r="GB95" s="52">
        <f t="shared" ca="1" si="165"/>
        <v>0.50110598470714107</v>
      </c>
      <c r="GC95" s="52">
        <f t="shared" ca="1" si="166"/>
        <v>0.41596987627492221</v>
      </c>
      <c r="GD95" s="52">
        <f t="shared" ca="1" si="167"/>
        <v>0.33561276811858198</v>
      </c>
      <c r="GE95" s="52">
        <f t="shared" ca="1" si="168"/>
        <v>0.26464297925892022</v>
      </c>
      <c r="GF95" s="52">
        <f t="shared" ca="1" si="169"/>
        <v>0.20443051295260345</v>
      </c>
      <c r="GG95" s="52">
        <f t="shared" ca="1" si="170"/>
        <v>0.15555555555555556</v>
      </c>
      <c r="GH95" s="52">
        <f t="shared" ca="1" si="171"/>
        <v>0.14444444444444443</v>
      </c>
      <c r="GI95" s="52">
        <f t="shared" ca="1" si="172"/>
        <v>0.13333333333333333</v>
      </c>
      <c r="GJ95" s="52">
        <f t="shared" ca="1" si="173"/>
        <v>0.12222222222222223</v>
      </c>
      <c r="GK95" s="52">
        <f t="shared" ca="1" si="174"/>
        <v>0.11111111111111112</v>
      </c>
      <c r="GL95" s="52">
        <f t="shared" ca="1" si="175"/>
        <v>0.1</v>
      </c>
      <c r="GM95" s="52">
        <f t="shared" ca="1" si="176"/>
        <v>8.8888888888888906E-2</v>
      </c>
      <c r="GN95" s="52">
        <f t="shared" ca="1" si="177"/>
        <v>7.7777777777777751E-2</v>
      </c>
      <c r="GO95" s="52">
        <f t="shared" ca="1" si="178"/>
        <v>6.6666666666666652E-2</v>
      </c>
      <c r="GP95" s="52">
        <f t="shared" ca="1" si="179"/>
        <v>5.5555555555555539E-2</v>
      </c>
      <c r="GQ95" s="52">
        <f t="shared" ca="1" si="180"/>
        <v>4.4444444444444432E-2</v>
      </c>
      <c r="GR95" s="52">
        <f t="shared" ca="1" si="181"/>
        <v>3.3333333333333326E-2</v>
      </c>
      <c r="GS95" s="52">
        <f t="shared" ca="1" si="182"/>
        <v>2.2222222222222216E-2</v>
      </c>
      <c r="GT95" s="52">
        <f t="shared" ca="1" si="183"/>
        <v>1.1375635471984391E-2</v>
      </c>
      <c r="GV95" s="52">
        <f t="shared" ca="1" si="184"/>
        <v>0.52441758464962918</v>
      </c>
      <c r="GW95" s="59">
        <f t="shared" ca="1" si="185"/>
        <v>11</v>
      </c>
      <c r="GX95" s="52">
        <f t="shared" ca="1" si="186"/>
        <v>0.9065860872822209</v>
      </c>
      <c r="GY95" s="52" t="str">
        <f t="shared" ca="1" si="187"/>
        <v>Slope</v>
      </c>
      <c r="GZ95" s="52">
        <f t="shared" ca="1" si="188"/>
        <v>0.66666666666666674</v>
      </c>
      <c r="HB95" s="58">
        <f t="shared" si="189"/>
        <v>4.2722368240356405E-2</v>
      </c>
      <c r="HC95" s="58"/>
      <c r="HE95" s="52">
        <f t="shared" si="190"/>
        <v>0.78852427721023588</v>
      </c>
      <c r="HF95" s="52">
        <f t="shared" si="191"/>
        <v>0</v>
      </c>
      <c r="HH95" s="52">
        <f t="shared" ca="1" si="192"/>
        <v>0.9065860872822209</v>
      </c>
      <c r="HI95" s="52" t="str">
        <f t="shared" ca="1" si="193"/>
        <v>Slope</v>
      </c>
      <c r="HJ95" s="59">
        <f t="shared" ca="1" si="194"/>
        <v>2</v>
      </c>
      <c r="HK95" s="52">
        <f t="shared" ca="1" si="195"/>
        <v>0.66666666666666674</v>
      </c>
      <c r="HL95" s="52">
        <f t="shared" si="196"/>
        <v>0</v>
      </c>
      <c r="HM95" s="52">
        <f t="shared" si="197"/>
        <v>20</v>
      </c>
      <c r="HN95" s="52">
        <f t="shared" si="198"/>
        <v>-20</v>
      </c>
      <c r="HP95" s="52">
        <f t="shared" si="201"/>
        <v>2.0244777202606018E-4</v>
      </c>
      <c r="HR95" s="52">
        <f t="shared" si="199"/>
        <v>4.867294367906215E-4</v>
      </c>
      <c r="HS95">
        <f t="shared" si="200"/>
        <v>6.1314788111173687E-3</v>
      </c>
    </row>
    <row r="96" spans="1:227" x14ac:dyDescent="0.2">
      <c r="A96" s="45">
        <v>58</v>
      </c>
      <c r="B96" s="35">
        <f t="shared" si="38"/>
        <v>6.5972222222222283E-3</v>
      </c>
      <c r="C96" s="28">
        <v>-4.2722368240356401</v>
      </c>
      <c r="D96" s="95">
        <v>0</v>
      </c>
      <c r="E96" s="95">
        <v>999999</v>
      </c>
      <c r="F96" s="37">
        <f t="shared" si="202"/>
        <v>166666.5</v>
      </c>
      <c r="G96" s="38">
        <f t="shared" si="205"/>
        <v>0</v>
      </c>
      <c r="H96" s="102">
        <v>20</v>
      </c>
      <c r="I96" s="102">
        <v>2000</v>
      </c>
      <c r="J96" s="28">
        <v>-5.0326645374298096</v>
      </c>
      <c r="K96" s="126">
        <f t="shared" si="206"/>
        <v>-5.0326645374298096E-2</v>
      </c>
      <c r="L96" s="30">
        <f t="shared" si="203"/>
        <v>-5.0326645374298096E-2</v>
      </c>
      <c r="M96" s="101">
        <f t="shared" si="204"/>
        <v>-4.2722368240356401</v>
      </c>
      <c r="N96" s="103">
        <f t="shared" si="39"/>
        <v>3.8021385669708471E-4</v>
      </c>
      <c r="R96">
        <f ca="1">SUM(R94:R95)</f>
        <v>360</v>
      </c>
      <c r="AD96" s="52">
        <f t="shared" ca="1" si="40"/>
        <v>0.99190982628205471</v>
      </c>
      <c r="AE96" s="52">
        <f t="shared" ca="1" si="40"/>
        <v>1.0000000000000002</v>
      </c>
      <c r="AF96" s="52">
        <f t="shared" ca="1" si="40"/>
        <v>0.99206397064851282</v>
      </c>
      <c r="AG96" s="52">
        <f t="shared" ca="1" si="40"/>
        <v>0.9691814929573116</v>
      </c>
      <c r="AH96" s="52">
        <f t="shared" ca="1" si="41"/>
        <v>0.93140547982369437</v>
      </c>
      <c r="AI96" s="52">
        <f t="shared" ca="1" si="41"/>
        <v>0.87575229422934886</v>
      </c>
      <c r="AJ96" s="52">
        <f t="shared" ca="1" si="41"/>
        <v>0.79832978326896076</v>
      </c>
      <c r="AK96" s="52">
        <f t="shared" ca="1" si="41"/>
        <v>0.69684501745423311</v>
      </c>
      <c r="AL96" s="52">
        <f t="shared" ca="1" si="42"/>
        <v>0.56604076299294015</v>
      </c>
      <c r="AM96" s="52">
        <f t="shared" ca="1" si="42"/>
        <v>0.40173717337152709</v>
      </c>
      <c r="AN96" s="52">
        <f t="shared" ca="1" si="42"/>
        <v>0.20234877466351789</v>
      </c>
      <c r="AO96" s="52">
        <f t="shared" ca="1" si="42"/>
        <v>-1.3009149460159228E-2</v>
      </c>
      <c r="AP96" s="52">
        <f t="shared" ca="1" si="43"/>
        <v>-0.22021163878236941</v>
      </c>
      <c r="AQ96" s="52">
        <f t="shared" ca="1" si="43"/>
        <v>-0.40124313128337469</v>
      </c>
      <c r="AR96" s="52">
        <f t="shared" ca="1" si="43"/>
        <v>-0.53506387780381592</v>
      </c>
      <c r="AS96" s="52">
        <f t="shared" ca="1" si="43"/>
        <v>-0.62917787099516909</v>
      </c>
      <c r="AT96" s="52">
        <f t="shared" ca="1" si="44"/>
        <v>-0.69954796998037905</v>
      </c>
      <c r="AU96" s="52">
        <f t="shared" ca="1" si="44"/>
        <v>-0.75804189409008527</v>
      </c>
      <c r="AV96" s="52">
        <f t="shared" ca="1" si="44"/>
        <v>-0.81019860669930066</v>
      </c>
      <c r="AW96" s="52">
        <f t="shared" ca="1" si="44"/>
        <v>-0.85698260089720923</v>
      </c>
      <c r="AX96" s="52">
        <f t="shared" ca="1" si="45"/>
        <v>-0.89920051324994077</v>
      </c>
      <c r="AY96" s="52">
        <f t="shared" ca="1" si="45"/>
        <v>-0.93554960400859888</v>
      </c>
      <c r="AZ96" s="52">
        <f t="shared" ca="1" si="45"/>
        <v>-0.96371891339387294</v>
      </c>
      <c r="BA96" s="52">
        <f t="shared" ca="1" si="45"/>
        <v>-0.98183633424682859</v>
      </c>
      <c r="BB96" s="52">
        <f t="shared" ca="1" si="46"/>
        <v>-0.99128018366116577</v>
      </c>
      <c r="BC96" s="52">
        <f t="shared" ca="1" si="46"/>
        <v>-0.9921719852564157</v>
      </c>
      <c r="BD96" s="52">
        <f t="shared" ca="1" si="46"/>
        <v>-0.98379086217531819</v>
      </c>
      <c r="BE96" s="52">
        <f t="shared" ca="1" si="46"/>
        <v>-0.96482682148199361</v>
      </c>
      <c r="BF96" s="52">
        <f t="shared" ca="1" si="47"/>
        <v>-0.93368947219665532</v>
      </c>
      <c r="BG96" s="52">
        <f t="shared" ca="1" si="47"/>
        <v>-0.89013836081894493</v>
      </c>
      <c r="BH96" s="52">
        <f t="shared" ca="1" si="47"/>
        <v>-0.83665389233658671</v>
      </c>
      <c r="BJ96" s="52">
        <f t="shared" si="48"/>
        <v>-2.516332268714905E-3</v>
      </c>
      <c r="BK96" s="52">
        <f t="shared" si="49"/>
        <v>1.2376455039747299E-2</v>
      </c>
      <c r="BL96" s="52">
        <f t="shared" si="50"/>
        <v>6.1882275198736506E-4</v>
      </c>
      <c r="BM96" s="52">
        <f t="shared" si="51"/>
        <v>6.1882275198736506E-4</v>
      </c>
      <c r="BN96" s="52">
        <f t="shared" si="52"/>
        <v>0</v>
      </c>
      <c r="BO96" s="52">
        <f t="shared" si="53"/>
        <v>0</v>
      </c>
      <c r="BP96" s="52">
        <f t="shared" si="54"/>
        <v>6.1223985178590389E-3</v>
      </c>
      <c r="BQ96" s="52">
        <f t="shared" si="55"/>
        <v>0.05</v>
      </c>
      <c r="BS96" s="52">
        <f t="shared" ca="1" si="56"/>
        <v>1.2410836543347086</v>
      </c>
      <c r="BT96" s="52">
        <f t="shared" ca="1" si="57"/>
        <v>1.2376455039747301</v>
      </c>
      <c r="BU96" s="52">
        <f t="shared" ca="1" si="58"/>
        <v>1.2195141760992911</v>
      </c>
      <c r="BV96" s="52">
        <f t="shared" ca="1" si="59"/>
        <v>1.1739625701861038</v>
      </c>
      <c r="BW96" s="52">
        <f t="shared" ca="1" si="60"/>
        <v>1.0985243904794899</v>
      </c>
      <c r="BX96" s="52">
        <f t="shared" ca="1" si="61"/>
        <v>0.98978579897553676</v>
      </c>
      <c r="BY96" s="52">
        <f t="shared" ca="1" si="62"/>
        <v>0.84811921342606522</v>
      </c>
      <c r="BZ96" s="52">
        <f t="shared" ca="1" si="63"/>
        <v>0.68129162832854262</v>
      </c>
      <c r="CA96" s="52">
        <f t="shared" ca="1" si="64"/>
        <v>0.50011249478425757</v>
      </c>
      <c r="CB96" s="52">
        <f t="shared" ca="1" si="65"/>
        <v>0.30614270161717205</v>
      </c>
      <c r="CC96" s="52">
        <f t="shared" ca="1" si="66"/>
        <v>9.4034454544946466E-2</v>
      </c>
      <c r="CD96" s="52">
        <f t="shared" ca="1" si="67"/>
        <v>-0.12939483738474269</v>
      </c>
      <c r="CE96" s="52">
        <f t="shared" ca="1" si="68"/>
        <v>-0.35146982934806581</v>
      </c>
      <c r="CF96" s="52">
        <f t="shared" ca="1" si="69"/>
        <v>-0.55920782048375339</v>
      </c>
      <c r="CG96" s="52">
        <f t="shared" ca="1" si="70"/>
        <v>-0.73878385372940525</v>
      </c>
      <c r="CH96" s="52">
        <f t="shared" ca="1" si="71"/>
        <v>-0.88608791931502229</v>
      </c>
      <c r="CI96" s="52">
        <f t="shared" ca="1" si="72"/>
        <v>-1.0035310336538856</v>
      </c>
      <c r="CJ96" s="52">
        <f t="shared" ca="1" si="73"/>
        <v>-1.095706522464752</v>
      </c>
      <c r="CK96" s="52">
        <f t="shared" ca="1" si="74"/>
        <v>-1.166858162670847</v>
      </c>
      <c r="CL96" s="52">
        <f t="shared" ca="1" si="75"/>
        <v>-1.2181635971271223</v>
      </c>
      <c r="CM96" s="52">
        <f t="shared" ca="1" si="76"/>
        <v>-1.2530504017467463</v>
      </c>
      <c r="CN96" s="52">
        <f t="shared" ca="1" si="77"/>
        <v>-1.2742311017167183</v>
      </c>
      <c r="CO96" s="52">
        <f t="shared" ca="1" si="78"/>
        <v>-1.2894018494914614</v>
      </c>
      <c r="CP96" s="52">
        <f t="shared" ca="1" si="79"/>
        <v>-1.3016886726742791</v>
      </c>
      <c r="CQ96" s="52">
        <f t="shared" ca="1" si="80"/>
        <v>-1.2972144918936874</v>
      </c>
      <c r="CR96" s="52">
        <f t="shared" ca="1" si="81"/>
        <v>-1.2731538253926462</v>
      </c>
      <c r="CS96" s="52">
        <f t="shared" ca="1" si="82"/>
        <v>-1.2284514887799176</v>
      </c>
      <c r="CT96" s="52">
        <f t="shared" ca="1" si="83"/>
        <v>-1.1675652019198866</v>
      </c>
      <c r="CU96" s="52">
        <f t="shared" ca="1" si="84"/>
        <v>-1.0908632889510164</v>
      </c>
      <c r="CV96" s="52">
        <f t="shared" ca="1" si="85"/>
        <v>-0.99858588509021284</v>
      </c>
      <c r="CW96" s="52">
        <f t="shared" ca="1" si="86"/>
        <v>-0.89398646312615582</v>
      </c>
      <c r="CY96" s="51" t="str">
        <f t="shared" ca="1" si="87"/>
        <v>Slope</v>
      </c>
      <c r="CZ96" s="51" t="str">
        <f t="shared" ca="1" si="88"/>
        <v>Slope</v>
      </c>
      <c r="DA96" s="51" t="str">
        <f t="shared" ca="1" si="89"/>
        <v>Slope</v>
      </c>
      <c r="DB96" s="51" t="str">
        <f t="shared" ca="1" si="90"/>
        <v>Slope</v>
      </c>
      <c r="DC96" s="51" t="str">
        <f t="shared" ca="1" si="91"/>
        <v>Slope</v>
      </c>
      <c r="DD96" s="51" t="str">
        <f t="shared" ca="1" si="92"/>
        <v>Slope</v>
      </c>
      <c r="DE96" s="51" t="str">
        <f t="shared" ca="1" si="93"/>
        <v>Slope</v>
      </c>
      <c r="DF96" s="51" t="str">
        <f t="shared" ca="1" si="94"/>
        <v>Slope</v>
      </c>
      <c r="DG96" s="51" t="str">
        <f t="shared" ca="1" si="95"/>
        <v>Slope</v>
      </c>
      <c r="DH96" s="51" t="str">
        <f t="shared" ca="1" si="96"/>
        <v>Slope</v>
      </c>
      <c r="DI96" s="51" t="str">
        <f t="shared" ca="1" si="97"/>
        <v>Slope</v>
      </c>
      <c r="DJ96" s="51" t="str">
        <f t="shared" ca="1" si="98"/>
        <v>Slope</v>
      </c>
      <c r="DK96" s="51" t="str">
        <f t="shared" ca="1" si="99"/>
        <v>Slope</v>
      </c>
      <c r="DL96" s="51" t="str">
        <f t="shared" ca="1" si="100"/>
        <v>Slope</v>
      </c>
      <c r="DM96" s="51" t="str">
        <f t="shared" ca="1" si="101"/>
        <v>Slope</v>
      </c>
      <c r="DN96" s="51" t="str">
        <f t="shared" ca="1" si="102"/>
        <v>Slope</v>
      </c>
      <c r="DO96" s="51" t="str">
        <f t="shared" ca="1" si="103"/>
        <v>Slope</v>
      </c>
      <c r="DP96" s="51" t="str">
        <f t="shared" ca="1" si="104"/>
        <v>Slope</v>
      </c>
      <c r="DQ96" s="51" t="str">
        <f t="shared" ca="1" si="105"/>
        <v>Slope</v>
      </c>
      <c r="DR96" s="51" t="str">
        <f t="shared" ca="1" si="106"/>
        <v>Slope</v>
      </c>
      <c r="DS96" s="51" t="str">
        <f t="shared" ca="1" si="107"/>
        <v>Slope</v>
      </c>
      <c r="DT96" s="51" t="str">
        <f t="shared" ca="1" si="108"/>
        <v>Slope</v>
      </c>
      <c r="DU96" s="51" t="str">
        <f t="shared" ca="1" si="109"/>
        <v>Slope</v>
      </c>
      <c r="DV96" s="51" t="str">
        <f t="shared" ca="1" si="110"/>
        <v>Slope</v>
      </c>
      <c r="DW96" s="51" t="str">
        <f t="shared" ca="1" si="111"/>
        <v>Slope</v>
      </c>
      <c r="DX96" s="51" t="str">
        <f t="shared" ca="1" si="112"/>
        <v>Slope</v>
      </c>
      <c r="DY96" s="51" t="str">
        <f t="shared" ca="1" si="113"/>
        <v>Slope</v>
      </c>
      <c r="DZ96" s="51" t="str">
        <f t="shared" ca="1" si="114"/>
        <v>Slope</v>
      </c>
      <c r="EA96" s="51" t="str">
        <f t="shared" ca="1" si="115"/>
        <v>Slope</v>
      </c>
      <c r="EB96" s="51" t="str">
        <f t="shared" ca="1" si="116"/>
        <v>Slope</v>
      </c>
      <c r="EC96" s="51" t="str">
        <f t="shared" ca="1" si="117"/>
        <v>Slope</v>
      </c>
      <c r="EE96" s="52">
        <f t="shared" ca="1" si="118"/>
        <v>0</v>
      </c>
      <c r="EF96" s="52">
        <f t="shared" ca="1" si="119"/>
        <v>0</v>
      </c>
      <c r="EG96" s="52">
        <f t="shared" ca="1" si="120"/>
        <v>0</v>
      </c>
      <c r="EH96" s="52">
        <f t="shared" ca="1" si="121"/>
        <v>0</v>
      </c>
      <c r="EI96" s="52">
        <f t="shared" ca="1" si="122"/>
        <v>0</v>
      </c>
      <c r="EJ96" s="52">
        <f t="shared" ca="1" si="123"/>
        <v>1.0833023776450568E-2</v>
      </c>
      <c r="EK96" s="52">
        <f t="shared" ca="1" si="124"/>
        <v>0.1524996093259221</v>
      </c>
      <c r="EL96" s="52">
        <f t="shared" ca="1" si="125"/>
        <v>0.3193271944234447</v>
      </c>
      <c r="EM96" s="52">
        <f t="shared" ca="1" si="126"/>
        <v>0.50050632796772976</v>
      </c>
      <c r="EN96" s="52">
        <f t="shared" ca="1" si="127"/>
        <v>0.69447612113481538</v>
      </c>
      <c r="EO96" s="52">
        <f t="shared" ca="1" si="128"/>
        <v>0.90658436820704091</v>
      </c>
      <c r="EP96" s="52">
        <f t="shared" ca="1" si="129"/>
        <v>0.8699863398632699</v>
      </c>
      <c r="EQ96" s="52">
        <f t="shared" ca="1" si="130"/>
        <v>0.64791134789994675</v>
      </c>
      <c r="ER96" s="52">
        <f t="shared" ca="1" si="131"/>
        <v>0.44017335676425928</v>
      </c>
      <c r="ES96" s="52">
        <f t="shared" ca="1" si="132"/>
        <v>0.26059732351860743</v>
      </c>
      <c r="ET96" s="52">
        <f t="shared" ca="1" si="133"/>
        <v>0.11329325793299039</v>
      </c>
      <c r="EU96" s="52">
        <f t="shared" ca="1" si="134"/>
        <v>0</v>
      </c>
      <c r="EV96" s="52">
        <f t="shared" ca="1" si="135"/>
        <v>0</v>
      </c>
      <c r="EW96" s="52">
        <f t="shared" ca="1" si="136"/>
        <v>0</v>
      </c>
      <c r="EX96" s="52">
        <f t="shared" ca="1" si="137"/>
        <v>0</v>
      </c>
      <c r="EY96" s="52">
        <f t="shared" ca="1" si="138"/>
        <v>0</v>
      </c>
      <c r="EZ96" s="52">
        <f t="shared" ca="1" si="139"/>
        <v>0</v>
      </c>
      <c r="FA96" s="52">
        <f t="shared" ca="1" si="140"/>
        <v>0</v>
      </c>
      <c r="FB96" s="52">
        <f t="shared" ca="1" si="141"/>
        <v>0</v>
      </c>
      <c r="FC96" s="52">
        <f t="shared" ca="1" si="142"/>
        <v>0</v>
      </c>
      <c r="FD96" s="52">
        <f t="shared" ca="1" si="143"/>
        <v>0</v>
      </c>
      <c r="FE96" s="52">
        <f t="shared" ca="1" si="144"/>
        <v>0</v>
      </c>
      <c r="FF96" s="52">
        <f t="shared" ca="1" si="145"/>
        <v>0</v>
      </c>
      <c r="FG96" s="52">
        <f t="shared" ca="1" si="146"/>
        <v>0</v>
      </c>
      <c r="FH96" s="52">
        <f t="shared" ca="1" si="147"/>
        <v>7.9529215779983176E-4</v>
      </c>
      <c r="FI96" s="52">
        <f t="shared" ca="1" si="148"/>
        <v>0.10539471412185686</v>
      </c>
      <c r="FK96" s="52">
        <f t="shared" ca="1" si="149"/>
        <v>0.90658436820704091</v>
      </c>
      <c r="FL96" s="59">
        <f t="shared" ca="1" si="150"/>
        <v>10</v>
      </c>
      <c r="FM96" s="59" t="str">
        <f t="shared" ca="1" si="151"/>
        <v>Slope</v>
      </c>
      <c r="FN96" s="52">
        <f t="shared" ca="1" si="152"/>
        <v>0.7</v>
      </c>
      <c r="FP96" s="52">
        <f t="shared" ca="1" si="153"/>
        <v>0.33333333333333331</v>
      </c>
      <c r="FQ96" s="52">
        <f t="shared" ca="1" si="154"/>
        <v>0.33333333333333331</v>
      </c>
      <c r="FR96" s="52">
        <f t="shared" ca="1" si="155"/>
        <v>0.32222222222222219</v>
      </c>
      <c r="FS96" s="52">
        <f t="shared" ca="1" si="156"/>
        <v>0.31111111111111112</v>
      </c>
      <c r="FT96" s="52">
        <f t="shared" ca="1" si="157"/>
        <v>0.3</v>
      </c>
      <c r="FU96" s="52">
        <f t="shared" ca="1" si="158"/>
        <v>0.29249989681437238</v>
      </c>
      <c r="FV96" s="52">
        <f t="shared" ca="1" si="159"/>
        <v>0.32861098088641849</v>
      </c>
      <c r="FW96" s="52">
        <f t="shared" ca="1" si="160"/>
        <v>0.37310906480781492</v>
      </c>
      <c r="FX96" s="52">
        <f t="shared" ca="1" si="161"/>
        <v>0.42239099821146542</v>
      </c>
      <c r="FY96" s="52">
        <f t="shared" ca="1" si="162"/>
        <v>0.47593648482271622</v>
      </c>
      <c r="FZ96" s="52">
        <f t="shared" ca="1" si="163"/>
        <v>0.53552812273568029</v>
      </c>
      <c r="GA96" s="52">
        <f t="shared" ca="1" si="164"/>
        <v>0.51221766884331221</v>
      </c>
      <c r="GB96" s="52">
        <f t="shared" ca="1" si="165"/>
        <v>0.42708156041109335</v>
      </c>
      <c r="GC96" s="52">
        <f t="shared" ca="1" si="166"/>
        <v>0.34672445225475307</v>
      </c>
      <c r="GD96" s="52">
        <f t="shared" ca="1" si="167"/>
        <v>0.27575466339509136</v>
      </c>
      <c r="GE96" s="52">
        <f t="shared" ca="1" si="168"/>
        <v>0.21554219708877453</v>
      </c>
      <c r="GF96" s="52">
        <f t="shared" ca="1" si="169"/>
        <v>0.16666666666666666</v>
      </c>
      <c r="GG96" s="52">
        <f t="shared" ca="1" si="170"/>
        <v>0.15555555555555556</v>
      </c>
      <c r="GH96" s="52">
        <f t="shared" ca="1" si="171"/>
        <v>0.14444444444444443</v>
      </c>
      <c r="GI96" s="52">
        <f t="shared" ca="1" si="172"/>
        <v>0.13333333333333333</v>
      </c>
      <c r="GJ96" s="52">
        <f t="shared" ca="1" si="173"/>
        <v>0.12222222222222223</v>
      </c>
      <c r="GK96" s="52">
        <f t="shared" ca="1" si="174"/>
        <v>0.11111111111111112</v>
      </c>
      <c r="GL96" s="52">
        <f t="shared" ca="1" si="175"/>
        <v>0.1</v>
      </c>
      <c r="GM96" s="52">
        <f t="shared" ca="1" si="176"/>
        <v>8.8888888888888906E-2</v>
      </c>
      <c r="GN96" s="52">
        <f t="shared" ca="1" si="177"/>
        <v>7.7777777777777751E-2</v>
      </c>
      <c r="GO96" s="52">
        <f t="shared" ca="1" si="178"/>
        <v>6.6666666666666652E-2</v>
      </c>
      <c r="GP96" s="52">
        <f t="shared" ca="1" si="179"/>
        <v>5.5555555555555539E-2</v>
      </c>
      <c r="GQ96" s="52">
        <f t="shared" ca="1" si="180"/>
        <v>4.4444444444444432E-2</v>
      </c>
      <c r="GR96" s="52">
        <f t="shared" ca="1" si="181"/>
        <v>3.3333333333333326E-2</v>
      </c>
      <c r="GS96" s="52">
        <f t="shared" ca="1" si="182"/>
        <v>2.2487319608155493E-2</v>
      </c>
      <c r="GT96" s="52">
        <f t="shared" ca="1" si="183"/>
        <v>4.6242682485063392E-2</v>
      </c>
      <c r="GV96" s="52">
        <f t="shared" ca="1" si="184"/>
        <v>0.53552812273568029</v>
      </c>
      <c r="GW96" s="59">
        <f t="shared" ca="1" si="185"/>
        <v>10</v>
      </c>
      <c r="GX96" s="52">
        <f t="shared" ca="1" si="186"/>
        <v>0.90658436820704091</v>
      </c>
      <c r="GY96" s="52" t="str">
        <f t="shared" ca="1" si="187"/>
        <v>Slope</v>
      </c>
      <c r="GZ96" s="52">
        <f t="shared" ca="1" si="188"/>
        <v>0.7</v>
      </c>
      <c r="HB96" s="58">
        <f t="shared" si="189"/>
        <v>5.0326645374298096E-2</v>
      </c>
      <c r="HC96" s="58"/>
      <c r="HE96" s="52">
        <f t="shared" si="190"/>
        <v>0.75088310539722447</v>
      </c>
      <c r="HF96" s="52">
        <f t="shared" si="191"/>
        <v>0</v>
      </c>
      <c r="HH96" s="52">
        <f t="shared" ca="1" si="192"/>
        <v>0.90658436820704091</v>
      </c>
      <c r="HI96" s="52" t="str">
        <f t="shared" ca="1" si="193"/>
        <v>Slope</v>
      </c>
      <c r="HJ96" s="59">
        <f t="shared" ca="1" si="194"/>
        <v>2</v>
      </c>
      <c r="HK96" s="52">
        <f t="shared" ca="1" si="195"/>
        <v>0.7</v>
      </c>
      <c r="HL96" s="52">
        <f t="shared" si="196"/>
        <v>0</v>
      </c>
      <c r="HM96" s="52">
        <f t="shared" si="197"/>
        <v>20</v>
      </c>
      <c r="HN96" s="52">
        <f t="shared" si="198"/>
        <v>-20</v>
      </c>
      <c r="HP96" s="52">
        <f t="shared" si="201"/>
        <v>3.8021385669708471E-4</v>
      </c>
      <c r="HR96" s="52">
        <f t="shared" si="199"/>
        <v>4.6497758367739254E-4</v>
      </c>
      <c r="HS96">
        <f t="shared" si="200"/>
        <v>6.1223985178590389E-3</v>
      </c>
    </row>
    <row r="97" spans="1:227" x14ac:dyDescent="0.2">
      <c r="A97" s="45">
        <v>59</v>
      </c>
      <c r="B97" s="35">
        <f t="shared" si="38"/>
        <v>6.7129629629629692E-3</v>
      </c>
      <c r="C97" s="28">
        <v>-5.0326645374298096</v>
      </c>
      <c r="D97" s="95">
        <v>0</v>
      </c>
      <c r="E97" s="95">
        <v>999999</v>
      </c>
      <c r="F97" s="37">
        <f t="shared" si="202"/>
        <v>166666.5</v>
      </c>
      <c r="G97" s="38">
        <f t="shared" si="205"/>
        <v>0</v>
      </c>
      <c r="H97" s="102">
        <v>20</v>
      </c>
      <c r="I97" s="102">
        <v>2000</v>
      </c>
      <c r="J97" s="28">
        <v>-5.9641081094741804</v>
      </c>
      <c r="K97" s="126">
        <f t="shared" si="206"/>
        <v>-5.964108109474181E-2</v>
      </c>
      <c r="L97" s="30">
        <f t="shared" si="203"/>
        <v>-5.964108109474181E-2</v>
      </c>
      <c r="M97" s="101">
        <f t="shared" si="204"/>
        <v>-5.0326645374298096</v>
      </c>
      <c r="N97" s="103">
        <f t="shared" si="39"/>
        <v>4.6572178602218538E-4</v>
      </c>
      <c r="AD97" s="52">
        <f t="shared" ca="1" si="40"/>
        <v>0.99206397064851237</v>
      </c>
      <c r="AE97" s="52">
        <f t="shared" ca="1" si="40"/>
        <v>1.0000000000000002</v>
      </c>
      <c r="AF97" s="52">
        <f t="shared" ca="1" si="40"/>
        <v>0.9915310457630252</v>
      </c>
      <c r="AG97" s="52">
        <f t="shared" ca="1" si="40"/>
        <v>0.96576346780017919</v>
      </c>
      <c r="AH97" s="52">
        <f t="shared" ca="1" si="41"/>
        <v>0.920280874307559</v>
      </c>
      <c r="AI97" s="52">
        <f t="shared" ca="1" si="41"/>
        <v>0.85209507887959501</v>
      </c>
      <c r="AJ97" s="52">
        <f t="shared" ca="1" si="41"/>
        <v>0.75938662568443849</v>
      </c>
      <c r="AK97" s="52">
        <f t="shared" ca="1" si="41"/>
        <v>0.6359741386542046</v>
      </c>
      <c r="AL97" s="52">
        <f t="shared" ca="1" si="42"/>
        <v>0.47594740472095437</v>
      </c>
      <c r="AM97" s="52">
        <f t="shared" ca="1" si="42"/>
        <v>0.2766226580002939</v>
      </c>
      <c r="AN97" s="52">
        <f t="shared" ca="1" si="42"/>
        <v>5.7927957862063E-2</v>
      </c>
      <c r="AO97" s="52">
        <f t="shared" ca="1" si="42"/>
        <v>-0.15437923446764887</v>
      </c>
      <c r="AP97" s="52">
        <f t="shared" ca="1" si="43"/>
        <v>-0.34120996576519047</v>
      </c>
      <c r="AQ97" s="52">
        <f t="shared" ca="1" si="43"/>
        <v>-0.48011470482894941</v>
      </c>
      <c r="AR97" s="52">
        <f t="shared" ca="1" si="43"/>
        <v>-0.57767753065635419</v>
      </c>
      <c r="AS97" s="52">
        <f t="shared" ca="1" si="43"/>
        <v>-0.64994829956203726</v>
      </c>
      <c r="AT97" s="52">
        <f t="shared" ca="1" si="44"/>
        <v>-0.70966587176435625</v>
      </c>
      <c r="AU97" s="52">
        <f t="shared" ca="1" si="44"/>
        <v>-0.7629976508078169</v>
      </c>
      <c r="AV97" s="52">
        <f t="shared" ca="1" si="44"/>
        <v>-0.81130952671346812</v>
      </c>
      <c r="AW97" s="52">
        <f t="shared" ca="1" si="44"/>
        <v>-0.85634054341860721</v>
      </c>
      <c r="AX97" s="52">
        <f t="shared" ca="1" si="45"/>
        <v>-0.89755439713308505</v>
      </c>
      <c r="AY97" s="52">
        <f t="shared" ca="1" si="45"/>
        <v>-0.93356834771817454</v>
      </c>
      <c r="AZ97" s="52">
        <f t="shared" ca="1" si="45"/>
        <v>-0.96122434875280993</v>
      </c>
      <c r="BA97" s="52">
        <f t="shared" ca="1" si="45"/>
        <v>-0.98073734617069253</v>
      </c>
      <c r="BB97" s="52">
        <f t="shared" ca="1" si="46"/>
        <v>-0.99136998446820179</v>
      </c>
      <c r="BC97" s="52">
        <f t="shared" ca="1" si="46"/>
        <v>-0.99267160248787212</v>
      </c>
      <c r="BD97" s="52">
        <f t="shared" ca="1" si="46"/>
        <v>-0.98418629176955685</v>
      </c>
      <c r="BE97" s="52">
        <f t="shared" ca="1" si="46"/>
        <v>-0.96453163146897347</v>
      </c>
      <c r="BF97" s="52">
        <f t="shared" ca="1" si="47"/>
        <v>-0.9318608426445425</v>
      </c>
      <c r="BG97" s="52">
        <f t="shared" ca="1" si="47"/>
        <v>-0.8867182691860187</v>
      </c>
      <c r="BH97" s="52">
        <f t="shared" ca="1" si="47"/>
        <v>-0.82659266889736505</v>
      </c>
      <c r="BJ97" s="52">
        <f t="shared" si="48"/>
        <v>-2.9820540547370903E-3</v>
      </c>
      <c r="BK97" s="52">
        <f t="shared" si="49"/>
        <v>1.2195141760992911E-2</v>
      </c>
      <c r="BL97" s="52">
        <f t="shared" si="50"/>
        <v>6.0975708804964553E-4</v>
      </c>
      <c r="BM97" s="52">
        <f t="shared" si="51"/>
        <v>6.0975708804964553E-4</v>
      </c>
      <c r="BN97" s="52">
        <f t="shared" si="52"/>
        <v>0</v>
      </c>
      <c r="BO97" s="52">
        <f t="shared" si="53"/>
        <v>0</v>
      </c>
      <c r="BP97" s="52">
        <f t="shared" si="54"/>
        <v>6.0727750120558996E-3</v>
      </c>
      <c r="BQ97" s="52">
        <f t="shared" si="55"/>
        <v>0.05</v>
      </c>
      <c r="BS97" s="52">
        <f t="shared" ca="1" si="56"/>
        <v>1.2376455039747301</v>
      </c>
      <c r="BT97" s="52">
        <f t="shared" ca="1" si="57"/>
        <v>1.2195141760992911</v>
      </c>
      <c r="BU97" s="52">
        <f t="shared" ca="1" si="58"/>
        <v>1.1739625701861038</v>
      </c>
      <c r="BV97" s="52">
        <f t="shared" ca="1" si="59"/>
        <v>1.0985243904794899</v>
      </c>
      <c r="BW97" s="52">
        <f t="shared" ca="1" si="60"/>
        <v>0.98978579897553676</v>
      </c>
      <c r="BX97" s="52">
        <f t="shared" ca="1" si="61"/>
        <v>0.84811921342606522</v>
      </c>
      <c r="BY97" s="52">
        <f t="shared" ca="1" si="62"/>
        <v>0.68129162832854262</v>
      </c>
      <c r="BZ97" s="52">
        <f t="shared" ca="1" si="63"/>
        <v>0.50011249478425757</v>
      </c>
      <c r="CA97" s="52">
        <f t="shared" ca="1" si="64"/>
        <v>0.30614270161717205</v>
      </c>
      <c r="CB97" s="52">
        <f t="shared" ca="1" si="65"/>
        <v>9.4034454544946466E-2</v>
      </c>
      <c r="CC97" s="52">
        <f t="shared" ca="1" si="66"/>
        <v>-0.12939483738474269</v>
      </c>
      <c r="CD97" s="52">
        <f t="shared" ca="1" si="67"/>
        <v>-0.35146982934806581</v>
      </c>
      <c r="CE97" s="52">
        <f t="shared" ca="1" si="68"/>
        <v>-0.55920782048375339</v>
      </c>
      <c r="CF97" s="52">
        <f t="shared" ca="1" si="69"/>
        <v>-0.73878385372940525</v>
      </c>
      <c r="CG97" s="52">
        <f t="shared" ca="1" si="70"/>
        <v>-0.88608791931502229</v>
      </c>
      <c r="CH97" s="52">
        <f t="shared" ca="1" si="71"/>
        <v>-1.0035310336538856</v>
      </c>
      <c r="CI97" s="52">
        <f t="shared" ca="1" si="72"/>
        <v>-1.095706522464752</v>
      </c>
      <c r="CJ97" s="52">
        <f t="shared" ca="1" si="73"/>
        <v>-1.166858162670847</v>
      </c>
      <c r="CK97" s="52">
        <f t="shared" ca="1" si="74"/>
        <v>-1.2181635971271223</v>
      </c>
      <c r="CL97" s="52">
        <f t="shared" ca="1" si="75"/>
        <v>-1.2530504017467463</v>
      </c>
      <c r="CM97" s="52">
        <f t="shared" ca="1" si="76"/>
        <v>-1.2742311017167183</v>
      </c>
      <c r="CN97" s="52">
        <f t="shared" ca="1" si="77"/>
        <v>-1.2894018494914614</v>
      </c>
      <c r="CO97" s="52">
        <f t="shared" ca="1" si="78"/>
        <v>-1.3016886726742791</v>
      </c>
      <c r="CP97" s="52">
        <f t="shared" ca="1" si="79"/>
        <v>-1.2972144918936874</v>
      </c>
      <c r="CQ97" s="52">
        <f t="shared" ca="1" si="80"/>
        <v>-1.2731538253926462</v>
      </c>
      <c r="CR97" s="52">
        <f t="shared" ca="1" si="81"/>
        <v>-1.2284514887799176</v>
      </c>
      <c r="CS97" s="52">
        <f t="shared" ca="1" si="82"/>
        <v>-1.1675652019198866</v>
      </c>
      <c r="CT97" s="52">
        <f t="shared" ca="1" si="83"/>
        <v>-1.0908632889510164</v>
      </c>
      <c r="CU97" s="52">
        <f t="shared" ca="1" si="84"/>
        <v>-0.99858588509021284</v>
      </c>
      <c r="CV97" s="52">
        <f t="shared" ca="1" si="85"/>
        <v>-0.89398646312615582</v>
      </c>
      <c r="CW97" s="52">
        <f t="shared" ca="1" si="86"/>
        <v>-0.76786620175886544</v>
      </c>
      <c r="CY97" s="51" t="str">
        <f t="shared" ca="1" si="87"/>
        <v>Slope</v>
      </c>
      <c r="CZ97" s="51" t="str">
        <f t="shared" ca="1" si="88"/>
        <v>Slope</v>
      </c>
      <c r="DA97" s="51" t="str">
        <f t="shared" ca="1" si="89"/>
        <v>Slope</v>
      </c>
      <c r="DB97" s="51" t="str">
        <f t="shared" ca="1" si="90"/>
        <v>Slope</v>
      </c>
      <c r="DC97" s="51" t="str">
        <f t="shared" ca="1" si="91"/>
        <v>Slope</v>
      </c>
      <c r="DD97" s="51" t="str">
        <f t="shared" ca="1" si="92"/>
        <v>Slope</v>
      </c>
      <c r="DE97" s="51" t="str">
        <f t="shared" ca="1" si="93"/>
        <v>Slope</v>
      </c>
      <c r="DF97" s="51" t="str">
        <f t="shared" ca="1" si="94"/>
        <v>Slope</v>
      </c>
      <c r="DG97" s="51" t="str">
        <f t="shared" ca="1" si="95"/>
        <v>Slope</v>
      </c>
      <c r="DH97" s="51" t="str">
        <f t="shared" ca="1" si="96"/>
        <v>Slope</v>
      </c>
      <c r="DI97" s="51" t="str">
        <f t="shared" ca="1" si="97"/>
        <v>Slope</v>
      </c>
      <c r="DJ97" s="51" t="str">
        <f t="shared" ca="1" si="98"/>
        <v>Slope</v>
      </c>
      <c r="DK97" s="51" t="str">
        <f t="shared" ca="1" si="99"/>
        <v>Slope</v>
      </c>
      <c r="DL97" s="51" t="str">
        <f t="shared" ca="1" si="100"/>
        <v>Slope</v>
      </c>
      <c r="DM97" s="51" t="str">
        <f t="shared" ca="1" si="101"/>
        <v>Slope</v>
      </c>
      <c r="DN97" s="51" t="str">
        <f t="shared" ca="1" si="102"/>
        <v>Slope</v>
      </c>
      <c r="DO97" s="51" t="str">
        <f t="shared" ca="1" si="103"/>
        <v>Slope</v>
      </c>
      <c r="DP97" s="51" t="str">
        <f t="shared" ca="1" si="104"/>
        <v>Slope</v>
      </c>
      <c r="DQ97" s="51" t="str">
        <f t="shared" ca="1" si="105"/>
        <v>Slope</v>
      </c>
      <c r="DR97" s="51" t="str">
        <f t="shared" ca="1" si="106"/>
        <v>Slope</v>
      </c>
      <c r="DS97" s="51" t="str">
        <f t="shared" ca="1" si="107"/>
        <v>Slope</v>
      </c>
      <c r="DT97" s="51" t="str">
        <f t="shared" ca="1" si="108"/>
        <v>Slope</v>
      </c>
      <c r="DU97" s="51" t="str">
        <f t="shared" ca="1" si="109"/>
        <v>Slope</v>
      </c>
      <c r="DV97" s="51" t="str">
        <f t="shared" ca="1" si="110"/>
        <v>Slope</v>
      </c>
      <c r="DW97" s="51" t="str">
        <f t="shared" ca="1" si="111"/>
        <v>Slope</v>
      </c>
      <c r="DX97" s="51" t="str">
        <f t="shared" ca="1" si="112"/>
        <v>Slope</v>
      </c>
      <c r="DY97" s="51" t="str">
        <f t="shared" ca="1" si="113"/>
        <v>Slope</v>
      </c>
      <c r="DZ97" s="51" t="str">
        <f t="shared" ca="1" si="114"/>
        <v>Slope</v>
      </c>
      <c r="EA97" s="51" t="str">
        <f t="shared" ca="1" si="115"/>
        <v>Slope</v>
      </c>
      <c r="EB97" s="51" t="str">
        <f t="shared" ca="1" si="116"/>
        <v>Slope</v>
      </c>
      <c r="EC97" s="51" t="str">
        <f t="shared" ca="1" si="117"/>
        <v>Slope</v>
      </c>
      <c r="EE97" s="52">
        <f t="shared" ca="1" si="118"/>
        <v>0</v>
      </c>
      <c r="EF97" s="52">
        <f t="shared" ca="1" si="119"/>
        <v>0</v>
      </c>
      <c r="EG97" s="52">
        <f t="shared" ca="1" si="120"/>
        <v>0</v>
      </c>
      <c r="EH97" s="52">
        <f t="shared" ca="1" si="121"/>
        <v>0</v>
      </c>
      <c r="EI97" s="52">
        <f t="shared" ca="1" si="122"/>
        <v>1.082395811251291E-2</v>
      </c>
      <c r="EJ97" s="52">
        <f t="shared" ca="1" si="123"/>
        <v>0.15249054366198445</v>
      </c>
      <c r="EK97" s="52">
        <f t="shared" ca="1" si="124"/>
        <v>0.31931812875950705</v>
      </c>
      <c r="EL97" s="52">
        <f t="shared" ca="1" si="125"/>
        <v>0.5004972623037921</v>
      </c>
      <c r="EM97" s="52">
        <f t="shared" ca="1" si="126"/>
        <v>0.69446705547087761</v>
      </c>
      <c r="EN97" s="52">
        <f t="shared" ca="1" si="127"/>
        <v>0.90657530254310315</v>
      </c>
      <c r="EO97" s="52">
        <f t="shared" ca="1" si="128"/>
        <v>0.86999540552720767</v>
      </c>
      <c r="EP97" s="52">
        <f t="shared" ca="1" si="129"/>
        <v>0.64792041356388452</v>
      </c>
      <c r="EQ97" s="52">
        <f t="shared" ca="1" si="130"/>
        <v>0.44018242242819694</v>
      </c>
      <c r="ER97" s="52">
        <f t="shared" ca="1" si="131"/>
        <v>0.26060638918254508</v>
      </c>
      <c r="ES97" s="52">
        <f t="shared" ca="1" si="132"/>
        <v>0.11330232359692805</v>
      </c>
      <c r="ET97" s="52">
        <f t="shared" ca="1" si="133"/>
        <v>0</v>
      </c>
      <c r="EU97" s="52">
        <f t="shared" ca="1" si="134"/>
        <v>0</v>
      </c>
      <c r="EV97" s="52">
        <f t="shared" ca="1" si="135"/>
        <v>0</v>
      </c>
      <c r="EW97" s="52">
        <f t="shared" ca="1" si="136"/>
        <v>0</v>
      </c>
      <c r="EX97" s="52">
        <f t="shared" ca="1" si="137"/>
        <v>0</v>
      </c>
      <c r="EY97" s="52">
        <f t="shared" ca="1" si="138"/>
        <v>0</v>
      </c>
      <c r="EZ97" s="52">
        <f t="shared" ca="1" si="139"/>
        <v>0</v>
      </c>
      <c r="FA97" s="52">
        <f t="shared" ca="1" si="140"/>
        <v>0</v>
      </c>
      <c r="FB97" s="52">
        <f t="shared" ca="1" si="141"/>
        <v>0</v>
      </c>
      <c r="FC97" s="52">
        <f t="shared" ca="1" si="142"/>
        <v>0</v>
      </c>
      <c r="FD97" s="52">
        <f t="shared" ca="1" si="143"/>
        <v>0</v>
      </c>
      <c r="FE97" s="52">
        <f t="shared" ca="1" si="144"/>
        <v>0</v>
      </c>
      <c r="FF97" s="52">
        <f t="shared" ca="1" si="145"/>
        <v>0</v>
      </c>
      <c r="FG97" s="52">
        <f t="shared" ca="1" si="146"/>
        <v>8.0435782173748915E-4</v>
      </c>
      <c r="FH97" s="52">
        <f t="shared" ca="1" si="147"/>
        <v>0.10540377978579452</v>
      </c>
      <c r="FI97" s="52">
        <f t="shared" ca="1" si="148"/>
        <v>0.23152404115308489</v>
      </c>
      <c r="FK97" s="52">
        <f t="shared" ca="1" si="149"/>
        <v>0.90657530254310315</v>
      </c>
      <c r="FL97" s="59">
        <f t="shared" ca="1" si="150"/>
        <v>9</v>
      </c>
      <c r="FM97" s="59" t="str">
        <f t="shared" ca="1" si="151"/>
        <v>Slope</v>
      </c>
      <c r="FN97" s="52">
        <f t="shared" ca="1" si="152"/>
        <v>0.73333333333333339</v>
      </c>
      <c r="FP97" s="52">
        <f t="shared" ca="1" si="153"/>
        <v>0.33333333333333331</v>
      </c>
      <c r="FQ97" s="52">
        <f t="shared" ca="1" si="154"/>
        <v>0.33333333333333331</v>
      </c>
      <c r="FR97" s="52">
        <f t="shared" ca="1" si="155"/>
        <v>0.32222222222222219</v>
      </c>
      <c r="FS97" s="52">
        <f t="shared" ca="1" si="156"/>
        <v>0.31111111111111112</v>
      </c>
      <c r="FT97" s="52">
        <f t="shared" ca="1" si="157"/>
        <v>0.30360798603750427</v>
      </c>
      <c r="FU97" s="52">
        <f t="shared" ca="1" si="158"/>
        <v>0.33971907010955033</v>
      </c>
      <c r="FV97" s="52">
        <f t="shared" ca="1" si="159"/>
        <v>0.38421715403094681</v>
      </c>
      <c r="FW97" s="52">
        <f t="shared" ca="1" si="160"/>
        <v>0.43349908743459736</v>
      </c>
      <c r="FX97" s="52">
        <f t="shared" ca="1" si="161"/>
        <v>0.48704457404584806</v>
      </c>
      <c r="FY97" s="52">
        <f t="shared" ca="1" si="162"/>
        <v>0.54663621195881218</v>
      </c>
      <c r="FZ97" s="52">
        <f t="shared" ca="1" si="163"/>
        <v>0.52333180184240247</v>
      </c>
      <c r="GA97" s="52">
        <f t="shared" ca="1" si="164"/>
        <v>0.43819569341018372</v>
      </c>
      <c r="GB97" s="52">
        <f t="shared" ca="1" si="165"/>
        <v>0.35783858525384338</v>
      </c>
      <c r="GC97" s="52">
        <f t="shared" ca="1" si="166"/>
        <v>0.28686879639418167</v>
      </c>
      <c r="GD97" s="52">
        <f t="shared" ca="1" si="167"/>
        <v>0.2266563300878649</v>
      </c>
      <c r="GE97" s="52">
        <f t="shared" ca="1" si="168"/>
        <v>0.17777777777777776</v>
      </c>
      <c r="GF97" s="52">
        <f t="shared" ca="1" si="169"/>
        <v>0.16666666666666666</v>
      </c>
      <c r="GG97" s="52">
        <f t="shared" ca="1" si="170"/>
        <v>0.15555555555555556</v>
      </c>
      <c r="GH97" s="52">
        <f t="shared" ca="1" si="171"/>
        <v>0.14444444444444443</v>
      </c>
      <c r="GI97" s="52">
        <f t="shared" ca="1" si="172"/>
        <v>0.13333333333333333</v>
      </c>
      <c r="GJ97" s="52">
        <f t="shared" ca="1" si="173"/>
        <v>0.12222222222222223</v>
      </c>
      <c r="GK97" s="52">
        <f t="shared" ca="1" si="174"/>
        <v>0.11111111111111112</v>
      </c>
      <c r="GL97" s="52">
        <f t="shared" ca="1" si="175"/>
        <v>0.1</v>
      </c>
      <c r="GM97" s="52">
        <f t="shared" ca="1" si="176"/>
        <v>8.8888888888888906E-2</v>
      </c>
      <c r="GN97" s="52">
        <f t="shared" ca="1" si="177"/>
        <v>7.7777777777777751E-2</v>
      </c>
      <c r="GO97" s="52">
        <f t="shared" ca="1" si="178"/>
        <v>6.6666666666666652E-2</v>
      </c>
      <c r="GP97" s="52">
        <f t="shared" ca="1" si="179"/>
        <v>5.5555555555555539E-2</v>
      </c>
      <c r="GQ97" s="52">
        <f t="shared" ca="1" si="180"/>
        <v>4.4444444444444432E-2</v>
      </c>
      <c r="GR97" s="52">
        <f t="shared" ca="1" si="181"/>
        <v>3.360145260724582E-2</v>
      </c>
      <c r="GS97" s="52">
        <f t="shared" ca="1" si="182"/>
        <v>5.7356815484153723E-2</v>
      </c>
      <c r="GT97" s="52">
        <f t="shared" ca="1" si="183"/>
        <v>8.8285791495472735E-2</v>
      </c>
      <c r="GV97" s="52">
        <f t="shared" ca="1" si="184"/>
        <v>0.54663621195881218</v>
      </c>
      <c r="GW97" s="59">
        <f t="shared" ca="1" si="185"/>
        <v>9</v>
      </c>
      <c r="GX97" s="52">
        <f t="shared" ca="1" si="186"/>
        <v>0.90657530254310315</v>
      </c>
      <c r="GY97" s="52" t="str">
        <f t="shared" ca="1" si="187"/>
        <v>Slope</v>
      </c>
      <c r="GZ97" s="52">
        <f t="shared" ca="1" si="188"/>
        <v>0.73333333333333339</v>
      </c>
      <c r="HB97" s="58">
        <f t="shared" si="189"/>
        <v>5.964108109474181E-2</v>
      </c>
      <c r="HC97" s="58"/>
      <c r="HE97" s="52">
        <f t="shared" si="190"/>
        <v>0.70477664858102806</v>
      </c>
      <c r="HF97" s="52">
        <f t="shared" si="191"/>
        <v>0</v>
      </c>
      <c r="HH97" s="52">
        <f t="shared" ca="1" si="192"/>
        <v>0.90657530254310315</v>
      </c>
      <c r="HI97" s="52" t="str">
        <f t="shared" ca="1" si="193"/>
        <v>Slope</v>
      </c>
      <c r="HJ97" s="59">
        <f t="shared" ca="1" si="194"/>
        <v>2</v>
      </c>
      <c r="HK97" s="52">
        <f t="shared" ca="1" si="195"/>
        <v>0.73333333333333339</v>
      </c>
      <c r="HL97" s="52">
        <f t="shared" si="196"/>
        <v>0</v>
      </c>
      <c r="HM97" s="52">
        <f t="shared" si="197"/>
        <v>20</v>
      </c>
      <c r="HN97" s="52">
        <f t="shared" si="198"/>
        <v>-20</v>
      </c>
      <c r="HP97" s="52">
        <f t="shared" si="201"/>
        <v>4.6572178602218538E-4</v>
      </c>
      <c r="HR97" s="52">
        <f t="shared" si="199"/>
        <v>4.3920643913533729E-4</v>
      </c>
      <c r="HS97">
        <f t="shared" si="200"/>
        <v>6.0727750120558996E-3</v>
      </c>
    </row>
    <row r="98" spans="1:227" x14ac:dyDescent="0.2">
      <c r="A98" s="45">
        <v>60</v>
      </c>
      <c r="B98" s="35">
        <f t="shared" si="38"/>
        <v>6.8287037037037101E-3</v>
      </c>
      <c r="C98" s="28">
        <v>-5.9641081094741804</v>
      </c>
      <c r="D98" s="95">
        <v>0</v>
      </c>
      <c r="E98" s="95">
        <v>999999</v>
      </c>
      <c r="F98" s="37">
        <f t="shared" si="202"/>
        <v>166666.5</v>
      </c>
      <c r="G98" s="38">
        <f t="shared" si="205"/>
        <v>0</v>
      </c>
      <c r="H98" s="102">
        <v>20</v>
      </c>
      <c r="I98" s="102">
        <v>2000</v>
      </c>
      <c r="J98" s="28">
        <v>-6.65354728698731</v>
      </c>
      <c r="K98" s="126">
        <f t="shared" si="206"/>
        <v>-6.6535472869873102E-2</v>
      </c>
      <c r="L98" s="30">
        <f t="shared" si="203"/>
        <v>-6.6535472869873102E-2</v>
      </c>
      <c r="M98" s="101">
        <f t="shared" si="204"/>
        <v>-5.9641081094741804</v>
      </c>
      <c r="N98" s="103">
        <f t="shared" si="39"/>
        <v>3.4471958875656461E-4</v>
      </c>
      <c r="AD98" s="52">
        <f t="shared" ca="1" si="40"/>
        <v>0.99153104576302586</v>
      </c>
      <c r="AE98" s="52">
        <f t="shared" ca="1" si="40"/>
        <v>0.99999999999999967</v>
      </c>
      <c r="AF98" s="52">
        <f t="shared" ca="1" si="40"/>
        <v>0.99027519271771691</v>
      </c>
      <c r="AG98" s="52">
        <f t="shared" ca="1" si="40"/>
        <v>0.9589012519791541</v>
      </c>
      <c r="AH98" s="52">
        <f t="shared" ca="1" si="41"/>
        <v>0.90275499313886154</v>
      </c>
      <c r="AI98" s="52">
        <f t="shared" ca="1" si="41"/>
        <v>0.82053798250834764</v>
      </c>
      <c r="AJ98" s="52">
        <f t="shared" ca="1" si="41"/>
        <v>0.7069449281343303</v>
      </c>
      <c r="AK98" s="52">
        <f t="shared" ca="1" si="41"/>
        <v>0.5548283598768633</v>
      </c>
      <c r="AL98" s="52">
        <f t="shared" ca="1" si="42"/>
        <v>0.35936498102156778</v>
      </c>
      <c r="AM98" s="52">
        <f t="shared" ca="1" si="42"/>
        <v>0.13881811962371751</v>
      </c>
      <c r="AN98" s="52">
        <f t="shared" ca="1" si="42"/>
        <v>-7.9304538665869506E-2</v>
      </c>
      <c r="AO98" s="52">
        <f t="shared" ca="1" si="42"/>
        <v>-0.27330595873769725</v>
      </c>
      <c r="AP98" s="52">
        <f t="shared" ca="1" si="43"/>
        <v>-0.41813166457808409</v>
      </c>
      <c r="AQ98" s="52">
        <f t="shared" ca="1" si="43"/>
        <v>-0.51982830091698728</v>
      </c>
      <c r="AR98" s="52">
        <f t="shared" ca="1" si="43"/>
        <v>-0.59462094328013404</v>
      </c>
      <c r="AS98" s="52">
        <f t="shared" ca="1" si="43"/>
        <v>-0.6559642472651952</v>
      </c>
      <c r="AT98" s="52">
        <f t="shared" ca="1" si="44"/>
        <v>-0.71071272746217307</v>
      </c>
      <c r="AU98" s="52">
        <f t="shared" ca="1" si="44"/>
        <v>-0.76015885603596256</v>
      </c>
      <c r="AV98" s="52">
        <f t="shared" ca="1" si="44"/>
        <v>-0.80689827824280336</v>
      </c>
      <c r="AW98" s="52">
        <f t="shared" ca="1" si="44"/>
        <v>-0.85096008770960152</v>
      </c>
      <c r="AX98" s="52">
        <f t="shared" ca="1" si="45"/>
        <v>-0.89197475080487698</v>
      </c>
      <c r="AY98" s="52">
        <f t="shared" ca="1" si="45"/>
        <v>-0.92729519215456047</v>
      </c>
      <c r="AZ98" s="52">
        <f t="shared" ca="1" si="45"/>
        <v>-0.95710682660192725</v>
      </c>
      <c r="BA98" s="52">
        <f t="shared" ca="1" si="45"/>
        <v>-0.97880341789887582</v>
      </c>
      <c r="BB98" s="52">
        <f t="shared" ca="1" si="46"/>
        <v>-0.99095255605076726</v>
      </c>
      <c r="BC98" s="52">
        <f t="shared" ca="1" si="46"/>
        <v>-0.99285759981658384</v>
      </c>
      <c r="BD98" s="52">
        <f t="shared" ca="1" si="46"/>
        <v>-0.98439812990146702</v>
      </c>
      <c r="BE98" s="52">
        <f t="shared" ca="1" si="46"/>
        <v>-0.9640005507957714</v>
      </c>
      <c r="BF98" s="52">
        <f t="shared" ca="1" si="47"/>
        <v>-0.93020837214101737</v>
      </c>
      <c r="BG98" s="52">
        <f t="shared" ca="1" si="47"/>
        <v>-0.87997255747194192</v>
      </c>
      <c r="BH98" s="52">
        <f t="shared" ca="1" si="47"/>
        <v>-0.81189198795129414</v>
      </c>
      <c r="BJ98" s="52">
        <f t="shared" si="48"/>
        <v>-3.3267736434936549E-3</v>
      </c>
      <c r="BK98" s="52">
        <f t="shared" si="49"/>
        <v>1.1739625701861031E-2</v>
      </c>
      <c r="BL98" s="52">
        <f t="shared" si="50"/>
        <v>5.869812850930518E-4</v>
      </c>
      <c r="BM98" s="52">
        <f t="shared" si="51"/>
        <v>5.869812850930518E-4</v>
      </c>
      <c r="BN98" s="52">
        <f t="shared" si="52"/>
        <v>0</v>
      </c>
      <c r="BO98" s="52">
        <f t="shared" si="53"/>
        <v>0</v>
      </c>
      <c r="BP98" s="52">
        <f t="shared" si="54"/>
        <v>5.951075212001747E-3</v>
      </c>
      <c r="BQ98" s="52">
        <f t="shared" si="55"/>
        <v>0.05</v>
      </c>
      <c r="BS98" s="52">
        <f t="shared" ca="1" si="56"/>
        <v>1.2195141760992911</v>
      </c>
      <c r="BT98" s="52">
        <f t="shared" ca="1" si="57"/>
        <v>1.1739625701861038</v>
      </c>
      <c r="BU98" s="52">
        <f t="shared" ca="1" si="58"/>
        <v>1.0985243904794899</v>
      </c>
      <c r="BV98" s="52">
        <f t="shared" ca="1" si="59"/>
        <v>0.98978579897553676</v>
      </c>
      <c r="BW98" s="52">
        <f t="shared" ca="1" si="60"/>
        <v>0.84811921342606522</v>
      </c>
      <c r="BX98" s="52">
        <f t="shared" ca="1" si="61"/>
        <v>0.68129162832854262</v>
      </c>
      <c r="BY98" s="52">
        <f t="shared" ca="1" si="62"/>
        <v>0.50011249478425757</v>
      </c>
      <c r="BZ98" s="52">
        <f t="shared" ca="1" si="63"/>
        <v>0.30614270161717205</v>
      </c>
      <c r="CA98" s="52">
        <f t="shared" ca="1" si="64"/>
        <v>9.4034454544946466E-2</v>
      </c>
      <c r="CB98" s="52">
        <f t="shared" ca="1" si="65"/>
        <v>-0.12939483738474269</v>
      </c>
      <c r="CC98" s="52">
        <f t="shared" ca="1" si="66"/>
        <v>-0.35146982934806581</v>
      </c>
      <c r="CD98" s="52">
        <f t="shared" ca="1" si="67"/>
        <v>-0.55920782048375339</v>
      </c>
      <c r="CE98" s="52">
        <f t="shared" ca="1" si="68"/>
        <v>-0.73878385372940525</v>
      </c>
      <c r="CF98" s="52">
        <f t="shared" ca="1" si="69"/>
        <v>-0.88608791931502229</v>
      </c>
      <c r="CG98" s="52">
        <f t="shared" ca="1" si="70"/>
        <v>-1.0035310336538856</v>
      </c>
      <c r="CH98" s="52">
        <f t="shared" ca="1" si="71"/>
        <v>-1.095706522464752</v>
      </c>
      <c r="CI98" s="52">
        <f t="shared" ca="1" si="72"/>
        <v>-1.166858162670847</v>
      </c>
      <c r="CJ98" s="52">
        <f t="shared" ca="1" si="73"/>
        <v>-1.2181635971271223</v>
      </c>
      <c r="CK98" s="52">
        <f t="shared" ca="1" si="74"/>
        <v>-1.2530504017467463</v>
      </c>
      <c r="CL98" s="52">
        <f t="shared" ca="1" si="75"/>
        <v>-1.2742311017167183</v>
      </c>
      <c r="CM98" s="52">
        <f t="shared" ca="1" si="76"/>
        <v>-1.2894018494914614</v>
      </c>
      <c r="CN98" s="52">
        <f t="shared" ca="1" si="77"/>
        <v>-1.3016886726742791</v>
      </c>
      <c r="CO98" s="52">
        <f t="shared" ca="1" si="78"/>
        <v>-1.2972144918936874</v>
      </c>
      <c r="CP98" s="52">
        <f t="shared" ca="1" si="79"/>
        <v>-1.2731538253926462</v>
      </c>
      <c r="CQ98" s="52">
        <f t="shared" ca="1" si="80"/>
        <v>-1.2284514887799176</v>
      </c>
      <c r="CR98" s="52">
        <f t="shared" ca="1" si="81"/>
        <v>-1.1675652019198866</v>
      </c>
      <c r="CS98" s="52">
        <f t="shared" ca="1" si="82"/>
        <v>-1.0908632889510164</v>
      </c>
      <c r="CT98" s="52">
        <f t="shared" ca="1" si="83"/>
        <v>-0.99858588509021284</v>
      </c>
      <c r="CU98" s="52">
        <f t="shared" ca="1" si="84"/>
        <v>-0.89398646312615582</v>
      </c>
      <c r="CV98" s="52">
        <f t="shared" ca="1" si="85"/>
        <v>-0.76786620175886544</v>
      </c>
      <c r="CW98" s="52">
        <f t="shared" ca="1" si="86"/>
        <v>-0.62287275021475164</v>
      </c>
      <c r="CY98" s="51" t="str">
        <f t="shared" ca="1" si="87"/>
        <v>Slope</v>
      </c>
      <c r="CZ98" s="51" t="str">
        <f t="shared" ca="1" si="88"/>
        <v>Slope</v>
      </c>
      <c r="DA98" s="51" t="str">
        <f t="shared" ca="1" si="89"/>
        <v>Slope</v>
      </c>
      <c r="DB98" s="51" t="str">
        <f t="shared" ca="1" si="90"/>
        <v>Slope</v>
      </c>
      <c r="DC98" s="51" t="str">
        <f t="shared" ca="1" si="91"/>
        <v>Slope</v>
      </c>
      <c r="DD98" s="51" t="str">
        <f t="shared" ca="1" si="92"/>
        <v>Slope</v>
      </c>
      <c r="DE98" s="51" t="str">
        <f t="shared" ca="1" si="93"/>
        <v>Slope</v>
      </c>
      <c r="DF98" s="51" t="str">
        <f t="shared" ca="1" si="94"/>
        <v>Slope</v>
      </c>
      <c r="DG98" s="51" t="str">
        <f t="shared" ca="1" si="95"/>
        <v>Slope</v>
      </c>
      <c r="DH98" s="51" t="str">
        <f t="shared" ca="1" si="96"/>
        <v>Slope</v>
      </c>
      <c r="DI98" s="51" t="str">
        <f t="shared" ca="1" si="97"/>
        <v>Slope</v>
      </c>
      <c r="DJ98" s="51" t="str">
        <f t="shared" ca="1" si="98"/>
        <v>Slope</v>
      </c>
      <c r="DK98" s="51" t="str">
        <f t="shared" ca="1" si="99"/>
        <v>Slope</v>
      </c>
      <c r="DL98" s="51" t="str">
        <f t="shared" ca="1" si="100"/>
        <v>Slope</v>
      </c>
      <c r="DM98" s="51" t="str">
        <f t="shared" ca="1" si="101"/>
        <v>Slope</v>
      </c>
      <c r="DN98" s="51" t="str">
        <f t="shared" ca="1" si="102"/>
        <v>Slope</v>
      </c>
      <c r="DO98" s="51" t="str">
        <f t="shared" ca="1" si="103"/>
        <v>Slope</v>
      </c>
      <c r="DP98" s="51" t="str">
        <f t="shared" ca="1" si="104"/>
        <v>Slope</v>
      </c>
      <c r="DQ98" s="51" t="str">
        <f t="shared" ca="1" si="105"/>
        <v>Slope</v>
      </c>
      <c r="DR98" s="51" t="str">
        <f t="shared" ca="1" si="106"/>
        <v>Slope</v>
      </c>
      <c r="DS98" s="51" t="str">
        <f t="shared" ca="1" si="107"/>
        <v>Slope</v>
      </c>
      <c r="DT98" s="51" t="str">
        <f t="shared" ca="1" si="108"/>
        <v>Slope</v>
      </c>
      <c r="DU98" s="51" t="str">
        <f t="shared" ca="1" si="109"/>
        <v>Slope</v>
      </c>
      <c r="DV98" s="51" t="str">
        <f t="shared" ca="1" si="110"/>
        <v>Slope</v>
      </c>
      <c r="DW98" s="51" t="str">
        <f t="shared" ca="1" si="111"/>
        <v>Slope</v>
      </c>
      <c r="DX98" s="51" t="str">
        <f t="shared" ca="1" si="112"/>
        <v>Slope</v>
      </c>
      <c r="DY98" s="51" t="str">
        <f t="shared" ca="1" si="113"/>
        <v>Slope</v>
      </c>
      <c r="DZ98" s="51" t="str">
        <f t="shared" ca="1" si="114"/>
        <v>Slope</v>
      </c>
      <c r="EA98" s="51" t="str">
        <f t="shared" ca="1" si="115"/>
        <v>Slope</v>
      </c>
      <c r="EB98" s="51" t="str">
        <f t="shared" ca="1" si="116"/>
        <v>Slope</v>
      </c>
      <c r="EC98" s="51" t="str">
        <f t="shared" ca="1" si="117"/>
        <v>Slope</v>
      </c>
      <c r="EE98" s="52">
        <f t="shared" ca="1" si="118"/>
        <v>0</v>
      </c>
      <c r="EF98" s="52">
        <f t="shared" ca="1" si="119"/>
        <v>0</v>
      </c>
      <c r="EG98" s="52">
        <f t="shared" ca="1" si="120"/>
        <v>0</v>
      </c>
      <c r="EH98" s="52">
        <f t="shared" ca="1" si="121"/>
        <v>1.080118230955629E-2</v>
      </c>
      <c r="EI98" s="52">
        <f t="shared" ca="1" si="122"/>
        <v>0.15246776785902783</v>
      </c>
      <c r="EJ98" s="52">
        <f t="shared" ca="1" si="123"/>
        <v>0.31929535295655043</v>
      </c>
      <c r="EK98" s="52">
        <f t="shared" ca="1" si="124"/>
        <v>0.50047448650083548</v>
      </c>
      <c r="EL98" s="52">
        <f t="shared" ca="1" si="125"/>
        <v>0.69444427966792099</v>
      </c>
      <c r="EM98" s="52">
        <f t="shared" ca="1" si="126"/>
        <v>0.90655252674014664</v>
      </c>
      <c r="EN98" s="52">
        <f t="shared" ca="1" si="127"/>
        <v>0.87001818133016429</v>
      </c>
      <c r="EO98" s="52">
        <f t="shared" ca="1" si="128"/>
        <v>0.64794318936684114</v>
      </c>
      <c r="EP98" s="52">
        <f t="shared" ca="1" si="129"/>
        <v>0.44020519823115356</v>
      </c>
      <c r="EQ98" s="52">
        <f t="shared" ca="1" si="130"/>
        <v>0.2606291649855017</v>
      </c>
      <c r="ER98" s="52">
        <f t="shared" ca="1" si="131"/>
        <v>0.11332509939988467</v>
      </c>
      <c r="ES98" s="52">
        <f t="shared" ca="1" si="132"/>
        <v>0</v>
      </c>
      <c r="ET98" s="52">
        <f t="shared" ca="1" si="133"/>
        <v>0</v>
      </c>
      <c r="EU98" s="52">
        <f t="shared" ca="1" si="134"/>
        <v>0</v>
      </c>
      <c r="EV98" s="52">
        <f t="shared" ca="1" si="135"/>
        <v>0</v>
      </c>
      <c r="EW98" s="52">
        <f t="shared" ca="1" si="136"/>
        <v>0</v>
      </c>
      <c r="EX98" s="52">
        <f t="shared" ca="1" si="137"/>
        <v>0</v>
      </c>
      <c r="EY98" s="52">
        <f t="shared" ca="1" si="138"/>
        <v>0</v>
      </c>
      <c r="EZ98" s="52">
        <f t="shared" ca="1" si="139"/>
        <v>0</v>
      </c>
      <c r="FA98" s="52">
        <f t="shared" ca="1" si="140"/>
        <v>0</v>
      </c>
      <c r="FB98" s="52">
        <f t="shared" ca="1" si="141"/>
        <v>0</v>
      </c>
      <c r="FC98" s="52">
        <f t="shared" ca="1" si="142"/>
        <v>0</v>
      </c>
      <c r="FD98" s="52">
        <f t="shared" ca="1" si="143"/>
        <v>0</v>
      </c>
      <c r="FE98" s="52">
        <f t="shared" ca="1" si="144"/>
        <v>0</v>
      </c>
      <c r="FF98" s="52">
        <f t="shared" ca="1" si="145"/>
        <v>8.2713362469410967E-4</v>
      </c>
      <c r="FG98" s="52">
        <f t="shared" ca="1" si="146"/>
        <v>0.10542655558875114</v>
      </c>
      <c r="FH98" s="52">
        <f t="shared" ca="1" si="147"/>
        <v>0.23154681695604151</v>
      </c>
      <c r="FI98" s="52">
        <f t="shared" ca="1" si="148"/>
        <v>0.37654026850015532</v>
      </c>
      <c r="FK98" s="52">
        <f t="shared" ca="1" si="149"/>
        <v>0.90655252674014664</v>
      </c>
      <c r="FL98" s="59">
        <f t="shared" ca="1" si="150"/>
        <v>8</v>
      </c>
      <c r="FM98" s="59" t="str">
        <f t="shared" ca="1" si="151"/>
        <v>Slope</v>
      </c>
      <c r="FN98" s="52">
        <f t="shared" ca="1" si="152"/>
        <v>0.76666666666666661</v>
      </c>
      <c r="FP98" s="52">
        <f t="shared" ca="1" si="153"/>
        <v>0.33333333333333331</v>
      </c>
      <c r="FQ98" s="52">
        <f t="shared" ca="1" si="154"/>
        <v>0.33333333333333331</v>
      </c>
      <c r="FR98" s="52">
        <f t="shared" ca="1" si="155"/>
        <v>0.32222222222222219</v>
      </c>
      <c r="FS98" s="52">
        <f t="shared" ca="1" si="156"/>
        <v>0.31471150521429653</v>
      </c>
      <c r="FT98" s="52">
        <f t="shared" ca="1" si="157"/>
        <v>0.35082258928634258</v>
      </c>
      <c r="FU98" s="52">
        <f t="shared" ca="1" si="158"/>
        <v>0.395320673207739</v>
      </c>
      <c r="FV98" s="52">
        <f t="shared" ca="1" si="159"/>
        <v>0.44460260661138962</v>
      </c>
      <c r="FW98" s="52">
        <f t="shared" ca="1" si="160"/>
        <v>0.49814809322264031</v>
      </c>
      <c r="FX98" s="52">
        <f t="shared" ca="1" si="161"/>
        <v>0.55773973113560438</v>
      </c>
      <c r="FY98" s="52">
        <f t="shared" ca="1" si="162"/>
        <v>0.53445050488783252</v>
      </c>
      <c r="FZ98" s="52">
        <f t="shared" ca="1" si="163"/>
        <v>0.44931439645561366</v>
      </c>
      <c r="GA98" s="52">
        <f t="shared" ca="1" si="164"/>
        <v>0.36895728829927343</v>
      </c>
      <c r="GB98" s="52">
        <f t="shared" ca="1" si="165"/>
        <v>0.29798749943961167</v>
      </c>
      <c r="GC98" s="52">
        <f t="shared" ca="1" si="166"/>
        <v>0.23777503313329487</v>
      </c>
      <c r="GD98" s="52">
        <f t="shared" ca="1" si="167"/>
        <v>0.18888888888888888</v>
      </c>
      <c r="GE98" s="52">
        <f t="shared" ca="1" si="168"/>
        <v>0.17777777777777776</v>
      </c>
      <c r="GF98" s="52">
        <f t="shared" ca="1" si="169"/>
        <v>0.16666666666666666</v>
      </c>
      <c r="GG98" s="52">
        <f t="shared" ca="1" si="170"/>
        <v>0.15555555555555556</v>
      </c>
      <c r="GH98" s="52">
        <f t="shared" ca="1" si="171"/>
        <v>0.14444444444444443</v>
      </c>
      <c r="GI98" s="52">
        <f t="shared" ca="1" si="172"/>
        <v>0.13333333333333333</v>
      </c>
      <c r="GJ98" s="52">
        <f t="shared" ca="1" si="173"/>
        <v>0.12222222222222223</v>
      </c>
      <c r="GK98" s="52">
        <f t="shared" ca="1" si="174"/>
        <v>0.11111111111111112</v>
      </c>
      <c r="GL98" s="52">
        <f t="shared" ca="1" si="175"/>
        <v>0.1</v>
      </c>
      <c r="GM98" s="52">
        <f t="shared" ca="1" si="176"/>
        <v>8.8888888888888906E-2</v>
      </c>
      <c r="GN98" s="52">
        <f t="shared" ca="1" si="177"/>
        <v>7.7777777777777751E-2</v>
      </c>
      <c r="GO98" s="52">
        <f t="shared" ca="1" si="178"/>
        <v>6.6666666666666652E-2</v>
      </c>
      <c r="GP98" s="52">
        <f t="shared" ca="1" si="179"/>
        <v>5.5555555555555539E-2</v>
      </c>
      <c r="GQ98" s="52">
        <f t="shared" ca="1" si="180"/>
        <v>4.47201556526758E-2</v>
      </c>
      <c r="GR98" s="52">
        <f t="shared" ca="1" si="181"/>
        <v>6.8475518529583695E-2</v>
      </c>
      <c r="GS98" s="52">
        <f t="shared" ca="1" si="182"/>
        <v>9.9404494540902708E-2</v>
      </c>
      <c r="GT98" s="52">
        <f t="shared" ca="1" si="183"/>
        <v>0.1366245339444962</v>
      </c>
      <c r="GV98" s="52">
        <f t="shared" ca="1" si="184"/>
        <v>0.55773973113560438</v>
      </c>
      <c r="GW98" s="59">
        <f t="shared" ca="1" si="185"/>
        <v>8</v>
      </c>
      <c r="GX98" s="52">
        <f t="shared" ca="1" si="186"/>
        <v>0.90655252674014664</v>
      </c>
      <c r="GY98" s="52" t="str">
        <f t="shared" ca="1" si="187"/>
        <v>Slope</v>
      </c>
      <c r="GZ98" s="52">
        <f t="shared" ca="1" si="188"/>
        <v>0.76666666666666661</v>
      </c>
      <c r="HB98" s="58">
        <f t="shared" si="189"/>
        <v>6.6535472869873102E-2</v>
      </c>
      <c r="HC98" s="58"/>
      <c r="HE98" s="52">
        <f t="shared" si="190"/>
        <v>0.6706494092941282</v>
      </c>
      <c r="HF98" s="52">
        <f t="shared" si="191"/>
        <v>0</v>
      </c>
      <c r="HH98" s="52">
        <f t="shared" ca="1" si="192"/>
        <v>0.90655252674014664</v>
      </c>
      <c r="HI98" s="52" t="str">
        <f t="shared" ca="1" si="193"/>
        <v>Slope</v>
      </c>
      <c r="HJ98" s="59">
        <f t="shared" ca="1" si="194"/>
        <v>2</v>
      </c>
      <c r="HK98" s="52">
        <f t="shared" ca="1" si="195"/>
        <v>0.76666666666666661</v>
      </c>
      <c r="HL98" s="52">
        <f t="shared" si="196"/>
        <v>0</v>
      </c>
      <c r="HM98" s="52">
        <f t="shared" si="197"/>
        <v>20</v>
      </c>
      <c r="HN98" s="52">
        <f t="shared" si="198"/>
        <v>-20</v>
      </c>
      <c r="HP98" s="52">
        <f t="shared" si="201"/>
        <v>3.4471958875656461E-4</v>
      </c>
      <c r="HR98" s="52">
        <f t="shared" si="199"/>
        <v>4.1016859330436867E-4</v>
      </c>
      <c r="HS98">
        <f t="shared" si="200"/>
        <v>5.951075212001747E-3</v>
      </c>
    </row>
    <row r="99" spans="1:227" x14ac:dyDescent="0.2">
      <c r="A99" s="45">
        <v>61</v>
      </c>
      <c r="B99" s="35">
        <f t="shared" si="38"/>
        <v>6.944444444444451E-3</v>
      </c>
      <c r="C99" s="28">
        <v>-6.65354728698731</v>
      </c>
      <c r="D99" s="95">
        <v>0</v>
      </c>
      <c r="E99" s="95">
        <v>999999</v>
      </c>
      <c r="F99" s="37">
        <f t="shared" si="202"/>
        <v>166666.5</v>
      </c>
      <c r="G99" s="38">
        <f t="shared" si="205"/>
        <v>0</v>
      </c>
      <c r="H99" s="102">
        <v>20</v>
      </c>
      <c r="I99" s="102">
        <v>2000</v>
      </c>
      <c r="J99" s="28">
        <v>-7.2489261627197301</v>
      </c>
      <c r="K99" s="126">
        <f t="shared" si="206"/>
        <v>-7.2489261627197293E-2</v>
      </c>
      <c r="L99" s="30">
        <f t="shared" si="203"/>
        <v>-7.2489261627197293E-2</v>
      </c>
      <c r="M99" s="101">
        <f t="shared" si="204"/>
        <v>-6.65354728698731</v>
      </c>
      <c r="N99" s="103">
        <f t="shared" si="39"/>
        <v>2.9768943786621016E-4</v>
      </c>
      <c r="AD99" s="52">
        <f t="shared" ca="1" si="40"/>
        <v>0.99027519271771636</v>
      </c>
      <c r="AE99" s="52">
        <f t="shared" ca="1" si="40"/>
        <v>0.99999999999999933</v>
      </c>
      <c r="AF99" s="52">
        <f t="shared" ca="1" si="40"/>
        <v>0.98795125172687259</v>
      </c>
      <c r="AG99" s="52">
        <f t="shared" ca="1" si="40"/>
        <v>0.9490520354121198</v>
      </c>
      <c r="AH99" s="52">
        <f t="shared" ca="1" si="41"/>
        <v>0.88124823370007122</v>
      </c>
      <c r="AI99" s="52">
        <f t="shared" ca="1" si="41"/>
        <v>0.78023581690820842</v>
      </c>
      <c r="AJ99" s="52">
        <f t="shared" ca="1" si="41"/>
        <v>0.63961657778668035</v>
      </c>
      <c r="AK99" s="52">
        <f t="shared" ca="1" si="41"/>
        <v>0.45285984978122079</v>
      </c>
      <c r="AL99" s="52">
        <f t="shared" ca="1" si="42"/>
        <v>0.23479888238623348</v>
      </c>
      <c r="AM99" s="52">
        <f t="shared" ca="1" si="42"/>
        <v>1.2177303059770717E-2</v>
      </c>
      <c r="AN99" s="52">
        <f t="shared" ca="1" si="42"/>
        <v>-0.1902184007240586</v>
      </c>
      <c r="AO99" s="52">
        <f t="shared" ca="1" si="42"/>
        <v>-0.34287549433485481</v>
      </c>
      <c r="AP99" s="52">
        <f t="shared" ca="1" si="43"/>
        <v>-0.44996916404861631</v>
      </c>
      <c r="AQ99" s="52">
        <f t="shared" ca="1" si="43"/>
        <v>-0.52829150019941584</v>
      </c>
      <c r="AR99" s="52">
        <f t="shared" ca="1" si="43"/>
        <v>-0.59217614963177789</v>
      </c>
      <c r="AS99" s="52">
        <f t="shared" ca="1" si="43"/>
        <v>-0.64902401283418776</v>
      </c>
      <c r="AT99" s="52">
        <f t="shared" ca="1" si="44"/>
        <v>-0.70005758983941002</v>
      </c>
      <c r="AU99" s="52">
        <f t="shared" ca="1" si="44"/>
        <v>-0.74830891710840886</v>
      </c>
      <c r="AV99" s="52">
        <f t="shared" ca="1" si="44"/>
        <v>-0.79425786738576165</v>
      </c>
      <c r="AW99" s="52">
        <f t="shared" ca="1" si="44"/>
        <v>-0.83834706501273371</v>
      </c>
      <c r="AX99" s="52">
        <f t="shared" ca="1" si="45"/>
        <v>-0.87854388427659769</v>
      </c>
      <c r="AY99" s="52">
        <f t="shared" ca="1" si="45"/>
        <v>-0.91713654084248264</v>
      </c>
      <c r="AZ99" s="52">
        <f t="shared" ca="1" si="45"/>
        <v>-0.9506078492504999</v>
      </c>
      <c r="BA99" s="52">
        <f t="shared" ca="1" si="45"/>
        <v>-0.97549456891180186</v>
      </c>
      <c r="BB99" s="52">
        <f t="shared" ca="1" si="46"/>
        <v>-0.98943941292908744</v>
      </c>
      <c r="BC99" s="52">
        <f t="shared" ca="1" si="46"/>
        <v>-0.99251559641162868</v>
      </c>
      <c r="BD99" s="52">
        <f t="shared" ca="1" si="46"/>
        <v>-0.98453992665086554</v>
      </c>
      <c r="BE99" s="52">
        <f t="shared" ca="1" si="46"/>
        <v>-0.96397342020695531</v>
      </c>
      <c r="BF99" s="52">
        <f t="shared" ca="1" si="47"/>
        <v>-0.92759554606187178</v>
      </c>
      <c r="BG99" s="52">
        <f t="shared" ca="1" si="47"/>
        <v>-0.87184499984917585</v>
      </c>
      <c r="BH99" s="52">
        <f t="shared" ca="1" si="47"/>
        <v>-0.79688085311733281</v>
      </c>
      <c r="BJ99" s="52">
        <f t="shared" si="48"/>
        <v>-3.6244630813598651E-3</v>
      </c>
      <c r="BK99" s="52">
        <f t="shared" si="49"/>
        <v>1.0985243904794901E-2</v>
      </c>
      <c r="BL99" s="52">
        <f t="shared" si="50"/>
        <v>5.4926219523974496E-4</v>
      </c>
      <c r="BM99" s="52">
        <f t="shared" si="51"/>
        <v>5.4926219523974496E-4</v>
      </c>
      <c r="BN99" s="52">
        <f t="shared" si="52"/>
        <v>0</v>
      </c>
      <c r="BO99" s="52">
        <f t="shared" si="53"/>
        <v>0</v>
      </c>
      <c r="BP99" s="52">
        <f t="shared" si="54"/>
        <v>5.7605603921039488E-3</v>
      </c>
      <c r="BQ99" s="52">
        <f t="shared" si="55"/>
        <v>0.05</v>
      </c>
      <c r="BS99" s="52">
        <f t="shared" ca="1" si="56"/>
        <v>1.1739625701861038</v>
      </c>
      <c r="BT99" s="52">
        <f t="shared" ca="1" si="57"/>
        <v>1.0985243904794899</v>
      </c>
      <c r="BU99" s="52">
        <f t="shared" ca="1" si="58"/>
        <v>0.98978579897553676</v>
      </c>
      <c r="BV99" s="52">
        <f t="shared" ca="1" si="59"/>
        <v>0.84811921342606522</v>
      </c>
      <c r="BW99" s="52">
        <f t="shared" ca="1" si="60"/>
        <v>0.68129162832854262</v>
      </c>
      <c r="BX99" s="52">
        <f t="shared" ca="1" si="61"/>
        <v>0.50011249478425757</v>
      </c>
      <c r="BY99" s="52">
        <f t="shared" ca="1" si="62"/>
        <v>0.30614270161717205</v>
      </c>
      <c r="BZ99" s="52">
        <f t="shared" ca="1" si="63"/>
        <v>9.4034454544946466E-2</v>
      </c>
      <c r="CA99" s="52">
        <f t="shared" ca="1" si="64"/>
        <v>-0.12939483738474269</v>
      </c>
      <c r="CB99" s="52">
        <f t="shared" ca="1" si="65"/>
        <v>-0.35146982934806581</v>
      </c>
      <c r="CC99" s="52">
        <f t="shared" ca="1" si="66"/>
        <v>-0.55920782048375339</v>
      </c>
      <c r="CD99" s="52">
        <f t="shared" ca="1" si="67"/>
        <v>-0.73878385372940525</v>
      </c>
      <c r="CE99" s="52">
        <f t="shared" ca="1" si="68"/>
        <v>-0.88608791931502229</v>
      </c>
      <c r="CF99" s="52">
        <f t="shared" ca="1" si="69"/>
        <v>-1.0035310336538856</v>
      </c>
      <c r="CG99" s="52">
        <f t="shared" ca="1" si="70"/>
        <v>-1.095706522464752</v>
      </c>
      <c r="CH99" s="52">
        <f t="shared" ca="1" si="71"/>
        <v>-1.166858162670847</v>
      </c>
      <c r="CI99" s="52">
        <f t="shared" ca="1" si="72"/>
        <v>-1.2181635971271223</v>
      </c>
      <c r="CJ99" s="52">
        <f t="shared" ca="1" si="73"/>
        <v>-1.2530504017467463</v>
      </c>
      <c r="CK99" s="52">
        <f t="shared" ca="1" si="74"/>
        <v>-1.2742311017167183</v>
      </c>
      <c r="CL99" s="52">
        <f t="shared" ca="1" si="75"/>
        <v>-1.2894018494914614</v>
      </c>
      <c r="CM99" s="52">
        <f t="shared" ca="1" si="76"/>
        <v>-1.3016886726742791</v>
      </c>
      <c r="CN99" s="52">
        <f t="shared" ca="1" si="77"/>
        <v>-1.2972144918936874</v>
      </c>
      <c r="CO99" s="52">
        <f t="shared" ca="1" si="78"/>
        <v>-1.2731538253926462</v>
      </c>
      <c r="CP99" s="52">
        <f t="shared" ca="1" si="79"/>
        <v>-1.2284514887799176</v>
      </c>
      <c r="CQ99" s="52">
        <f t="shared" ca="1" si="80"/>
        <v>-1.1675652019198866</v>
      </c>
      <c r="CR99" s="52">
        <f t="shared" ca="1" si="81"/>
        <v>-1.0908632889510164</v>
      </c>
      <c r="CS99" s="52">
        <f t="shared" ca="1" si="82"/>
        <v>-0.99858588509021284</v>
      </c>
      <c r="CT99" s="52">
        <f t="shared" ca="1" si="83"/>
        <v>-0.89398646312615582</v>
      </c>
      <c r="CU99" s="52">
        <f t="shared" ca="1" si="84"/>
        <v>-0.76786620175886544</v>
      </c>
      <c r="CV99" s="52">
        <f t="shared" ca="1" si="85"/>
        <v>-0.62287275021475164</v>
      </c>
      <c r="CW99" s="52">
        <f t="shared" ca="1" si="86"/>
        <v>-0.46461039739510707</v>
      </c>
      <c r="CY99" s="51" t="str">
        <f t="shared" ca="1" si="87"/>
        <v>Slope</v>
      </c>
      <c r="CZ99" s="51" t="str">
        <f t="shared" ca="1" si="88"/>
        <v>Slope</v>
      </c>
      <c r="DA99" s="51" t="str">
        <f t="shared" ca="1" si="89"/>
        <v>Slope</v>
      </c>
      <c r="DB99" s="51" t="str">
        <f t="shared" ca="1" si="90"/>
        <v>Slope</v>
      </c>
      <c r="DC99" s="51" t="str">
        <f t="shared" ca="1" si="91"/>
        <v>Slope</v>
      </c>
      <c r="DD99" s="51" t="str">
        <f t="shared" ca="1" si="92"/>
        <v>Slope</v>
      </c>
      <c r="DE99" s="51" t="str">
        <f t="shared" ca="1" si="93"/>
        <v>Slope</v>
      </c>
      <c r="DF99" s="51" t="str">
        <f t="shared" ca="1" si="94"/>
        <v>Slope</v>
      </c>
      <c r="DG99" s="51" t="str">
        <f t="shared" ca="1" si="95"/>
        <v>Slope</v>
      </c>
      <c r="DH99" s="51" t="str">
        <f t="shared" ca="1" si="96"/>
        <v>Slope</v>
      </c>
      <c r="DI99" s="51" t="str">
        <f t="shared" ca="1" si="97"/>
        <v>Slope</v>
      </c>
      <c r="DJ99" s="51" t="str">
        <f t="shared" ca="1" si="98"/>
        <v>Slope</v>
      </c>
      <c r="DK99" s="51" t="str">
        <f t="shared" ca="1" si="99"/>
        <v>Slope</v>
      </c>
      <c r="DL99" s="51" t="str">
        <f t="shared" ca="1" si="100"/>
        <v>Slope</v>
      </c>
      <c r="DM99" s="51" t="str">
        <f t="shared" ca="1" si="101"/>
        <v>Slope</v>
      </c>
      <c r="DN99" s="51" t="str">
        <f t="shared" ca="1" si="102"/>
        <v>Slope</v>
      </c>
      <c r="DO99" s="51" t="str">
        <f t="shared" ca="1" si="103"/>
        <v>Slope</v>
      </c>
      <c r="DP99" s="51" t="str">
        <f t="shared" ca="1" si="104"/>
        <v>Slope</v>
      </c>
      <c r="DQ99" s="51" t="str">
        <f t="shared" ca="1" si="105"/>
        <v>Slope</v>
      </c>
      <c r="DR99" s="51" t="str">
        <f t="shared" ca="1" si="106"/>
        <v>Slope</v>
      </c>
      <c r="DS99" s="51" t="str">
        <f t="shared" ca="1" si="107"/>
        <v>Slope</v>
      </c>
      <c r="DT99" s="51" t="str">
        <f t="shared" ca="1" si="108"/>
        <v>Slope</v>
      </c>
      <c r="DU99" s="51" t="str">
        <f t="shared" ca="1" si="109"/>
        <v>Slope</v>
      </c>
      <c r="DV99" s="51" t="str">
        <f t="shared" ca="1" si="110"/>
        <v>Slope</v>
      </c>
      <c r="DW99" s="51" t="str">
        <f t="shared" ca="1" si="111"/>
        <v>Slope</v>
      </c>
      <c r="DX99" s="51" t="str">
        <f t="shared" ca="1" si="112"/>
        <v>Slope</v>
      </c>
      <c r="DY99" s="51" t="str">
        <f t="shared" ca="1" si="113"/>
        <v>Slope</v>
      </c>
      <c r="DZ99" s="51" t="str">
        <f t="shared" ca="1" si="114"/>
        <v>Slope</v>
      </c>
      <c r="EA99" s="51" t="str">
        <f t="shared" ca="1" si="115"/>
        <v>Slope</v>
      </c>
      <c r="EB99" s="51" t="str">
        <f t="shared" ca="1" si="116"/>
        <v>Slope</v>
      </c>
      <c r="EC99" s="51" t="str">
        <f t="shared" ca="1" si="117"/>
        <v>Slope</v>
      </c>
      <c r="EE99" s="52">
        <f t="shared" ca="1" si="118"/>
        <v>0</v>
      </c>
      <c r="EF99" s="52">
        <f t="shared" ca="1" si="119"/>
        <v>0</v>
      </c>
      <c r="EG99" s="52">
        <f t="shared" ca="1" si="120"/>
        <v>1.0763463219703007E-2</v>
      </c>
      <c r="EH99" s="52">
        <f t="shared" ca="1" si="121"/>
        <v>0.15243004876917454</v>
      </c>
      <c r="EI99" s="52">
        <f t="shared" ca="1" si="122"/>
        <v>0.31925763386669714</v>
      </c>
      <c r="EJ99" s="52">
        <f t="shared" ca="1" si="123"/>
        <v>0.5004367674109822</v>
      </c>
      <c r="EK99" s="52">
        <f t="shared" ca="1" si="124"/>
        <v>0.69440656057806771</v>
      </c>
      <c r="EL99" s="52">
        <f t="shared" ca="1" si="125"/>
        <v>0.90651480765029324</v>
      </c>
      <c r="EM99" s="52">
        <f t="shared" ca="1" si="126"/>
        <v>0.87005590042001757</v>
      </c>
      <c r="EN99" s="52">
        <f t="shared" ca="1" si="127"/>
        <v>0.64798090845669443</v>
      </c>
      <c r="EO99" s="52">
        <f t="shared" ca="1" si="128"/>
        <v>0.44024291732100684</v>
      </c>
      <c r="EP99" s="52">
        <f t="shared" ca="1" si="129"/>
        <v>0.26066688407535499</v>
      </c>
      <c r="EQ99" s="52">
        <f t="shared" ca="1" si="130"/>
        <v>0.11336281848973795</v>
      </c>
      <c r="ER99" s="52">
        <f t="shared" ca="1" si="131"/>
        <v>0</v>
      </c>
      <c r="ES99" s="52">
        <f t="shared" ca="1" si="132"/>
        <v>0</v>
      </c>
      <c r="ET99" s="52">
        <f t="shared" ca="1" si="133"/>
        <v>0</v>
      </c>
      <c r="EU99" s="52">
        <f t="shared" ca="1" si="134"/>
        <v>0</v>
      </c>
      <c r="EV99" s="52">
        <f t="shared" ca="1" si="135"/>
        <v>0</v>
      </c>
      <c r="EW99" s="52">
        <f t="shared" ca="1" si="136"/>
        <v>0</v>
      </c>
      <c r="EX99" s="52">
        <f t="shared" ca="1" si="137"/>
        <v>0</v>
      </c>
      <c r="EY99" s="52">
        <f t="shared" ca="1" si="138"/>
        <v>0</v>
      </c>
      <c r="EZ99" s="52">
        <f t="shared" ca="1" si="139"/>
        <v>0</v>
      </c>
      <c r="FA99" s="52">
        <f t="shared" ca="1" si="140"/>
        <v>0</v>
      </c>
      <c r="FB99" s="52">
        <f t="shared" ca="1" si="141"/>
        <v>0</v>
      </c>
      <c r="FC99" s="52">
        <f t="shared" ca="1" si="142"/>
        <v>0</v>
      </c>
      <c r="FD99" s="52">
        <f t="shared" ca="1" si="143"/>
        <v>0</v>
      </c>
      <c r="FE99" s="52">
        <f t="shared" ca="1" si="144"/>
        <v>8.6485271454739276E-4</v>
      </c>
      <c r="FF99" s="52">
        <f t="shared" ca="1" si="145"/>
        <v>0.10546427467860442</v>
      </c>
      <c r="FG99" s="52">
        <f t="shared" ca="1" si="146"/>
        <v>0.2315845360458948</v>
      </c>
      <c r="FH99" s="52">
        <f t="shared" ca="1" si="147"/>
        <v>0.3765779875900086</v>
      </c>
      <c r="FI99" s="52">
        <f t="shared" ca="1" si="148"/>
        <v>0.53484034040965311</v>
      </c>
      <c r="FK99" s="52">
        <f t="shared" ca="1" si="149"/>
        <v>0.90651480765029324</v>
      </c>
      <c r="FL99" s="59">
        <f t="shared" ca="1" si="150"/>
        <v>7</v>
      </c>
      <c r="FM99" s="59" t="str">
        <f t="shared" ca="1" si="151"/>
        <v>Slope</v>
      </c>
      <c r="FN99" s="52">
        <f t="shared" ca="1" si="152"/>
        <v>0.8</v>
      </c>
      <c r="FP99" s="52">
        <f t="shared" ca="1" si="153"/>
        <v>0.33333333333333331</v>
      </c>
      <c r="FQ99" s="52">
        <f t="shared" ca="1" si="154"/>
        <v>0.33333333333333331</v>
      </c>
      <c r="FR99" s="52">
        <f t="shared" ca="1" si="155"/>
        <v>0.32581004329545654</v>
      </c>
      <c r="FS99" s="52">
        <f t="shared" ca="1" si="156"/>
        <v>0.36192112736750265</v>
      </c>
      <c r="FT99" s="52">
        <f t="shared" ca="1" si="157"/>
        <v>0.40641921128889902</v>
      </c>
      <c r="FU99" s="52">
        <f t="shared" ca="1" si="158"/>
        <v>0.45570114469254958</v>
      </c>
      <c r="FV99" s="52">
        <f t="shared" ca="1" si="159"/>
        <v>0.50924663130380032</v>
      </c>
      <c r="FW99" s="52">
        <f t="shared" ca="1" si="160"/>
        <v>0.56883826921676439</v>
      </c>
      <c r="FX99" s="52">
        <f t="shared" ca="1" si="161"/>
        <v>0.54557418902889476</v>
      </c>
      <c r="FY99" s="52">
        <f t="shared" ca="1" si="162"/>
        <v>0.4604380805966759</v>
      </c>
      <c r="FZ99" s="52">
        <f t="shared" ca="1" si="163"/>
        <v>0.38008097244033556</v>
      </c>
      <c r="GA99" s="52">
        <f t="shared" ca="1" si="164"/>
        <v>0.30911118358067391</v>
      </c>
      <c r="GB99" s="52">
        <f t="shared" ca="1" si="165"/>
        <v>0.24889871727435706</v>
      </c>
      <c r="GC99" s="52">
        <f t="shared" ca="1" si="166"/>
        <v>0.19999999999999998</v>
      </c>
      <c r="GD99" s="52">
        <f t="shared" ca="1" si="167"/>
        <v>0.18888888888888888</v>
      </c>
      <c r="GE99" s="52">
        <f t="shared" ca="1" si="168"/>
        <v>0.17777777777777776</v>
      </c>
      <c r="GF99" s="52">
        <f t="shared" ca="1" si="169"/>
        <v>0.16666666666666666</v>
      </c>
      <c r="GG99" s="52">
        <f t="shared" ca="1" si="170"/>
        <v>0.15555555555555556</v>
      </c>
      <c r="GH99" s="52">
        <f t="shared" ca="1" si="171"/>
        <v>0.14444444444444443</v>
      </c>
      <c r="GI99" s="52">
        <f t="shared" ca="1" si="172"/>
        <v>0.13333333333333333</v>
      </c>
      <c r="GJ99" s="52">
        <f t="shared" ca="1" si="173"/>
        <v>0.12222222222222223</v>
      </c>
      <c r="GK99" s="52">
        <f t="shared" ca="1" si="174"/>
        <v>0.11111111111111112</v>
      </c>
      <c r="GL99" s="52">
        <f t="shared" ca="1" si="175"/>
        <v>0.1</v>
      </c>
      <c r="GM99" s="52">
        <f t="shared" ca="1" si="176"/>
        <v>8.8888888888888906E-2</v>
      </c>
      <c r="GN99" s="52">
        <f t="shared" ca="1" si="177"/>
        <v>7.7777777777777751E-2</v>
      </c>
      <c r="GO99" s="52">
        <f t="shared" ca="1" si="178"/>
        <v>6.6666666666666652E-2</v>
      </c>
      <c r="GP99" s="52">
        <f t="shared" ca="1" si="179"/>
        <v>5.5843839793738005E-2</v>
      </c>
      <c r="GQ99" s="52">
        <f t="shared" ca="1" si="180"/>
        <v>7.9599202670645908E-2</v>
      </c>
      <c r="GR99" s="52">
        <f t="shared" ca="1" si="181"/>
        <v>0.11052817868196492</v>
      </c>
      <c r="GS99" s="52">
        <f t="shared" ca="1" si="182"/>
        <v>0.14774821808555841</v>
      </c>
      <c r="GT99" s="52">
        <f t="shared" ca="1" si="183"/>
        <v>0.18939122458099547</v>
      </c>
      <c r="GV99" s="52">
        <f t="shared" ca="1" si="184"/>
        <v>0.56883826921676439</v>
      </c>
      <c r="GW99" s="59">
        <f t="shared" ca="1" si="185"/>
        <v>7</v>
      </c>
      <c r="GX99" s="52">
        <f t="shared" ca="1" si="186"/>
        <v>0.90651480765029324</v>
      </c>
      <c r="GY99" s="52" t="str">
        <f t="shared" ca="1" si="187"/>
        <v>Slope</v>
      </c>
      <c r="GZ99" s="52">
        <f t="shared" ca="1" si="188"/>
        <v>0.8</v>
      </c>
      <c r="HB99" s="58">
        <f t="shared" si="189"/>
        <v>7.2489261627197293E-2</v>
      </c>
      <c r="HC99" s="58"/>
      <c r="HE99" s="52">
        <f t="shared" si="190"/>
        <v>0.64117815494537334</v>
      </c>
      <c r="HF99" s="52">
        <f t="shared" si="191"/>
        <v>0</v>
      </c>
      <c r="HH99" s="52">
        <f t="shared" ca="1" si="192"/>
        <v>0.90651480765029324</v>
      </c>
      <c r="HI99" s="52" t="str">
        <f t="shared" ca="1" si="193"/>
        <v>Slope</v>
      </c>
      <c r="HJ99" s="59">
        <f t="shared" ca="1" si="194"/>
        <v>2</v>
      </c>
      <c r="HK99" s="52">
        <f t="shared" ca="1" si="195"/>
        <v>0.8</v>
      </c>
      <c r="HL99" s="52">
        <f t="shared" si="196"/>
        <v>0</v>
      </c>
      <c r="HM99" s="52">
        <f t="shared" si="197"/>
        <v>20</v>
      </c>
      <c r="HN99" s="52">
        <f t="shared" si="198"/>
        <v>-20</v>
      </c>
      <c r="HP99" s="52">
        <f t="shared" si="201"/>
        <v>2.9768943786621016E-4</v>
      </c>
      <c r="HR99" s="52">
        <f t="shared" si="199"/>
        <v>3.7935281586328368E-4</v>
      </c>
      <c r="HS99">
        <f t="shared" si="200"/>
        <v>5.7605603921039488E-3</v>
      </c>
    </row>
    <row r="100" spans="1:227" x14ac:dyDescent="0.2">
      <c r="A100" s="45">
        <v>62</v>
      </c>
      <c r="B100" s="35">
        <f t="shared" si="38"/>
        <v>7.0601851851851919E-3</v>
      </c>
      <c r="C100" s="28">
        <v>-7.2489261627197301</v>
      </c>
      <c r="D100" s="95">
        <v>0</v>
      </c>
      <c r="E100" s="95">
        <v>999999</v>
      </c>
      <c r="F100" s="37">
        <f t="shared" si="202"/>
        <v>166666.5</v>
      </c>
      <c r="G100" s="38">
        <f t="shared" si="205"/>
        <v>0</v>
      </c>
      <c r="H100" s="102">
        <v>20</v>
      </c>
      <c r="I100" s="102">
        <v>2000</v>
      </c>
      <c r="J100" s="28">
        <v>-8.0368399620056206</v>
      </c>
      <c r="K100" s="126">
        <f t="shared" si="206"/>
        <v>-8.0368399620056208E-2</v>
      </c>
      <c r="L100" s="30">
        <f t="shared" si="203"/>
        <v>-8.0368399620056208E-2</v>
      </c>
      <c r="M100" s="101">
        <f t="shared" si="204"/>
        <v>-7.2489261627197301</v>
      </c>
      <c r="N100" s="103">
        <f t="shared" si="39"/>
        <v>3.9395689964294477E-4</v>
      </c>
      <c r="AD100" s="52">
        <f t="shared" ca="1" si="40"/>
        <v>0.98795125172687293</v>
      </c>
      <c r="AE100" s="52">
        <f t="shared" ca="1" si="40"/>
        <v>0.99999999999999944</v>
      </c>
      <c r="AF100" s="52">
        <f t="shared" ca="1" si="40"/>
        <v>0.98521390921120566</v>
      </c>
      <c r="AG100" s="52">
        <f t="shared" ca="1" si="40"/>
        <v>0.93863581757939418</v>
      </c>
      <c r="AH100" s="52">
        <f t="shared" ca="1" si="41"/>
        <v>0.85572862278766593</v>
      </c>
      <c r="AI100" s="52">
        <f t="shared" ca="1" si="41"/>
        <v>0.73098790981960227</v>
      </c>
      <c r="AJ100" s="52">
        <f t="shared" ca="1" si="41"/>
        <v>0.55831314150952682</v>
      </c>
      <c r="AK100" s="52">
        <f t="shared" ca="1" si="41"/>
        <v>0.34871242285609838</v>
      </c>
      <c r="AL100" s="52">
        <f t="shared" ca="1" si="42"/>
        <v>0.12614963008063043</v>
      </c>
      <c r="AM100" s="52">
        <f t="shared" ca="1" si="42"/>
        <v>-8.3649296627088296E-2</v>
      </c>
      <c r="AN100" s="52">
        <f t="shared" ca="1" si="42"/>
        <v>-0.24573579095165915</v>
      </c>
      <c r="AO100" s="52">
        <f t="shared" ca="1" si="42"/>
        <v>-0.36030272817465991</v>
      </c>
      <c r="AP100" s="52">
        <f t="shared" ca="1" si="43"/>
        <v>-0.44351394493777674</v>
      </c>
      <c r="AQ100" s="52">
        <f t="shared" ca="1" si="43"/>
        <v>-0.51109917485677603</v>
      </c>
      <c r="AR100" s="52">
        <f t="shared" ca="1" si="43"/>
        <v>-0.57115725170883658</v>
      </c>
      <c r="AS100" s="52">
        <f t="shared" ca="1" si="43"/>
        <v>-0.62457962866101036</v>
      </c>
      <c r="AT100" s="52">
        <f t="shared" ca="1" si="44"/>
        <v>-0.67492288935095912</v>
      </c>
      <c r="AU100" s="52">
        <f t="shared" ca="1" si="44"/>
        <v>-0.72261459992184573</v>
      </c>
      <c r="AV100" s="52">
        <f t="shared" ca="1" si="44"/>
        <v>-0.76880747691284657</v>
      </c>
      <c r="AW100" s="52">
        <f t="shared" ca="1" si="44"/>
        <v>-0.81185418044960278</v>
      </c>
      <c r="AX100" s="52">
        <f t="shared" ca="1" si="45"/>
        <v>-0.85669385066516868</v>
      </c>
      <c r="AY100" s="52">
        <f t="shared" ca="1" si="45"/>
        <v>-0.90083054041571775</v>
      </c>
      <c r="AZ100" s="52">
        <f t="shared" ca="1" si="45"/>
        <v>-0.93975227101707337</v>
      </c>
      <c r="BA100" s="52">
        <f t="shared" ca="1" si="45"/>
        <v>-0.96818987828108238</v>
      </c>
      <c r="BB100" s="52">
        <f t="shared" ca="1" si="46"/>
        <v>-0.98500846877447168</v>
      </c>
      <c r="BC100" s="52">
        <f t="shared" ca="1" si="46"/>
        <v>-0.99027830545209616</v>
      </c>
      <c r="BD100" s="52">
        <f t="shared" ca="1" si="46"/>
        <v>-0.98345779785554843</v>
      </c>
      <c r="BE100" s="52">
        <f t="shared" ca="1" si="46"/>
        <v>-0.96379266310274814</v>
      </c>
      <c r="BF100" s="52">
        <f t="shared" ca="1" si="47"/>
        <v>-0.92563311952971428</v>
      </c>
      <c r="BG100" s="52">
        <f t="shared" ca="1" si="47"/>
        <v>-0.86635788742301223</v>
      </c>
      <c r="BH100" s="52">
        <f t="shared" ca="1" si="47"/>
        <v>-0.77751541715013617</v>
      </c>
      <c r="BJ100" s="52">
        <f t="shared" si="48"/>
        <v>-4.0184199810028099E-3</v>
      </c>
      <c r="BK100" s="52">
        <f t="shared" si="49"/>
        <v>9.8978579897553744E-3</v>
      </c>
      <c r="BL100" s="52">
        <f t="shared" si="50"/>
        <v>4.9489289948776859E-4</v>
      </c>
      <c r="BM100" s="52">
        <f t="shared" si="51"/>
        <v>4.9489289948776859E-4</v>
      </c>
      <c r="BN100" s="52">
        <f t="shared" si="52"/>
        <v>0</v>
      </c>
      <c r="BO100" s="52">
        <f t="shared" si="53"/>
        <v>0</v>
      </c>
      <c r="BP100" s="52">
        <f t="shared" si="54"/>
        <v>5.5111993015290843E-3</v>
      </c>
      <c r="BQ100" s="52">
        <f t="shared" si="55"/>
        <v>0.05</v>
      </c>
      <c r="BS100" s="52">
        <f t="shared" ca="1" si="56"/>
        <v>1.0985243904794899</v>
      </c>
      <c r="BT100" s="52">
        <f t="shared" ca="1" si="57"/>
        <v>0.98978579897553676</v>
      </c>
      <c r="BU100" s="52">
        <f t="shared" ca="1" si="58"/>
        <v>0.84811921342606522</v>
      </c>
      <c r="BV100" s="52">
        <f t="shared" ca="1" si="59"/>
        <v>0.68129162832854262</v>
      </c>
      <c r="BW100" s="52">
        <f t="shared" ca="1" si="60"/>
        <v>0.50011249478425757</v>
      </c>
      <c r="BX100" s="52">
        <f t="shared" ca="1" si="61"/>
        <v>0.30614270161717205</v>
      </c>
      <c r="BY100" s="52">
        <f t="shared" ca="1" si="62"/>
        <v>9.4034454544946466E-2</v>
      </c>
      <c r="BZ100" s="52">
        <f t="shared" ca="1" si="63"/>
        <v>-0.12939483738474269</v>
      </c>
      <c r="CA100" s="52">
        <f t="shared" ca="1" si="64"/>
        <v>-0.35146982934806581</v>
      </c>
      <c r="CB100" s="52">
        <f t="shared" ca="1" si="65"/>
        <v>-0.55920782048375339</v>
      </c>
      <c r="CC100" s="52">
        <f t="shared" ca="1" si="66"/>
        <v>-0.73878385372940525</v>
      </c>
      <c r="CD100" s="52">
        <f t="shared" ca="1" si="67"/>
        <v>-0.88608791931502229</v>
      </c>
      <c r="CE100" s="52">
        <f t="shared" ca="1" si="68"/>
        <v>-1.0035310336538856</v>
      </c>
      <c r="CF100" s="52">
        <f t="shared" ca="1" si="69"/>
        <v>-1.095706522464752</v>
      </c>
      <c r="CG100" s="52">
        <f t="shared" ca="1" si="70"/>
        <v>-1.166858162670847</v>
      </c>
      <c r="CH100" s="52">
        <f t="shared" ca="1" si="71"/>
        <v>-1.2181635971271223</v>
      </c>
      <c r="CI100" s="52">
        <f t="shared" ca="1" si="72"/>
        <v>-1.2530504017467463</v>
      </c>
      <c r="CJ100" s="52">
        <f t="shared" ca="1" si="73"/>
        <v>-1.2742311017167183</v>
      </c>
      <c r="CK100" s="52">
        <f t="shared" ca="1" si="74"/>
        <v>-1.2894018494914614</v>
      </c>
      <c r="CL100" s="52">
        <f t="shared" ca="1" si="75"/>
        <v>-1.3016886726742791</v>
      </c>
      <c r="CM100" s="52">
        <f t="shared" ca="1" si="76"/>
        <v>-1.2972144918936874</v>
      </c>
      <c r="CN100" s="52">
        <f t="shared" ca="1" si="77"/>
        <v>-1.2731538253926462</v>
      </c>
      <c r="CO100" s="52">
        <f t="shared" ca="1" si="78"/>
        <v>-1.2284514887799176</v>
      </c>
      <c r="CP100" s="52">
        <f t="shared" ca="1" si="79"/>
        <v>-1.1675652019198866</v>
      </c>
      <c r="CQ100" s="52">
        <f t="shared" ca="1" si="80"/>
        <v>-1.0908632889510164</v>
      </c>
      <c r="CR100" s="52">
        <f t="shared" ca="1" si="81"/>
        <v>-0.99858588509021284</v>
      </c>
      <c r="CS100" s="52">
        <f t="shared" ca="1" si="82"/>
        <v>-0.89398646312615582</v>
      </c>
      <c r="CT100" s="52">
        <f t="shared" ca="1" si="83"/>
        <v>-0.76786620175886544</v>
      </c>
      <c r="CU100" s="52">
        <f t="shared" ca="1" si="84"/>
        <v>-0.62287275021475164</v>
      </c>
      <c r="CV100" s="52">
        <f t="shared" ca="1" si="85"/>
        <v>-0.46461039739510707</v>
      </c>
      <c r="CW100" s="52">
        <f t="shared" ca="1" si="86"/>
        <v>-0.30655453489312251</v>
      </c>
      <c r="CY100" s="51" t="str">
        <f t="shared" ca="1" si="87"/>
        <v>Slope</v>
      </c>
      <c r="CZ100" s="51" t="str">
        <f t="shared" ca="1" si="88"/>
        <v>Slope</v>
      </c>
      <c r="DA100" s="51" t="str">
        <f t="shared" ca="1" si="89"/>
        <v>Slope</v>
      </c>
      <c r="DB100" s="51" t="str">
        <f t="shared" ca="1" si="90"/>
        <v>Slope</v>
      </c>
      <c r="DC100" s="51" t="str">
        <f t="shared" ca="1" si="91"/>
        <v>Slope</v>
      </c>
      <c r="DD100" s="51" t="str">
        <f t="shared" ca="1" si="92"/>
        <v>Slope</v>
      </c>
      <c r="DE100" s="51" t="str">
        <f t="shared" ca="1" si="93"/>
        <v>Slope</v>
      </c>
      <c r="DF100" s="51" t="str">
        <f t="shared" ca="1" si="94"/>
        <v>Slope</v>
      </c>
      <c r="DG100" s="51" t="str">
        <f t="shared" ca="1" si="95"/>
        <v>Slope</v>
      </c>
      <c r="DH100" s="51" t="str">
        <f t="shared" ca="1" si="96"/>
        <v>Slope</v>
      </c>
      <c r="DI100" s="51" t="str">
        <f t="shared" ca="1" si="97"/>
        <v>Slope</v>
      </c>
      <c r="DJ100" s="51" t="str">
        <f t="shared" ca="1" si="98"/>
        <v>Slope</v>
      </c>
      <c r="DK100" s="51" t="str">
        <f t="shared" ca="1" si="99"/>
        <v>Slope</v>
      </c>
      <c r="DL100" s="51" t="str">
        <f t="shared" ca="1" si="100"/>
        <v>Slope</v>
      </c>
      <c r="DM100" s="51" t="str">
        <f t="shared" ca="1" si="101"/>
        <v>Slope</v>
      </c>
      <c r="DN100" s="51" t="str">
        <f t="shared" ca="1" si="102"/>
        <v>Slope</v>
      </c>
      <c r="DO100" s="51" t="str">
        <f t="shared" ca="1" si="103"/>
        <v>Slope</v>
      </c>
      <c r="DP100" s="51" t="str">
        <f t="shared" ca="1" si="104"/>
        <v>Slope</v>
      </c>
      <c r="DQ100" s="51" t="str">
        <f t="shared" ca="1" si="105"/>
        <v>Slope</v>
      </c>
      <c r="DR100" s="51" t="str">
        <f t="shared" ca="1" si="106"/>
        <v>Slope</v>
      </c>
      <c r="DS100" s="51" t="str">
        <f t="shared" ca="1" si="107"/>
        <v>Slope</v>
      </c>
      <c r="DT100" s="51" t="str">
        <f t="shared" ca="1" si="108"/>
        <v>Slope</v>
      </c>
      <c r="DU100" s="51" t="str">
        <f t="shared" ca="1" si="109"/>
        <v>Slope</v>
      </c>
      <c r="DV100" s="51" t="str">
        <f t="shared" ca="1" si="110"/>
        <v>Slope</v>
      </c>
      <c r="DW100" s="51" t="str">
        <f t="shared" ca="1" si="111"/>
        <v>Slope</v>
      </c>
      <c r="DX100" s="51" t="str">
        <f t="shared" ca="1" si="112"/>
        <v>Slope</v>
      </c>
      <c r="DY100" s="51" t="str">
        <f t="shared" ca="1" si="113"/>
        <v>Slope</v>
      </c>
      <c r="DZ100" s="51" t="str">
        <f t="shared" ca="1" si="114"/>
        <v>Slope</v>
      </c>
      <c r="EA100" s="51" t="str">
        <f t="shared" ca="1" si="115"/>
        <v>Slope</v>
      </c>
      <c r="EB100" s="51" t="str">
        <f t="shared" ca="1" si="116"/>
        <v>Slope</v>
      </c>
      <c r="EC100" s="51" t="str">
        <f t="shared" ca="1" si="117"/>
        <v>Slope</v>
      </c>
      <c r="EE100" s="52">
        <f t="shared" ca="1" si="118"/>
        <v>0</v>
      </c>
      <c r="EF100" s="52">
        <f t="shared" ca="1" si="119"/>
        <v>1.070909392395103E-2</v>
      </c>
      <c r="EG100" s="52">
        <f t="shared" ca="1" si="120"/>
        <v>0.15237567947342257</v>
      </c>
      <c r="EH100" s="52">
        <f t="shared" ca="1" si="121"/>
        <v>0.31920326457094517</v>
      </c>
      <c r="EI100" s="52">
        <f t="shared" ca="1" si="122"/>
        <v>0.50038239811523022</v>
      </c>
      <c r="EJ100" s="52">
        <f t="shared" ca="1" si="123"/>
        <v>0.69435219128231573</v>
      </c>
      <c r="EK100" s="52">
        <f t="shared" ca="1" si="124"/>
        <v>0.90646043835454126</v>
      </c>
      <c r="EL100" s="52">
        <f t="shared" ca="1" si="125"/>
        <v>0.87011026971576955</v>
      </c>
      <c r="EM100" s="52">
        <f t="shared" ca="1" si="126"/>
        <v>0.6480352777524464</v>
      </c>
      <c r="EN100" s="52">
        <f t="shared" ca="1" si="127"/>
        <v>0.44029728661675882</v>
      </c>
      <c r="EO100" s="52">
        <f t="shared" ca="1" si="128"/>
        <v>0.26072125337110696</v>
      </c>
      <c r="EP100" s="52">
        <f t="shared" ca="1" si="129"/>
        <v>0.11341718778548993</v>
      </c>
      <c r="EQ100" s="52">
        <f t="shared" ca="1" si="130"/>
        <v>0</v>
      </c>
      <c r="ER100" s="52">
        <f t="shared" ca="1" si="131"/>
        <v>0</v>
      </c>
      <c r="ES100" s="52">
        <f t="shared" ca="1" si="132"/>
        <v>0</v>
      </c>
      <c r="ET100" s="52">
        <f t="shared" ca="1" si="133"/>
        <v>0</v>
      </c>
      <c r="EU100" s="52">
        <f t="shared" ca="1" si="134"/>
        <v>0</v>
      </c>
      <c r="EV100" s="52">
        <f t="shared" ca="1" si="135"/>
        <v>0</v>
      </c>
      <c r="EW100" s="52">
        <f t="shared" ca="1" si="136"/>
        <v>0</v>
      </c>
      <c r="EX100" s="52">
        <f t="shared" ca="1" si="137"/>
        <v>0</v>
      </c>
      <c r="EY100" s="52">
        <f t="shared" ca="1" si="138"/>
        <v>0</v>
      </c>
      <c r="EZ100" s="52">
        <f t="shared" ca="1" si="139"/>
        <v>0</v>
      </c>
      <c r="FA100" s="52">
        <f t="shared" ca="1" si="140"/>
        <v>0</v>
      </c>
      <c r="FB100" s="52">
        <f t="shared" ca="1" si="141"/>
        <v>0</v>
      </c>
      <c r="FC100" s="52">
        <f t="shared" ca="1" si="142"/>
        <v>0</v>
      </c>
      <c r="FD100" s="52">
        <f t="shared" ca="1" si="143"/>
        <v>9.1922201029936979E-4</v>
      </c>
      <c r="FE100" s="52">
        <f t="shared" ca="1" si="144"/>
        <v>0.1055186439743564</v>
      </c>
      <c r="FF100" s="52">
        <f t="shared" ca="1" si="145"/>
        <v>0.23163890534164677</v>
      </c>
      <c r="FG100" s="52">
        <f t="shared" ca="1" si="146"/>
        <v>0.37663235688576058</v>
      </c>
      <c r="FH100" s="52">
        <f t="shared" ca="1" si="147"/>
        <v>0.53489470970540509</v>
      </c>
      <c r="FI100" s="52">
        <f t="shared" ca="1" si="148"/>
        <v>0.69295057220738965</v>
      </c>
      <c r="FK100" s="52">
        <f t="shared" ca="1" si="149"/>
        <v>0.90646043835454126</v>
      </c>
      <c r="FL100" s="59">
        <f t="shared" ca="1" si="150"/>
        <v>6</v>
      </c>
      <c r="FM100" s="59" t="str">
        <f t="shared" ca="1" si="151"/>
        <v>Slope</v>
      </c>
      <c r="FN100" s="52">
        <f t="shared" ca="1" si="152"/>
        <v>0.83333333333333337</v>
      </c>
      <c r="FP100" s="52">
        <f t="shared" ca="1" si="153"/>
        <v>0.33333333333333331</v>
      </c>
      <c r="FQ100" s="52">
        <f t="shared" ca="1" si="154"/>
        <v>0.33690303130798366</v>
      </c>
      <c r="FR100" s="52">
        <f t="shared" ca="1" si="155"/>
        <v>0.37301411538002971</v>
      </c>
      <c r="FS100" s="52">
        <f t="shared" ca="1" si="156"/>
        <v>0.41751219930142613</v>
      </c>
      <c r="FT100" s="52">
        <f t="shared" ca="1" si="157"/>
        <v>0.46679413270507675</v>
      </c>
      <c r="FU100" s="52">
        <f t="shared" ca="1" si="158"/>
        <v>0.52033961931632744</v>
      </c>
      <c r="FV100" s="52">
        <f t="shared" ca="1" si="159"/>
        <v>0.57993125722929151</v>
      </c>
      <c r="FW100" s="52">
        <f t="shared" ca="1" si="160"/>
        <v>0.5567034232385899</v>
      </c>
      <c r="FX100" s="52">
        <f t="shared" ca="1" si="161"/>
        <v>0.47156731480637099</v>
      </c>
      <c r="FY100" s="52">
        <f t="shared" ca="1" si="162"/>
        <v>0.3912102066500307</v>
      </c>
      <c r="FZ100" s="52">
        <f t="shared" ca="1" si="163"/>
        <v>0.32024041779036894</v>
      </c>
      <c r="GA100" s="52">
        <f t="shared" ca="1" si="164"/>
        <v>0.26002795148405222</v>
      </c>
      <c r="GB100" s="52">
        <f t="shared" ca="1" si="165"/>
        <v>0.21111111111111108</v>
      </c>
      <c r="GC100" s="52">
        <f t="shared" ca="1" si="166"/>
        <v>0.19999999999999998</v>
      </c>
      <c r="GD100" s="52">
        <f t="shared" ca="1" si="167"/>
        <v>0.18888888888888888</v>
      </c>
      <c r="GE100" s="52">
        <f t="shared" ca="1" si="168"/>
        <v>0.17777777777777776</v>
      </c>
      <c r="GF100" s="52">
        <f t="shared" ca="1" si="169"/>
        <v>0.16666666666666666</v>
      </c>
      <c r="GG100" s="52">
        <f t="shared" ca="1" si="170"/>
        <v>0.15555555555555556</v>
      </c>
      <c r="GH100" s="52">
        <f t="shared" ca="1" si="171"/>
        <v>0.14444444444444443</v>
      </c>
      <c r="GI100" s="52">
        <f t="shared" ca="1" si="172"/>
        <v>0.13333333333333333</v>
      </c>
      <c r="GJ100" s="52">
        <f t="shared" ca="1" si="173"/>
        <v>0.12222222222222223</v>
      </c>
      <c r="GK100" s="52">
        <f t="shared" ca="1" si="174"/>
        <v>0.11111111111111112</v>
      </c>
      <c r="GL100" s="52">
        <f t="shared" ca="1" si="175"/>
        <v>0.1</v>
      </c>
      <c r="GM100" s="52">
        <f t="shared" ca="1" si="176"/>
        <v>8.8888888888888906E-2</v>
      </c>
      <c r="GN100" s="52">
        <f t="shared" ca="1" si="177"/>
        <v>7.7777777777777751E-2</v>
      </c>
      <c r="GO100" s="52">
        <f t="shared" ca="1" si="178"/>
        <v>6.6973074003433108E-2</v>
      </c>
      <c r="GP100" s="52">
        <f t="shared" ca="1" si="179"/>
        <v>9.0728436880341004E-2</v>
      </c>
      <c r="GQ100" s="52">
        <f t="shared" ca="1" si="180"/>
        <v>0.12165741289166002</v>
      </c>
      <c r="GR100" s="52">
        <f t="shared" ca="1" si="181"/>
        <v>0.15887745229525352</v>
      </c>
      <c r="GS100" s="52">
        <f t="shared" ca="1" si="182"/>
        <v>0.20052045879069058</v>
      </c>
      <c r="GT100" s="52">
        <f t="shared" ca="1" si="183"/>
        <v>0.24209463518024096</v>
      </c>
      <c r="GV100" s="52">
        <f t="shared" ca="1" si="184"/>
        <v>0.57993125722929151</v>
      </c>
      <c r="GW100" s="59">
        <f t="shared" ca="1" si="185"/>
        <v>6</v>
      </c>
      <c r="GX100" s="52">
        <f t="shared" ca="1" si="186"/>
        <v>0.90646043835454126</v>
      </c>
      <c r="GY100" s="52" t="str">
        <f t="shared" ca="1" si="187"/>
        <v>Slope</v>
      </c>
      <c r="GZ100" s="52">
        <f t="shared" ca="1" si="188"/>
        <v>0.83333333333333337</v>
      </c>
      <c r="HB100" s="58">
        <f t="shared" si="189"/>
        <v>8.0368399620056208E-2</v>
      </c>
      <c r="HC100" s="58"/>
      <c r="HE100" s="52">
        <f t="shared" si="190"/>
        <v>0.60217642188072174</v>
      </c>
      <c r="HF100" s="52">
        <f t="shared" si="191"/>
        <v>0</v>
      </c>
      <c r="HH100" s="52">
        <f t="shared" ca="1" si="192"/>
        <v>0.90646043835454126</v>
      </c>
      <c r="HI100" s="52" t="str">
        <f t="shared" ca="1" si="193"/>
        <v>Slope</v>
      </c>
      <c r="HJ100" s="59">
        <f t="shared" ca="1" si="194"/>
        <v>2</v>
      </c>
      <c r="HK100" s="52">
        <f t="shared" ca="1" si="195"/>
        <v>0.83333333333333337</v>
      </c>
      <c r="HL100" s="52">
        <f t="shared" si="196"/>
        <v>0</v>
      </c>
      <c r="HM100" s="52">
        <f t="shared" si="197"/>
        <v>20</v>
      </c>
      <c r="HN100" s="52">
        <f t="shared" si="198"/>
        <v>-20</v>
      </c>
      <c r="HP100" s="52">
        <f t="shared" si="201"/>
        <v>3.9395689964294477E-4</v>
      </c>
      <c r="HR100" s="52">
        <f t="shared" si="199"/>
        <v>3.4867760331615727E-4</v>
      </c>
      <c r="HS100">
        <f t="shared" si="200"/>
        <v>5.5111993015290843E-3</v>
      </c>
    </row>
    <row r="101" spans="1:227" x14ac:dyDescent="0.2">
      <c r="A101" s="45">
        <v>63</v>
      </c>
      <c r="B101" s="35">
        <f t="shared" si="38"/>
        <v>7.1759259259259328E-3</v>
      </c>
      <c r="C101" s="28">
        <v>-8.0368399620056206</v>
      </c>
      <c r="D101" s="95">
        <v>0</v>
      </c>
      <c r="E101" s="95">
        <v>999999</v>
      </c>
      <c r="F101" s="37">
        <f t="shared" si="202"/>
        <v>166666.5</v>
      </c>
      <c r="G101" s="38">
        <f t="shared" si="205"/>
        <v>0</v>
      </c>
      <c r="H101" s="102">
        <v>20</v>
      </c>
      <c r="I101" s="102">
        <v>2000</v>
      </c>
      <c r="J101" s="28">
        <v>-8.6144948005676305</v>
      </c>
      <c r="K101" s="126">
        <f t="shared" si="206"/>
        <v>-8.6144948005676292E-2</v>
      </c>
      <c r="L101" s="30">
        <f t="shared" si="203"/>
        <v>-8.6144948005676292E-2</v>
      </c>
      <c r="M101" s="101">
        <f t="shared" si="204"/>
        <v>-8.0368399620056206</v>
      </c>
      <c r="N101" s="103">
        <f t="shared" si="39"/>
        <v>2.8882741928100506E-4</v>
      </c>
      <c r="Q101" s="34"/>
      <c r="AD101" s="52">
        <f t="shared" ca="1" si="40"/>
        <v>0.98521390921120489</v>
      </c>
      <c r="AE101" s="52">
        <f t="shared" ca="1" si="40"/>
        <v>1.0000000000000007</v>
      </c>
      <c r="AF101" s="52">
        <f t="shared" ca="1" si="40"/>
        <v>0.98251754341628716</v>
      </c>
      <c r="AG101" s="52">
        <f t="shared" ca="1" si="40"/>
        <v>0.92585290705994072</v>
      </c>
      <c r="AH101" s="52">
        <f t="shared" ca="1" si="41"/>
        <v>0.82375962923993051</v>
      </c>
      <c r="AI101" s="52">
        <f t="shared" ca="1" si="41"/>
        <v>0.67056180728162829</v>
      </c>
      <c r="AJ101" s="52">
        <f t="shared" ca="1" si="41"/>
        <v>0.47553275768576508</v>
      </c>
      <c r="AK101" s="52">
        <f t="shared" ca="1" si="41"/>
        <v>0.25944269734923114</v>
      </c>
      <c r="AL101" s="52">
        <f t="shared" ca="1" si="42"/>
        <v>4.701425030978984E-2</v>
      </c>
      <c r="AM101" s="52">
        <f t="shared" ca="1" si="42"/>
        <v>-0.12335019027147835</v>
      </c>
      <c r="AN101" s="52">
        <f t="shared" ca="1" si="42"/>
        <v>-0.24641167121856189</v>
      </c>
      <c r="AO101" s="52">
        <f t="shared" ca="1" si="42"/>
        <v>-0.3359027047343689</v>
      </c>
      <c r="AP101" s="52">
        <f t="shared" ca="1" si="43"/>
        <v>-0.40801310863760604</v>
      </c>
      <c r="AQ101" s="52">
        <f t="shared" ca="1" si="43"/>
        <v>-0.47207723178944266</v>
      </c>
      <c r="AR101" s="52">
        <f t="shared" ca="1" si="43"/>
        <v>-0.52866587714330093</v>
      </c>
      <c r="AS101" s="52">
        <f t="shared" ca="1" si="43"/>
        <v>-0.58166259485940919</v>
      </c>
      <c r="AT101" s="52">
        <f t="shared" ca="1" si="44"/>
        <v>-0.63145800947845554</v>
      </c>
      <c r="AU101" s="52">
        <f t="shared" ca="1" si="44"/>
        <v>-0.67948811065298809</v>
      </c>
      <c r="AV101" s="52">
        <f t="shared" ca="1" si="44"/>
        <v>-0.72427312590379078</v>
      </c>
      <c r="AW101" s="52">
        <f t="shared" ca="1" si="44"/>
        <v>-0.77312294751709854</v>
      </c>
      <c r="AX101" s="52">
        <f t="shared" ca="1" si="45"/>
        <v>-0.82518901529123823</v>
      </c>
      <c r="AY101" s="52">
        <f t="shared" ca="1" si="45"/>
        <v>-0.87696393114081361</v>
      </c>
      <c r="AZ101" s="52">
        <f t="shared" ca="1" si="45"/>
        <v>-0.92132126495144073</v>
      </c>
      <c r="BA101" s="52">
        <f t="shared" ca="1" si="45"/>
        <v>-0.95455314796172808</v>
      </c>
      <c r="BB101" s="52">
        <f t="shared" ca="1" si="46"/>
        <v>-0.97545873245397885</v>
      </c>
      <c r="BC101" s="52">
        <f t="shared" ca="1" si="46"/>
        <v>-0.98320825532096112</v>
      </c>
      <c r="BD101" s="52">
        <f t="shared" ca="1" si="46"/>
        <v>-0.98076809048905078</v>
      </c>
      <c r="BE101" s="52">
        <f t="shared" ca="1" si="46"/>
        <v>-0.96332936527875079</v>
      </c>
      <c r="BF101" s="52">
        <f t="shared" ca="1" si="47"/>
        <v>-0.92558094285709458</v>
      </c>
      <c r="BG101" s="52">
        <f t="shared" ca="1" si="47"/>
        <v>-0.85728985018438686</v>
      </c>
      <c r="BH101" s="52">
        <f t="shared" ca="1" si="47"/>
        <v>-0.74846507193507494</v>
      </c>
      <c r="BJ101" s="52">
        <f t="shared" si="48"/>
        <v>-4.3072474002838149E-3</v>
      </c>
      <c r="BK101" s="52">
        <f t="shared" si="49"/>
        <v>8.4811921342606549E-3</v>
      </c>
      <c r="BL101" s="52">
        <f t="shared" si="50"/>
        <v>4.240596067130328E-4</v>
      </c>
      <c r="BM101" s="52">
        <f t="shared" si="51"/>
        <v>4.240596067130328E-4</v>
      </c>
      <c r="BN101" s="52">
        <f t="shared" si="52"/>
        <v>0</v>
      </c>
      <c r="BO101" s="52">
        <f t="shared" si="53"/>
        <v>0</v>
      </c>
      <c r="BP101" s="52">
        <f t="shared" si="54"/>
        <v>5.214217355163437E-3</v>
      </c>
      <c r="BQ101" s="52">
        <f t="shared" si="55"/>
        <v>0.05</v>
      </c>
      <c r="BS101" s="52">
        <f t="shared" ca="1" si="56"/>
        <v>0.98978579897553676</v>
      </c>
      <c r="BT101" s="52">
        <f t="shared" ca="1" si="57"/>
        <v>0.84811921342606522</v>
      </c>
      <c r="BU101" s="52">
        <f t="shared" ca="1" si="58"/>
        <v>0.68129162832854262</v>
      </c>
      <c r="BV101" s="52">
        <f t="shared" ca="1" si="59"/>
        <v>0.50011249478425757</v>
      </c>
      <c r="BW101" s="52">
        <f t="shared" ca="1" si="60"/>
        <v>0.30614270161717205</v>
      </c>
      <c r="BX101" s="52">
        <f t="shared" ca="1" si="61"/>
        <v>9.4034454544946466E-2</v>
      </c>
      <c r="BY101" s="52">
        <f t="shared" ca="1" si="62"/>
        <v>-0.12939483738474269</v>
      </c>
      <c r="BZ101" s="52">
        <f t="shared" ca="1" si="63"/>
        <v>-0.35146982934806581</v>
      </c>
      <c r="CA101" s="52">
        <f t="shared" ca="1" si="64"/>
        <v>-0.55920782048375339</v>
      </c>
      <c r="CB101" s="52">
        <f t="shared" ca="1" si="65"/>
        <v>-0.73878385372940525</v>
      </c>
      <c r="CC101" s="52">
        <f t="shared" ca="1" si="66"/>
        <v>-0.88608791931502229</v>
      </c>
      <c r="CD101" s="52">
        <f t="shared" ca="1" si="67"/>
        <v>-1.0035310336538856</v>
      </c>
      <c r="CE101" s="52">
        <f t="shared" ca="1" si="68"/>
        <v>-1.095706522464752</v>
      </c>
      <c r="CF101" s="52">
        <f t="shared" ca="1" si="69"/>
        <v>-1.166858162670847</v>
      </c>
      <c r="CG101" s="52">
        <f t="shared" ca="1" si="70"/>
        <v>-1.2181635971271223</v>
      </c>
      <c r="CH101" s="52">
        <f t="shared" ca="1" si="71"/>
        <v>-1.2530504017467463</v>
      </c>
      <c r="CI101" s="52">
        <f t="shared" ca="1" si="72"/>
        <v>-1.2742311017167183</v>
      </c>
      <c r="CJ101" s="52">
        <f t="shared" ca="1" si="73"/>
        <v>-1.2894018494914614</v>
      </c>
      <c r="CK101" s="52">
        <f t="shared" ca="1" si="74"/>
        <v>-1.3016886726742791</v>
      </c>
      <c r="CL101" s="52">
        <f t="shared" ca="1" si="75"/>
        <v>-1.2972144918936874</v>
      </c>
      <c r="CM101" s="52">
        <f t="shared" ca="1" si="76"/>
        <v>-1.2731538253926462</v>
      </c>
      <c r="CN101" s="52">
        <f t="shared" ca="1" si="77"/>
        <v>-1.2284514887799176</v>
      </c>
      <c r="CO101" s="52">
        <f t="shared" ca="1" si="78"/>
        <v>-1.1675652019198866</v>
      </c>
      <c r="CP101" s="52">
        <f t="shared" ca="1" si="79"/>
        <v>-1.0908632889510164</v>
      </c>
      <c r="CQ101" s="52">
        <f t="shared" ca="1" si="80"/>
        <v>-0.99858588509021284</v>
      </c>
      <c r="CR101" s="52">
        <f t="shared" ca="1" si="81"/>
        <v>-0.89398646312615582</v>
      </c>
      <c r="CS101" s="52">
        <f t="shared" ca="1" si="82"/>
        <v>-0.76786620175886544</v>
      </c>
      <c r="CT101" s="52">
        <f t="shared" ca="1" si="83"/>
        <v>-0.62287275021475164</v>
      </c>
      <c r="CU101" s="52">
        <f t="shared" ca="1" si="84"/>
        <v>-0.46461039739510707</v>
      </c>
      <c r="CV101" s="52">
        <f t="shared" ca="1" si="85"/>
        <v>-0.30655453489312251</v>
      </c>
      <c r="CW101" s="52">
        <f t="shared" ca="1" si="86"/>
        <v>-0.15716256591821881</v>
      </c>
      <c r="CY101" s="51" t="str">
        <f t="shared" ca="1" si="87"/>
        <v>Slope</v>
      </c>
      <c r="CZ101" s="51" t="str">
        <f t="shared" ca="1" si="88"/>
        <v>Slope</v>
      </c>
      <c r="DA101" s="51" t="str">
        <f t="shared" ca="1" si="89"/>
        <v>Slope</v>
      </c>
      <c r="DB101" s="51" t="str">
        <f t="shared" ca="1" si="90"/>
        <v>Slope</v>
      </c>
      <c r="DC101" s="51" t="str">
        <f t="shared" ca="1" si="91"/>
        <v>Slope</v>
      </c>
      <c r="DD101" s="51" t="str">
        <f t="shared" ca="1" si="92"/>
        <v>Slope</v>
      </c>
      <c r="DE101" s="51" t="str">
        <f t="shared" ca="1" si="93"/>
        <v>Slope</v>
      </c>
      <c r="DF101" s="51" t="str">
        <f t="shared" ca="1" si="94"/>
        <v>Slope</v>
      </c>
      <c r="DG101" s="51" t="str">
        <f t="shared" ca="1" si="95"/>
        <v>Slope</v>
      </c>
      <c r="DH101" s="51" t="str">
        <f t="shared" ca="1" si="96"/>
        <v>Slope</v>
      </c>
      <c r="DI101" s="51" t="str">
        <f t="shared" ca="1" si="97"/>
        <v>Slope</v>
      </c>
      <c r="DJ101" s="51" t="str">
        <f t="shared" ca="1" si="98"/>
        <v>Slope</v>
      </c>
      <c r="DK101" s="51" t="str">
        <f t="shared" ca="1" si="99"/>
        <v>Slope</v>
      </c>
      <c r="DL101" s="51" t="str">
        <f t="shared" ca="1" si="100"/>
        <v>Slope</v>
      </c>
      <c r="DM101" s="51" t="str">
        <f t="shared" ca="1" si="101"/>
        <v>Slope</v>
      </c>
      <c r="DN101" s="51" t="str">
        <f t="shared" ca="1" si="102"/>
        <v>Slope</v>
      </c>
      <c r="DO101" s="51" t="str">
        <f t="shared" ca="1" si="103"/>
        <v>Slope</v>
      </c>
      <c r="DP101" s="51" t="str">
        <f t="shared" ca="1" si="104"/>
        <v>Slope</v>
      </c>
      <c r="DQ101" s="51" t="str">
        <f t="shared" ca="1" si="105"/>
        <v>Slope</v>
      </c>
      <c r="DR101" s="51" t="str">
        <f t="shared" ca="1" si="106"/>
        <v>Slope</v>
      </c>
      <c r="DS101" s="51" t="str">
        <f t="shared" ca="1" si="107"/>
        <v>Slope</v>
      </c>
      <c r="DT101" s="51" t="str">
        <f t="shared" ca="1" si="108"/>
        <v>Slope</v>
      </c>
      <c r="DU101" s="51" t="str">
        <f t="shared" ca="1" si="109"/>
        <v>Slope</v>
      </c>
      <c r="DV101" s="51" t="str">
        <f t="shared" ca="1" si="110"/>
        <v>Slope</v>
      </c>
      <c r="DW101" s="51" t="str">
        <f t="shared" ca="1" si="111"/>
        <v>Slope</v>
      </c>
      <c r="DX101" s="51" t="str">
        <f t="shared" ca="1" si="112"/>
        <v>Slope</v>
      </c>
      <c r="DY101" s="51" t="str">
        <f t="shared" ca="1" si="113"/>
        <v>Slope</v>
      </c>
      <c r="DZ101" s="51" t="str">
        <f t="shared" ca="1" si="114"/>
        <v>Slope</v>
      </c>
      <c r="EA101" s="51" t="str">
        <f t="shared" ca="1" si="115"/>
        <v>Slope</v>
      </c>
      <c r="EB101" s="51" t="str">
        <f t="shared" ca="1" si="116"/>
        <v>Slope</v>
      </c>
      <c r="EC101" s="51" t="str">
        <f t="shared" ca="1" si="117"/>
        <v>Slope</v>
      </c>
      <c r="EE101" s="52">
        <f t="shared" ca="1" si="118"/>
        <v>1.0638260631176233E-2</v>
      </c>
      <c r="EF101" s="52">
        <f t="shared" ca="1" si="119"/>
        <v>0.15230484618064777</v>
      </c>
      <c r="EG101" s="52">
        <f t="shared" ca="1" si="120"/>
        <v>0.31913243127817037</v>
      </c>
      <c r="EH101" s="52">
        <f t="shared" ca="1" si="121"/>
        <v>0.50031156482245542</v>
      </c>
      <c r="EI101" s="52">
        <f t="shared" ca="1" si="122"/>
        <v>0.69428135798954105</v>
      </c>
      <c r="EJ101" s="52">
        <f t="shared" ca="1" si="123"/>
        <v>0.90638960506176658</v>
      </c>
      <c r="EK101" s="52">
        <f t="shared" ca="1" si="124"/>
        <v>0.87018110300854423</v>
      </c>
      <c r="EL101" s="52">
        <f t="shared" ca="1" si="125"/>
        <v>0.64810611104522109</v>
      </c>
      <c r="EM101" s="52">
        <f t="shared" ca="1" si="126"/>
        <v>0.44036811990953362</v>
      </c>
      <c r="EN101" s="52">
        <f t="shared" ca="1" si="127"/>
        <v>0.26079208666388176</v>
      </c>
      <c r="EO101" s="52">
        <f t="shared" ca="1" si="128"/>
        <v>0.11348802107826472</v>
      </c>
      <c r="EP101" s="52">
        <f t="shared" ca="1" si="129"/>
        <v>0</v>
      </c>
      <c r="EQ101" s="52">
        <f t="shared" ca="1" si="130"/>
        <v>0</v>
      </c>
      <c r="ER101" s="52">
        <f t="shared" ca="1" si="131"/>
        <v>0</v>
      </c>
      <c r="ES101" s="52">
        <f t="shared" ca="1" si="132"/>
        <v>0</v>
      </c>
      <c r="ET101" s="52">
        <f t="shared" ca="1" si="133"/>
        <v>0</v>
      </c>
      <c r="EU101" s="52">
        <f t="shared" ca="1" si="134"/>
        <v>0</v>
      </c>
      <c r="EV101" s="52">
        <f t="shared" ca="1" si="135"/>
        <v>0</v>
      </c>
      <c r="EW101" s="52">
        <f t="shared" ca="1" si="136"/>
        <v>0</v>
      </c>
      <c r="EX101" s="52">
        <f t="shared" ca="1" si="137"/>
        <v>0</v>
      </c>
      <c r="EY101" s="52">
        <f t="shared" ca="1" si="138"/>
        <v>0</v>
      </c>
      <c r="EZ101" s="52">
        <f t="shared" ca="1" si="139"/>
        <v>0</v>
      </c>
      <c r="FA101" s="52">
        <f t="shared" ca="1" si="140"/>
        <v>0</v>
      </c>
      <c r="FB101" s="52">
        <f t="shared" ca="1" si="141"/>
        <v>0</v>
      </c>
      <c r="FC101" s="52">
        <f t="shared" ca="1" si="142"/>
        <v>9.9005530307416656E-4</v>
      </c>
      <c r="FD101" s="52">
        <f t="shared" ca="1" si="143"/>
        <v>0.10558947726713119</v>
      </c>
      <c r="FE101" s="52">
        <f t="shared" ca="1" si="144"/>
        <v>0.23170973863442157</v>
      </c>
      <c r="FF101" s="52">
        <f t="shared" ca="1" si="145"/>
        <v>0.37670319017853537</v>
      </c>
      <c r="FG101" s="52">
        <f t="shared" ca="1" si="146"/>
        <v>0.53496554299817989</v>
      </c>
      <c r="FH101" s="52">
        <f t="shared" ca="1" si="147"/>
        <v>0.69302140550016444</v>
      </c>
      <c r="FI101" s="52">
        <f t="shared" ca="1" si="148"/>
        <v>0.84241337447506814</v>
      </c>
      <c r="FK101" s="52">
        <f t="shared" ca="1" si="149"/>
        <v>0.90638960506176658</v>
      </c>
      <c r="FL101" s="59">
        <f t="shared" ca="1" si="150"/>
        <v>5</v>
      </c>
      <c r="FM101" s="59" t="str">
        <f t="shared" ca="1" si="151"/>
        <v>Slope</v>
      </c>
      <c r="FN101" s="52">
        <f t="shared" ca="1" si="152"/>
        <v>0.8666666666666667</v>
      </c>
      <c r="FP101" s="52">
        <f t="shared" ca="1" si="153"/>
        <v>0.33687942021039208</v>
      </c>
      <c r="FQ101" s="52">
        <f t="shared" ca="1" si="154"/>
        <v>0.38410161539354926</v>
      </c>
      <c r="FR101" s="52">
        <f t="shared" ca="1" si="155"/>
        <v>0.42859969931494563</v>
      </c>
      <c r="FS101" s="52">
        <f t="shared" ca="1" si="156"/>
        <v>0.47788163271859624</v>
      </c>
      <c r="FT101" s="52">
        <f t="shared" ca="1" si="157"/>
        <v>0.53142711932984699</v>
      </c>
      <c r="FU101" s="52">
        <f t="shared" ca="1" si="158"/>
        <v>0.59101875724281105</v>
      </c>
      <c r="FV101" s="52">
        <f t="shared" ca="1" si="159"/>
        <v>0.5678381454472925</v>
      </c>
      <c r="FW101" s="52">
        <f t="shared" ca="1" si="160"/>
        <v>0.48270203701507369</v>
      </c>
      <c r="FX101" s="52">
        <f t="shared" ca="1" si="161"/>
        <v>0.40234492885873341</v>
      </c>
      <c r="FY101" s="52">
        <f t="shared" ca="1" si="162"/>
        <v>0.3313751399990717</v>
      </c>
      <c r="FZ101" s="52">
        <f t="shared" ca="1" si="163"/>
        <v>0.27116267369275487</v>
      </c>
      <c r="GA101" s="52">
        <f t="shared" ca="1" si="164"/>
        <v>0.22222222222222224</v>
      </c>
      <c r="GB101" s="52">
        <f t="shared" ca="1" si="165"/>
        <v>0.21111111111111108</v>
      </c>
      <c r="GC101" s="52">
        <f t="shared" ca="1" si="166"/>
        <v>0.19999999999999998</v>
      </c>
      <c r="GD101" s="52">
        <f t="shared" ca="1" si="167"/>
        <v>0.18888888888888888</v>
      </c>
      <c r="GE101" s="52">
        <f t="shared" ca="1" si="168"/>
        <v>0.17777777777777776</v>
      </c>
      <c r="GF101" s="52">
        <f t="shared" ca="1" si="169"/>
        <v>0.16666666666666666</v>
      </c>
      <c r="GG101" s="52">
        <f t="shared" ca="1" si="170"/>
        <v>0.15555555555555556</v>
      </c>
      <c r="GH101" s="52">
        <f t="shared" ca="1" si="171"/>
        <v>0.14444444444444443</v>
      </c>
      <c r="GI101" s="52">
        <f t="shared" ca="1" si="172"/>
        <v>0.13333333333333333</v>
      </c>
      <c r="GJ101" s="52">
        <f t="shared" ca="1" si="173"/>
        <v>0.12222222222222223</v>
      </c>
      <c r="GK101" s="52">
        <f t="shared" ca="1" si="174"/>
        <v>0.11111111111111112</v>
      </c>
      <c r="GL101" s="52">
        <f t="shared" ca="1" si="175"/>
        <v>0.1</v>
      </c>
      <c r="GM101" s="52">
        <f t="shared" ca="1" si="176"/>
        <v>8.8888888888888906E-2</v>
      </c>
      <c r="GN101" s="52">
        <f t="shared" ca="1" si="177"/>
        <v>7.8107796212135802E-2</v>
      </c>
      <c r="GO101" s="52">
        <f t="shared" ca="1" si="178"/>
        <v>0.10186315908904371</v>
      </c>
      <c r="GP101" s="52">
        <f t="shared" ca="1" si="179"/>
        <v>0.13279213510036272</v>
      </c>
      <c r="GQ101" s="52">
        <f t="shared" ca="1" si="180"/>
        <v>0.1700121745039562</v>
      </c>
      <c r="GR101" s="52">
        <f t="shared" ca="1" si="181"/>
        <v>0.21165518099939329</v>
      </c>
      <c r="GS101" s="52">
        <f t="shared" ca="1" si="182"/>
        <v>0.2532293573889437</v>
      </c>
      <c r="GT101" s="52">
        <f t="shared" ca="1" si="183"/>
        <v>0.29191556926946716</v>
      </c>
      <c r="GV101" s="52">
        <f t="shared" ca="1" si="184"/>
        <v>0.59101875724281105</v>
      </c>
      <c r="GW101" s="59">
        <f t="shared" ca="1" si="185"/>
        <v>5</v>
      </c>
      <c r="GX101" s="52">
        <f t="shared" ca="1" si="186"/>
        <v>0.90638960506176658</v>
      </c>
      <c r="GY101" s="52" t="str">
        <f t="shared" ca="1" si="187"/>
        <v>Slope</v>
      </c>
      <c r="GZ101" s="52">
        <f t="shared" ca="1" si="188"/>
        <v>0.8666666666666667</v>
      </c>
      <c r="HB101" s="58">
        <f t="shared" si="189"/>
        <v>8.6144948005676292E-2</v>
      </c>
      <c r="HC101" s="58"/>
      <c r="HE101" s="52">
        <f t="shared" si="190"/>
        <v>0.57358250737190231</v>
      </c>
      <c r="HF101" s="52">
        <f t="shared" si="191"/>
        <v>0</v>
      </c>
      <c r="HH101" s="52">
        <f t="shared" ca="1" si="192"/>
        <v>0.90638960506176658</v>
      </c>
      <c r="HI101" s="52" t="str">
        <f t="shared" ca="1" si="193"/>
        <v>Slope</v>
      </c>
      <c r="HJ101" s="59">
        <f t="shared" ca="1" si="194"/>
        <v>2</v>
      </c>
      <c r="HK101" s="52">
        <f t="shared" ca="1" si="195"/>
        <v>0.8666666666666667</v>
      </c>
      <c r="HL101" s="52">
        <f t="shared" si="196"/>
        <v>0</v>
      </c>
      <c r="HM101" s="52">
        <f t="shared" si="197"/>
        <v>20</v>
      </c>
      <c r="HN101" s="52">
        <f t="shared" si="198"/>
        <v>-20</v>
      </c>
      <c r="HP101" s="52">
        <f t="shared" si="201"/>
        <v>2.8882741928100506E-4</v>
      </c>
      <c r="HR101" s="52">
        <f t="shared" si="199"/>
        <v>3.2057103720291942E-4</v>
      </c>
      <c r="HS101">
        <f t="shared" si="200"/>
        <v>5.214217355163437E-3</v>
      </c>
    </row>
    <row r="102" spans="1:227" x14ac:dyDescent="0.2">
      <c r="A102" s="45">
        <v>64</v>
      </c>
      <c r="B102" s="35">
        <f t="shared" si="38"/>
        <v>7.2916666666666737E-3</v>
      </c>
      <c r="C102" s="28">
        <v>-8.6144948005676305</v>
      </c>
      <c r="D102" s="95">
        <v>0</v>
      </c>
      <c r="E102" s="95">
        <v>999999</v>
      </c>
      <c r="F102" s="37">
        <f t="shared" si="202"/>
        <v>166666.5</v>
      </c>
      <c r="G102" s="38">
        <f t="shared" si="205"/>
        <v>0</v>
      </c>
      <c r="H102" s="102">
        <v>20</v>
      </c>
      <c r="I102" s="102">
        <v>2000</v>
      </c>
      <c r="J102" s="28">
        <v>-7.8763777017593402</v>
      </c>
      <c r="K102" s="126">
        <f t="shared" si="206"/>
        <v>-7.8763777017593392E-2</v>
      </c>
      <c r="L102" s="30">
        <f t="shared" si="203"/>
        <v>-7.8763777017593392E-2</v>
      </c>
      <c r="M102" s="101">
        <f t="shared" si="204"/>
        <v>-8.6144948005676305</v>
      </c>
      <c r="N102" s="103">
        <f t="shared" si="39"/>
        <v>3.6905854940414481E-4</v>
      </c>
      <c r="P102" s="34">
        <f>D5</f>
        <v>0</v>
      </c>
      <c r="AD102" s="52">
        <f t="shared" ca="1" si="40"/>
        <v>0.98251754341628705</v>
      </c>
      <c r="AE102" s="52">
        <f t="shared" ca="1" si="40"/>
        <v>1.0000000000000004</v>
      </c>
      <c r="AF102" s="52">
        <f t="shared" ca="1" si="40"/>
        <v>0.97852401146938273</v>
      </c>
      <c r="AG102" s="52">
        <f t="shared" ca="1" si="40"/>
        <v>0.90828050440887376</v>
      </c>
      <c r="AH102" s="52">
        <f t="shared" ca="1" si="41"/>
        <v>0.78183122700959473</v>
      </c>
      <c r="AI102" s="52">
        <f t="shared" ca="1" si="41"/>
        <v>0.60702064797799071</v>
      </c>
      <c r="AJ102" s="52">
        <f t="shared" ca="1" si="41"/>
        <v>0.4039900916967159</v>
      </c>
      <c r="AK102" s="52">
        <f t="shared" ca="1" si="41"/>
        <v>0.19574214545683763</v>
      </c>
      <c r="AL102" s="52">
        <f t="shared" ca="1" si="42"/>
        <v>2.1662687191266603E-2</v>
      </c>
      <c r="AM102" s="52">
        <f t="shared" ca="1" si="42"/>
        <v>-0.10849544745409669</v>
      </c>
      <c r="AN102" s="52">
        <f t="shared" ca="1" si="42"/>
        <v>-0.20470228627966758</v>
      </c>
      <c r="AO102" s="52">
        <f t="shared" ca="1" si="42"/>
        <v>-0.28206009133370752</v>
      </c>
      <c r="AP102" s="52">
        <f t="shared" ca="1" si="43"/>
        <v>-0.3503678221674858</v>
      </c>
      <c r="AQ102" s="52">
        <f t="shared" ca="1" si="43"/>
        <v>-0.41046116391303256</v>
      </c>
      <c r="AR102" s="52">
        <f t="shared" ca="1" si="43"/>
        <v>-0.46651270230083802</v>
      </c>
      <c r="AS102" s="52">
        <f t="shared" ca="1" si="43"/>
        <v>-0.51869396669530776</v>
      </c>
      <c r="AT102" s="52">
        <f t="shared" ca="1" si="44"/>
        <v>-0.56882004777536987</v>
      </c>
      <c r="AU102" s="52">
        <f t="shared" ca="1" si="44"/>
        <v>-0.61505737351286482</v>
      </c>
      <c r="AV102" s="52">
        <f t="shared" ca="1" si="44"/>
        <v>-0.66629225208650533</v>
      </c>
      <c r="AW102" s="52">
        <f t="shared" ca="1" si="44"/>
        <v>-0.72342360802561667</v>
      </c>
      <c r="AX102" s="52">
        <f t="shared" ca="1" si="45"/>
        <v>-0.78466841746273353</v>
      </c>
      <c r="AY102" s="52">
        <f t="shared" ca="1" si="45"/>
        <v>-0.84342839413157789</v>
      </c>
      <c r="AZ102" s="52">
        <f t="shared" ca="1" si="45"/>
        <v>-0.89442177692213587</v>
      </c>
      <c r="BA102" s="52">
        <f t="shared" ca="1" si="45"/>
        <v>-0.93367559059165262</v>
      </c>
      <c r="BB102" s="52">
        <f t="shared" ca="1" si="46"/>
        <v>-0.95846463484401234</v>
      </c>
      <c r="BC102" s="52">
        <f t="shared" ca="1" si="46"/>
        <v>-0.97361499839399668</v>
      </c>
      <c r="BD102" s="52">
        <f t="shared" ca="1" si="46"/>
        <v>-0.97690008792209537</v>
      </c>
      <c r="BE102" s="52">
        <f t="shared" ca="1" si="46"/>
        <v>-0.96374281270010453</v>
      </c>
      <c r="BF102" s="52">
        <f t="shared" ca="1" si="47"/>
        <v>-0.9228186103782362</v>
      </c>
      <c r="BG102" s="52">
        <f t="shared" ca="1" si="47"/>
        <v>-0.84010862961221278</v>
      </c>
      <c r="BH102" s="52">
        <f t="shared" ca="1" si="47"/>
        <v>-0.70384778546701299</v>
      </c>
      <c r="BJ102" s="52">
        <f t="shared" si="48"/>
        <v>-3.9381888508796701E-3</v>
      </c>
      <c r="BK102" s="52">
        <f t="shared" si="49"/>
        <v>6.8129162832854251E-3</v>
      </c>
      <c r="BL102" s="52">
        <f t="shared" si="50"/>
        <v>3.4064581416427136E-4</v>
      </c>
      <c r="BM102" s="52">
        <f t="shared" si="51"/>
        <v>3.4064581416427136E-4</v>
      </c>
      <c r="BN102" s="52">
        <f t="shared" si="52"/>
        <v>0</v>
      </c>
      <c r="BO102" s="52">
        <f t="shared" si="53"/>
        <v>0</v>
      </c>
      <c r="BP102" s="52">
        <f t="shared" si="54"/>
        <v>4.8833180277330383E-3</v>
      </c>
      <c r="BQ102" s="52">
        <f t="shared" si="55"/>
        <v>0.05</v>
      </c>
      <c r="BS102" s="52">
        <f t="shared" ca="1" si="56"/>
        <v>0.84811921342606522</v>
      </c>
      <c r="BT102" s="52">
        <f t="shared" ca="1" si="57"/>
        <v>0.68129162832854262</v>
      </c>
      <c r="BU102" s="52">
        <f t="shared" ca="1" si="58"/>
        <v>0.50011249478425757</v>
      </c>
      <c r="BV102" s="52">
        <f t="shared" ca="1" si="59"/>
        <v>0.30614270161717205</v>
      </c>
      <c r="BW102" s="52">
        <f t="shared" ca="1" si="60"/>
        <v>9.4034454544946466E-2</v>
      </c>
      <c r="BX102" s="52">
        <f t="shared" ca="1" si="61"/>
        <v>-0.12939483738474269</v>
      </c>
      <c r="BY102" s="52">
        <f t="shared" ca="1" si="62"/>
        <v>-0.35146982934806581</v>
      </c>
      <c r="BZ102" s="52">
        <f t="shared" ca="1" si="63"/>
        <v>-0.55920782048375339</v>
      </c>
      <c r="CA102" s="52">
        <f t="shared" ca="1" si="64"/>
        <v>-0.73878385372940525</v>
      </c>
      <c r="CB102" s="52">
        <f t="shared" ca="1" si="65"/>
        <v>-0.88608791931502229</v>
      </c>
      <c r="CC102" s="52">
        <f t="shared" ca="1" si="66"/>
        <v>-1.0035310336538856</v>
      </c>
      <c r="CD102" s="52">
        <f t="shared" ca="1" si="67"/>
        <v>-1.095706522464752</v>
      </c>
      <c r="CE102" s="52">
        <f t="shared" ca="1" si="68"/>
        <v>-1.166858162670847</v>
      </c>
      <c r="CF102" s="52">
        <f t="shared" ca="1" si="69"/>
        <v>-1.2181635971271223</v>
      </c>
      <c r="CG102" s="52">
        <f t="shared" ca="1" si="70"/>
        <v>-1.2530504017467463</v>
      </c>
      <c r="CH102" s="52">
        <f t="shared" ca="1" si="71"/>
        <v>-1.2742311017167183</v>
      </c>
      <c r="CI102" s="52">
        <f t="shared" ca="1" si="72"/>
        <v>-1.2894018494914614</v>
      </c>
      <c r="CJ102" s="52">
        <f t="shared" ca="1" si="73"/>
        <v>-1.3016886726742791</v>
      </c>
      <c r="CK102" s="52">
        <f t="shared" ca="1" si="74"/>
        <v>-1.2972144918936874</v>
      </c>
      <c r="CL102" s="52">
        <f t="shared" ca="1" si="75"/>
        <v>-1.2731538253926462</v>
      </c>
      <c r="CM102" s="52">
        <f t="shared" ca="1" si="76"/>
        <v>-1.2284514887799176</v>
      </c>
      <c r="CN102" s="52">
        <f t="shared" ca="1" si="77"/>
        <v>-1.1675652019198866</v>
      </c>
      <c r="CO102" s="52">
        <f t="shared" ca="1" si="78"/>
        <v>-1.0908632889510164</v>
      </c>
      <c r="CP102" s="52">
        <f t="shared" ca="1" si="79"/>
        <v>-0.99858588509021284</v>
      </c>
      <c r="CQ102" s="52">
        <f t="shared" ca="1" si="80"/>
        <v>-0.89398646312615582</v>
      </c>
      <c r="CR102" s="52">
        <f t="shared" ca="1" si="81"/>
        <v>-0.76786620175886544</v>
      </c>
      <c r="CS102" s="52">
        <f t="shared" ca="1" si="82"/>
        <v>-0.62287275021475164</v>
      </c>
      <c r="CT102" s="52">
        <f t="shared" ca="1" si="83"/>
        <v>-0.46461039739510707</v>
      </c>
      <c r="CU102" s="52">
        <f t="shared" ca="1" si="84"/>
        <v>-0.30655453489312251</v>
      </c>
      <c r="CV102" s="52">
        <f t="shared" ca="1" si="85"/>
        <v>-0.15716256591821881</v>
      </c>
      <c r="CW102" s="52">
        <f t="shared" ca="1" si="86"/>
        <v>-1.971611449675215E-2</v>
      </c>
      <c r="CY102" s="51" t="str">
        <f t="shared" ca="1" si="87"/>
        <v>Slope</v>
      </c>
      <c r="CZ102" s="51" t="str">
        <f t="shared" ca="1" si="88"/>
        <v>Slope</v>
      </c>
      <c r="DA102" s="51" t="str">
        <f t="shared" ca="1" si="89"/>
        <v>Slope</v>
      </c>
      <c r="DB102" s="51" t="str">
        <f t="shared" ca="1" si="90"/>
        <v>Slope</v>
      </c>
      <c r="DC102" s="51" t="str">
        <f t="shared" ca="1" si="91"/>
        <v>Slope</v>
      </c>
      <c r="DD102" s="51" t="str">
        <f t="shared" ca="1" si="92"/>
        <v>Slope</v>
      </c>
      <c r="DE102" s="51" t="str">
        <f t="shared" ca="1" si="93"/>
        <v>Slope</v>
      </c>
      <c r="DF102" s="51" t="str">
        <f t="shared" ca="1" si="94"/>
        <v>Slope</v>
      </c>
      <c r="DG102" s="51" t="str">
        <f t="shared" ca="1" si="95"/>
        <v>Slope</v>
      </c>
      <c r="DH102" s="51" t="str">
        <f t="shared" ca="1" si="96"/>
        <v>Slope</v>
      </c>
      <c r="DI102" s="51" t="str">
        <f t="shared" ca="1" si="97"/>
        <v>Slope</v>
      </c>
      <c r="DJ102" s="51" t="str">
        <f t="shared" ca="1" si="98"/>
        <v>Slope</v>
      </c>
      <c r="DK102" s="51" t="str">
        <f t="shared" ca="1" si="99"/>
        <v>Slope</v>
      </c>
      <c r="DL102" s="51" t="str">
        <f t="shared" ca="1" si="100"/>
        <v>Slope</v>
      </c>
      <c r="DM102" s="51" t="str">
        <f t="shared" ca="1" si="101"/>
        <v>Slope</v>
      </c>
      <c r="DN102" s="51" t="str">
        <f t="shared" ca="1" si="102"/>
        <v>Slope</v>
      </c>
      <c r="DO102" s="51" t="str">
        <f t="shared" ca="1" si="103"/>
        <v>Slope</v>
      </c>
      <c r="DP102" s="51" t="str">
        <f t="shared" ca="1" si="104"/>
        <v>Slope</v>
      </c>
      <c r="DQ102" s="51" t="str">
        <f t="shared" ca="1" si="105"/>
        <v>Slope</v>
      </c>
      <c r="DR102" s="51" t="str">
        <f t="shared" ca="1" si="106"/>
        <v>Slope</v>
      </c>
      <c r="DS102" s="51" t="str">
        <f t="shared" ca="1" si="107"/>
        <v>Slope</v>
      </c>
      <c r="DT102" s="51" t="str">
        <f t="shared" ca="1" si="108"/>
        <v>Slope</v>
      </c>
      <c r="DU102" s="51" t="str">
        <f t="shared" ca="1" si="109"/>
        <v>Slope</v>
      </c>
      <c r="DV102" s="51" t="str">
        <f t="shared" ca="1" si="110"/>
        <v>Slope</v>
      </c>
      <c r="DW102" s="51" t="str">
        <f t="shared" ca="1" si="111"/>
        <v>Slope</v>
      </c>
      <c r="DX102" s="51" t="str">
        <f t="shared" ca="1" si="112"/>
        <v>Slope</v>
      </c>
      <c r="DY102" s="51" t="str">
        <f t="shared" ca="1" si="113"/>
        <v>Slope</v>
      </c>
      <c r="DZ102" s="51" t="str">
        <f t="shared" ca="1" si="114"/>
        <v>Slope</v>
      </c>
      <c r="EA102" s="51" t="str">
        <f t="shared" ca="1" si="115"/>
        <v>Slope</v>
      </c>
      <c r="EB102" s="51" t="str">
        <f t="shared" ca="1" si="116"/>
        <v>Slope</v>
      </c>
      <c r="EC102" s="51" t="str">
        <f t="shared" ca="1" si="117"/>
        <v>Slope</v>
      </c>
      <c r="EE102" s="52">
        <f t="shared" ca="1" si="118"/>
        <v>0.15222143238809904</v>
      </c>
      <c r="EF102" s="52">
        <f t="shared" ca="1" si="119"/>
        <v>0.31904901748562164</v>
      </c>
      <c r="EG102" s="52">
        <f t="shared" ca="1" si="120"/>
        <v>0.5002281510299067</v>
      </c>
      <c r="EH102" s="52">
        <f t="shared" ca="1" si="121"/>
        <v>0.69419794419699221</v>
      </c>
      <c r="EI102" s="52">
        <f t="shared" ca="1" si="122"/>
        <v>0.90630619126921785</v>
      </c>
      <c r="EJ102" s="52">
        <f t="shared" ca="1" si="123"/>
        <v>0.87026451680109307</v>
      </c>
      <c r="EK102" s="52">
        <f t="shared" ca="1" si="124"/>
        <v>0.64818952483776993</v>
      </c>
      <c r="EL102" s="52">
        <f t="shared" ca="1" si="125"/>
        <v>0.44045153370208234</v>
      </c>
      <c r="EM102" s="52">
        <f t="shared" ca="1" si="126"/>
        <v>0.26087550045643049</v>
      </c>
      <c r="EN102" s="52">
        <f t="shared" ca="1" si="127"/>
        <v>0.11357143487081345</v>
      </c>
      <c r="EO102" s="52">
        <f t="shared" ca="1" si="128"/>
        <v>0</v>
      </c>
      <c r="EP102" s="52">
        <f t="shared" ca="1" si="129"/>
        <v>0</v>
      </c>
      <c r="EQ102" s="52">
        <f t="shared" ca="1" si="130"/>
        <v>0</v>
      </c>
      <c r="ER102" s="52">
        <f t="shared" ca="1" si="131"/>
        <v>0</v>
      </c>
      <c r="ES102" s="52">
        <f t="shared" ca="1" si="132"/>
        <v>0</v>
      </c>
      <c r="ET102" s="52">
        <f t="shared" ca="1" si="133"/>
        <v>0</v>
      </c>
      <c r="EU102" s="52">
        <f t="shared" ca="1" si="134"/>
        <v>0</v>
      </c>
      <c r="EV102" s="52">
        <f t="shared" ca="1" si="135"/>
        <v>0</v>
      </c>
      <c r="EW102" s="52">
        <f t="shared" ca="1" si="136"/>
        <v>0</v>
      </c>
      <c r="EX102" s="52">
        <f t="shared" ca="1" si="137"/>
        <v>0</v>
      </c>
      <c r="EY102" s="52">
        <f t="shared" ca="1" si="138"/>
        <v>0</v>
      </c>
      <c r="EZ102" s="52">
        <f t="shared" ca="1" si="139"/>
        <v>0</v>
      </c>
      <c r="FA102" s="52">
        <f t="shared" ca="1" si="140"/>
        <v>0</v>
      </c>
      <c r="FB102" s="52">
        <f t="shared" ca="1" si="141"/>
        <v>1.0734690956228921E-3</v>
      </c>
      <c r="FC102" s="52">
        <f t="shared" ca="1" si="142"/>
        <v>0.10567289105967992</v>
      </c>
      <c r="FD102" s="52">
        <f t="shared" ca="1" si="143"/>
        <v>0.23179315242697029</v>
      </c>
      <c r="FE102" s="52">
        <f t="shared" ca="1" si="144"/>
        <v>0.3767866039710841</v>
      </c>
      <c r="FF102" s="52">
        <f t="shared" ca="1" si="145"/>
        <v>0.53504895679072861</v>
      </c>
      <c r="FG102" s="52">
        <f t="shared" ca="1" si="146"/>
        <v>0.69310481929271317</v>
      </c>
      <c r="FH102" s="52">
        <f t="shared" ca="1" si="147"/>
        <v>0.84249678826761687</v>
      </c>
      <c r="FI102" s="52">
        <f t="shared" ca="1" si="148"/>
        <v>0.97994323968908359</v>
      </c>
      <c r="FK102" s="52">
        <f t="shared" ca="1" si="149"/>
        <v>0.97994323968908359</v>
      </c>
      <c r="FL102" s="59">
        <f t="shared" ca="1" si="150"/>
        <v>30</v>
      </c>
      <c r="FM102" s="59" t="str">
        <f t="shared" ca="1" si="151"/>
        <v>Slope</v>
      </c>
      <c r="FN102" s="52">
        <f t="shared" ca="1" si="152"/>
        <v>3.3333333333333326E-2</v>
      </c>
      <c r="FP102" s="52">
        <f t="shared" ca="1" si="153"/>
        <v>0.38407381079603298</v>
      </c>
      <c r="FQ102" s="52">
        <f t="shared" ca="1" si="154"/>
        <v>0.43968300582854053</v>
      </c>
      <c r="FR102" s="52">
        <f t="shared" ca="1" si="155"/>
        <v>0.48896493923219109</v>
      </c>
      <c r="FS102" s="52">
        <f t="shared" ca="1" si="156"/>
        <v>0.54251042584344189</v>
      </c>
      <c r="FT102" s="52">
        <f t="shared" ca="1" si="157"/>
        <v>0.60210206375640585</v>
      </c>
      <c r="FU102" s="52">
        <f t="shared" ca="1" si="158"/>
        <v>0.57897706115591985</v>
      </c>
      <c r="FV102" s="52">
        <f t="shared" ca="1" si="159"/>
        <v>0.4938409527237011</v>
      </c>
      <c r="FW102" s="52">
        <f t="shared" ca="1" si="160"/>
        <v>0.41348384456736076</v>
      </c>
      <c r="FX102" s="52">
        <f t="shared" ca="1" si="161"/>
        <v>0.34251405570769899</v>
      </c>
      <c r="FY102" s="52">
        <f t="shared" ca="1" si="162"/>
        <v>0.28230158940138228</v>
      </c>
      <c r="FZ102" s="52">
        <f t="shared" ca="1" si="163"/>
        <v>0.23333333333333331</v>
      </c>
      <c r="GA102" s="52">
        <f t="shared" ca="1" si="164"/>
        <v>0.22222222222222224</v>
      </c>
      <c r="GB102" s="52">
        <f t="shared" ca="1" si="165"/>
        <v>0.21111111111111108</v>
      </c>
      <c r="GC102" s="52">
        <f t="shared" ca="1" si="166"/>
        <v>0.19999999999999998</v>
      </c>
      <c r="GD102" s="52">
        <f t="shared" ca="1" si="167"/>
        <v>0.18888888888888888</v>
      </c>
      <c r="GE102" s="52">
        <f t="shared" ca="1" si="168"/>
        <v>0.17777777777777776</v>
      </c>
      <c r="GF102" s="52">
        <f t="shared" ca="1" si="169"/>
        <v>0.16666666666666666</v>
      </c>
      <c r="GG102" s="52">
        <f t="shared" ca="1" si="170"/>
        <v>0.15555555555555556</v>
      </c>
      <c r="GH102" s="52">
        <f t="shared" ca="1" si="171"/>
        <v>0.14444444444444443</v>
      </c>
      <c r="GI102" s="52">
        <f t="shared" ca="1" si="172"/>
        <v>0.13333333333333333</v>
      </c>
      <c r="GJ102" s="52">
        <f t="shared" ca="1" si="173"/>
        <v>0.12222222222222223</v>
      </c>
      <c r="GK102" s="52">
        <f t="shared" ca="1" si="174"/>
        <v>0.11111111111111112</v>
      </c>
      <c r="GL102" s="52">
        <f t="shared" ca="1" si="175"/>
        <v>0.1</v>
      </c>
      <c r="GM102" s="52">
        <f t="shared" ca="1" si="176"/>
        <v>8.9246711920763208E-2</v>
      </c>
      <c r="GN102" s="52">
        <f t="shared" ca="1" si="177"/>
        <v>0.11300207479767105</v>
      </c>
      <c r="GO102" s="52">
        <f t="shared" ca="1" si="178"/>
        <v>0.14393105080899007</v>
      </c>
      <c r="GP102" s="52">
        <f t="shared" ca="1" si="179"/>
        <v>0.18115109021258358</v>
      </c>
      <c r="GQ102" s="52">
        <f t="shared" ca="1" si="180"/>
        <v>0.22279409670802061</v>
      </c>
      <c r="GR102" s="52">
        <f t="shared" ca="1" si="181"/>
        <v>0.26436827309757105</v>
      </c>
      <c r="GS102" s="52">
        <f t="shared" ca="1" si="182"/>
        <v>0.30305448497809445</v>
      </c>
      <c r="GT102" s="52">
        <f t="shared" ca="1" si="183"/>
        <v>0.33775885767413899</v>
      </c>
      <c r="GV102" s="52">
        <f t="shared" ca="1" si="184"/>
        <v>0.60210206375640585</v>
      </c>
      <c r="GW102" s="59">
        <f t="shared" ca="1" si="185"/>
        <v>4</v>
      </c>
      <c r="GX102" s="52">
        <f t="shared" ca="1" si="186"/>
        <v>0.90630619126921785</v>
      </c>
      <c r="GY102" s="52" t="str">
        <f t="shared" ca="1" si="187"/>
        <v>Slope</v>
      </c>
      <c r="GZ102" s="52">
        <f t="shared" ca="1" si="188"/>
        <v>0.9</v>
      </c>
      <c r="HB102" s="58">
        <f t="shared" si="189"/>
        <v>7.8763777017593392E-2</v>
      </c>
      <c r="HC102" s="58"/>
      <c r="HE102" s="52">
        <f t="shared" si="190"/>
        <v>0.61011930376291268</v>
      </c>
      <c r="HF102" s="52">
        <f t="shared" si="191"/>
        <v>0</v>
      </c>
      <c r="HH102" s="52">
        <f t="shared" ca="1" si="192"/>
        <v>0.90630619126921785</v>
      </c>
      <c r="HI102" s="52" t="str">
        <f t="shared" ca="1" si="193"/>
        <v>Slope</v>
      </c>
      <c r="HJ102" s="59">
        <f t="shared" ca="1" si="194"/>
        <v>2</v>
      </c>
      <c r="HK102" s="52">
        <f t="shared" ca="1" si="195"/>
        <v>0.9</v>
      </c>
      <c r="HL102" s="52">
        <f t="shared" si="196"/>
        <v>0</v>
      </c>
      <c r="HM102" s="52">
        <f t="shared" si="197"/>
        <v>20</v>
      </c>
      <c r="HN102" s="52">
        <f t="shared" si="198"/>
        <v>-20</v>
      </c>
      <c r="HP102" s="52">
        <f t="shared" si="201"/>
        <v>3.6905854940414481E-4</v>
      </c>
      <c r="HR102" s="52">
        <f t="shared" si="199"/>
        <v>2.9754918490608912E-4</v>
      </c>
      <c r="HS102">
        <f t="shared" si="200"/>
        <v>4.8833180277330383E-3</v>
      </c>
    </row>
    <row r="103" spans="1:227" x14ac:dyDescent="0.2">
      <c r="A103" s="45">
        <v>65</v>
      </c>
      <c r="B103" s="35">
        <f t="shared" si="38"/>
        <v>7.4074074074074146E-3</v>
      </c>
      <c r="C103" s="28">
        <v>-7.8763777017593402</v>
      </c>
      <c r="D103" s="95">
        <v>0</v>
      </c>
      <c r="E103" s="95">
        <v>999999</v>
      </c>
      <c r="F103" s="37">
        <f t="shared" si="202"/>
        <v>166666.5</v>
      </c>
      <c r="G103" s="38">
        <f t="shared" si="205"/>
        <v>0</v>
      </c>
      <c r="H103" s="102">
        <v>20</v>
      </c>
      <c r="I103" s="102">
        <v>2000</v>
      </c>
      <c r="J103" s="28">
        <v>-6.7230868339538601</v>
      </c>
      <c r="K103" s="126">
        <f t="shared" si="206"/>
        <v>-6.7230868339538605E-2</v>
      </c>
      <c r="L103" s="30">
        <f t="shared" si="203"/>
        <v>-6.7230868339538605E-2</v>
      </c>
      <c r="M103" s="101">
        <f t="shared" si="204"/>
        <v>-7.8763777017593402</v>
      </c>
      <c r="N103" s="103">
        <f t="shared" si="39"/>
        <v>5.7664543390273989E-4</v>
      </c>
      <c r="Y103" s="60" t="s">
        <v>64</v>
      </c>
      <c r="Z103" s="60" t="s">
        <v>65</v>
      </c>
      <c r="AA103" t="s">
        <v>81</v>
      </c>
      <c r="AD103" s="52">
        <f t="shared" ca="1" si="40"/>
        <v>0.97852401146938317</v>
      </c>
      <c r="AE103" s="52">
        <f t="shared" ca="1" si="40"/>
        <v>0.99999999999999989</v>
      </c>
      <c r="AF103" s="52">
        <f t="shared" ca="1" si="40"/>
        <v>0.97327621054575886</v>
      </c>
      <c r="AG103" s="52">
        <f t="shared" ref="AG103:AJ166" ca="1" si="207">CORREL( $K103:$K133, OFFSET( $M103:$M133, AG$5, 0 ) )</f>
        <v>0.88576055618344129</v>
      </c>
      <c r="AH103" s="52">
        <f t="shared" ca="1" si="41"/>
        <v>0.74083749864411785</v>
      </c>
      <c r="AI103" s="52">
        <f t="shared" ca="1" si="41"/>
        <v>0.55841372687399804</v>
      </c>
      <c r="AJ103" s="52">
        <f t="shared" ca="1" si="41"/>
        <v>0.36199924907226694</v>
      </c>
      <c r="AK103" s="52">
        <f t="shared" ref="AK103:AN166" ca="1" si="208">CORREL( $K103:$K133, OFFSET( $M103:$M133, AK$5, 0 ) )</f>
        <v>0.19004458122930848</v>
      </c>
      <c r="AL103" s="52">
        <f t="shared" ca="1" si="42"/>
        <v>5.6309912577402962E-2</v>
      </c>
      <c r="AM103" s="52">
        <f t="shared" ca="1" si="42"/>
        <v>-4.5742942264640388E-2</v>
      </c>
      <c r="AN103" s="52">
        <f t="shared" ca="1" si="42"/>
        <v>-0.12881010521642081</v>
      </c>
      <c r="AO103" s="52">
        <f t="shared" ref="AO103:AR166" ca="1" si="209">CORREL( $K103:$K133, OFFSET( $M103:$M133, AO$5, 0 ) )</f>
        <v>-0.20186952139939518</v>
      </c>
      <c r="AP103" s="52">
        <f t="shared" ca="1" si="43"/>
        <v>-0.26558874142402983</v>
      </c>
      <c r="AQ103" s="52">
        <f t="shared" ca="1" si="43"/>
        <v>-0.32481306697479101</v>
      </c>
      <c r="AR103" s="52">
        <f t="shared" ca="1" si="43"/>
        <v>-0.37959848019454784</v>
      </c>
      <c r="AS103" s="52">
        <f t="shared" ref="AS103:AV166" ca="1" si="210">CORREL( $K103:$K133, OFFSET( $M103:$M133, AS$5, 0 ) )</f>
        <v>-0.43180268799205823</v>
      </c>
      <c r="AT103" s="52">
        <f t="shared" ca="1" si="44"/>
        <v>-0.47952217406719982</v>
      </c>
      <c r="AU103" s="52">
        <f t="shared" ca="1" si="44"/>
        <v>-0.53246278183421747</v>
      </c>
      <c r="AV103" s="52">
        <f t="shared" ca="1" si="44"/>
        <v>-0.59251686322058938</v>
      </c>
      <c r="AW103" s="52">
        <f t="shared" ref="AW103:AZ166" ca="1" si="211">CORREL( $K103:$K133, OFFSET( $M103:$M133, AW$5, 0 ) )</f>
        <v>-0.65974814252750724</v>
      </c>
      <c r="AX103" s="52">
        <f t="shared" ca="1" si="45"/>
        <v>-0.72894573761348935</v>
      </c>
      <c r="AY103" s="52">
        <f t="shared" ca="1" si="45"/>
        <v>-0.79589610634740338</v>
      </c>
      <c r="AZ103" s="52">
        <f t="shared" ca="1" si="45"/>
        <v>-0.85504065102459192</v>
      </c>
      <c r="BA103" s="52">
        <f t="shared" ref="BA103:BD166" ca="1" si="212">CORREL( $K103:$K133, OFFSET( $M103:$M133, BA$5, 0 ) )</f>
        <v>-0.90017838960470631</v>
      </c>
      <c r="BB103" s="52">
        <f t="shared" ca="1" si="46"/>
        <v>-0.93622016701033539</v>
      </c>
      <c r="BC103" s="52">
        <f t="shared" ca="1" si="46"/>
        <v>-0.96144400566859178</v>
      </c>
      <c r="BD103" s="52">
        <f t="shared" ca="1" si="46"/>
        <v>-0.97401762549136361</v>
      </c>
      <c r="BE103" s="52">
        <f t="shared" ref="BE103:BH166" ca="1" si="213">CORREL( $K103:$K133, OFFSET( $M103:$M133, BE$5, 0 ) )</f>
        <v>-0.96539888719981415</v>
      </c>
      <c r="BF103" s="52">
        <f t="shared" ca="1" si="47"/>
        <v>-0.91863083196075912</v>
      </c>
      <c r="BG103" s="52">
        <f t="shared" ca="1" si="47"/>
        <v>-0.81589103975117361</v>
      </c>
      <c r="BH103" s="52">
        <f t="shared" ca="1" si="47"/>
        <v>-0.65680726099027797</v>
      </c>
      <c r="BJ103" s="52">
        <f t="shared" si="48"/>
        <v>-3.3615434169769302E-3</v>
      </c>
      <c r="BK103" s="52">
        <f t="shared" si="49"/>
        <v>5.0011249478425727E-3</v>
      </c>
      <c r="BL103" s="52">
        <f t="shared" si="50"/>
        <v>2.5005624739212872E-4</v>
      </c>
      <c r="BM103" s="52">
        <f t="shared" si="51"/>
        <v>2.5005624739212872E-4</v>
      </c>
      <c r="BN103" s="52">
        <f t="shared" si="52"/>
        <v>0</v>
      </c>
      <c r="BO103" s="52">
        <f t="shared" si="53"/>
        <v>0</v>
      </c>
      <c r="BP103" s="52">
        <f t="shared" si="54"/>
        <v>4.5736070275495429E-3</v>
      </c>
      <c r="BQ103" s="52">
        <f t="shared" si="55"/>
        <v>0.05</v>
      </c>
      <c r="BS103" s="52">
        <f t="shared" ca="1" si="56"/>
        <v>0.68129162832854262</v>
      </c>
      <c r="BT103" s="52">
        <f t="shared" ca="1" si="57"/>
        <v>0.50011249478425757</v>
      </c>
      <c r="BU103" s="52">
        <f t="shared" ca="1" si="58"/>
        <v>0.30614270161717205</v>
      </c>
      <c r="BV103" s="52">
        <f t="shared" ca="1" si="59"/>
        <v>9.4034454544946466E-2</v>
      </c>
      <c r="BW103" s="52">
        <f t="shared" ca="1" si="60"/>
        <v>-0.12939483738474269</v>
      </c>
      <c r="BX103" s="52">
        <f t="shared" ca="1" si="61"/>
        <v>-0.35146982934806581</v>
      </c>
      <c r="BY103" s="52">
        <f t="shared" ca="1" si="62"/>
        <v>-0.55920782048375339</v>
      </c>
      <c r="BZ103" s="52">
        <f t="shared" ca="1" si="63"/>
        <v>-0.73878385372940525</v>
      </c>
      <c r="CA103" s="52">
        <f t="shared" ca="1" si="64"/>
        <v>-0.88608791931502229</v>
      </c>
      <c r="CB103" s="52">
        <f t="shared" ca="1" si="65"/>
        <v>-1.0035310336538856</v>
      </c>
      <c r="CC103" s="52">
        <f t="shared" ca="1" si="66"/>
        <v>-1.095706522464752</v>
      </c>
      <c r="CD103" s="52">
        <f t="shared" ca="1" si="67"/>
        <v>-1.166858162670847</v>
      </c>
      <c r="CE103" s="52">
        <f t="shared" ca="1" si="68"/>
        <v>-1.2181635971271223</v>
      </c>
      <c r="CF103" s="52">
        <f t="shared" ca="1" si="69"/>
        <v>-1.2530504017467463</v>
      </c>
      <c r="CG103" s="52">
        <f t="shared" ca="1" si="70"/>
        <v>-1.2742311017167183</v>
      </c>
      <c r="CH103" s="52">
        <f t="shared" ca="1" si="71"/>
        <v>-1.2894018494914614</v>
      </c>
      <c r="CI103" s="52">
        <f t="shared" ca="1" si="72"/>
        <v>-1.3016886726742791</v>
      </c>
      <c r="CJ103" s="52">
        <f t="shared" ca="1" si="73"/>
        <v>-1.2972144918936874</v>
      </c>
      <c r="CK103" s="52">
        <f t="shared" ca="1" si="74"/>
        <v>-1.2731538253926462</v>
      </c>
      <c r="CL103" s="52">
        <f t="shared" ca="1" si="75"/>
        <v>-1.2284514887799176</v>
      </c>
      <c r="CM103" s="52">
        <f t="shared" ca="1" si="76"/>
        <v>-1.1675652019198866</v>
      </c>
      <c r="CN103" s="52">
        <f t="shared" ca="1" si="77"/>
        <v>-1.0908632889510164</v>
      </c>
      <c r="CO103" s="52">
        <f t="shared" ca="1" si="78"/>
        <v>-0.99858588509021284</v>
      </c>
      <c r="CP103" s="52">
        <f t="shared" ca="1" si="79"/>
        <v>-0.89398646312615582</v>
      </c>
      <c r="CQ103" s="52">
        <f t="shared" ca="1" si="80"/>
        <v>-0.76786620175886544</v>
      </c>
      <c r="CR103" s="52">
        <f t="shared" ca="1" si="81"/>
        <v>-0.62287275021475164</v>
      </c>
      <c r="CS103" s="52">
        <f t="shared" ca="1" si="82"/>
        <v>-0.46461039739510707</v>
      </c>
      <c r="CT103" s="52">
        <f t="shared" ca="1" si="83"/>
        <v>-0.30655453489312251</v>
      </c>
      <c r="CU103" s="52">
        <f t="shared" ca="1" si="84"/>
        <v>-0.15716256591821881</v>
      </c>
      <c r="CV103" s="52">
        <f t="shared" ca="1" si="85"/>
        <v>-1.971611449675215E-2</v>
      </c>
      <c r="CW103" s="52">
        <f t="shared" ca="1" si="86"/>
        <v>9.4256034841941186E-2</v>
      </c>
      <c r="CY103" s="51" t="str">
        <f t="shared" ca="1" si="87"/>
        <v>Slope</v>
      </c>
      <c r="CZ103" s="51" t="str">
        <f t="shared" ca="1" si="88"/>
        <v>Slope</v>
      </c>
      <c r="DA103" s="51" t="str">
        <f t="shared" ca="1" si="89"/>
        <v>Slope</v>
      </c>
      <c r="DB103" s="51" t="str">
        <f t="shared" ca="1" si="90"/>
        <v>Slope</v>
      </c>
      <c r="DC103" s="51" t="str">
        <f t="shared" ca="1" si="91"/>
        <v>Slope</v>
      </c>
      <c r="DD103" s="51" t="str">
        <f t="shared" ca="1" si="92"/>
        <v>Slope</v>
      </c>
      <c r="DE103" s="51" t="str">
        <f t="shared" ca="1" si="93"/>
        <v>Slope</v>
      </c>
      <c r="DF103" s="51" t="str">
        <f t="shared" ca="1" si="94"/>
        <v>Slope</v>
      </c>
      <c r="DG103" s="51" t="str">
        <f t="shared" ca="1" si="95"/>
        <v>Slope</v>
      </c>
      <c r="DH103" s="51" t="str">
        <f t="shared" ca="1" si="96"/>
        <v>Slope</v>
      </c>
      <c r="DI103" s="51" t="str">
        <f t="shared" ca="1" si="97"/>
        <v>Slope</v>
      </c>
      <c r="DJ103" s="51" t="str">
        <f t="shared" ca="1" si="98"/>
        <v>Slope</v>
      </c>
      <c r="DK103" s="51" t="str">
        <f t="shared" ca="1" si="99"/>
        <v>Slope</v>
      </c>
      <c r="DL103" s="51" t="str">
        <f t="shared" ca="1" si="100"/>
        <v>Slope</v>
      </c>
      <c r="DM103" s="51" t="str">
        <f t="shared" ca="1" si="101"/>
        <v>Slope</v>
      </c>
      <c r="DN103" s="51" t="str">
        <f t="shared" ca="1" si="102"/>
        <v>Slope</v>
      </c>
      <c r="DO103" s="51" t="str">
        <f t="shared" ca="1" si="103"/>
        <v>Slope</v>
      </c>
      <c r="DP103" s="51" t="str">
        <f t="shared" ca="1" si="104"/>
        <v>Slope</v>
      </c>
      <c r="DQ103" s="51" t="str">
        <f t="shared" ca="1" si="105"/>
        <v>Slope</v>
      </c>
      <c r="DR103" s="51" t="str">
        <f t="shared" ca="1" si="106"/>
        <v>Slope</v>
      </c>
      <c r="DS103" s="51" t="str">
        <f t="shared" ca="1" si="107"/>
        <v>Slope</v>
      </c>
      <c r="DT103" s="51" t="str">
        <f t="shared" ca="1" si="108"/>
        <v>Slope</v>
      </c>
      <c r="DU103" s="51" t="str">
        <f t="shared" ca="1" si="109"/>
        <v>Slope</v>
      </c>
      <c r="DV103" s="51" t="str">
        <f t="shared" ca="1" si="110"/>
        <v>Slope</v>
      </c>
      <c r="DW103" s="51" t="str">
        <f t="shared" ca="1" si="111"/>
        <v>Slope</v>
      </c>
      <c r="DX103" s="51" t="str">
        <f t="shared" ca="1" si="112"/>
        <v>Slope</v>
      </c>
      <c r="DY103" s="51" t="str">
        <f t="shared" ca="1" si="113"/>
        <v>Slope</v>
      </c>
      <c r="DZ103" s="51" t="str">
        <f t="shared" ca="1" si="114"/>
        <v>Slope</v>
      </c>
      <c r="EA103" s="51" t="str">
        <f t="shared" ca="1" si="115"/>
        <v>Slope</v>
      </c>
      <c r="EB103" s="51" t="str">
        <f t="shared" ca="1" si="116"/>
        <v>Slope</v>
      </c>
      <c r="EC103" s="51" t="str">
        <f t="shared" ca="1" si="117"/>
        <v>Slope</v>
      </c>
      <c r="EE103" s="52">
        <f t="shared" ca="1" si="118"/>
        <v>0.31895842791884954</v>
      </c>
      <c r="EF103" s="52">
        <f t="shared" ca="1" si="119"/>
        <v>0.50013756146313448</v>
      </c>
      <c r="EG103" s="52">
        <f t="shared" ca="1" si="120"/>
        <v>0.69410735463022011</v>
      </c>
      <c r="EH103" s="52">
        <f t="shared" ca="1" si="121"/>
        <v>0.90621560170244564</v>
      </c>
      <c r="EI103" s="52">
        <f t="shared" ca="1" si="122"/>
        <v>0.87035510636786517</v>
      </c>
      <c r="EJ103" s="52">
        <f t="shared" ca="1" si="123"/>
        <v>0.64828011440454203</v>
      </c>
      <c r="EK103" s="52">
        <f t="shared" ca="1" si="124"/>
        <v>0.44054212326885445</v>
      </c>
      <c r="EL103" s="52">
        <f t="shared" ca="1" si="125"/>
        <v>0.26096609002320259</v>
      </c>
      <c r="EM103" s="52">
        <f t="shared" ca="1" si="126"/>
        <v>0.11366202443758555</v>
      </c>
      <c r="EN103" s="52">
        <f t="shared" ca="1" si="127"/>
        <v>0</v>
      </c>
      <c r="EO103" s="52">
        <f t="shared" ca="1" si="128"/>
        <v>0</v>
      </c>
      <c r="EP103" s="52">
        <f t="shared" ca="1" si="129"/>
        <v>0</v>
      </c>
      <c r="EQ103" s="52">
        <f t="shared" ca="1" si="130"/>
        <v>0</v>
      </c>
      <c r="ER103" s="52">
        <f t="shared" ca="1" si="131"/>
        <v>0</v>
      </c>
      <c r="ES103" s="52">
        <f t="shared" ca="1" si="132"/>
        <v>0</v>
      </c>
      <c r="ET103" s="52">
        <f t="shared" ca="1" si="133"/>
        <v>0</v>
      </c>
      <c r="EU103" s="52">
        <f t="shared" ca="1" si="134"/>
        <v>0</v>
      </c>
      <c r="EV103" s="52">
        <f t="shared" ca="1" si="135"/>
        <v>0</v>
      </c>
      <c r="EW103" s="52">
        <f t="shared" ca="1" si="136"/>
        <v>0</v>
      </c>
      <c r="EX103" s="52">
        <f t="shared" ca="1" si="137"/>
        <v>0</v>
      </c>
      <c r="EY103" s="52">
        <f t="shared" ca="1" si="138"/>
        <v>0</v>
      </c>
      <c r="EZ103" s="52">
        <f t="shared" ca="1" si="139"/>
        <v>0</v>
      </c>
      <c r="FA103" s="52">
        <f t="shared" ca="1" si="140"/>
        <v>1.1640586623949956E-3</v>
      </c>
      <c r="FB103" s="52">
        <f t="shared" ca="1" si="141"/>
        <v>0.10576348062645202</v>
      </c>
      <c r="FC103" s="52">
        <f t="shared" ca="1" si="142"/>
        <v>0.2318837419937424</v>
      </c>
      <c r="FD103" s="52">
        <f t="shared" ca="1" si="143"/>
        <v>0.3768771935378562</v>
      </c>
      <c r="FE103" s="52">
        <f t="shared" ca="1" si="144"/>
        <v>0.53513954635750083</v>
      </c>
      <c r="FF103" s="52">
        <f t="shared" ca="1" si="145"/>
        <v>0.69319540885948538</v>
      </c>
      <c r="FG103" s="52">
        <f t="shared" ca="1" si="146"/>
        <v>0.84258737783438908</v>
      </c>
      <c r="FH103" s="52">
        <f t="shared" ca="1" si="147"/>
        <v>0.98003382925585569</v>
      </c>
      <c r="FI103" s="52">
        <f t="shared" ca="1" si="148"/>
        <v>0.90599402140545093</v>
      </c>
      <c r="FK103" s="52">
        <f t="shared" ca="1" si="149"/>
        <v>0.98003382925585569</v>
      </c>
      <c r="FL103" s="59">
        <f t="shared" ca="1" si="150"/>
        <v>29</v>
      </c>
      <c r="FM103" s="59" t="str">
        <f t="shared" ca="1" si="151"/>
        <v>Slope</v>
      </c>
      <c r="FN103" s="52">
        <f t="shared" ca="1" si="152"/>
        <v>6.6666666666666652E-2</v>
      </c>
      <c r="FP103" s="52">
        <f t="shared" ca="1" si="153"/>
        <v>0.43965280930628314</v>
      </c>
      <c r="FQ103" s="52">
        <f t="shared" ca="1" si="154"/>
        <v>0.50004585382104483</v>
      </c>
      <c r="FR103" s="52">
        <f t="shared" ca="1" si="155"/>
        <v>0.55359134043229552</v>
      </c>
      <c r="FS103" s="52">
        <f t="shared" ca="1" si="156"/>
        <v>0.61318297834525959</v>
      </c>
      <c r="FT103" s="52">
        <f t="shared" ca="1" si="157"/>
        <v>0.59011836878928836</v>
      </c>
      <c r="FU103" s="52">
        <f t="shared" ca="1" si="158"/>
        <v>0.5049822603570695</v>
      </c>
      <c r="FV103" s="52">
        <f t="shared" ca="1" si="159"/>
        <v>0.42462515220072927</v>
      </c>
      <c r="FW103" s="52">
        <f t="shared" ca="1" si="160"/>
        <v>0.35365536334106751</v>
      </c>
      <c r="FX103" s="52">
        <f t="shared" ca="1" si="161"/>
        <v>0.29344289703475074</v>
      </c>
      <c r="FY103" s="52">
        <f t="shared" ca="1" si="162"/>
        <v>0.24444444444444446</v>
      </c>
      <c r="FZ103" s="52">
        <f t="shared" ca="1" si="163"/>
        <v>0.23333333333333331</v>
      </c>
      <c r="GA103" s="52">
        <f t="shared" ca="1" si="164"/>
        <v>0.22222222222222224</v>
      </c>
      <c r="GB103" s="52">
        <f t="shared" ca="1" si="165"/>
        <v>0.21111111111111108</v>
      </c>
      <c r="GC103" s="52">
        <f t="shared" ca="1" si="166"/>
        <v>0.19999999999999998</v>
      </c>
      <c r="GD103" s="52">
        <f t="shared" ca="1" si="167"/>
        <v>0.18888888888888888</v>
      </c>
      <c r="GE103" s="52">
        <f t="shared" ca="1" si="168"/>
        <v>0.17777777777777776</v>
      </c>
      <c r="GF103" s="52">
        <f t="shared" ca="1" si="169"/>
        <v>0.16666666666666666</v>
      </c>
      <c r="GG103" s="52">
        <f t="shared" ca="1" si="170"/>
        <v>0.15555555555555556</v>
      </c>
      <c r="GH103" s="52">
        <f t="shared" ca="1" si="171"/>
        <v>0.14444444444444443</v>
      </c>
      <c r="GI103" s="52">
        <f t="shared" ca="1" si="172"/>
        <v>0.13333333333333333</v>
      </c>
      <c r="GJ103" s="52">
        <f t="shared" ca="1" si="173"/>
        <v>0.12222222222222223</v>
      </c>
      <c r="GK103" s="52">
        <f t="shared" ca="1" si="174"/>
        <v>0.11111111111111112</v>
      </c>
      <c r="GL103" s="52">
        <f t="shared" ca="1" si="175"/>
        <v>0.10038801955413167</v>
      </c>
      <c r="GM103" s="52">
        <f t="shared" ca="1" si="176"/>
        <v>0.12414338243103958</v>
      </c>
      <c r="GN103" s="52">
        <f t="shared" ca="1" si="177"/>
        <v>0.15507235844235856</v>
      </c>
      <c r="GO103" s="52">
        <f t="shared" ca="1" si="178"/>
        <v>0.19229239784595203</v>
      </c>
      <c r="GP103" s="52">
        <f t="shared" ca="1" si="179"/>
        <v>0.23393540434138915</v>
      </c>
      <c r="GQ103" s="52">
        <f t="shared" ca="1" si="180"/>
        <v>0.27550958073093956</v>
      </c>
      <c r="GR103" s="52">
        <f t="shared" ca="1" si="181"/>
        <v>0.31419579261146302</v>
      </c>
      <c r="GS103" s="52">
        <f t="shared" ca="1" si="182"/>
        <v>0.34890016530750739</v>
      </c>
      <c r="GT103" s="52">
        <f t="shared" ca="1" si="183"/>
        <v>0.31310911824626142</v>
      </c>
      <c r="GV103" s="52">
        <f t="shared" ca="1" si="184"/>
        <v>0.61318297834525959</v>
      </c>
      <c r="GW103" s="59">
        <f t="shared" ca="1" si="185"/>
        <v>3</v>
      </c>
      <c r="GX103" s="52">
        <f t="shared" ca="1" si="186"/>
        <v>0.90621560170244564</v>
      </c>
      <c r="GY103" s="52" t="str">
        <f t="shared" ca="1" si="187"/>
        <v>Slope</v>
      </c>
      <c r="GZ103" s="52">
        <f t="shared" ca="1" si="188"/>
        <v>0.93333333333333335</v>
      </c>
      <c r="HB103" s="58">
        <f t="shared" si="189"/>
        <v>6.7230868339538605E-2</v>
      </c>
      <c r="HC103" s="58"/>
      <c r="HE103" s="52">
        <f t="shared" si="190"/>
        <v>0.66720720171928394</v>
      </c>
      <c r="HF103" s="52">
        <f t="shared" si="191"/>
        <v>0</v>
      </c>
      <c r="HH103" s="52">
        <f t="shared" ca="1" si="192"/>
        <v>0.90621560170244564</v>
      </c>
      <c r="HI103" s="52" t="str">
        <f t="shared" ca="1" si="193"/>
        <v>Slope</v>
      </c>
      <c r="HJ103" s="59">
        <f t="shared" ca="1" si="194"/>
        <v>2</v>
      </c>
      <c r="HK103" s="52">
        <f t="shared" ca="1" si="195"/>
        <v>0.93333333333333335</v>
      </c>
      <c r="HL103" s="52">
        <f t="shared" si="196"/>
        <v>0</v>
      </c>
      <c r="HM103" s="52">
        <f t="shared" si="197"/>
        <v>20</v>
      </c>
      <c r="HN103" s="52">
        <f t="shared" si="198"/>
        <v>-20</v>
      </c>
      <c r="HP103" s="52">
        <f t="shared" si="201"/>
        <v>5.7664543390273989E-4</v>
      </c>
      <c r="HR103" s="52">
        <f t="shared" si="199"/>
        <v>2.8199511809946787E-4</v>
      </c>
      <c r="HS103">
        <f t="shared" si="200"/>
        <v>4.5736070275495429E-3</v>
      </c>
    </row>
    <row r="104" spans="1:227" x14ac:dyDescent="0.2">
      <c r="A104" s="45">
        <v>66</v>
      </c>
      <c r="B104" s="35">
        <f t="shared" ref="B104:B167" si="214">B103 + TIME(0,0,10)</f>
        <v>7.5231481481481555E-3</v>
      </c>
      <c r="C104" s="28">
        <v>-6.7230868339538601</v>
      </c>
      <c r="D104" s="95">
        <v>0</v>
      </c>
      <c r="E104" s="95">
        <v>999999</v>
      </c>
      <c r="F104" s="37">
        <f t="shared" si="202"/>
        <v>166666.5</v>
      </c>
      <c r="G104" s="38">
        <f t="shared" si="205"/>
        <v>0</v>
      </c>
      <c r="H104" s="102">
        <v>20</v>
      </c>
      <c r="I104" s="102">
        <v>2000</v>
      </c>
      <c r="J104" s="28">
        <v>-5.6483596563339198</v>
      </c>
      <c r="K104" s="126">
        <f t="shared" si="206"/>
        <v>-5.6483596563339199E-2</v>
      </c>
      <c r="L104" s="30">
        <f t="shared" si="203"/>
        <v>-5.6483596563339199E-2</v>
      </c>
      <c r="M104" s="101">
        <f t="shared" si="204"/>
        <v>-6.7230868339538601</v>
      </c>
      <c r="N104" s="103">
        <f t="shared" ref="N104:N167" si="215">HP104</f>
        <v>5.373635888099703E-4</v>
      </c>
      <c r="Q104" t="s">
        <v>80</v>
      </c>
      <c r="R104" s="60" t="s">
        <v>64</v>
      </c>
      <c r="S104" s="60" t="s">
        <v>65</v>
      </c>
      <c r="T104" s="60" t="s">
        <v>81</v>
      </c>
      <c r="U104" s="60" t="s">
        <v>82</v>
      </c>
      <c r="V104" s="60" t="s">
        <v>83</v>
      </c>
      <c r="Y104" s="84">
        <f ca="1">S94</f>
        <v>0</v>
      </c>
      <c r="Z104" s="84">
        <f ca="1">S95</f>
        <v>1</v>
      </c>
      <c r="AA104" s="34">
        <f ca="1">H2</f>
        <v>0.88445678263721594</v>
      </c>
      <c r="AD104" s="52">
        <f t="shared" ref="AD104:AF123" ca="1" si="216">CORREL( $K104:$K134, OFFSET( $M104:$M134, AD$5, 0 ) )</f>
        <v>0.97327621054575941</v>
      </c>
      <c r="AE104" s="52">
        <f t="shared" ca="1" si="216"/>
        <v>0.99999999999999989</v>
      </c>
      <c r="AF104" s="52">
        <f t="shared" ca="1" si="216"/>
        <v>0.96660749918018329</v>
      </c>
      <c r="AG104" s="52">
        <f t="shared" ca="1" si="207"/>
        <v>0.86683718751800987</v>
      </c>
      <c r="AH104" s="52">
        <f t="shared" ca="1" si="207"/>
        <v>0.71671888580363174</v>
      </c>
      <c r="AI104" s="52">
        <f t="shared" ca="1" si="207"/>
        <v>0.54094895217407146</v>
      </c>
      <c r="AJ104" s="52">
        <f t="shared" ca="1" si="207"/>
        <v>0.37888377463408168</v>
      </c>
      <c r="AK104" s="52">
        <f t="shared" ca="1" si="208"/>
        <v>0.24729156738223154</v>
      </c>
      <c r="AL104" s="52">
        <f t="shared" ca="1" si="208"/>
        <v>0.14305390810860649</v>
      </c>
      <c r="AM104" s="52">
        <f t="shared" ca="1" si="208"/>
        <v>5.5520087934403398E-2</v>
      </c>
      <c r="AN104" s="52">
        <f t="shared" ca="1" si="208"/>
        <v>-2.2320832748998511E-2</v>
      </c>
      <c r="AO104" s="52">
        <f t="shared" ca="1" si="209"/>
        <v>-8.9809747564088951E-2</v>
      </c>
      <c r="AP104" s="52">
        <f t="shared" ca="1" si="209"/>
        <v>-0.15192897008637823</v>
      </c>
      <c r="AQ104" s="52">
        <f t="shared" ca="1" si="209"/>
        <v>-0.2090341946116589</v>
      </c>
      <c r="AR104" s="52">
        <f t="shared" ca="1" si="209"/>
        <v>-0.26305680534420367</v>
      </c>
      <c r="AS104" s="52">
        <f t="shared" ca="1" si="210"/>
        <v>-0.31174843695022758</v>
      </c>
      <c r="AT104" s="52">
        <f t="shared" ca="1" si="210"/>
        <v>-0.36609250381847785</v>
      </c>
      <c r="AU104" s="52">
        <f t="shared" ca="1" si="210"/>
        <v>-0.42798802957072984</v>
      </c>
      <c r="AV104" s="52">
        <f t="shared" ca="1" si="210"/>
        <v>-0.49847523359371898</v>
      </c>
      <c r="AW104" s="52">
        <f t="shared" ca="1" si="211"/>
        <v>-0.573746284711105</v>
      </c>
      <c r="AX104" s="52">
        <f t="shared" ca="1" si="211"/>
        <v>-0.65166922154399021</v>
      </c>
      <c r="AY104" s="52">
        <f t="shared" ca="1" si="211"/>
        <v>-0.72807835312651015</v>
      </c>
      <c r="AZ104" s="52">
        <f t="shared" ca="1" si="211"/>
        <v>-0.7946892087401084</v>
      </c>
      <c r="BA104" s="52">
        <f t="shared" ca="1" si="212"/>
        <v>-0.85521697690654452</v>
      </c>
      <c r="BB104" s="52">
        <f t="shared" ca="1" si="212"/>
        <v>-0.90618627752963088</v>
      </c>
      <c r="BC104" s="52">
        <f t="shared" ca="1" si="212"/>
        <v>-0.94585431609951154</v>
      </c>
      <c r="BD104" s="52">
        <f t="shared" ca="1" si="212"/>
        <v>-0.97123236579174999</v>
      </c>
      <c r="BE104" s="52">
        <f t="shared" ca="1" si="213"/>
        <v>-0.96716345576545015</v>
      </c>
      <c r="BF104" s="52">
        <f t="shared" ca="1" si="213"/>
        <v>-0.91144178666465969</v>
      </c>
      <c r="BG104" s="52">
        <f t="shared" ca="1" si="213"/>
        <v>-0.79015195253635651</v>
      </c>
      <c r="BH104" s="52">
        <f t="shared" ca="1" si="213"/>
        <v>-0.6190226098131445</v>
      </c>
      <c r="BJ104" s="52">
        <f t="shared" ref="BJ104:BJ167" si="217">MIN(MAX(IF(I104 = 0, 0, J104 / I104 ), -1), 1)</f>
        <v>-2.8241798281669599E-3</v>
      </c>
      <c r="BK104" s="52">
        <f t="shared" ref="BK104:BK167" si="218">SLOPE( K104:K134, $A104:$A134 )</f>
        <v>3.0614270161717218E-3</v>
      </c>
      <c r="BL104" s="52">
        <f t="shared" ref="BL104:BL167" si="219">SLOPE( BJ104:BJ134, $A104:$A134 )</f>
        <v>1.5307135080858605E-4</v>
      </c>
      <c r="BM104" s="52">
        <f t="shared" ref="BM104:BM167" si="220">IF( $BL$5 = 1, BK104, BL104)</f>
        <v>1.5307135080858605E-4</v>
      </c>
      <c r="BN104" s="52">
        <f t="shared" ref="BN104:BN167" si="221">$D$5</f>
        <v>0</v>
      </c>
      <c r="BO104" s="52">
        <f t="shared" ref="BO104:BO167" si="222">-BN104</f>
        <v>0</v>
      </c>
      <c r="BP104" s="52">
        <f t="shared" ref="BP104:BP167" si="223">STDEV( BJ104:BJ134)</f>
        <v>4.3285679733424459E-3</v>
      </c>
      <c r="BQ104" s="52">
        <f t="shared" ref="BQ104:BQ167" si="224">$D$6</f>
        <v>0.05</v>
      </c>
      <c r="BS104" s="52">
        <f t="shared" ref="BS104:BS167" ca="1" si="225">SLOPE( OFFSET( $M104:$M134, AD$5, 0 ),$A$39:$A$69)</f>
        <v>0.50011249478425757</v>
      </c>
      <c r="BT104" s="52">
        <f t="shared" ref="BT104:BT167" ca="1" si="226">SLOPE( OFFSET( $M104:$M134, AE$5, 0 ),$A$39:$A$69)</f>
        <v>0.30614270161717205</v>
      </c>
      <c r="BU104" s="52">
        <f t="shared" ref="BU104:BU167" ca="1" si="227">SLOPE( OFFSET( $M104:$M134, AF$5, 0 ),$A$39:$A$69)</f>
        <v>9.4034454544946466E-2</v>
      </c>
      <c r="BV104" s="52">
        <f t="shared" ref="BV104:BV167" ca="1" si="228">SLOPE( OFFSET( $M104:$M134, AG$5, 0 ),$A$39:$A$69)</f>
        <v>-0.12939483738474269</v>
      </c>
      <c r="BW104" s="52">
        <f t="shared" ref="BW104:BW167" ca="1" si="229">SLOPE( OFFSET( $M104:$M134, AH$5, 0 ),$A$39:$A$69)</f>
        <v>-0.35146982934806581</v>
      </c>
      <c r="BX104" s="52">
        <f t="shared" ref="BX104:BX167" ca="1" si="230">SLOPE( OFFSET( $M104:$M134, AI$5, 0 ),$A$39:$A$69)</f>
        <v>-0.55920782048375339</v>
      </c>
      <c r="BY104" s="52">
        <f t="shared" ref="BY104:BY167" ca="1" si="231">SLOPE( OFFSET( $M104:$M134, AJ$5, 0 ),$A$39:$A$69)</f>
        <v>-0.73878385372940525</v>
      </c>
      <c r="BZ104" s="52">
        <f t="shared" ref="BZ104:BZ167" ca="1" si="232">SLOPE( OFFSET( $M104:$M134, AK$5, 0 ),$A$39:$A$69)</f>
        <v>-0.88608791931502229</v>
      </c>
      <c r="CA104" s="52">
        <f t="shared" ref="CA104:CA167" ca="1" si="233">SLOPE( OFFSET( $M104:$M134, AL$5, 0 ),$A$39:$A$69)</f>
        <v>-1.0035310336538856</v>
      </c>
      <c r="CB104" s="52">
        <f t="shared" ref="CB104:CB167" ca="1" si="234">SLOPE( OFFSET( $M104:$M134, AM$5, 0 ),$A$39:$A$69)</f>
        <v>-1.095706522464752</v>
      </c>
      <c r="CC104" s="52">
        <f t="shared" ref="CC104:CC167" ca="1" si="235">SLOPE( OFFSET( $M104:$M134, AN$5, 0 ),$A$39:$A$69)</f>
        <v>-1.166858162670847</v>
      </c>
      <c r="CD104" s="52">
        <f t="shared" ref="CD104:CD167" ca="1" si="236">SLOPE( OFFSET( $M104:$M134, AO$5, 0 ),$A$39:$A$69)</f>
        <v>-1.2181635971271223</v>
      </c>
      <c r="CE104" s="52">
        <f t="shared" ref="CE104:CE167" ca="1" si="237">SLOPE( OFFSET( $M104:$M134, AP$5, 0 ),$A$39:$A$69)</f>
        <v>-1.2530504017467463</v>
      </c>
      <c r="CF104" s="52">
        <f t="shared" ref="CF104:CF167" ca="1" si="238">SLOPE( OFFSET( $M104:$M134, AQ$5, 0 ),$A$39:$A$69)</f>
        <v>-1.2742311017167183</v>
      </c>
      <c r="CG104" s="52">
        <f t="shared" ref="CG104:CG167" ca="1" si="239">SLOPE( OFFSET( $M104:$M134, AR$5, 0 ),$A$39:$A$69)</f>
        <v>-1.2894018494914614</v>
      </c>
      <c r="CH104" s="52">
        <f t="shared" ref="CH104:CH167" ca="1" si="240">SLOPE( OFFSET( $M104:$M134, AS$5, 0 ),$A$39:$A$69)</f>
        <v>-1.3016886726742791</v>
      </c>
      <c r="CI104" s="52">
        <f t="shared" ref="CI104:CI167" ca="1" si="241">SLOPE( OFFSET( $M104:$M134, AT$5, 0 ),$A$39:$A$69)</f>
        <v>-1.2972144918936874</v>
      </c>
      <c r="CJ104" s="52">
        <f t="shared" ref="CJ104:CJ167" ca="1" si="242">SLOPE( OFFSET( $M104:$M134, AU$5, 0 ),$A$39:$A$69)</f>
        <v>-1.2731538253926462</v>
      </c>
      <c r="CK104" s="52">
        <f t="shared" ref="CK104:CK167" ca="1" si="243">SLOPE( OFFSET( $M104:$M134, AV$5, 0 ),$A$39:$A$69)</f>
        <v>-1.2284514887799176</v>
      </c>
      <c r="CL104" s="52">
        <f t="shared" ref="CL104:CL167" ca="1" si="244">SLOPE( OFFSET( $M104:$M134, AW$5, 0 ),$A$39:$A$69)</f>
        <v>-1.1675652019198866</v>
      </c>
      <c r="CM104" s="52">
        <f t="shared" ref="CM104:CM167" ca="1" si="245">SLOPE( OFFSET( $M104:$M134, AX$5, 0 ),$A$39:$A$69)</f>
        <v>-1.0908632889510164</v>
      </c>
      <c r="CN104" s="52">
        <f t="shared" ref="CN104:CN167" ca="1" si="246">SLOPE( OFFSET( $M104:$M134, AY$5, 0 ),$A$39:$A$69)</f>
        <v>-0.99858588509021284</v>
      </c>
      <c r="CO104" s="52">
        <f t="shared" ref="CO104:CO167" ca="1" si="247">SLOPE( OFFSET( $M104:$M134, AZ$5, 0 ),$A$39:$A$69)</f>
        <v>-0.89398646312615582</v>
      </c>
      <c r="CP104" s="52">
        <f t="shared" ref="CP104:CP167" ca="1" si="248">SLOPE( OFFSET( $M104:$M134, BA$5, 0 ),$A$39:$A$69)</f>
        <v>-0.76786620175886544</v>
      </c>
      <c r="CQ104" s="52">
        <f t="shared" ref="CQ104:CQ167" ca="1" si="249">SLOPE( OFFSET( $M104:$M134, BB$5, 0 ),$A$39:$A$69)</f>
        <v>-0.62287275021475164</v>
      </c>
      <c r="CR104" s="52">
        <f t="shared" ref="CR104:CR167" ca="1" si="250">SLOPE( OFFSET( $M104:$M134, BC$5, 0 ),$A$39:$A$69)</f>
        <v>-0.46461039739510707</v>
      </c>
      <c r="CS104" s="52">
        <f t="shared" ref="CS104:CS167" ca="1" si="251">SLOPE( OFFSET( $M104:$M134, BD$5, 0 ),$A$39:$A$69)</f>
        <v>-0.30655453489312251</v>
      </c>
      <c r="CT104" s="52">
        <f t="shared" ref="CT104:CT167" ca="1" si="252">SLOPE( OFFSET( $M104:$M134, BE$5, 0 ),$A$39:$A$69)</f>
        <v>-0.15716256591821881</v>
      </c>
      <c r="CU104" s="52">
        <f t="shared" ref="CU104:CU167" ca="1" si="253">SLOPE( OFFSET( $M104:$M134, BF$5, 0 ),$A$39:$A$69)</f>
        <v>-1.971611449675215E-2</v>
      </c>
      <c r="CV104" s="52">
        <f t="shared" ref="CV104:CV167" ca="1" si="254">SLOPE( OFFSET( $M104:$M134, BG$5, 0 ),$A$39:$A$69)</f>
        <v>9.4256034841941186E-2</v>
      </c>
      <c r="CW104" s="52">
        <f t="shared" ref="CW104:CW167" ca="1" si="255">SLOPE( OFFSET( $M104:$M134, BH$5, 0 ),$A$39:$A$69)</f>
        <v>0.19902944537780934</v>
      </c>
      <c r="CY104" s="51" t="str">
        <f t="shared" ref="CY104:CY167" ca="1" si="256">IF( OR( $BP104 &lt; $D$6, ABS(BS104) &lt; $D$5), "Slope", "Correl" )</f>
        <v>Slope</v>
      </c>
      <c r="CZ104" s="51" t="str">
        <f t="shared" ref="CZ104:CZ167" ca="1" si="257">IF( OR( $BP104 &lt; $D$6, ABS(BT104) &lt; $D$5), "Slope", "Correl" )</f>
        <v>Slope</v>
      </c>
      <c r="DA104" s="51" t="str">
        <f t="shared" ref="DA104:DA167" ca="1" si="258">IF( OR( $BP104 &lt; $D$6, ABS(BU104) &lt; $D$5), "Slope", "Correl" )</f>
        <v>Slope</v>
      </c>
      <c r="DB104" s="51" t="str">
        <f t="shared" ref="DB104:DB167" ca="1" si="259">IF( OR( $BP104 &lt; $D$6, ABS(BV104) &lt; $D$5), "Slope", "Correl" )</f>
        <v>Slope</v>
      </c>
      <c r="DC104" s="51" t="str">
        <f t="shared" ref="DC104:DC167" ca="1" si="260">IF( OR( $BP104 &lt; $D$6, ABS(BW104) &lt; $D$5), "Slope", "Correl" )</f>
        <v>Slope</v>
      </c>
      <c r="DD104" s="51" t="str">
        <f t="shared" ref="DD104:DD167" ca="1" si="261">IF( OR( $BP104 &lt; $D$6, ABS(BX104) &lt; $D$5), "Slope", "Correl" )</f>
        <v>Slope</v>
      </c>
      <c r="DE104" s="51" t="str">
        <f t="shared" ref="DE104:DE167" ca="1" si="262">IF( OR( $BP104 &lt; $D$6, ABS(BY104) &lt; $D$5), "Slope", "Correl" )</f>
        <v>Slope</v>
      </c>
      <c r="DF104" s="51" t="str">
        <f t="shared" ref="DF104:DF167" ca="1" si="263">IF( OR( $BP104 &lt; $D$6, ABS(BZ104) &lt; $D$5), "Slope", "Correl" )</f>
        <v>Slope</v>
      </c>
      <c r="DG104" s="51" t="str">
        <f t="shared" ref="DG104:DG167" ca="1" si="264">IF( OR( $BP104 &lt; $D$6, ABS(CA104) &lt; $D$5), "Slope", "Correl" )</f>
        <v>Slope</v>
      </c>
      <c r="DH104" s="51" t="str">
        <f t="shared" ref="DH104:DH167" ca="1" si="265">IF( OR( $BP104 &lt; $D$6, ABS(CB104) &lt; $D$5), "Slope", "Correl" )</f>
        <v>Slope</v>
      </c>
      <c r="DI104" s="51" t="str">
        <f t="shared" ref="DI104:DI167" ca="1" si="266">IF( OR( $BP104 &lt; $D$6, ABS(CC104) &lt; $D$5), "Slope", "Correl" )</f>
        <v>Slope</v>
      </c>
      <c r="DJ104" s="51" t="str">
        <f t="shared" ref="DJ104:DJ167" ca="1" si="267">IF( OR( $BP104 &lt; $D$6, ABS(CD104) &lt; $D$5), "Slope", "Correl" )</f>
        <v>Slope</v>
      </c>
      <c r="DK104" s="51" t="str">
        <f t="shared" ref="DK104:DK167" ca="1" si="268">IF( OR( $BP104 &lt; $D$6, ABS(CE104) &lt; $D$5), "Slope", "Correl" )</f>
        <v>Slope</v>
      </c>
      <c r="DL104" s="51" t="str">
        <f t="shared" ref="DL104:DL167" ca="1" si="269">IF( OR( $BP104 &lt; $D$6, ABS(CF104) &lt; $D$5), "Slope", "Correl" )</f>
        <v>Slope</v>
      </c>
      <c r="DM104" s="51" t="str">
        <f t="shared" ref="DM104:DM167" ca="1" si="270">IF( OR( $BP104 &lt; $D$6, ABS(CG104) &lt; $D$5), "Slope", "Correl" )</f>
        <v>Slope</v>
      </c>
      <c r="DN104" s="51" t="str">
        <f t="shared" ref="DN104:DN167" ca="1" si="271">IF( OR( $BP104 &lt; $D$6, ABS(CH104) &lt; $D$5), "Slope", "Correl" )</f>
        <v>Slope</v>
      </c>
      <c r="DO104" s="51" t="str">
        <f t="shared" ref="DO104:DO167" ca="1" si="272">IF( OR( $BP104 &lt; $D$6, ABS(CI104) &lt; $D$5), "Slope", "Correl" )</f>
        <v>Slope</v>
      </c>
      <c r="DP104" s="51" t="str">
        <f t="shared" ref="DP104:DP167" ca="1" si="273">IF( OR( $BP104 &lt; $D$6, ABS(CJ104) &lt; $D$5), "Slope", "Correl" )</f>
        <v>Slope</v>
      </c>
      <c r="DQ104" s="51" t="str">
        <f t="shared" ref="DQ104:DQ167" ca="1" si="274">IF( OR( $BP104 &lt; $D$6, ABS(CK104) &lt; $D$5), "Slope", "Correl" )</f>
        <v>Slope</v>
      </c>
      <c r="DR104" s="51" t="str">
        <f t="shared" ref="DR104:DR167" ca="1" si="275">IF( OR( $BP104 &lt; $D$6, ABS(CL104) &lt; $D$5), "Slope", "Correl" )</f>
        <v>Slope</v>
      </c>
      <c r="DS104" s="51" t="str">
        <f t="shared" ref="DS104:DS167" ca="1" si="276">IF( OR( $BP104 &lt; $D$6, ABS(CM104) &lt; $D$5), "Slope", "Correl" )</f>
        <v>Slope</v>
      </c>
      <c r="DT104" s="51" t="str">
        <f t="shared" ref="DT104:DT167" ca="1" si="277">IF( OR( $BP104 &lt; $D$6, ABS(CN104) &lt; $D$5), "Slope", "Correl" )</f>
        <v>Slope</v>
      </c>
      <c r="DU104" s="51" t="str">
        <f t="shared" ref="DU104:DU167" ca="1" si="278">IF( OR( $BP104 &lt; $D$6, ABS(CO104) &lt; $D$5), "Slope", "Correl" )</f>
        <v>Slope</v>
      </c>
      <c r="DV104" s="51" t="str">
        <f t="shared" ref="DV104:DV167" ca="1" si="279">IF( OR( $BP104 &lt; $D$6, ABS(CP104) &lt; $D$5), "Slope", "Correl" )</f>
        <v>Slope</v>
      </c>
      <c r="DW104" s="51" t="str">
        <f t="shared" ref="DW104:DW167" ca="1" si="280">IF( OR( $BP104 &lt; $D$6, ABS(CQ104) &lt; $D$5), "Slope", "Correl" )</f>
        <v>Slope</v>
      </c>
      <c r="DX104" s="51" t="str">
        <f t="shared" ref="DX104:DX167" ca="1" si="281">IF( OR( $BP104 &lt; $D$6, ABS(CR104) &lt; $D$5), "Slope", "Correl" )</f>
        <v>Slope</v>
      </c>
      <c r="DY104" s="51" t="str">
        <f t="shared" ref="DY104:DY167" ca="1" si="282">IF( OR( $BP104 &lt; $D$6, ABS(CS104) &lt; $D$5), "Slope", "Correl" )</f>
        <v>Slope</v>
      </c>
      <c r="DZ104" s="51" t="str">
        <f t="shared" ref="DZ104:DZ167" ca="1" si="283">IF( OR( $BP104 &lt; $D$6, ABS(CT104) &lt; $D$5), "Slope", "Correl" )</f>
        <v>Slope</v>
      </c>
      <c r="EA104" s="51" t="str">
        <f t="shared" ref="EA104:EA167" ca="1" si="284">IF( OR( $BP104 &lt; $D$6, ABS(CU104) &lt; $D$5), "Slope", "Correl" )</f>
        <v>Slope</v>
      </c>
      <c r="EB104" s="51" t="str">
        <f t="shared" ref="EB104:EB167" ca="1" si="285">IF( OR( $BP104 &lt; $D$6, ABS(CV104) &lt; $D$5), "Slope", "Correl" )</f>
        <v>Slope</v>
      </c>
      <c r="EC104" s="51" t="str">
        <f t="shared" ref="EC104:EC167" ca="1" si="286">IF( OR( $BP104 &lt; $D$6, ABS(CW104) &lt; $D$5), "Slope", "Correl" )</f>
        <v>Slope</v>
      </c>
      <c r="EE104" s="52">
        <f t="shared" ref="EE104:EE167" ca="1" si="287">MAX( MIN( IF(CY104 = "Correl", AD104, 1 - ABS( $BM104 - BS104 ) ), 1 ), 0 )</f>
        <v>0.50004057656655099</v>
      </c>
      <c r="EF104" s="52">
        <f t="shared" ref="EF104:EF167" ca="1" si="288">MAX( MIN( IF(CZ104 = "Correl", AE104, 1 - ABS( $BM104 - BT104 ) ), 1 ), 0 )</f>
        <v>0.69401036973363661</v>
      </c>
      <c r="EG104" s="52">
        <f t="shared" ref="EG104:EG167" ca="1" si="289">MAX( MIN( IF(DA104 = "Correl", AF104, 1 - ABS( $BM104 - BU104 ) ), 1 ), 0 )</f>
        <v>0.90611861680586214</v>
      </c>
      <c r="EH104" s="52">
        <f t="shared" ref="EH104:EH167" ca="1" si="290">MAX( MIN( IF(DB104 = "Correl", AG104, 1 - ABS( $BM104 - BV104 ) ), 1 ), 0 )</f>
        <v>0.87045209126444867</v>
      </c>
      <c r="EI104" s="52">
        <f t="shared" ref="EI104:EI167" ca="1" si="291">MAX( MIN( IF(DC104 = "Correl", AH104, 1 - ABS( $BM104 - BW104 ) ), 1 ), 0 )</f>
        <v>0.64837709930112553</v>
      </c>
      <c r="EJ104" s="52">
        <f t="shared" ref="EJ104:EJ167" ca="1" si="292">MAX( MIN( IF(DD104 = "Correl", AI104, 1 - ABS( $BM104 - BX104 ) ), 1 ), 0 )</f>
        <v>0.44063910816543805</v>
      </c>
      <c r="EK104" s="52">
        <f t="shared" ref="EK104:EK167" ca="1" si="293">MAX( MIN( IF(DE104 = "Correl", AJ104, 1 - ABS( $BM104 - BY104 ) ), 1 ), 0 )</f>
        <v>0.2610630749197862</v>
      </c>
      <c r="EL104" s="52">
        <f t="shared" ref="EL104:EL167" ca="1" si="294">MAX( MIN( IF(DF104 = "Correl", AK104, 1 - ABS( $BM104 - BZ104 ) ), 1 ), 0 )</f>
        <v>0.11375900933416916</v>
      </c>
      <c r="EM104" s="52">
        <f t="shared" ref="EM104:EM167" ca="1" si="295">MAX( MIN( IF(DG104 = "Correl", AL104, 1 - ABS( $BM104 - CA104 ) ), 1 ), 0 )</f>
        <v>0</v>
      </c>
      <c r="EN104" s="52">
        <f t="shared" ref="EN104:EN167" ca="1" si="296">MAX( MIN( IF(DH104 = "Correl", AM104, 1 - ABS( $BM104 - CB104 ) ), 1 ), 0 )</f>
        <v>0</v>
      </c>
      <c r="EO104" s="52">
        <f t="shared" ref="EO104:EO167" ca="1" si="297">MAX( MIN( IF(DI104 = "Correl", AN104, 1 - ABS( $BM104 - CC104 ) ), 1 ), 0 )</f>
        <v>0</v>
      </c>
      <c r="EP104" s="52">
        <f t="shared" ref="EP104:EP167" ca="1" si="298">MAX( MIN( IF(DJ104 = "Correl", AO104, 1 - ABS( $BM104 - CD104 ) ), 1 ), 0 )</f>
        <v>0</v>
      </c>
      <c r="EQ104" s="52">
        <f t="shared" ref="EQ104:EQ167" ca="1" si="299">MAX( MIN( IF(DK104 = "Correl", AP104, 1 - ABS( $BM104 - CE104 ) ), 1 ), 0 )</f>
        <v>0</v>
      </c>
      <c r="ER104" s="52">
        <f t="shared" ref="ER104:ER167" ca="1" si="300">MAX( MIN( IF(DL104 = "Correl", AQ104, 1 - ABS( $BM104 - CF104 ) ), 1 ), 0 )</f>
        <v>0</v>
      </c>
      <c r="ES104" s="52">
        <f t="shared" ref="ES104:ES167" ca="1" si="301">MAX( MIN( IF(DM104 = "Correl", AR104, 1 - ABS( $BM104 - CG104 ) ), 1 ), 0 )</f>
        <v>0</v>
      </c>
      <c r="ET104" s="52">
        <f t="shared" ref="ET104:ET167" ca="1" si="302">MAX( MIN( IF(DN104 = "Correl", AS104, 1 - ABS( $BM104 - CH104 ) ), 1 ), 0 )</f>
        <v>0</v>
      </c>
      <c r="EU104" s="52">
        <f t="shared" ref="EU104:EU167" ca="1" si="303">MAX( MIN( IF(DO104 = "Correl", AT104, 1 - ABS( $BM104 - CI104 ) ), 1 ), 0 )</f>
        <v>0</v>
      </c>
      <c r="EV104" s="52">
        <f t="shared" ref="EV104:EV167" ca="1" si="304">MAX( MIN( IF(DP104 = "Correl", AU104, 1 - ABS( $BM104 - CJ104 ) ), 1 ), 0 )</f>
        <v>0</v>
      </c>
      <c r="EW104" s="52">
        <f t="shared" ref="EW104:EW167" ca="1" si="305">MAX( MIN( IF(DQ104 = "Correl", AV104, 1 - ABS( $BM104 - CK104 ) ), 1 ), 0 )</f>
        <v>0</v>
      </c>
      <c r="EX104" s="52">
        <f t="shared" ref="EX104:EX167" ca="1" si="306">MAX( MIN( IF(DR104 = "Correl", AW104, 1 - ABS( $BM104 - CL104 ) ), 1 ), 0 )</f>
        <v>0</v>
      </c>
      <c r="EY104" s="52">
        <f t="shared" ref="EY104:EY167" ca="1" si="307">MAX( MIN( IF(DS104 = "Correl", AX104, 1 - ABS( $BM104 - CM104 ) ), 1 ), 0 )</f>
        <v>0</v>
      </c>
      <c r="EZ104" s="52">
        <f t="shared" ref="EZ104:EZ167" ca="1" si="308">MAX( MIN( IF(DT104 = "Correl", AY104, 1 - ABS( $BM104 - CN104 ) ), 1 ), 0 )</f>
        <v>1.2610435589786029E-3</v>
      </c>
      <c r="FA104" s="52">
        <f t="shared" ref="FA104:FA167" ca="1" si="309">MAX( MIN( IF(DU104 = "Correl", AZ104, 1 - ABS( $BM104 - CO104 ) ), 1 ), 0 )</f>
        <v>0.10586046552303563</v>
      </c>
      <c r="FB104" s="52">
        <f t="shared" ref="FB104:FB167" ca="1" si="310">MAX( MIN( IF(DV104 = "Correl", BA104, 1 - ABS( $BM104 - CP104 ) ), 1 ), 0 )</f>
        <v>0.23198072689032601</v>
      </c>
      <c r="FC104" s="52">
        <f t="shared" ref="FC104:FC167" ca="1" si="311">MAX( MIN( IF(DW104 = "Correl", BB104, 1 - ABS( $BM104 - CQ104 ) ), 1 ), 0 )</f>
        <v>0.37697417843443981</v>
      </c>
      <c r="FD104" s="52">
        <f t="shared" ref="FD104:FD167" ca="1" si="312">MAX( MIN( IF(DX104 = "Correl", BC104, 1 - ABS( $BM104 - CR104 ) ), 1 ), 0 )</f>
        <v>0.53523653125408432</v>
      </c>
      <c r="FE104" s="52">
        <f t="shared" ref="FE104:FE167" ca="1" si="313">MAX( MIN( IF(DY104 = "Correl", BD104, 1 - ABS( $BM104 - CS104 ) ), 1 ), 0 )</f>
        <v>0.69329239375606888</v>
      </c>
      <c r="FF104" s="52">
        <f t="shared" ref="FF104:FF167" ca="1" si="314">MAX( MIN( IF(DZ104 = "Correl", BE104, 1 - ABS( $BM104 - CT104 ) ), 1 ), 0 )</f>
        <v>0.84268436273097258</v>
      </c>
      <c r="FG104" s="52">
        <f t="shared" ref="FG104:FG167" ca="1" si="315">MAX( MIN( IF(EA104 = "Correl", BF104, 1 - ABS( $BM104 - CU104 ) ), 1 ), 0 )</f>
        <v>0.9801308141524393</v>
      </c>
      <c r="FH104" s="52">
        <f t="shared" ref="FH104:FH167" ca="1" si="316">MAX( MIN( IF(EB104 = "Correl", BG104, 1 - ABS( $BM104 - CV104 ) ), 1 ), 0 )</f>
        <v>0.90589703650886744</v>
      </c>
      <c r="FI104" s="52">
        <f t="shared" ref="FI104:FI167" ca="1" si="317">MAX( MIN( IF(EC104 = "Correl", BH104, 1 - ABS( $BM104 - CW104 ) ), 1 ), 0 )</f>
        <v>0.80112362597299924</v>
      </c>
      <c r="FK104" s="52">
        <f t="shared" ref="FK104:FK167" ca="1" si="318">IF(I104=0,0,MAX(EE104:FI104))</f>
        <v>0.9801308141524393</v>
      </c>
      <c r="FL104" s="59">
        <f t="shared" ref="FL104:FL167" ca="1" si="319">MATCH(FK104, EE104:FI104, 0) - 1</f>
        <v>28</v>
      </c>
      <c r="FM104" s="59" t="str">
        <f t="shared" ref="FM104:FM167" ca="1" si="320">OFFSET($CY104, 0, FL104)</f>
        <v>Slope</v>
      </c>
      <c r="FN104" s="52">
        <f t="shared" ref="FN104:FN167" ca="1" si="321">IF(FK104=0,0,OFFSET($AD$6, 0, FL104))</f>
        <v>9.9999999999999978E-2</v>
      </c>
      <c r="FP104" s="52">
        <f t="shared" ref="FP104:FP167" ca="1" si="322">$D$2 * EE104 + $D$3 * FP$6</f>
        <v>0.50001352552218359</v>
      </c>
      <c r="FQ104" s="52">
        <f t="shared" ref="FQ104:FQ167" ca="1" si="323">$D$2 * EF104 + $D$3 * FQ$6</f>
        <v>0.56467012324454546</v>
      </c>
      <c r="FR104" s="52">
        <f t="shared" ref="FR104:FR167" ca="1" si="324">$D$2 * EG104 + $D$3 * FR$6</f>
        <v>0.62426176115750953</v>
      </c>
      <c r="FS104" s="52">
        <f t="shared" ref="FS104:FS167" ca="1" si="325">$D$2 * EH104 + $D$3 * FS$6</f>
        <v>0.60126180819926067</v>
      </c>
      <c r="FT104" s="52">
        <f t="shared" ref="FT104:FT167" ca="1" si="326">$D$2 * EI104 + $D$3 * FT$6</f>
        <v>0.51612569976704181</v>
      </c>
      <c r="FU104" s="52">
        <f t="shared" ref="FU104:FU167" ca="1" si="327">$D$2 * EJ104 + $D$3 * FU$6</f>
        <v>0.43576859161070153</v>
      </c>
      <c r="FV104" s="52">
        <f t="shared" ref="FV104:FV167" ca="1" si="328">$D$2 * EK104 + $D$3 * FV$6</f>
        <v>0.36479880275103982</v>
      </c>
      <c r="FW104" s="52">
        <f t="shared" ref="FW104:FW167" ca="1" si="329">$D$2 * EL104 + $D$3 * FW$6</f>
        <v>0.30458633644472305</v>
      </c>
      <c r="FX104" s="52">
        <f t="shared" ref="FX104:FX167" ca="1" si="330">$D$2 * EM104 + $D$3 * FX$6</f>
        <v>0.25555555555555554</v>
      </c>
      <c r="FY104" s="52">
        <f t="shared" ref="FY104:FY167" ca="1" si="331">$D$2 * EN104 + $D$3 * FY$6</f>
        <v>0.24444444444444446</v>
      </c>
      <c r="FZ104" s="52">
        <f t="shared" ref="FZ104:FZ167" ca="1" si="332">$D$2 * EO104 + $D$3 * FZ$6</f>
        <v>0.23333333333333331</v>
      </c>
      <c r="GA104" s="52">
        <f t="shared" ref="GA104:GA167" ca="1" si="333">$D$2 * EP104 + $D$3 * GA$6</f>
        <v>0.22222222222222224</v>
      </c>
      <c r="GB104" s="52">
        <f t="shared" ref="GB104:GB167" ca="1" si="334">$D$2 * EQ104 + $D$3 * GB$6</f>
        <v>0.21111111111111108</v>
      </c>
      <c r="GC104" s="52">
        <f t="shared" ref="GC104:GC167" ca="1" si="335">$D$2 * ER104 + $D$3 * GC$6</f>
        <v>0.19999999999999998</v>
      </c>
      <c r="GD104" s="52">
        <f t="shared" ref="GD104:GD167" ca="1" si="336">$D$2 * ES104 + $D$3 * GD$6</f>
        <v>0.18888888888888888</v>
      </c>
      <c r="GE104" s="52">
        <f t="shared" ref="GE104:GE167" ca="1" si="337">$D$2 * ET104 + $D$3 * GE$6</f>
        <v>0.17777777777777776</v>
      </c>
      <c r="GF104" s="52">
        <f t="shared" ref="GF104:GF167" ca="1" si="338">$D$2 * EU104 + $D$3 * GF$6</f>
        <v>0.16666666666666666</v>
      </c>
      <c r="GG104" s="52">
        <f t="shared" ref="GG104:GG167" ca="1" si="339">$D$2 * EV104 + $D$3 * GG$6</f>
        <v>0.15555555555555556</v>
      </c>
      <c r="GH104" s="52">
        <f t="shared" ref="GH104:GH167" ca="1" si="340">$D$2 * EW104 + $D$3 * GH$6</f>
        <v>0.14444444444444443</v>
      </c>
      <c r="GI104" s="52">
        <f t="shared" ref="GI104:GI167" ca="1" si="341">$D$2 * EX104 + $D$3 * GI$6</f>
        <v>0.13333333333333333</v>
      </c>
      <c r="GJ104" s="52">
        <f t="shared" ref="GJ104:GJ167" ca="1" si="342">$D$2 * EY104 + $D$3 * GJ$6</f>
        <v>0.12222222222222223</v>
      </c>
      <c r="GK104" s="52">
        <f t="shared" ref="GK104:GK167" ca="1" si="343">$D$2 * EZ104 + $D$3 * GK$6</f>
        <v>0.11153145896410399</v>
      </c>
      <c r="GL104" s="52">
        <f t="shared" ref="GL104:GL167" ca="1" si="344">$D$2 * FA104 + $D$3 * GL$6</f>
        <v>0.13528682184101187</v>
      </c>
      <c r="GM104" s="52">
        <f t="shared" ref="GM104:GM167" ca="1" si="345">$D$2 * FB104 + $D$3 * GM$6</f>
        <v>0.1662157978523309</v>
      </c>
      <c r="GN104" s="52">
        <f t="shared" ref="GN104:GN167" ca="1" si="346">$D$2 * FC104 + $D$3 * GN$6</f>
        <v>0.20343583725592435</v>
      </c>
      <c r="GO104" s="52">
        <f t="shared" ref="GO104:GO167" ca="1" si="347">$D$2 * FD104 + $D$3 * GO$6</f>
        <v>0.24507884375136141</v>
      </c>
      <c r="GP104" s="52">
        <f t="shared" ref="GP104:GP167" ca="1" si="348">$D$2 * FE104 + $D$3 * GP$6</f>
        <v>0.28665302014091182</v>
      </c>
      <c r="GQ104" s="52">
        <f t="shared" ref="GQ104:GQ167" ca="1" si="349">$D$2 * FF104 + $D$3 * GQ$6</f>
        <v>0.32533923202143528</v>
      </c>
      <c r="GR104" s="52">
        <f t="shared" ref="GR104:GR167" ca="1" si="350">$D$2 * FG104 + $D$3 * GR$6</f>
        <v>0.36004360471747976</v>
      </c>
      <c r="GS104" s="52">
        <f t="shared" ref="GS104:GS167" ca="1" si="351">$D$2 * FH104 + $D$3 * GS$6</f>
        <v>0.32418790105851131</v>
      </c>
      <c r="GT104" s="52">
        <f t="shared" ref="GT104:GT167" ca="1" si="352">$D$2 * FI104 + $D$3 * GT$6</f>
        <v>0.27815231976877752</v>
      </c>
      <c r="GV104" s="52">
        <f t="shared" ref="GV104:GV167" ca="1" si="353">MAX(FP104:GT104)</f>
        <v>0.62426176115750953</v>
      </c>
      <c r="GW104" s="59">
        <f t="shared" ref="GW104:GW167" ca="1" si="354">MATCH(GV104, FP104:GT104, 0)-1</f>
        <v>2</v>
      </c>
      <c r="GX104" s="52">
        <f t="shared" ref="GX104:GX167" ca="1" si="355">IF(MAX(M104:M164) = MIN(M104:M164), 0, IF(MIN(H104:H134)=0,"NaN",IF(OFFSET($EE104,0,GW104) &lt; 0.000001,0,IF(I104=0,0,OFFSET($EE104,0,GW104)))))</f>
        <v>0.90611861680586214</v>
      </c>
      <c r="GY104" s="52" t="str">
        <f t="shared" ref="GY104:GY167" ca="1" si="356">OFFSET($CY104, 0, GW104)</f>
        <v>Slope</v>
      </c>
      <c r="GZ104" s="52">
        <f t="shared" ref="GZ104:GZ167" ca="1" si="357">IF(MIN(H104:H134)=0,"NaN",IF(GX104=0,0,OFFSET($EE$6,0,GW104)))</f>
        <v>0.96666666666666667</v>
      </c>
      <c r="HB104" s="58">
        <f t="shared" ref="HB104:HB167" si="358">ABS(K104)</f>
        <v>5.6483596563339199E-2</v>
      </c>
      <c r="HC104" s="58"/>
      <c r="HE104" s="52">
        <f t="shared" ref="HE104:HE167" si="359">IF(I104=0,0,MIN(MAX(1 - ABS(M105 - K104) / H104, 0), 1))</f>
        <v>0.72040619701147102</v>
      </c>
      <c r="HF104" s="52">
        <f t="shared" ref="HF104:HF167" si="360">IF(MAX(M104:M164) = MIN(M104:M164), 0, IF(MIN(H104:H134)=0,"NaN",IF(I104=0,0,MIN(MAX(1 - ABS(M105 - K104) / $HC$39, 0), 1 ))))</f>
        <v>0</v>
      </c>
      <c r="HH104" s="52">
        <f t="shared" ref="HH104:HH167" ca="1" si="361">IF( $HH$2 = 1, FK104, GX104)</f>
        <v>0.90611861680586214</v>
      </c>
      <c r="HI104" s="52" t="str">
        <f t="shared" ref="HI104:HI167" ca="1" si="362">IF($HH$2 = 1, FM104, GY104)</f>
        <v>Slope</v>
      </c>
      <c r="HJ104" s="59">
        <f t="shared" ref="HJ104:HJ167" ca="1" si="363">IF(HI104 = "Correl", 1, IF(HI104="Slope", 2, 0 ))</f>
        <v>2</v>
      </c>
      <c r="HK104" s="52">
        <f t="shared" ref="HK104:HK167" ca="1" si="364">IF($HH$2=1, FN104, GZ104)</f>
        <v>0.96666666666666667</v>
      </c>
      <c r="HL104" s="52">
        <f t="shared" ref="HL104:HL167" si="365">IF($HH$5 = 1, HE104, HF104)</f>
        <v>0</v>
      </c>
      <c r="HM104" s="52">
        <f t="shared" ref="HM104:HM167" si="366">H104</f>
        <v>20</v>
      </c>
      <c r="HN104" s="52">
        <f t="shared" ref="HN104:HN167" si="367">-HM104</f>
        <v>-20</v>
      </c>
      <c r="HP104" s="52">
        <f t="shared" si="201"/>
        <v>5.373635888099703E-4</v>
      </c>
      <c r="HR104" s="52">
        <f t="shared" ref="HR104:HR167" si="368">STDEV( BM104:BM134)</f>
        <v>2.7534068878304238E-4</v>
      </c>
      <c r="HS104">
        <f t="shared" ref="HS104:HS167" si="369">STDEV( BJ104:BJ134)</f>
        <v>4.3285679733424459E-3</v>
      </c>
    </row>
    <row r="105" spans="1:227" x14ac:dyDescent="0.2">
      <c r="A105" s="45">
        <v>67</v>
      </c>
      <c r="B105" s="35">
        <f t="shared" si="214"/>
        <v>7.6388888888888964E-3</v>
      </c>
      <c r="C105" s="28">
        <v>-5.6483596563339198</v>
      </c>
      <c r="D105" s="95">
        <v>0</v>
      </c>
      <c r="E105" s="95">
        <v>999999</v>
      </c>
      <c r="F105" s="37">
        <f t="shared" si="202"/>
        <v>166666.5</v>
      </c>
      <c r="G105" s="38">
        <f t="shared" si="205"/>
        <v>0</v>
      </c>
      <c r="H105" s="102">
        <v>20</v>
      </c>
      <c r="I105" s="102">
        <v>2000</v>
      </c>
      <c r="J105" s="28">
        <v>-4.56601858139038</v>
      </c>
      <c r="K105" s="126">
        <f t="shared" si="206"/>
        <v>-4.5660185813903804E-2</v>
      </c>
      <c r="L105" s="30">
        <f t="shared" si="203"/>
        <v>-4.5660185813903804E-2</v>
      </c>
      <c r="M105" s="101">
        <f t="shared" si="204"/>
        <v>-5.6483596563339198</v>
      </c>
      <c r="N105" s="103">
        <f t="shared" si="215"/>
        <v>5.4117053747176989E-4</v>
      </c>
      <c r="Q105">
        <v>1E-4</v>
      </c>
      <c r="R105" s="84">
        <f t="shared" ref="R105:R121" si="370">Y105</f>
        <v>0.9607250755287009</v>
      </c>
      <c r="S105" s="84">
        <f t="shared" ref="S105:S121" si="371">Z105</f>
        <v>3.9274924471299093E-2</v>
      </c>
      <c r="T105">
        <f t="shared" ref="T105:T121" si="372">AA105</f>
        <v>0.79015061868316572</v>
      </c>
      <c r="U105" s="84">
        <f t="shared" ref="U105:U121" si="373">Q105 * 6</f>
        <v>6.0000000000000006E-4</v>
      </c>
      <c r="V105" s="84">
        <f t="shared" ref="V105:V121" si="374">U105 * 5</f>
        <v>3.0000000000000001E-3</v>
      </c>
      <c r="X105">
        <v>1E-4</v>
      </c>
      <c r="Y105">
        <v>0.9607250755287009</v>
      </c>
      <c r="Z105">
        <v>3.9274924471299093E-2</v>
      </c>
      <c r="AA105">
        <v>0.79015061868316572</v>
      </c>
      <c r="AD105" s="52">
        <f t="shared" ca="1" si="216"/>
        <v>0.96660749918018285</v>
      </c>
      <c r="AE105" s="52">
        <f t="shared" ca="1" si="216"/>
        <v>1.0000000000000013</v>
      </c>
      <c r="AF105" s="52">
        <f t="shared" ca="1" si="216"/>
        <v>0.96354674522045247</v>
      </c>
      <c r="AG105" s="52">
        <f t="shared" ca="1" si="207"/>
        <v>0.86286613679927682</v>
      </c>
      <c r="AH105" s="52">
        <f t="shared" ca="1" si="207"/>
        <v>0.72080371581750158</v>
      </c>
      <c r="AI105" s="52">
        <f t="shared" ca="1" si="207"/>
        <v>0.57825169873156623</v>
      </c>
      <c r="AJ105" s="52">
        <f t="shared" ca="1" si="207"/>
        <v>0.45694476746151086</v>
      </c>
      <c r="AK105" s="52">
        <f t="shared" ca="1" si="208"/>
        <v>0.35676127966980464</v>
      </c>
      <c r="AL105" s="52">
        <f t="shared" ca="1" si="208"/>
        <v>0.26913792965414352</v>
      </c>
      <c r="AM105" s="52">
        <f t="shared" ca="1" si="208"/>
        <v>0.1885608889247177</v>
      </c>
      <c r="AN105" s="52">
        <f t="shared" ca="1" si="208"/>
        <v>0.11804025994846774</v>
      </c>
      <c r="AO105" s="52">
        <f t="shared" ca="1" si="209"/>
        <v>5.3600918008440135E-2</v>
      </c>
      <c r="AP105" s="52">
        <f t="shared" ca="1" si="209"/>
        <v>-4.795811520771057E-3</v>
      </c>
      <c r="AQ105" s="52">
        <f t="shared" ca="1" si="209"/>
        <v>-5.9502269583062456E-2</v>
      </c>
      <c r="AR105" s="52">
        <f t="shared" ca="1" si="209"/>
        <v>-0.1080167437712973</v>
      </c>
      <c r="AS105" s="52">
        <f t="shared" ca="1" si="210"/>
        <v>-0.16279249680204136</v>
      </c>
      <c r="AT105" s="52">
        <f t="shared" ca="1" si="210"/>
        <v>-0.22575389534777821</v>
      </c>
      <c r="AU105" s="52">
        <f t="shared" ca="1" si="210"/>
        <v>-0.29778703727454581</v>
      </c>
      <c r="AV105" s="52">
        <f t="shared" ca="1" si="210"/>
        <v>-0.37528759938800832</v>
      </c>
      <c r="AW105" s="52">
        <f t="shared" ca="1" si="211"/>
        <v>-0.45832137073875956</v>
      </c>
      <c r="AX105" s="52">
        <f t="shared" ca="1" si="211"/>
        <v>-0.5451704313561494</v>
      </c>
      <c r="AY105" s="52">
        <f t="shared" ca="1" si="211"/>
        <v>-0.62867114777018662</v>
      </c>
      <c r="AZ105" s="52">
        <f t="shared" ca="1" si="211"/>
        <v>-0.7137927603935974</v>
      </c>
      <c r="BA105" s="52">
        <f t="shared" ca="1" si="212"/>
        <v>-0.79345740615656357</v>
      </c>
      <c r="BB105" s="52">
        <f t="shared" ca="1" si="212"/>
        <v>-0.86319863995914647</v>
      </c>
      <c r="BC105" s="52">
        <f t="shared" ca="1" si="212"/>
        <v>-0.92339308741845361</v>
      </c>
      <c r="BD105" s="52">
        <f t="shared" ca="1" si="212"/>
        <v>-0.96363375174221733</v>
      </c>
      <c r="BE105" s="52">
        <f t="shared" ca="1" si="213"/>
        <v>-0.96435679260573925</v>
      </c>
      <c r="BF105" s="52">
        <f t="shared" ca="1" si="213"/>
        <v>-0.89688588049889273</v>
      </c>
      <c r="BG105" s="52">
        <f t="shared" ca="1" si="213"/>
        <v>-0.77148245732165333</v>
      </c>
      <c r="BH105" s="52">
        <f t="shared" ca="1" si="213"/>
        <v>-0.60682431752816846</v>
      </c>
      <c r="BJ105" s="52">
        <f t="shared" si="217"/>
        <v>-2.28300929069519E-3</v>
      </c>
      <c r="BK105" s="52">
        <f t="shared" si="218"/>
        <v>9.4034454544946421E-4</v>
      </c>
      <c r="BL105" s="52">
        <f t="shared" si="219"/>
        <v>4.7017227272473154E-5</v>
      </c>
      <c r="BM105" s="52">
        <f t="shared" si="220"/>
        <v>4.7017227272473154E-5</v>
      </c>
      <c r="BN105" s="52">
        <f t="shared" si="221"/>
        <v>0</v>
      </c>
      <c r="BO105" s="52">
        <f t="shared" si="222"/>
        <v>0</v>
      </c>
      <c r="BP105" s="52">
        <f t="shared" si="223"/>
        <v>4.2033775436475171E-3</v>
      </c>
      <c r="BQ105" s="52">
        <f t="shared" si="224"/>
        <v>0.05</v>
      </c>
      <c r="BS105" s="52">
        <f t="shared" ca="1" si="225"/>
        <v>0.30614270161717205</v>
      </c>
      <c r="BT105" s="52">
        <f t="shared" ca="1" si="226"/>
        <v>9.4034454544946466E-2</v>
      </c>
      <c r="BU105" s="52">
        <f t="shared" ca="1" si="227"/>
        <v>-0.12939483738474269</v>
      </c>
      <c r="BV105" s="52">
        <f t="shared" ca="1" si="228"/>
        <v>-0.35146982934806581</v>
      </c>
      <c r="BW105" s="52">
        <f t="shared" ca="1" si="229"/>
        <v>-0.55920782048375339</v>
      </c>
      <c r="BX105" s="52">
        <f t="shared" ca="1" si="230"/>
        <v>-0.73878385372940525</v>
      </c>
      <c r="BY105" s="52">
        <f t="shared" ca="1" si="231"/>
        <v>-0.88608791931502229</v>
      </c>
      <c r="BZ105" s="52">
        <f t="shared" ca="1" si="232"/>
        <v>-1.0035310336538856</v>
      </c>
      <c r="CA105" s="52">
        <f t="shared" ca="1" si="233"/>
        <v>-1.095706522464752</v>
      </c>
      <c r="CB105" s="52">
        <f t="shared" ca="1" si="234"/>
        <v>-1.166858162670847</v>
      </c>
      <c r="CC105" s="52">
        <f t="shared" ca="1" si="235"/>
        <v>-1.2181635971271223</v>
      </c>
      <c r="CD105" s="52">
        <f t="shared" ca="1" si="236"/>
        <v>-1.2530504017467463</v>
      </c>
      <c r="CE105" s="52">
        <f t="shared" ca="1" si="237"/>
        <v>-1.2742311017167183</v>
      </c>
      <c r="CF105" s="52">
        <f t="shared" ca="1" si="238"/>
        <v>-1.2894018494914614</v>
      </c>
      <c r="CG105" s="52">
        <f t="shared" ca="1" si="239"/>
        <v>-1.3016886726742791</v>
      </c>
      <c r="CH105" s="52">
        <f t="shared" ca="1" si="240"/>
        <v>-1.2972144918936874</v>
      </c>
      <c r="CI105" s="52">
        <f t="shared" ca="1" si="241"/>
        <v>-1.2731538253926462</v>
      </c>
      <c r="CJ105" s="52">
        <f t="shared" ca="1" si="242"/>
        <v>-1.2284514887799176</v>
      </c>
      <c r="CK105" s="52">
        <f t="shared" ca="1" si="243"/>
        <v>-1.1675652019198866</v>
      </c>
      <c r="CL105" s="52">
        <f t="shared" ca="1" si="244"/>
        <v>-1.0908632889510164</v>
      </c>
      <c r="CM105" s="52">
        <f t="shared" ca="1" si="245"/>
        <v>-0.99858588509021284</v>
      </c>
      <c r="CN105" s="52">
        <f t="shared" ca="1" si="246"/>
        <v>-0.89398646312615582</v>
      </c>
      <c r="CO105" s="52">
        <f t="shared" ca="1" si="247"/>
        <v>-0.76786620175886544</v>
      </c>
      <c r="CP105" s="52">
        <f t="shared" ca="1" si="248"/>
        <v>-0.62287275021475164</v>
      </c>
      <c r="CQ105" s="52">
        <f t="shared" ca="1" si="249"/>
        <v>-0.46461039739510707</v>
      </c>
      <c r="CR105" s="52">
        <f t="shared" ca="1" si="250"/>
        <v>-0.30655453489312251</v>
      </c>
      <c r="CS105" s="52">
        <f t="shared" ca="1" si="251"/>
        <v>-0.15716256591821881</v>
      </c>
      <c r="CT105" s="52">
        <f t="shared" ca="1" si="252"/>
        <v>-1.971611449675215E-2</v>
      </c>
      <c r="CU105" s="52">
        <f t="shared" ca="1" si="253"/>
        <v>9.4256034841941186E-2</v>
      </c>
      <c r="CV105" s="52">
        <f t="shared" ca="1" si="254"/>
        <v>0.19902944537780934</v>
      </c>
      <c r="CW105" s="52">
        <f t="shared" ca="1" si="255"/>
        <v>0.29605278937566665</v>
      </c>
      <c r="CY105" s="51" t="str">
        <f t="shared" ca="1" si="256"/>
        <v>Slope</v>
      </c>
      <c r="CZ105" s="51" t="str">
        <f t="shared" ca="1" si="257"/>
        <v>Slope</v>
      </c>
      <c r="DA105" s="51" t="str">
        <f t="shared" ca="1" si="258"/>
        <v>Slope</v>
      </c>
      <c r="DB105" s="51" t="str">
        <f t="shared" ca="1" si="259"/>
        <v>Slope</v>
      </c>
      <c r="DC105" s="51" t="str">
        <f t="shared" ca="1" si="260"/>
        <v>Slope</v>
      </c>
      <c r="DD105" s="51" t="str">
        <f t="shared" ca="1" si="261"/>
        <v>Slope</v>
      </c>
      <c r="DE105" s="51" t="str">
        <f t="shared" ca="1" si="262"/>
        <v>Slope</v>
      </c>
      <c r="DF105" s="51" t="str">
        <f t="shared" ca="1" si="263"/>
        <v>Slope</v>
      </c>
      <c r="DG105" s="51" t="str">
        <f t="shared" ca="1" si="264"/>
        <v>Slope</v>
      </c>
      <c r="DH105" s="51" t="str">
        <f t="shared" ca="1" si="265"/>
        <v>Slope</v>
      </c>
      <c r="DI105" s="51" t="str">
        <f t="shared" ca="1" si="266"/>
        <v>Slope</v>
      </c>
      <c r="DJ105" s="51" t="str">
        <f t="shared" ca="1" si="267"/>
        <v>Slope</v>
      </c>
      <c r="DK105" s="51" t="str">
        <f t="shared" ca="1" si="268"/>
        <v>Slope</v>
      </c>
      <c r="DL105" s="51" t="str">
        <f t="shared" ca="1" si="269"/>
        <v>Slope</v>
      </c>
      <c r="DM105" s="51" t="str">
        <f t="shared" ca="1" si="270"/>
        <v>Slope</v>
      </c>
      <c r="DN105" s="51" t="str">
        <f t="shared" ca="1" si="271"/>
        <v>Slope</v>
      </c>
      <c r="DO105" s="51" t="str">
        <f t="shared" ca="1" si="272"/>
        <v>Slope</v>
      </c>
      <c r="DP105" s="51" t="str">
        <f t="shared" ca="1" si="273"/>
        <v>Slope</v>
      </c>
      <c r="DQ105" s="51" t="str">
        <f t="shared" ca="1" si="274"/>
        <v>Slope</v>
      </c>
      <c r="DR105" s="51" t="str">
        <f t="shared" ca="1" si="275"/>
        <v>Slope</v>
      </c>
      <c r="DS105" s="51" t="str">
        <f t="shared" ca="1" si="276"/>
        <v>Slope</v>
      </c>
      <c r="DT105" s="51" t="str">
        <f t="shared" ca="1" si="277"/>
        <v>Slope</v>
      </c>
      <c r="DU105" s="51" t="str">
        <f t="shared" ca="1" si="278"/>
        <v>Slope</v>
      </c>
      <c r="DV105" s="51" t="str">
        <f t="shared" ca="1" si="279"/>
        <v>Slope</v>
      </c>
      <c r="DW105" s="51" t="str">
        <f t="shared" ca="1" si="280"/>
        <v>Slope</v>
      </c>
      <c r="DX105" s="51" t="str">
        <f t="shared" ca="1" si="281"/>
        <v>Slope</v>
      </c>
      <c r="DY105" s="51" t="str">
        <f t="shared" ca="1" si="282"/>
        <v>Slope</v>
      </c>
      <c r="DZ105" s="51" t="str">
        <f t="shared" ca="1" si="283"/>
        <v>Slope</v>
      </c>
      <c r="EA105" s="51" t="str">
        <f t="shared" ca="1" si="284"/>
        <v>Slope</v>
      </c>
      <c r="EB105" s="51" t="str">
        <f t="shared" ca="1" si="285"/>
        <v>Slope</v>
      </c>
      <c r="EC105" s="51" t="str">
        <f t="shared" ca="1" si="286"/>
        <v>Slope</v>
      </c>
      <c r="EE105" s="52">
        <f t="shared" ca="1" si="287"/>
        <v>0.69390431561010035</v>
      </c>
      <c r="EF105" s="52">
        <f t="shared" ca="1" si="288"/>
        <v>0.90601256268232599</v>
      </c>
      <c r="EG105" s="52">
        <f t="shared" ca="1" si="289"/>
        <v>0.87055814538798482</v>
      </c>
      <c r="EH105" s="52">
        <f t="shared" ca="1" si="290"/>
        <v>0.64848315342466178</v>
      </c>
      <c r="EI105" s="52">
        <f t="shared" ca="1" si="291"/>
        <v>0.44074516228897409</v>
      </c>
      <c r="EJ105" s="52">
        <f t="shared" ca="1" si="292"/>
        <v>0.26116912904332223</v>
      </c>
      <c r="EK105" s="52">
        <f t="shared" ca="1" si="293"/>
        <v>0.1138650634577052</v>
      </c>
      <c r="EL105" s="52">
        <f t="shared" ca="1" si="294"/>
        <v>0</v>
      </c>
      <c r="EM105" s="52">
        <f t="shared" ca="1" si="295"/>
        <v>0</v>
      </c>
      <c r="EN105" s="52">
        <f t="shared" ca="1" si="296"/>
        <v>0</v>
      </c>
      <c r="EO105" s="52">
        <f t="shared" ca="1" si="297"/>
        <v>0</v>
      </c>
      <c r="EP105" s="52">
        <f t="shared" ca="1" si="298"/>
        <v>0</v>
      </c>
      <c r="EQ105" s="52">
        <f t="shared" ca="1" si="299"/>
        <v>0</v>
      </c>
      <c r="ER105" s="52">
        <f t="shared" ca="1" si="300"/>
        <v>0</v>
      </c>
      <c r="ES105" s="52">
        <f t="shared" ca="1" si="301"/>
        <v>0</v>
      </c>
      <c r="ET105" s="52">
        <f t="shared" ca="1" si="302"/>
        <v>0</v>
      </c>
      <c r="EU105" s="52">
        <f t="shared" ca="1" si="303"/>
        <v>0</v>
      </c>
      <c r="EV105" s="52">
        <f t="shared" ca="1" si="304"/>
        <v>0</v>
      </c>
      <c r="EW105" s="52">
        <f t="shared" ca="1" si="305"/>
        <v>0</v>
      </c>
      <c r="EX105" s="52">
        <f t="shared" ca="1" si="306"/>
        <v>0</v>
      </c>
      <c r="EY105" s="52">
        <f t="shared" ca="1" si="307"/>
        <v>1.3670976825146397E-3</v>
      </c>
      <c r="EZ105" s="52">
        <f t="shared" ca="1" si="308"/>
        <v>0.10596651964657167</v>
      </c>
      <c r="FA105" s="52">
        <f t="shared" ca="1" si="309"/>
        <v>0.23208678101386204</v>
      </c>
      <c r="FB105" s="52">
        <f t="shared" ca="1" si="310"/>
        <v>0.37708023255797585</v>
      </c>
      <c r="FC105" s="52">
        <f t="shared" ca="1" si="311"/>
        <v>0.53534258537762047</v>
      </c>
      <c r="FD105" s="52">
        <f t="shared" ca="1" si="312"/>
        <v>0.69339844787960503</v>
      </c>
      <c r="FE105" s="52">
        <f t="shared" ca="1" si="313"/>
        <v>0.84279041685450873</v>
      </c>
      <c r="FF105" s="52">
        <f t="shared" ca="1" si="314"/>
        <v>0.98023686827597534</v>
      </c>
      <c r="FG105" s="52">
        <f t="shared" ca="1" si="315"/>
        <v>0.90579098238533129</v>
      </c>
      <c r="FH105" s="52">
        <f t="shared" ca="1" si="316"/>
        <v>0.80101757184946309</v>
      </c>
      <c r="FI105" s="52">
        <f t="shared" ca="1" si="317"/>
        <v>0.70399422785160581</v>
      </c>
      <c r="FK105" s="52">
        <f t="shared" ca="1" si="318"/>
        <v>0.98023686827597534</v>
      </c>
      <c r="FL105" s="59">
        <f t="shared" ca="1" si="319"/>
        <v>27</v>
      </c>
      <c r="FM105" s="59" t="str">
        <f t="shared" ca="1" si="320"/>
        <v>Slope</v>
      </c>
      <c r="FN105" s="52">
        <f t="shared" ca="1" si="321"/>
        <v>0.1333333333333333</v>
      </c>
      <c r="FP105" s="52">
        <f t="shared" ca="1" si="322"/>
        <v>0.56463477187003341</v>
      </c>
      <c r="FQ105" s="52">
        <f t="shared" ca="1" si="323"/>
        <v>0.63533752089410855</v>
      </c>
      <c r="FR105" s="52">
        <f t="shared" ca="1" si="324"/>
        <v>0.61240827068488379</v>
      </c>
      <c r="FS105" s="52">
        <f t="shared" ca="1" si="325"/>
        <v>0.52727216225266504</v>
      </c>
      <c r="FT105" s="52">
        <f t="shared" ca="1" si="326"/>
        <v>0.4469150540963247</v>
      </c>
      <c r="FU105" s="52">
        <f t="shared" ca="1" si="327"/>
        <v>0.37594526523666294</v>
      </c>
      <c r="FV105" s="52">
        <f t="shared" ca="1" si="328"/>
        <v>0.31573279893034617</v>
      </c>
      <c r="FW105" s="52">
        <f t="shared" ca="1" si="329"/>
        <v>0.26666666666666666</v>
      </c>
      <c r="FX105" s="52">
        <f t="shared" ca="1" si="330"/>
        <v>0.25555555555555554</v>
      </c>
      <c r="FY105" s="52">
        <f t="shared" ca="1" si="331"/>
        <v>0.24444444444444446</v>
      </c>
      <c r="FZ105" s="52">
        <f t="shared" ca="1" si="332"/>
        <v>0.23333333333333331</v>
      </c>
      <c r="GA105" s="52">
        <f t="shared" ca="1" si="333"/>
        <v>0.22222222222222224</v>
      </c>
      <c r="GB105" s="52">
        <f t="shared" ca="1" si="334"/>
        <v>0.21111111111111108</v>
      </c>
      <c r="GC105" s="52">
        <f t="shared" ca="1" si="335"/>
        <v>0.19999999999999998</v>
      </c>
      <c r="GD105" s="52">
        <f t="shared" ca="1" si="336"/>
        <v>0.18888888888888888</v>
      </c>
      <c r="GE105" s="52">
        <f t="shared" ca="1" si="337"/>
        <v>0.17777777777777776</v>
      </c>
      <c r="GF105" s="52">
        <f t="shared" ca="1" si="338"/>
        <v>0.16666666666666666</v>
      </c>
      <c r="GG105" s="52">
        <f t="shared" ca="1" si="339"/>
        <v>0.15555555555555556</v>
      </c>
      <c r="GH105" s="52">
        <f t="shared" ca="1" si="340"/>
        <v>0.14444444444444443</v>
      </c>
      <c r="GI105" s="52">
        <f t="shared" ca="1" si="341"/>
        <v>0.13333333333333333</v>
      </c>
      <c r="GJ105" s="52">
        <f t="shared" ca="1" si="342"/>
        <v>0.12267792144972711</v>
      </c>
      <c r="GK105" s="52">
        <f t="shared" ca="1" si="343"/>
        <v>0.14643328432663499</v>
      </c>
      <c r="GL105" s="52">
        <f t="shared" ca="1" si="344"/>
        <v>0.17736226033795402</v>
      </c>
      <c r="GM105" s="52">
        <f t="shared" ca="1" si="345"/>
        <v>0.21458229974154752</v>
      </c>
      <c r="GN105" s="52">
        <f t="shared" ca="1" si="346"/>
        <v>0.25622530623698458</v>
      </c>
      <c r="GO105" s="52">
        <f t="shared" ca="1" si="347"/>
        <v>0.29779948262653499</v>
      </c>
      <c r="GP105" s="52">
        <f t="shared" ca="1" si="348"/>
        <v>0.3364856945070584</v>
      </c>
      <c r="GQ105" s="52">
        <f t="shared" ca="1" si="349"/>
        <v>0.37119006720310288</v>
      </c>
      <c r="GR105" s="52">
        <f t="shared" ca="1" si="350"/>
        <v>0.33526366079511039</v>
      </c>
      <c r="GS105" s="52">
        <f t="shared" ca="1" si="351"/>
        <v>0.28922807950537655</v>
      </c>
      <c r="GT105" s="52">
        <f t="shared" ca="1" si="352"/>
        <v>0.24577585372831304</v>
      </c>
      <c r="GV105" s="52">
        <f t="shared" ca="1" si="353"/>
        <v>0.63533752089410855</v>
      </c>
      <c r="GW105" s="59">
        <f t="shared" ca="1" si="354"/>
        <v>1</v>
      </c>
      <c r="GX105" s="52">
        <f t="shared" ca="1" si="355"/>
        <v>0.90601256268232599</v>
      </c>
      <c r="GY105" s="52" t="str">
        <f t="shared" ca="1" si="356"/>
        <v>Slope</v>
      </c>
      <c r="GZ105" s="52">
        <f t="shared" ca="1" si="357"/>
        <v>1</v>
      </c>
      <c r="HB105" s="58">
        <f t="shared" si="358"/>
        <v>4.5660185813903804E-2</v>
      </c>
      <c r="HC105" s="58"/>
      <c r="HE105" s="52">
        <f t="shared" si="359"/>
        <v>0.77398208022117621</v>
      </c>
      <c r="HF105" s="52">
        <f t="shared" si="360"/>
        <v>0</v>
      </c>
      <c r="HH105" s="52">
        <f t="shared" ca="1" si="361"/>
        <v>0.90601256268232599</v>
      </c>
      <c r="HI105" s="52" t="str">
        <f t="shared" ca="1" si="362"/>
        <v>Slope</v>
      </c>
      <c r="HJ105" s="59">
        <f t="shared" ca="1" si="363"/>
        <v>2</v>
      </c>
      <c r="HK105" s="52">
        <f t="shared" ca="1" si="364"/>
        <v>1</v>
      </c>
      <c r="HL105" s="52">
        <f t="shared" si="365"/>
        <v>0</v>
      </c>
      <c r="HM105" s="52">
        <f t="shared" si="366"/>
        <v>20</v>
      </c>
      <c r="HN105" s="52">
        <f t="shared" si="367"/>
        <v>-20</v>
      </c>
      <c r="HP105" s="52">
        <f t="shared" ref="HP105:HP168" si="375">ABS(BJ105 - BJ104)</f>
        <v>5.4117053747176989E-4</v>
      </c>
      <c r="HR105" s="52">
        <f t="shared" si="368"/>
        <v>2.7778960397921654E-4</v>
      </c>
      <c r="HS105">
        <f t="shared" si="369"/>
        <v>4.2033775436475171E-3</v>
      </c>
    </row>
    <row r="106" spans="1:227" x14ac:dyDescent="0.2">
      <c r="A106" s="45">
        <v>68</v>
      </c>
      <c r="B106" s="35">
        <f t="shared" si="214"/>
        <v>7.7546296296296374E-3</v>
      </c>
      <c r="C106" s="28">
        <v>-4.56601858139038</v>
      </c>
      <c r="D106" s="95">
        <v>0</v>
      </c>
      <c r="E106" s="95">
        <v>999999</v>
      </c>
      <c r="F106" s="37">
        <f t="shared" si="202"/>
        <v>166666.5</v>
      </c>
      <c r="G106" s="38">
        <f t="shared" si="205"/>
        <v>0</v>
      </c>
      <c r="H106" s="102">
        <v>20</v>
      </c>
      <c r="I106" s="102">
        <v>2000</v>
      </c>
      <c r="J106" s="28">
        <v>-3.4431654214859</v>
      </c>
      <c r="K106" s="126">
        <f t="shared" si="206"/>
        <v>-3.4431654214859005E-2</v>
      </c>
      <c r="L106" s="30">
        <f t="shared" si="203"/>
        <v>-3.4431654214859005E-2</v>
      </c>
      <c r="M106" s="101">
        <f t="shared" si="204"/>
        <v>-4.56601858139038</v>
      </c>
      <c r="N106" s="103">
        <f t="shared" si="215"/>
        <v>5.6142657995223995E-4</v>
      </c>
      <c r="Q106">
        <f t="shared" ref="Q106:Q113" si="376">Q105+0.0001</f>
        <v>2.0000000000000001E-4</v>
      </c>
      <c r="R106" s="84">
        <f t="shared" si="370"/>
        <v>0.9607250755287009</v>
      </c>
      <c r="S106" s="84">
        <f t="shared" si="371"/>
        <v>3.9274924471299093E-2</v>
      </c>
      <c r="T106">
        <f t="shared" si="372"/>
        <v>0.79015061868316572</v>
      </c>
      <c r="U106" s="84">
        <f t="shared" si="373"/>
        <v>1.2000000000000001E-3</v>
      </c>
      <c r="V106" s="84">
        <f t="shared" si="374"/>
        <v>6.0000000000000001E-3</v>
      </c>
      <c r="X106">
        <v>2.0000000000000001E-4</v>
      </c>
      <c r="Y106">
        <v>0.9607250755287009</v>
      </c>
      <c r="Z106">
        <v>3.9274924471299093E-2</v>
      </c>
      <c r="AA106">
        <v>0.79015061868316572</v>
      </c>
      <c r="AD106" s="52">
        <f t="shared" ca="1" si="216"/>
        <v>0.96354674522045192</v>
      </c>
      <c r="AE106" s="52">
        <f t="shared" ca="1" si="216"/>
        <v>0.99999999999999933</v>
      </c>
      <c r="AF106" s="52">
        <f t="shared" ca="1" si="216"/>
        <v>0.9644847335259974</v>
      </c>
      <c r="AG106" s="52">
        <f t="shared" ca="1" si="207"/>
        <v>0.8713825663444501</v>
      </c>
      <c r="AH106" s="52">
        <f t="shared" ca="1" si="207"/>
        <v>0.7590247684884337</v>
      </c>
      <c r="AI106" s="52">
        <f t="shared" ca="1" si="207"/>
        <v>0.65594256102046089</v>
      </c>
      <c r="AJ106" s="52">
        <f t="shared" ca="1" si="207"/>
        <v>0.56724624293741333</v>
      </c>
      <c r="AK106" s="52">
        <f t="shared" ca="1" si="208"/>
        <v>0.48603224317638949</v>
      </c>
      <c r="AL106" s="52">
        <f t="shared" ca="1" si="208"/>
        <v>0.4078851828656811</v>
      </c>
      <c r="AM106" s="52">
        <f t="shared" ca="1" si="208"/>
        <v>0.33707521208560481</v>
      </c>
      <c r="AN106" s="52">
        <f t="shared" ca="1" si="208"/>
        <v>0.2717770860773257</v>
      </c>
      <c r="AO106" s="52">
        <f t="shared" ca="1" si="209"/>
        <v>0.21314757584082242</v>
      </c>
      <c r="AP106" s="52">
        <f t="shared" ca="1" si="209"/>
        <v>0.1590617558811992</v>
      </c>
      <c r="AQ106" s="52">
        <f t="shared" ca="1" si="209"/>
        <v>0.11182219837657066</v>
      </c>
      <c r="AR106" s="52">
        <f t="shared" ca="1" si="209"/>
        <v>5.8687061605119321E-2</v>
      </c>
      <c r="AS106" s="52">
        <f t="shared" ca="1" si="210"/>
        <v>-3.2239136238177333E-3</v>
      </c>
      <c r="AT106" s="52">
        <f t="shared" ca="1" si="210"/>
        <v>-7.4765753427313619E-2</v>
      </c>
      <c r="AU106" s="52">
        <f t="shared" ca="1" si="210"/>
        <v>-0.15171558940078733</v>
      </c>
      <c r="AV106" s="52">
        <f t="shared" ca="1" si="210"/>
        <v>-0.23466195588527669</v>
      </c>
      <c r="AW106" s="52">
        <f t="shared" ca="1" si="211"/>
        <v>-0.32423066643588921</v>
      </c>
      <c r="AX106" s="52">
        <f t="shared" ca="1" si="211"/>
        <v>-0.41556054100166373</v>
      </c>
      <c r="AY106" s="52">
        <f t="shared" ca="1" si="211"/>
        <v>-0.51719986817014652</v>
      </c>
      <c r="AZ106" s="52">
        <f t="shared" ca="1" si="211"/>
        <v>-0.6221669365020488</v>
      </c>
      <c r="BA106" s="52">
        <f t="shared" ca="1" si="212"/>
        <v>-0.72162523054911654</v>
      </c>
      <c r="BB106" s="52">
        <f t="shared" ca="1" si="212"/>
        <v>-0.81651990828810428</v>
      </c>
      <c r="BC106" s="52">
        <f t="shared" ca="1" si="212"/>
        <v>-0.89854766361723093</v>
      </c>
      <c r="BD106" s="52">
        <f t="shared" ca="1" si="212"/>
        <v>-0.95422138653004562</v>
      </c>
      <c r="BE106" s="52">
        <f t="shared" ca="1" si="213"/>
        <v>-0.94903817713934846</v>
      </c>
      <c r="BF106" s="52">
        <f t="shared" ca="1" si="213"/>
        <v>-0.88406636316056952</v>
      </c>
      <c r="BG106" s="52">
        <f t="shared" ca="1" si="213"/>
        <v>-0.76780527344690963</v>
      </c>
      <c r="BH106" s="52">
        <f t="shared" ca="1" si="213"/>
        <v>-0.63351245879073703</v>
      </c>
      <c r="BJ106" s="52">
        <f t="shared" si="217"/>
        <v>-1.7215827107429501E-3</v>
      </c>
      <c r="BK106" s="52">
        <f t="shared" si="218"/>
        <v>-1.2939483738474283E-3</v>
      </c>
      <c r="BL106" s="52">
        <f t="shared" si="219"/>
        <v>-6.4697418692371376E-5</v>
      </c>
      <c r="BM106" s="52">
        <f t="shared" si="220"/>
        <v>-6.4697418692371376E-5</v>
      </c>
      <c r="BN106" s="52">
        <f t="shared" si="221"/>
        <v>0</v>
      </c>
      <c r="BO106" s="52">
        <f t="shared" si="222"/>
        <v>0</v>
      </c>
      <c r="BP106" s="52">
        <f t="shared" si="223"/>
        <v>4.206211775471428E-3</v>
      </c>
      <c r="BQ106" s="52">
        <f t="shared" si="224"/>
        <v>0.05</v>
      </c>
      <c r="BS106" s="52">
        <f t="shared" ca="1" si="225"/>
        <v>9.4034454544946466E-2</v>
      </c>
      <c r="BT106" s="52">
        <f t="shared" ca="1" si="226"/>
        <v>-0.12939483738474269</v>
      </c>
      <c r="BU106" s="52">
        <f t="shared" ca="1" si="227"/>
        <v>-0.35146982934806581</v>
      </c>
      <c r="BV106" s="52">
        <f t="shared" ca="1" si="228"/>
        <v>-0.55920782048375339</v>
      </c>
      <c r="BW106" s="52">
        <f t="shared" ca="1" si="229"/>
        <v>-0.73878385372940525</v>
      </c>
      <c r="BX106" s="52">
        <f t="shared" ca="1" si="230"/>
        <v>-0.88608791931502229</v>
      </c>
      <c r="BY106" s="52">
        <f t="shared" ca="1" si="231"/>
        <v>-1.0035310336538856</v>
      </c>
      <c r="BZ106" s="52">
        <f t="shared" ca="1" si="232"/>
        <v>-1.095706522464752</v>
      </c>
      <c r="CA106" s="52">
        <f t="shared" ca="1" si="233"/>
        <v>-1.166858162670847</v>
      </c>
      <c r="CB106" s="52">
        <f t="shared" ca="1" si="234"/>
        <v>-1.2181635971271223</v>
      </c>
      <c r="CC106" s="52">
        <f t="shared" ca="1" si="235"/>
        <v>-1.2530504017467463</v>
      </c>
      <c r="CD106" s="52">
        <f t="shared" ca="1" si="236"/>
        <v>-1.2742311017167183</v>
      </c>
      <c r="CE106" s="52">
        <f t="shared" ca="1" si="237"/>
        <v>-1.2894018494914614</v>
      </c>
      <c r="CF106" s="52">
        <f t="shared" ca="1" si="238"/>
        <v>-1.3016886726742791</v>
      </c>
      <c r="CG106" s="52">
        <f t="shared" ca="1" si="239"/>
        <v>-1.2972144918936874</v>
      </c>
      <c r="CH106" s="52">
        <f t="shared" ca="1" si="240"/>
        <v>-1.2731538253926462</v>
      </c>
      <c r="CI106" s="52">
        <f t="shared" ca="1" si="241"/>
        <v>-1.2284514887799176</v>
      </c>
      <c r="CJ106" s="52">
        <f t="shared" ca="1" si="242"/>
        <v>-1.1675652019198866</v>
      </c>
      <c r="CK106" s="52">
        <f t="shared" ca="1" si="243"/>
        <v>-1.0908632889510164</v>
      </c>
      <c r="CL106" s="52">
        <f t="shared" ca="1" si="244"/>
        <v>-0.99858588509021284</v>
      </c>
      <c r="CM106" s="52">
        <f t="shared" ca="1" si="245"/>
        <v>-0.89398646312615582</v>
      </c>
      <c r="CN106" s="52">
        <f t="shared" ca="1" si="246"/>
        <v>-0.76786620175886544</v>
      </c>
      <c r="CO106" s="52">
        <f t="shared" ca="1" si="247"/>
        <v>-0.62287275021475164</v>
      </c>
      <c r="CP106" s="52">
        <f t="shared" ca="1" si="248"/>
        <v>-0.46461039739510707</v>
      </c>
      <c r="CQ106" s="52">
        <f t="shared" ca="1" si="249"/>
        <v>-0.30655453489312251</v>
      </c>
      <c r="CR106" s="52">
        <f t="shared" ca="1" si="250"/>
        <v>-0.15716256591821881</v>
      </c>
      <c r="CS106" s="52">
        <f t="shared" ca="1" si="251"/>
        <v>-1.971611449675215E-2</v>
      </c>
      <c r="CT106" s="52">
        <f t="shared" ca="1" si="252"/>
        <v>9.4256034841941186E-2</v>
      </c>
      <c r="CU106" s="52">
        <f t="shared" ca="1" si="253"/>
        <v>0.19902944537780934</v>
      </c>
      <c r="CV106" s="52">
        <f t="shared" ca="1" si="254"/>
        <v>0.29605278937566665</v>
      </c>
      <c r="CW106" s="52">
        <f t="shared" ca="1" si="255"/>
        <v>0.38431593310087925</v>
      </c>
      <c r="CY106" s="51" t="str">
        <f t="shared" ca="1" si="256"/>
        <v>Slope</v>
      </c>
      <c r="CZ106" s="51" t="str">
        <f t="shared" ca="1" si="257"/>
        <v>Slope</v>
      </c>
      <c r="DA106" s="51" t="str">
        <f t="shared" ca="1" si="258"/>
        <v>Slope</v>
      </c>
      <c r="DB106" s="51" t="str">
        <f t="shared" ca="1" si="259"/>
        <v>Slope</v>
      </c>
      <c r="DC106" s="51" t="str">
        <f t="shared" ca="1" si="260"/>
        <v>Slope</v>
      </c>
      <c r="DD106" s="51" t="str">
        <f t="shared" ca="1" si="261"/>
        <v>Slope</v>
      </c>
      <c r="DE106" s="51" t="str">
        <f t="shared" ca="1" si="262"/>
        <v>Slope</v>
      </c>
      <c r="DF106" s="51" t="str">
        <f t="shared" ca="1" si="263"/>
        <v>Slope</v>
      </c>
      <c r="DG106" s="51" t="str">
        <f t="shared" ca="1" si="264"/>
        <v>Slope</v>
      </c>
      <c r="DH106" s="51" t="str">
        <f t="shared" ca="1" si="265"/>
        <v>Slope</v>
      </c>
      <c r="DI106" s="51" t="str">
        <f t="shared" ca="1" si="266"/>
        <v>Slope</v>
      </c>
      <c r="DJ106" s="51" t="str">
        <f t="shared" ca="1" si="267"/>
        <v>Slope</v>
      </c>
      <c r="DK106" s="51" t="str">
        <f t="shared" ca="1" si="268"/>
        <v>Slope</v>
      </c>
      <c r="DL106" s="51" t="str">
        <f t="shared" ca="1" si="269"/>
        <v>Slope</v>
      </c>
      <c r="DM106" s="51" t="str">
        <f t="shared" ca="1" si="270"/>
        <v>Slope</v>
      </c>
      <c r="DN106" s="51" t="str">
        <f t="shared" ca="1" si="271"/>
        <v>Slope</v>
      </c>
      <c r="DO106" s="51" t="str">
        <f t="shared" ca="1" si="272"/>
        <v>Slope</v>
      </c>
      <c r="DP106" s="51" t="str">
        <f t="shared" ca="1" si="273"/>
        <v>Slope</v>
      </c>
      <c r="DQ106" s="51" t="str">
        <f t="shared" ca="1" si="274"/>
        <v>Slope</v>
      </c>
      <c r="DR106" s="51" t="str">
        <f t="shared" ca="1" si="275"/>
        <v>Slope</v>
      </c>
      <c r="DS106" s="51" t="str">
        <f t="shared" ca="1" si="276"/>
        <v>Slope</v>
      </c>
      <c r="DT106" s="51" t="str">
        <f t="shared" ca="1" si="277"/>
        <v>Slope</v>
      </c>
      <c r="DU106" s="51" t="str">
        <f t="shared" ca="1" si="278"/>
        <v>Slope</v>
      </c>
      <c r="DV106" s="51" t="str">
        <f t="shared" ca="1" si="279"/>
        <v>Slope</v>
      </c>
      <c r="DW106" s="51" t="str">
        <f t="shared" ca="1" si="280"/>
        <v>Slope</v>
      </c>
      <c r="DX106" s="51" t="str">
        <f t="shared" ca="1" si="281"/>
        <v>Slope</v>
      </c>
      <c r="DY106" s="51" t="str">
        <f t="shared" ca="1" si="282"/>
        <v>Slope</v>
      </c>
      <c r="DZ106" s="51" t="str">
        <f t="shared" ca="1" si="283"/>
        <v>Slope</v>
      </c>
      <c r="EA106" s="51" t="str">
        <f t="shared" ca="1" si="284"/>
        <v>Slope</v>
      </c>
      <c r="EB106" s="51" t="str">
        <f t="shared" ca="1" si="285"/>
        <v>Slope</v>
      </c>
      <c r="EC106" s="51" t="str">
        <f t="shared" ca="1" si="286"/>
        <v>Slope</v>
      </c>
      <c r="EE106" s="52">
        <f t="shared" ca="1" si="287"/>
        <v>0.90590084803636117</v>
      </c>
      <c r="EF106" s="52">
        <f t="shared" ca="1" si="288"/>
        <v>0.87066986003394964</v>
      </c>
      <c r="EG106" s="52">
        <f t="shared" ca="1" si="289"/>
        <v>0.64859486807062661</v>
      </c>
      <c r="EH106" s="52">
        <f t="shared" ca="1" si="290"/>
        <v>0.44085687693493902</v>
      </c>
      <c r="EI106" s="52">
        <f t="shared" ca="1" si="291"/>
        <v>0.26128084368928717</v>
      </c>
      <c r="EJ106" s="52">
        <f t="shared" ca="1" si="292"/>
        <v>0.11397677810367013</v>
      </c>
      <c r="EK106" s="52">
        <f t="shared" ca="1" si="293"/>
        <v>0</v>
      </c>
      <c r="EL106" s="52">
        <f t="shared" ca="1" si="294"/>
        <v>0</v>
      </c>
      <c r="EM106" s="52">
        <f t="shared" ca="1" si="295"/>
        <v>0</v>
      </c>
      <c r="EN106" s="52">
        <f t="shared" ca="1" si="296"/>
        <v>0</v>
      </c>
      <c r="EO106" s="52">
        <f t="shared" ca="1" si="297"/>
        <v>0</v>
      </c>
      <c r="EP106" s="52">
        <f t="shared" ca="1" si="298"/>
        <v>0</v>
      </c>
      <c r="EQ106" s="52">
        <f t="shared" ca="1" si="299"/>
        <v>0</v>
      </c>
      <c r="ER106" s="52">
        <f t="shared" ca="1" si="300"/>
        <v>0</v>
      </c>
      <c r="ES106" s="52">
        <f t="shared" ca="1" si="301"/>
        <v>0</v>
      </c>
      <c r="ET106" s="52">
        <f t="shared" ca="1" si="302"/>
        <v>0</v>
      </c>
      <c r="EU106" s="52">
        <f t="shared" ca="1" si="303"/>
        <v>0</v>
      </c>
      <c r="EV106" s="52">
        <f t="shared" ca="1" si="304"/>
        <v>0</v>
      </c>
      <c r="EW106" s="52">
        <f t="shared" ca="1" si="305"/>
        <v>0</v>
      </c>
      <c r="EX106" s="52">
        <f t="shared" ca="1" si="306"/>
        <v>1.4788123284795729E-3</v>
      </c>
      <c r="EY106" s="52">
        <f t="shared" ca="1" si="307"/>
        <v>0.1060782342925366</v>
      </c>
      <c r="EZ106" s="52">
        <f t="shared" ca="1" si="308"/>
        <v>0.23219849565982698</v>
      </c>
      <c r="FA106" s="52">
        <f t="shared" ca="1" si="309"/>
        <v>0.37719194720394078</v>
      </c>
      <c r="FB106" s="52">
        <f t="shared" ca="1" si="310"/>
        <v>0.53545430002358529</v>
      </c>
      <c r="FC106" s="52">
        <f t="shared" ca="1" si="311"/>
        <v>0.69351016252556985</v>
      </c>
      <c r="FD106" s="52">
        <f t="shared" ca="1" si="312"/>
        <v>0.84290213150047355</v>
      </c>
      <c r="FE106" s="52">
        <f t="shared" ca="1" si="313"/>
        <v>0.98034858292194027</v>
      </c>
      <c r="FF106" s="52">
        <f t="shared" ca="1" si="314"/>
        <v>0.90567926773936647</v>
      </c>
      <c r="FG106" s="52">
        <f t="shared" ca="1" si="315"/>
        <v>0.80090585720349827</v>
      </c>
      <c r="FH106" s="52">
        <f t="shared" ca="1" si="316"/>
        <v>0.70388251320564099</v>
      </c>
      <c r="FI106" s="52">
        <f t="shared" ca="1" si="317"/>
        <v>0.61561936948042839</v>
      </c>
      <c r="FK106" s="52">
        <f t="shared" ca="1" si="318"/>
        <v>0.98034858292194027</v>
      </c>
      <c r="FL106" s="59">
        <f t="shared" ca="1" si="319"/>
        <v>26</v>
      </c>
      <c r="FM106" s="59" t="str">
        <f t="shared" ca="1" si="320"/>
        <v>Slope</v>
      </c>
      <c r="FN106" s="52">
        <f t="shared" ca="1" si="321"/>
        <v>0.16666666666666663</v>
      </c>
      <c r="FP106" s="52">
        <f t="shared" ca="1" si="322"/>
        <v>0.63530028267878702</v>
      </c>
      <c r="FQ106" s="52">
        <f t="shared" ca="1" si="323"/>
        <v>0.62355662001131651</v>
      </c>
      <c r="FR106" s="52">
        <f t="shared" ca="1" si="324"/>
        <v>0.53842051157909765</v>
      </c>
      <c r="FS106" s="52">
        <f t="shared" ca="1" si="325"/>
        <v>0.45806340342275742</v>
      </c>
      <c r="FT106" s="52">
        <f t="shared" ca="1" si="326"/>
        <v>0.38709361456309571</v>
      </c>
      <c r="FU106" s="52">
        <f t="shared" ca="1" si="327"/>
        <v>0.32688114825677889</v>
      </c>
      <c r="FV106" s="52">
        <f t="shared" ca="1" si="328"/>
        <v>0.27777777777777779</v>
      </c>
      <c r="FW106" s="52">
        <f t="shared" ca="1" si="329"/>
        <v>0.26666666666666666</v>
      </c>
      <c r="FX106" s="52">
        <f t="shared" ca="1" si="330"/>
        <v>0.25555555555555554</v>
      </c>
      <c r="FY106" s="52">
        <f t="shared" ca="1" si="331"/>
        <v>0.24444444444444446</v>
      </c>
      <c r="FZ106" s="52">
        <f t="shared" ca="1" si="332"/>
        <v>0.23333333333333331</v>
      </c>
      <c r="GA106" s="52">
        <f t="shared" ca="1" si="333"/>
        <v>0.22222222222222224</v>
      </c>
      <c r="GB106" s="52">
        <f t="shared" ca="1" si="334"/>
        <v>0.21111111111111108</v>
      </c>
      <c r="GC106" s="52">
        <f t="shared" ca="1" si="335"/>
        <v>0.19999999999999998</v>
      </c>
      <c r="GD106" s="52">
        <f t="shared" ca="1" si="336"/>
        <v>0.18888888888888888</v>
      </c>
      <c r="GE106" s="52">
        <f t="shared" ca="1" si="337"/>
        <v>0.17777777777777776</v>
      </c>
      <c r="GF106" s="52">
        <f t="shared" ca="1" si="338"/>
        <v>0.16666666666666666</v>
      </c>
      <c r="GG106" s="52">
        <f t="shared" ca="1" si="339"/>
        <v>0.15555555555555556</v>
      </c>
      <c r="GH106" s="52">
        <f t="shared" ca="1" si="340"/>
        <v>0.14444444444444443</v>
      </c>
      <c r="GI106" s="52">
        <f t="shared" ca="1" si="341"/>
        <v>0.13382627077615986</v>
      </c>
      <c r="GJ106" s="52">
        <f t="shared" ca="1" si="342"/>
        <v>0.15758163365306777</v>
      </c>
      <c r="GK106" s="52">
        <f t="shared" ca="1" si="343"/>
        <v>0.18851060966438676</v>
      </c>
      <c r="GL106" s="52">
        <f t="shared" ca="1" si="344"/>
        <v>0.22573064906798027</v>
      </c>
      <c r="GM106" s="52">
        <f t="shared" ca="1" si="345"/>
        <v>0.2673736555634173</v>
      </c>
      <c r="GN106" s="52">
        <f t="shared" ca="1" si="346"/>
        <v>0.30894783195296771</v>
      </c>
      <c r="GO106" s="52">
        <f t="shared" ca="1" si="347"/>
        <v>0.34763404383349117</v>
      </c>
      <c r="GP106" s="52">
        <f t="shared" ca="1" si="348"/>
        <v>0.3823384165295356</v>
      </c>
      <c r="GQ106" s="52">
        <f t="shared" ca="1" si="349"/>
        <v>0.34633753369089992</v>
      </c>
      <c r="GR106" s="52">
        <f t="shared" ca="1" si="350"/>
        <v>0.30030195240116608</v>
      </c>
      <c r="GS106" s="52">
        <f t="shared" ca="1" si="351"/>
        <v>0.25684972662410255</v>
      </c>
      <c r="GT106" s="52">
        <f t="shared" ca="1" si="352"/>
        <v>0.21631756760458723</v>
      </c>
      <c r="GV106" s="52">
        <f t="shared" ca="1" si="353"/>
        <v>0.63530028267878702</v>
      </c>
      <c r="GW106" s="59">
        <f t="shared" ca="1" si="354"/>
        <v>0</v>
      </c>
      <c r="GX106" s="52">
        <f t="shared" ca="1" si="355"/>
        <v>0.90590084803636117</v>
      </c>
      <c r="GY106" s="52" t="str">
        <f t="shared" ca="1" si="356"/>
        <v>Slope</v>
      </c>
      <c r="GZ106" s="52">
        <f t="shared" ca="1" si="357"/>
        <v>1</v>
      </c>
      <c r="HB106" s="58">
        <f t="shared" si="358"/>
        <v>3.4431654214859005E-2</v>
      </c>
      <c r="HC106" s="58"/>
      <c r="HE106" s="52">
        <f t="shared" si="359"/>
        <v>0.82956331163644792</v>
      </c>
      <c r="HF106" s="52">
        <f t="shared" si="360"/>
        <v>0</v>
      </c>
      <c r="HH106" s="52">
        <f t="shared" ca="1" si="361"/>
        <v>0.90590084803636117</v>
      </c>
      <c r="HI106" s="52" t="str">
        <f t="shared" ca="1" si="362"/>
        <v>Slope</v>
      </c>
      <c r="HJ106" s="59">
        <f t="shared" ca="1" si="363"/>
        <v>2</v>
      </c>
      <c r="HK106" s="52">
        <f t="shared" ca="1" si="364"/>
        <v>1</v>
      </c>
      <c r="HL106" s="52">
        <f t="shared" si="365"/>
        <v>0</v>
      </c>
      <c r="HM106" s="52">
        <f t="shared" si="366"/>
        <v>20</v>
      </c>
      <c r="HN106" s="52">
        <f t="shared" si="367"/>
        <v>-20</v>
      </c>
      <c r="HP106" s="52">
        <f t="shared" si="375"/>
        <v>5.6142657995223995E-4</v>
      </c>
      <c r="HR106" s="52">
        <f t="shared" si="368"/>
        <v>2.8786301781740095E-4</v>
      </c>
      <c r="HS106">
        <f t="shared" si="369"/>
        <v>4.206211775471428E-3</v>
      </c>
    </row>
    <row r="107" spans="1:227" x14ac:dyDescent="0.2">
      <c r="A107" s="45">
        <v>69</v>
      </c>
      <c r="B107" s="35">
        <f t="shared" si="214"/>
        <v>7.8703703703703783E-3</v>
      </c>
      <c r="C107" s="28">
        <v>-3.4431654214859</v>
      </c>
      <c r="D107" s="95">
        <v>0</v>
      </c>
      <c r="E107" s="95">
        <v>999999</v>
      </c>
      <c r="F107" s="37">
        <f t="shared" si="202"/>
        <v>166666.5</v>
      </c>
      <c r="G107" s="38">
        <f t="shared" si="205"/>
        <v>0</v>
      </c>
      <c r="H107" s="102">
        <v>20</v>
      </c>
      <c r="I107" s="102">
        <v>2000</v>
      </c>
      <c r="J107" s="28">
        <v>-1.1443185061216401</v>
      </c>
      <c r="K107" s="126">
        <f t="shared" si="206"/>
        <v>-1.14431850612164E-2</v>
      </c>
      <c r="L107" s="30">
        <f t="shared" si="203"/>
        <v>-1.14431850612164E-2</v>
      </c>
      <c r="M107" s="101">
        <f t="shared" si="204"/>
        <v>-3.4431654214859</v>
      </c>
      <c r="N107" s="103">
        <f t="shared" si="215"/>
        <v>1.1494234576821302E-3</v>
      </c>
      <c r="Q107">
        <f t="shared" si="376"/>
        <v>3.0000000000000003E-4</v>
      </c>
      <c r="R107" s="84">
        <f t="shared" si="370"/>
        <v>0.9607250755287009</v>
      </c>
      <c r="S107" s="84">
        <f t="shared" si="371"/>
        <v>3.9274924471299093E-2</v>
      </c>
      <c r="T107">
        <f t="shared" si="372"/>
        <v>0.79015061868316572</v>
      </c>
      <c r="U107" s="84">
        <f t="shared" si="373"/>
        <v>1.8000000000000002E-3</v>
      </c>
      <c r="V107" s="84">
        <f t="shared" si="374"/>
        <v>9.0000000000000011E-3</v>
      </c>
      <c r="X107">
        <v>3.0000000000000003E-4</v>
      </c>
      <c r="Y107">
        <v>0.9607250755287009</v>
      </c>
      <c r="Z107">
        <v>3.9274924471299093E-2</v>
      </c>
      <c r="AA107">
        <v>0.79015061868316572</v>
      </c>
      <c r="AD107" s="52">
        <f t="shared" ca="1" si="216"/>
        <v>0.96448473352599751</v>
      </c>
      <c r="AE107" s="52">
        <f t="shared" ca="1" si="216"/>
        <v>1</v>
      </c>
      <c r="AF107" s="52">
        <f t="shared" ca="1" si="216"/>
        <v>0.96800328246526479</v>
      </c>
      <c r="AG107" s="52">
        <f t="shared" ca="1" si="207"/>
        <v>0.8969223614027324</v>
      </c>
      <c r="AH107" s="52">
        <f t="shared" ca="1" si="207"/>
        <v>0.81939583052158838</v>
      </c>
      <c r="AI107" s="52">
        <f t="shared" ca="1" si="207"/>
        <v>0.74789807426155031</v>
      </c>
      <c r="AJ107" s="52">
        <f t="shared" ca="1" si="207"/>
        <v>0.67933972835584366</v>
      </c>
      <c r="AK107" s="52">
        <f t="shared" ca="1" si="208"/>
        <v>0.60957641211935476</v>
      </c>
      <c r="AL107" s="52">
        <f t="shared" ca="1" si="208"/>
        <v>0.54312239454818312</v>
      </c>
      <c r="AM107" s="52">
        <f t="shared" ca="1" si="208"/>
        <v>0.47946337069581985</v>
      </c>
      <c r="AN107" s="52">
        <f t="shared" ca="1" si="208"/>
        <v>0.42162815124226488</v>
      </c>
      <c r="AO107" s="52">
        <f t="shared" ca="1" si="209"/>
        <v>0.36850354108582206</v>
      </c>
      <c r="AP107" s="52">
        <f t="shared" ca="1" si="209"/>
        <v>0.32273591313888711</v>
      </c>
      <c r="AQ107" s="52">
        <f t="shared" ca="1" si="209"/>
        <v>0.27276273837426718</v>
      </c>
      <c r="AR107" s="52">
        <f t="shared" ca="1" si="209"/>
        <v>0.2145998866183233</v>
      </c>
      <c r="AS107" s="52">
        <f t="shared" ca="1" si="210"/>
        <v>0.14634183525723987</v>
      </c>
      <c r="AT107" s="52">
        <f t="shared" ca="1" si="210"/>
        <v>7.2067512117684945E-2</v>
      </c>
      <c r="AU107" s="52">
        <f t="shared" ca="1" si="210"/>
        <v>-7.9461449329452059E-3</v>
      </c>
      <c r="AV107" s="52">
        <f t="shared" ca="1" si="210"/>
        <v>-9.4766547089754141E-2</v>
      </c>
      <c r="AW107" s="52">
        <f t="shared" ca="1" si="211"/>
        <v>-0.18587806549882041</v>
      </c>
      <c r="AX107" s="52">
        <f t="shared" ca="1" si="211"/>
        <v>-0.29245804495414673</v>
      </c>
      <c r="AY107" s="52">
        <f t="shared" ca="1" si="211"/>
        <v>-0.41144337992355934</v>
      </c>
      <c r="AZ107" s="52">
        <f t="shared" ca="1" si="211"/>
        <v>-0.53400176950413136</v>
      </c>
      <c r="BA107" s="52">
        <f t="shared" ca="1" si="212"/>
        <v>-0.66005273141977616</v>
      </c>
      <c r="BB107" s="52">
        <f t="shared" ca="1" si="212"/>
        <v>-0.78069278175626566</v>
      </c>
      <c r="BC107" s="52">
        <f t="shared" ca="1" si="212"/>
        <v>-0.88480524160394169</v>
      </c>
      <c r="BD107" s="52">
        <f t="shared" ca="1" si="212"/>
        <v>-0.93858860851970261</v>
      </c>
      <c r="BE107" s="52">
        <f t="shared" ca="1" si="213"/>
        <v>-0.93844980161048519</v>
      </c>
      <c r="BF107" s="52">
        <f t="shared" ca="1" si="213"/>
        <v>-0.88061665770998787</v>
      </c>
      <c r="BG107" s="52">
        <f t="shared" ca="1" si="213"/>
        <v>-0.78745425872101882</v>
      </c>
      <c r="BH107" s="52">
        <f t="shared" ca="1" si="213"/>
        <v>-0.69830202579076706</v>
      </c>
      <c r="BJ107" s="52">
        <f t="shared" si="217"/>
        <v>-5.7215925306082006E-4</v>
      </c>
      <c r="BK107" s="52">
        <f t="shared" si="218"/>
        <v>-3.5146982934806574E-3</v>
      </c>
      <c r="BL107" s="52">
        <f t="shared" si="219"/>
        <v>-1.7573491467403287E-4</v>
      </c>
      <c r="BM107" s="52">
        <f t="shared" si="220"/>
        <v>-1.7573491467403287E-4</v>
      </c>
      <c r="BN107" s="52">
        <f t="shared" si="221"/>
        <v>0</v>
      </c>
      <c r="BO107" s="52">
        <f t="shared" si="222"/>
        <v>0</v>
      </c>
      <c r="BP107" s="52">
        <f t="shared" si="223"/>
        <v>4.282324814640818E-3</v>
      </c>
      <c r="BQ107" s="52">
        <f t="shared" si="224"/>
        <v>0.05</v>
      </c>
      <c r="BS107" s="52">
        <f t="shared" ca="1" si="225"/>
        <v>-0.12939483738474269</v>
      </c>
      <c r="BT107" s="52">
        <f t="shared" ca="1" si="226"/>
        <v>-0.35146982934806581</v>
      </c>
      <c r="BU107" s="52">
        <f t="shared" ca="1" si="227"/>
        <v>-0.55920782048375339</v>
      </c>
      <c r="BV107" s="52">
        <f t="shared" ca="1" si="228"/>
        <v>-0.73878385372940525</v>
      </c>
      <c r="BW107" s="52">
        <f t="shared" ca="1" si="229"/>
        <v>-0.88608791931502229</v>
      </c>
      <c r="BX107" s="52">
        <f t="shared" ca="1" si="230"/>
        <v>-1.0035310336538856</v>
      </c>
      <c r="BY107" s="52">
        <f t="shared" ca="1" si="231"/>
        <v>-1.095706522464752</v>
      </c>
      <c r="BZ107" s="52">
        <f t="shared" ca="1" si="232"/>
        <v>-1.166858162670847</v>
      </c>
      <c r="CA107" s="52">
        <f t="shared" ca="1" si="233"/>
        <v>-1.2181635971271223</v>
      </c>
      <c r="CB107" s="52">
        <f t="shared" ca="1" si="234"/>
        <v>-1.2530504017467463</v>
      </c>
      <c r="CC107" s="52">
        <f t="shared" ca="1" si="235"/>
        <v>-1.2742311017167183</v>
      </c>
      <c r="CD107" s="52">
        <f t="shared" ca="1" si="236"/>
        <v>-1.2894018494914614</v>
      </c>
      <c r="CE107" s="52">
        <f t="shared" ca="1" si="237"/>
        <v>-1.3016886726742791</v>
      </c>
      <c r="CF107" s="52">
        <f t="shared" ca="1" si="238"/>
        <v>-1.2972144918936874</v>
      </c>
      <c r="CG107" s="52">
        <f t="shared" ca="1" si="239"/>
        <v>-1.2731538253926462</v>
      </c>
      <c r="CH107" s="52">
        <f t="shared" ca="1" si="240"/>
        <v>-1.2284514887799176</v>
      </c>
      <c r="CI107" s="52">
        <f t="shared" ca="1" si="241"/>
        <v>-1.1675652019198866</v>
      </c>
      <c r="CJ107" s="52">
        <f t="shared" ca="1" si="242"/>
        <v>-1.0908632889510164</v>
      </c>
      <c r="CK107" s="52">
        <f t="shared" ca="1" si="243"/>
        <v>-0.99858588509021284</v>
      </c>
      <c r="CL107" s="52">
        <f t="shared" ca="1" si="244"/>
        <v>-0.89398646312615582</v>
      </c>
      <c r="CM107" s="52">
        <f t="shared" ca="1" si="245"/>
        <v>-0.76786620175886544</v>
      </c>
      <c r="CN107" s="52">
        <f t="shared" ca="1" si="246"/>
        <v>-0.62287275021475164</v>
      </c>
      <c r="CO107" s="52">
        <f t="shared" ca="1" si="247"/>
        <v>-0.46461039739510707</v>
      </c>
      <c r="CP107" s="52">
        <f t="shared" ca="1" si="248"/>
        <v>-0.30655453489312251</v>
      </c>
      <c r="CQ107" s="52">
        <f t="shared" ca="1" si="249"/>
        <v>-0.15716256591821881</v>
      </c>
      <c r="CR107" s="52">
        <f t="shared" ca="1" si="250"/>
        <v>-1.971611449675215E-2</v>
      </c>
      <c r="CS107" s="52">
        <f t="shared" ca="1" si="251"/>
        <v>9.4256034841941186E-2</v>
      </c>
      <c r="CT107" s="52">
        <f t="shared" ca="1" si="252"/>
        <v>0.19902944537780934</v>
      </c>
      <c r="CU107" s="52">
        <f t="shared" ca="1" si="253"/>
        <v>0.29605278937566665</v>
      </c>
      <c r="CV107" s="52">
        <f t="shared" ca="1" si="254"/>
        <v>0.38431593310087925</v>
      </c>
      <c r="CW107" s="52">
        <f t="shared" ca="1" si="255"/>
        <v>0.45031009956953988</v>
      </c>
      <c r="CY107" s="51" t="str">
        <f t="shared" ca="1" si="256"/>
        <v>Slope</v>
      </c>
      <c r="CZ107" s="51" t="str">
        <f t="shared" ca="1" si="257"/>
        <v>Slope</v>
      </c>
      <c r="DA107" s="51" t="str">
        <f t="shared" ca="1" si="258"/>
        <v>Slope</v>
      </c>
      <c r="DB107" s="51" t="str">
        <f t="shared" ca="1" si="259"/>
        <v>Slope</v>
      </c>
      <c r="DC107" s="51" t="str">
        <f t="shared" ca="1" si="260"/>
        <v>Slope</v>
      </c>
      <c r="DD107" s="51" t="str">
        <f t="shared" ca="1" si="261"/>
        <v>Slope</v>
      </c>
      <c r="DE107" s="51" t="str">
        <f t="shared" ca="1" si="262"/>
        <v>Slope</v>
      </c>
      <c r="DF107" s="51" t="str">
        <f t="shared" ca="1" si="263"/>
        <v>Slope</v>
      </c>
      <c r="DG107" s="51" t="str">
        <f t="shared" ca="1" si="264"/>
        <v>Slope</v>
      </c>
      <c r="DH107" s="51" t="str">
        <f t="shared" ca="1" si="265"/>
        <v>Slope</v>
      </c>
      <c r="DI107" s="51" t="str">
        <f t="shared" ca="1" si="266"/>
        <v>Slope</v>
      </c>
      <c r="DJ107" s="51" t="str">
        <f t="shared" ca="1" si="267"/>
        <v>Slope</v>
      </c>
      <c r="DK107" s="51" t="str">
        <f t="shared" ca="1" si="268"/>
        <v>Slope</v>
      </c>
      <c r="DL107" s="51" t="str">
        <f t="shared" ca="1" si="269"/>
        <v>Slope</v>
      </c>
      <c r="DM107" s="51" t="str">
        <f t="shared" ca="1" si="270"/>
        <v>Slope</v>
      </c>
      <c r="DN107" s="51" t="str">
        <f t="shared" ca="1" si="271"/>
        <v>Slope</v>
      </c>
      <c r="DO107" s="51" t="str">
        <f t="shared" ca="1" si="272"/>
        <v>Slope</v>
      </c>
      <c r="DP107" s="51" t="str">
        <f t="shared" ca="1" si="273"/>
        <v>Slope</v>
      </c>
      <c r="DQ107" s="51" t="str">
        <f t="shared" ca="1" si="274"/>
        <v>Slope</v>
      </c>
      <c r="DR107" s="51" t="str">
        <f t="shared" ca="1" si="275"/>
        <v>Slope</v>
      </c>
      <c r="DS107" s="51" t="str">
        <f t="shared" ca="1" si="276"/>
        <v>Slope</v>
      </c>
      <c r="DT107" s="51" t="str">
        <f t="shared" ca="1" si="277"/>
        <v>Slope</v>
      </c>
      <c r="DU107" s="51" t="str">
        <f t="shared" ca="1" si="278"/>
        <v>Slope</v>
      </c>
      <c r="DV107" s="51" t="str">
        <f t="shared" ca="1" si="279"/>
        <v>Slope</v>
      </c>
      <c r="DW107" s="51" t="str">
        <f t="shared" ca="1" si="280"/>
        <v>Slope</v>
      </c>
      <c r="DX107" s="51" t="str">
        <f t="shared" ca="1" si="281"/>
        <v>Slope</v>
      </c>
      <c r="DY107" s="51" t="str">
        <f t="shared" ca="1" si="282"/>
        <v>Slope</v>
      </c>
      <c r="DZ107" s="51" t="str">
        <f t="shared" ca="1" si="283"/>
        <v>Slope</v>
      </c>
      <c r="EA107" s="51" t="str">
        <f t="shared" ca="1" si="284"/>
        <v>Slope</v>
      </c>
      <c r="EB107" s="51" t="str">
        <f t="shared" ca="1" si="285"/>
        <v>Slope</v>
      </c>
      <c r="EC107" s="51" t="str">
        <f t="shared" ca="1" si="286"/>
        <v>Slope</v>
      </c>
      <c r="EE107" s="52">
        <f t="shared" ca="1" si="287"/>
        <v>0.87078089752993137</v>
      </c>
      <c r="EF107" s="52">
        <f t="shared" ca="1" si="288"/>
        <v>0.64870590556660823</v>
      </c>
      <c r="EG107" s="52">
        <f t="shared" ca="1" si="289"/>
        <v>0.44096791443092065</v>
      </c>
      <c r="EH107" s="52">
        <f t="shared" ca="1" si="290"/>
        <v>0.26139188118526879</v>
      </c>
      <c r="EI107" s="52">
        <f t="shared" ca="1" si="291"/>
        <v>0.11408781559965175</v>
      </c>
      <c r="EJ107" s="52">
        <f t="shared" ca="1" si="292"/>
        <v>0</v>
      </c>
      <c r="EK107" s="52">
        <f t="shared" ca="1" si="293"/>
        <v>0</v>
      </c>
      <c r="EL107" s="52">
        <f t="shared" ca="1" si="294"/>
        <v>0</v>
      </c>
      <c r="EM107" s="52">
        <f t="shared" ca="1" si="295"/>
        <v>0</v>
      </c>
      <c r="EN107" s="52">
        <f t="shared" ca="1" si="296"/>
        <v>0</v>
      </c>
      <c r="EO107" s="52">
        <f t="shared" ca="1" si="297"/>
        <v>0</v>
      </c>
      <c r="EP107" s="52">
        <f t="shared" ca="1" si="298"/>
        <v>0</v>
      </c>
      <c r="EQ107" s="52">
        <f t="shared" ca="1" si="299"/>
        <v>0</v>
      </c>
      <c r="ER107" s="52">
        <f t="shared" ca="1" si="300"/>
        <v>0</v>
      </c>
      <c r="ES107" s="52">
        <f t="shared" ca="1" si="301"/>
        <v>0</v>
      </c>
      <c r="ET107" s="52">
        <f t="shared" ca="1" si="302"/>
        <v>0</v>
      </c>
      <c r="EU107" s="52">
        <f t="shared" ca="1" si="303"/>
        <v>0</v>
      </c>
      <c r="EV107" s="52">
        <f t="shared" ca="1" si="304"/>
        <v>0</v>
      </c>
      <c r="EW107" s="52">
        <f t="shared" ca="1" si="305"/>
        <v>1.589849824461198E-3</v>
      </c>
      <c r="EX107" s="52">
        <f t="shared" ca="1" si="306"/>
        <v>0.10618927178851822</v>
      </c>
      <c r="EY107" s="52">
        <f t="shared" ca="1" si="307"/>
        <v>0.2323095331558086</v>
      </c>
      <c r="EZ107" s="52">
        <f t="shared" ca="1" si="308"/>
        <v>0.37730298469992241</v>
      </c>
      <c r="FA107" s="52">
        <f t="shared" ca="1" si="309"/>
        <v>0.53556533751956703</v>
      </c>
      <c r="FB107" s="52">
        <f t="shared" ca="1" si="310"/>
        <v>0.69362120002155159</v>
      </c>
      <c r="FC107" s="52">
        <f t="shared" ca="1" si="311"/>
        <v>0.84301316899645529</v>
      </c>
      <c r="FD107" s="52">
        <f t="shared" ca="1" si="312"/>
        <v>0.9804596204179219</v>
      </c>
      <c r="FE107" s="52">
        <f t="shared" ca="1" si="313"/>
        <v>0.90556823024338473</v>
      </c>
      <c r="FF107" s="52">
        <f t="shared" ca="1" si="314"/>
        <v>0.80079481970751665</v>
      </c>
      <c r="FG107" s="52">
        <f t="shared" ca="1" si="315"/>
        <v>0.70377147570965937</v>
      </c>
      <c r="FH107" s="52">
        <f t="shared" ca="1" si="316"/>
        <v>0.61550833198444677</v>
      </c>
      <c r="FI107" s="52">
        <f t="shared" ca="1" si="317"/>
        <v>0.54951416551578602</v>
      </c>
      <c r="FK107" s="52">
        <f t="shared" ca="1" si="318"/>
        <v>0.9804596204179219</v>
      </c>
      <c r="FL107" s="59">
        <f t="shared" ca="1" si="319"/>
        <v>25</v>
      </c>
      <c r="FM107" s="59" t="str">
        <f t="shared" ca="1" si="320"/>
        <v>Slope</v>
      </c>
      <c r="FN107" s="52">
        <f t="shared" ca="1" si="321"/>
        <v>0.19999999999999996</v>
      </c>
      <c r="FP107" s="52">
        <f t="shared" ca="1" si="322"/>
        <v>0.62359363250997712</v>
      </c>
      <c r="FQ107" s="52">
        <f t="shared" ca="1" si="323"/>
        <v>0.54956863518886934</v>
      </c>
      <c r="FR107" s="52">
        <f t="shared" ca="1" si="324"/>
        <v>0.46921152703252905</v>
      </c>
      <c r="FS107" s="52">
        <f t="shared" ca="1" si="325"/>
        <v>0.39824173817286734</v>
      </c>
      <c r="FT107" s="52">
        <f t="shared" ca="1" si="326"/>
        <v>0.33802927186655057</v>
      </c>
      <c r="FU107" s="52">
        <f t="shared" ca="1" si="327"/>
        <v>0.28888888888888886</v>
      </c>
      <c r="FV107" s="52">
        <f t="shared" ca="1" si="328"/>
        <v>0.27777777777777779</v>
      </c>
      <c r="FW107" s="52">
        <f t="shared" ca="1" si="329"/>
        <v>0.26666666666666666</v>
      </c>
      <c r="FX107" s="52">
        <f t="shared" ca="1" si="330"/>
        <v>0.25555555555555554</v>
      </c>
      <c r="FY107" s="52">
        <f t="shared" ca="1" si="331"/>
        <v>0.24444444444444446</v>
      </c>
      <c r="FZ107" s="52">
        <f t="shared" ca="1" si="332"/>
        <v>0.23333333333333331</v>
      </c>
      <c r="GA107" s="52">
        <f t="shared" ca="1" si="333"/>
        <v>0.22222222222222224</v>
      </c>
      <c r="GB107" s="52">
        <f t="shared" ca="1" si="334"/>
        <v>0.21111111111111108</v>
      </c>
      <c r="GC107" s="52">
        <f t="shared" ca="1" si="335"/>
        <v>0.19999999999999998</v>
      </c>
      <c r="GD107" s="52">
        <f t="shared" ca="1" si="336"/>
        <v>0.18888888888888888</v>
      </c>
      <c r="GE107" s="52">
        <f t="shared" ca="1" si="337"/>
        <v>0.17777777777777776</v>
      </c>
      <c r="GF107" s="52">
        <f t="shared" ca="1" si="338"/>
        <v>0.16666666666666666</v>
      </c>
      <c r="GG107" s="52">
        <f t="shared" ca="1" si="339"/>
        <v>0.15555555555555556</v>
      </c>
      <c r="GH107" s="52">
        <f t="shared" ca="1" si="340"/>
        <v>0.14497439438593149</v>
      </c>
      <c r="GI107" s="52">
        <f t="shared" ca="1" si="341"/>
        <v>0.1687297572628394</v>
      </c>
      <c r="GJ107" s="52">
        <f t="shared" ca="1" si="342"/>
        <v>0.19965873327415842</v>
      </c>
      <c r="GK107" s="52">
        <f t="shared" ca="1" si="343"/>
        <v>0.23687877267775193</v>
      </c>
      <c r="GL107" s="52">
        <f t="shared" ca="1" si="344"/>
        <v>0.27852177917318899</v>
      </c>
      <c r="GM107" s="52">
        <f t="shared" ca="1" si="345"/>
        <v>0.3200959555627394</v>
      </c>
      <c r="GN107" s="52">
        <f t="shared" ca="1" si="346"/>
        <v>0.35878216744326286</v>
      </c>
      <c r="GO107" s="52">
        <f t="shared" ca="1" si="347"/>
        <v>0.39348654013930728</v>
      </c>
      <c r="GP107" s="52">
        <f t="shared" ca="1" si="348"/>
        <v>0.35741163230335043</v>
      </c>
      <c r="GQ107" s="52">
        <f t="shared" ca="1" si="349"/>
        <v>0.31137605101361665</v>
      </c>
      <c r="GR107" s="52">
        <f t="shared" ca="1" si="350"/>
        <v>0.26792382523655311</v>
      </c>
      <c r="GS107" s="52">
        <f t="shared" ca="1" si="351"/>
        <v>0.2273916662170378</v>
      </c>
      <c r="GT107" s="52">
        <f t="shared" ca="1" si="352"/>
        <v>0.19428249961637309</v>
      </c>
      <c r="GV107" s="52">
        <f t="shared" ca="1" si="353"/>
        <v>0.62359363250997712</v>
      </c>
      <c r="GW107" s="59">
        <f t="shared" ca="1" si="354"/>
        <v>0</v>
      </c>
      <c r="GX107" s="52">
        <f t="shared" ca="1" si="355"/>
        <v>0.87078089752993137</v>
      </c>
      <c r="GY107" s="52" t="str">
        <f t="shared" ca="1" si="356"/>
        <v>Slope</v>
      </c>
      <c r="GZ107" s="52">
        <f t="shared" ca="1" si="357"/>
        <v>1</v>
      </c>
      <c r="HB107" s="58">
        <f t="shared" si="358"/>
        <v>1.14431850612164E-2</v>
      </c>
      <c r="HC107" s="58"/>
      <c r="HE107" s="52">
        <f t="shared" si="359"/>
        <v>0.94335623394697876</v>
      </c>
      <c r="HF107" s="52">
        <f t="shared" si="360"/>
        <v>0</v>
      </c>
      <c r="HH107" s="52">
        <f t="shared" ca="1" si="361"/>
        <v>0.87078089752993137</v>
      </c>
      <c r="HI107" s="52" t="str">
        <f t="shared" ca="1" si="362"/>
        <v>Slope</v>
      </c>
      <c r="HJ107" s="59">
        <f t="shared" ca="1" si="363"/>
        <v>2</v>
      </c>
      <c r="HK107" s="52">
        <f t="shared" ca="1" si="364"/>
        <v>1</v>
      </c>
      <c r="HL107" s="52">
        <f t="shared" si="365"/>
        <v>0</v>
      </c>
      <c r="HM107" s="52">
        <f t="shared" si="366"/>
        <v>20</v>
      </c>
      <c r="HN107" s="52">
        <f t="shared" si="367"/>
        <v>-20</v>
      </c>
      <c r="HP107" s="52">
        <f t="shared" si="375"/>
        <v>1.1494234576821302E-3</v>
      </c>
      <c r="HR107" s="52">
        <f t="shared" si="368"/>
        <v>3.0294473435499422E-4</v>
      </c>
      <c r="HS107">
        <f t="shared" si="369"/>
        <v>4.282324814640818E-3</v>
      </c>
    </row>
    <row r="108" spans="1:227" x14ac:dyDescent="0.2">
      <c r="A108" s="45">
        <v>70</v>
      </c>
      <c r="B108" s="35">
        <f t="shared" si="214"/>
        <v>7.9861111111111192E-3</v>
      </c>
      <c r="C108" s="28">
        <v>-1.1443185061216401</v>
      </c>
      <c r="D108" s="95">
        <v>0</v>
      </c>
      <c r="E108" s="95">
        <v>999999</v>
      </c>
      <c r="F108" s="37">
        <f t="shared" si="202"/>
        <v>166666.5</v>
      </c>
      <c r="G108" s="38">
        <f t="shared" si="205"/>
        <v>0</v>
      </c>
      <c r="H108" s="102">
        <v>20</v>
      </c>
      <c r="I108" s="102">
        <v>2000</v>
      </c>
      <c r="J108" s="28">
        <v>3.9465031027793902</v>
      </c>
      <c r="K108" s="126">
        <f t="shared" si="206"/>
        <v>3.9465031027793897E-2</v>
      </c>
      <c r="L108" s="30">
        <f t="shared" si="203"/>
        <v>3.9465031027793897E-2</v>
      </c>
      <c r="M108" s="101">
        <f t="shared" si="204"/>
        <v>-1.1443185061216401</v>
      </c>
      <c r="N108" s="103">
        <f t="shared" si="215"/>
        <v>2.5454108044505154E-3</v>
      </c>
      <c r="Q108">
        <f t="shared" si="376"/>
        <v>4.0000000000000002E-4</v>
      </c>
      <c r="R108" s="84">
        <f t="shared" si="370"/>
        <v>0.9546827794561934</v>
      </c>
      <c r="S108" s="84">
        <f t="shared" si="371"/>
        <v>4.5317220543806644E-2</v>
      </c>
      <c r="T108">
        <f t="shared" si="372"/>
        <v>0.78860959218417981</v>
      </c>
      <c r="U108" s="84">
        <f t="shared" si="373"/>
        <v>2.4000000000000002E-3</v>
      </c>
      <c r="V108" s="84">
        <f t="shared" si="374"/>
        <v>1.2E-2</v>
      </c>
      <c r="X108">
        <v>4.0000000000000002E-4</v>
      </c>
      <c r="Y108">
        <v>0.9546827794561934</v>
      </c>
      <c r="Z108">
        <v>4.5317220543806644E-2</v>
      </c>
      <c r="AA108">
        <v>0.78860959218417981</v>
      </c>
      <c r="AD108" s="52">
        <f t="shared" ca="1" si="216"/>
        <v>0.96800328246526512</v>
      </c>
      <c r="AE108" s="52">
        <f t="shared" ca="1" si="216"/>
        <v>1.0000000000000002</v>
      </c>
      <c r="AF108" s="52">
        <f t="shared" ca="1" si="216"/>
        <v>0.97790621835288027</v>
      </c>
      <c r="AG108" s="52">
        <f t="shared" ca="1" si="207"/>
        <v>0.93243816209640185</v>
      </c>
      <c r="AH108" s="52">
        <f t="shared" ca="1" si="207"/>
        <v>0.88199422940339822</v>
      </c>
      <c r="AI108" s="52">
        <f t="shared" ca="1" si="207"/>
        <v>0.82956500047437909</v>
      </c>
      <c r="AJ108" s="52">
        <f t="shared" ca="1" si="207"/>
        <v>0.77297955391788309</v>
      </c>
      <c r="AK108" s="52">
        <f t="shared" ca="1" si="208"/>
        <v>0.71553247047066615</v>
      </c>
      <c r="AL108" s="52">
        <f t="shared" ca="1" si="208"/>
        <v>0.65737091830679861</v>
      </c>
      <c r="AM108" s="52">
        <f t="shared" ca="1" si="208"/>
        <v>0.60214756877064213</v>
      </c>
      <c r="AN108" s="52">
        <f t="shared" ca="1" si="208"/>
        <v>0.55056327295351493</v>
      </c>
      <c r="AO108" s="52">
        <f t="shared" ca="1" si="209"/>
        <v>0.5059774663079043</v>
      </c>
      <c r="AP108" s="52">
        <f t="shared" ca="1" si="209"/>
        <v>0.45929378494079809</v>
      </c>
      <c r="AQ108" s="52">
        <f t="shared" ca="1" si="209"/>
        <v>0.40635014609385567</v>
      </c>
      <c r="AR108" s="52">
        <f t="shared" ca="1" si="209"/>
        <v>0.34404172212159856</v>
      </c>
      <c r="AS108" s="52">
        <f t="shared" ca="1" si="210"/>
        <v>0.27496026166583365</v>
      </c>
      <c r="AT108" s="52">
        <f t="shared" ca="1" si="210"/>
        <v>0.19966449040564777</v>
      </c>
      <c r="AU108" s="52">
        <f t="shared" ca="1" si="210"/>
        <v>0.11804527137145444</v>
      </c>
      <c r="AV108" s="52">
        <f t="shared" ca="1" si="210"/>
        <v>3.2094969877832551E-2</v>
      </c>
      <c r="AW108" s="52">
        <f t="shared" ca="1" si="211"/>
        <v>-7.0948696178474061E-2</v>
      </c>
      <c r="AX108" s="52">
        <f t="shared" ca="1" si="211"/>
        <v>-0.19141849757925167</v>
      </c>
      <c r="AY108" s="52">
        <f t="shared" ca="1" si="211"/>
        <v>-0.32453973287082066</v>
      </c>
      <c r="AZ108" s="52">
        <f t="shared" ca="1" si="211"/>
        <v>-0.47300221001633419</v>
      </c>
      <c r="BA108" s="52">
        <f t="shared" ca="1" si="212"/>
        <v>-0.62646965258393528</v>
      </c>
      <c r="BB108" s="52">
        <f t="shared" ca="1" si="212"/>
        <v>-0.77282254838261</v>
      </c>
      <c r="BC108" s="52">
        <f t="shared" ca="1" si="212"/>
        <v>-0.87638106607374067</v>
      </c>
      <c r="BD108" s="52">
        <f t="shared" ca="1" si="212"/>
        <v>-0.93460557229146202</v>
      </c>
      <c r="BE108" s="52">
        <f t="shared" ca="1" si="213"/>
        <v>-0.93648945167732178</v>
      </c>
      <c r="BF108" s="52">
        <f t="shared" ca="1" si="213"/>
        <v>-0.89041222051559843</v>
      </c>
      <c r="BG108" s="52">
        <f t="shared" ca="1" si="213"/>
        <v>-0.82975200430664231</v>
      </c>
      <c r="BH108" s="52">
        <f t="shared" ca="1" si="213"/>
        <v>-0.77678798885184364</v>
      </c>
      <c r="BJ108" s="52">
        <f t="shared" si="217"/>
        <v>1.9732515513896953E-3</v>
      </c>
      <c r="BK108" s="52">
        <f t="shared" si="218"/>
        <v>-5.5920782048375335E-3</v>
      </c>
      <c r="BL108" s="52">
        <f t="shared" si="219"/>
        <v>-2.7960391024187673E-4</v>
      </c>
      <c r="BM108" s="52">
        <f t="shared" si="220"/>
        <v>-2.7960391024187673E-4</v>
      </c>
      <c r="BN108" s="52">
        <f t="shared" si="221"/>
        <v>0</v>
      </c>
      <c r="BO108" s="52">
        <f t="shared" si="222"/>
        <v>0</v>
      </c>
      <c r="BP108" s="52">
        <f t="shared" si="223"/>
        <v>4.4319695024825547E-3</v>
      </c>
      <c r="BQ108" s="52">
        <f t="shared" si="224"/>
        <v>0.05</v>
      </c>
      <c r="BS108" s="52">
        <f t="shared" ca="1" si="225"/>
        <v>-0.35146982934806581</v>
      </c>
      <c r="BT108" s="52">
        <f t="shared" ca="1" si="226"/>
        <v>-0.55920782048375339</v>
      </c>
      <c r="BU108" s="52">
        <f t="shared" ca="1" si="227"/>
        <v>-0.73878385372940525</v>
      </c>
      <c r="BV108" s="52">
        <f t="shared" ca="1" si="228"/>
        <v>-0.88608791931502229</v>
      </c>
      <c r="BW108" s="52">
        <f t="shared" ca="1" si="229"/>
        <v>-1.0035310336538856</v>
      </c>
      <c r="BX108" s="52">
        <f t="shared" ca="1" si="230"/>
        <v>-1.095706522464752</v>
      </c>
      <c r="BY108" s="52">
        <f t="shared" ca="1" si="231"/>
        <v>-1.166858162670847</v>
      </c>
      <c r="BZ108" s="52">
        <f t="shared" ca="1" si="232"/>
        <v>-1.2181635971271223</v>
      </c>
      <c r="CA108" s="52">
        <f t="shared" ca="1" si="233"/>
        <v>-1.2530504017467463</v>
      </c>
      <c r="CB108" s="52">
        <f t="shared" ca="1" si="234"/>
        <v>-1.2742311017167183</v>
      </c>
      <c r="CC108" s="52">
        <f t="shared" ca="1" si="235"/>
        <v>-1.2894018494914614</v>
      </c>
      <c r="CD108" s="52">
        <f t="shared" ca="1" si="236"/>
        <v>-1.3016886726742791</v>
      </c>
      <c r="CE108" s="52">
        <f t="shared" ca="1" si="237"/>
        <v>-1.2972144918936874</v>
      </c>
      <c r="CF108" s="52">
        <f t="shared" ca="1" si="238"/>
        <v>-1.2731538253926462</v>
      </c>
      <c r="CG108" s="52">
        <f t="shared" ca="1" si="239"/>
        <v>-1.2284514887799176</v>
      </c>
      <c r="CH108" s="52">
        <f t="shared" ca="1" si="240"/>
        <v>-1.1675652019198866</v>
      </c>
      <c r="CI108" s="52">
        <f t="shared" ca="1" si="241"/>
        <v>-1.0908632889510164</v>
      </c>
      <c r="CJ108" s="52">
        <f t="shared" ca="1" si="242"/>
        <v>-0.99858588509021284</v>
      </c>
      <c r="CK108" s="52">
        <f t="shared" ca="1" si="243"/>
        <v>-0.89398646312615582</v>
      </c>
      <c r="CL108" s="52">
        <f t="shared" ca="1" si="244"/>
        <v>-0.76786620175886544</v>
      </c>
      <c r="CM108" s="52">
        <f t="shared" ca="1" si="245"/>
        <v>-0.62287275021475164</v>
      </c>
      <c r="CN108" s="52">
        <f t="shared" ca="1" si="246"/>
        <v>-0.46461039739510707</v>
      </c>
      <c r="CO108" s="52">
        <f t="shared" ca="1" si="247"/>
        <v>-0.30655453489312251</v>
      </c>
      <c r="CP108" s="52">
        <f t="shared" ca="1" si="248"/>
        <v>-0.15716256591821881</v>
      </c>
      <c r="CQ108" s="52">
        <f t="shared" ca="1" si="249"/>
        <v>-1.971611449675215E-2</v>
      </c>
      <c r="CR108" s="52">
        <f t="shared" ca="1" si="250"/>
        <v>9.4256034841941186E-2</v>
      </c>
      <c r="CS108" s="52">
        <f t="shared" ca="1" si="251"/>
        <v>0.19902944537780934</v>
      </c>
      <c r="CT108" s="52">
        <f t="shared" ca="1" si="252"/>
        <v>0.29605278937566665</v>
      </c>
      <c r="CU108" s="52">
        <f t="shared" ca="1" si="253"/>
        <v>0.38431593310087925</v>
      </c>
      <c r="CV108" s="52">
        <f t="shared" ca="1" si="254"/>
        <v>0.45031009956953988</v>
      </c>
      <c r="CW108" s="52">
        <f t="shared" ca="1" si="255"/>
        <v>0.49597729120643869</v>
      </c>
      <c r="CY108" s="51" t="str">
        <f t="shared" ca="1" si="256"/>
        <v>Slope</v>
      </c>
      <c r="CZ108" s="51" t="str">
        <f t="shared" ca="1" si="257"/>
        <v>Slope</v>
      </c>
      <c r="DA108" s="51" t="str">
        <f t="shared" ca="1" si="258"/>
        <v>Slope</v>
      </c>
      <c r="DB108" s="51" t="str">
        <f t="shared" ca="1" si="259"/>
        <v>Slope</v>
      </c>
      <c r="DC108" s="51" t="str">
        <f t="shared" ca="1" si="260"/>
        <v>Slope</v>
      </c>
      <c r="DD108" s="51" t="str">
        <f t="shared" ca="1" si="261"/>
        <v>Slope</v>
      </c>
      <c r="DE108" s="51" t="str">
        <f t="shared" ca="1" si="262"/>
        <v>Slope</v>
      </c>
      <c r="DF108" s="51" t="str">
        <f t="shared" ca="1" si="263"/>
        <v>Slope</v>
      </c>
      <c r="DG108" s="51" t="str">
        <f t="shared" ca="1" si="264"/>
        <v>Slope</v>
      </c>
      <c r="DH108" s="51" t="str">
        <f t="shared" ca="1" si="265"/>
        <v>Slope</v>
      </c>
      <c r="DI108" s="51" t="str">
        <f t="shared" ca="1" si="266"/>
        <v>Slope</v>
      </c>
      <c r="DJ108" s="51" t="str">
        <f t="shared" ca="1" si="267"/>
        <v>Slope</v>
      </c>
      <c r="DK108" s="51" t="str">
        <f t="shared" ca="1" si="268"/>
        <v>Slope</v>
      </c>
      <c r="DL108" s="51" t="str">
        <f t="shared" ca="1" si="269"/>
        <v>Slope</v>
      </c>
      <c r="DM108" s="51" t="str">
        <f t="shared" ca="1" si="270"/>
        <v>Slope</v>
      </c>
      <c r="DN108" s="51" t="str">
        <f t="shared" ca="1" si="271"/>
        <v>Slope</v>
      </c>
      <c r="DO108" s="51" t="str">
        <f t="shared" ca="1" si="272"/>
        <v>Slope</v>
      </c>
      <c r="DP108" s="51" t="str">
        <f t="shared" ca="1" si="273"/>
        <v>Slope</v>
      </c>
      <c r="DQ108" s="51" t="str">
        <f t="shared" ca="1" si="274"/>
        <v>Slope</v>
      </c>
      <c r="DR108" s="51" t="str">
        <f t="shared" ca="1" si="275"/>
        <v>Slope</v>
      </c>
      <c r="DS108" s="51" t="str">
        <f t="shared" ca="1" si="276"/>
        <v>Slope</v>
      </c>
      <c r="DT108" s="51" t="str">
        <f t="shared" ca="1" si="277"/>
        <v>Slope</v>
      </c>
      <c r="DU108" s="51" t="str">
        <f t="shared" ca="1" si="278"/>
        <v>Slope</v>
      </c>
      <c r="DV108" s="51" t="str">
        <f t="shared" ca="1" si="279"/>
        <v>Slope</v>
      </c>
      <c r="DW108" s="51" t="str">
        <f t="shared" ca="1" si="280"/>
        <v>Slope</v>
      </c>
      <c r="DX108" s="51" t="str">
        <f t="shared" ca="1" si="281"/>
        <v>Slope</v>
      </c>
      <c r="DY108" s="51" t="str">
        <f t="shared" ca="1" si="282"/>
        <v>Slope</v>
      </c>
      <c r="DZ108" s="51" t="str">
        <f t="shared" ca="1" si="283"/>
        <v>Slope</v>
      </c>
      <c r="EA108" s="51" t="str">
        <f t="shared" ca="1" si="284"/>
        <v>Slope</v>
      </c>
      <c r="EB108" s="51" t="str">
        <f t="shared" ca="1" si="285"/>
        <v>Slope</v>
      </c>
      <c r="EC108" s="51" t="str">
        <f t="shared" ca="1" si="286"/>
        <v>Slope</v>
      </c>
      <c r="EE108" s="52">
        <f t="shared" ca="1" si="287"/>
        <v>0.64880977456217614</v>
      </c>
      <c r="EF108" s="52">
        <f t="shared" ca="1" si="288"/>
        <v>0.44107178342648845</v>
      </c>
      <c r="EG108" s="52">
        <f t="shared" ca="1" si="289"/>
        <v>0.26149575018083659</v>
      </c>
      <c r="EH108" s="52">
        <f t="shared" ca="1" si="290"/>
        <v>0.11419168459521956</v>
      </c>
      <c r="EI108" s="52">
        <f t="shared" ca="1" si="291"/>
        <v>0</v>
      </c>
      <c r="EJ108" s="52">
        <f t="shared" ca="1" si="292"/>
        <v>0</v>
      </c>
      <c r="EK108" s="52">
        <f t="shared" ca="1" si="293"/>
        <v>0</v>
      </c>
      <c r="EL108" s="52">
        <f t="shared" ca="1" si="294"/>
        <v>0</v>
      </c>
      <c r="EM108" s="52">
        <f t="shared" ca="1" si="295"/>
        <v>0</v>
      </c>
      <c r="EN108" s="52">
        <f t="shared" ca="1" si="296"/>
        <v>0</v>
      </c>
      <c r="EO108" s="52">
        <f t="shared" ca="1" si="297"/>
        <v>0</v>
      </c>
      <c r="EP108" s="52">
        <f t="shared" ca="1" si="298"/>
        <v>0</v>
      </c>
      <c r="EQ108" s="52">
        <f t="shared" ca="1" si="299"/>
        <v>0</v>
      </c>
      <c r="ER108" s="52">
        <f t="shared" ca="1" si="300"/>
        <v>0</v>
      </c>
      <c r="ES108" s="52">
        <f t="shared" ca="1" si="301"/>
        <v>0</v>
      </c>
      <c r="ET108" s="52">
        <f t="shared" ca="1" si="302"/>
        <v>0</v>
      </c>
      <c r="EU108" s="52">
        <f t="shared" ca="1" si="303"/>
        <v>0</v>
      </c>
      <c r="EV108" s="52">
        <f t="shared" ca="1" si="304"/>
        <v>1.6937188200289999E-3</v>
      </c>
      <c r="EW108" s="52">
        <f t="shared" ca="1" si="305"/>
        <v>0.10629314078408603</v>
      </c>
      <c r="EX108" s="52">
        <f t="shared" ca="1" si="306"/>
        <v>0.2324134021513764</v>
      </c>
      <c r="EY108" s="52">
        <f t="shared" ca="1" si="307"/>
        <v>0.37740685369549021</v>
      </c>
      <c r="EZ108" s="52">
        <f t="shared" ca="1" si="308"/>
        <v>0.53566920651513483</v>
      </c>
      <c r="FA108" s="52">
        <f t="shared" ca="1" si="309"/>
        <v>0.69372506901711939</v>
      </c>
      <c r="FB108" s="52">
        <f t="shared" ca="1" si="310"/>
        <v>0.84311703799202309</v>
      </c>
      <c r="FC108" s="52">
        <f t="shared" ca="1" si="311"/>
        <v>0.9805634894134897</v>
      </c>
      <c r="FD108" s="52">
        <f t="shared" ca="1" si="312"/>
        <v>0.90546436124781693</v>
      </c>
      <c r="FE108" s="52">
        <f t="shared" ca="1" si="313"/>
        <v>0.80069095071194885</v>
      </c>
      <c r="FF108" s="52">
        <f t="shared" ca="1" si="314"/>
        <v>0.70366760671409145</v>
      </c>
      <c r="FG108" s="52">
        <f t="shared" ca="1" si="315"/>
        <v>0.61540446298887885</v>
      </c>
      <c r="FH108" s="52">
        <f t="shared" ca="1" si="316"/>
        <v>0.54941029652021822</v>
      </c>
      <c r="FI108" s="52">
        <f t="shared" ca="1" si="317"/>
        <v>0.50374310488331941</v>
      </c>
      <c r="FK108" s="52">
        <f t="shared" ca="1" si="318"/>
        <v>0.9805634894134897</v>
      </c>
      <c r="FL108" s="59">
        <f t="shared" ca="1" si="319"/>
        <v>24</v>
      </c>
      <c r="FM108" s="59" t="str">
        <f t="shared" ca="1" si="320"/>
        <v>Slope</v>
      </c>
      <c r="FN108" s="52">
        <f t="shared" ca="1" si="321"/>
        <v>0.23333333333333328</v>
      </c>
      <c r="FP108" s="52">
        <f t="shared" ca="1" si="322"/>
        <v>0.54960325818739197</v>
      </c>
      <c r="FQ108" s="52">
        <f t="shared" ca="1" si="323"/>
        <v>0.48035726114216282</v>
      </c>
      <c r="FR108" s="52">
        <f t="shared" ca="1" si="324"/>
        <v>0.40938747228250105</v>
      </c>
      <c r="FS108" s="52">
        <f t="shared" ca="1" si="325"/>
        <v>0.34917500597618428</v>
      </c>
      <c r="FT108" s="52">
        <f t="shared" ca="1" si="326"/>
        <v>0.3</v>
      </c>
      <c r="FU108" s="52">
        <f t="shared" ca="1" si="327"/>
        <v>0.28888888888888886</v>
      </c>
      <c r="FV108" s="52">
        <f t="shared" ca="1" si="328"/>
        <v>0.27777777777777779</v>
      </c>
      <c r="FW108" s="52">
        <f t="shared" ca="1" si="329"/>
        <v>0.26666666666666666</v>
      </c>
      <c r="FX108" s="52">
        <f t="shared" ca="1" si="330"/>
        <v>0.25555555555555554</v>
      </c>
      <c r="FY108" s="52">
        <f t="shared" ca="1" si="331"/>
        <v>0.24444444444444446</v>
      </c>
      <c r="FZ108" s="52">
        <f t="shared" ca="1" si="332"/>
        <v>0.23333333333333331</v>
      </c>
      <c r="GA108" s="52">
        <f t="shared" ca="1" si="333"/>
        <v>0.22222222222222224</v>
      </c>
      <c r="GB108" s="52">
        <f t="shared" ca="1" si="334"/>
        <v>0.21111111111111108</v>
      </c>
      <c r="GC108" s="52">
        <f t="shared" ca="1" si="335"/>
        <v>0.19999999999999998</v>
      </c>
      <c r="GD108" s="52">
        <f t="shared" ca="1" si="336"/>
        <v>0.18888888888888888</v>
      </c>
      <c r="GE108" s="52">
        <f t="shared" ca="1" si="337"/>
        <v>0.17777777777777776</v>
      </c>
      <c r="GF108" s="52">
        <f t="shared" ca="1" si="338"/>
        <v>0.16666666666666666</v>
      </c>
      <c r="GG108" s="52">
        <f t="shared" ca="1" si="339"/>
        <v>0.15612012849556522</v>
      </c>
      <c r="GH108" s="52">
        <f t="shared" ca="1" si="340"/>
        <v>0.17987549137247311</v>
      </c>
      <c r="GI108" s="52">
        <f t="shared" ca="1" si="341"/>
        <v>0.21080446738379213</v>
      </c>
      <c r="GJ108" s="52">
        <f t="shared" ca="1" si="342"/>
        <v>0.24802450678738563</v>
      </c>
      <c r="GK108" s="52">
        <f t="shared" ca="1" si="343"/>
        <v>0.2896675132828227</v>
      </c>
      <c r="GL108" s="52">
        <f t="shared" ca="1" si="344"/>
        <v>0.33124168967237311</v>
      </c>
      <c r="GM108" s="52">
        <f t="shared" ca="1" si="345"/>
        <v>0.36992790155289657</v>
      </c>
      <c r="GN108" s="52">
        <f t="shared" ca="1" si="346"/>
        <v>0.40463227424894099</v>
      </c>
      <c r="GO108" s="52">
        <f t="shared" ca="1" si="347"/>
        <v>0.36848812041593892</v>
      </c>
      <c r="GP108" s="52">
        <f t="shared" ca="1" si="348"/>
        <v>0.32245253912620514</v>
      </c>
      <c r="GQ108" s="52">
        <f t="shared" ca="1" si="349"/>
        <v>0.2790003133491416</v>
      </c>
      <c r="GR108" s="52">
        <f t="shared" ca="1" si="350"/>
        <v>0.23846815432962626</v>
      </c>
      <c r="GS108" s="52">
        <f t="shared" ca="1" si="351"/>
        <v>0.20535898772896163</v>
      </c>
      <c r="GT108" s="52">
        <f t="shared" ca="1" si="352"/>
        <v>0.17902547940555089</v>
      </c>
      <c r="GV108" s="52">
        <f t="shared" ca="1" si="353"/>
        <v>0.54960325818739197</v>
      </c>
      <c r="GW108" s="59">
        <f t="shared" ca="1" si="354"/>
        <v>0</v>
      </c>
      <c r="GX108" s="52">
        <f t="shared" ca="1" si="355"/>
        <v>0.64880977456217614</v>
      </c>
      <c r="GY108" s="52" t="str">
        <f t="shared" ca="1" si="356"/>
        <v>Slope</v>
      </c>
      <c r="GZ108" s="52">
        <f t="shared" ca="1" si="357"/>
        <v>1</v>
      </c>
      <c r="HB108" s="58">
        <f t="shared" si="358"/>
        <v>3.9465031027793897E-2</v>
      </c>
      <c r="HC108" s="58"/>
      <c r="HE108" s="52">
        <f t="shared" si="359"/>
        <v>0.80464809641242019</v>
      </c>
      <c r="HF108" s="52">
        <f t="shared" si="360"/>
        <v>0</v>
      </c>
      <c r="HH108" s="52">
        <f t="shared" ca="1" si="361"/>
        <v>0.64880977456217614</v>
      </c>
      <c r="HI108" s="52" t="str">
        <f t="shared" ca="1" si="362"/>
        <v>Slope</v>
      </c>
      <c r="HJ108" s="59">
        <f t="shared" ca="1" si="363"/>
        <v>2</v>
      </c>
      <c r="HK108" s="52">
        <f t="shared" ca="1" si="364"/>
        <v>1</v>
      </c>
      <c r="HL108" s="52">
        <f t="shared" si="365"/>
        <v>0</v>
      </c>
      <c r="HM108" s="52">
        <f t="shared" si="366"/>
        <v>20</v>
      </c>
      <c r="HN108" s="52">
        <f t="shared" si="367"/>
        <v>-20</v>
      </c>
      <c r="HP108" s="52">
        <f t="shared" si="375"/>
        <v>2.5454108044505154E-3</v>
      </c>
      <c r="HR108" s="52">
        <f t="shared" si="368"/>
        <v>3.203768980574268E-4</v>
      </c>
      <c r="HS108">
        <f t="shared" si="369"/>
        <v>4.4319695024825547E-3</v>
      </c>
    </row>
    <row r="109" spans="1:227" x14ac:dyDescent="0.2">
      <c r="A109" s="45">
        <v>71</v>
      </c>
      <c r="B109" s="35">
        <f t="shared" si="214"/>
        <v>8.1018518518518601E-3</v>
      </c>
      <c r="C109" s="28">
        <v>3.9465031027793902</v>
      </c>
      <c r="D109" s="95">
        <v>0</v>
      </c>
      <c r="E109" s="95">
        <v>999999</v>
      </c>
      <c r="F109" s="37">
        <f t="shared" si="202"/>
        <v>166666.5</v>
      </c>
      <c r="G109" s="38">
        <f t="shared" si="205"/>
        <v>0</v>
      </c>
      <c r="H109" s="102">
        <v>20</v>
      </c>
      <c r="I109" s="102">
        <v>2000</v>
      </c>
      <c r="J109" s="28">
        <v>8.8887220621109009</v>
      </c>
      <c r="K109" s="126">
        <f t="shared" si="206"/>
        <v>8.8887220621109014E-2</v>
      </c>
      <c r="L109" s="30">
        <f t="shared" si="203"/>
        <v>8.8887220621109014E-2</v>
      </c>
      <c r="M109" s="101">
        <f t="shared" si="204"/>
        <v>3.9465031027793902</v>
      </c>
      <c r="N109" s="103">
        <f t="shared" si="215"/>
        <v>2.4711094796657554E-3</v>
      </c>
      <c r="Q109">
        <f t="shared" si="376"/>
        <v>5.0000000000000001E-4</v>
      </c>
      <c r="R109" s="84">
        <f t="shared" si="370"/>
        <v>0.95166163141993954</v>
      </c>
      <c r="S109" s="84">
        <f t="shared" si="371"/>
        <v>4.8338368580060423E-2</v>
      </c>
      <c r="T109">
        <f t="shared" si="372"/>
        <v>0.79050697017703164</v>
      </c>
      <c r="U109" s="84">
        <f t="shared" si="373"/>
        <v>3.0000000000000001E-3</v>
      </c>
      <c r="V109" s="84">
        <f t="shared" si="374"/>
        <v>1.4999999999999999E-2</v>
      </c>
      <c r="X109">
        <v>5.0000000000000001E-4</v>
      </c>
      <c r="Y109">
        <v>0.95166163141993954</v>
      </c>
      <c r="Z109">
        <v>4.8338368580060423E-2</v>
      </c>
      <c r="AA109">
        <v>0.79050697017703164</v>
      </c>
      <c r="AD109" s="52">
        <f t="shared" ca="1" si="216"/>
        <v>0.97790621835288027</v>
      </c>
      <c r="AE109" s="52">
        <f t="shared" ca="1" si="216"/>
        <v>0.99999999999999989</v>
      </c>
      <c r="AF109" s="52">
        <f t="shared" ca="1" si="216"/>
        <v>0.98627289479063862</v>
      </c>
      <c r="AG109" s="52">
        <f t="shared" ca="1" si="207"/>
        <v>0.95698764099283928</v>
      </c>
      <c r="AH109" s="52">
        <f t="shared" ca="1" si="207"/>
        <v>0.92022876687431077</v>
      </c>
      <c r="AI109" s="52">
        <f t="shared" ca="1" si="207"/>
        <v>0.87737722904344384</v>
      </c>
      <c r="AJ109" s="52">
        <f t="shared" ca="1" si="207"/>
        <v>0.83112034298608461</v>
      </c>
      <c r="AK109" s="52">
        <f t="shared" ca="1" si="208"/>
        <v>0.78135567966610842</v>
      </c>
      <c r="AL109" s="52">
        <f t="shared" ca="1" si="208"/>
        <v>0.73125973222648233</v>
      </c>
      <c r="AM109" s="52">
        <f t="shared" ca="1" si="208"/>
        <v>0.68264211792045559</v>
      </c>
      <c r="AN109" s="52">
        <f t="shared" ca="1" si="208"/>
        <v>0.6395208636954417</v>
      </c>
      <c r="AO109" s="52">
        <f t="shared" ca="1" si="209"/>
        <v>0.59498838194076797</v>
      </c>
      <c r="AP109" s="52">
        <f t="shared" ca="1" si="209"/>
        <v>0.54633224455524487</v>
      </c>
      <c r="AQ109" s="52">
        <f t="shared" ca="1" si="209"/>
        <v>0.49026393975067861</v>
      </c>
      <c r="AR109" s="52">
        <f t="shared" ca="1" si="209"/>
        <v>0.42793439899396929</v>
      </c>
      <c r="AS109" s="52">
        <f t="shared" ca="1" si="210"/>
        <v>0.35870290597026916</v>
      </c>
      <c r="AT109" s="52">
        <f t="shared" ca="1" si="210"/>
        <v>0.28272492835763086</v>
      </c>
      <c r="AU109" s="52">
        <f t="shared" ca="1" si="210"/>
        <v>0.20281477055726471</v>
      </c>
      <c r="AV109" s="52">
        <f t="shared" ca="1" si="210"/>
        <v>0.10623166511489278</v>
      </c>
      <c r="AW109" s="52">
        <f t="shared" ca="1" si="211"/>
        <v>-9.3023660366245518E-3</v>
      </c>
      <c r="AX109" s="52">
        <f t="shared" ca="1" si="211"/>
        <v>-0.14247239300030118</v>
      </c>
      <c r="AY109" s="52">
        <f t="shared" ca="1" si="211"/>
        <v>-0.29980594027459939</v>
      </c>
      <c r="AZ109" s="52">
        <f t="shared" ca="1" si="211"/>
        <v>-0.47475543332183101</v>
      </c>
      <c r="BA109" s="52">
        <f t="shared" ca="1" si="212"/>
        <v>-0.65283810337147252</v>
      </c>
      <c r="BB109" s="52">
        <f t="shared" ca="1" si="212"/>
        <v>-0.79335448270098996</v>
      </c>
      <c r="BC109" s="52">
        <f t="shared" ca="1" si="212"/>
        <v>-0.89553863716389104</v>
      </c>
      <c r="BD109" s="52">
        <f t="shared" ca="1" si="212"/>
        <v>-0.94580339381149026</v>
      </c>
      <c r="BE109" s="52">
        <f t="shared" ca="1" si="213"/>
        <v>-0.94243605778498618</v>
      </c>
      <c r="BF109" s="52">
        <f t="shared" ca="1" si="213"/>
        <v>-0.90695140215195735</v>
      </c>
      <c r="BG109" s="52">
        <f t="shared" ca="1" si="213"/>
        <v>-0.86878480460092855</v>
      </c>
      <c r="BH109" s="52">
        <f t="shared" ca="1" si="213"/>
        <v>-0.82839374239005192</v>
      </c>
      <c r="BJ109" s="52">
        <f t="shared" si="217"/>
        <v>4.4443610310554507E-3</v>
      </c>
      <c r="BK109" s="52">
        <f t="shared" si="218"/>
        <v>-7.387838537294052E-3</v>
      </c>
      <c r="BL109" s="52">
        <f t="shared" si="219"/>
        <v>-3.6939192686470261E-4</v>
      </c>
      <c r="BM109" s="52">
        <f t="shared" si="220"/>
        <v>-3.6939192686470261E-4</v>
      </c>
      <c r="BN109" s="52">
        <f t="shared" si="221"/>
        <v>0</v>
      </c>
      <c r="BO109" s="52">
        <f t="shared" si="222"/>
        <v>0</v>
      </c>
      <c r="BP109" s="52">
        <f t="shared" si="223"/>
        <v>4.716888295373655E-3</v>
      </c>
      <c r="BQ109" s="52">
        <f t="shared" si="224"/>
        <v>0.05</v>
      </c>
      <c r="BS109" s="52">
        <f t="shared" ca="1" si="225"/>
        <v>-0.55920782048375339</v>
      </c>
      <c r="BT109" s="52">
        <f t="shared" ca="1" si="226"/>
        <v>-0.73878385372940525</v>
      </c>
      <c r="BU109" s="52">
        <f t="shared" ca="1" si="227"/>
        <v>-0.88608791931502229</v>
      </c>
      <c r="BV109" s="52">
        <f t="shared" ca="1" si="228"/>
        <v>-1.0035310336538856</v>
      </c>
      <c r="BW109" s="52">
        <f t="shared" ca="1" si="229"/>
        <v>-1.095706522464752</v>
      </c>
      <c r="BX109" s="52">
        <f t="shared" ca="1" si="230"/>
        <v>-1.166858162670847</v>
      </c>
      <c r="BY109" s="52">
        <f t="shared" ca="1" si="231"/>
        <v>-1.2181635971271223</v>
      </c>
      <c r="BZ109" s="52">
        <f t="shared" ca="1" si="232"/>
        <v>-1.2530504017467463</v>
      </c>
      <c r="CA109" s="52">
        <f t="shared" ca="1" si="233"/>
        <v>-1.2742311017167183</v>
      </c>
      <c r="CB109" s="52">
        <f t="shared" ca="1" si="234"/>
        <v>-1.2894018494914614</v>
      </c>
      <c r="CC109" s="52">
        <f t="shared" ca="1" si="235"/>
        <v>-1.3016886726742791</v>
      </c>
      <c r="CD109" s="52">
        <f t="shared" ca="1" si="236"/>
        <v>-1.2972144918936874</v>
      </c>
      <c r="CE109" s="52">
        <f t="shared" ca="1" si="237"/>
        <v>-1.2731538253926462</v>
      </c>
      <c r="CF109" s="52">
        <f t="shared" ca="1" si="238"/>
        <v>-1.2284514887799176</v>
      </c>
      <c r="CG109" s="52">
        <f t="shared" ca="1" si="239"/>
        <v>-1.1675652019198866</v>
      </c>
      <c r="CH109" s="52">
        <f t="shared" ca="1" si="240"/>
        <v>-1.0908632889510164</v>
      </c>
      <c r="CI109" s="52">
        <f t="shared" ca="1" si="241"/>
        <v>-0.99858588509021284</v>
      </c>
      <c r="CJ109" s="52">
        <f t="shared" ca="1" si="242"/>
        <v>-0.89398646312615582</v>
      </c>
      <c r="CK109" s="52">
        <f t="shared" ca="1" si="243"/>
        <v>-0.76786620175886544</v>
      </c>
      <c r="CL109" s="52">
        <f t="shared" ca="1" si="244"/>
        <v>-0.62287275021475164</v>
      </c>
      <c r="CM109" s="52">
        <f t="shared" ca="1" si="245"/>
        <v>-0.46461039739510707</v>
      </c>
      <c r="CN109" s="52">
        <f t="shared" ca="1" si="246"/>
        <v>-0.30655453489312251</v>
      </c>
      <c r="CO109" s="52">
        <f t="shared" ca="1" si="247"/>
        <v>-0.15716256591821881</v>
      </c>
      <c r="CP109" s="52">
        <f t="shared" ca="1" si="248"/>
        <v>-1.971611449675215E-2</v>
      </c>
      <c r="CQ109" s="52">
        <f t="shared" ca="1" si="249"/>
        <v>9.4256034841941186E-2</v>
      </c>
      <c r="CR109" s="52">
        <f t="shared" ca="1" si="250"/>
        <v>0.19902944537780934</v>
      </c>
      <c r="CS109" s="52">
        <f t="shared" ca="1" si="251"/>
        <v>0.29605278937566665</v>
      </c>
      <c r="CT109" s="52">
        <f t="shared" ca="1" si="252"/>
        <v>0.38431593310087925</v>
      </c>
      <c r="CU109" s="52">
        <f t="shared" ca="1" si="253"/>
        <v>0.45031009956953988</v>
      </c>
      <c r="CV109" s="52">
        <f t="shared" ca="1" si="254"/>
        <v>0.49597729120643869</v>
      </c>
      <c r="CW109" s="52">
        <f t="shared" ca="1" si="255"/>
        <v>0.53231598112371659</v>
      </c>
      <c r="CY109" s="51" t="str">
        <f t="shared" ca="1" si="256"/>
        <v>Slope</v>
      </c>
      <c r="CZ109" s="51" t="str">
        <f t="shared" ca="1" si="257"/>
        <v>Slope</v>
      </c>
      <c r="DA109" s="51" t="str">
        <f t="shared" ca="1" si="258"/>
        <v>Slope</v>
      </c>
      <c r="DB109" s="51" t="str">
        <f t="shared" ca="1" si="259"/>
        <v>Slope</v>
      </c>
      <c r="DC109" s="51" t="str">
        <f t="shared" ca="1" si="260"/>
        <v>Slope</v>
      </c>
      <c r="DD109" s="51" t="str">
        <f t="shared" ca="1" si="261"/>
        <v>Slope</v>
      </c>
      <c r="DE109" s="51" t="str">
        <f t="shared" ca="1" si="262"/>
        <v>Slope</v>
      </c>
      <c r="DF109" s="51" t="str">
        <f t="shared" ca="1" si="263"/>
        <v>Slope</v>
      </c>
      <c r="DG109" s="51" t="str">
        <f t="shared" ca="1" si="264"/>
        <v>Slope</v>
      </c>
      <c r="DH109" s="51" t="str">
        <f t="shared" ca="1" si="265"/>
        <v>Slope</v>
      </c>
      <c r="DI109" s="51" t="str">
        <f t="shared" ca="1" si="266"/>
        <v>Slope</v>
      </c>
      <c r="DJ109" s="51" t="str">
        <f t="shared" ca="1" si="267"/>
        <v>Slope</v>
      </c>
      <c r="DK109" s="51" t="str">
        <f t="shared" ca="1" si="268"/>
        <v>Slope</v>
      </c>
      <c r="DL109" s="51" t="str">
        <f t="shared" ca="1" si="269"/>
        <v>Slope</v>
      </c>
      <c r="DM109" s="51" t="str">
        <f t="shared" ca="1" si="270"/>
        <v>Slope</v>
      </c>
      <c r="DN109" s="51" t="str">
        <f t="shared" ca="1" si="271"/>
        <v>Slope</v>
      </c>
      <c r="DO109" s="51" t="str">
        <f t="shared" ca="1" si="272"/>
        <v>Slope</v>
      </c>
      <c r="DP109" s="51" t="str">
        <f t="shared" ca="1" si="273"/>
        <v>Slope</v>
      </c>
      <c r="DQ109" s="51" t="str">
        <f t="shared" ca="1" si="274"/>
        <v>Slope</v>
      </c>
      <c r="DR109" s="51" t="str">
        <f t="shared" ca="1" si="275"/>
        <v>Slope</v>
      </c>
      <c r="DS109" s="51" t="str">
        <f t="shared" ca="1" si="276"/>
        <v>Slope</v>
      </c>
      <c r="DT109" s="51" t="str">
        <f t="shared" ca="1" si="277"/>
        <v>Slope</v>
      </c>
      <c r="DU109" s="51" t="str">
        <f t="shared" ca="1" si="278"/>
        <v>Slope</v>
      </c>
      <c r="DV109" s="51" t="str">
        <f t="shared" ca="1" si="279"/>
        <v>Slope</v>
      </c>
      <c r="DW109" s="51" t="str">
        <f t="shared" ca="1" si="280"/>
        <v>Slope</v>
      </c>
      <c r="DX109" s="51" t="str">
        <f t="shared" ca="1" si="281"/>
        <v>Slope</v>
      </c>
      <c r="DY109" s="51" t="str">
        <f t="shared" ca="1" si="282"/>
        <v>Slope</v>
      </c>
      <c r="DZ109" s="51" t="str">
        <f t="shared" ca="1" si="283"/>
        <v>Slope</v>
      </c>
      <c r="EA109" s="51" t="str">
        <f t="shared" ca="1" si="284"/>
        <v>Slope</v>
      </c>
      <c r="EB109" s="51" t="str">
        <f t="shared" ca="1" si="285"/>
        <v>Slope</v>
      </c>
      <c r="EC109" s="51" t="str">
        <f t="shared" ca="1" si="286"/>
        <v>Slope</v>
      </c>
      <c r="EE109" s="52">
        <f t="shared" ca="1" si="287"/>
        <v>0.4411615714431113</v>
      </c>
      <c r="EF109" s="52">
        <f t="shared" ca="1" si="288"/>
        <v>0.26158553819745944</v>
      </c>
      <c r="EG109" s="52">
        <f t="shared" ca="1" si="289"/>
        <v>0.11428147261184241</v>
      </c>
      <c r="EH109" s="52">
        <f t="shared" ca="1" si="290"/>
        <v>0</v>
      </c>
      <c r="EI109" s="52">
        <f t="shared" ca="1" si="291"/>
        <v>0</v>
      </c>
      <c r="EJ109" s="52">
        <f t="shared" ca="1" si="292"/>
        <v>0</v>
      </c>
      <c r="EK109" s="52">
        <f t="shared" ca="1" si="293"/>
        <v>0</v>
      </c>
      <c r="EL109" s="52">
        <f t="shared" ca="1" si="294"/>
        <v>0</v>
      </c>
      <c r="EM109" s="52">
        <f t="shared" ca="1" si="295"/>
        <v>0</v>
      </c>
      <c r="EN109" s="52">
        <f t="shared" ca="1" si="296"/>
        <v>0</v>
      </c>
      <c r="EO109" s="52">
        <f t="shared" ca="1" si="297"/>
        <v>0</v>
      </c>
      <c r="EP109" s="52">
        <f t="shared" ca="1" si="298"/>
        <v>0</v>
      </c>
      <c r="EQ109" s="52">
        <f t="shared" ca="1" si="299"/>
        <v>0</v>
      </c>
      <c r="ER109" s="52">
        <f t="shared" ca="1" si="300"/>
        <v>0</v>
      </c>
      <c r="ES109" s="52">
        <f t="shared" ca="1" si="301"/>
        <v>0</v>
      </c>
      <c r="ET109" s="52">
        <f t="shared" ca="1" si="302"/>
        <v>0</v>
      </c>
      <c r="EU109" s="52">
        <f t="shared" ca="1" si="303"/>
        <v>1.7835068366518492E-3</v>
      </c>
      <c r="EV109" s="52">
        <f t="shared" ca="1" si="304"/>
        <v>0.10638292880070888</v>
      </c>
      <c r="EW109" s="52">
        <f t="shared" ca="1" si="305"/>
        <v>0.23250319016799925</v>
      </c>
      <c r="EX109" s="52">
        <f t="shared" ca="1" si="306"/>
        <v>0.37749664171211306</v>
      </c>
      <c r="EY109" s="52">
        <f t="shared" ca="1" si="307"/>
        <v>0.53575899453175757</v>
      </c>
      <c r="EZ109" s="52">
        <f t="shared" ca="1" si="308"/>
        <v>0.69381485703374213</v>
      </c>
      <c r="FA109" s="52">
        <f t="shared" ca="1" si="309"/>
        <v>0.84320682600864583</v>
      </c>
      <c r="FB109" s="52">
        <f t="shared" ca="1" si="310"/>
        <v>0.98065327743011255</v>
      </c>
      <c r="FC109" s="52">
        <f t="shared" ca="1" si="311"/>
        <v>0.90537457323119408</v>
      </c>
      <c r="FD109" s="52">
        <f t="shared" ca="1" si="312"/>
        <v>0.800601162695326</v>
      </c>
      <c r="FE109" s="52">
        <f t="shared" ca="1" si="313"/>
        <v>0.7035778186974686</v>
      </c>
      <c r="FF109" s="52">
        <f t="shared" ca="1" si="314"/>
        <v>0.615314674972256</v>
      </c>
      <c r="FG109" s="52">
        <f t="shared" ca="1" si="315"/>
        <v>0.54932050850359548</v>
      </c>
      <c r="FH109" s="52">
        <f t="shared" ca="1" si="316"/>
        <v>0.50365331686669657</v>
      </c>
      <c r="FI109" s="52">
        <f t="shared" ca="1" si="317"/>
        <v>0.46731462694941872</v>
      </c>
      <c r="FK109" s="52">
        <f t="shared" ca="1" si="318"/>
        <v>0.98065327743011255</v>
      </c>
      <c r="FL109" s="59">
        <f t="shared" ca="1" si="319"/>
        <v>23</v>
      </c>
      <c r="FM109" s="59" t="str">
        <f t="shared" ca="1" si="320"/>
        <v>Slope</v>
      </c>
      <c r="FN109" s="52">
        <f t="shared" ca="1" si="321"/>
        <v>0.26666666666666672</v>
      </c>
      <c r="FP109" s="52">
        <f t="shared" ca="1" si="322"/>
        <v>0.48038719048103706</v>
      </c>
      <c r="FQ109" s="52">
        <f t="shared" ca="1" si="323"/>
        <v>0.42052851273248648</v>
      </c>
      <c r="FR109" s="52">
        <f t="shared" ca="1" si="324"/>
        <v>0.36031604642616966</v>
      </c>
      <c r="FS109" s="52">
        <f t="shared" ca="1" si="325"/>
        <v>0.31111111111111112</v>
      </c>
      <c r="FT109" s="52">
        <f t="shared" ca="1" si="326"/>
        <v>0.3</v>
      </c>
      <c r="FU109" s="52">
        <f t="shared" ca="1" si="327"/>
        <v>0.28888888888888886</v>
      </c>
      <c r="FV109" s="52">
        <f t="shared" ca="1" si="328"/>
        <v>0.27777777777777779</v>
      </c>
      <c r="FW109" s="52">
        <f t="shared" ca="1" si="329"/>
        <v>0.26666666666666666</v>
      </c>
      <c r="FX109" s="52">
        <f t="shared" ca="1" si="330"/>
        <v>0.25555555555555554</v>
      </c>
      <c r="FY109" s="52">
        <f t="shared" ca="1" si="331"/>
        <v>0.24444444444444446</v>
      </c>
      <c r="FZ109" s="52">
        <f t="shared" ca="1" si="332"/>
        <v>0.23333333333333331</v>
      </c>
      <c r="GA109" s="52">
        <f t="shared" ca="1" si="333"/>
        <v>0.22222222222222224</v>
      </c>
      <c r="GB109" s="52">
        <f t="shared" ca="1" si="334"/>
        <v>0.21111111111111108</v>
      </c>
      <c r="GC109" s="52">
        <f t="shared" ca="1" si="335"/>
        <v>0.19999999999999998</v>
      </c>
      <c r="GD109" s="52">
        <f t="shared" ca="1" si="336"/>
        <v>0.18888888888888888</v>
      </c>
      <c r="GE109" s="52">
        <f t="shared" ca="1" si="337"/>
        <v>0.17777777777777776</v>
      </c>
      <c r="GF109" s="52">
        <f t="shared" ca="1" si="338"/>
        <v>0.1672611689455506</v>
      </c>
      <c r="GG109" s="52">
        <f t="shared" ca="1" si="339"/>
        <v>0.19101653182245851</v>
      </c>
      <c r="GH109" s="52">
        <f t="shared" ca="1" si="340"/>
        <v>0.22194550783377751</v>
      </c>
      <c r="GI109" s="52">
        <f t="shared" ca="1" si="341"/>
        <v>0.25916554723737101</v>
      </c>
      <c r="GJ109" s="52">
        <f t="shared" ca="1" si="342"/>
        <v>0.30080855373280807</v>
      </c>
      <c r="GK109" s="52">
        <f t="shared" ca="1" si="343"/>
        <v>0.34238273012235848</v>
      </c>
      <c r="GL109" s="52">
        <f t="shared" ca="1" si="344"/>
        <v>0.38106894200288188</v>
      </c>
      <c r="GM109" s="52">
        <f t="shared" ca="1" si="345"/>
        <v>0.41577331469892642</v>
      </c>
      <c r="GN109" s="52">
        <f t="shared" ca="1" si="346"/>
        <v>0.37956930218817575</v>
      </c>
      <c r="GO109" s="52">
        <f t="shared" ca="1" si="347"/>
        <v>0.33353372089844197</v>
      </c>
      <c r="GP109" s="52">
        <f t="shared" ca="1" si="348"/>
        <v>0.29008149512137837</v>
      </c>
      <c r="GQ109" s="52">
        <f t="shared" ca="1" si="349"/>
        <v>0.24954933610186308</v>
      </c>
      <c r="GR109" s="52">
        <f t="shared" ca="1" si="350"/>
        <v>0.21644016950119849</v>
      </c>
      <c r="GS109" s="52">
        <f t="shared" ca="1" si="351"/>
        <v>0.19010666117778774</v>
      </c>
      <c r="GT109" s="52">
        <f t="shared" ca="1" si="352"/>
        <v>0.16688265342758399</v>
      </c>
      <c r="GV109" s="52">
        <f t="shared" ca="1" si="353"/>
        <v>0.48038719048103706</v>
      </c>
      <c r="GW109" s="59">
        <f t="shared" ca="1" si="354"/>
        <v>0</v>
      </c>
      <c r="GX109" s="52">
        <f t="shared" ca="1" si="355"/>
        <v>0.4411615714431113</v>
      </c>
      <c r="GY109" s="52" t="str">
        <f t="shared" ca="1" si="356"/>
        <v>Slope</v>
      </c>
      <c r="GZ109" s="52">
        <f t="shared" ca="1" si="357"/>
        <v>1</v>
      </c>
      <c r="HB109" s="58">
        <f t="shared" si="358"/>
        <v>8.8887220621109014E-2</v>
      </c>
      <c r="HC109" s="58"/>
      <c r="HE109" s="52">
        <f t="shared" si="359"/>
        <v>0.56000825792551034</v>
      </c>
      <c r="HF109" s="52">
        <f t="shared" si="360"/>
        <v>0</v>
      </c>
      <c r="HH109" s="52">
        <f t="shared" ca="1" si="361"/>
        <v>0.4411615714431113</v>
      </c>
      <c r="HI109" s="52" t="str">
        <f t="shared" ca="1" si="362"/>
        <v>Slope</v>
      </c>
      <c r="HJ109" s="59">
        <f t="shared" ca="1" si="363"/>
        <v>2</v>
      </c>
      <c r="HK109" s="52">
        <f t="shared" ca="1" si="364"/>
        <v>1</v>
      </c>
      <c r="HL109" s="52">
        <f t="shared" si="365"/>
        <v>0</v>
      </c>
      <c r="HM109" s="52">
        <f t="shared" si="366"/>
        <v>20</v>
      </c>
      <c r="HN109" s="52">
        <f t="shared" si="367"/>
        <v>-20</v>
      </c>
      <c r="HP109" s="52">
        <f t="shared" si="375"/>
        <v>2.4711094796657554E-3</v>
      </c>
      <c r="HR109" s="52">
        <f t="shared" si="368"/>
        <v>3.3791951383966098E-4</v>
      </c>
      <c r="HS109">
        <f t="shared" si="369"/>
        <v>4.716888295373655E-3</v>
      </c>
    </row>
    <row r="110" spans="1:227" x14ac:dyDescent="0.2">
      <c r="A110" s="45">
        <v>72</v>
      </c>
      <c r="B110" s="35">
        <f t="shared" si="214"/>
        <v>8.217592592592601E-3</v>
      </c>
      <c r="C110" s="28">
        <v>8.8887220621109009</v>
      </c>
      <c r="D110" s="95">
        <v>0</v>
      </c>
      <c r="E110" s="95">
        <v>999999</v>
      </c>
      <c r="F110" s="37">
        <f t="shared" si="202"/>
        <v>166666.5</v>
      </c>
      <c r="G110" s="38">
        <f t="shared" si="205"/>
        <v>0</v>
      </c>
      <c r="H110" s="102">
        <v>20</v>
      </c>
      <c r="I110" s="102">
        <v>2000</v>
      </c>
      <c r="J110" s="28">
        <v>12.791930437088</v>
      </c>
      <c r="K110" s="126">
        <f t="shared" si="206"/>
        <v>0.12791930437088</v>
      </c>
      <c r="L110" s="30">
        <f t="shared" si="203"/>
        <v>0.12791930437088</v>
      </c>
      <c r="M110" s="101">
        <f t="shared" si="204"/>
        <v>8.8887220621109009</v>
      </c>
      <c r="N110" s="103">
        <f t="shared" si="215"/>
        <v>1.951604187488549E-3</v>
      </c>
      <c r="Q110">
        <f t="shared" si="376"/>
        <v>6.0000000000000006E-4</v>
      </c>
      <c r="R110" s="84">
        <f t="shared" si="370"/>
        <v>0.94561933534743203</v>
      </c>
      <c r="S110" s="84">
        <f t="shared" si="371"/>
        <v>5.4380664652567974E-2</v>
      </c>
      <c r="T110">
        <f t="shared" si="372"/>
        <v>0.79446221180707843</v>
      </c>
      <c r="U110" s="84">
        <f t="shared" si="373"/>
        <v>3.6000000000000003E-3</v>
      </c>
      <c r="V110" s="84">
        <f t="shared" si="374"/>
        <v>1.8000000000000002E-2</v>
      </c>
      <c r="X110">
        <v>6.0000000000000006E-4</v>
      </c>
      <c r="Y110">
        <v>0.94561933534743203</v>
      </c>
      <c r="Z110">
        <v>5.4380664652567974E-2</v>
      </c>
      <c r="AA110">
        <v>0.79446221180707843</v>
      </c>
      <c r="AD110" s="52">
        <f t="shared" ca="1" si="216"/>
        <v>0.98627289479063884</v>
      </c>
      <c r="AE110" s="52">
        <f t="shared" ca="1" si="216"/>
        <v>1.0000000000000002</v>
      </c>
      <c r="AF110" s="52">
        <f t="shared" ca="1" si="216"/>
        <v>0.99079425723437875</v>
      </c>
      <c r="AG110" s="52">
        <f t="shared" ca="1" si="207"/>
        <v>0.96869845270059918</v>
      </c>
      <c r="AH110" s="52">
        <f t="shared" ca="1" si="207"/>
        <v>0.93792334871197947</v>
      </c>
      <c r="AI110" s="52">
        <f t="shared" ca="1" si="207"/>
        <v>0.90205276658117595</v>
      </c>
      <c r="AJ110" s="52">
        <f t="shared" ca="1" si="207"/>
        <v>0.86138731551956338</v>
      </c>
      <c r="AK110" s="52">
        <f t="shared" ca="1" si="208"/>
        <v>0.81784595268793492</v>
      </c>
      <c r="AL110" s="52">
        <f t="shared" ca="1" si="208"/>
        <v>0.77333923497622659</v>
      </c>
      <c r="AM110" s="52">
        <f t="shared" ca="1" si="208"/>
        <v>0.73189315837075364</v>
      </c>
      <c r="AN110" s="52">
        <f t="shared" ca="1" si="208"/>
        <v>0.68895613830972713</v>
      </c>
      <c r="AO110" s="52">
        <f t="shared" ca="1" si="209"/>
        <v>0.64262158009750747</v>
      </c>
      <c r="AP110" s="52">
        <f t="shared" ca="1" si="209"/>
        <v>0.59083792723273632</v>
      </c>
      <c r="AQ110" s="52">
        <f t="shared" ca="1" si="209"/>
        <v>0.5341648925438407</v>
      </c>
      <c r="AR110" s="52">
        <f t="shared" ca="1" si="209"/>
        <v>0.47099248908300878</v>
      </c>
      <c r="AS110" s="52">
        <f t="shared" ca="1" si="210"/>
        <v>0.40031902907136019</v>
      </c>
      <c r="AT110" s="52">
        <f t="shared" ca="1" si="210"/>
        <v>0.32493758946529644</v>
      </c>
      <c r="AU110" s="52">
        <f t="shared" ca="1" si="210"/>
        <v>0.23391762756020823</v>
      </c>
      <c r="AV110" s="52">
        <f t="shared" ca="1" si="210"/>
        <v>0.12409132912824394</v>
      </c>
      <c r="AW110" s="52">
        <f t="shared" ca="1" si="211"/>
        <v>-5.2433372891393963E-3</v>
      </c>
      <c r="AX110" s="52">
        <f t="shared" ca="1" si="211"/>
        <v>-0.16262034435579556</v>
      </c>
      <c r="AY110" s="52">
        <f t="shared" ca="1" si="211"/>
        <v>-0.3466418927948044</v>
      </c>
      <c r="AZ110" s="52">
        <f t="shared" ca="1" si="211"/>
        <v>-0.54583411991081754</v>
      </c>
      <c r="BA110" s="52">
        <f t="shared" ca="1" si="212"/>
        <v>-0.71486527822384938</v>
      </c>
      <c r="BB110" s="52">
        <f t="shared" ca="1" si="212"/>
        <v>-0.84886293194195661</v>
      </c>
      <c r="BC110" s="52">
        <f t="shared" ca="1" si="212"/>
        <v>-0.93377798941187518</v>
      </c>
      <c r="BD110" s="52">
        <f t="shared" ca="1" si="212"/>
        <v>-0.96260193408597317</v>
      </c>
      <c r="BE110" s="52">
        <f t="shared" ca="1" si="213"/>
        <v>-0.94861696808458562</v>
      </c>
      <c r="BF110" s="52">
        <f t="shared" ca="1" si="213"/>
        <v>-0.92170588009249022</v>
      </c>
      <c r="BG110" s="52">
        <f t="shared" ca="1" si="213"/>
        <v>-0.89110854473180956</v>
      </c>
      <c r="BH110" s="52">
        <f t="shared" ca="1" si="213"/>
        <v>-0.85497892980833856</v>
      </c>
      <c r="BJ110" s="52">
        <f t="shared" si="217"/>
        <v>6.3959652185439997E-3</v>
      </c>
      <c r="BK110" s="52">
        <f t="shared" si="218"/>
        <v>-8.8608791931502253E-3</v>
      </c>
      <c r="BL110" s="52">
        <f t="shared" si="219"/>
        <v>-4.4304395965751123E-4</v>
      </c>
      <c r="BM110" s="52">
        <f t="shared" si="220"/>
        <v>-4.4304395965751123E-4</v>
      </c>
      <c r="BN110" s="52">
        <f t="shared" si="221"/>
        <v>0</v>
      </c>
      <c r="BO110" s="52">
        <f t="shared" si="222"/>
        <v>0</v>
      </c>
      <c r="BP110" s="52">
        <f t="shared" si="223"/>
        <v>5.0485577599843319E-3</v>
      </c>
      <c r="BQ110" s="52">
        <f t="shared" si="224"/>
        <v>0.05</v>
      </c>
      <c r="BS110" s="52">
        <f t="shared" ca="1" si="225"/>
        <v>-0.73878385372940525</v>
      </c>
      <c r="BT110" s="52">
        <f t="shared" ca="1" si="226"/>
        <v>-0.88608791931502229</v>
      </c>
      <c r="BU110" s="52">
        <f t="shared" ca="1" si="227"/>
        <v>-1.0035310336538856</v>
      </c>
      <c r="BV110" s="52">
        <f t="shared" ca="1" si="228"/>
        <v>-1.095706522464752</v>
      </c>
      <c r="BW110" s="52">
        <f t="shared" ca="1" si="229"/>
        <v>-1.166858162670847</v>
      </c>
      <c r="BX110" s="52">
        <f t="shared" ca="1" si="230"/>
        <v>-1.2181635971271223</v>
      </c>
      <c r="BY110" s="52">
        <f t="shared" ca="1" si="231"/>
        <v>-1.2530504017467463</v>
      </c>
      <c r="BZ110" s="52">
        <f t="shared" ca="1" si="232"/>
        <v>-1.2742311017167183</v>
      </c>
      <c r="CA110" s="52">
        <f t="shared" ca="1" si="233"/>
        <v>-1.2894018494914614</v>
      </c>
      <c r="CB110" s="52">
        <f t="shared" ca="1" si="234"/>
        <v>-1.3016886726742791</v>
      </c>
      <c r="CC110" s="52">
        <f t="shared" ca="1" si="235"/>
        <v>-1.2972144918936874</v>
      </c>
      <c r="CD110" s="52">
        <f t="shared" ca="1" si="236"/>
        <v>-1.2731538253926462</v>
      </c>
      <c r="CE110" s="52">
        <f t="shared" ca="1" si="237"/>
        <v>-1.2284514887799176</v>
      </c>
      <c r="CF110" s="52">
        <f t="shared" ca="1" si="238"/>
        <v>-1.1675652019198866</v>
      </c>
      <c r="CG110" s="52">
        <f t="shared" ca="1" si="239"/>
        <v>-1.0908632889510164</v>
      </c>
      <c r="CH110" s="52">
        <f t="shared" ca="1" si="240"/>
        <v>-0.99858588509021284</v>
      </c>
      <c r="CI110" s="52">
        <f t="shared" ca="1" si="241"/>
        <v>-0.89398646312615582</v>
      </c>
      <c r="CJ110" s="52">
        <f t="shared" ca="1" si="242"/>
        <v>-0.76786620175886544</v>
      </c>
      <c r="CK110" s="52">
        <f t="shared" ca="1" si="243"/>
        <v>-0.62287275021475164</v>
      </c>
      <c r="CL110" s="52">
        <f t="shared" ca="1" si="244"/>
        <v>-0.46461039739510707</v>
      </c>
      <c r="CM110" s="52">
        <f t="shared" ca="1" si="245"/>
        <v>-0.30655453489312251</v>
      </c>
      <c r="CN110" s="52">
        <f t="shared" ca="1" si="246"/>
        <v>-0.15716256591821881</v>
      </c>
      <c r="CO110" s="52">
        <f t="shared" ca="1" si="247"/>
        <v>-1.971611449675215E-2</v>
      </c>
      <c r="CP110" s="52">
        <f t="shared" ca="1" si="248"/>
        <v>9.4256034841941186E-2</v>
      </c>
      <c r="CQ110" s="52">
        <f t="shared" ca="1" si="249"/>
        <v>0.19902944537780934</v>
      </c>
      <c r="CR110" s="52">
        <f t="shared" ca="1" si="250"/>
        <v>0.29605278937566665</v>
      </c>
      <c r="CS110" s="52">
        <f t="shared" ca="1" si="251"/>
        <v>0.38431593310087925</v>
      </c>
      <c r="CT110" s="52">
        <f t="shared" ca="1" si="252"/>
        <v>0.45031009956953988</v>
      </c>
      <c r="CU110" s="52">
        <f t="shared" ca="1" si="253"/>
        <v>0.49597729120643869</v>
      </c>
      <c r="CV110" s="52">
        <f t="shared" ca="1" si="254"/>
        <v>0.53231598112371659</v>
      </c>
      <c r="CW110" s="52">
        <f t="shared" ca="1" si="255"/>
        <v>0.56361991091961827</v>
      </c>
      <c r="CY110" s="51" t="str">
        <f t="shared" ca="1" si="256"/>
        <v>Slope</v>
      </c>
      <c r="CZ110" s="51" t="str">
        <f t="shared" ca="1" si="257"/>
        <v>Slope</v>
      </c>
      <c r="DA110" s="51" t="str">
        <f t="shared" ca="1" si="258"/>
        <v>Slope</v>
      </c>
      <c r="DB110" s="51" t="str">
        <f t="shared" ca="1" si="259"/>
        <v>Slope</v>
      </c>
      <c r="DC110" s="51" t="str">
        <f t="shared" ca="1" si="260"/>
        <v>Slope</v>
      </c>
      <c r="DD110" s="51" t="str">
        <f t="shared" ca="1" si="261"/>
        <v>Slope</v>
      </c>
      <c r="DE110" s="51" t="str">
        <f t="shared" ca="1" si="262"/>
        <v>Slope</v>
      </c>
      <c r="DF110" s="51" t="str">
        <f t="shared" ca="1" si="263"/>
        <v>Slope</v>
      </c>
      <c r="DG110" s="51" t="str">
        <f t="shared" ca="1" si="264"/>
        <v>Slope</v>
      </c>
      <c r="DH110" s="51" t="str">
        <f t="shared" ca="1" si="265"/>
        <v>Slope</v>
      </c>
      <c r="DI110" s="51" t="str">
        <f t="shared" ca="1" si="266"/>
        <v>Slope</v>
      </c>
      <c r="DJ110" s="51" t="str">
        <f t="shared" ca="1" si="267"/>
        <v>Slope</v>
      </c>
      <c r="DK110" s="51" t="str">
        <f t="shared" ca="1" si="268"/>
        <v>Slope</v>
      </c>
      <c r="DL110" s="51" t="str">
        <f t="shared" ca="1" si="269"/>
        <v>Slope</v>
      </c>
      <c r="DM110" s="51" t="str">
        <f t="shared" ca="1" si="270"/>
        <v>Slope</v>
      </c>
      <c r="DN110" s="51" t="str">
        <f t="shared" ca="1" si="271"/>
        <v>Slope</v>
      </c>
      <c r="DO110" s="51" t="str">
        <f t="shared" ca="1" si="272"/>
        <v>Slope</v>
      </c>
      <c r="DP110" s="51" t="str">
        <f t="shared" ca="1" si="273"/>
        <v>Slope</v>
      </c>
      <c r="DQ110" s="51" t="str">
        <f t="shared" ca="1" si="274"/>
        <v>Slope</v>
      </c>
      <c r="DR110" s="51" t="str">
        <f t="shared" ca="1" si="275"/>
        <v>Slope</v>
      </c>
      <c r="DS110" s="51" t="str">
        <f t="shared" ca="1" si="276"/>
        <v>Slope</v>
      </c>
      <c r="DT110" s="51" t="str">
        <f t="shared" ca="1" si="277"/>
        <v>Slope</v>
      </c>
      <c r="DU110" s="51" t="str">
        <f t="shared" ca="1" si="278"/>
        <v>Slope</v>
      </c>
      <c r="DV110" s="51" t="str">
        <f t="shared" ca="1" si="279"/>
        <v>Slope</v>
      </c>
      <c r="DW110" s="51" t="str">
        <f t="shared" ca="1" si="280"/>
        <v>Slope</v>
      </c>
      <c r="DX110" s="51" t="str">
        <f t="shared" ca="1" si="281"/>
        <v>Slope</v>
      </c>
      <c r="DY110" s="51" t="str">
        <f t="shared" ca="1" si="282"/>
        <v>Slope</v>
      </c>
      <c r="DZ110" s="51" t="str">
        <f t="shared" ca="1" si="283"/>
        <v>Slope</v>
      </c>
      <c r="EA110" s="51" t="str">
        <f t="shared" ca="1" si="284"/>
        <v>Slope</v>
      </c>
      <c r="EB110" s="51" t="str">
        <f t="shared" ca="1" si="285"/>
        <v>Slope</v>
      </c>
      <c r="EC110" s="51" t="str">
        <f t="shared" ca="1" si="286"/>
        <v>Slope</v>
      </c>
      <c r="EE110" s="52">
        <f t="shared" ca="1" si="287"/>
        <v>0.2616591902302523</v>
      </c>
      <c r="EF110" s="52">
        <f t="shared" ca="1" si="288"/>
        <v>0.11435512464463526</v>
      </c>
      <c r="EG110" s="52">
        <f t="shared" ca="1" si="289"/>
        <v>0</v>
      </c>
      <c r="EH110" s="52">
        <f t="shared" ca="1" si="290"/>
        <v>0</v>
      </c>
      <c r="EI110" s="52">
        <f t="shared" ca="1" si="291"/>
        <v>0</v>
      </c>
      <c r="EJ110" s="52">
        <f t="shared" ca="1" si="292"/>
        <v>0</v>
      </c>
      <c r="EK110" s="52">
        <f t="shared" ca="1" si="293"/>
        <v>0</v>
      </c>
      <c r="EL110" s="52">
        <f t="shared" ca="1" si="294"/>
        <v>0</v>
      </c>
      <c r="EM110" s="52">
        <f t="shared" ca="1" si="295"/>
        <v>0</v>
      </c>
      <c r="EN110" s="52">
        <f t="shared" ca="1" si="296"/>
        <v>0</v>
      </c>
      <c r="EO110" s="52">
        <f t="shared" ca="1" si="297"/>
        <v>0</v>
      </c>
      <c r="EP110" s="52">
        <f t="shared" ca="1" si="298"/>
        <v>0</v>
      </c>
      <c r="EQ110" s="52">
        <f t="shared" ca="1" si="299"/>
        <v>0</v>
      </c>
      <c r="ER110" s="52">
        <f t="shared" ca="1" si="300"/>
        <v>0</v>
      </c>
      <c r="ES110" s="52">
        <f t="shared" ca="1" si="301"/>
        <v>0</v>
      </c>
      <c r="ET110" s="52">
        <f t="shared" ca="1" si="302"/>
        <v>1.8571588694447083E-3</v>
      </c>
      <c r="EU110" s="52">
        <f t="shared" ca="1" si="303"/>
        <v>0.10645658083350173</v>
      </c>
      <c r="EV110" s="52">
        <f t="shared" ca="1" si="304"/>
        <v>0.23257684220079211</v>
      </c>
      <c r="EW110" s="52">
        <f t="shared" ca="1" si="305"/>
        <v>0.37757029374490592</v>
      </c>
      <c r="EX110" s="52">
        <f t="shared" ca="1" si="306"/>
        <v>0.53583264656455043</v>
      </c>
      <c r="EY110" s="52">
        <f t="shared" ca="1" si="307"/>
        <v>0.69388850906653499</v>
      </c>
      <c r="EZ110" s="52">
        <f t="shared" ca="1" si="308"/>
        <v>0.84328047804143869</v>
      </c>
      <c r="FA110" s="52">
        <f t="shared" ca="1" si="309"/>
        <v>0.98072692946290541</v>
      </c>
      <c r="FB110" s="52">
        <f t="shared" ca="1" si="310"/>
        <v>0.90530092119840133</v>
      </c>
      <c r="FC110" s="52">
        <f t="shared" ca="1" si="311"/>
        <v>0.80052751066253314</v>
      </c>
      <c r="FD110" s="52">
        <f t="shared" ca="1" si="312"/>
        <v>0.70350416666467586</v>
      </c>
      <c r="FE110" s="52">
        <f t="shared" ca="1" si="313"/>
        <v>0.61524102293946326</v>
      </c>
      <c r="FF110" s="52">
        <f t="shared" ca="1" si="314"/>
        <v>0.54924685647080262</v>
      </c>
      <c r="FG110" s="52">
        <f t="shared" ca="1" si="315"/>
        <v>0.50357966483390382</v>
      </c>
      <c r="FH110" s="52">
        <f t="shared" ca="1" si="316"/>
        <v>0.46724097491662586</v>
      </c>
      <c r="FI110" s="52">
        <f t="shared" ca="1" si="317"/>
        <v>0.43593704512072418</v>
      </c>
      <c r="FK110" s="52">
        <f t="shared" ca="1" si="318"/>
        <v>0.98072692946290541</v>
      </c>
      <c r="FL110" s="59">
        <f t="shared" ca="1" si="319"/>
        <v>22</v>
      </c>
      <c r="FM110" s="59" t="str">
        <f t="shared" ca="1" si="320"/>
        <v>Slope</v>
      </c>
      <c r="FN110" s="52">
        <f t="shared" ca="1" si="321"/>
        <v>0.30000000000000004</v>
      </c>
      <c r="FP110" s="52">
        <f t="shared" ca="1" si="322"/>
        <v>0.42055306341008408</v>
      </c>
      <c r="FQ110" s="52">
        <f t="shared" ca="1" si="323"/>
        <v>0.37145170821487838</v>
      </c>
      <c r="FR110" s="52">
        <f t="shared" ca="1" si="324"/>
        <v>0.32222222222222219</v>
      </c>
      <c r="FS110" s="52">
        <f t="shared" ca="1" si="325"/>
        <v>0.31111111111111112</v>
      </c>
      <c r="FT110" s="52">
        <f t="shared" ca="1" si="326"/>
        <v>0.3</v>
      </c>
      <c r="FU110" s="52">
        <f t="shared" ca="1" si="327"/>
        <v>0.28888888888888886</v>
      </c>
      <c r="FV110" s="52">
        <f t="shared" ca="1" si="328"/>
        <v>0.27777777777777779</v>
      </c>
      <c r="FW110" s="52">
        <f t="shared" ca="1" si="329"/>
        <v>0.26666666666666666</v>
      </c>
      <c r="FX110" s="52">
        <f t="shared" ca="1" si="330"/>
        <v>0.25555555555555554</v>
      </c>
      <c r="FY110" s="52">
        <f t="shared" ca="1" si="331"/>
        <v>0.24444444444444446</v>
      </c>
      <c r="FZ110" s="52">
        <f t="shared" ca="1" si="332"/>
        <v>0.23333333333333331</v>
      </c>
      <c r="GA110" s="52">
        <f t="shared" ca="1" si="333"/>
        <v>0.22222222222222224</v>
      </c>
      <c r="GB110" s="52">
        <f t="shared" ca="1" si="334"/>
        <v>0.21111111111111108</v>
      </c>
      <c r="GC110" s="52">
        <f t="shared" ca="1" si="335"/>
        <v>0.19999999999999998</v>
      </c>
      <c r="GD110" s="52">
        <f t="shared" ca="1" si="336"/>
        <v>0.18888888888888888</v>
      </c>
      <c r="GE110" s="52">
        <f t="shared" ca="1" si="337"/>
        <v>0.17839683073425933</v>
      </c>
      <c r="GF110" s="52">
        <f t="shared" ca="1" si="338"/>
        <v>0.20215219361116724</v>
      </c>
      <c r="GG110" s="52">
        <f t="shared" ca="1" si="339"/>
        <v>0.23308116962248626</v>
      </c>
      <c r="GH110" s="52">
        <f t="shared" ca="1" si="340"/>
        <v>0.27030120902607974</v>
      </c>
      <c r="GI110" s="52">
        <f t="shared" ca="1" si="341"/>
        <v>0.3119442155215168</v>
      </c>
      <c r="GJ110" s="52">
        <f t="shared" ca="1" si="342"/>
        <v>0.35351839191106721</v>
      </c>
      <c r="GK110" s="52">
        <f t="shared" ca="1" si="343"/>
        <v>0.39220460379159067</v>
      </c>
      <c r="GL110" s="52">
        <f t="shared" ca="1" si="344"/>
        <v>0.42690897648763515</v>
      </c>
      <c r="GM110" s="52">
        <f t="shared" ca="1" si="345"/>
        <v>0.39065586262168933</v>
      </c>
      <c r="GN110" s="52">
        <f t="shared" ca="1" si="346"/>
        <v>0.34462028133195544</v>
      </c>
      <c r="GO110" s="52">
        <f t="shared" ca="1" si="347"/>
        <v>0.3011680555548919</v>
      </c>
      <c r="GP110" s="52">
        <f t="shared" ca="1" si="348"/>
        <v>0.26063589653537661</v>
      </c>
      <c r="GQ110" s="52">
        <f t="shared" ca="1" si="349"/>
        <v>0.22752672993471196</v>
      </c>
      <c r="GR110" s="52">
        <f t="shared" ca="1" si="350"/>
        <v>0.20119322161130127</v>
      </c>
      <c r="GS110" s="52">
        <f t="shared" ca="1" si="351"/>
        <v>0.17796921386109751</v>
      </c>
      <c r="GT110" s="52">
        <f t="shared" ca="1" si="352"/>
        <v>0.15642345948468581</v>
      </c>
      <c r="GV110" s="52">
        <f t="shared" ca="1" si="353"/>
        <v>0.42690897648763515</v>
      </c>
      <c r="GW110" s="59">
        <f t="shared" ca="1" si="354"/>
        <v>22</v>
      </c>
      <c r="GX110" s="52">
        <f t="shared" ca="1" si="355"/>
        <v>0.98072692946290541</v>
      </c>
      <c r="GY110" s="52" t="str">
        <f t="shared" ca="1" si="356"/>
        <v>Slope</v>
      </c>
      <c r="GZ110" s="52">
        <f t="shared" ca="1" si="357"/>
        <v>0.30000000000000004</v>
      </c>
      <c r="HB110" s="58">
        <f t="shared" si="358"/>
        <v>0.12791930437088</v>
      </c>
      <c r="HC110" s="58"/>
      <c r="HE110" s="52">
        <f t="shared" si="359"/>
        <v>0.36679944336414405</v>
      </c>
      <c r="HF110" s="52">
        <f t="shared" si="360"/>
        <v>0</v>
      </c>
      <c r="HH110" s="52">
        <f t="shared" ca="1" si="361"/>
        <v>0.98072692946290541</v>
      </c>
      <c r="HI110" s="52" t="str">
        <f t="shared" ca="1" si="362"/>
        <v>Slope</v>
      </c>
      <c r="HJ110" s="59">
        <f t="shared" ca="1" si="363"/>
        <v>2</v>
      </c>
      <c r="HK110" s="52">
        <f t="shared" ca="1" si="364"/>
        <v>0.30000000000000004</v>
      </c>
      <c r="HL110" s="52">
        <f t="shared" si="365"/>
        <v>0</v>
      </c>
      <c r="HM110" s="52">
        <f t="shared" si="366"/>
        <v>20</v>
      </c>
      <c r="HN110" s="52">
        <f t="shared" si="367"/>
        <v>-20</v>
      </c>
      <c r="HP110" s="52">
        <f t="shared" si="375"/>
        <v>1.951604187488549E-3</v>
      </c>
      <c r="HR110" s="52">
        <f t="shared" si="368"/>
        <v>3.5377225575597404E-4</v>
      </c>
      <c r="HS110">
        <f t="shared" si="369"/>
        <v>5.0485577599843319E-3</v>
      </c>
    </row>
    <row r="111" spans="1:227" x14ac:dyDescent="0.2">
      <c r="A111" s="45">
        <v>73</v>
      </c>
      <c r="B111" s="35">
        <f t="shared" si="214"/>
        <v>8.3333333333333419E-3</v>
      </c>
      <c r="C111" s="28">
        <v>12.791930437088</v>
      </c>
      <c r="D111" s="95">
        <v>0</v>
      </c>
      <c r="E111" s="95">
        <v>999999</v>
      </c>
      <c r="F111" s="37">
        <f t="shared" si="202"/>
        <v>166666.5</v>
      </c>
      <c r="G111" s="38">
        <f t="shared" si="205"/>
        <v>0</v>
      </c>
      <c r="H111" s="102">
        <v>20</v>
      </c>
      <c r="I111" s="102">
        <v>2000</v>
      </c>
      <c r="J111" s="28">
        <v>15.3077936172485</v>
      </c>
      <c r="K111" s="126">
        <f t="shared" si="206"/>
        <v>0.15307793617248502</v>
      </c>
      <c r="L111" s="30">
        <f t="shared" si="203"/>
        <v>0.15307793617248502</v>
      </c>
      <c r="M111" s="101">
        <f t="shared" si="204"/>
        <v>12.791930437088</v>
      </c>
      <c r="N111" s="103">
        <f t="shared" si="215"/>
        <v>1.2579315900802497E-3</v>
      </c>
      <c r="Q111">
        <f t="shared" si="376"/>
        <v>7.000000000000001E-4</v>
      </c>
      <c r="R111" s="84">
        <f t="shared" si="370"/>
        <v>0.94259818731117828</v>
      </c>
      <c r="S111" s="84">
        <f t="shared" si="371"/>
        <v>5.7401812688821753E-2</v>
      </c>
      <c r="T111">
        <f t="shared" si="372"/>
        <v>0.79481635965598252</v>
      </c>
      <c r="U111" s="84">
        <f t="shared" si="373"/>
        <v>4.2000000000000006E-3</v>
      </c>
      <c r="V111" s="84">
        <f t="shared" si="374"/>
        <v>2.1000000000000005E-2</v>
      </c>
      <c r="X111">
        <v>7.000000000000001E-4</v>
      </c>
      <c r="Y111">
        <v>0.94259818731117828</v>
      </c>
      <c r="Z111">
        <v>5.7401812688821753E-2</v>
      </c>
      <c r="AA111">
        <v>0.79481635965598252</v>
      </c>
      <c r="AD111" s="52">
        <f t="shared" ca="1" si="216"/>
        <v>0.99079425723437853</v>
      </c>
      <c r="AE111" s="52">
        <f t="shared" ca="1" si="216"/>
        <v>1</v>
      </c>
      <c r="AF111" s="52">
        <f t="shared" ca="1" si="216"/>
        <v>0.99257220497395804</v>
      </c>
      <c r="AG111" s="52">
        <f t="shared" ca="1" si="207"/>
        <v>0.97331093245898692</v>
      </c>
      <c r="AH111" s="52">
        <f t="shared" ca="1" si="207"/>
        <v>0.94656118466023453</v>
      </c>
      <c r="AI111" s="52">
        <f t="shared" ca="1" si="207"/>
        <v>0.91420832965448484</v>
      </c>
      <c r="AJ111" s="52">
        <f t="shared" ca="1" si="207"/>
        <v>0.87774206616295591</v>
      </c>
      <c r="AK111" s="52">
        <f t="shared" ca="1" si="208"/>
        <v>0.83831651280592434</v>
      </c>
      <c r="AL111" s="52">
        <f t="shared" ca="1" si="208"/>
        <v>0.7992977682755309</v>
      </c>
      <c r="AM111" s="52">
        <f t="shared" ca="1" si="208"/>
        <v>0.75786862122888266</v>
      </c>
      <c r="AN111" s="52">
        <f t="shared" ca="1" si="208"/>
        <v>0.71306233923527496</v>
      </c>
      <c r="AO111" s="52">
        <f t="shared" ca="1" si="209"/>
        <v>0.66340895933159771</v>
      </c>
      <c r="AP111" s="52">
        <f t="shared" ca="1" si="209"/>
        <v>0.61017590661897769</v>
      </c>
      <c r="AQ111" s="52">
        <f t="shared" ca="1" si="209"/>
        <v>0.55162367024703352</v>
      </c>
      <c r="AR111" s="52">
        <f t="shared" ca="1" si="209"/>
        <v>0.48583643789448566</v>
      </c>
      <c r="AS111" s="52">
        <f t="shared" ca="1" si="210"/>
        <v>0.41418772397550946</v>
      </c>
      <c r="AT111" s="52">
        <f t="shared" ca="1" si="210"/>
        <v>0.32684885427358717</v>
      </c>
      <c r="AU111" s="52">
        <f t="shared" ca="1" si="210"/>
        <v>0.22132422929058848</v>
      </c>
      <c r="AV111" s="52">
        <f t="shared" ca="1" si="210"/>
        <v>9.589727584189621E-2</v>
      </c>
      <c r="AW111" s="52">
        <f t="shared" ca="1" si="211"/>
        <v>-5.8619325617630856E-2</v>
      </c>
      <c r="AX111" s="52">
        <f t="shared" ca="1" si="211"/>
        <v>-0.24394316151875103</v>
      </c>
      <c r="AY111" s="52">
        <f t="shared" ca="1" si="211"/>
        <v>-0.45339080922936631</v>
      </c>
      <c r="AZ111" s="52">
        <f t="shared" ca="1" si="211"/>
        <v>-0.64374963539069707</v>
      </c>
      <c r="BA111" s="52">
        <f t="shared" ca="1" si="212"/>
        <v>-0.80414739310807837</v>
      </c>
      <c r="BB111" s="52">
        <f t="shared" ca="1" si="212"/>
        <v>-0.91519296988078536</v>
      </c>
      <c r="BC111" s="52">
        <f t="shared" ca="1" si="212"/>
        <v>-0.96735484582542275</v>
      </c>
      <c r="BD111" s="52">
        <f t="shared" ca="1" si="212"/>
        <v>-0.97008345488065006</v>
      </c>
      <c r="BE111" s="52">
        <f t="shared" ca="1" si="213"/>
        <v>-0.95392046167053812</v>
      </c>
      <c r="BF111" s="52">
        <f t="shared" ca="1" si="213"/>
        <v>-0.9305972379625671</v>
      </c>
      <c r="BG111" s="52">
        <f t="shared" ca="1" si="213"/>
        <v>-0.90255012658642875</v>
      </c>
      <c r="BH111" s="52">
        <f t="shared" ca="1" si="213"/>
        <v>-0.87156689283621547</v>
      </c>
      <c r="BJ111" s="52">
        <f t="shared" si="217"/>
        <v>7.6538968086242495E-3</v>
      </c>
      <c r="BK111" s="52">
        <f t="shared" si="218"/>
        <v>-1.0035310336538858E-2</v>
      </c>
      <c r="BL111" s="52">
        <f t="shared" si="219"/>
        <v>-5.0176551682694283E-4</v>
      </c>
      <c r="BM111" s="52">
        <f t="shared" si="220"/>
        <v>-5.0176551682694283E-4</v>
      </c>
      <c r="BN111" s="52">
        <f t="shared" si="221"/>
        <v>0</v>
      </c>
      <c r="BO111" s="52">
        <f t="shared" si="222"/>
        <v>0</v>
      </c>
      <c r="BP111" s="52">
        <f t="shared" si="223"/>
        <v>5.3602688417818027E-3</v>
      </c>
      <c r="BQ111" s="52">
        <f t="shared" si="224"/>
        <v>0.05</v>
      </c>
      <c r="BS111" s="52">
        <f t="shared" ca="1" si="225"/>
        <v>-0.88608791931502229</v>
      </c>
      <c r="BT111" s="52">
        <f t="shared" ca="1" si="226"/>
        <v>-1.0035310336538856</v>
      </c>
      <c r="BU111" s="52">
        <f t="shared" ca="1" si="227"/>
        <v>-1.095706522464752</v>
      </c>
      <c r="BV111" s="52">
        <f t="shared" ca="1" si="228"/>
        <v>-1.166858162670847</v>
      </c>
      <c r="BW111" s="52">
        <f t="shared" ca="1" si="229"/>
        <v>-1.2181635971271223</v>
      </c>
      <c r="BX111" s="52">
        <f t="shared" ca="1" si="230"/>
        <v>-1.2530504017467463</v>
      </c>
      <c r="BY111" s="52">
        <f t="shared" ca="1" si="231"/>
        <v>-1.2742311017167183</v>
      </c>
      <c r="BZ111" s="52">
        <f t="shared" ca="1" si="232"/>
        <v>-1.2894018494914614</v>
      </c>
      <c r="CA111" s="52">
        <f t="shared" ca="1" si="233"/>
        <v>-1.3016886726742791</v>
      </c>
      <c r="CB111" s="52">
        <f t="shared" ca="1" si="234"/>
        <v>-1.2972144918936874</v>
      </c>
      <c r="CC111" s="52">
        <f t="shared" ca="1" si="235"/>
        <v>-1.2731538253926462</v>
      </c>
      <c r="CD111" s="52">
        <f t="shared" ca="1" si="236"/>
        <v>-1.2284514887799176</v>
      </c>
      <c r="CE111" s="52">
        <f t="shared" ca="1" si="237"/>
        <v>-1.1675652019198866</v>
      </c>
      <c r="CF111" s="52">
        <f t="shared" ca="1" si="238"/>
        <v>-1.0908632889510164</v>
      </c>
      <c r="CG111" s="52">
        <f t="shared" ca="1" si="239"/>
        <v>-0.99858588509021284</v>
      </c>
      <c r="CH111" s="52">
        <f t="shared" ca="1" si="240"/>
        <v>-0.89398646312615582</v>
      </c>
      <c r="CI111" s="52">
        <f t="shared" ca="1" si="241"/>
        <v>-0.76786620175886544</v>
      </c>
      <c r="CJ111" s="52">
        <f t="shared" ca="1" si="242"/>
        <v>-0.62287275021475164</v>
      </c>
      <c r="CK111" s="52">
        <f t="shared" ca="1" si="243"/>
        <v>-0.46461039739510707</v>
      </c>
      <c r="CL111" s="52">
        <f t="shared" ca="1" si="244"/>
        <v>-0.30655453489312251</v>
      </c>
      <c r="CM111" s="52">
        <f t="shared" ca="1" si="245"/>
        <v>-0.15716256591821881</v>
      </c>
      <c r="CN111" s="52">
        <f t="shared" ca="1" si="246"/>
        <v>-1.971611449675215E-2</v>
      </c>
      <c r="CO111" s="52">
        <f t="shared" ca="1" si="247"/>
        <v>9.4256034841941186E-2</v>
      </c>
      <c r="CP111" s="52">
        <f t="shared" ca="1" si="248"/>
        <v>0.19902944537780934</v>
      </c>
      <c r="CQ111" s="52">
        <f t="shared" ca="1" si="249"/>
        <v>0.29605278937566665</v>
      </c>
      <c r="CR111" s="52">
        <f t="shared" ca="1" si="250"/>
        <v>0.38431593310087925</v>
      </c>
      <c r="CS111" s="52">
        <f t="shared" ca="1" si="251"/>
        <v>0.45031009956953988</v>
      </c>
      <c r="CT111" s="52">
        <f t="shared" ca="1" si="252"/>
        <v>0.49597729120643869</v>
      </c>
      <c r="CU111" s="52">
        <f t="shared" ca="1" si="253"/>
        <v>0.53231598112371659</v>
      </c>
      <c r="CV111" s="52">
        <f t="shared" ca="1" si="254"/>
        <v>0.56361991091961827</v>
      </c>
      <c r="CW111" s="52">
        <f t="shared" ca="1" si="255"/>
        <v>0.58320395125737123</v>
      </c>
      <c r="CY111" s="51" t="str">
        <f t="shared" ca="1" si="256"/>
        <v>Slope</v>
      </c>
      <c r="CZ111" s="51" t="str">
        <f t="shared" ca="1" si="257"/>
        <v>Slope</v>
      </c>
      <c r="DA111" s="51" t="str">
        <f t="shared" ca="1" si="258"/>
        <v>Slope</v>
      </c>
      <c r="DB111" s="51" t="str">
        <f t="shared" ca="1" si="259"/>
        <v>Slope</v>
      </c>
      <c r="DC111" s="51" t="str">
        <f t="shared" ca="1" si="260"/>
        <v>Slope</v>
      </c>
      <c r="DD111" s="51" t="str">
        <f t="shared" ca="1" si="261"/>
        <v>Slope</v>
      </c>
      <c r="DE111" s="51" t="str">
        <f t="shared" ca="1" si="262"/>
        <v>Slope</v>
      </c>
      <c r="DF111" s="51" t="str">
        <f t="shared" ca="1" si="263"/>
        <v>Slope</v>
      </c>
      <c r="DG111" s="51" t="str">
        <f t="shared" ca="1" si="264"/>
        <v>Slope</v>
      </c>
      <c r="DH111" s="51" t="str">
        <f t="shared" ca="1" si="265"/>
        <v>Slope</v>
      </c>
      <c r="DI111" s="51" t="str">
        <f t="shared" ca="1" si="266"/>
        <v>Slope</v>
      </c>
      <c r="DJ111" s="51" t="str">
        <f t="shared" ca="1" si="267"/>
        <v>Slope</v>
      </c>
      <c r="DK111" s="51" t="str">
        <f t="shared" ca="1" si="268"/>
        <v>Slope</v>
      </c>
      <c r="DL111" s="51" t="str">
        <f t="shared" ca="1" si="269"/>
        <v>Slope</v>
      </c>
      <c r="DM111" s="51" t="str">
        <f t="shared" ca="1" si="270"/>
        <v>Slope</v>
      </c>
      <c r="DN111" s="51" t="str">
        <f t="shared" ca="1" si="271"/>
        <v>Slope</v>
      </c>
      <c r="DO111" s="51" t="str">
        <f t="shared" ca="1" si="272"/>
        <v>Slope</v>
      </c>
      <c r="DP111" s="51" t="str">
        <f t="shared" ca="1" si="273"/>
        <v>Slope</v>
      </c>
      <c r="DQ111" s="51" t="str">
        <f t="shared" ca="1" si="274"/>
        <v>Slope</v>
      </c>
      <c r="DR111" s="51" t="str">
        <f t="shared" ca="1" si="275"/>
        <v>Slope</v>
      </c>
      <c r="DS111" s="51" t="str">
        <f t="shared" ca="1" si="276"/>
        <v>Slope</v>
      </c>
      <c r="DT111" s="51" t="str">
        <f t="shared" ca="1" si="277"/>
        <v>Slope</v>
      </c>
      <c r="DU111" s="51" t="str">
        <f t="shared" ca="1" si="278"/>
        <v>Slope</v>
      </c>
      <c r="DV111" s="51" t="str">
        <f t="shared" ca="1" si="279"/>
        <v>Slope</v>
      </c>
      <c r="DW111" s="51" t="str">
        <f t="shared" ca="1" si="280"/>
        <v>Slope</v>
      </c>
      <c r="DX111" s="51" t="str">
        <f t="shared" ca="1" si="281"/>
        <v>Slope</v>
      </c>
      <c r="DY111" s="51" t="str">
        <f t="shared" ca="1" si="282"/>
        <v>Slope</v>
      </c>
      <c r="DZ111" s="51" t="str">
        <f t="shared" ca="1" si="283"/>
        <v>Slope</v>
      </c>
      <c r="EA111" s="51" t="str">
        <f t="shared" ca="1" si="284"/>
        <v>Slope</v>
      </c>
      <c r="EB111" s="51" t="str">
        <f t="shared" ca="1" si="285"/>
        <v>Slope</v>
      </c>
      <c r="EC111" s="51" t="str">
        <f t="shared" ca="1" si="286"/>
        <v>Slope</v>
      </c>
      <c r="EE111" s="52">
        <f t="shared" ca="1" si="287"/>
        <v>0.11441384620180461</v>
      </c>
      <c r="EF111" s="52">
        <f t="shared" ca="1" si="288"/>
        <v>0</v>
      </c>
      <c r="EG111" s="52">
        <f t="shared" ca="1" si="289"/>
        <v>0</v>
      </c>
      <c r="EH111" s="52">
        <f t="shared" ca="1" si="290"/>
        <v>0</v>
      </c>
      <c r="EI111" s="52">
        <f t="shared" ca="1" si="291"/>
        <v>0</v>
      </c>
      <c r="EJ111" s="52">
        <f t="shared" ca="1" si="292"/>
        <v>0</v>
      </c>
      <c r="EK111" s="52">
        <f t="shared" ca="1" si="293"/>
        <v>0</v>
      </c>
      <c r="EL111" s="52">
        <f t="shared" ca="1" si="294"/>
        <v>0</v>
      </c>
      <c r="EM111" s="52">
        <f t="shared" ca="1" si="295"/>
        <v>0</v>
      </c>
      <c r="EN111" s="52">
        <f t="shared" ca="1" si="296"/>
        <v>0</v>
      </c>
      <c r="EO111" s="52">
        <f t="shared" ca="1" si="297"/>
        <v>0</v>
      </c>
      <c r="EP111" s="52">
        <f t="shared" ca="1" si="298"/>
        <v>0</v>
      </c>
      <c r="EQ111" s="52">
        <f t="shared" ca="1" si="299"/>
        <v>0</v>
      </c>
      <c r="ER111" s="52">
        <f t="shared" ca="1" si="300"/>
        <v>0</v>
      </c>
      <c r="ES111" s="52">
        <f t="shared" ca="1" si="301"/>
        <v>1.9158804266140583E-3</v>
      </c>
      <c r="ET111" s="52">
        <f t="shared" ca="1" si="302"/>
        <v>0.10651530239067108</v>
      </c>
      <c r="EU111" s="52">
        <f t="shared" ca="1" si="303"/>
        <v>0.23263556375796146</v>
      </c>
      <c r="EV111" s="52">
        <f t="shared" ca="1" si="304"/>
        <v>0.37762901530207527</v>
      </c>
      <c r="EW111" s="52">
        <f t="shared" ca="1" si="305"/>
        <v>0.53589136812171989</v>
      </c>
      <c r="EX111" s="52">
        <f t="shared" ca="1" si="306"/>
        <v>0.69394723062370445</v>
      </c>
      <c r="EY111" s="52">
        <f t="shared" ca="1" si="307"/>
        <v>0.84333919959860815</v>
      </c>
      <c r="EZ111" s="52">
        <f t="shared" ca="1" si="308"/>
        <v>0.98078565102007476</v>
      </c>
      <c r="FA111" s="52">
        <f t="shared" ca="1" si="309"/>
        <v>0.90524219964123187</v>
      </c>
      <c r="FB111" s="52">
        <f t="shared" ca="1" si="310"/>
        <v>0.80046878910536368</v>
      </c>
      <c r="FC111" s="52">
        <f t="shared" ca="1" si="311"/>
        <v>0.7034454451075064</v>
      </c>
      <c r="FD111" s="52">
        <f t="shared" ca="1" si="312"/>
        <v>0.61518230138229379</v>
      </c>
      <c r="FE111" s="52">
        <f t="shared" ca="1" si="313"/>
        <v>0.54918813491363316</v>
      </c>
      <c r="FF111" s="52">
        <f t="shared" ca="1" si="314"/>
        <v>0.50352094327673436</v>
      </c>
      <c r="FG111" s="52">
        <f t="shared" ca="1" si="315"/>
        <v>0.46718225335945651</v>
      </c>
      <c r="FH111" s="52">
        <f t="shared" ca="1" si="316"/>
        <v>0.43587832356355483</v>
      </c>
      <c r="FI111" s="52">
        <f t="shared" ca="1" si="317"/>
        <v>0.41629428322580186</v>
      </c>
      <c r="FK111" s="52">
        <f t="shared" ca="1" si="318"/>
        <v>0.98078565102007476</v>
      </c>
      <c r="FL111" s="59">
        <f t="shared" ca="1" si="319"/>
        <v>21</v>
      </c>
      <c r="FM111" s="59" t="str">
        <f t="shared" ca="1" si="320"/>
        <v>Slope</v>
      </c>
      <c r="FN111" s="52">
        <f t="shared" ca="1" si="321"/>
        <v>0.33333333333333337</v>
      </c>
      <c r="FP111" s="52">
        <f t="shared" ca="1" si="322"/>
        <v>0.3714712820672682</v>
      </c>
      <c r="FQ111" s="52">
        <f t="shared" ca="1" si="323"/>
        <v>0.33333333333333331</v>
      </c>
      <c r="FR111" s="52">
        <f t="shared" ca="1" si="324"/>
        <v>0.32222222222222219</v>
      </c>
      <c r="FS111" s="52">
        <f t="shared" ca="1" si="325"/>
        <v>0.31111111111111112</v>
      </c>
      <c r="FT111" s="52">
        <f t="shared" ca="1" si="326"/>
        <v>0.3</v>
      </c>
      <c r="FU111" s="52">
        <f t="shared" ca="1" si="327"/>
        <v>0.28888888888888886</v>
      </c>
      <c r="FV111" s="52">
        <f t="shared" ca="1" si="328"/>
        <v>0.27777777777777779</v>
      </c>
      <c r="FW111" s="52">
        <f t="shared" ca="1" si="329"/>
        <v>0.26666666666666666</v>
      </c>
      <c r="FX111" s="52">
        <f t="shared" ca="1" si="330"/>
        <v>0.25555555555555554</v>
      </c>
      <c r="FY111" s="52">
        <f t="shared" ca="1" si="331"/>
        <v>0.24444444444444446</v>
      </c>
      <c r="FZ111" s="52">
        <f t="shared" ca="1" si="332"/>
        <v>0.23333333333333331</v>
      </c>
      <c r="GA111" s="52">
        <f t="shared" ca="1" si="333"/>
        <v>0.22222222222222224</v>
      </c>
      <c r="GB111" s="52">
        <f t="shared" ca="1" si="334"/>
        <v>0.21111111111111108</v>
      </c>
      <c r="GC111" s="52">
        <f t="shared" ca="1" si="335"/>
        <v>0.19999999999999998</v>
      </c>
      <c r="GD111" s="52">
        <f t="shared" ca="1" si="336"/>
        <v>0.18952751569776025</v>
      </c>
      <c r="GE111" s="52">
        <f t="shared" ca="1" si="337"/>
        <v>0.2132828785746681</v>
      </c>
      <c r="GF111" s="52">
        <f t="shared" ca="1" si="338"/>
        <v>0.24421185458598715</v>
      </c>
      <c r="GG111" s="52">
        <f t="shared" ca="1" si="339"/>
        <v>0.28143189398958063</v>
      </c>
      <c r="GH111" s="52">
        <f t="shared" ca="1" si="340"/>
        <v>0.32307490048501775</v>
      </c>
      <c r="GI111" s="52">
        <f t="shared" ca="1" si="341"/>
        <v>0.36464907687456816</v>
      </c>
      <c r="GJ111" s="52">
        <f t="shared" ca="1" si="342"/>
        <v>0.40333528875509161</v>
      </c>
      <c r="GK111" s="52">
        <f t="shared" ca="1" si="343"/>
        <v>0.43803966145113599</v>
      </c>
      <c r="GL111" s="52">
        <f t="shared" ca="1" si="344"/>
        <v>0.40174739988041064</v>
      </c>
      <c r="GM111" s="52">
        <f t="shared" ca="1" si="345"/>
        <v>0.3557118185906768</v>
      </c>
      <c r="GN111" s="52">
        <f t="shared" ca="1" si="346"/>
        <v>0.31225959281361321</v>
      </c>
      <c r="GO111" s="52">
        <f t="shared" ca="1" si="347"/>
        <v>0.27172743379409792</v>
      </c>
      <c r="GP111" s="52">
        <f t="shared" ca="1" si="348"/>
        <v>0.23861826719343326</v>
      </c>
      <c r="GQ111" s="52">
        <f t="shared" ca="1" si="349"/>
        <v>0.21228475887002254</v>
      </c>
      <c r="GR111" s="52">
        <f t="shared" ca="1" si="350"/>
        <v>0.18906075111981882</v>
      </c>
      <c r="GS111" s="52">
        <f t="shared" ca="1" si="351"/>
        <v>0.16751499674340717</v>
      </c>
      <c r="GT111" s="52">
        <f t="shared" ca="1" si="352"/>
        <v>0.14987587218637838</v>
      </c>
      <c r="GV111" s="52">
        <f t="shared" ca="1" si="353"/>
        <v>0.43803966145113599</v>
      </c>
      <c r="GW111" s="59">
        <f t="shared" ca="1" si="354"/>
        <v>21</v>
      </c>
      <c r="GX111" s="52">
        <f t="shared" ca="1" si="355"/>
        <v>0.98078565102007476</v>
      </c>
      <c r="GY111" s="52" t="str">
        <f t="shared" ca="1" si="356"/>
        <v>Slope</v>
      </c>
      <c r="GZ111" s="52">
        <f t="shared" ca="1" si="357"/>
        <v>0.33333333333333337</v>
      </c>
      <c r="HB111" s="58">
        <f t="shared" si="358"/>
        <v>0.15307793617248502</v>
      </c>
      <c r="HC111" s="58"/>
      <c r="HE111" s="52">
        <f t="shared" si="359"/>
        <v>0.24226421594619929</v>
      </c>
      <c r="HF111" s="52">
        <f t="shared" si="360"/>
        <v>0</v>
      </c>
      <c r="HH111" s="52">
        <f t="shared" ca="1" si="361"/>
        <v>0.98078565102007476</v>
      </c>
      <c r="HI111" s="52" t="str">
        <f t="shared" ca="1" si="362"/>
        <v>Slope</v>
      </c>
      <c r="HJ111" s="59">
        <f t="shared" ca="1" si="363"/>
        <v>2</v>
      </c>
      <c r="HK111" s="52">
        <f t="shared" ca="1" si="364"/>
        <v>0.33333333333333337</v>
      </c>
      <c r="HL111" s="52">
        <f t="shared" si="365"/>
        <v>0</v>
      </c>
      <c r="HM111" s="52">
        <f t="shared" si="366"/>
        <v>20</v>
      </c>
      <c r="HN111" s="52">
        <f t="shared" si="367"/>
        <v>-20</v>
      </c>
      <c r="HP111" s="52">
        <f t="shared" si="375"/>
        <v>1.2579315900802497E-3</v>
      </c>
      <c r="HR111" s="52">
        <f t="shared" si="368"/>
        <v>3.6672223083615883E-4</v>
      </c>
      <c r="HS111">
        <f t="shared" si="369"/>
        <v>5.3602688417818027E-3</v>
      </c>
    </row>
    <row r="112" spans="1:227" x14ac:dyDescent="0.2">
      <c r="A112" s="45">
        <v>74</v>
      </c>
      <c r="B112" s="35">
        <f t="shared" si="214"/>
        <v>8.4490740740740828E-3</v>
      </c>
      <c r="C112" s="28">
        <v>15.3077936172485</v>
      </c>
      <c r="D112" s="95">
        <v>0</v>
      </c>
      <c r="E112" s="95">
        <v>999999</v>
      </c>
      <c r="F112" s="37">
        <f t="shared" si="202"/>
        <v>166666.5</v>
      </c>
      <c r="G112" s="38">
        <f t="shared" si="205"/>
        <v>0</v>
      </c>
      <c r="H112" s="102">
        <v>20</v>
      </c>
      <c r="I112" s="102">
        <v>2000</v>
      </c>
      <c r="J112" s="28">
        <v>16.834709644317599</v>
      </c>
      <c r="K112" s="126">
        <f t="shared" si="206"/>
        <v>0.168347096443176</v>
      </c>
      <c r="L112" s="30">
        <f t="shared" si="203"/>
        <v>0.168347096443176</v>
      </c>
      <c r="M112" s="101">
        <f t="shared" si="204"/>
        <v>15.3077936172485</v>
      </c>
      <c r="N112" s="103">
        <f t="shared" si="215"/>
        <v>7.6345801353455006E-4</v>
      </c>
      <c r="Q112">
        <f t="shared" si="376"/>
        <v>8.0000000000000015E-4</v>
      </c>
      <c r="R112" s="84">
        <f t="shared" si="370"/>
        <v>0.93353474320241692</v>
      </c>
      <c r="S112" s="84">
        <f t="shared" si="371"/>
        <v>6.6465256797583083E-2</v>
      </c>
      <c r="T112">
        <f t="shared" si="372"/>
        <v>0.79771253349375626</v>
      </c>
      <c r="U112" s="84">
        <f t="shared" si="373"/>
        <v>4.8000000000000004E-3</v>
      </c>
      <c r="V112" s="84">
        <f t="shared" si="374"/>
        <v>2.4E-2</v>
      </c>
      <c r="X112">
        <v>8.0000000000000015E-4</v>
      </c>
      <c r="Y112">
        <v>0.93353474320241692</v>
      </c>
      <c r="Z112">
        <v>6.6465256797583083E-2</v>
      </c>
      <c r="AA112">
        <v>0.79771253349375626</v>
      </c>
      <c r="AD112" s="52">
        <f t="shared" ca="1" si="216"/>
        <v>0.99257220497395782</v>
      </c>
      <c r="AE112" s="52">
        <f t="shared" ca="1" si="216"/>
        <v>0.99999999999999978</v>
      </c>
      <c r="AF112" s="52">
        <f t="shared" ca="1" si="216"/>
        <v>0.99328227716106243</v>
      </c>
      <c r="AG112" s="52">
        <f t="shared" ca="1" si="207"/>
        <v>0.97606840181979593</v>
      </c>
      <c r="AH112" s="52">
        <f t="shared" ca="1" si="207"/>
        <v>0.95147693858712734</v>
      </c>
      <c r="AI112" s="52">
        <f t="shared" ca="1" si="207"/>
        <v>0.92188677473371627</v>
      </c>
      <c r="AJ112" s="52">
        <f t="shared" ca="1" si="207"/>
        <v>0.88826257316129464</v>
      </c>
      <c r="AK112" s="52">
        <f t="shared" ca="1" si="208"/>
        <v>0.85279234287225092</v>
      </c>
      <c r="AL112" s="52">
        <f t="shared" ca="1" si="208"/>
        <v>0.81376331350968056</v>
      </c>
      <c r="AM112" s="52">
        <f t="shared" ca="1" si="208"/>
        <v>0.77062054417859616</v>
      </c>
      <c r="AN112" s="52">
        <f t="shared" ca="1" si="208"/>
        <v>0.7226043656370732</v>
      </c>
      <c r="AO112" s="52">
        <f t="shared" ca="1" si="209"/>
        <v>0.67104119338069868</v>
      </c>
      <c r="AP112" s="52">
        <f t="shared" ca="1" si="209"/>
        <v>0.61531892566499291</v>
      </c>
      <c r="AQ112" s="52">
        <f t="shared" ca="1" si="209"/>
        <v>0.5534317335780069</v>
      </c>
      <c r="AR112" s="52">
        <f t="shared" ca="1" si="209"/>
        <v>0.48557896742327711</v>
      </c>
      <c r="AS112" s="52">
        <f t="shared" ca="1" si="210"/>
        <v>0.40175874995261768</v>
      </c>
      <c r="AT112" s="52">
        <f t="shared" ca="1" si="210"/>
        <v>0.29937377279226113</v>
      </c>
      <c r="AU112" s="52">
        <f t="shared" ca="1" si="210"/>
        <v>0.17726839376844492</v>
      </c>
      <c r="AV112" s="52">
        <f t="shared" ca="1" si="210"/>
        <v>2.5953106634920706E-2</v>
      </c>
      <c r="AW112" s="52">
        <f t="shared" ca="1" si="211"/>
        <v>-0.15776836779452491</v>
      </c>
      <c r="AX112" s="52">
        <f t="shared" ca="1" si="211"/>
        <v>-0.37031284585288843</v>
      </c>
      <c r="AY112" s="52">
        <f t="shared" ca="1" si="211"/>
        <v>-0.57347785672933982</v>
      </c>
      <c r="AZ112" s="52">
        <f t="shared" ca="1" si="211"/>
        <v>-0.75576181845123558</v>
      </c>
      <c r="BA112" s="52">
        <f t="shared" ca="1" si="212"/>
        <v>-0.8908917534447599</v>
      </c>
      <c r="BB112" s="52">
        <f t="shared" ca="1" si="212"/>
        <v>-0.96256086683987041</v>
      </c>
      <c r="BC112" s="52">
        <f t="shared" ca="1" si="212"/>
        <v>-0.97922845832141292</v>
      </c>
      <c r="BD112" s="52">
        <f t="shared" ca="1" si="212"/>
        <v>-0.97305509781606936</v>
      </c>
      <c r="BE112" s="52">
        <f t="shared" ca="1" si="213"/>
        <v>-0.95782385696211159</v>
      </c>
      <c r="BF112" s="52">
        <f t="shared" ca="1" si="213"/>
        <v>-0.93602332827829859</v>
      </c>
      <c r="BG112" s="52">
        <f t="shared" ca="1" si="213"/>
        <v>-0.91088253082366022</v>
      </c>
      <c r="BH112" s="52">
        <f t="shared" ca="1" si="213"/>
        <v>-0.87819797359575269</v>
      </c>
      <c r="BJ112" s="52">
        <f t="shared" si="217"/>
        <v>8.4173548221587995E-3</v>
      </c>
      <c r="BK112" s="52">
        <f t="shared" si="218"/>
        <v>-1.0957065224647521E-2</v>
      </c>
      <c r="BL112" s="52">
        <f t="shared" si="219"/>
        <v>-5.4785326123237596E-4</v>
      </c>
      <c r="BM112" s="52">
        <f t="shared" si="220"/>
        <v>-5.4785326123237596E-4</v>
      </c>
      <c r="BN112" s="52">
        <f t="shared" si="221"/>
        <v>0</v>
      </c>
      <c r="BO112" s="52">
        <f t="shared" si="222"/>
        <v>0</v>
      </c>
      <c r="BP112" s="52">
        <f t="shared" si="223"/>
        <v>5.6191036734081603E-3</v>
      </c>
      <c r="BQ112" s="52">
        <f t="shared" si="224"/>
        <v>0.05</v>
      </c>
      <c r="BS112" s="52">
        <f t="shared" ca="1" si="225"/>
        <v>-1.0035310336538856</v>
      </c>
      <c r="BT112" s="52">
        <f t="shared" ca="1" si="226"/>
        <v>-1.095706522464752</v>
      </c>
      <c r="BU112" s="52">
        <f t="shared" ca="1" si="227"/>
        <v>-1.166858162670847</v>
      </c>
      <c r="BV112" s="52">
        <f t="shared" ca="1" si="228"/>
        <v>-1.2181635971271223</v>
      </c>
      <c r="BW112" s="52">
        <f t="shared" ca="1" si="229"/>
        <v>-1.2530504017467463</v>
      </c>
      <c r="BX112" s="52">
        <f t="shared" ca="1" si="230"/>
        <v>-1.2742311017167183</v>
      </c>
      <c r="BY112" s="52">
        <f t="shared" ca="1" si="231"/>
        <v>-1.2894018494914614</v>
      </c>
      <c r="BZ112" s="52">
        <f t="shared" ca="1" si="232"/>
        <v>-1.3016886726742791</v>
      </c>
      <c r="CA112" s="52">
        <f t="shared" ca="1" si="233"/>
        <v>-1.2972144918936874</v>
      </c>
      <c r="CB112" s="52">
        <f t="shared" ca="1" si="234"/>
        <v>-1.2731538253926462</v>
      </c>
      <c r="CC112" s="52">
        <f t="shared" ca="1" si="235"/>
        <v>-1.2284514887799176</v>
      </c>
      <c r="CD112" s="52">
        <f t="shared" ca="1" si="236"/>
        <v>-1.1675652019198866</v>
      </c>
      <c r="CE112" s="52">
        <f t="shared" ca="1" si="237"/>
        <v>-1.0908632889510164</v>
      </c>
      <c r="CF112" s="52">
        <f t="shared" ca="1" si="238"/>
        <v>-0.99858588509021284</v>
      </c>
      <c r="CG112" s="52">
        <f t="shared" ca="1" si="239"/>
        <v>-0.89398646312615582</v>
      </c>
      <c r="CH112" s="52">
        <f t="shared" ca="1" si="240"/>
        <v>-0.76786620175886544</v>
      </c>
      <c r="CI112" s="52">
        <f t="shared" ca="1" si="241"/>
        <v>-0.62287275021475164</v>
      </c>
      <c r="CJ112" s="52">
        <f t="shared" ca="1" si="242"/>
        <v>-0.46461039739510707</v>
      </c>
      <c r="CK112" s="52">
        <f t="shared" ca="1" si="243"/>
        <v>-0.30655453489312251</v>
      </c>
      <c r="CL112" s="52">
        <f t="shared" ca="1" si="244"/>
        <v>-0.15716256591821881</v>
      </c>
      <c r="CM112" s="52">
        <f t="shared" ca="1" si="245"/>
        <v>-1.971611449675215E-2</v>
      </c>
      <c r="CN112" s="52">
        <f t="shared" ca="1" si="246"/>
        <v>9.4256034841941186E-2</v>
      </c>
      <c r="CO112" s="52">
        <f t="shared" ca="1" si="247"/>
        <v>0.19902944537780934</v>
      </c>
      <c r="CP112" s="52">
        <f t="shared" ca="1" si="248"/>
        <v>0.29605278937566665</v>
      </c>
      <c r="CQ112" s="52">
        <f t="shared" ca="1" si="249"/>
        <v>0.38431593310087925</v>
      </c>
      <c r="CR112" s="52">
        <f t="shared" ca="1" si="250"/>
        <v>0.45031009956953988</v>
      </c>
      <c r="CS112" s="52">
        <f t="shared" ca="1" si="251"/>
        <v>0.49597729120643869</v>
      </c>
      <c r="CT112" s="52">
        <f t="shared" ca="1" si="252"/>
        <v>0.53231598112371659</v>
      </c>
      <c r="CU112" s="52">
        <f t="shared" ca="1" si="253"/>
        <v>0.56361991091961827</v>
      </c>
      <c r="CV112" s="52">
        <f t="shared" ca="1" si="254"/>
        <v>0.58320395125737123</v>
      </c>
      <c r="CW112" s="52">
        <f t="shared" ca="1" si="255"/>
        <v>0.58592242726515387</v>
      </c>
      <c r="CY112" s="51" t="str">
        <f t="shared" ca="1" si="256"/>
        <v>Slope</v>
      </c>
      <c r="CZ112" s="51" t="str">
        <f t="shared" ca="1" si="257"/>
        <v>Slope</v>
      </c>
      <c r="DA112" s="51" t="str">
        <f t="shared" ca="1" si="258"/>
        <v>Slope</v>
      </c>
      <c r="DB112" s="51" t="str">
        <f t="shared" ca="1" si="259"/>
        <v>Slope</v>
      </c>
      <c r="DC112" s="51" t="str">
        <f t="shared" ca="1" si="260"/>
        <v>Slope</v>
      </c>
      <c r="DD112" s="51" t="str">
        <f t="shared" ca="1" si="261"/>
        <v>Slope</v>
      </c>
      <c r="DE112" s="51" t="str">
        <f t="shared" ca="1" si="262"/>
        <v>Slope</v>
      </c>
      <c r="DF112" s="51" t="str">
        <f t="shared" ca="1" si="263"/>
        <v>Slope</v>
      </c>
      <c r="DG112" s="51" t="str">
        <f t="shared" ca="1" si="264"/>
        <v>Slope</v>
      </c>
      <c r="DH112" s="51" t="str">
        <f t="shared" ca="1" si="265"/>
        <v>Slope</v>
      </c>
      <c r="DI112" s="51" t="str">
        <f t="shared" ca="1" si="266"/>
        <v>Slope</v>
      </c>
      <c r="DJ112" s="51" t="str">
        <f t="shared" ca="1" si="267"/>
        <v>Slope</v>
      </c>
      <c r="DK112" s="51" t="str">
        <f t="shared" ca="1" si="268"/>
        <v>Slope</v>
      </c>
      <c r="DL112" s="51" t="str">
        <f t="shared" ca="1" si="269"/>
        <v>Slope</v>
      </c>
      <c r="DM112" s="51" t="str">
        <f t="shared" ca="1" si="270"/>
        <v>Slope</v>
      </c>
      <c r="DN112" s="51" t="str">
        <f t="shared" ca="1" si="271"/>
        <v>Slope</v>
      </c>
      <c r="DO112" s="51" t="str">
        <f t="shared" ca="1" si="272"/>
        <v>Slope</v>
      </c>
      <c r="DP112" s="51" t="str">
        <f t="shared" ca="1" si="273"/>
        <v>Slope</v>
      </c>
      <c r="DQ112" s="51" t="str">
        <f t="shared" ca="1" si="274"/>
        <v>Slope</v>
      </c>
      <c r="DR112" s="51" t="str">
        <f t="shared" ca="1" si="275"/>
        <v>Slope</v>
      </c>
      <c r="DS112" s="51" t="str">
        <f t="shared" ca="1" si="276"/>
        <v>Slope</v>
      </c>
      <c r="DT112" s="51" t="str">
        <f t="shared" ca="1" si="277"/>
        <v>Slope</v>
      </c>
      <c r="DU112" s="51" t="str">
        <f t="shared" ca="1" si="278"/>
        <v>Slope</v>
      </c>
      <c r="DV112" s="51" t="str">
        <f t="shared" ca="1" si="279"/>
        <v>Slope</v>
      </c>
      <c r="DW112" s="51" t="str">
        <f t="shared" ca="1" si="280"/>
        <v>Slope</v>
      </c>
      <c r="DX112" s="51" t="str">
        <f t="shared" ca="1" si="281"/>
        <v>Slope</v>
      </c>
      <c r="DY112" s="51" t="str">
        <f t="shared" ca="1" si="282"/>
        <v>Slope</v>
      </c>
      <c r="DZ112" s="51" t="str">
        <f t="shared" ca="1" si="283"/>
        <v>Slope</v>
      </c>
      <c r="EA112" s="51" t="str">
        <f t="shared" ca="1" si="284"/>
        <v>Slope</v>
      </c>
      <c r="EB112" s="51" t="str">
        <f t="shared" ca="1" si="285"/>
        <v>Slope</v>
      </c>
      <c r="EC112" s="51" t="str">
        <f t="shared" ca="1" si="286"/>
        <v>Slope</v>
      </c>
      <c r="EE112" s="52">
        <f t="shared" ca="1" si="287"/>
        <v>0</v>
      </c>
      <c r="EF112" s="52">
        <f t="shared" ca="1" si="288"/>
        <v>0</v>
      </c>
      <c r="EG112" s="52">
        <f t="shared" ca="1" si="289"/>
        <v>0</v>
      </c>
      <c r="EH112" s="52">
        <f t="shared" ca="1" si="290"/>
        <v>0</v>
      </c>
      <c r="EI112" s="52">
        <f t="shared" ca="1" si="291"/>
        <v>0</v>
      </c>
      <c r="EJ112" s="52">
        <f t="shared" ca="1" si="292"/>
        <v>0</v>
      </c>
      <c r="EK112" s="52">
        <f t="shared" ca="1" si="293"/>
        <v>0</v>
      </c>
      <c r="EL112" s="52">
        <f t="shared" ca="1" si="294"/>
        <v>0</v>
      </c>
      <c r="EM112" s="52">
        <f t="shared" ca="1" si="295"/>
        <v>0</v>
      </c>
      <c r="EN112" s="52">
        <f t="shared" ca="1" si="296"/>
        <v>0</v>
      </c>
      <c r="EO112" s="52">
        <f t="shared" ca="1" si="297"/>
        <v>0</v>
      </c>
      <c r="EP112" s="52">
        <f t="shared" ca="1" si="298"/>
        <v>0</v>
      </c>
      <c r="EQ112" s="52">
        <f t="shared" ca="1" si="299"/>
        <v>0</v>
      </c>
      <c r="ER112" s="52">
        <f t="shared" ca="1" si="300"/>
        <v>1.961968171019568E-3</v>
      </c>
      <c r="ES112" s="52">
        <f t="shared" ca="1" si="301"/>
        <v>0.10656139013507659</v>
      </c>
      <c r="ET112" s="52">
        <f t="shared" ca="1" si="302"/>
        <v>0.23268165150236697</v>
      </c>
      <c r="EU112" s="52">
        <f t="shared" ca="1" si="303"/>
        <v>0.37767510304648078</v>
      </c>
      <c r="EV112" s="52">
        <f t="shared" ca="1" si="304"/>
        <v>0.53593745586612529</v>
      </c>
      <c r="EW112" s="52">
        <f t="shared" ca="1" si="305"/>
        <v>0.69399331836810985</v>
      </c>
      <c r="EX112" s="52">
        <f t="shared" ca="1" si="306"/>
        <v>0.84338528734301355</v>
      </c>
      <c r="EY112" s="52">
        <f t="shared" ca="1" si="307"/>
        <v>0.98083173876448027</v>
      </c>
      <c r="EZ112" s="52">
        <f t="shared" ca="1" si="308"/>
        <v>0.90519611189682647</v>
      </c>
      <c r="FA112" s="52">
        <f t="shared" ca="1" si="309"/>
        <v>0.80042270136095828</v>
      </c>
      <c r="FB112" s="52">
        <f t="shared" ca="1" si="310"/>
        <v>0.703399357363101</v>
      </c>
      <c r="FC112" s="52">
        <f t="shared" ca="1" si="311"/>
        <v>0.6151362136378884</v>
      </c>
      <c r="FD112" s="52">
        <f t="shared" ca="1" si="312"/>
        <v>0.54914204716922776</v>
      </c>
      <c r="FE112" s="52">
        <f t="shared" ca="1" si="313"/>
        <v>0.50347485553232896</v>
      </c>
      <c r="FF112" s="52">
        <f t="shared" ca="1" si="314"/>
        <v>0.467136165615051</v>
      </c>
      <c r="FG112" s="52">
        <f t="shared" ca="1" si="315"/>
        <v>0.43583223581914932</v>
      </c>
      <c r="FH112" s="52">
        <f t="shared" ca="1" si="316"/>
        <v>0.41624819548139635</v>
      </c>
      <c r="FI112" s="52">
        <f t="shared" ca="1" si="317"/>
        <v>0.41352971947361372</v>
      </c>
      <c r="FK112" s="52">
        <f t="shared" ca="1" si="318"/>
        <v>0.98083173876448027</v>
      </c>
      <c r="FL112" s="59">
        <f t="shared" ca="1" si="319"/>
        <v>20</v>
      </c>
      <c r="FM112" s="59" t="str">
        <f t="shared" ca="1" si="320"/>
        <v>Slope</v>
      </c>
      <c r="FN112" s="52">
        <f t="shared" ca="1" si="321"/>
        <v>0.3666666666666667</v>
      </c>
      <c r="FP112" s="52">
        <f t="shared" ca="1" si="322"/>
        <v>0.33333333333333331</v>
      </c>
      <c r="FQ112" s="52">
        <f t="shared" ca="1" si="323"/>
        <v>0.33333333333333331</v>
      </c>
      <c r="FR112" s="52">
        <f t="shared" ca="1" si="324"/>
        <v>0.32222222222222219</v>
      </c>
      <c r="FS112" s="52">
        <f t="shared" ca="1" si="325"/>
        <v>0.31111111111111112</v>
      </c>
      <c r="FT112" s="52">
        <f t="shared" ca="1" si="326"/>
        <v>0.3</v>
      </c>
      <c r="FU112" s="52">
        <f t="shared" ca="1" si="327"/>
        <v>0.28888888888888886</v>
      </c>
      <c r="FV112" s="52">
        <f t="shared" ca="1" si="328"/>
        <v>0.27777777777777779</v>
      </c>
      <c r="FW112" s="52">
        <f t="shared" ca="1" si="329"/>
        <v>0.26666666666666666</v>
      </c>
      <c r="FX112" s="52">
        <f t="shared" ca="1" si="330"/>
        <v>0.25555555555555554</v>
      </c>
      <c r="FY112" s="52">
        <f t="shared" ca="1" si="331"/>
        <v>0.24444444444444446</v>
      </c>
      <c r="FZ112" s="52">
        <f t="shared" ca="1" si="332"/>
        <v>0.23333333333333331</v>
      </c>
      <c r="GA112" s="52">
        <f t="shared" ca="1" si="333"/>
        <v>0.22222222222222224</v>
      </c>
      <c r="GB112" s="52">
        <f t="shared" ca="1" si="334"/>
        <v>0.21111111111111108</v>
      </c>
      <c r="GC112" s="52">
        <f t="shared" ca="1" si="335"/>
        <v>0.20065398939033985</v>
      </c>
      <c r="GD112" s="52">
        <f t="shared" ca="1" si="336"/>
        <v>0.22440935226724773</v>
      </c>
      <c r="GE112" s="52">
        <f t="shared" ca="1" si="337"/>
        <v>0.25533832827856673</v>
      </c>
      <c r="GF112" s="52">
        <f t="shared" ca="1" si="338"/>
        <v>0.29255836768216026</v>
      </c>
      <c r="GG112" s="52">
        <f t="shared" ca="1" si="339"/>
        <v>0.33420137417759732</v>
      </c>
      <c r="GH112" s="52">
        <f t="shared" ca="1" si="340"/>
        <v>0.37577555056714773</v>
      </c>
      <c r="GI112" s="52">
        <f t="shared" ca="1" si="341"/>
        <v>0.41446176244767119</v>
      </c>
      <c r="GJ112" s="52">
        <f t="shared" ca="1" si="342"/>
        <v>0.44916613514371562</v>
      </c>
      <c r="GK112" s="52">
        <f t="shared" ca="1" si="343"/>
        <v>0.41284314841005326</v>
      </c>
      <c r="GL112" s="52">
        <f t="shared" ca="1" si="344"/>
        <v>0.36680756712031937</v>
      </c>
      <c r="GM112" s="52">
        <f t="shared" ca="1" si="345"/>
        <v>0.32335534134325589</v>
      </c>
      <c r="GN112" s="52">
        <f t="shared" ca="1" si="346"/>
        <v>0.28282318232374054</v>
      </c>
      <c r="GO112" s="52">
        <f t="shared" ca="1" si="347"/>
        <v>0.24971401572307589</v>
      </c>
      <c r="GP112" s="52">
        <f t="shared" ca="1" si="348"/>
        <v>0.2233805073996652</v>
      </c>
      <c r="GQ112" s="52">
        <f t="shared" ca="1" si="349"/>
        <v>0.20015649964946142</v>
      </c>
      <c r="GR112" s="52">
        <f t="shared" ca="1" si="350"/>
        <v>0.17861074527304976</v>
      </c>
      <c r="GS112" s="52">
        <f t="shared" ca="1" si="351"/>
        <v>0.160971620716021</v>
      </c>
      <c r="GT112" s="52">
        <f t="shared" ca="1" si="352"/>
        <v>0.14895435093564899</v>
      </c>
      <c r="GV112" s="52">
        <f t="shared" ca="1" si="353"/>
        <v>0.44916613514371562</v>
      </c>
      <c r="GW112" s="59">
        <f t="shared" ca="1" si="354"/>
        <v>20</v>
      </c>
      <c r="GX112" s="52">
        <f t="shared" ca="1" si="355"/>
        <v>0.98083173876448027</v>
      </c>
      <c r="GY112" s="52" t="str">
        <f t="shared" ca="1" si="356"/>
        <v>Slope</v>
      </c>
      <c r="GZ112" s="52">
        <f t="shared" ca="1" si="357"/>
        <v>0.3666666666666667</v>
      </c>
      <c r="HB112" s="58">
        <f t="shared" si="358"/>
        <v>0.168347096443176</v>
      </c>
      <c r="HC112" s="58"/>
      <c r="HE112" s="52">
        <f t="shared" si="359"/>
        <v>0.16668187260627898</v>
      </c>
      <c r="HF112" s="52">
        <f t="shared" si="360"/>
        <v>0</v>
      </c>
      <c r="HH112" s="52">
        <f t="shared" ca="1" si="361"/>
        <v>0.98083173876448027</v>
      </c>
      <c r="HI112" s="52" t="str">
        <f t="shared" ca="1" si="362"/>
        <v>Slope</v>
      </c>
      <c r="HJ112" s="59">
        <f t="shared" ca="1" si="363"/>
        <v>2</v>
      </c>
      <c r="HK112" s="52">
        <f t="shared" ca="1" si="364"/>
        <v>0.3666666666666667</v>
      </c>
      <c r="HL112" s="52">
        <f t="shared" si="365"/>
        <v>0</v>
      </c>
      <c r="HM112" s="52">
        <f t="shared" si="366"/>
        <v>20</v>
      </c>
      <c r="HN112" s="52">
        <f t="shared" si="367"/>
        <v>-20</v>
      </c>
      <c r="HP112" s="52">
        <f t="shared" si="375"/>
        <v>7.6345801353455006E-4</v>
      </c>
      <c r="HR112" s="52">
        <f t="shared" si="368"/>
        <v>3.7596600833419703E-4</v>
      </c>
      <c r="HS112">
        <f t="shared" si="369"/>
        <v>5.6191036734081603E-3</v>
      </c>
    </row>
    <row r="113" spans="1:227" x14ac:dyDescent="0.2">
      <c r="A113" s="45">
        <v>75</v>
      </c>
      <c r="B113" s="35">
        <f t="shared" si="214"/>
        <v>8.5648148148148237E-3</v>
      </c>
      <c r="C113" s="28">
        <v>16.834709644317599</v>
      </c>
      <c r="D113" s="95">
        <v>0</v>
      </c>
      <c r="E113" s="95">
        <v>999999</v>
      </c>
      <c r="F113" s="37">
        <f t="shared" si="202"/>
        <v>166666.5</v>
      </c>
      <c r="G113" s="38">
        <f t="shared" si="205"/>
        <v>0</v>
      </c>
      <c r="H113" s="102">
        <v>20</v>
      </c>
      <c r="I113" s="102">
        <v>2000</v>
      </c>
      <c r="J113" s="28">
        <v>18.361625671386701</v>
      </c>
      <c r="K113" s="126">
        <f t="shared" si="206"/>
        <v>0.18361625671386703</v>
      </c>
      <c r="L113" s="30">
        <f t="shared" si="203"/>
        <v>0.18361625671386703</v>
      </c>
      <c r="M113" s="101">
        <f t="shared" si="204"/>
        <v>16.834709644317599</v>
      </c>
      <c r="N113" s="103">
        <f t="shared" si="215"/>
        <v>7.634580135345518E-4</v>
      </c>
      <c r="Q113">
        <f t="shared" si="376"/>
        <v>9.0000000000000019E-4</v>
      </c>
      <c r="R113" s="84">
        <f t="shared" si="370"/>
        <v>0.93051359516616317</v>
      </c>
      <c r="S113" s="84">
        <f t="shared" si="371"/>
        <v>6.9486404833836862E-2</v>
      </c>
      <c r="T113">
        <f t="shared" si="372"/>
        <v>0.79770478018742175</v>
      </c>
      <c r="U113" s="84">
        <f t="shared" si="373"/>
        <v>5.4000000000000012E-3</v>
      </c>
      <c r="V113" s="84">
        <f t="shared" si="374"/>
        <v>2.7000000000000007E-2</v>
      </c>
      <c r="X113">
        <v>9.0000000000000019E-4</v>
      </c>
      <c r="Y113">
        <v>0.93051359516616317</v>
      </c>
      <c r="Z113">
        <v>6.9486404833836862E-2</v>
      </c>
      <c r="AA113">
        <v>0.79770478018742175</v>
      </c>
      <c r="AD113" s="52">
        <f t="shared" ca="1" si="216"/>
        <v>0.99328227716106232</v>
      </c>
      <c r="AE113" s="52">
        <f t="shared" ca="1" si="216"/>
        <v>1</v>
      </c>
      <c r="AF113" s="52">
        <f t="shared" ca="1" si="216"/>
        <v>0.99398507445374085</v>
      </c>
      <c r="AG113" s="52">
        <f t="shared" ca="1" si="207"/>
        <v>0.978066830218279</v>
      </c>
      <c r="AH113" s="52">
        <f t="shared" ca="1" si="207"/>
        <v>0.95533745526047009</v>
      </c>
      <c r="AI113" s="52">
        <f t="shared" ca="1" si="207"/>
        <v>0.92768650622493143</v>
      </c>
      <c r="AJ113" s="52">
        <f t="shared" ca="1" si="207"/>
        <v>0.89681941582351421</v>
      </c>
      <c r="AK113" s="52">
        <f t="shared" ca="1" si="208"/>
        <v>0.86147097603249867</v>
      </c>
      <c r="AL113" s="52">
        <f t="shared" ca="1" si="208"/>
        <v>0.82106315558207177</v>
      </c>
      <c r="AM113" s="52">
        <f t="shared" ca="1" si="208"/>
        <v>0.7750624186802707</v>
      </c>
      <c r="AN113" s="52">
        <f t="shared" ca="1" si="208"/>
        <v>0.72501469882862168</v>
      </c>
      <c r="AO113" s="52">
        <f t="shared" ca="1" si="209"/>
        <v>0.67076290340814049</v>
      </c>
      <c r="AP113" s="52">
        <f t="shared" ca="1" si="209"/>
        <v>0.61145451070850787</v>
      </c>
      <c r="AQ113" s="52">
        <f t="shared" ca="1" si="209"/>
        <v>0.54696582676168737</v>
      </c>
      <c r="AR113" s="52">
        <f t="shared" ca="1" si="209"/>
        <v>0.46731665889038865</v>
      </c>
      <c r="AS113" s="52">
        <f t="shared" ca="1" si="210"/>
        <v>0.36865210283541405</v>
      </c>
      <c r="AT113" s="52">
        <f t="shared" ca="1" si="210"/>
        <v>0.24961133595995613</v>
      </c>
      <c r="AU113" s="52">
        <f t="shared" ca="1" si="210"/>
        <v>0.10148098674413646</v>
      </c>
      <c r="AV113" s="52">
        <f t="shared" ca="1" si="210"/>
        <v>-7.9848391275410477E-2</v>
      </c>
      <c r="AW113" s="52">
        <f t="shared" ca="1" si="211"/>
        <v>-0.29250969918984376</v>
      </c>
      <c r="AX113" s="52">
        <f t="shared" ca="1" si="211"/>
        <v>-0.50189740774000369</v>
      </c>
      <c r="AY113" s="52">
        <f t="shared" ca="1" si="211"/>
        <v>-0.69885928158402932</v>
      </c>
      <c r="AZ113" s="52">
        <f t="shared" ca="1" si="211"/>
        <v>-0.85578741388266333</v>
      </c>
      <c r="BA113" s="52">
        <f t="shared" ca="1" si="212"/>
        <v>-0.94791364743241591</v>
      </c>
      <c r="BB113" s="52">
        <f t="shared" ca="1" si="212"/>
        <v>-0.97837253728156404</v>
      </c>
      <c r="BC113" s="52">
        <f t="shared" ca="1" si="212"/>
        <v>-0.98194073223490386</v>
      </c>
      <c r="BD113" s="52">
        <f t="shared" ca="1" si="212"/>
        <v>-0.97500646990798534</v>
      </c>
      <c r="BE113" s="52">
        <f t="shared" ca="1" si="213"/>
        <v>-0.96059450539121449</v>
      </c>
      <c r="BF113" s="52">
        <f t="shared" ca="1" si="213"/>
        <v>-0.94043715244099968</v>
      </c>
      <c r="BG113" s="52">
        <f t="shared" ca="1" si="213"/>
        <v>-0.91415639488511469</v>
      </c>
      <c r="BH113" s="52">
        <f t="shared" ca="1" si="213"/>
        <v>-0.86993047891622366</v>
      </c>
      <c r="BJ113" s="52">
        <f t="shared" si="217"/>
        <v>9.1808128356933513E-3</v>
      </c>
      <c r="BK113" s="52">
        <f t="shared" si="218"/>
        <v>-1.1668581626708467E-2</v>
      </c>
      <c r="BL113" s="52">
        <f t="shared" si="219"/>
        <v>-5.8342908133542342E-4</v>
      </c>
      <c r="BM113" s="52">
        <f t="shared" si="220"/>
        <v>-5.8342908133542342E-4</v>
      </c>
      <c r="BN113" s="52">
        <f t="shared" si="221"/>
        <v>0</v>
      </c>
      <c r="BO113" s="52">
        <f t="shared" si="222"/>
        <v>0</v>
      </c>
      <c r="BP113" s="52">
        <f t="shared" si="223"/>
        <v>5.8209830899693064E-3</v>
      </c>
      <c r="BQ113" s="52">
        <f t="shared" si="224"/>
        <v>0.05</v>
      </c>
      <c r="BS113" s="52">
        <f t="shared" ca="1" si="225"/>
        <v>-1.095706522464752</v>
      </c>
      <c r="BT113" s="52">
        <f t="shared" ca="1" si="226"/>
        <v>-1.166858162670847</v>
      </c>
      <c r="BU113" s="52">
        <f t="shared" ca="1" si="227"/>
        <v>-1.2181635971271223</v>
      </c>
      <c r="BV113" s="52">
        <f t="shared" ca="1" si="228"/>
        <v>-1.2530504017467463</v>
      </c>
      <c r="BW113" s="52">
        <f t="shared" ca="1" si="229"/>
        <v>-1.2742311017167183</v>
      </c>
      <c r="BX113" s="52">
        <f t="shared" ca="1" si="230"/>
        <v>-1.2894018494914614</v>
      </c>
      <c r="BY113" s="52">
        <f t="shared" ca="1" si="231"/>
        <v>-1.3016886726742791</v>
      </c>
      <c r="BZ113" s="52">
        <f t="shared" ca="1" si="232"/>
        <v>-1.2972144918936874</v>
      </c>
      <c r="CA113" s="52">
        <f t="shared" ca="1" si="233"/>
        <v>-1.2731538253926462</v>
      </c>
      <c r="CB113" s="52">
        <f t="shared" ca="1" si="234"/>
        <v>-1.2284514887799176</v>
      </c>
      <c r="CC113" s="52">
        <f t="shared" ca="1" si="235"/>
        <v>-1.1675652019198866</v>
      </c>
      <c r="CD113" s="52">
        <f t="shared" ca="1" si="236"/>
        <v>-1.0908632889510164</v>
      </c>
      <c r="CE113" s="52">
        <f t="shared" ca="1" si="237"/>
        <v>-0.99858588509021284</v>
      </c>
      <c r="CF113" s="52">
        <f t="shared" ca="1" si="238"/>
        <v>-0.89398646312615582</v>
      </c>
      <c r="CG113" s="52">
        <f t="shared" ca="1" si="239"/>
        <v>-0.76786620175886544</v>
      </c>
      <c r="CH113" s="52">
        <f t="shared" ca="1" si="240"/>
        <v>-0.62287275021475164</v>
      </c>
      <c r="CI113" s="52">
        <f t="shared" ca="1" si="241"/>
        <v>-0.46461039739510707</v>
      </c>
      <c r="CJ113" s="52">
        <f t="shared" ca="1" si="242"/>
        <v>-0.30655453489312251</v>
      </c>
      <c r="CK113" s="52">
        <f t="shared" ca="1" si="243"/>
        <v>-0.15716256591821881</v>
      </c>
      <c r="CL113" s="52">
        <f t="shared" ca="1" si="244"/>
        <v>-1.971611449675215E-2</v>
      </c>
      <c r="CM113" s="52">
        <f t="shared" ca="1" si="245"/>
        <v>9.4256034841941186E-2</v>
      </c>
      <c r="CN113" s="52">
        <f t="shared" ca="1" si="246"/>
        <v>0.19902944537780934</v>
      </c>
      <c r="CO113" s="52">
        <f t="shared" ca="1" si="247"/>
        <v>0.29605278937566665</v>
      </c>
      <c r="CP113" s="52">
        <f t="shared" ca="1" si="248"/>
        <v>0.38431593310087925</v>
      </c>
      <c r="CQ113" s="52">
        <f t="shared" ca="1" si="249"/>
        <v>0.45031009956953988</v>
      </c>
      <c r="CR113" s="52">
        <f t="shared" ca="1" si="250"/>
        <v>0.49597729120643869</v>
      </c>
      <c r="CS113" s="52">
        <f t="shared" ca="1" si="251"/>
        <v>0.53231598112371659</v>
      </c>
      <c r="CT113" s="52">
        <f t="shared" ca="1" si="252"/>
        <v>0.56361991091961827</v>
      </c>
      <c r="CU113" s="52">
        <f t="shared" ca="1" si="253"/>
        <v>0.58320395125737123</v>
      </c>
      <c r="CV113" s="52">
        <f t="shared" ca="1" si="254"/>
        <v>0.58592242726515387</v>
      </c>
      <c r="CW113" s="52">
        <f t="shared" ca="1" si="255"/>
        <v>0.56580397696985363</v>
      </c>
      <c r="CY113" s="51" t="str">
        <f t="shared" ca="1" si="256"/>
        <v>Slope</v>
      </c>
      <c r="CZ113" s="51" t="str">
        <f t="shared" ca="1" si="257"/>
        <v>Slope</v>
      </c>
      <c r="DA113" s="51" t="str">
        <f t="shared" ca="1" si="258"/>
        <v>Slope</v>
      </c>
      <c r="DB113" s="51" t="str">
        <f t="shared" ca="1" si="259"/>
        <v>Slope</v>
      </c>
      <c r="DC113" s="51" t="str">
        <f t="shared" ca="1" si="260"/>
        <v>Slope</v>
      </c>
      <c r="DD113" s="51" t="str">
        <f t="shared" ca="1" si="261"/>
        <v>Slope</v>
      </c>
      <c r="DE113" s="51" t="str">
        <f t="shared" ca="1" si="262"/>
        <v>Slope</v>
      </c>
      <c r="DF113" s="51" t="str">
        <f t="shared" ca="1" si="263"/>
        <v>Slope</v>
      </c>
      <c r="DG113" s="51" t="str">
        <f t="shared" ca="1" si="264"/>
        <v>Slope</v>
      </c>
      <c r="DH113" s="51" t="str">
        <f t="shared" ca="1" si="265"/>
        <v>Slope</v>
      </c>
      <c r="DI113" s="51" t="str">
        <f t="shared" ca="1" si="266"/>
        <v>Slope</v>
      </c>
      <c r="DJ113" s="51" t="str">
        <f t="shared" ca="1" si="267"/>
        <v>Slope</v>
      </c>
      <c r="DK113" s="51" t="str">
        <f t="shared" ca="1" si="268"/>
        <v>Slope</v>
      </c>
      <c r="DL113" s="51" t="str">
        <f t="shared" ca="1" si="269"/>
        <v>Slope</v>
      </c>
      <c r="DM113" s="51" t="str">
        <f t="shared" ca="1" si="270"/>
        <v>Slope</v>
      </c>
      <c r="DN113" s="51" t="str">
        <f t="shared" ca="1" si="271"/>
        <v>Slope</v>
      </c>
      <c r="DO113" s="51" t="str">
        <f t="shared" ca="1" si="272"/>
        <v>Slope</v>
      </c>
      <c r="DP113" s="51" t="str">
        <f t="shared" ca="1" si="273"/>
        <v>Slope</v>
      </c>
      <c r="DQ113" s="51" t="str">
        <f t="shared" ca="1" si="274"/>
        <v>Slope</v>
      </c>
      <c r="DR113" s="51" t="str">
        <f t="shared" ca="1" si="275"/>
        <v>Slope</v>
      </c>
      <c r="DS113" s="51" t="str">
        <f t="shared" ca="1" si="276"/>
        <v>Slope</v>
      </c>
      <c r="DT113" s="51" t="str">
        <f t="shared" ca="1" si="277"/>
        <v>Slope</v>
      </c>
      <c r="DU113" s="51" t="str">
        <f t="shared" ca="1" si="278"/>
        <v>Slope</v>
      </c>
      <c r="DV113" s="51" t="str">
        <f t="shared" ca="1" si="279"/>
        <v>Slope</v>
      </c>
      <c r="DW113" s="51" t="str">
        <f t="shared" ca="1" si="280"/>
        <v>Slope</v>
      </c>
      <c r="DX113" s="51" t="str">
        <f t="shared" ca="1" si="281"/>
        <v>Slope</v>
      </c>
      <c r="DY113" s="51" t="str">
        <f t="shared" ca="1" si="282"/>
        <v>Slope</v>
      </c>
      <c r="DZ113" s="51" t="str">
        <f t="shared" ca="1" si="283"/>
        <v>Slope</v>
      </c>
      <c r="EA113" s="51" t="str">
        <f t="shared" ca="1" si="284"/>
        <v>Slope</v>
      </c>
      <c r="EB113" s="51" t="str">
        <f t="shared" ca="1" si="285"/>
        <v>Slope</v>
      </c>
      <c r="EC113" s="51" t="str">
        <f t="shared" ca="1" si="286"/>
        <v>Slope</v>
      </c>
      <c r="EE113" s="52">
        <f t="shared" ca="1" si="287"/>
        <v>0</v>
      </c>
      <c r="EF113" s="52">
        <f t="shared" ca="1" si="288"/>
        <v>0</v>
      </c>
      <c r="EG113" s="52">
        <f t="shared" ca="1" si="289"/>
        <v>0</v>
      </c>
      <c r="EH113" s="52">
        <f t="shared" ca="1" si="290"/>
        <v>0</v>
      </c>
      <c r="EI113" s="52">
        <f t="shared" ca="1" si="291"/>
        <v>0</v>
      </c>
      <c r="EJ113" s="52">
        <f t="shared" ca="1" si="292"/>
        <v>0</v>
      </c>
      <c r="EK113" s="52">
        <f t="shared" ca="1" si="293"/>
        <v>0</v>
      </c>
      <c r="EL113" s="52">
        <f t="shared" ca="1" si="294"/>
        <v>0</v>
      </c>
      <c r="EM113" s="52">
        <f t="shared" ca="1" si="295"/>
        <v>0</v>
      </c>
      <c r="EN113" s="52">
        <f t="shared" ca="1" si="296"/>
        <v>0</v>
      </c>
      <c r="EO113" s="52">
        <f t="shared" ca="1" si="297"/>
        <v>0</v>
      </c>
      <c r="EP113" s="52">
        <f t="shared" ca="1" si="298"/>
        <v>0</v>
      </c>
      <c r="EQ113" s="52">
        <f t="shared" ca="1" si="299"/>
        <v>1.9975439911226189E-3</v>
      </c>
      <c r="ER113" s="52">
        <f t="shared" ca="1" si="300"/>
        <v>0.10659696595517965</v>
      </c>
      <c r="ES113" s="52">
        <f t="shared" ca="1" si="301"/>
        <v>0.23271722732247002</v>
      </c>
      <c r="ET113" s="52">
        <f t="shared" ca="1" si="302"/>
        <v>0.37771067886658383</v>
      </c>
      <c r="EU113" s="52">
        <f t="shared" ca="1" si="303"/>
        <v>0.53597303168622834</v>
      </c>
      <c r="EV113" s="52">
        <f t="shared" ca="1" si="304"/>
        <v>0.6940288941882129</v>
      </c>
      <c r="EW113" s="52">
        <f t="shared" ca="1" si="305"/>
        <v>0.8434208631631166</v>
      </c>
      <c r="EX113" s="52">
        <f t="shared" ca="1" si="306"/>
        <v>0.98086731458458332</v>
      </c>
      <c r="EY113" s="52">
        <f t="shared" ca="1" si="307"/>
        <v>0.90516053607672342</v>
      </c>
      <c r="EZ113" s="52">
        <f t="shared" ca="1" si="308"/>
        <v>0.80038712554085523</v>
      </c>
      <c r="FA113" s="52">
        <f t="shared" ca="1" si="309"/>
        <v>0.70336378154299795</v>
      </c>
      <c r="FB113" s="52">
        <f t="shared" ca="1" si="310"/>
        <v>0.61510063781778535</v>
      </c>
      <c r="FC113" s="52">
        <f t="shared" ca="1" si="311"/>
        <v>0.54910647134912471</v>
      </c>
      <c r="FD113" s="52">
        <f t="shared" ca="1" si="312"/>
        <v>0.50343927971222591</v>
      </c>
      <c r="FE113" s="52">
        <f t="shared" ca="1" si="313"/>
        <v>0.46710058979494795</v>
      </c>
      <c r="FF113" s="52">
        <f t="shared" ca="1" si="314"/>
        <v>0.43579665999904627</v>
      </c>
      <c r="FG113" s="52">
        <f t="shared" ca="1" si="315"/>
        <v>0.4162126196612933</v>
      </c>
      <c r="FH113" s="52">
        <f t="shared" ca="1" si="316"/>
        <v>0.41349414365351067</v>
      </c>
      <c r="FI113" s="52">
        <f t="shared" ca="1" si="317"/>
        <v>0.43361259394881091</v>
      </c>
      <c r="FK113" s="52">
        <f t="shared" ca="1" si="318"/>
        <v>0.98086731458458332</v>
      </c>
      <c r="FL113" s="59">
        <f t="shared" ca="1" si="319"/>
        <v>19</v>
      </c>
      <c r="FM113" s="59" t="str">
        <f t="shared" ca="1" si="320"/>
        <v>Slope</v>
      </c>
      <c r="FN113" s="52">
        <f t="shared" ca="1" si="321"/>
        <v>0.4</v>
      </c>
      <c r="FP113" s="52">
        <f t="shared" ca="1" si="322"/>
        <v>0.33333333333333331</v>
      </c>
      <c r="FQ113" s="52">
        <f t="shared" ca="1" si="323"/>
        <v>0.33333333333333331</v>
      </c>
      <c r="FR113" s="52">
        <f t="shared" ca="1" si="324"/>
        <v>0.32222222222222219</v>
      </c>
      <c r="FS113" s="52">
        <f t="shared" ca="1" si="325"/>
        <v>0.31111111111111112</v>
      </c>
      <c r="FT113" s="52">
        <f t="shared" ca="1" si="326"/>
        <v>0.3</v>
      </c>
      <c r="FU113" s="52">
        <f t="shared" ca="1" si="327"/>
        <v>0.28888888888888886</v>
      </c>
      <c r="FV113" s="52">
        <f t="shared" ca="1" si="328"/>
        <v>0.27777777777777779</v>
      </c>
      <c r="FW113" s="52">
        <f t="shared" ca="1" si="329"/>
        <v>0.26666666666666666</v>
      </c>
      <c r="FX113" s="52">
        <f t="shared" ca="1" si="330"/>
        <v>0.25555555555555554</v>
      </c>
      <c r="FY113" s="52">
        <f t="shared" ca="1" si="331"/>
        <v>0.24444444444444446</v>
      </c>
      <c r="FZ113" s="52">
        <f t="shared" ca="1" si="332"/>
        <v>0.23333333333333331</v>
      </c>
      <c r="GA113" s="52">
        <f t="shared" ca="1" si="333"/>
        <v>0.22222222222222224</v>
      </c>
      <c r="GB113" s="52">
        <f t="shared" ca="1" si="334"/>
        <v>0.21177695910815195</v>
      </c>
      <c r="GC113" s="52">
        <f t="shared" ca="1" si="335"/>
        <v>0.23553232198505986</v>
      </c>
      <c r="GD113" s="52">
        <f t="shared" ca="1" si="336"/>
        <v>0.26646129799637885</v>
      </c>
      <c r="GE113" s="52">
        <f t="shared" ca="1" si="337"/>
        <v>0.30368133739997238</v>
      </c>
      <c r="GF113" s="52">
        <f t="shared" ca="1" si="338"/>
        <v>0.34532434389540945</v>
      </c>
      <c r="GG113" s="52">
        <f t="shared" ca="1" si="339"/>
        <v>0.38689852028495986</v>
      </c>
      <c r="GH113" s="52">
        <f t="shared" ca="1" si="340"/>
        <v>0.42558473216548326</v>
      </c>
      <c r="GI113" s="52">
        <f t="shared" ca="1" si="341"/>
        <v>0.46028910486152774</v>
      </c>
      <c r="GJ113" s="52">
        <f t="shared" ca="1" si="342"/>
        <v>0.42394240091446334</v>
      </c>
      <c r="GK113" s="52">
        <f t="shared" ca="1" si="343"/>
        <v>0.3779068196247295</v>
      </c>
      <c r="GL113" s="52">
        <f t="shared" ca="1" si="344"/>
        <v>0.33445459384766596</v>
      </c>
      <c r="GM113" s="52">
        <f t="shared" ca="1" si="345"/>
        <v>0.29392243482815067</v>
      </c>
      <c r="GN113" s="52">
        <f t="shared" ca="1" si="346"/>
        <v>0.26081326822748596</v>
      </c>
      <c r="GO113" s="52">
        <f t="shared" ca="1" si="347"/>
        <v>0.23447975990407527</v>
      </c>
      <c r="GP113" s="52">
        <f t="shared" ca="1" si="348"/>
        <v>0.21125575215387149</v>
      </c>
      <c r="GQ113" s="52">
        <f t="shared" ca="1" si="349"/>
        <v>0.18970999777745984</v>
      </c>
      <c r="GR113" s="52">
        <f t="shared" ca="1" si="350"/>
        <v>0.17207087322043108</v>
      </c>
      <c r="GS113" s="52">
        <f t="shared" ca="1" si="351"/>
        <v>0.16005360344005912</v>
      </c>
      <c r="GT113" s="52">
        <f t="shared" ca="1" si="352"/>
        <v>0.15564864242738138</v>
      </c>
      <c r="GV113" s="52">
        <f t="shared" ca="1" si="353"/>
        <v>0.46028910486152774</v>
      </c>
      <c r="GW113" s="59">
        <f t="shared" ca="1" si="354"/>
        <v>19</v>
      </c>
      <c r="GX113" s="52">
        <f t="shared" ca="1" si="355"/>
        <v>0.98086731458458332</v>
      </c>
      <c r="GY113" s="52" t="str">
        <f t="shared" ca="1" si="356"/>
        <v>Slope</v>
      </c>
      <c r="GZ113" s="52">
        <f t="shared" ca="1" si="357"/>
        <v>0.4</v>
      </c>
      <c r="HB113" s="58">
        <f t="shared" si="358"/>
        <v>0.18361625671386703</v>
      </c>
      <c r="HC113" s="58"/>
      <c r="HE113" s="52">
        <f t="shared" si="359"/>
        <v>9.1099529266358337E-2</v>
      </c>
      <c r="HF113" s="52">
        <f t="shared" si="360"/>
        <v>0</v>
      </c>
      <c r="HH113" s="52">
        <f t="shared" ca="1" si="361"/>
        <v>0.98086731458458332</v>
      </c>
      <c r="HI113" s="52" t="str">
        <f t="shared" ca="1" si="362"/>
        <v>Slope</v>
      </c>
      <c r="HJ113" s="59">
        <f t="shared" ca="1" si="363"/>
        <v>2</v>
      </c>
      <c r="HK113" s="52">
        <f t="shared" ca="1" si="364"/>
        <v>0.4</v>
      </c>
      <c r="HL113" s="52">
        <f t="shared" si="365"/>
        <v>0</v>
      </c>
      <c r="HM113" s="52">
        <f t="shared" si="366"/>
        <v>20</v>
      </c>
      <c r="HN113" s="52">
        <f t="shared" si="367"/>
        <v>-20</v>
      </c>
      <c r="HP113" s="52">
        <f t="shared" si="375"/>
        <v>7.634580135345518E-4</v>
      </c>
      <c r="HR113" s="52">
        <f t="shared" si="368"/>
        <v>3.8120471354100358E-4</v>
      </c>
      <c r="HS113">
        <f t="shared" si="369"/>
        <v>5.8209830899693064E-3</v>
      </c>
    </row>
    <row r="114" spans="1:227" x14ac:dyDescent="0.2">
      <c r="A114" s="45">
        <v>76</v>
      </c>
      <c r="B114" s="35">
        <f t="shared" si="214"/>
        <v>8.6805555555555646E-3</v>
      </c>
      <c r="C114" s="28">
        <v>18.361625671386701</v>
      </c>
      <c r="D114" s="95">
        <v>0</v>
      </c>
      <c r="E114" s="95">
        <v>999999</v>
      </c>
      <c r="F114" s="37">
        <f t="shared" si="202"/>
        <v>166666.5</v>
      </c>
      <c r="G114" s="38">
        <f t="shared" si="205"/>
        <v>0</v>
      </c>
      <c r="H114" s="102">
        <v>20</v>
      </c>
      <c r="I114" s="102">
        <v>2000</v>
      </c>
      <c r="J114" s="28">
        <v>19.263683557510401</v>
      </c>
      <c r="K114" s="126">
        <f t="shared" si="206"/>
        <v>0.19263683557510403</v>
      </c>
      <c r="L114" s="30">
        <f t="shared" si="203"/>
        <v>0.19263683557510403</v>
      </c>
      <c r="M114" s="101">
        <f t="shared" si="204"/>
        <v>18.361625671386701</v>
      </c>
      <c r="N114" s="103">
        <f t="shared" si="215"/>
        <v>4.5102894306184825E-4</v>
      </c>
      <c r="Q114">
        <v>1E-3</v>
      </c>
      <c r="R114" s="84">
        <f t="shared" si="370"/>
        <v>0.91842900302114805</v>
      </c>
      <c r="S114" s="84">
        <f t="shared" si="371"/>
        <v>8.1570996978851965E-2</v>
      </c>
      <c r="T114">
        <f t="shared" si="372"/>
        <v>0.80116978473758693</v>
      </c>
      <c r="U114" s="84">
        <f t="shared" si="373"/>
        <v>6.0000000000000001E-3</v>
      </c>
      <c r="V114" s="84">
        <f t="shared" si="374"/>
        <v>0.03</v>
      </c>
      <c r="X114">
        <v>1E-3</v>
      </c>
      <c r="Y114">
        <v>0.91842900302114805</v>
      </c>
      <c r="Z114">
        <v>8.1570996978851965E-2</v>
      </c>
      <c r="AA114">
        <v>0.80116978473758693</v>
      </c>
      <c r="AD114" s="52">
        <f t="shared" ca="1" si="216"/>
        <v>0.99398507445374062</v>
      </c>
      <c r="AE114" s="52">
        <f t="shared" ca="1" si="216"/>
        <v>1</v>
      </c>
      <c r="AF114" s="52">
        <f t="shared" ca="1" si="216"/>
        <v>0.99433590622412693</v>
      </c>
      <c r="AG114" s="52">
        <f t="shared" ca="1" si="207"/>
        <v>0.97939540000295544</v>
      </c>
      <c r="AH114" s="52">
        <f t="shared" ca="1" si="207"/>
        <v>0.95785232122181818</v>
      </c>
      <c r="AI114" s="52">
        <f t="shared" ca="1" si="207"/>
        <v>0.93197076632170361</v>
      </c>
      <c r="AJ114" s="52">
        <f t="shared" ca="1" si="207"/>
        <v>0.9011961200577524</v>
      </c>
      <c r="AK114" s="52">
        <f t="shared" ca="1" si="208"/>
        <v>0.86459191599845886</v>
      </c>
      <c r="AL114" s="52">
        <f t="shared" ca="1" si="208"/>
        <v>0.82146529929606138</v>
      </c>
      <c r="AM114" s="52">
        <f t="shared" ca="1" si="208"/>
        <v>0.7732114431273388</v>
      </c>
      <c r="AN114" s="52">
        <f t="shared" ca="1" si="208"/>
        <v>0.72017998921965021</v>
      </c>
      <c r="AO114" s="52">
        <f t="shared" ca="1" si="209"/>
        <v>0.66198451256811586</v>
      </c>
      <c r="AP114" s="52">
        <f t="shared" ca="1" si="209"/>
        <v>0.59948475518955724</v>
      </c>
      <c r="AQ114" s="52">
        <f t="shared" ca="1" si="209"/>
        <v>0.52326850159314364</v>
      </c>
      <c r="AR114" s="52">
        <f t="shared" ca="1" si="209"/>
        <v>0.42872476032350426</v>
      </c>
      <c r="AS114" s="52">
        <f t="shared" ca="1" si="210"/>
        <v>0.31312867939558536</v>
      </c>
      <c r="AT114" s="52">
        <f t="shared" ca="1" si="210"/>
        <v>0.16776591347227429</v>
      </c>
      <c r="AU114" s="52">
        <f t="shared" ca="1" si="210"/>
        <v>-1.1145318510685853E-2</v>
      </c>
      <c r="AV114" s="52">
        <f t="shared" ca="1" si="210"/>
        <v>-0.22291908535457711</v>
      </c>
      <c r="AW114" s="52">
        <f t="shared" ca="1" si="211"/>
        <v>-0.43481047899058028</v>
      </c>
      <c r="AX114" s="52">
        <f t="shared" ca="1" si="211"/>
        <v>-0.63986451334170413</v>
      </c>
      <c r="AY114" s="52">
        <f t="shared" ca="1" si="211"/>
        <v>-0.81210903406275736</v>
      </c>
      <c r="AZ114" s="52">
        <f t="shared" ca="1" si="211"/>
        <v>-0.92358548618660419</v>
      </c>
      <c r="BA114" s="52">
        <f t="shared" ca="1" si="212"/>
        <v>-0.96918821685977363</v>
      </c>
      <c r="BB114" s="52">
        <f t="shared" ca="1" si="212"/>
        <v>-0.982405762972417</v>
      </c>
      <c r="BC114" s="52">
        <f t="shared" ca="1" si="212"/>
        <v>-0.98352954262520909</v>
      </c>
      <c r="BD114" s="52">
        <f t="shared" ca="1" si="212"/>
        <v>-0.97669627043081386</v>
      </c>
      <c r="BE114" s="52">
        <f t="shared" ca="1" si="213"/>
        <v>-0.96253121842754064</v>
      </c>
      <c r="BF114" s="52">
        <f t="shared" ca="1" si="213"/>
        <v>-0.94141078172952286</v>
      </c>
      <c r="BG114" s="52">
        <f t="shared" ca="1" si="213"/>
        <v>-0.90500054427931143</v>
      </c>
      <c r="BH114" s="52">
        <f t="shared" ca="1" si="213"/>
        <v>-0.84455211667350272</v>
      </c>
      <c r="BJ114" s="52">
        <f t="shared" si="217"/>
        <v>9.6318417787551996E-3</v>
      </c>
      <c r="BK114" s="52">
        <f t="shared" si="218"/>
        <v>-1.2181635971271226E-2</v>
      </c>
      <c r="BL114" s="52">
        <f t="shared" si="219"/>
        <v>-6.0908179856356112E-4</v>
      </c>
      <c r="BM114" s="52">
        <f t="shared" si="220"/>
        <v>-6.0908179856356112E-4</v>
      </c>
      <c r="BN114" s="52">
        <f t="shared" si="221"/>
        <v>0</v>
      </c>
      <c r="BO114" s="52">
        <f t="shared" si="222"/>
        <v>0</v>
      </c>
      <c r="BP114" s="52">
        <f t="shared" si="223"/>
        <v>5.9708961877791835E-3</v>
      </c>
      <c r="BQ114" s="52">
        <f t="shared" si="224"/>
        <v>0.05</v>
      </c>
      <c r="BS114" s="52">
        <f t="shared" ca="1" si="225"/>
        <v>-1.166858162670847</v>
      </c>
      <c r="BT114" s="52">
        <f t="shared" ca="1" si="226"/>
        <v>-1.2181635971271223</v>
      </c>
      <c r="BU114" s="52">
        <f t="shared" ca="1" si="227"/>
        <v>-1.2530504017467463</v>
      </c>
      <c r="BV114" s="52">
        <f t="shared" ca="1" si="228"/>
        <v>-1.2742311017167183</v>
      </c>
      <c r="BW114" s="52">
        <f t="shared" ca="1" si="229"/>
        <v>-1.2894018494914614</v>
      </c>
      <c r="BX114" s="52">
        <f t="shared" ca="1" si="230"/>
        <v>-1.3016886726742791</v>
      </c>
      <c r="BY114" s="52">
        <f t="shared" ca="1" si="231"/>
        <v>-1.2972144918936874</v>
      </c>
      <c r="BZ114" s="52">
        <f t="shared" ca="1" si="232"/>
        <v>-1.2731538253926462</v>
      </c>
      <c r="CA114" s="52">
        <f t="shared" ca="1" si="233"/>
        <v>-1.2284514887799176</v>
      </c>
      <c r="CB114" s="52">
        <f t="shared" ca="1" si="234"/>
        <v>-1.1675652019198866</v>
      </c>
      <c r="CC114" s="52">
        <f t="shared" ca="1" si="235"/>
        <v>-1.0908632889510164</v>
      </c>
      <c r="CD114" s="52">
        <f t="shared" ca="1" si="236"/>
        <v>-0.99858588509021284</v>
      </c>
      <c r="CE114" s="52">
        <f t="shared" ca="1" si="237"/>
        <v>-0.89398646312615582</v>
      </c>
      <c r="CF114" s="52">
        <f t="shared" ca="1" si="238"/>
        <v>-0.76786620175886544</v>
      </c>
      <c r="CG114" s="52">
        <f t="shared" ca="1" si="239"/>
        <v>-0.62287275021475164</v>
      </c>
      <c r="CH114" s="52">
        <f t="shared" ca="1" si="240"/>
        <v>-0.46461039739510707</v>
      </c>
      <c r="CI114" s="52">
        <f t="shared" ca="1" si="241"/>
        <v>-0.30655453489312251</v>
      </c>
      <c r="CJ114" s="52">
        <f t="shared" ca="1" si="242"/>
        <v>-0.15716256591821881</v>
      </c>
      <c r="CK114" s="52">
        <f t="shared" ca="1" si="243"/>
        <v>-1.971611449675215E-2</v>
      </c>
      <c r="CL114" s="52">
        <f t="shared" ca="1" si="244"/>
        <v>9.4256034841941186E-2</v>
      </c>
      <c r="CM114" s="52">
        <f t="shared" ca="1" si="245"/>
        <v>0.19902944537780934</v>
      </c>
      <c r="CN114" s="52">
        <f t="shared" ca="1" si="246"/>
        <v>0.29605278937566665</v>
      </c>
      <c r="CO114" s="52">
        <f t="shared" ca="1" si="247"/>
        <v>0.38431593310087925</v>
      </c>
      <c r="CP114" s="52">
        <f t="shared" ca="1" si="248"/>
        <v>0.45031009956953988</v>
      </c>
      <c r="CQ114" s="52">
        <f t="shared" ca="1" si="249"/>
        <v>0.49597729120643869</v>
      </c>
      <c r="CR114" s="52">
        <f t="shared" ca="1" si="250"/>
        <v>0.53231598112371659</v>
      </c>
      <c r="CS114" s="52">
        <f t="shared" ca="1" si="251"/>
        <v>0.56361991091961827</v>
      </c>
      <c r="CT114" s="52">
        <f t="shared" ca="1" si="252"/>
        <v>0.58320395125737123</v>
      </c>
      <c r="CU114" s="52">
        <f t="shared" ca="1" si="253"/>
        <v>0.58592242726515387</v>
      </c>
      <c r="CV114" s="52">
        <f t="shared" ca="1" si="254"/>
        <v>0.56580397696985363</v>
      </c>
      <c r="CW114" s="52">
        <f t="shared" ca="1" si="255"/>
        <v>0.52902548767686364</v>
      </c>
      <c r="CY114" s="51" t="str">
        <f t="shared" ca="1" si="256"/>
        <v>Slope</v>
      </c>
      <c r="CZ114" s="51" t="str">
        <f t="shared" ca="1" si="257"/>
        <v>Slope</v>
      </c>
      <c r="DA114" s="51" t="str">
        <f t="shared" ca="1" si="258"/>
        <v>Slope</v>
      </c>
      <c r="DB114" s="51" t="str">
        <f t="shared" ca="1" si="259"/>
        <v>Slope</v>
      </c>
      <c r="DC114" s="51" t="str">
        <f t="shared" ca="1" si="260"/>
        <v>Slope</v>
      </c>
      <c r="DD114" s="51" t="str">
        <f t="shared" ca="1" si="261"/>
        <v>Slope</v>
      </c>
      <c r="DE114" s="51" t="str">
        <f t="shared" ca="1" si="262"/>
        <v>Slope</v>
      </c>
      <c r="DF114" s="51" t="str">
        <f t="shared" ca="1" si="263"/>
        <v>Slope</v>
      </c>
      <c r="DG114" s="51" t="str">
        <f t="shared" ca="1" si="264"/>
        <v>Slope</v>
      </c>
      <c r="DH114" s="51" t="str">
        <f t="shared" ca="1" si="265"/>
        <v>Slope</v>
      </c>
      <c r="DI114" s="51" t="str">
        <f t="shared" ca="1" si="266"/>
        <v>Slope</v>
      </c>
      <c r="DJ114" s="51" t="str">
        <f t="shared" ca="1" si="267"/>
        <v>Slope</v>
      </c>
      <c r="DK114" s="51" t="str">
        <f t="shared" ca="1" si="268"/>
        <v>Slope</v>
      </c>
      <c r="DL114" s="51" t="str">
        <f t="shared" ca="1" si="269"/>
        <v>Slope</v>
      </c>
      <c r="DM114" s="51" t="str">
        <f t="shared" ca="1" si="270"/>
        <v>Slope</v>
      </c>
      <c r="DN114" s="51" t="str">
        <f t="shared" ca="1" si="271"/>
        <v>Slope</v>
      </c>
      <c r="DO114" s="51" t="str">
        <f t="shared" ca="1" si="272"/>
        <v>Slope</v>
      </c>
      <c r="DP114" s="51" t="str">
        <f t="shared" ca="1" si="273"/>
        <v>Slope</v>
      </c>
      <c r="DQ114" s="51" t="str">
        <f t="shared" ca="1" si="274"/>
        <v>Slope</v>
      </c>
      <c r="DR114" s="51" t="str">
        <f t="shared" ca="1" si="275"/>
        <v>Slope</v>
      </c>
      <c r="DS114" s="51" t="str">
        <f t="shared" ca="1" si="276"/>
        <v>Slope</v>
      </c>
      <c r="DT114" s="51" t="str">
        <f t="shared" ca="1" si="277"/>
        <v>Slope</v>
      </c>
      <c r="DU114" s="51" t="str">
        <f t="shared" ca="1" si="278"/>
        <v>Slope</v>
      </c>
      <c r="DV114" s="51" t="str">
        <f t="shared" ca="1" si="279"/>
        <v>Slope</v>
      </c>
      <c r="DW114" s="51" t="str">
        <f t="shared" ca="1" si="280"/>
        <v>Slope</v>
      </c>
      <c r="DX114" s="51" t="str">
        <f t="shared" ca="1" si="281"/>
        <v>Slope</v>
      </c>
      <c r="DY114" s="51" t="str">
        <f t="shared" ca="1" si="282"/>
        <v>Slope</v>
      </c>
      <c r="DZ114" s="51" t="str">
        <f t="shared" ca="1" si="283"/>
        <v>Slope</v>
      </c>
      <c r="EA114" s="51" t="str">
        <f t="shared" ca="1" si="284"/>
        <v>Slope</v>
      </c>
      <c r="EB114" s="51" t="str">
        <f t="shared" ca="1" si="285"/>
        <v>Slope</v>
      </c>
      <c r="EC114" s="51" t="str">
        <f t="shared" ca="1" si="286"/>
        <v>Slope</v>
      </c>
      <c r="EE114" s="52">
        <f t="shared" ca="1" si="287"/>
        <v>0</v>
      </c>
      <c r="EF114" s="52">
        <f t="shared" ca="1" si="288"/>
        <v>0</v>
      </c>
      <c r="EG114" s="52">
        <f t="shared" ca="1" si="289"/>
        <v>0</v>
      </c>
      <c r="EH114" s="52">
        <f t="shared" ca="1" si="290"/>
        <v>0</v>
      </c>
      <c r="EI114" s="52">
        <f t="shared" ca="1" si="291"/>
        <v>0</v>
      </c>
      <c r="EJ114" s="52">
        <f t="shared" ca="1" si="292"/>
        <v>0</v>
      </c>
      <c r="EK114" s="52">
        <f t="shared" ca="1" si="293"/>
        <v>0</v>
      </c>
      <c r="EL114" s="52">
        <f t="shared" ca="1" si="294"/>
        <v>0</v>
      </c>
      <c r="EM114" s="52">
        <f t="shared" ca="1" si="295"/>
        <v>0</v>
      </c>
      <c r="EN114" s="52">
        <f t="shared" ca="1" si="296"/>
        <v>0</v>
      </c>
      <c r="EO114" s="52">
        <f t="shared" ca="1" si="297"/>
        <v>0</v>
      </c>
      <c r="EP114" s="52">
        <f t="shared" ca="1" si="298"/>
        <v>2.0231967083507163E-3</v>
      </c>
      <c r="EQ114" s="52">
        <f t="shared" ca="1" si="299"/>
        <v>0.10662261867240774</v>
      </c>
      <c r="ER114" s="52">
        <f t="shared" ca="1" si="300"/>
        <v>0.23274288003969812</v>
      </c>
      <c r="ES114" s="52">
        <f t="shared" ca="1" si="301"/>
        <v>0.37773633158381192</v>
      </c>
      <c r="ET114" s="52">
        <f t="shared" ca="1" si="302"/>
        <v>0.53599868440345655</v>
      </c>
      <c r="EU114" s="52">
        <f t="shared" ca="1" si="303"/>
        <v>0.69405454690544111</v>
      </c>
      <c r="EV114" s="52">
        <f t="shared" ca="1" si="304"/>
        <v>0.8434465158803448</v>
      </c>
      <c r="EW114" s="52">
        <f t="shared" ca="1" si="305"/>
        <v>0.98089296730181141</v>
      </c>
      <c r="EX114" s="52">
        <f t="shared" ca="1" si="306"/>
        <v>0.90513488335949521</v>
      </c>
      <c r="EY114" s="52">
        <f t="shared" ca="1" si="307"/>
        <v>0.80036147282362713</v>
      </c>
      <c r="EZ114" s="52">
        <f t="shared" ca="1" si="308"/>
        <v>0.70333812882576985</v>
      </c>
      <c r="FA114" s="52">
        <f t="shared" ca="1" si="309"/>
        <v>0.61507498510055725</v>
      </c>
      <c r="FB114" s="52">
        <f t="shared" ca="1" si="310"/>
        <v>0.54908081863189651</v>
      </c>
      <c r="FC114" s="52">
        <f t="shared" ca="1" si="311"/>
        <v>0.50341362699499781</v>
      </c>
      <c r="FD114" s="52">
        <f t="shared" ca="1" si="312"/>
        <v>0.46707493707771985</v>
      </c>
      <c r="FE114" s="52">
        <f t="shared" ca="1" si="313"/>
        <v>0.43577100728181817</v>
      </c>
      <c r="FF114" s="52">
        <f t="shared" ca="1" si="314"/>
        <v>0.41618696694406521</v>
      </c>
      <c r="FG114" s="52">
        <f t="shared" ca="1" si="315"/>
        <v>0.41346849093628257</v>
      </c>
      <c r="FH114" s="52">
        <f t="shared" ca="1" si="316"/>
        <v>0.43358694123158281</v>
      </c>
      <c r="FI114" s="52">
        <f t="shared" ca="1" si="317"/>
        <v>0.4703654305245728</v>
      </c>
      <c r="FK114" s="52">
        <f t="shared" ca="1" si="318"/>
        <v>0.98089296730181141</v>
      </c>
      <c r="FL114" s="59">
        <f t="shared" ca="1" si="319"/>
        <v>18</v>
      </c>
      <c r="FM114" s="59" t="str">
        <f t="shared" ca="1" si="320"/>
        <v>Slope</v>
      </c>
      <c r="FN114" s="52">
        <f t="shared" ca="1" si="321"/>
        <v>0.43333333333333335</v>
      </c>
      <c r="FP114" s="52">
        <f t="shared" ca="1" si="322"/>
        <v>0.33333333333333331</v>
      </c>
      <c r="FQ114" s="52">
        <f t="shared" ca="1" si="323"/>
        <v>0.33333333333333331</v>
      </c>
      <c r="FR114" s="52">
        <f t="shared" ca="1" si="324"/>
        <v>0.32222222222222219</v>
      </c>
      <c r="FS114" s="52">
        <f t="shared" ca="1" si="325"/>
        <v>0.31111111111111112</v>
      </c>
      <c r="FT114" s="52">
        <f t="shared" ca="1" si="326"/>
        <v>0.3</v>
      </c>
      <c r="FU114" s="52">
        <f t="shared" ca="1" si="327"/>
        <v>0.28888888888888886</v>
      </c>
      <c r="FV114" s="52">
        <f t="shared" ca="1" si="328"/>
        <v>0.27777777777777779</v>
      </c>
      <c r="FW114" s="52">
        <f t="shared" ca="1" si="329"/>
        <v>0.26666666666666666</v>
      </c>
      <c r="FX114" s="52">
        <f t="shared" ca="1" si="330"/>
        <v>0.25555555555555554</v>
      </c>
      <c r="FY114" s="52">
        <f t="shared" ca="1" si="331"/>
        <v>0.24444444444444446</v>
      </c>
      <c r="FZ114" s="52">
        <f t="shared" ca="1" si="332"/>
        <v>0.23333333333333331</v>
      </c>
      <c r="GA114" s="52">
        <f t="shared" ca="1" si="333"/>
        <v>0.2228966211250058</v>
      </c>
      <c r="GB114" s="52">
        <f t="shared" ca="1" si="334"/>
        <v>0.24665198400191365</v>
      </c>
      <c r="GC114" s="52">
        <f t="shared" ca="1" si="335"/>
        <v>0.27758096001323268</v>
      </c>
      <c r="GD114" s="52">
        <f t="shared" ca="1" si="336"/>
        <v>0.31480099941682615</v>
      </c>
      <c r="GE114" s="52">
        <f t="shared" ca="1" si="337"/>
        <v>0.35644400591226327</v>
      </c>
      <c r="GF114" s="52">
        <f t="shared" ca="1" si="338"/>
        <v>0.39801818230181368</v>
      </c>
      <c r="GG114" s="52">
        <f t="shared" ca="1" si="339"/>
        <v>0.43670439418233714</v>
      </c>
      <c r="GH114" s="52">
        <f t="shared" ca="1" si="340"/>
        <v>0.47140876687838157</v>
      </c>
      <c r="GI114" s="52">
        <f t="shared" ca="1" si="341"/>
        <v>0.43504496111983171</v>
      </c>
      <c r="GJ114" s="52">
        <f t="shared" ca="1" si="342"/>
        <v>0.38900937983009792</v>
      </c>
      <c r="GK114" s="52">
        <f t="shared" ca="1" si="343"/>
        <v>0.34555715405303439</v>
      </c>
      <c r="GL114" s="52">
        <f t="shared" ca="1" si="344"/>
        <v>0.3050249950335191</v>
      </c>
      <c r="GM114" s="52">
        <f t="shared" ca="1" si="345"/>
        <v>0.27191582843285439</v>
      </c>
      <c r="GN114" s="52">
        <f t="shared" ca="1" si="346"/>
        <v>0.24558232010944367</v>
      </c>
      <c r="GO114" s="52">
        <f t="shared" ca="1" si="347"/>
        <v>0.22235831235923992</v>
      </c>
      <c r="GP114" s="52">
        <f t="shared" ca="1" si="348"/>
        <v>0.20081255798282827</v>
      </c>
      <c r="GQ114" s="52">
        <f t="shared" ca="1" si="349"/>
        <v>0.18317343342579948</v>
      </c>
      <c r="GR114" s="52">
        <f t="shared" ca="1" si="350"/>
        <v>0.17115616364542752</v>
      </c>
      <c r="GS114" s="52">
        <f t="shared" ca="1" si="351"/>
        <v>0.16675120263274981</v>
      </c>
      <c r="GT114" s="52">
        <f t="shared" ca="1" si="352"/>
        <v>0.16789958795263535</v>
      </c>
      <c r="GV114" s="52">
        <f t="shared" ca="1" si="353"/>
        <v>0.47140876687838157</v>
      </c>
      <c r="GW114" s="59">
        <f t="shared" ca="1" si="354"/>
        <v>18</v>
      </c>
      <c r="GX114" s="52">
        <f t="shared" ca="1" si="355"/>
        <v>0.98089296730181141</v>
      </c>
      <c r="GY114" s="52" t="str">
        <f t="shared" ca="1" si="356"/>
        <v>Slope</v>
      </c>
      <c r="GZ114" s="52">
        <f t="shared" ca="1" si="357"/>
        <v>0.43333333333333335</v>
      </c>
      <c r="HB114" s="58">
        <f t="shared" si="358"/>
        <v>0.19263683557510403</v>
      </c>
      <c r="HC114" s="58"/>
      <c r="HE114" s="52">
        <f t="shared" si="359"/>
        <v>4.6447663903235181E-2</v>
      </c>
      <c r="HF114" s="52">
        <f t="shared" si="360"/>
        <v>0</v>
      </c>
      <c r="HH114" s="52">
        <f t="shared" ca="1" si="361"/>
        <v>0.98089296730181141</v>
      </c>
      <c r="HI114" s="52" t="str">
        <f t="shared" ca="1" si="362"/>
        <v>Slope</v>
      </c>
      <c r="HJ114" s="59">
        <f t="shared" ca="1" si="363"/>
        <v>2</v>
      </c>
      <c r="HK114" s="52">
        <f t="shared" ca="1" si="364"/>
        <v>0.43333333333333335</v>
      </c>
      <c r="HL114" s="52">
        <f t="shared" si="365"/>
        <v>0</v>
      </c>
      <c r="HM114" s="52">
        <f t="shared" si="366"/>
        <v>20</v>
      </c>
      <c r="HN114" s="52">
        <f t="shared" si="367"/>
        <v>-20</v>
      </c>
      <c r="HP114" s="52">
        <f t="shared" si="375"/>
        <v>4.5102894306184825E-4</v>
      </c>
      <c r="HR114" s="52">
        <f t="shared" si="368"/>
        <v>3.8248184380943937E-4</v>
      </c>
      <c r="HS114">
        <f t="shared" si="369"/>
        <v>5.9708961877791835E-3</v>
      </c>
    </row>
    <row r="115" spans="1:227" x14ac:dyDescent="0.2">
      <c r="A115" s="45">
        <v>77</v>
      </c>
      <c r="B115" s="35">
        <f t="shared" si="214"/>
        <v>8.7962962962963055E-3</v>
      </c>
      <c r="C115" s="28">
        <v>19.263683557510401</v>
      </c>
      <c r="D115" s="95">
        <v>0</v>
      </c>
      <c r="E115" s="95">
        <v>999999</v>
      </c>
      <c r="F115" s="37">
        <f t="shared" si="202"/>
        <v>166666.5</v>
      </c>
      <c r="G115" s="38">
        <f t="shared" si="205"/>
        <v>0</v>
      </c>
      <c r="H115" s="102">
        <v>20</v>
      </c>
      <c r="I115" s="102">
        <v>2000</v>
      </c>
      <c r="J115" s="28">
        <v>20</v>
      </c>
      <c r="K115" s="126">
        <f t="shared" si="206"/>
        <v>0.2</v>
      </c>
      <c r="L115" s="30">
        <f t="shared" si="203"/>
        <v>0.2</v>
      </c>
      <c r="M115" s="101">
        <f t="shared" si="204"/>
        <v>19.263683557510401</v>
      </c>
      <c r="N115" s="103">
        <f t="shared" si="215"/>
        <v>3.6815822124480063E-4</v>
      </c>
      <c r="Q115">
        <f t="shared" ref="Q115:Q121" si="377">Q114+0.001</f>
        <v>2E-3</v>
      </c>
      <c r="R115" s="84">
        <f t="shared" si="370"/>
        <v>0.88519637462235645</v>
      </c>
      <c r="S115" s="84">
        <f t="shared" si="371"/>
        <v>0.11480362537764351</v>
      </c>
      <c r="T115">
        <f t="shared" si="372"/>
        <v>0.81711476025647478</v>
      </c>
      <c r="U115" s="84">
        <f t="shared" si="373"/>
        <v>1.2E-2</v>
      </c>
      <c r="V115" s="84">
        <f t="shared" si="374"/>
        <v>0.06</v>
      </c>
      <c r="X115">
        <v>2E-3</v>
      </c>
      <c r="Y115">
        <v>0.88519637462235645</v>
      </c>
      <c r="Z115">
        <v>0.11480362537764351</v>
      </c>
      <c r="AA115">
        <v>0.81711476025647478</v>
      </c>
      <c r="AD115" s="52">
        <f t="shared" ca="1" si="216"/>
        <v>0.99433590622412693</v>
      </c>
      <c r="AE115" s="52">
        <f t="shared" ca="1" si="216"/>
        <v>1.0000000000000002</v>
      </c>
      <c r="AF115" s="52">
        <f t="shared" ca="1" si="216"/>
        <v>0.99465685880504684</v>
      </c>
      <c r="AG115" s="52">
        <f t="shared" ca="1" si="207"/>
        <v>0.98035309444130836</v>
      </c>
      <c r="AH115" s="52">
        <f t="shared" ca="1" si="207"/>
        <v>0.95984976431481328</v>
      </c>
      <c r="AI115" s="52">
        <f t="shared" ca="1" si="207"/>
        <v>0.9341451075354118</v>
      </c>
      <c r="AJ115" s="52">
        <f t="shared" ca="1" si="207"/>
        <v>0.90234330590471712</v>
      </c>
      <c r="AK115" s="52">
        <f t="shared" ca="1" si="208"/>
        <v>0.86328751577403307</v>
      </c>
      <c r="AL115" s="52">
        <f t="shared" ca="1" si="208"/>
        <v>0.81788112160579973</v>
      </c>
      <c r="AM115" s="52">
        <f t="shared" ca="1" si="208"/>
        <v>0.76656854142020403</v>
      </c>
      <c r="AN115" s="52">
        <f t="shared" ca="1" si="208"/>
        <v>0.7094805937347487</v>
      </c>
      <c r="AO115" s="52">
        <f t="shared" ca="1" si="209"/>
        <v>0.64777967075004761</v>
      </c>
      <c r="AP115" s="52">
        <f t="shared" ca="1" si="209"/>
        <v>0.57386151953096842</v>
      </c>
      <c r="AQ115" s="52">
        <f t="shared" ca="1" si="209"/>
        <v>0.48305904339297084</v>
      </c>
      <c r="AR115" s="52">
        <f t="shared" ca="1" si="209"/>
        <v>0.37190235275429662</v>
      </c>
      <c r="AS115" s="52">
        <f t="shared" ca="1" si="210"/>
        <v>0.2301370709085038</v>
      </c>
      <c r="AT115" s="52">
        <f t="shared" ca="1" si="210"/>
        <v>5.3525087830549635E-2</v>
      </c>
      <c r="AU115" s="52">
        <f t="shared" ca="1" si="210"/>
        <v>-0.1572364423964584</v>
      </c>
      <c r="AV115" s="52">
        <f t="shared" ca="1" si="210"/>
        <v>-0.37061355780166816</v>
      </c>
      <c r="AW115" s="52">
        <f t="shared" ca="1" si="211"/>
        <v>-0.58020213820469335</v>
      </c>
      <c r="AX115" s="52">
        <f t="shared" ca="1" si="211"/>
        <v>-0.76195390406753427</v>
      </c>
      <c r="AY115" s="52">
        <f t="shared" ca="1" si="211"/>
        <v>-0.88809802832667428</v>
      </c>
      <c r="AZ115" s="52">
        <f t="shared" ca="1" si="211"/>
        <v>-0.94960083984381038</v>
      </c>
      <c r="BA115" s="52">
        <f t="shared" ca="1" si="212"/>
        <v>-0.9748288879469692</v>
      </c>
      <c r="BB115" s="52">
        <f t="shared" ca="1" si="212"/>
        <v>-0.98435864867016853</v>
      </c>
      <c r="BC115" s="52">
        <f t="shared" ca="1" si="212"/>
        <v>-0.98508180307370941</v>
      </c>
      <c r="BD115" s="52">
        <f t="shared" ca="1" si="212"/>
        <v>-0.9775098537918846</v>
      </c>
      <c r="BE115" s="52">
        <f t="shared" ca="1" si="213"/>
        <v>-0.962674146411027</v>
      </c>
      <c r="BF115" s="52">
        <f t="shared" ca="1" si="213"/>
        <v>-0.93284839007374198</v>
      </c>
      <c r="BG115" s="52">
        <f t="shared" ca="1" si="213"/>
        <v>-0.88135552011960472</v>
      </c>
      <c r="BH115" s="52">
        <f t="shared" ca="1" si="213"/>
        <v>-0.80832644553923672</v>
      </c>
      <c r="BJ115" s="52">
        <f t="shared" si="217"/>
        <v>0.01</v>
      </c>
      <c r="BK115" s="52">
        <f t="shared" si="218"/>
        <v>-1.2530504017467459E-2</v>
      </c>
      <c r="BL115" s="52">
        <f t="shared" si="219"/>
        <v>-6.2652520087337323E-4</v>
      </c>
      <c r="BM115" s="52">
        <f t="shared" si="220"/>
        <v>-6.2652520087337323E-4</v>
      </c>
      <c r="BN115" s="52">
        <f t="shared" si="221"/>
        <v>0</v>
      </c>
      <c r="BO115" s="52">
        <f t="shared" si="222"/>
        <v>0</v>
      </c>
      <c r="BP115" s="52">
        <f t="shared" si="223"/>
        <v>6.0740620416947395E-3</v>
      </c>
      <c r="BQ115" s="52">
        <f t="shared" si="224"/>
        <v>0.05</v>
      </c>
      <c r="BS115" s="52">
        <f t="shared" ca="1" si="225"/>
        <v>-1.2181635971271223</v>
      </c>
      <c r="BT115" s="52">
        <f t="shared" ca="1" si="226"/>
        <v>-1.2530504017467463</v>
      </c>
      <c r="BU115" s="52">
        <f t="shared" ca="1" si="227"/>
        <v>-1.2742311017167183</v>
      </c>
      <c r="BV115" s="52">
        <f t="shared" ca="1" si="228"/>
        <v>-1.2894018494914614</v>
      </c>
      <c r="BW115" s="52">
        <f t="shared" ca="1" si="229"/>
        <v>-1.3016886726742791</v>
      </c>
      <c r="BX115" s="52">
        <f t="shared" ca="1" si="230"/>
        <v>-1.2972144918936874</v>
      </c>
      <c r="BY115" s="52">
        <f t="shared" ca="1" si="231"/>
        <v>-1.2731538253926462</v>
      </c>
      <c r="BZ115" s="52">
        <f t="shared" ca="1" si="232"/>
        <v>-1.2284514887799176</v>
      </c>
      <c r="CA115" s="52">
        <f t="shared" ca="1" si="233"/>
        <v>-1.1675652019198866</v>
      </c>
      <c r="CB115" s="52">
        <f t="shared" ca="1" si="234"/>
        <v>-1.0908632889510164</v>
      </c>
      <c r="CC115" s="52">
        <f t="shared" ca="1" si="235"/>
        <v>-0.99858588509021284</v>
      </c>
      <c r="CD115" s="52">
        <f t="shared" ca="1" si="236"/>
        <v>-0.89398646312615582</v>
      </c>
      <c r="CE115" s="52">
        <f t="shared" ca="1" si="237"/>
        <v>-0.76786620175886544</v>
      </c>
      <c r="CF115" s="52">
        <f t="shared" ca="1" si="238"/>
        <v>-0.62287275021475164</v>
      </c>
      <c r="CG115" s="52">
        <f t="shared" ca="1" si="239"/>
        <v>-0.46461039739510707</v>
      </c>
      <c r="CH115" s="52">
        <f t="shared" ca="1" si="240"/>
        <v>-0.30655453489312251</v>
      </c>
      <c r="CI115" s="52">
        <f t="shared" ca="1" si="241"/>
        <v>-0.15716256591821881</v>
      </c>
      <c r="CJ115" s="52">
        <f t="shared" ca="1" si="242"/>
        <v>-1.971611449675215E-2</v>
      </c>
      <c r="CK115" s="52">
        <f t="shared" ca="1" si="243"/>
        <v>9.4256034841941186E-2</v>
      </c>
      <c r="CL115" s="52">
        <f t="shared" ca="1" si="244"/>
        <v>0.19902944537780934</v>
      </c>
      <c r="CM115" s="52">
        <f t="shared" ca="1" si="245"/>
        <v>0.29605278937566665</v>
      </c>
      <c r="CN115" s="52">
        <f t="shared" ca="1" si="246"/>
        <v>0.38431593310087925</v>
      </c>
      <c r="CO115" s="52">
        <f t="shared" ca="1" si="247"/>
        <v>0.45031009956953988</v>
      </c>
      <c r="CP115" s="52">
        <f t="shared" ca="1" si="248"/>
        <v>0.49597729120643869</v>
      </c>
      <c r="CQ115" s="52">
        <f t="shared" ca="1" si="249"/>
        <v>0.53231598112371659</v>
      </c>
      <c r="CR115" s="52">
        <f t="shared" ca="1" si="250"/>
        <v>0.56361991091961827</v>
      </c>
      <c r="CS115" s="52">
        <f t="shared" ca="1" si="251"/>
        <v>0.58320395125737123</v>
      </c>
      <c r="CT115" s="52">
        <f t="shared" ca="1" si="252"/>
        <v>0.58592242726515387</v>
      </c>
      <c r="CU115" s="52">
        <f t="shared" ca="1" si="253"/>
        <v>0.56580397696985363</v>
      </c>
      <c r="CV115" s="52">
        <f t="shared" ca="1" si="254"/>
        <v>0.52902548767686364</v>
      </c>
      <c r="CW115" s="52">
        <f t="shared" ca="1" si="255"/>
        <v>0.48377372141206459</v>
      </c>
      <c r="CY115" s="51" t="str">
        <f t="shared" ca="1" si="256"/>
        <v>Slope</v>
      </c>
      <c r="CZ115" s="51" t="str">
        <f t="shared" ca="1" si="257"/>
        <v>Slope</v>
      </c>
      <c r="DA115" s="51" t="str">
        <f t="shared" ca="1" si="258"/>
        <v>Slope</v>
      </c>
      <c r="DB115" s="51" t="str">
        <f t="shared" ca="1" si="259"/>
        <v>Slope</v>
      </c>
      <c r="DC115" s="51" t="str">
        <f t="shared" ca="1" si="260"/>
        <v>Slope</v>
      </c>
      <c r="DD115" s="51" t="str">
        <f t="shared" ca="1" si="261"/>
        <v>Slope</v>
      </c>
      <c r="DE115" s="51" t="str">
        <f t="shared" ca="1" si="262"/>
        <v>Slope</v>
      </c>
      <c r="DF115" s="51" t="str">
        <f t="shared" ca="1" si="263"/>
        <v>Slope</v>
      </c>
      <c r="DG115" s="51" t="str">
        <f t="shared" ca="1" si="264"/>
        <v>Slope</v>
      </c>
      <c r="DH115" s="51" t="str">
        <f t="shared" ca="1" si="265"/>
        <v>Slope</v>
      </c>
      <c r="DI115" s="51" t="str">
        <f t="shared" ca="1" si="266"/>
        <v>Slope</v>
      </c>
      <c r="DJ115" s="51" t="str">
        <f t="shared" ca="1" si="267"/>
        <v>Slope</v>
      </c>
      <c r="DK115" s="51" t="str">
        <f t="shared" ca="1" si="268"/>
        <v>Slope</v>
      </c>
      <c r="DL115" s="51" t="str">
        <f t="shared" ca="1" si="269"/>
        <v>Slope</v>
      </c>
      <c r="DM115" s="51" t="str">
        <f t="shared" ca="1" si="270"/>
        <v>Slope</v>
      </c>
      <c r="DN115" s="51" t="str">
        <f t="shared" ca="1" si="271"/>
        <v>Slope</v>
      </c>
      <c r="DO115" s="51" t="str">
        <f t="shared" ca="1" si="272"/>
        <v>Slope</v>
      </c>
      <c r="DP115" s="51" t="str">
        <f t="shared" ca="1" si="273"/>
        <v>Slope</v>
      </c>
      <c r="DQ115" s="51" t="str">
        <f t="shared" ca="1" si="274"/>
        <v>Slope</v>
      </c>
      <c r="DR115" s="51" t="str">
        <f t="shared" ca="1" si="275"/>
        <v>Slope</v>
      </c>
      <c r="DS115" s="51" t="str">
        <f t="shared" ca="1" si="276"/>
        <v>Slope</v>
      </c>
      <c r="DT115" s="51" t="str">
        <f t="shared" ca="1" si="277"/>
        <v>Slope</v>
      </c>
      <c r="DU115" s="51" t="str">
        <f t="shared" ca="1" si="278"/>
        <v>Slope</v>
      </c>
      <c r="DV115" s="51" t="str">
        <f t="shared" ca="1" si="279"/>
        <v>Slope</v>
      </c>
      <c r="DW115" s="51" t="str">
        <f t="shared" ca="1" si="280"/>
        <v>Slope</v>
      </c>
      <c r="DX115" s="51" t="str">
        <f t="shared" ca="1" si="281"/>
        <v>Slope</v>
      </c>
      <c r="DY115" s="51" t="str">
        <f t="shared" ca="1" si="282"/>
        <v>Slope</v>
      </c>
      <c r="DZ115" s="51" t="str">
        <f t="shared" ca="1" si="283"/>
        <v>Slope</v>
      </c>
      <c r="EA115" s="51" t="str">
        <f t="shared" ca="1" si="284"/>
        <v>Slope</v>
      </c>
      <c r="EB115" s="51" t="str">
        <f t="shared" ca="1" si="285"/>
        <v>Slope</v>
      </c>
      <c r="EC115" s="51" t="str">
        <f t="shared" ca="1" si="286"/>
        <v>Slope</v>
      </c>
      <c r="EE115" s="52">
        <f t="shared" ca="1" si="287"/>
        <v>0</v>
      </c>
      <c r="EF115" s="52">
        <f t="shared" ca="1" si="288"/>
        <v>0</v>
      </c>
      <c r="EG115" s="52">
        <f t="shared" ca="1" si="289"/>
        <v>0</v>
      </c>
      <c r="EH115" s="52">
        <f t="shared" ca="1" si="290"/>
        <v>0</v>
      </c>
      <c r="EI115" s="52">
        <f t="shared" ca="1" si="291"/>
        <v>0</v>
      </c>
      <c r="EJ115" s="52">
        <f t="shared" ca="1" si="292"/>
        <v>0</v>
      </c>
      <c r="EK115" s="52">
        <f t="shared" ca="1" si="293"/>
        <v>0</v>
      </c>
      <c r="EL115" s="52">
        <f t="shared" ca="1" si="294"/>
        <v>0</v>
      </c>
      <c r="EM115" s="52">
        <f t="shared" ca="1" si="295"/>
        <v>0</v>
      </c>
      <c r="EN115" s="52">
        <f t="shared" ca="1" si="296"/>
        <v>0</v>
      </c>
      <c r="EO115" s="52">
        <f t="shared" ca="1" si="297"/>
        <v>2.0406401106605188E-3</v>
      </c>
      <c r="EP115" s="52">
        <f t="shared" ca="1" si="298"/>
        <v>0.10664006207471755</v>
      </c>
      <c r="EQ115" s="52">
        <f t="shared" ca="1" si="299"/>
        <v>0.23276032344200792</v>
      </c>
      <c r="ER115" s="52">
        <f t="shared" ca="1" si="300"/>
        <v>0.37775377498612173</v>
      </c>
      <c r="ES115" s="52">
        <f t="shared" ca="1" si="301"/>
        <v>0.53601612780576624</v>
      </c>
      <c r="ET115" s="52">
        <f t="shared" ca="1" si="302"/>
        <v>0.6940719903077508</v>
      </c>
      <c r="EU115" s="52">
        <f t="shared" ca="1" si="303"/>
        <v>0.8434639592826545</v>
      </c>
      <c r="EV115" s="52">
        <f t="shared" ca="1" si="304"/>
        <v>0.98091041070412122</v>
      </c>
      <c r="EW115" s="52">
        <f t="shared" ca="1" si="305"/>
        <v>0.90511743995718541</v>
      </c>
      <c r="EX115" s="52">
        <f t="shared" ca="1" si="306"/>
        <v>0.80034402942131733</v>
      </c>
      <c r="EY115" s="52">
        <f t="shared" ca="1" si="307"/>
        <v>0.70332068542345993</v>
      </c>
      <c r="EZ115" s="52">
        <f t="shared" ca="1" si="308"/>
        <v>0.61505754169824733</v>
      </c>
      <c r="FA115" s="52">
        <f t="shared" ca="1" si="309"/>
        <v>0.54906337522958681</v>
      </c>
      <c r="FB115" s="52">
        <f t="shared" ca="1" si="310"/>
        <v>0.5033961835926879</v>
      </c>
      <c r="FC115" s="52">
        <f t="shared" ca="1" si="311"/>
        <v>0.46705749367541005</v>
      </c>
      <c r="FD115" s="52">
        <f t="shared" ca="1" si="312"/>
        <v>0.43575356387950837</v>
      </c>
      <c r="FE115" s="52">
        <f t="shared" ca="1" si="313"/>
        <v>0.4161695235417554</v>
      </c>
      <c r="FF115" s="52">
        <f t="shared" ca="1" si="314"/>
        <v>0.41345104753397277</v>
      </c>
      <c r="FG115" s="52">
        <f t="shared" ca="1" si="315"/>
        <v>0.43356949782927301</v>
      </c>
      <c r="FH115" s="52">
        <f t="shared" ca="1" si="316"/>
        <v>0.470347987122263</v>
      </c>
      <c r="FI115" s="52">
        <f t="shared" ca="1" si="317"/>
        <v>0.51559975338706199</v>
      </c>
      <c r="FK115" s="52">
        <f t="shared" ca="1" si="318"/>
        <v>0.98091041070412122</v>
      </c>
      <c r="FL115" s="59">
        <f t="shared" ca="1" si="319"/>
        <v>17</v>
      </c>
      <c r="FM115" s="59" t="str">
        <f t="shared" ca="1" si="320"/>
        <v>Slope</v>
      </c>
      <c r="FN115" s="52">
        <f t="shared" ca="1" si="321"/>
        <v>0.46666666666666667</v>
      </c>
      <c r="FP115" s="52">
        <f t="shared" ca="1" si="322"/>
        <v>0.33333333333333331</v>
      </c>
      <c r="FQ115" s="52">
        <f t="shared" ca="1" si="323"/>
        <v>0.33333333333333331</v>
      </c>
      <c r="FR115" s="52">
        <f t="shared" ca="1" si="324"/>
        <v>0.32222222222222219</v>
      </c>
      <c r="FS115" s="52">
        <f t="shared" ca="1" si="325"/>
        <v>0.31111111111111112</v>
      </c>
      <c r="FT115" s="52">
        <f t="shared" ca="1" si="326"/>
        <v>0.3</v>
      </c>
      <c r="FU115" s="52">
        <f t="shared" ca="1" si="327"/>
        <v>0.28888888888888886</v>
      </c>
      <c r="FV115" s="52">
        <f t="shared" ca="1" si="328"/>
        <v>0.27777777777777779</v>
      </c>
      <c r="FW115" s="52">
        <f t="shared" ca="1" si="329"/>
        <v>0.26666666666666666</v>
      </c>
      <c r="FX115" s="52">
        <f t="shared" ca="1" si="330"/>
        <v>0.25555555555555554</v>
      </c>
      <c r="FY115" s="52">
        <f t="shared" ca="1" si="331"/>
        <v>0.24444444444444446</v>
      </c>
      <c r="FZ115" s="52">
        <f t="shared" ca="1" si="332"/>
        <v>0.23401354670355348</v>
      </c>
      <c r="GA115" s="52">
        <f t="shared" ca="1" si="333"/>
        <v>0.25776890958046139</v>
      </c>
      <c r="GB115" s="52">
        <f t="shared" ca="1" si="334"/>
        <v>0.28869788559178039</v>
      </c>
      <c r="GC115" s="52">
        <f t="shared" ca="1" si="335"/>
        <v>0.32591792499537386</v>
      </c>
      <c r="GD115" s="52">
        <f t="shared" ca="1" si="336"/>
        <v>0.36756093149081093</v>
      </c>
      <c r="GE115" s="52">
        <f t="shared" ca="1" si="337"/>
        <v>0.40913510788036134</v>
      </c>
      <c r="GF115" s="52">
        <f t="shared" ca="1" si="338"/>
        <v>0.4478213197608848</v>
      </c>
      <c r="GG115" s="52">
        <f t="shared" ca="1" si="339"/>
        <v>0.48252569245692928</v>
      </c>
      <c r="GH115" s="52">
        <f t="shared" ca="1" si="340"/>
        <v>0.4461502577635062</v>
      </c>
      <c r="GI115" s="52">
        <f t="shared" ca="1" si="341"/>
        <v>0.40011467647377241</v>
      </c>
      <c r="GJ115" s="52">
        <f t="shared" ca="1" si="342"/>
        <v>0.35666245069670888</v>
      </c>
      <c r="GK115" s="52">
        <f t="shared" ca="1" si="343"/>
        <v>0.31613029167719353</v>
      </c>
      <c r="GL115" s="52">
        <f t="shared" ca="1" si="344"/>
        <v>0.28302112507652893</v>
      </c>
      <c r="GM115" s="52">
        <f t="shared" ca="1" si="345"/>
        <v>0.25668761675311819</v>
      </c>
      <c r="GN115" s="52">
        <f t="shared" ca="1" si="346"/>
        <v>0.23346360900291444</v>
      </c>
      <c r="GO115" s="52">
        <f t="shared" ca="1" si="347"/>
        <v>0.21191785462650276</v>
      </c>
      <c r="GP115" s="52">
        <f t="shared" ca="1" si="348"/>
        <v>0.19427873006947399</v>
      </c>
      <c r="GQ115" s="52">
        <f t="shared" ca="1" si="349"/>
        <v>0.18226146028910201</v>
      </c>
      <c r="GR115" s="52">
        <f t="shared" ca="1" si="350"/>
        <v>0.17785649927642433</v>
      </c>
      <c r="GS115" s="52">
        <f t="shared" ca="1" si="351"/>
        <v>0.17900488459630989</v>
      </c>
      <c r="GT115" s="52">
        <f t="shared" ca="1" si="352"/>
        <v>0.18297769557346508</v>
      </c>
      <c r="GV115" s="52">
        <f t="shared" ca="1" si="353"/>
        <v>0.48252569245692928</v>
      </c>
      <c r="GW115" s="59">
        <f t="shared" ca="1" si="354"/>
        <v>17</v>
      </c>
      <c r="GX115" s="52">
        <f t="shared" ca="1" si="355"/>
        <v>0.98091041070412122</v>
      </c>
      <c r="GY115" s="52" t="str">
        <f t="shared" ca="1" si="356"/>
        <v>Slope</v>
      </c>
      <c r="GZ115" s="52">
        <f t="shared" ca="1" si="357"/>
        <v>0.46666666666666667</v>
      </c>
      <c r="HB115" s="58">
        <f t="shared" si="358"/>
        <v>0.2</v>
      </c>
      <c r="HC115" s="58"/>
      <c r="HE115" s="52">
        <f t="shared" si="359"/>
        <v>1.0000000000000009E-2</v>
      </c>
      <c r="HF115" s="52">
        <f t="shared" si="360"/>
        <v>0</v>
      </c>
      <c r="HH115" s="52">
        <f t="shared" ca="1" si="361"/>
        <v>0.98091041070412122</v>
      </c>
      <c r="HI115" s="52" t="str">
        <f t="shared" ca="1" si="362"/>
        <v>Slope</v>
      </c>
      <c r="HJ115" s="59">
        <f t="shared" ca="1" si="363"/>
        <v>2</v>
      </c>
      <c r="HK115" s="52">
        <f t="shared" ca="1" si="364"/>
        <v>0.46666666666666667</v>
      </c>
      <c r="HL115" s="52">
        <f t="shared" si="365"/>
        <v>0</v>
      </c>
      <c r="HM115" s="52">
        <f t="shared" si="366"/>
        <v>20</v>
      </c>
      <c r="HN115" s="52">
        <f t="shared" si="367"/>
        <v>-20</v>
      </c>
      <c r="HP115" s="52">
        <f t="shared" si="375"/>
        <v>3.6815822124480063E-4</v>
      </c>
      <c r="HR115" s="52">
        <f t="shared" si="368"/>
        <v>3.7994777568351433E-4</v>
      </c>
      <c r="HS115">
        <f t="shared" si="369"/>
        <v>6.0740620416947395E-3</v>
      </c>
    </row>
    <row r="116" spans="1:227" x14ac:dyDescent="0.2">
      <c r="A116" s="45">
        <v>78</v>
      </c>
      <c r="B116" s="35">
        <f t="shared" si="214"/>
        <v>8.9120370370370464E-3</v>
      </c>
      <c r="C116" s="28">
        <v>20</v>
      </c>
      <c r="D116" s="95">
        <v>0</v>
      </c>
      <c r="E116" s="95">
        <v>999999</v>
      </c>
      <c r="F116" s="37">
        <f t="shared" si="202"/>
        <v>166666.5</v>
      </c>
      <c r="G116" s="38">
        <f t="shared" si="205"/>
        <v>0</v>
      </c>
      <c r="H116" s="102">
        <v>20</v>
      </c>
      <c r="I116" s="102">
        <v>2000</v>
      </c>
      <c r="J116" s="28">
        <v>20</v>
      </c>
      <c r="K116" s="126">
        <f t="shared" si="206"/>
        <v>0.2</v>
      </c>
      <c r="L116" s="30">
        <f t="shared" si="203"/>
        <v>0.2</v>
      </c>
      <c r="M116" s="101">
        <f t="shared" si="204"/>
        <v>20</v>
      </c>
      <c r="N116" s="103">
        <f t="shared" si="215"/>
        <v>0</v>
      </c>
      <c r="Q116">
        <f t="shared" si="377"/>
        <v>3.0000000000000001E-3</v>
      </c>
      <c r="R116">
        <f t="shared" si="370"/>
        <v>0.83987915407854985</v>
      </c>
      <c r="S116">
        <f t="shared" si="371"/>
        <v>0.16012084592145015</v>
      </c>
      <c r="T116">
        <f t="shared" si="372"/>
        <v>0.83527902941429188</v>
      </c>
      <c r="U116" s="84">
        <f t="shared" si="373"/>
        <v>1.8000000000000002E-2</v>
      </c>
      <c r="V116" s="84">
        <f t="shared" si="374"/>
        <v>9.0000000000000011E-2</v>
      </c>
      <c r="X116">
        <v>3.0000000000000001E-3</v>
      </c>
      <c r="Y116">
        <v>0.83987915407854985</v>
      </c>
      <c r="Z116">
        <v>0.16012084592145015</v>
      </c>
      <c r="AA116">
        <v>0.83527902941429188</v>
      </c>
      <c r="AD116" s="52">
        <f t="shared" ca="1" si="216"/>
        <v>0.99465685880504673</v>
      </c>
      <c r="AE116" s="52">
        <f t="shared" ca="1" si="216"/>
        <v>1</v>
      </c>
      <c r="AF116" s="52">
        <f t="shared" ca="1" si="216"/>
        <v>0.99481803794135204</v>
      </c>
      <c r="AG116" s="52">
        <f t="shared" ca="1" si="207"/>
        <v>0.98097373991181236</v>
      </c>
      <c r="AH116" s="52">
        <f t="shared" ca="1" si="207"/>
        <v>0.96063164945294999</v>
      </c>
      <c r="AI116" s="52">
        <f t="shared" ca="1" si="207"/>
        <v>0.93399865633273083</v>
      </c>
      <c r="AJ116" s="52">
        <f t="shared" ca="1" si="207"/>
        <v>0.89988340536132239</v>
      </c>
      <c r="AK116" s="52">
        <f t="shared" ca="1" si="208"/>
        <v>0.85848948918325396</v>
      </c>
      <c r="AL116" s="52">
        <f t="shared" ca="1" si="208"/>
        <v>0.80992876092142485</v>
      </c>
      <c r="AM116" s="52">
        <f t="shared" ca="1" si="208"/>
        <v>0.75442098034018112</v>
      </c>
      <c r="AN116" s="52">
        <f t="shared" ca="1" si="208"/>
        <v>0.69353133844507786</v>
      </c>
      <c r="AO116" s="52">
        <f t="shared" ca="1" si="209"/>
        <v>0.62047931681566815</v>
      </c>
      <c r="AP116" s="52">
        <f t="shared" ca="1" si="209"/>
        <v>0.53204861514204993</v>
      </c>
      <c r="AQ116" s="52">
        <f t="shared" ca="1" si="209"/>
        <v>0.42483296218613975</v>
      </c>
      <c r="AR116" s="52">
        <f t="shared" ca="1" si="209"/>
        <v>0.2877363116938732</v>
      </c>
      <c r="AS116" s="52">
        <f t="shared" ca="1" si="210"/>
        <v>0.11441613962918602</v>
      </c>
      <c r="AT116" s="52">
        <f t="shared" ca="1" si="210"/>
        <v>-9.5468241663245634E-2</v>
      </c>
      <c r="AU116" s="52">
        <f t="shared" ca="1" si="210"/>
        <v>-0.30979490632197487</v>
      </c>
      <c r="AV116" s="52">
        <f t="shared" ca="1" si="210"/>
        <v>-0.52284159962849253</v>
      </c>
      <c r="AW116" s="52">
        <f t="shared" ca="1" si="211"/>
        <v>-0.71067179698992944</v>
      </c>
      <c r="AX116" s="52">
        <f t="shared" ca="1" si="211"/>
        <v>-0.84642503439600469</v>
      </c>
      <c r="AY116" s="52">
        <f t="shared" ca="1" si="211"/>
        <v>-0.91987982603563523</v>
      </c>
      <c r="AZ116" s="52">
        <f t="shared" ca="1" si="211"/>
        <v>-0.95792376010916536</v>
      </c>
      <c r="BA116" s="52">
        <f t="shared" ca="1" si="212"/>
        <v>-0.97807077359787165</v>
      </c>
      <c r="BB116" s="52">
        <f t="shared" ca="1" si="212"/>
        <v>-0.98665361230309567</v>
      </c>
      <c r="BC116" s="52">
        <f t="shared" ca="1" si="212"/>
        <v>-0.98562411698840258</v>
      </c>
      <c r="BD116" s="52">
        <f t="shared" ca="1" si="212"/>
        <v>-0.97731689644573272</v>
      </c>
      <c r="BE116" s="52">
        <f t="shared" ca="1" si="213"/>
        <v>-0.95458152003789087</v>
      </c>
      <c r="BF116" s="52">
        <f t="shared" ca="1" si="213"/>
        <v>-0.91040439623793612</v>
      </c>
      <c r="BG116" s="52">
        <f t="shared" ca="1" si="213"/>
        <v>-0.84657205230177857</v>
      </c>
      <c r="BH116" s="52">
        <f t="shared" ca="1" si="213"/>
        <v>-0.76036349854184893</v>
      </c>
      <c r="BJ116" s="52">
        <f t="shared" si="217"/>
        <v>0.01</v>
      </c>
      <c r="BK116" s="52">
        <f t="shared" si="218"/>
        <v>-1.2742311017167185E-2</v>
      </c>
      <c r="BL116" s="52">
        <f t="shared" si="219"/>
        <v>-6.371155508583592E-4</v>
      </c>
      <c r="BM116" s="52">
        <f t="shared" si="220"/>
        <v>-6.371155508583592E-4</v>
      </c>
      <c r="BN116" s="52">
        <f t="shared" si="221"/>
        <v>0</v>
      </c>
      <c r="BO116" s="52">
        <f t="shared" si="222"/>
        <v>0</v>
      </c>
      <c r="BP116" s="52">
        <f t="shared" si="223"/>
        <v>6.138235609751375E-3</v>
      </c>
      <c r="BQ116" s="52">
        <f t="shared" si="224"/>
        <v>0.05</v>
      </c>
      <c r="BS116" s="52">
        <f t="shared" ca="1" si="225"/>
        <v>-1.2530504017467463</v>
      </c>
      <c r="BT116" s="52">
        <f t="shared" ca="1" si="226"/>
        <v>-1.2742311017167183</v>
      </c>
      <c r="BU116" s="52">
        <f t="shared" ca="1" si="227"/>
        <v>-1.2894018494914614</v>
      </c>
      <c r="BV116" s="52">
        <f t="shared" ca="1" si="228"/>
        <v>-1.3016886726742791</v>
      </c>
      <c r="BW116" s="52">
        <f t="shared" ca="1" si="229"/>
        <v>-1.2972144918936874</v>
      </c>
      <c r="BX116" s="52">
        <f t="shared" ca="1" si="230"/>
        <v>-1.2731538253926462</v>
      </c>
      <c r="BY116" s="52">
        <f t="shared" ca="1" si="231"/>
        <v>-1.2284514887799176</v>
      </c>
      <c r="BZ116" s="52">
        <f t="shared" ca="1" si="232"/>
        <v>-1.1675652019198866</v>
      </c>
      <c r="CA116" s="52">
        <f t="shared" ca="1" si="233"/>
        <v>-1.0908632889510164</v>
      </c>
      <c r="CB116" s="52">
        <f t="shared" ca="1" si="234"/>
        <v>-0.99858588509021284</v>
      </c>
      <c r="CC116" s="52">
        <f t="shared" ca="1" si="235"/>
        <v>-0.89398646312615582</v>
      </c>
      <c r="CD116" s="52">
        <f t="shared" ca="1" si="236"/>
        <v>-0.76786620175886544</v>
      </c>
      <c r="CE116" s="52">
        <f t="shared" ca="1" si="237"/>
        <v>-0.62287275021475164</v>
      </c>
      <c r="CF116" s="52">
        <f t="shared" ca="1" si="238"/>
        <v>-0.46461039739510707</v>
      </c>
      <c r="CG116" s="52">
        <f t="shared" ca="1" si="239"/>
        <v>-0.30655453489312251</v>
      </c>
      <c r="CH116" s="52">
        <f t="shared" ca="1" si="240"/>
        <v>-0.15716256591821881</v>
      </c>
      <c r="CI116" s="52">
        <f t="shared" ca="1" si="241"/>
        <v>-1.971611449675215E-2</v>
      </c>
      <c r="CJ116" s="52">
        <f t="shared" ca="1" si="242"/>
        <v>9.4256034841941186E-2</v>
      </c>
      <c r="CK116" s="52">
        <f t="shared" ca="1" si="243"/>
        <v>0.19902944537780934</v>
      </c>
      <c r="CL116" s="52">
        <f t="shared" ca="1" si="244"/>
        <v>0.29605278937566665</v>
      </c>
      <c r="CM116" s="52">
        <f t="shared" ca="1" si="245"/>
        <v>0.38431593310087925</v>
      </c>
      <c r="CN116" s="52">
        <f t="shared" ca="1" si="246"/>
        <v>0.45031009956953988</v>
      </c>
      <c r="CO116" s="52">
        <f t="shared" ca="1" si="247"/>
        <v>0.49597729120643869</v>
      </c>
      <c r="CP116" s="52">
        <f t="shared" ca="1" si="248"/>
        <v>0.53231598112371659</v>
      </c>
      <c r="CQ116" s="52">
        <f t="shared" ca="1" si="249"/>
        <v>0.56361991091961827</v>
      </c>
      <c r="CR116" s="52">
        <f t="shared" ca="1" si="250"/>
        <v>0.58320395125737123</v>
      </c>
      <c r="CS116" s="52">
        <f t="shared" ca="1" si="251"/>
        <v>0.58592242726515387</v>
      </c>
      <c r="CT116" s="52">
        <f t="shared" ca="1" si="252"/>
        <v>0.56580397696985363</v>
      </c>
      <c r="CU116" s="52">
        <f t="shared" ca="1" si="253"/>
        <v>0.52902548767686364</v>
      </c>
      <c r="CV116" s="52">
        <f t="shared" ca="1" si="254"/>
        <v>0.48377372141206459</v>
      </c>
      <c r="CW116" s="52">
        <f t="shared" ca="1" si="255"/>
        <v>0.42990592889667989</v>
      </c>
      <c r="CY116" s="51" t="str">
        <f t="shared" ca="1" si="256"/>
        <v>Slope</v>
      </c>
      <c r="CZ116" s="51" t="str">
        <f t="shared" ca="1" si="257"/>
        <v>Slope</v>
      </c>
      <c r="DA116" s="51" t="str">
        <f t="shared" ca="1" si="258"/>
        <v>Slope</v>
      </c>
      <c r="DB116" s="51" t="str">
        <f t="shared" ca="1" si="259"/>
        <v>Slope</v>
      </c>
      <c r="DC116" s="51" t="str">
        <f t="shared" ca="1" si="260"/>
        <v>Slope</v>
      </c>
      <c r="DD116" s="51" t="str">
        <f t="shared" ca="1" si="261"/>
        <v>Slope</v>
      </c>
      <c r="DE116" s="51" t="str">
        <f t="shared" ca="1" si="262"/>
        <v>Slope</v>
      </c>
      <c r="DF116" s="51" t="str">
        <f t="shared" ca="1" si="263"/>
        <v>Slope</v>
      </c>
      <c r="DG116" s="51" t="str">
        <f t="shared" ca="1" si="264"/>
        <v>Slope</v>
      </c>
      <c r="DH116" s="51" t="str">
        <f t="shared" ca="1" si="265"/>
        <v>Slope</v>
      </c>
      <c r="DI116" s="51" t="str">
        <f t="shared" ca="1" si="266"/>
        <v>Slope</v>
      </c>
      <c r="DJ116" s="51" t="str">
        <f t="shared" ca="1" si="267"/>
        <v>Slope</v>
      </c>
      <c r="DK116" s="51" t="str">
        <f t="shared" ca="1" si="268"/>
        <v>Slope</v>
      </c>
      <c r="DL116" s="51" t="str">
        <f t="shared" ca="1" si="269"/>
        <v>Slope</v>
      </c>
      <c r="DM116" s="51" t="str">
        <f t="shared" ca="1" si="270"/>
        <v>Slope</v>
      </c>
      <c r="DN116" s="51" t="str">
        <f t="shared" ca="1" si="271"/>
        <v>Slope</v>
      </c>
      <c r="DO116" s="51" t="str">
        <f t="shared" ca="1" si="272"/>
        <v>Slope</v>
      </c>
      <c r="DP116" s="51" t="str">
        <f t="shared" ca="1" si="273"/>
        <v>Slope</v>
      </c>
      <c r="DQ116" s="51" t="str">
        <f t="shared" ca="1" si="274"/>
        <v>Slope</v>
      </c>
      <c r="DR116" s="51" t="str">
        <f t="shared" ca="1" si="275"/>
        <v>Slope</v>
      </c>
      <c r="DS116" s="51" t="str">
        <f t="shared" ca="1" si="276"/>
        <v>Slope</v>
      </c>
      <c r="DT116" s="51" t="str">
        <f t="shared" ca="1" si="277"/>
        <v>Slope</v>
      </c>
      <c r="DU116" s="51" t="str">
        <f t="shared" ca="1" si="278"/>
        <v>Slope</v>
      </c>
      <c r="DV116" s="51" t="str">
        <f t="shared" ca="1" si="279"/>
        <v>Slope</v>
      </c>
      <c r="DW116" s="51" t="str">
        <f t="shared" ca="1" si="280"/>
        <v>Slope</v>
      </c>
      <c r="DX116" s="51" t="str">
        <f t="shared" ca="1" si="281"/>
        <v>Slope</v>
      </c>
      <c r="DY116" s="51" t="str">
        <f t="shared" ca="1" si="282"/>
        <v>Slope</v>
      </c>
      <c r="DZ116" s="51" t="str">
        <f t="shared" ca="1" si="283"/>
        <v>Slope</v>
      </c>
      <c r="EA116" s="51" t="str">
        <f t="shared" ca="1" si="284"/>
        <v>Slope</v>
      </c>
      <c r="EB116" s="51" t="str">
        <f t="shared" ca="1" si="285"/>
        <v>Slope</v>
      </c>
      <c r="EC116" s="51" t="str">
        <f t="shared" ca="1" si="286"/>
        <v>Slope</v>
      </c>
      <c r="EE116" s="52">
        <f t="shared" ca="1" si="287"/>
        <v>0</v>
      </c>
      <c r="EF116" s="52">
        <f t="shared" ca="1" si="288"/>
        <v>0</v>
      </c>
      <c r="EG116" s="52">
        <f t="shared" ca="1" si="289"/>
        <v>0</v>
      </c>
      <c r="EH116" s="52">
        <f t="shared" ca="1" si="290"/>
        <v>0</v>
      </c>
      <c r="EI116" s="52">
        <f t="shared" ca="1" si="291"/>
        <v>0</v>
      </c>
      <c r="EJ116" s="52">
        <f t="shared" ca="1" si="292"/>
        <v>0</v>
      </c>
      <c r="EK116" s="52">
        <f t="shared" ca="1" si="293"/>
        <v>0</v>
      </c>
      <c r="EL116" s="52">
        <f t="shared" ca="1" si="294"/>
        <v>0</v>
      </c>
      <c r="EM116" s="52">
        <f t="shared" ca="1" si="295"/>
        <v>0</v>
      </c>
      <c r="EN116" s="52">
        <f t="shared" ca="1" si="296"/>
        <v>2.0512304606454812E-3</v>
      </c>
      <c r="EO116" s="52">
        <f t="shared" ca="1" si="297"/>
        <v>0.10665065242470251</v>
      </c>
      <c r="EP116" s="52">
        <f t="shared" ca="1" si="298"/>
        <v>0.23277091379199288</v>
      </c>
      <c r="EQ116" s="52">
        <f t="shared" ca="1" si="299"/>
        <v>0.37776436533610669</v>
      </c>
      <c r="ER116" s="52">
        <f t="shared" ca="1" si="300"/>
        <v>0.53602671815575131</v>
      </c>
      <c r="ES116" s="52">
        <f t="shared" ca="1" si="301"/>
        <v>0.69408258065773587</v>
      </c>
      <c r="ET116" s="52">
        <f t="shared" ca="1" si="302"/>
        <v>0.84347454963263957</v>
      </c>
      <c r="EU116" s="52">
        <f t="shared" ca="1" si="303"/>
        <v>0.98092100105410618</v>
      </c>
      <c r="EV116" s="52">
        <f t="shared" ca="1" si="304"/>
        <v>0.90510684960720045</v>
      </c>
      <c r="EW116" s="52">
        <f t="shared" ca="1" si="305"/>
        <v>0.80033343907133236</v>
      </c>
      <c r="EX116" s="52">
        <f t="shared" ca="1" si="306"/>
        <v>0.70331009507347497</v>
      </c>
      <c r="EY116" s="52">
        <f t="shared" ca="1" si="307"/>
        <v>0.61504695134826237</v>
      </c>
      <c r="EZ116" s="52">
        <f t="shared" ca="1" si="308"/>
        <v>0.54905278487960174</v>
      </c>
      <c r="FA116" s="52">
        <f t="shared" ca="1" si="309"/>
        <v>0.50338559324270293</v>
      </c>
      <c r="FB116" s="52">
        <f t="shared" ca="1" si="310"/>
        <v>0.46704690332542509</v>
      </c>
      <c r="FC116" s="52">
        <f t="shared" ca="1" si="311"/>
        <v>0.4357429735295234</v>
      </c>
      <c r="FD116" s="52">
        <f t="shared" ca="1" si="312"/>
        <v>0.41615893319177044</v>
      </c>
      <c r="FE116" s="52">
        <f t="shared" ca="1" si="313"/>
        <v>0.41344045718398781</v>
      </c>
      <c r="FF116" s="52">
        <f t="shared" ca="1" si="314"/>
        <v>0.43355890747928805</v>
      </c>
      <c r="FG116" s="52">
        <f t="shared" ca="1" si="315"/>
        <v>0.47033739677227804</v>
      </c>
      <c r="FH116" s="52">
        <f t="shared" ca="1" si="316"/>
        <v>0.51558916303707703</v>
      </c>
      <c r="FI116" s="52">
        <f t="shared" ca="1" si="317"/>
        <v>0.56945695555246179</v>
      </c>
      <c r="FK116" s="52">
        <f t="shared" ca="1" si="318"/>
        <v>0.98092100105410618</v>
      </c>
      <c r="FL116" s="59">
        <f t="shared" ca="1" si="319"/>
        <v>16</v>
      </c>
      <c r="FM116" s="59" t="str">
        <f t="shared" ca="1" si="320"/>
        <v>Slope</v>
      </c>
      <c r="FN116" s="52">
        <f t="shared" ca="1" si="321"/>
        <v>0.5</v>
      </c>
      <c r="FP116" s="52">
        <f t="shared" ca="1" si="322"/>
        <v>0.33333333333333331</v>
      </c>
      <c r="FQ116" s="52">
        <f t="shared" ca="1" si="323"/>
        <v>0.33333333333333331</v>
      </c>
      <c r="FR116" s="52">
        <f t="shared" ca="1" si="324"/>
        <v>0.32222222222222219</v>
      </c>
      <c r="FS116" s="52">
        <f t="shared" ca="1" si="325"/>
        <v>0.31111111111111112</v>
      </c>
      <c r="FT116" s="52">
        <f t="shared" ca="1" si="326"/>
        <v>0.3</v>
      </c>
      <c r="FU116" s="52">
        <f t="shared" ca="1" si="327"/>
        <v>0.28888888888888886</v>
      </c>
      <c r="FV116" s="52">
        <f t="shared" ca="1" si="328"/>
        <v>0.27777777777777779</v>
      </c>
      <c r="FW116" s="52">
        <f t="shared" ca="1" si="329"/>
        <v>0.26666666666666666</v>
      </c>
      <c r="FX116" s="52">
        <f t="shared" ca="1" si="330"/>
        <v>0.25555555555555554</v>
      </c>
      <c r="FY116" s="52">
        <f t="shared" ca="1" si="331"/>
        <v>0.24512818793132629</v>
      </c>
      <c r="FZ116" s="52">
        <f t="shared" ca="1" si="332"/>
        <v>0.26888355080823412</v>
      </c>
      <c r="GA116" s="52">
        <f t="shared" ca="1" si="333"/>
        <v>0.29981252681955317</v>
      </c>
      <c r="GB116" s="52">
        <f t="shared" ca="1" si="334"/>
        <v>0.33703256622314665</v>
      </c>
      <c r="GC116" s="52">
        <f t="shared" ca="1" si="335"/>
        <v>0.37867557271858376</v>
      </c>
      <c r="GD116" s="52">
        <f t="shared" ca="1" si="336"/>
        <v>0.42024974910813417</v>
      </c>
      <c r="GE116" s="52">
        <f t="shared" ca="1" si="337"/>
        <v>0.45893596098865758</v>
      </c>
      <c r="GF116" s="52">
        <f t="shared" ca="1" si="338"/>
        <v>0.49364033368470206</v>
      </c>
      <c r="GG116" s="52">
        <f t="shared" ca="1" si="339"/>
        <v>0.45725783875795567</v>
      </c>
      <c r="GH116" s="52">
        <f t="shared" ca="1" si="340"/>
        <v>0.41122225746822189</v>
      </c>
      <c r="GI116" s="52">
        <f t="shared" ca="1" si="341"/>
        <v>0.36777003169115829</v>
      </c>
      <c r="GJ116" s="52">
        <f t="shared" ca="1" si="342"/>
        <v>0.327237872671643</v>
      </c>
      <c r="GK116" s="52">
        <f t="shared" ca="1" si="343"/>
        <v>0.29412870607097835</v>
      </c>
      <c r="GL116" s="52">
        <f t="shared" ca="1" si="344"/>
        <v>0.26779519774756766</v>
      </c>
      <c r="GM116" s="52">
        <f t="shared" ca="1" si="345"/>
        <v>0.24457118999736394</v>
      </c>
      <c r="GN116" s="52">
        <f t="shared" ca="1" si="346"/>
        <v>0.2230254356209522</v>
      </c>
      <c r="GO116" s="52">
        <f t="shared" ca="1" si="347"/>
        <v>0.20538631106392347</v>
      </c>
      <c r="GP116" s="52">
        <f t="shared" ca="1" si="348"/>
        <v>0.19336904128355148</v>
      </c>
      <c r="GQ116" s="52">
        <f t="shared" ca="1" si="349"/>
        <v>0.18896408027087377</v>
      </c>
      <c r="GR116" s="52">
        <f t="shared" ca="1" si="350"/>
        <v>0.19011246559075934</v>
      </c>
      <c r="GS116" s="52">
        <f t="shared" ca="1" si="351"/>
        <v>0.19408527656791455</v>
      </c>
      <c r="GT116" s="52">
        <f t="shared" ca="1" si="352"/>
        <v>0.20093009629526501</v>
      </c>
      <c r="GV116" s="52">
        <f t="shared" ca="1" si="353"/>
        <v>0.49364033368470206</v>
      </c>
      <c r="GW116" s="59">
        <f t="shared" ca="1" si="354"/>
        <v>16</v>
      </c>
      <c r="GX116" s="52">
        <f t="shared" ca="1" si="355"/>
        <v>0.98092100105410618</v>
      </c>
      <c r="GY116" s="52" t="str">
        <f t="shared" ca="1" si="356"/>
        <v>Slope</v>
      </c>
      <c r="GZ116" s="52">
        <f t="shared" ca="1" si="357"/>
        <v>0.5</v>
      </c>
      <c r="HB116" s="58">
        <f t="shared" si="358"/>
        <v>0.2</v>
      </c>
      <c r="HC116" s="58"/>
      <c r="HE116" s="52">
        <f t="shared" si="359"/>
        <v>1.0000000000000009E-2</v>
      </c>
      <c r="HF116" s="52">
        <f t="shared" si="360"/>
        <v>0</v>
      </c>
      <c r="HH116" s="52">
        <f t="shared" ca="1" si="361"/>
        <v>0.98092100105410618</v>
      </c>
      <c r="HI116" s="52" t="str">
        <f t="shared" ca="1" si="362"/>
        <v>Slope</v>
      </c>
      <c r="HJ116" s="59">
        <f t="shared" ca="1" si="363"/>
        <v>2</v>
      </c>
      <c r="HK116" s="52">
        <f t="shared" ca="1" si="364"/>
        <v>0.5</v>
      </c>
      <c r="HL116" s="52">
        <f t="shared" si="365"/>
        <v>0</v>
      </c>
      <c r="HM116" s="52">
        <f t="shared" si="366"/>
        <v>20</v>
      </c>
      <c r="HN116" s="52">
        <f t="shared" si="367"/>
        <v>-20</v>
      </c>
      <c r="HP116" s="52">
        <f t="shared" si="375"/>
        <v>0</v>
      </c>
      <c r="HR116" s="52">
        <f t="shared" si="368"/>
        <v>3.7381623834771007E-4</v>
      </c>
      <c r="HS116">
        <f t="shared" si="369"/>
        <v>6.138235609751375E-3</v>
      </c>
    </row>
    <row r="117" spans="1:227" x14ac:dyDescent="0.2">
      <c r="A117" s="45">
        <v>79</v>
      </c>
      <c r="B117" s="35">
        <f t="shared" si="214"/>
        <v>9.0277777777777873E-3</v>
      </c>
      <c r="C117" s="28">
        <v>20</v>
      </c>
      <c r="D117" s="95">
        <v>0</v>
      </c>
      <c r="E117" s="95">
        <v>999999</v>
      </c>
      <c r="F117" s="37">
        <f t="shared" si="202"/>
        <v>166666.5</v>
      </c>
      <c r="G117" s="38">
        <f t="shared" si="205"/>
        <v>0</v>
      </c>
      <c r="H117" s="102">
        <v>20</v>
      </c>
      <c r="I117" s="102">
        <v>2000</v>
      </c>
      <c r="J117" s="28">
        <v>20</v>
      </c>
      <c r="K117" s="126">
        <f t="shared" si="206"/>
        <v>0.2</v>
      </c>
      <c r="L117" s="30">
        <f t="shared" si="203"/>
        <v>0.2</v>
      </c>
      <c r="M117" s="101">
        <f t="shared" si="204"/>
        <v>20</v>
      </c>
      <c r="N117" s="103">
        <f t="shared" si="215"/>
        <v>0</v>
      </c>
      <c r="Q117">
        <f t="shared" si="377"/>
        <v>4.0000000000000001E-3</v>
      </c>
      <c r="R117">
        <f t="shared" si="370"/>
        <v>0.81873111782477337</v>
      </c>
      <c r="S117">
        <f t="shared" si="371"/>
        <v>0.18126888217522658</v>
      </c>
      <c r="T117">
        <f t="shared" si="372"/>
        <v>0.84059191447249038</v>
      </c>
      <c r="U117" s="84">
        <f t="shared" si="373"/>
        <v>2.4E-2</v>
      </c>
      <c r="V117" s="84">
        <f t="shared" si="374"/>
        <v>0.12</v>
      </c>
      <c r="X117">
        <v>4.0000000000000001E-3</v>
      </c>
      <c r="Y117">
        <v>0.81873111782477337</v>
      </c>
      <c r="Z117">
        <v>0.18126888217522658</v>
      </c>
      <c r="AA117">
        <v>0.84059191447249038</v>
      </c>
      <c r="AD117" s="52">
        <f t="shared" ca="1" si="216"/>
        <v>0.99481803794135215</v>
      </c>
      <c r="AE117" s="52">
        <f t="shared" ca="1" si="216"/>
        <v>1</v>
      </c>
      <c r="AF117" s="52">
        <f t="shared" ca="1" si="216"/>
        <v>0.99495334647336819</v>
      </c>
      <c r="AG117" s="52">
        <f t="shared" ca="1" si="207"/>
        <v>0.98121198440360535</v>
      </c>
      <c r="AH117" s="52">
        <f t="shared" ca="1" si="207"/>
        <v>0.95999685130267864</v>
      </c>
      <c r="AI117" s="52">
        <f t="shared" ca="1" si="207"/>
        <v>0.93117259524855533</v>
      </c>
      <c r="AJ117" s="52">
        <f t="shared" ca="1" si="207"/>
        <v>0.89480758811860794</v>
      </c>
      <c r="AK117" s="52">
        <f t="shared" ca="1" si="208"/>
        <v>0.85037575775311136</v>
      </c>
      <c r="AL117" s="52">
        <f t="shared" ca="1" si="208"/>
        <v>0.79775117002657403</v>
      </c>
      <c r="AM117" s="52">
        <f t="shared" ca="1" si="208"/>
        <v>0.73854033090300997</v>
      </c>
      <c r="AN117" s="52">
        <f t="shared" ca="1" si="208"/>
        <v>0.66656060849100929</v>
      </c>
      <c r="AO117" s="52">
        <f t="shared" ca="1" si="209"/>
        <v>0.57930059749848395</v>
      </c>
      <c r="AP117" s="52">
        <f t="shared" ca="1" si="209"/>
        <v>0.4751447317021093</v>
      </c>
      <c r="AQ117" s="52">
        <f t="shared" ca="1" si="209"/>
        <v>0.34258025957880789</v>
      </c>
      <c r="AR117" s="52">
        <f t="shared" ca="1" si="209"/>
        <v>0.17420257563174996</v>
      </c>
      <c r="AS117" s="52">
        <f t="shared" ca="1" si="210"/>
        <v>-3.3716052070679521E-2</v>
      </c>
      <c r="AT117" s="52">
        <f t="shared" ca="1" si="210"/>
        <v>-0.24885095130844942</v>
      </c>
      <c r="AU117" s="52">
        <f t="shared" ca="1" si="210"/>
        <v>-0.46496572293274135</v>
      </c>
      <c r="AV117" s="52">
        <f t="shared" ca="1" si="210"/>
        <v>-0.65818555466232798</v>
      </c>
      <c r="AW117" s="52">
        <f t="shared" ca="1" si="211"/>
        <v>-0.8012178238214489</v>
      </c>
      <c r="AX117" s="52">
        <f t="shared" ca="1" si="211"/>
        <v>-0.88313076387504974</v>
      </c>
      <c r="AY117" s="52">
        <f t="shared" ca="1" si="211"/>
        <v>-0.93108362601561467</v>
      </c>
      <c r="AZ117" s="52">
        <f t="shared" ca="1" si="211"/>
        <v>-0.96280948291843516</v>
      </c>
      <c r="BA117" s="52">
        <f t="shared" ca="1" si="212"/>
        <v>-0.98136303429919503</v>
      </c>
      <c r="BB117" s="52">
        <f t="shared" ca="1" si="212"/>
        <v>-0.98742801005665559</v>
      </c>
      <c r="BC117" s="52">
        <f t="shared" ca="1" si="212"/>
        <v>-0.98538315939736798</v>
      </c>
      <c r="BD117" s="52">
        <f t="shared" ca="1" si="212"/>
        <v>-0.96934020239505869</v>
      </c>
      <c r="BE117" s="52">
        <f t="shared" ca="1" si="213"/>
        <v>-0.93249332685814945</v>
      </c>
      <c r="BF117" s="52">
        <f t="shared" ca="1" si="213"/>
        <v>-0.87605837441389911</v>
      </c>
      <c r="BG117" s="52">
        <f t="shared" ca="1" si="213"/>
        <v>-0.79898141512172549</v>
      </c>
      <c r="BH117" s="52">
        <f t="shared" ca="1" si="213"/>
        <v>-0.69969592668215674</v>
      </c>
      <c r="BJ117" s="52">
        <f t="shared" si="217"/>
        <v>0.01</v>
      </c>
      <c r="BK117" s="52">
        <f t="shared" si="218"/>
        <v>-1.2894018494914618E-2</v>
      </c>
      <c r="BL117" s="52">
        <f t="shared" si="219"/>
        <v>-6.4470092474573095E-4</v>
      </c>
      <c r="BM117" s="52">
        <f t="shared" si="220"/>
        <v>-6.4470092474573095E-4</v>
      </c>
      <c r="BN117" s="52">
        <f t="shared" si="221"/>
        <v>0</v>
      </c>
      <c r="BO117" s="52">
        <f t="shared" si="222"/>
        <v>0</v>
      </c>
      <c r="BP117" s="52">
        <f t="shared" si="223"/>
        <v>6.1851913490138868E-3</v>
      </c>
      <c r="BQ117" s="52">
        <f t="shared" si="224"/>
        <v>0.05</v>
      </c>
      <c r="BS117" s="52">
        <f t="shared" ca="1" si="225"/>
        <v>-1.2742311017167183</v>
      </c>
      <c r="BT117" s="52">
        <f t="shared" ca="1" si="226"/>
        <v>-1.2894018494914614</v>
      </c>
      <c r="BU117" s="52">
        <f t="shared" ca="1" si="227"/>
        <v>-1.3016886726742791</v>
      </c>
      <c r="BV117" s="52">
        <f t="shared" ca="1" si="228"/>
        <v>-1.2972144918936874</v>
      </c>
      <c r="BW117" s="52">
        <f t="shared" ca="1" si="229"/>
        <v>-1.2731538253926462</v>
      </c>
      <c r="BX117" s="52">
        <f t="shared" ca="1" si="230"/>
        <v>-1.2284514887799176</v>
      </c>
      <c r="BY117" s="52">
        <f t="shared" ca="1" si="231"/>
        <v>-1.1675652019198866</v>
      </c>
      <c r="BZ117" s="52">
        <f t="shared" ca="1" si="232"/>
        <v>-1.0908632889510164</v>
      </c>
      <c r="CA117" s="52">
        <f t="shared" ca="1" si="233"/>
        <v>-0.99858588509021284</v>
      </c>
      <c r="CB117" s="52">
        <f t="shared" ca="1" si="234"/>
        <v>-0.89398646312615582</v>
      </c>
      <c r="CC117" s="52">
        <f t="shared" ca="1" si="235"/>
        <v>-0.76786620175886544</v>
      </c>
      <c r="CD117" s="52">
        <f t="shared" ca="1" si="236"/>
        <v>-0.62287275021475164</v>
      </c>
      <c r="CE117" s="52">
        <f t="shared" ca="1" si="237"/>
        <v>-0.46461039739510707</v>
      </c>
      <c r="CF117" s="52">
        <f t="shared" ca="1" si="238"/>
        <v>-0.30655453489312251</v>
      </c>
      <c r="CG117" s="52">
        <f t="shared" ca="1" si="239"/>
        <v>-0.15716256591821881</v>
      </c>
      <c r="CH117" s="52">
        <f t="shared" ca="1" si="240"/>
        <v>-1.971611449675215E-2</v>
      </c>
      <c r="CI117" s="52">
        <f t="shared" ca="1" si="241"/>
        <v>9.4256034841941186E-2</v>
      </c>
      <c r="CJ117" s="52">
        <f t="shared" ca="1" si="242"/>
        <v>0.19902944537780934</v>
      </c>
      <c r="CK117" s="52">
        <f t="shared" ca="1" si="243"/>
        <v>0.29605278937566665</v>
      </c>
      <c r="CL117" s="52">
        <f t="shared" ca="1" si="244"/>
        <v>0.38431593310087925</v>
      </c>
      <c r="CM117" s="52">
        <f t="shared" ca="1" si="245"/>
        <v>0.45031009956953988</v>
      </c>
      <c r="CN117" s="52">
        <f t="shared" ca="1" si="246"/>
        <v>0.49597729120643869</v>
      </c>
      <c r="CO117" s="52">
        <f t="shared" ca="1" si="247"/>
        <v>0.53231598112371659</v>
      </c>
      <c r="CP117" s="52">
        <f t="shared" ca="1" si="248"/>
        <v>0.56361991091961827</v>
      </c>
      <c r="CQ117" s="52">
        <f t="shared" ca="1" si="249"/>
        <v>0.58320395125737123</v>
      </c>
      <c r="CR117" s="52">
        <f t="shared" ca="1" si="250"/>
        <v>0.58592242726515387</v>
      </c>
      <c r="CS117" s="52">
        <f t="shared" ca="1" si="251"/>
        <v>0.56580397696985363</v>
      </c>
      <c r="CT117" s="52">
        <f t="shared" ca="1" si="252"/>
        <v>0.52902548767686364</v>
      </c>
      <c r="CU117" s="52">
        <f t="shared" ca="1" si="253"/>
        <v>0.48377372141206459</v>
      </c>
      <c r="CV117" s="52">
        <f t="shared" ca="1" si="254"/>
        <v>0.42990592889667989</v>
      </c>
      <c r="CW117" s="52">
        <f t="shared" ca="1" si="255"/>
        <v>0.36905272977967418</v>
      </c>
      <c r="CY117" s="51" t="str">
        <f t="shared" ca="1" si="256"/>
        <v>Slope</v>
      </c>
      <c r="CZ117" s="51" t="str">
        <f t="shared" ca="1" si="257"/>
        <v>Slope</v>
      </c>
      <c r="DA117" s="51" t="str">
        <f t="shared" ca="1" si="258"/>
        <v>Slope</v>
      </c>
      <c r="DB117" s="51" t="str">
        <f t="shared" ca="1" si="259"/>
        <v>Slope</v>
      </c>
      <c r="DC117" s="51" t="str">
        <f t="shared" ca="1" si="260"/>
        <v>Slope</v>
      </c>
      <c r="DD117" s="51" t="str">
        <f t="shared" ca="1" si="261"/>
        <v>Slope</v>
      </c>
      <c r="DE117" s="51" t="str">
        <f t="shared" ca="1" si="262"/>
        <v>Slope</v>
      </c>
      <c r="DF117" s="51" t="str">
        <f t="shared" ca="1" si="263"/>
        <v>Slope</v>
      </c>
      <c r="DG117" s="51" t="str">
        <f t="shared" ca="1" si="264"/>
        <v>Slope</v>
      </c>
      <c r="DH117" s="51" t="str">
        <f t="shared" ca="1" si="265"/>
        <v>Slope</v>
      </c>
      <c r="DI117" s="51" t="str">
        <f t="shared" ca="1" si="266"/>
        <v>Slope</v>
      </c>
      <c r="DJ117" s="51" t="str">
        <f t="shared" ca="1" si="267"/>
        <v>Slope</v>
      </c>
      <c r="DK117" s="51" t="str">
        <f t="shared" ca="1" si="268"/>
        <v>Slope</v>
      </c>
      <c r="DL117" s="51" t="str">
        <f t="shared" ca="1" si="269"/>
        <v>Slope</v>
      </c>
      <c r="DM117" s="51" t="str">
        <f t="shared" ca="1" si="270"/>
        <v>Slope</v>
      </c>
      <c r="DN117" s="51" t="str">
        <f t="shared" ca="1" si="271"/>
        <v>Slope</v>
      </c>
      <c r="DO117" s="51" t="str">
        <f t="shared" ca="1" si="272"/>
        <v>Slope</v>
      </c>
      <c r="DP117" s="51" t="str">
        <f t="shared" ca="1" si="273"/>
        <v>Slope</v>
      </c>
      <c r="DQ117" s="51" t="str">
        <f t="shared" ca="1" si="274"/>
        <v>Slope</v>
      </c>
      <c r="DR117" s="51" t="str">
        <f t="shared" ca="1" si="275"/>
        <v>Slope</v>
      </c>
      <c r="DS117" s="51" t="str">
        <f t="shared" ca="1" si="276"/>
        <v>Slope</v>
      </c>
      <c r="DT117" s="51" t="str">
        <f t="shared" ca="1" si="277"/>
        <v>Slope</v>
      </c>
      <c r="DU117" s="51" t="str">
        <f t="shared" ca="1" si="278"/>
        <v>Slope</v>
      </c>
      <c r="DV117" s="51" t="str">
        <f t="shared" ca="1" si="279"/>
        <v>Slope</v>
      </c>
      <c r="DW117" s="51" t="str">
        <f t="shared" ca="1" si="280"/>
        <v>Slope</v>
      </c>
      <c r="DX117" s="51" t="str">
        <f t="shared" ca="1" si="281"/>
        <v>Slope</v>
      </c>
      <c r="DY117" s="51" t="str">
        <f t="shared" ca="1" si="282"/>
        <v>Slope</v>
      </c>
      <c r="DZ117" s="51" t="str">
        <f t="shared" ca="1" si="283"/>
        <v>Slope</v>
      </c>
      <c r="EA117" s="51" t="str">
        <f t="shared" ca="1" si="284"/>
        <v>Slope</v>
      </c>
      <c r="EB117" s="51" t="str">
        <f t="shared" ca="1" si="285"/>
        <v>Slope</v>
      </c>
      <c r="EC117" s="51" t="str">
        <f t="shared" ca="1" si="286"/>
        <v>Slope</v>
      </c>
      <c r="EE117" s="52">
        <f t="shared" ca="1" si="287"/>
        <v>0</v>
      </c>
      <c r="EF117" s="52">
        <f t="shared" ca="1" si="288"/>
        <v>0</v>
      </c>
      <c r="EG117" s="52">
        <f t="shared" ca="1" si="289"/>
        <v>0</v>
      </c>
      <c r="EH117" s="52">
        <f t="shared" ca="1" si="290"/>
        <v>0</v>
      </c>
      <c r="EI117" s="52">
        <f t="shared" ca="1" si="291"/>
        <v>0</v>
      </c>
      <c r="EJ117" s="52">
        <f t="shared" ca="1" si="292"/>
        <v>0</v>
      </c>
      <c r="EK117" s="52">
        <f t="shared" ca="1" si="293"/>
        <v>0</v>
      </c>
      <c r="EL117" s="52">
        <f t="shared" ca="1" si="294"/>
        <v>0</v>
      </c>
      <c r="EM117" s="52">
        <f t="shared" ca="1" si="295"/>
        <v>2.0588158345329344E-3</v>
      </c>
      <c r="EN117" s="52">
        <f t="shared" ca="1" si="296"/>
        <v>0.10665823779858996</v>
      </c>
      <c r="EO117" s="52">
        <f t="shared" ca="1" si="297"/>
        <v>0.23277849916588034</v>
      </c>
      <c r="EP117" s="52">
        <f t="shared" ca="1" si="298"/>
        <v>0.37777195070999414</v>
      </c>
      <c r="EQ117" s="52">
        <f t="shared" ca="1" si="299"/>
        <v>0.53603430352963866</v>
      </c>
      <c r="ER117" s="52">
        <f t="shared" ca="1" si="300"/>
        <v>0.69409016603162321</v>
      </c>
      <c r="ES117" s="52">
        <f t="shared" ca="1" si="301"/>
        <v>0.84348213500652691</v>
      </c>
      <c r="ET117" s="52">
        <f t="shared" ca="1" si="302"/>
        <v>0.98092858642799363</v>
      </c>
      <c r="EU117" s="52">
        <f t="shared" ca="1" si="303"/>
        <v>0.90509926423331311</v>
      </c>
      <c r="EV117" s="52">
        <f t="shared" ca="1" si="304"/>
        <v>0.80032585369744491</v>
      </c>
      <c r="EW117" s="52">
        <f t="shared" ca="1" si="305"/>
        <v>0.70330250969958763</v>
      </c>
      <c r="EX117" s="52">
        <f t="shared" ca="1" si="306"/>
        <v>0.61503936597437503</v>
      </c>
      <c r="EY117" s="52">
        <f t="shared" ca="1" si="307"/>
        <v>0.5490451995057144</v>
      </c>
      <c r="EZ117" s="52">
        <f t="shared" ca="1" si="308"/>
        <v>0.50337800786881559</v>
      </c>
      <c r="FA117" s="52">
        <f t="shared" ca="1" si="309"/>
        <v>0.46703931795153764</v>
      </c>
      <c r="FB117" s="52">
        <f t="shared" ca="1" si="310"/>
        <v>0.43573538815563595</v>
      </c>
      <c r="FC117" s="52">
        <f t="shared" ca="1" si="311"/>
        <v>0.41615134781788299</v>
      </c>
      <c r="FD117" s="52">
        <f t="shared" ca="1" si="312"/>
        <v>0.41343287181010036</v>
      </c>
      <c r="FE117" s="52">
        <f t="shared" ca="1" si="313"/>
        <v>0.43355132210540059</v>
      </c>
      <c r="FF117" s="52">
        <f t="shared" ca="1" si="314"/>
        <v>0.47032981139839058</v>
      </c>
      <c r="FG117" s="52">
        <f t="shared" ca="1" si="315"/>
        <v>0.51558157766318968</v>
      </c>
      <c r="FH117" s="52">
        <f t="shared" ca="1" si="316"/>
        <v>0.56944937017857433</v>
      </c>
      <c r="FI117" s="52">
        <f t="shared" ca="1" si="317"/>
        <v>0.63030256929558015</v>
      </c>
      <c r="FK117" s="52">
        <f t="shared" ca="1" si="318"/>
        <v>0.98092858642799363</v>
      </c>
      <c r="FL117" s="59">
        <f t="shared" ca="1" si="319"/>
        <v>15</v>
      </c>
      <c r="FM117" s="59" t="str">
        <f t="shared" ca="1" si="320"/>
        <v>Slope</v>
      </c>
      <c r="FN117" s="52">
        <f t="shared" ca="1" si="321"/>
        <v>0.53333333333333333</v>
      </c>
      <c r="FP117" s="52">
        <f t="shared" ca="1" si="322"/>
        <v>0.33333333333333331</v>
      </c>
      <c r="FQ117" s="52">
        <f t="shared" ca="1" si="323"/>
        <v>0.33333333333333331</v>
      </c>
      <c r="FR117" s="52">
        <f t="shared" ca="1" si="324"/>
        <v>0.32222222222222219</v>
      </c>
      <c r="FS117" s="52">
        <f t="shared" ca="1" si="325"/>
        <v>0.31111111111111112</v>
      </c>
      <c r="FT117" s="52">
        <f t="shared" ca="1" si="326"/>
        <v>0.3</v>
      </c>
      <c r="FU117" s="52">
        <f t="shared" ca="1" si="327"/>
        <v>0.28888888888888886</v>
      </c>
      <c r="FV117" s="52">
        <f t="shared" ca="1" si="328"/>
        <v>0.27777777777777779</v>
      </c>
      <c r="FW117" s="52">
        <f t="shared" ca="1" si="329"/>
        <v>0.26666666666666666</v>
      </c>
      <c r="FX117" s="52">
        <f t="shared" ca="1" si="330"/>
        <v>0.25624182750039987</v>
      </c>
      <c r="FY117" s="52">
        <f t="shared" ca="1" si="331"/>
        <v>0.2799971903773078</v>
      </c>
      <c r="FZ117" s="52">
        <f t="shared" ca="1" si="332"/>
        <v>0.31092616638862675</v>
      </c>
      <c r="GA117" s="52">
        <f t="shared" ca="1" si="333"/>
        <v>0.34814620579222028</v>
      </c>
      <c r="GB117" s="52">
        <f t="shared" ca="1" si="334"/>
        <v>0.38978921228765728</v>
      </c>
      <c r="GC117" s="52">
        <f t="shared" ca="1" si="335"/>
        <v>0.43136338867720769</v>
      </c>
      <c r="GD117" s="52">
        <f t="shared" ca="1" si="336"/>
        <v>0.47004960055773115</v>
      </c>
      <c r="GE117" s="52">
        <f t="shared" ca="1" si="337"/>
        <v>0.50475397325377558</v>
      </c>
      <c r="GF117" s="52">
        <f t="shared" ca="1" si="338"/>
        <v>0.46836642141110429</v>
      </c>
      <c r="GG117" s="52">
        <f t="shared" ca="1" si="339"/>
        <v>0.42233084012137051</v>
      </c>
      <c r="GH117" s="52">
        <f t="shared" ca="1" si="340"/>
        <v>0.37887861434430697</v>
      </c>
      <c r="GI117" s="52">
        <f t="shared" ca="1" si="341"/>
        <v>0.33834645532479168</v>
      </c>
      <c r="GJ117" s="52">
        <f t="shared" ca="1" si="342"/>
        <v>0.30523728872412703</v>
      </c>
      <c r="GK117" s="52">
        <f t="shared" ca="1" si="343"/>
        <v>0.27890378040071628</v>
      </c>
      <c r="GL117" s="52">
        <f t="shared" ca="1" si="344"/>
        <v>0.25567977265051256</v>
      </c>
      <c r="GM117" s="52">
        <f t="shared" ca="1" si="345"/>
        <v>0.23413401827410088</v>
      </c>
      <c r="GN117" s="52">
        <f t="shared" ca="1" si="346"/>
        <v>0.21649489371707206</v>
      </c>
      <c r="GO117" s="52">
        <f t="shared" ca="1" si="347"/>
        <v>0.2044776239367001</v>
      </c>
      <c r="GP117" s="52">
        <f t="shared" ca="1" si="348"/>
        <v>0.20007266292402237</v>
      </c>
      <c r="GQ117" s="52">
        <f t="shared" ca="1" si="349"/>
        <v>0.20122104824390794</v>
      </c>
      <c r="GR117" s="52">
        <f t="shared" ca="1" si="350"/>
        <v>0.2051938592210632</v>
      </c>
      <c r="GS117" s="52">
        <f t="shared" ca="1" si="351"/>
        <v>0.21203867894841366</v>
      </c>
      <c r="GT117" s="52">
        <f t="shared" ca="1" si="352"/>
        <v>0.22121196754297115</v>
      </c>
      <c r="GV117" s="52">
        <f t="shared" ca="1" si="353"/>
        <v>0.50475397325377558</v>
      </c>
      <c r="GW117" s="59">
        <f t="shared" ca="1" si="354"/>
        <v>15</v>
      </c>
      <c r="GX117" s="52">
        <f t="shared" ca="1" si="355"/>
        <v>0.98092858642799363</v>
      </c>
      <c r="GY117" s="52" t="str">
        <f t="shared" ca="1" si="356"/>
        <v>Slope</v>
      </c>
      <c r="GZ117" s="52">
        <f t="shared" ca="1" si="357"/>
        <v>0.53333333333333333</v>
      </c>
      <c r="HB117" s="58">
        <f t="shared" si="358"/>
        <v>0.2</v>
      </c>
      <c r="HC117" s="58"/>
      <c r="HE117" s="52">
        <f t="shared" si="359"/>
        <v>1.0000000000000009E-2</v>
      </c>
      <c r="HF117" s="52">
        <f t="shared" si="360"/>
        <v>0</v>
      </c>
      <c r="HH117" s="52">
        <f t="shared" ca="1" si="361"/>
        <v>0.98092858642799363</v>
      </c>
      <c r="HI117" s="52" t="str">
        <f t="shared" ca="1" si="362"/>
        <v>Slope</v>
      </c>
      <c r="HJ117" s="59">
        <f t="shared" ca="1" si="363"/>
        <v>2</v>
      </c>
      <c r="HK117" s="52">
        <f t="shared" ca="1" si="364"/>
        <v>0.53333333333333333</v>
      </c>
      <c r="HL117" s="52">
        <f t="shared" si="365"/>
        <v>0</v>
      </c>
      <c r="HM117" s="52">
        <f t="shared" si="366"/>
        <v>20</v>
      </c>
      <c r="HN117" s="52">
        <f t="shared" si="367"/>
        <v>-20</v>
      </c>
      <c r="HP117" s="52">
        <f t="shared" si="375"/>
        <v>0</v>
      </c>
      <c r="HR117" s="52">
        <f t="shared" si="368"/>
        <v>3.6432279955904662E-4</v>
      </c>
      <c r="HS117">
        <f t="shared" si="369"/>
        <v>6.1851913490138868E-3</v>
      </c>
    </row>
    <row r="118" spans="1:227" x14ac:dyDescent="0.2">
      <c r="A118" s="45">
        <v>80</v>
      </c>
      <c r="B118" s="35">
        <f t="shared" si="214"/>
        <v>9.1435185185185282E-3</v>
      </c>
      <c r="C118" s="28">
        <v>20</v>
      </c>
      <c r="D118" s="95">
        <v>0</v>
      </c>
      <c r="E118" s="95">
        <v>999999</v>
      </c>
      <c r="F118" s="37">
        <f t="shared" si="202"/>
        <v>166666.5</v>
      </c>
      <c r="G118" s="38">
        <f t="shared" si="205"/>
        <v>0</v>
      </c>
      <c r="H118" s="102">
        <v>20</v>
      </c>
      <c r="I118" s="102">
        <v>2000</v>
      </c>
      <c r="J118" s="28">
        <v>20</v>
      </c>
      <c r="K118" s="126">
        <f t="shared" si="206"/>
        <v>0.2</v>
      </c>
      <c r="L118" s="30">
        <f t="shared" si="203"/>
        <v>0.2</v>
      </c>
      <c r="M118" s="101">
        <f t="shared" si="204"/>
        <v>20</v>
      </c>
      <c r="N118" s="103">
        <f t="shared" si="215"/>
        <v>0</v>
      </c>
      <c r="Q118">
        <f t="shared" si="377"/>
        <v>5.0000000000000001E-3</v>
      </c>
      <c r="R118">
        <f t="shared" si="370"/>
        <v>0.79456193353474325</v>
      </c>
      <c r="S118">
        <f t="shared" si="371"/>
        <v>0.20543806646525681</v>
      </c>
      <c r="T118">
        <f t="shared" si="372"/>
        <v>0.84451767711335313</v>
      </c>
      <c r="U118" s="84">
        <f t="shared" si="373"/>
        <v>0.03</v>
      </c>
      <c r="V118" s="84">
        <f t="shared" si="374"/>
        <v>0.15</v>
      </c>
      <c r="X118">
        <v>5.0000000000000001E-3</v>
      </c>
      <c r="Y118">
        <v>0.79456193353474325</v>
      </c>
      <c r="Z118">
        <v>0.20543806646525681</v>
      </c>
      <c r="AA118">
        <v>0.84451767711335313</v>
      </c>
      <c r="AD118" s="52">
        <f t="shared" ca="1" si="216"/>
        <v>0.99495334647336819</v>
      </c>
      <c r="AE118" s="52">
        <f t="shared" ca="1" si="216"/>
        <v>1</v>
      </c>
      <c r="AF118" s="52">
        <f t="shared" ca="1" si="216"/>
        <v>0.9947342138013775</v>
      </c>
      <c r="AG118" s="52">
        <f t="shared" ca="1" si="207"/>
        <v>0.97989673028577962</v>
      </c>
      <c r="AH118" s="52">
        <f t="shared" ca="1" si="207"/>
        <v>0.9563302500107127</v>
      </c>
      <c r="AI118" s="52">
        <f t="shared" ca="1" si="207"/>
        <v>0.92517153232981042</v>
      </c>
      <c r="AJ118" s="52">
        <f t="shared" ca="1" si="207"/>
        <v>0.88574134194034893</v>
      </c>
      <c r="AK118" s="52">
        <f t="shared" ca="1" si="208"/>
        <v>0.83725835065723442</v>
      </c>
      <c r="AL118" s="52">
        <f t="shared" ca="1" si="208"/>
        <v>0.78099323711080182</v>
      </c>
      <c r="AM118" s="52">
        <f t="shared" ca="1" si="208"/>
        <v>0.71065862117405176</v>
      </c>
      <c r="AN118" s="52">
        <f t="shared" ca="1" si="208"/>
        <v>0.62445491011551257</v>
      </c>
      <c r="AO118" s="52">
        <f t="shared" ca="1" si="209"/>
        <v>0.52175483665703226</v>
      </c>
      <c r="AP118" s="52">
        <f t="shared" ca="1" si="209"/>
        <v>0.39248613976107788</v>
      </c>
      <c r="AQ118" s="52">
        <f t="shared" ca="1" si="209"/>
        <v>0.22880042106526566</v>
      </c>
      <c r="AR118" s="52">
        <f t="shared" ca="1" si="209"/>
        <v>2.4630809994668563E-2</v>
      </c>
      <c r="AS118" s="52">
        <f t="shared" ca="1" si="210"/>
        <v>-0.1896271332477234</v>
      </c>
      <c r="AT118" s="52">
        <f t="shared" ca="1" si="210"/>
        <v>-0.40862569670731791</v>
      </c>
      <c r="AU118" s="52">
        <f t="shared" ca="1" si="210"/>
        <v>-0.60679827252208163</v>
      </c>
      <c r="AV118" s="52">
        <f t="shared" ca="1" si="210"/>
        <v>-0.75647142551169355</v>
      </c>
      <c r="AW118" s="52">
        <f t="shared" ca="1" si="211"/>
        <v>-0.84433978450459524</v>
      </c>
      <c r="AX118" s="52">
        <f t="shared" ca="1" si="211"/>
        <v>-0.89853647780121693</v>
      </c>
      <c r="AY118" s="52">
        <f t="shared" ca="1" si="211"/>
        <v>-0.93880581279754838</v>
      </c>
      <c r="AZ118" s="52">
        <f t="shared" ca="1" si="211"/>
        <v>-0.96804286429996889</v>
      </c>
      <c r="BA118" s="52">
        <f t="shared" ca="1" si="212"/>
        <v>-0.98297232933530054</v>
      </c>
      <c r="BB118" s="52">
        <f t="shared" ca="1" si="212"/>
        <v>-0.9871462786188463</v>
      </c>
      <c r="BC118" s="52">
        <f t="shared" ca="1" si="212"/>
        <v>-0.97661861505781444</v>
      </c>
      <c r="BD118" s="52">
        <f t="shared" ca="1" si="212"/>
        <v>-0.94602354757954921</v>
      </c>
      <c r="BE118" s="52">
        <f t="shared" ca="1" si="213"/>
        <v>-0.89669280041003396</v>
      </c>
      <c r="BF118" s="52">
        <f t="shared" ca="1" si="213"/>
        <v>-0.82668614112129335</v>
      </c>
      <c r="BG118" s="52">
        <f t="shared" ca="1" si="213"/>
        <v>-0.73620412349712216</v>
      </c>
      <c r="BH118" s="52">
        <f t="shared" ca="1" si="213"/>
        <v>-0.62621918397879128</v>
      </c>
      <c r="BJ118" s="52">
        <f t="shared" si="217"/>
        <v>0.01</v>
      </c>
      <c r="BK118" s="52">
        <f t="shared" si="218"/>
        <v>-1.3016886726742791E-2</v>
      </c>
      <c r="BL118" s="52">
        <f t="shared" si="219"/>
        <v>-6.508443363371397E-4</v>
      </c>
      <c r="BM118" s="52">
        <f t="shared" si="220"/>
        <v>-6.508443363371397E-4</v>
      </c>
      <c r="BN118" s="52">
        <f t="shared" si="221"/>
        <v>0</v>
      </c>
      <c r="BO118" s="52">
        <f t="shared" si="222"/>
        <v>0</v>
      </c>
      <c r="BP118" s="52">
        <f t="shared" si="223"/>
        <v>6.2248436829211119E-3</v>
      </c>
      <c r="BQ118" s="52">
        <f t="shared" si="224"/>
        <v>0.05</v>
      </c>
      <c r="BS118" s="52">
        <f t="shared" ca="1" si="225"/>
        <v>-1.2894018494914614</v>
      </c>
      <c r="BT118" s="52">
        <f t="shared" ca="1" si="226"/>
        <v>-1.3016886726742791</v>
      </c>
      <c r="BU118" s="52">
        <f t="shared" ca="1" si="227"/>
        <v>-1.2972144918936874</v>
      </c>
      <c r="BV118" s="52">
        <f t="shared" ca="1" si="228"/>
        <v>-1.2731538253926462</v>
      </c>
      <c r="BW118" s="52">
        <f t="shared" ca="1" si="229"/>
        <v>-1.2284514887799176</v>
      </c>
      <c r="BX118" s="52">
        <f t="shared" ca="1" si="230"/>
        <v>-1.1675652019198866</v>
      </c>
      <c r="BY118" s="52">
        <f t="shared" ca="1" si="231"/>
        <v>-1.0908632889510164</v>
      </c>
      <c r="BZ118" s="52">
        <f t="shared" ca="1" si="232"/>
        <v>-0.99858588509021284</v>
      </c>
      <c r="CA118" s="52">
        <f t="shared" ca="1" si="233"/>
        <v>-0.89398646312615582</v>
      </c>
      <c r="CB118" s="52">
        <f t="shared" ca="1" si="234"/>
        <v>-0.76786620175886544</v>
      </c>
      <c r="CC118" s="52">
        <f t="shared" ca="1" si="235"/>
        <v>-0.62287275021475164</v>
      </c>
      <c r="CD118" s="52">
        <f t="shared" ca="1" si="236"/>
        <v>-0.46461039739510707</v>
      </c>
      <c r="CE118" s="52">
        <f t="shared" ca="1" si="237"/>
        <v>-0.30655453489312251</v>
      </c>
      <c r="CF118" s="52">
        <f t="shared" ca="1" si="238"/>
        <v>-0.15716256591821881</v>
      </c>
      <c r="CG118" s="52">
        <f t="shared" ca="1" si="239"/>
        <v>-1.971611449675215E-2</v>
      </c>
      <c r="CH118" s="52">
        <f t="shared" ca="1" si="240"/>
        <v>9.4256034841941186E-2</v>
      </c>
      <c r="CI118" s="52">
        <f t="shared" ca="1" si="241"/>
        <v>0.19902944537780934</v>
      </c>
      <c r="CJ118" s="52">
        <f t="shared" ca="1" si="242"/>
        <v>0.29605278937566665</v>
      </c>
      <c r="CK118" s="52">
        <f t="shared" ca="1" si="243"/>
        <v>0.38431593310087925</v>
      </c>
      <c r="CL118" s="52">
        <f t="shared" ca="1" si="244"/>
        <v>0.45031009956953988</v>
      </c>
      <c r="CM118" s="52">
        <f t="shared" ca="1" si="245"/>
        <v>0.49597729120643869</v>
      </c>
      <c r="CN118" s="52">
        <f t="shared" ca="1" si="246"/>
        <v>0.53231598112371659</v>
      </c>
      <c r="CO118" s="52">
        <f t="shared" ca="1" si="247"/>
        <v>0.56361991091961827</v>
      </c>
      <c r="CP118" s="52">
        <f t="shared" ca="1" si="248"/>
        <v>0.58320395125737123</v>
      </c>
      <c r="CQ118" s="52">
        <f t="shared" ca="1" si="249"/>
        <v>0.58592242726515387</v>
      </c>
      <c r="CR118" s="52">
        <f t="shared" ca="1" si="250"/>
        <v>0.56580397696985363</v>
      </c>
      <c r="CS118" s="52">
        <f t="shared" ca="1" si="251"/>
        <v>0.52902548767686364</v>
      </c>
      <c r="CT118" s="52">
        <f t="shared" ca="1" si="252"/>
        <v>0.48377372141206459</v>
      </c>
      <c r="CU118" s="52">
        <f t="shared" ca="1" si="253"/>
        <v>0.42990592889667989</v>
      </c>
      <c r="CV118" s="52">
        <f t="shared" ca="1" si="254"/>
        <v>0.36905272977967418</v>
      </c>
      <c r="CW118" s="52">
        <f t="shared" ca="1" si="255"/>
        <v>0.30172361807537174</v>
      </c>
      <c r="CY118" s="51" t="str">
        <f t="shared" ca="1" si="256"/>
        <v>Slope</v>
      </c>
      <c r="CZ118" s="51" t="str">
        <f t="shared" ca="1" si="257"/>
        <v>Slope</v>
      </c>
      <c r="DA118" s="51" t="str">
        <f t="shared" ca="1" si="258"/>
        <v>Slope</v>
      </c>
      <c r="DB118" s="51" t="str">
        <f t="shared" ca="1" si="259"/>
        <v>Slope</v>
      </c>
      <c r="DC118" s="51" t="str">
        <f t="shared" ca="1" si="260"/>
        <v>Slope</v>
      </c>
      <c r="DD118" s="51" t="str">
        <f t="shared" ca="1" si="261"/>
        <v>Slope</v>
      </c>
      <c r="DE118" s="51" t="str">
        <f t="shared" ca="1" si="262"/>
        <v>Slope</v>
      </c>
      <c r="DF118" s="51" t="str">
        <f t="shared" ca="1" si="263"/>
        <v>Slope</v>
      </c>
      <c r="DG118" s="51" t="str">
        <f t="shared" ca="1" si="264"/>
        <v>Slope</v>
      </c>
      <c r="DH118" s="51" t="str">
        <f t="shared" ca="1" si="265"/>
        <v>Slope</v>
      </c>
      <c r="DI118" s="51" t="str">
        <f t="shared" ca="1" si="266"/>
        <v>Slope</v>
      </c>
      <c r="DJ118" s="51" t="str">
        <f t="shared" ca="1" si="267"/>
        <v>Slope</v>
      </c>
      <c r="DK118" s="51" t="str">
        <f t="shared" ca="1" si="268"/>
        <v>Slope</v>
      </c>
      <c r="DL118" s="51" t="str">
        <f t="shared" ca="1" si="269"/>
        <v>Slope</v>
      </c>
      <c r="DM118" s="51" t="str">
        <f t="shared" ca="1" si="270"/>
        <v>Slope</v>
      </c>
      <c r="DN118" s="51" t="str">
        <f t="shared" ca="1" si="271"/>
        <v>Slope</v>
      </c>
      <c r="DO118" s="51" t="str">
        <f t="shared" ca="1" si="272"/>
        <v>Slope</v>
      </c>
      <c r="DP118" s="51" t="str">
        <f t="shared" ca="1" si="273"/>
        <v>Slope</v>
      </c>
      <c r="DQ118" s="51" t="str">
        <f t="shared" ca="1" si="274"/>
        <v>Slope</v>
      </c>
      <c r="DR118" s="51" t="str">
        <f t="shared" ca="1" si="275"/>
        <v>Slope</v>
      </c>
      <c r="DS118" s="51" t="str">
        <f t="shared" ca="1" si="276"/>
        <v>Slope</v>
      </c>
      <c r="DT118" s="51" t="str">
        <f t="shared" ca="1" si="277"/>
        <v>Slope</v>
      </c>
      <c r="DU118" s="51" t="str">
        <f t="shared" ca="1" si="278"/>
        <v>Slope</v>
      </c>
      <c r="DV118" s="51" t="str">
        <f t="shared" ca="1" si="279"/>
        <v>Slope</v>
      </c>
      <c r="DW118" s="51" t="str">
        <f t="shared" ca="1" si="280"/>
        <v>Slope</v>
      </c>
      <c r="DX118" s="51" t="str">
        <f t="shared" ca="1" si="281"/>
        <v>Slope</v>
      </c>
      <c r="DY118" s="51" t="str">
        <f t="shared" ca="1" si="282"/>
        <v>Slope</v>
      </c>
      <c r="DZ118" s="51" t="str">
        <f t="shared" ca="1" si="283"/>
        <v>Slope</v>
      </c>
      <c r="EA118" s="51" t="str">
        <f t="shared" ca="1" si="284"/>
        <v>Slope</v>
      </c>
      <c r="EB118" s="51" t="str">
        <f t="shared" ca="1" si="285"/>
        <v>Slope</v>
      </c>
      <c r="EC118" s="51" t="str">
        <f t="shared" ca="1" si="286"/>
        <v>Slope</v>
      </c>
      <c r="EE118" s="52">
        <f t="shared" ca="1" si="287"/>
        <v>0</v>
      </c>
      <c r="EF118" s="52">
        <f t="shared" ca="1" si="288"/>
        <v>0</v>
      </c>
      <c r="EG118" s="52">
        <f t="shared" ca="1" si="289"/>
        <v>0</v>
      </c>
      <c r="EH118" s="52">
        <f t="shared" ca="1" si="290"/>
        <v>0</v>
      </c>
      <c r="EI118" s="52">
        <f t="shared" ca="1" si="291"/>
        <v>0</v>
      </c>
      <c r="EJ118" s="52">
        <f t="shared" ca="1" si="292"/>
        <v>0</v>
      </c>
      <c r="EK118" s="52">
        <f t="shared" ca="1" si="293"/>
        <v>0</v>
      </c>
      <c r="EL118" s="52">
        <f t="shared" ca="1" si="294"/>
        <v>2.064959246124265E-3</v>
      </c>
      <c r="EM118" s="52">
        <f t="shared" ca="1" si="295"/>
        <v>0.10666438121018129</v>
      </c>
      <c r="EN118" s="52">
        <f t="shared" ca="1" si="296"/>
        <v>0.23278464257747167</v>
      </c>
      <c r="EO118" s="52">
        <f t="shared" ca="1" si="297"/>
        <v>0.37777809412158547</v>
      </c>
      <c r="EP118" s="52">
        <f t="shared" ca="1" si="298"/>
        <v>0.5360404469412301</v>
      </c>
      <c r="EQ118" s="52">
        <f t="shared" ca="1" si="299"/>
        <v>0.69409630944321465</v>
      </c>
      <c r="ER118" s="52">
        <f t="shared" ca="1" si="300"/>
        <v>0.84348827841811835</v>
      </c>
      <c r="ES118" s="52">
        <f t="shared" ca="1" si="301"/>
        <v>0.98093472983958496</v>
      </c>
      <c r="ET118" s="52">
        <f t="shared" ca="1" si="302"/>
        <v>0.90509312082172166</v>
      </c>
      <c r="EU118" s="52">
        <f t="shared" ca="1" si="303"/>
        <v>0.80031971028585347</v>
      </c>
      <c r="EV118" s="52">
        <f t="shared" ca="1" si="304"/>
        <v>0.70329636628799619</v>
      </c>
      <c r="EW118" s="52">
        <f t="shared" ca="1" si="305"/>
        <v>0.61503322256278359</v>
      </c>
      <c r="EX118" s="52">
        <f t="shared" ca="1" si="306"/>
        <v>0.54903905609412296</v>
      </c>
      <c r="EY118" s="52">
        <f t="shared" ca="1" si="307"/>
        <v>0.50337186445722415</v>
      </c>
      <c r="EZ118" s="52">
        <f t="shared" ca="1" si="308"/>
        <v>0.46703317453994631</v>
      </c>
      <c r="FA118" s="52">
        <f t="shared" ca="1" si="309"/>
        <v>0.43572924474404462</v>
      </c>
      <c r="FB118" s="52">
        <f t="shared" ca="1" si="310"/>
        <v>0.41614520440629166</v>
      </c>
      <c r="FC118" s="52">
        <f t="shared" ca="1" si="311"/>
        <v>0.41342672839850902</v>
      </c>
      <c r="FD118" s="52">
        <f t="shared" ca="1" si="312"/>
        <v>0.43354517869380926</v>
      </c>
      <c r="FE118" s="52">
        <f t="shared" ca="1" si="313"/>
        <v>0.47032366798679925</v>
      </c>
      <c r="FF118" s="52">
        <f t="shared" ca="1" si="314"/>
        <v>0.51557543425159824</v>
      </c>
      <c r="FG118" s="52">
        <f t="shared" ca="1" si="315"/>
        <v>0.56944322676698289</v>
      </c>
      <c r="FH118" s="52">
        <f t="shared" ca="1" si="316"/>
        <v>0.63029642588398871</v>
      </c>
      <c r="FI118" s="52">
        <f t="shared" ca="1" si="317"/>
        <v>0.69762553758829116</v>
      </c>
      <c r="FK118" s="52">
        <f t="shared" ca="1" si="318"/>
        <v>0.98093472983958496</v>
      </c>
      <c r="FL118" s="59">
        <f t="shared" ca="1" si="319"/>
        <v>14</v>
      </c>
      <c r="FM118" s="59" t="str">
        <f t="shared" ca="1" si="320"/>
        <v>Slope</v>
      </c>
      <c r="FN118" s="52">
        <f t="shared" ca="1" si="321"/>
        <v>0.56666666666666665</v>
      </c>
      <c r="FP118" s="52">
        <f t="shared" ca="1" si="322"/>
        <v>0.33333333333333331</v>
      </c>
      <c r="FQ118" s="52">
        <f t="shared" ca="1" si="323"/>
        <v>0.33333333333333331</v>
      </c>
      <c r="FR118" s="52">
        <f t="shared" ca="1" si="324"/>
        <v>0.32222222222222219</v>
      </c>
      <c r="FS118" s="52">
        <f t="shared" ca="1" si="325"/>
        <v>0.31111111111111112</v>
      </c>
      <c r="FT118" s="52">
        <f t="shared" ca="1" si="326"/>
        <v>0.3</v>
      </c>
      <c r="FU118" s="52">
        <f t="shared" ca="1" si="327"/>
        <v>0.28888888888888886</v>
      </c>
      <c r="FV118" s="52">
        <f t="shared" ca="1" si="328"/>
        <v>0.27777777777777779</v>
      </c>
      <c r="FW118" s="52">
        <f t="shared" ca="1" si="329"/>
        <v>0.26735498641537475</v>
      </c>
      <c r="FX118" s="52">
        <f t="shared" ca="1" si="330"/>
        <v>0.29111034929228263</v>
      </c>
      <c r="FY118" s="52">
        <f t="shared" ca="1" si="331"/>
        <v>0.32203932530360169</v>
      </c>
      <c r="FZ118" s="52">
        <f t="shared" ca="1" si="332"/>
        <v>0.35925936470719511</v>
      </c>
      <c r="GA118" s="52">
        <f t="shared" ca="1" si="333"/>
        <v>0.40090237120263228</v>
      </c>
      <c r="GB118" s="52">
        <f t="shared" ca="1" si="334"/>
        <v>0.44247654759218263</v>
      </c>
      <c r="GC118" s="52">
        <f t="shared" ca="1" si="335"/>
        <v>0.48116275947270604</v>
      </c>
      <c r="GD118" s="52">
        <f t="shared" ca="1" si="336"/>
        <v>0.51586713216875046</v>
      </c>
      <c r="GE118" s="52">
        <f t="shared" ca="1" si="337"/>
        <v>0.47947548471835161</v>
      </c>
      <c r="GF118" s="52">
        <f t="shared" ca="1" si="338"/>
        <v>0.43343990342861782</v>
      </c>
      <c r="GG118" s="52">
        <f t="shared" ca="1" si="339"/>
        <v>0.38998767765155429</v>
      </c>
      <c r="GH118" s="52">
        <f t="shared" ca="1" si="340"/>
        <v>0.34945551863203894</v>
      </c>
      <c r="GI118" s="52">
        <f t="shared" ca="1" si="341"/>
        <v>0.31634635203137429</v>
      </c>
      <c r="GJ118" s="52">
        <f t="shared" ca="1" si="342"/>
        <v>0.2900128437079636</v>
      </c>
      <c r="GK118" s="52">
        <f t="shared" ca="1" si="343"/>
        <v>0.26678883595775987</v>
      </c>
      <c r="GL118" s="52">
        <f t="shared" ca="1" si="344"/>
        <v>0.24524308158134819</v>
      </c>
      <c r="GM118" s="52">
        <f t="shared" ca="1" si="345"/>
        <v>0.22760395702431946</v>
      </c>
      <c r="GN118" s="52">
        <f t="shared" ca="1" si="346"/>
        <v>0.21558668724394742</v>
      </c>
      <c r="GO118" s="52">
        <f t="shared" ca="1" si="347"/>
        <v>0.21118172623126974</v>
      </c>
      <c r="GP118" s="52">
        <f t="shared" ca="1" si="348"/>
        <v>0.21233011155115528</v>
      </c>
      <c r="GQ118" s="52">
        <f t="shared" ca="1" si="349"/>
        <v>0.21630292252831049</v>
      </c>
      <c r="GR118" s="52">
        <f t="shared" ca="1" si="350"/>
        <v>0.22314774225566095</v>
      </c>
      <c r="GS118" s="52">
        <f t="shared" ca="1" si="351"/>
        <v>0.23232103085021846</v>
      </c>
      <c r="GT118" s="52">
        <f t="shared" ca="1" si="352"/>
        <v>0.24365295697387482</v>
      </c>
      <c r="GV118" s="52">
        <f t="shared" ca="1" si="353"/>
        <v>0.51586713216875046</v>
      </c>
      <c r="GW118" s="59">
        <f t="shared" ca="1" si="354"/>
        <v>14</v>
      </c>
      <c r="GX118" s="52">
        <f t="shared" ca="1" si="355"/>
        <v>0.98093472983958496</v>
      </c>
      <c r="GY118" s="52" t="str">
        <f t="shared" ca="1" si="356"/>
        <v>Slope</v>
      </c>
      <c r="GZ118" s="52">
        <f t="shared" ca="1" si="357"/>
        <v>0.56666666666666665</v>
      </c>
      <c r="HB118" s="58">
        <f t="shared" si="358"/>
        <v>0.2</v>
      </c>
      <c r="HC118" s="58"/>
      <c r="HE118" s="52">
        <f t="shared" si="359"/>
        <v>1.0000000000000009E-2</v>
      </c>
      <c r="HF118" s="52">
        <f t="shared" si="360"/>
        <v>0</v>
      </c>
      <c r="HH118" s="52">
        <f t="shared" ca="1" si="361"/>
        <v>0.98093472983958496</v>
      </c>
      <c r="HI118" s="52" t="str">
        <f t="shared" ca="1" si="362"/>
        <v>Slope</v>
      </c>
      <c r="HJ118" s="59">
        <f t="shared" ca="1" si="363"/>
        <v>2</v>
      </c>
      <c r="HK118" s="52">
        <f t="shared" ca="1" si="364"/>
        <v>0.56666666666666665</v>
      </c>
      <c r="HL118" s="52">
        <f t="shared" si="365"/>
        <v>0</v>
      </c>
      <c r="HM118" s="52">
        <f t="shared" si="366"/>
        <v>20</v>
      </c>
      <c r="HN118" s="52">
        <f t="shared" si="367"/>
        <v>-20</v>
      </c>
      <c r="HP118" s="52">
        <f t="shared" si="375"/>
        <v>0</v>
      </c>
      <c r="HR118" s="52">
        <f t="shared" si="368"/>
        <v>3.5152491077083096E-4</v>
      </c>
      <c r="HS118">
        <f t="shared" si="369"/>
        <v>6.2248436829211119E-3</v>
      </c>
    </row>
    <row r="119" spans="1:227" x14ac:dyDescent="0.2">
      <c r="A119" s="45">
        <v>81</v>
      </c>
      <c r="B119" s="35">
        <f t="shared" si="214"/>
        <v>9.2592592592592692E-3</v>
      </c>
      <c r="C119" s="28">
        <v>20</v>
      </c>
      <c r="D119" s="95">
        <v>0</v>
      </c>
      <c r="E119" s="95">
        <v>999999</v>
      </c>
      <c r="F119" s="37">
        <f t="shared" si="202"/>
        <v>166666.5</v>
      </c>
      <c r="G119" s="38">
        <f t="shared" si="205"/>
        <v>0</v>
      </c>
      <c r="H119" s="102">
        <v>20</v>
      </c>
      <c r="I119" s="102">
        <v>2000</v>
      </c>
      <c r="J119" s="28">
        <v>20</v>
      </c>
      <c r="K119" s="126">
        <f t="shared" si="206"/>
        <v>0.2</v>
      </c>
      <c r="L119" s="30">
        <f t="shared" si="203"/>
        <v>0.2</v>
      </c>
      <c r="M119" s="101">
        <f t="shared" si="204"/>
        <v>20</v>
      </c>
      <c r="N119" s="103">
        <f t="shared" si="215"/>
        <v>0</v>
      </c>
      <c r="Q119">
        <f t="shared" si="377"/>
        <v>6.0000000000000001E-3</v>
      </c>
      <c r="R119">
        <f t="shared" si="370"/>
        <v>0.78549848942598188</v>
      </c>
      <c r="S119">
        <f t="shared" si="371"/>
        <v>0.21450151057401812</v>
      </c>
      <c r="T119">
        <f t="shared" si="372"/>
        <v>0.84536879947483534</v>
      </c>
      <c r="U119" s="84">
        <f t="shared" si="373"/>
        <v>3.6000000000000004E-2</v>
      </c>
      <c r="V119" s="84">
        <f t="shared" si="374"/>
        <v>0.18000000000000002</v>
      </c>
      <c r="X119">
        <v>6.0000000000000001E-3</v>
      </c>
      <c r="Y119">
        <v>0.78549848942598188</v>
      </c>
      <c r="Z119">
        <v>0.21450151057401812</v>
      </c>
      <c r="AA119">
        <v>0.84536879947483534</v>
      </c>
      <c r="AD119" s="52">
        <f t="shared" ca="1" si="216"/>
        <v>0.9947342138013775</v>
      </c>
      <c r="AE119" s="52">
        <f t="shared" ca="1" si="216"/>
        <v>1.0000000000000002</v>
      </c>
      <c r="AF119" s="52">
        <f t="shared" ca="1" si="216"/>
        <v>0.99428569180816184</v>
      </c>
      <c r="AG119" s="52">
        <f t="shared" ca="1" si="207"/>
        <v>0.97782745385615322</v>
      </c>
      <c r="AH119" s="52">
        <f t="shared" ca="1" si="207"/>
        <v>0.95234721231842534</v>
      </c>
      <c r="AI119" s="52">
        <f t="shared" ca="1" si="207"/>
        <v>0.91854547468409731</v>
      </c>
      <c r="AJ119" s="52">
        <f t="shared" ca="1" si="207"/>
        <v>0.87551637733364351</v>
      </c>
      <c r="AK119" s="52">
        <f t="shared" ca="1" si="208"/>
        <v>0.82363581834780397</v>
      </c>
      <c r="AL119" s="52">
        <f t="shared" ca="1" si="208"/>
        <v>0.75730661254200715</v>
      </c>
      <c r="AM119" s="52">
        <f t="shared" ca="1" si="208"/>
        <v>0.67370115341449111</v>
      </c>
      <c r="AN119" s="52">
        <f t="shared" ca="1" si="208"/>
        <v>0.57284984533169891</v>
      </c>
      <c r="AO119" s="52">
        <f t="shared" ca="1" si="209"/>
        <v>0.44559880896774906</v>
      </c>
      <c r="AP119" s="52">
        <f t="shared" ca="1" si="209"/>
        <v>0.28538593460590334</v>
      </c>
      <c r="AQ119" s="52">
        <f t="shared" ca="1" si="209"/>
        <v>8.532899507472351E-2</v>
      </c>
      <c r="AR119" s="52">
        <f t="shared" ca="1" si="209"/>
        <v>-0.12772486588912663</v>
      </c>
      <c r="AS119" s="52">
        <f t="shared" ca="1" si="210"/>
        <v>-0.3479492036944587</v>
      </c>
      <c r="AT119" s="52">
        <f t="shared" ca="1" si="210"/>
        <v>-0.55111578247696924</v>
      </c>
      <c r="AU119" s="52">
        <f t="shared" ca="1" si="210"/>
        <v>-0.70693602026598468</v>
      </c>
      <c r="AV119" s="52">
        <f t="shared" ca="1" si="210"/>
        <v>-0.80119169360628806</v>
      </c>
      <c r="AW119" s="52">
        <f t="shared" ca="1" si="211"/>
        <v>-0.86043431641135404</v>
      </c>
      <c r="AX119" s="52">
        <f t="shared" ca="1" si="211"/>
        <v>-0.90665710964461665</v>
      </c>
      <c r="AY119" s="52">
        <f t="shared" ca="1" si="211"/>
        <v>-0.94445274515197508</v>
      </c>
      <c r="AZ119" s="52">
        <f t="shared" ca="1" si="211"/>
        <v>-0.96964668825783773</v>
      </c>
      <c r="BA119" s="52">
        <f t="shared" ca="1" si="212"/>
        <v>-0.98349746676529837</v>
      </c>
      <c r="BB119" s="52">
        <f t="shared" ca="1" si="212"/>
        <v>-0.98136894051306545</v>
      </c>
      <c r="BC119" s="52">
        <f t="shared" ca="1" si="212"/>
        <v>-0.95826627369676032</v>
      </c>
      <c r="BD119" s="52">
        <f t="shared" ca="1" si="212"/>
        <v>-0.91624532375840406</v>
      </c>
      <c r="BE119" s="52">
        <f t="shared" ca="1" si="213"/>
        <v>-0.85400405679959746</v>
      </c>
      <c r="BF119" s="52">
        <f t="shared" ca="1" si="213"/>
        <v>-0.77088271054619806</v>
      </c>
      <c r="BG119" s="52">
        <f t="shared" ca="1" si="213"/>
        <v>-0.66947841644502226</v>
      </c>
      <c r="BH119" s="52">
        <f t="shared" ca="1" si="213"/>
        <v>-0.54374021035624276</v>
      </c>
      <c r="BJ119" s="52">
        <f t="shared" si="217"/>
        <v>0.01</v>
      </c>
      <c r="BK119" s="52">
        <f t="shared" si="218"/>
        <v>-1.2972144918936874E-2</v>
      </c>
      <c r="BL119" s="52">
        <f t="shared" si="219"/>
        <v>-6.4860724594684399E-4</v>
      </c>
      <c r="BM119" s="52">
        <f t="shared" si="220"/>
        <v>-6.4860724594684399E-4</v>
      </c>
      <c r="BN119" s="52">
        <f t="shared" si="221"/>
        <v>0</v>
      </c>
      <c r="BO119" s="52">
        <f t="shared" si="222"/>
        <v>0</v>
      </c>
      <c r="BP119" s="52">
        <f t="shared" si="223"/>
        <v>6.2108029716410372E-3</v>
      </c>
      <c r="BQ119" s="52">
        <f t="shared" si="224"/>
        <v>0.05</v>
      </c>
      <c r="BS119" s="52">
        <f t="shared" ca="1" si="225"/>
        <v>-1.3016886726742791</v>
      </c>
      <c r="BT119" s="52">
        <f t="shared" ca="1" si="226"/>
        <v>-1.2972144918936874</v>
      </c>
      <c r="BU119" s="52">
        <f t="shared" ca="1" si="227"/>
        <v>-1.2731538253926462</v>
      </c>
      <c r="BV119" s="52">
        <f t="shared" ca="1" si="228"/>
        <v>-1.2284514887799176</v>
      </c>
      <c r="BW119" s="52">
        <f t="shared" ca="1" si="229"/>
        <v>-1.1675652019198866</v>
      </c>
      <c r="BX119" s="52">
        <f t="shared" ca="1" si="230"/>
        <v>-1.0908632889510164</v>
      </c>
      <c r="BY119" s="52">
        <f t="shared" ca="1" si="231"/>
        <v>-0.99858588509021284</v>
      </c>
      <c r="BZ119" s="52">
        <f t="shared" ca="1" si="232"/>
        <v>-0.89398646312615582</v>
      </c>
      <c r="CA119" s="52">
        <f t="shared" ca="1" si="233"/>
        <v>-0.76786620175886544</v>
      </c>
      <c r="CB119" s="52">
        <f t="shared" ca="1" si="234"/>
        <v>-0.62287275021475164</v>
      </c>
      <c r="CC119" s="52">
        <f t="shared" ca="1" si="235"/>
        <v>-0.46461039739510707</v>
      </c>
      <c r="CD119" s="52">
        <f t="shared" ca="1" si="236"/>
        <v>-0.30655453489312251</v>
      </c>
      <c r="CE119" s="52">
        <f t="shared" ca="1" si="237"/>
        <v>-0.15716256591821881</v>
      </c>
      <c r="CF119" s="52">
        <f t="shared" ca="1" si="238"/>
        <v>-1.971611449675215E-2</v>
      </c>
      <c r="CG119" s="52">
        <f t="shared" ca="1" si="239"/>
        <v>9.4256034841941186E-2</v>
      </c>
      <c r="CH119" s="52">
        <f t="shared" ca="1" si="240"/>
        <v>0.19902944537780934</v>
      </c>
      <c r="CI119" s="52">
        <f t="shared" ca="1" si="241"/>
        <v>0.29605278937566665</v>
      </c>
      <c r="CJ119" s="52">
        <f t="shared" ca="1" si="242"/>
        <v>0.38431593310087925</v>
      </c>
      <c r="CK119" s="52">
        <f t="shared" ca="1" si="243"/>
        <v>0.45031009956953988</v>
      </c>
      <c r="CL119" s="52">
        <f t="shared" ca="1" si="244"/>
        <v>0.49597729120643869</v>
      </c>
      <c r="CM119" s="52">
        <f t="shared" ca="1" si="245"/>
        <v>0.53231598112371659</v>
      </c>
      <c r="CN119" s="52">
        <f t="shared" ca="1" si="246"/>
        <v>0.56361991091961827</v>
      </c>
      <c r="CO119" s="52">
        <f t="shared" ca="1" si="247"/>
        <v>0.58320395125737123</v>
      </c>
      <c r="CP119" s="52">
        <f t="shared" ca="1" si="248"/>
        <v>0.58592242726515387</v>
      </c>
      <c r="CQ119" s="52">
        <f t="shared" ca="1" si="249"/>
        <v>0.56580397696985363</v>
      </c>
      <c r="CR119" s="52">
        <f t="shared" ca="1" si="250"/>
        <v>0.52902548767686364</v>
      </c>
      <c r="CS119" s="52">
        <f t="shared" ca="1" si="251"/>
        <v>0.48377372141206459</v>
      </c>
      <c r="CT119" s="52">
        <f t="shared" ca="1" si="252"/>
        <v>0.42990592889667989</v>
      </c>
      <c r="CU119" s="52">
        <f t="shared" ca="1" si="253"/>
        <v>0.36905272977967418</v>
      </c>
      <c r="CV119" s="52">
        <f t="shared" ca="1" si="254"/>
        <v>0.30172361807537174</v>
      </c>
      <c r="CW119" s="52">
        <f t="shared" ca="1" si="255"/>
        <v>0.22341285216351683</v>
      </c>
      <c r="CY119" s="51" t="str">
        <f t="shared" ca="1" si="256"/>
        <v>Slope</v>
      </c>
      <c r="CZ119" s="51" t="str">
        <f t="shared" ca="1" si="257"/>
        <v>Slope</v>
      </c>
      <c r="DA119" s="51" t="str">
        <f t="shared" ca="1" si="258"/>
        <v>Slope</v>
      </c>
      <c r="DB119" s="51" t="str">
        <f t="shared" ca="1" si="259"/>
        <v>Slope</v>
      </c>
      <c r="DC119" s="51" t="str">
        <f t="shared" ca="1" si="260"/>
        <v>Slope</v>
      </c>
      <c r="DD119" s="51" t="str">
        <f t="shared" ca="1" si="261"/>
        <v>Slope</v>
      </c>
      <c r="DE119" s="51" t="str">
        <f t="shared" ca="1" si="262"/>
        <v>Slope</v>
      </c>
      <c r="DF119" s="51" t="str">
        <f t="shared" ca="1" si="263"/>
        <v>Slope</v>
      </c>
      <c r="DG119" s="51" t="str">
        <f t="shared" ca="1" si="264"/>
        <v>Slope</v>
      </c>
      <c r="DH119" s="51" t="str">
        <f t="shared" ca="1" si="265"/>
        <v>Slope</v>
      </c>
      <c r="DI119" s="51" t="str">
        <f t="shared" ca="1" si="266"/>
        <v>Slope</v>
      </c>
      <c r="DJ119" s="51" t="str">
        <f t="shared" ca="1" si="267"/>
        <v>Slope</v>
      </c>
      <c r="DK119" s="51" t="str">
        <f t="shared" ca="1" si="268"/>
        <v>Slope</v>
      </c>
      <c r="DL119" s="51" t="str">
        <f t="shared" ca="1" si="269"/>
        <v>Slope</v>
      </c>
      <c r="DM119" s="51" t="str">
        <f t="shared" ca="1" si="270"/>
        <v>Slope</v>
      </c>
      <c r="DN119" s="51" t="str">
        <f t="shared" ca="1" si="271"/>
        <v>Slope</v>
      </c>
      <c r="DO119" s="51" t="str">
        <f t="shared" ca="1" si="272"/>
        <v>Slope</v>
      </c>
      <c r="DP119" s="51" t="str">
        <f t="shared" ca="1" si="273"/>
        <v>Slope</v>
      </c>
      <c r="DQ119" s="51" t="str">
        <f t="shared" ca="1" si="274"/>
        <v>Slope</v>
      </c>
      <c r="DR119" s="51" t="str">
        <f t="shared" ca="1" si="275"/>
        <v>Slope</v>
      </c>
      <c r="DS119" s="51" t="str">
        <f t="shared" ca="1" si="276"/>
        <v>Slope</v>
      </c>
      <c r="DT119" s="51" t="str">
        <f t="shared" ca="1" si="277"/>
        <v>Slope</v>
      </c>
      <c r="DU119" s="51" t="str">
        <f t="shared" ca="1" si="278"/>
        <v>Slope</v>
      </c>
      <c r="DV119" s="51" t="str">
        <f t="shared" ca="1" si="279"/>
        <v>Slope</v>
      </c>
      <c r="DW119" s="51" t="str">
        <f t="shared" ca="1" si="280"/>
        <v>Slope</v>
      </c>
      <c r="DX119" s="51" t="str">
        <f t="shared" ca="1" si="281"/>
        <v>Slope</v>
      </c>
      <c r="DY119" s="51" t="str">
        <f t="shared" ca="1" si="282"/>
        <v>Slope</v>
      </c>
      <c r="DZ119" s="51" t="str">
        <f t="shared" ca="1" si="283"/>
        <v>Slope</v>
      </c>
      <c r="EA119" s="51" t="str">
        <f t="shared" ca="1" si="284"/>
        <v>Slope</v>
      </c>
      <c r="EB119" s="51" t="str">
        <f t="shared" ca="1" si="285"/>
        <v>Slope</v>
      </c>
      <c r="EC119" s="51" t="str">
        <f t="shared" ca="1" si="286"/>
        <v>Slope</v>
      </c>
      <c r="EE119" s="52">
        <f t="shared" ca="1" si="287"/>
        <v>0</v>
      </c>
      <c r="EF119" s="52">
        <f t="shared" ca="1" si="288"/>
        <v>0</v>
      </c>
      <c r="EG119" s="52">
        <f t="shared" ca="1" si="289"/>
        <v>0</v>
      </c>
      <c r="EH119" s="52">
        <f t="shared" ca="1" si="290"/>
        <v>0</v>
      </c>
      <c r="EI119" s="52">
        <f t="shared" ca="1" si="291"/>
        <v>0</v>
      </c>
      <c r="EJ119" s="52">
        <f t="shared" ca="1" si="292"/>
        <v>0</v>
      </c>
      <c r="EK119" s="52">
        <f t="shared" ca="1" si="293"/>
        <v>2.0627221557339981E-3</v>
      </c>
      <c r="EL119" s="52">
        <f t="shared" ca="1" si="294"/>
        <v>0.10666214411979102</v>
      </c>
      <c r="EM119" s="52">
        <f t="shared" ca="1" si="295"/>
        <v>0.2327824054870814</v>
      </c>
      <c r="EN119" s="52">
        <f t="shared" ca="1" si="296"/>
        <v>0.37777585703119521</v>
      </c>
      <c r="EO119" s="52">
        <f t="shared" ca="1" si="297"/>
        <v>0.53603820985083983</v>
      </c>
      <c r="EP119" s="52">
        <f t="shared" ca="1" si="298"/>
        <v>0.69409407235282439</v>
      </c>
      <c r="EQ119" s="52">
        <f t="shared" ca="1" si="299"/>
        <v>0.84348604132772809</v>
      </c>
      <c r="ER119" s="52">
        <f t="shared" ca="1" si="300"/>
        <v>0.9809324927491947</v>
      </c>
      <c r="ES119" s="52">
        <f t="shared" ca="1" si="301"/>
        <v>0.90509535791211193</v>
      </c>
      <c r="ET119" s="52">
        <f t="shared" ca="1" si="302"/>
        <v>0.80032194737624385</v>
      </c>
      <c r="EU119" s="52">
        <f t="shared" ca="1" si="303"/>
        <v>0.70329860337838657</v>
      </c>
      <c r="EV119" s="52">
        <f t="shared" ca="1" si="304"/>
        <v>0.61503545965317397</v>
      </c>
      <c r="EW119" s="52">
        <f t="shared" ca="1" si="305"/>
        <v>0.54904129318451322</v>
      </c>
      <c r="EX119" s="52">
        <f t="shared" ca="1" si="306"/>
        <v>0.50337410154761453</v>
      </c>
      <c r="EY119" s="52">
        <f t="shared" ca="1" si="307"/>
        <v>0.46703541163033657</v>
      </c>
      <c r="EZ119" s="52">
        <f t="shared" ca="1" si="308"/>
        <v>0.43573148183443489</v>
      </c>
      <c r="FA119" s="52">
        <f t="shared" ca="1" si="309"/>
        <v>0.41614744149668192</v>
      </c>
      <c r="FB119" s="52">
        <f t="shared" ca="1" si="310"/>
        <v>0.41342896548889929</v>
      </c>
      <c r="FC119" s="52">
        <f t="shared" ca="1" si="311"/>
        <v>0.43354741578419953</v>
      </c>
      <c r="FD119" s="52">
        <f t="shared" ca="1" si="312"/>
        <v>0.47032590507718952</v>
      </c>
      <c r="FE119" s="52">
        <f t="shared" ca="1" si="313"/>
        <v>0.51557767134198862</v>
      </c>
      <c r="FF119" s="52">
        <f t="shared" ca="1" si="314"/>
        <v>0.56944546385737327</v>
      </c>
      <c r="FG119" s="52">
        <f t="shared" ca="1" si="315"/>
        <v>0.63029866297437898</v>
      </c>
      <c r="FH119" s="52">
        <f t="shared" ca="1" si="316"/>
        <v>0.69762777467868142</v>
      </c>
      <c r="FI119" s="52">
        <f t="shared" ca="1" si="317"/>
        <v>0.77593854059053635</v>
      </c>
      <c r="FK119" s="52">
        <f t="shared" ca="1" si="318"/>
        <v>0.9809324927491947</v>
      </c>
      <c r="FL119" s="59">
        <f t="shared" ca="1" si="319"/>
        <v>13</v>
      </c>
      <c r="FM119" s="59" t="str">
        <f t="shared" ca="1" si="320"/>
        <v>Slope</v>
      </c>
      <c r="FN119" s="52">
        <f t="shared" ca="1" si="321"/>
        <v>0.6</v>
      </c>
      <c r="FP119" s="52">
        <f t="shared" ca="1" si="322"/>
        <v>0.33333333333333331</v>
      </c>
      <c r="FQ119" s="52">
        <f t="shared" ca="1" si="323"/>
        <v>0.33333333333333331</v>
      </c>
      <c r="FR119" s="52">
        <f t="shared" ca="1" si="324"/>
        <v>0.32222222222222219</v>
      </c>
      <c r="FS119" s="52">
        <f t="shared" ca="1" si="325"/>
        <v>0.31111111111111112</v>
      </c>
      <c r="FT119" s="52">
        <f t="shared" ca="1" si="326"/>
        <v>0.3</v>
      </c>
      <c r="FU119" s="52">
        <f t="shared" ca="1" si="327"/>
        <v>0.28888888888888886</v>
      </c>
      <c r="FV119" s="52">
        <f t="shared" ca="1" si="328"/>
        <v>0.27846535182968912</v>
      </c>
      <c r="FW119" s="52">
        <f t="shared" ca="1" si="329"/>
        <v>0.302220714706597</v>
      </c>
      <c r="FX119" s="52">
        <f t="shared" ca="1" si="330"/>
        <v>0.333149690717916</v>
      </c>
      <c r="FY119" s="52">
        <f t="shared" ca="1" si="331"/>
        <v>0.37036973012150953</v>
      </c>
      <c r="FZ119" s="52">
        <f t="shared" ca="1" si="332"/>
        <v>0.4120127366169466</v>
      </c>
      <c r="GA119" s="52">
        <f t="shared" ca="1" si="333"/>
        <v>0.45358691300649701</v>
      </c>
      <c r="GB119" s="52">
        <f t="shared" ca="1" si="334"/>
        <v>0.49227312488702041</v>
      </c>
      <c r="GC119" s="52">
        <f t="shared" ca="1" si="335"/>
        <v>0.52697749758306489</v>
      </c>
      <c r="GD119" s="52">
        <f t="shared" ca="1" si="336"/>
        <v>0.49058734152625949</v>
      </c>
      <c r="GE119" s="52">
        <f t="shared" ca="1" si="337"/>
        <v>0.44455176023652571</v>
      </c>
      <c r="GF119" s="52">
        <f t="shared" ca="1" si="338"/>
        <v>0.40109953445946217</v>
      </c>
      <c r="GG119" s="52">
        <f t="shared" ca="1" si="339"/>
        <v>0.36056737543994688</v>
      </c>
      <c r="GH119" s="52">
        <f t="shared" ca="1" si="340"/>
        <v>0.32745820883928217</v>
      </c>
      <c r="GI119" s="52">
        <f t="shared" ca="1" si="341"/>
        <v>0.30112470051587148</v>
      </c>
      <c r="GJ119" s="52">
        <f t="shared" ca="1" si="342"/>
        <v>0.27790069276566776</v>
      </c>
      <c r="GK119" s="52">
        <f t="shared" ca="1" si="343"/>
        <v>0.25635493838925605</v>
      </c>
      <c r="GL119" s="52">
        <f t="shared" ca="1" si="344"/>
        <v>0.23871581383222731</v>
      </c>
      <c r="GM119" s="52">
        <f t="shared" ca="1" si="345"/>
        <v>0.22669854405185533</v>
      </c>
      <c r="GN119" s="52">
        <f t="shared" ca="1" si="346"/>
        <v>0.22229358303917759</v>
      </c>
      <c r="GO119" s="52">
        <f t="shared" ca="1" si="347"/>
        <v>0.22344196835906316</v>
      </c>
      <c r="GP119" s="52">
        <f t="shared" ca="1" si="348"/>
        <v>0.2274147793362184</v>
      </c>
      <c r="GQ119" s="52">
        <f t="shared" ca="1" si="349"/>
        <v>0.23425959906356883</v>
      </c>
      <c r="GR119" s="52">
        <f t="shared" ca="1" si="350"/>
        <v>0.24343288765812632</v>
      </c>
      <c r="GS119" s="52">
        <f t="shared" ca="1" si="351"/>
        <v>0.25476481378178267</v>
      </c>
      <c r="GT119" s="52">
        <f t="shared" ca="1" si="352"/>
        <v>0.26975729130795656</v>
      </c>
      <c r="GV119" s="52">
        <f t="shared" ca="1" si="353"/>
        <v>0.52697749758306489</v>
      </c>
      <c r="GW119" s="59">
        <f t="shared" ca="1" si="354"/>
        <v>13</v>
      </c>
      <c r="GX119" s="52">
        <f t="shared" ca="1" si="355"/>
        <v>0.9809324927491947</v>
      </c>
      <c r="GY119" s="52" t="str">
        <f t="shared" ca="1" si="356"/>
        <v>Slope</v>
      </c>
      <c r="GZ119" s="52">
        <f t="shared" ca="1" si="357"/>
        <v>0.6</v>
      </c>
      <c r="HB119" s="58">
        <f t="shared" si="358"/>
        <v>0.2</v>
      </c>
      <c r="HC119" s="58"/>
      <c r="HE119" s="52">
        <f t="shared" si="359"/>
        <v>1.0000000000000009E-2</v>
      </c>
      <c r="HF119" s="52">
        <f t="shared" si="360"/>
        <v>0</v>
      </c>
      <c r="HH119" s="52">
        <f t="shared" ca="1" si="361"/>
        <v>0.9809324927491947</v>
      </c>
      <c r="HI119" s="52" t="str">
        <f t="shared" ca="1" si="362"/>
        <v>Slope</v>
      </c>
      <c r="HJ119" s="59">
        <f t="shared" ca="1" si="363"/>
        <v>2</v>
      </c>
      <c r="HK119" s="52">
        <f t="shared" ca="1" si="364"/>
        <v>0.6</v>
      </c>
      <c r="HL119" s="52">
        <f t="shared" si="365"/>
        <v>0</v>
      </c>
      <c r="HM119" s="52">
        <f t="shared" si="366"/>
        <v>20</v>
      </c>
      <c r="HN119" s="52">
        <f t="shared" si="367"/>
        <v>-20</v>
      </c>
      <c r="HP119" s="52">
        <f t="shared" si="375"/>
        <v>0</v>
      </c>
      <c r="HR119" s="52">
        <f t="shared" si="368"/>
        <v>3.3542404981878974E-4</v>
      </c>
      <c r="HS119">
        <f t="shared" si="369"/>
        <v>6.2108029716410372E-3</v>
      </c>
    </row>
    <row r="120" spans="1:227" x14ac:dyDescent="0.2">
      <c r="A120" s="45">
        <v>82</v>
      </c>
      <c r="B120" s="35">
        <f t="shared" si="214"/>
        <v>9.3750000000000101E-3</v>
      </c>
      <c r="C120" s="28">
        <v>20</v>
      </c>
      <c r="D120" s="95">
        <v>0</v>
      </c>
      <c r="E120" s="95">
        <v>999999</v>
      </c>
      <c r="F120" s="37">
        <f t="shared" si="202"/>
        <v>166666.5</v>
      </c>
      <c r="G120" s="38">
        <f t="shared" si="205"/>
        <v>0</v>
      </c>
      <c r="H120" s="102">
        <v>20</v>
      </c>
      <c r="I120" s="102">
        <v>2000</v>
      </c>
      <c r="J120" s="28">
        <v>20</v>
      </c>
      <c r="K120" s="126">
        <f t="shared" si="206"/>
        <v>0.2</v>
      </c>
      <c r="L120" s="30">
        <f t="shared" si="203"/>
        <v>0.2</v>
      </c>
      <c r="M120" s="101">
        <f t="shared" si="204"/>
        <v>20</v>
      </c>
      <c r="N120" s="103">
        <f t="shared" si="215"/>
        <v>0</v>
      </c>
      <c r="Q120">
        <f t="shared" si="377"/>
        <v>7.0000000000000001E-3</v>
      </c>
      <c r="R120">
        <f t="shared" si="370"/>
        <v>0.76737160120845926</v>
      </c>
      <c r="S120">
        <f t="shared" si="371"/>
        <v>0.23262839879154079</v>
      </c>
      <c r="T120">
        <f t="shared" si="372"/>
        <v>0.84724849480278053</v>
      </c>
      <c r="U120" s="84">
        <f t="shared" si="373"/>
        <v>4.2000000000000003E-2</v>
      </c>
      <c r="V120" s="84">
        <f t="shared" si="374"/>
        <v>0.21000000000000002</v>
      </c>
      <c r="X120">
        <v>7.0000000000000001E-3</v>
      </c>
      <c r="Y120">
        <v>0.76737160120845926</v>
      </c>
      <c r="Z120">
        <v>0.23262839879154079</v>
      </c>
      <c r="AA120">
        <v>0.84724849480278053</v>
      </c>
      <c r="AD120" s="52">
        <f t="shared" ca="1" si="216"/>
        <v>0.99428569180816184</v>
      </c>
      <c r="AE120" s="52">
        <f t="shared" ca="1" si="216"/>
        <v>1</v>
      </c>
      <c r="AF120" s="52">
        <f t="shared" ca="1" si="216"/>
        <v>0.99367231893637098</v>
      </c>
      <c r="AG120" s="52">
        <f t="shared" ca="1" si="207"/>
        <v>0.97592891419332717</v>
      </c>
      <c r="AH120" s="52">
        <f t="shared" ca="1" si="207"/>
        <v>0.94838374399652747</v>
      </c>
      <c r="AI120" s="52">
        <f t="shared" ca="1" si="207"/>
        <v>0.91159537503980881</v>
      </c>
      <c r="AJ120" s="52">
        <f t="shared" ca="1" si="207"/>
        <v>0.86556153281995529</v>
      </c>
      <c r="AK120" s="52">
        <f t="shared" ca="1" si="208"/>
        <v>0.80500615081066662</v>
      </c>
      <c r="AL120" s="52">
        <f t="shared" ca="1" si="208"/>
        <v>0.72679824388050618</v>
      </c>
      <c r="AM120" s="52">
        <f t="shared" ca="1" si="208"/>
        <v>0.62971160889358413</v>
      </c>
      <c r="AN120" s="52">
        <f t="shared" ca="1" si="208"/>
        <v>0.5051299424037542</v>
      </c>
      <c r="AO120" s="52">
        <f t="shared" ca="1" si="209"/>
        <v>0.34705850723858428</v>
      </c>
      <c r="AP120" s="52">
        <f t="shared" ca="1" si="209"/>
        <v>0.14992612379476433</v>
      </c>
      <c r="AQ120" s="52">
        <f t="shared" ca="1" si="209"/>
        <v>-6.1671644874997752E-2</v>
      </c>
      <c r="AR120" s="52">
        <f t="shared" ca="1" si="209"/>
        <v>-0.28274152232015964</v>
      </c>
      <c r="AS120" s="52">
        <f t="shared" ca="1" si="210"/>
        <v>-0.48926169408683101</v>
      </c>
      <c r="AT120" s="52">
        <f t="shared" ca="1" si="210"/>
        <v>-0.65135124633430919</v>
      </c>
      <c r="AU120" s="52">
        <f t="shared" ca="1" si="210"/>
        <v>-0.75164585502027847</v>
      </c>
      <c r="AV120" s="52">
        <f t="shared" ca="1" si="210"/>
        <v>-0.81642495109405777</v>
      </c>
      <c r="AW120" s="52">
        <f t="shared" ca="1" si="211"/>
        <v>-0.86757862566512056</v>
      </c>
      <c r="AX120" s="52">
        <f t="shared" ca="1" si="211"/>
        <v>-0.9116113583733213</v>
      </c>
      <c r="AY120" s="52">
        <f t="shared" ca="1" si="211"/>
        <v>-0.94511694204790864</v>
      </c>
      <c r="AZ120" s="52">
        <f t="shared" ca="1" si="211"/>
        <v>-0.97029433776485718</v>
      </c>
      <c r="BA120" s="52">
        <f t="shared" ca="1" si="212"/>
        <v>-0.98056790963692042</v>
      </c>
      <c r="BB120" s="52">
        <f t="shared" ca="1" si="212"/>
        <v>-0.96844544198581084</v>
      </c>
      <c r="BC120" s="52">
        <f t="shared" ca="1" si="212"/>
        <v>-0.93538087205012677</v>
      </c>
      <c r="BD120" s="52">
        <f t="shared" ca="1" si="212"/>
        <v>-0.88143377958357305</v>
      </c>
      <c r="BE120" s="52">
        <f t="shared" ca="1" si="213"/>
        <v>-0.80665463197948817</v>
      </c>
      <c r="BF120" s="52">
        <f t="shared" ca="1" si="213"/>
        <v>-0.71251724582860454</v>
      </c>
      <c r="BG120" s="52">
        <f t="shared" ca="1" si="213"/>
        <v>-0.59529528590624781</v>
      </c>
      <c r="BH120" s="52">
        <f t="shared" ca="1" si="213"/>
        <v>-0.44924697447282957</v>
      </c>
      <c r="BJ120" s="52">
        <f t="shared" si="217"/>
        <v>0.01</v>
      </c>
      <c r="BK120" s="52">
        <f t="shared" si="218"/>
        <v>-1.2731538253926466E-2</v>
      </c>
      <c r="BL120" s="52">
        <f t="shared" si="219"/>
        <v>-6.3657691269632317E-4</v>
      </c>
      <c r="BM120" s="52">
        <f t="shared" si="220"/>
        <v>-6.3657691269632317E-4</v>
      </c>
      <c r="BN120" s="52">
        <f t="shared" si="221"/>
        <v>0</v>
      </c>
      <c r="BO120" s="52">
        <f t="shared" si="222"/>
        <v>0</v>
      </c>
      <c r="BP120" s="52">
        <f t="shared" si="223"/>
        <v>6.1381099136447979E-3</v>
      </c>
      <c r="BQ120" s="52">
        <f t="shared" si="224"/>
        <v>0.05</v>
      </c>
      <c r="BS120" s="52">
        <f t="shared" ca="1" si="225"/>
        <v>-1.2972144918936874</v>
      </c>
      <c r="BT120" s="52">
        <f t="shared" ca="1" si="226"/>
        <v>-1.2731538253926462</v>
      </c>
      <c r="BU120" s="52">
        <f t="shared" ca="1" si="227"/>
        <v>-1.2284514887799176</v>
      </c>
      <c r="BV120" s="52">
        <f t="shared" ca="1" si="228"/>
        <v>-1.1675652019198866</v>
      </c>
      <c r="BW120" s="52">
        <f t="shared" ca="1" si="229"/>
        <v>-1.0908632889510164</v>
      </c>
      <c r="BX120" s="52">
        <f t="shared" ca="1" si="230"/>
        <v>-0.99858588509021284</v>
      </c>
      <c r="BY120" s="52">
        <f t="shared" ca="1" si="231"/>
        <v>-0.89398646312615582</v>
      </c>
      <c r="BZ120" s="52">
        <f t="shared" ca="1" si="232"/>
        <v>-0.76786620175886544</v>
      </c>
      <c r="CA120" s="52">
        <f t="shared" ca="1" si="233"/>
        <v>-0.62287275021475164</v>
      </c>
      <c r="CB120" s="52">
        <f t="shared" ca="1" si="234"/>
        <v>-0.46461039739510707</v>
      </c>
      <c r="CC120" s="52">
        <f t="shared" ca="1" si="235"/>
        <v>-0.30655453489312251</v>
      </c>
      <c r="CD120" s="52">
        <f t="shared" ca="1" si="236"/>
        <v>-0.15716256591821881</v>
      </c>
      <c r="CE120" s="52">
        <f t="shared" ca="1" si="237"/>
        <v>-1.971611449675215E-2</v>
      </c>
      <c r="CF120" s="52">
        <f t="shared" ca="1" si="238"/>
        <v>9.4256034841941186E-2</v>
      </c>
      <c r="CG120" s="52">
        <f t="shared" ca="1" si="239"/>
        <v>0.19902944537780934</v>
      </c>
      <c r="CH120" s="52">
        <f t="shared" ca="1" si="240"/>
        <v>0.29605278937566665</v>
      </c>
      <c r="CI120" s="52">
        <f t="shared" ca="1" si="241"/>
        <v>0.38431593310087925</v>
      </c>
      <c r="CJ120" s="52">
        <f t="shared" ca="1" si="242"/>
        <v>0.45031009956953988</v>
      </c>
      <c r="CK120" s="52">
        <f t="shared" ca="1" si="243"/>
        <v>0.49597729120643869</v>
      </c>
      <c r="CL120" s="52">
        <f t="shared" ca="1" si="244"/>
        <v>0.53231598112371659</v>
      </c>
      <c r="CM120" s="52">
        <f t="shared" ca="1" si="245"/>
        <v>0.56361991091961827</v>
      </c>
      <c r="CN120" s="52">
        <f t="shared" ca="1" si="246"/>
        <v>0.58320395125737123</v>
      </c>
      <c r="CO120" s="52">
        <f t="shared" ca="1" si="247"/>
        <v>0.58592242726515387</v>
      </c>
      <c r="CP120" s="52">
        <f t="shared" ca="1" si="248"/>
        <v>0.56580397696985363</v>
      </c>
      <c r="CQ120" s="52">
        <f t="shared" ca="1" si="249"/>
        <v>0.52902548767686364</v>
      </c>
      <c r="CR120" s="52">
        <f t="shared" ca="1" si="250"/>
        <v>0.48377372141206459</v>
      </c>
      <c r="CS120" s="52">
        <f t="shared" ca="1" si="251"/>
        <v>0.42990592889667989</v>
      </c>
      <c r="CT120" s="52">
        <f t="shared" ca="1" si="252"/>
        <v>0.36905272977967418</v>
      </c>
      <c r="CU120" s="52">
        <f t="shared" ca="1" si="253"/>
        <v>0.30172361807537174</v>
      </c>
      <c r="CV120" s="52">
        <f t="shared" ca="1" si="254"/>
        <v>0.22341285216351683</v>
      </c>
      <c r="CW120" s="52">
        <f t="shared" ca="1" si="255"/>
        <v>0.13101650863104766</v>
      </c>
      <c r="CY120" s="51" t="str">
        <f t="shared" ca="1" si="256"/>
        <v>Slope</v>
      </c>
      <c r="CZ120" s="51" t="str">
        <f t="shared" ca="1" si="257"/>
        <v>Slope</v>
      </c>
      <c r="DA120" s="51" t="str">
        <f t="shared" ca="1" si="258"/>
        <v>Slope</v>
      </c>
      <c r="DB120" s="51" t="str">
        <f t="shared" ca="1" si="259"/>
        <v>Slope</v>
      </c>
      <c r="DC120" s="51" t="str">
        <f t="shared" ca="1" si="260"/>
        <v>Slope</v>
      </c>
      <c r="DD120" s="51" t="str">
        <f t="shared" ca="1" si="261"/>
        <v>Slope</v>
      </c>
      <c r="DE120" s="51" t="str">
        <f t="shared" ca="1" si="262"/>
        <v>Slope</v>
      </c>
      <c r="DF120" s="51" t="str">
        <f t="shared" ca="1" si="263"/>
        <v>Slope</v>
      </c>
      <c r="DG120" s="51" t="str">
        <f t="shared" ca="1" si="264"/>
        <v>Slope</v>
      </c>
      <c r="DH120" s="51" t="str">
        <f t="shared" ca="1" si="265"/>
        <v>Slope</v>
      </c>
      <c r="DI120" s="51" t="str">
        <f t="shared" ca="1" si="266"/>
        <v>Slope</v>
      </c>
      <c r="DJ120" s="51" t="str">
        <f t="shared" ca="1" si="267"/>
        <v>Slope</v>
      </c>
      <c r="DK120" s="51" t="str">
        <f t="shared" ca="1" si="268"/>
        <v>Slope</v>
      </c>
      <c r="DL120" s="51" t="str">
        <f t="shared" ca="1" si="269"/>
        <v>Slope</v>
      </c>
      <c r="DM120" s="51" t="str">
        <f t="shared" ca="1" si="270"/>
        <v>Slope</v>
      </c>
      <c r="DN120" s="51" t="str">
        <f t="shared" ca="1" si="271"/>
        <v>Slope</v>
      </c>
      <c r="DO120" s="51" t="str">
        <f t="shared" ca="1" si="272"/>
        <v>Slope</v>
      </c>
      <c r="DP120" s="51" t="str">
        <f t="shared" ca="1" si="273"/>
        <v>Slope</v>
      </c>
      <c r="DQ120" s="51" t="str">
        <f t="shared" ca="1" si="274"/>
        <v>Slope</v>
      </c>
      <c r="DR120" s="51" t="str">
        <f t="shared" ca="1" si="275"/>
        <v>Slope</v>
      </c>
      <c r="DS120" s="51" t="str">
        <f t="shared" ca="1" si="276"/>
        <v>Slope</v>
      </c>
      <c r="DT120" s="51" t="str">
        <f t="shared" ca="1" si="277"/>
        <v>Slope</v>
      </c>
      <c r="DU120" s="51" t="str">
        <f t="shared" ca="1" si="278"/>
        <v>Slope</v>
      </c>
      <c r="DV120" s="51" t="str">
        <f t="shared" ca="1" si="279"/>
        <v>Slope</v>
      </c>
      <c r="DW120" s="51" t="str">
        <f t="shared" ca="1" si="280"/>
        <v>Slope</v>
      </c>
      <c r="DX120" s="51" t="str">
        <f t="shared" ca="1" si="281"/>
        <v>Slope</v>
      </c>
      <c r="DY120" s="51" t="str">
        <f t="shared" ca="1" si="282"/>
        <v>Slope</v>
      </c>
      <c r="DZ120" s="51" t="str">
        <f t="shared" ca="1" si="283"/>
        <v>Slope</v>
      </c>
      <c r="EA120" s="51" t="str">
        <f t="shared" ca="1" si="284"/>
        <v>Slope</v>
      </c>
      <c r="EB120" s="51" t="str">
        <f t="shared" ca="1" si="285"/>
        <v>Slope</v>
      </c>
      <c r="EC120" s="51" t="str">
        <f t="shared" ca="1" si="286"/>
        <v>Slope</v>
      </c>
      <c r="EE120" s="52">
        <f t="shared" ca="1" si="287"/>
        <v>0</v>
      </c>
      <c r="EF120" s="52">
        <f t="shared" ca="1" si="288"/>
        <v>0</v>
      </c>
      <c r="EG120" s="52">
        <f t="shared" ca="1" si="289"/>
        <v>0</v>
      </c>
      <c r="EH120" s="52">
        <f t="shared" ca="1" si="290"/>
        <v>0</v>
      </c>
      <c r="EI120" s="52">
        <f t="shared" ca="1" si="291"/>
        <v>0</v>
      </c>
      <c r="EJ120" s="52">
        <f t="shared" ca="1" si="292"/>
        <v>2.0506918224835191E-3</v>
      </c>
      <c r="EK120" s="52">
        <f t="shared" ca="1" si="293"/>
        <v>0.10665011378654055</v>
      </c>
      <c r="EL120" s="52">
        <f t="shared" ca="1" si="294"/>
        <v>0.23277037515383092</v>
      </c>
      <c r="EM120" s="52">
        <f t="shared" ca="1" si="295"/>
        <v>0.37776382669794473</v>
      </c>
      <c r="EN120" s="52">
        <f t="shared" ca="1" si="296"/>
        <v>0.53602617951758924</v>
      </c>
      <c r="EO120" s="52">
        <f t="shared" ca="1" si="297"/>
        <v>0.6940820420195738</v>
      </c>
      <c r="EP120" s="52">
        <f t="shared" ca="1" si="298"/>
        <v>0.8434740109944775</v>
      </c>
      <c r="EQ120" s="52">
        <f t="shared" ca="1" si="299"/>
        <v>0.98092046241594422</v>
      </c>
      <c r="ER120" s="52">
        <f t="shared" ca="1" si="300"/>
        <v>0.90510738824536252</v>
      </c>
      <c r="ES120" s="52">
        <f t="shared" ca="1" si="301"/>
        <v>0.80033397770949433</v>
      </c>
      <c r="ET120" s="52">
        <f t="shared" ca="1" si="302"/>
        <v>0.70331063371163705</v>
      </c>
      <c r="EU120" s="52">
        <f t="shared" ca="1" si="303"/>
        <v>0.61504748998642444</v>
      </c>
      <c r="EV120" s="52">
        <f t="shared" ca="1" si="304"/>
        <v>0.54905332351776381</v>
      </c>
      <c r="EW120" s="52">
        <f t="shared" ca="1" si="305"/>
        <v>0.50338613188086501</v>
      </c>
      <c r="EX120" s="52">
        <f t="shared" ca="1" si="306"/>
        <v>0.46704744196358705</v>
      </c>
      <c r="EY120" s="52">
        <f t="shared" ca="1" si="307"/>
        <v>0.43574351216768537</v>
      </c>
      <c r="EZ120" s="52">
        <f t="shared" ca="1" si="308"/>
        <v>0.4161594718299324</v>
      </c>
      <c r="FA120" s="52">
        <f t="shared" ca="1" si="309"/>
        <v>0.41344099582214977</v>
      </c>
      <c r="FB120" s="52">
        <f t="shared" ca="1" si="310"/>
        <v>0.43355944611745001</v>
      </c>
      <c r="FC120" s="52">
        <f t="shared" ca="1" si="311"/>
        <v>0.47033793541044</v>
      </c>
      <c r="FD120" s="52">
        <f t="shared" ca="1" si="312"/>
        <v>0.5155897016752391</v>
      </c>
      <c r="FE120" s="52">
        <f t="shared" ca="1" si="313"/>
        <v>0.56945749419062386</v>
      </c>
      <c r="FF120" s="52">
        <f t="shared" ca="1" si="314"/>
        <v>0.63031069330762945</v>
      </c>
      <c r="FG120" s="52">
        <f t="shared" ca="1" si="315"/>
        <v>0.6976398050119319</v>
      </c>
      <c r="FH120" s="52">
        <f t="shared" ca="1" si="316"/>
        <v>0.77595057092378683</v>
      </c>
      <c r="FI120" s="52">
        <f t="shared" ca="1" si="317"/>
        <v>0.868346914456256</v>
      </c>
      <c r="FK120" s="52">
        <f t="shared" ca="1" si="318"/>
        <v>0.98092046241594422</v>
      </c>
      <c r="FL120" s="59">
        <f t="shared" ca="1" si="319"/>
        <v>12</v>
      </c>
      <c r="FM120" s="59" t="str">
        <f t="shared" ca="1" si="320"/>
        <v>Slope</v>
      </c>
      <c r="FN120" s="52">
        <f t="shared" ca="1" si="321"/>
        <v>0.6333333333333333</v>
      </c>
      <c r="FP120" s="52">
        <f t="shared" ca="1" si="322"/>
        <v>0.33333333333333331</v>
      </c>
      <c r="FQ120" s="52">
        <f t="shared" ca="1" si="323"/>
        <v>0.33333333333333331</v>
      </c>
      <c r="FR120" s="52">
        <f t="shared" ca="1" si="324"/>
        <v>0.32222222222222219</v>
      </c>
      <c r="FS120" s="52">
        <f t="shared" ca="1" si="325"/>
        <v>0.31111111111111112</v>
      </c>
      <c r="FT120" s="52">
        <f t="shared" ca="1" si="326"/>
        <v>0.3</v>
      </c>
      <c r="FU120" s="52">
        <f t="shared" ca="1" si="327"/>
        <v>0.28957245282971672</v>
      </c>
      <c r="FV120" s="52">
        <f t="shared" ca="1" si="328"/>
        <v>0.31332781570662466</v>
      </c>
      <c r="FW120" s="52">
        <f t="shared" ca="1" si="329"/>
        <v>0.34425679171794366</v>
      </c>
      <c r="FX120" s="52">
        <f t="shared" ca="1" si="330"/>
        <v>0.38147683112153707</v>
      </c>
      <c r="FY120" s="52">
        <f t="shared" ca="1" si="331"/>
        <v>0.42311983761697419</v>
      </c>
      <c r="FZ120" s="52">
        <f t="shared" ca="1" si="332"/>
        <v>0.46469401400652455</v>
      </c>
      <c r="GA120" s="52">
        <f t="shared" ca="1" si="333"/>
        <v>0.50338022588704801</v>
      </c>
      <c r="GB120" s="52">
        <f t="shared" ca="1" si="334"/>
        <v>0.53808459858309243</v>
      </c>
      <c r="GC120" s="52">
        <f t="shared" ca="1" si="335"/>
        <v>0.50170246274845409</v>
      </c>
      <c r="GD120" s="52">
        <f t="shared" ca="1" si="336"/>
        <v>0.45566688145872031</v>
      </c>
      <c r="GE120" s="52">
        <f t="shared" ca="1" si="337"/>
        <v>0.41221465568165677</v>
      </c>
      <c r="GF120" s="52">
        <f t="shared" ca="1" si="338"/>
        <v>0.37168249666214148</v>
      </c>
      <c r="GG120" s="52">
        <f t="shared" ca="1" si="339"/>
        <v>0.33857333006147683</v>
      </c>
      <c r="GH120" s="52">
        <f t="shared" ca="1" si="340"/>
        <v>0.31223982173806608</v>
      </c>
      <c r="GI120" s="52">
        <f t="shared" ca="1" si="341"/>
        <v>0.28901581398786236</v>
      </c>
      <c r="GJ120" s="52">
        <f t="shared" ca="1" si="342"/>
        <v>0.26747005961145065</v>
      </c>
      <c r="GK120" s="52">
        <f t="shared" ca="1" si="343"/>
        <v>0.24983093505442189</v>
      </c>
      <c r="GL120" s="52">
        <f t="shared" ca="1" si="344"/>
        <v>0.23781366527404993</v>
      </c>
      <c r="GM120" s="52">
        <f t="shared" ca="1" si="345"/>
        <v>0.23340870426137222</v>
      </c>
      <c r="GN120" s="52">
        <f t="shared" ca="1" si="346"/>
        <v>0.23455708958125773</v>
      </c>
      <c r="GO120" s="52">
        <f t="shared" ca="1" si="347"/>
        <v>0.238529900558413</v>
      </c>
      <c r="GP120" s="52">
        <f t="shared" ca="1" si="348"/>
        <v>0.24537472028576346</v>
      </c>
      <c r="GQ120" s="52">
        <f t="shared" ca="1" si="349"/>
        <v>0.25454800888032092</v>
      </c>
      <c r="GR120" s="52">
        <f t="shared" ca="1" si="350"/>
        <v>0.26587993500397727</v>
      </c>
      <c r="GS120" s="52">
        <f t="shared" ca="1" si="351"/>
        <v>0.28087241253015111</v>
      </c>
      <c r="GT120" s="52">
        <f t="shared" ca="1" si="352"/>
        <v>0.30056008259652978</v>
      </c>
      <c r="GV120" s="52">
        <f t="shared" ca="1" si="353"/>
        <v>0.53808459858309243</v>
      </c>
      <c r="GW120" s="59">
        <f t="shared" ca="1" si="354"/>
        <v>12</v>
      </c>
      <c r="GX120" s="52">
        <f t="shared" ca="1" si="355"/>
        <v>0.98092046241594422</v>
      </c>
      <c r="GY120" s="52" t="str">
        <f t="shared" ca="1" si="356"/>
        <v>Slope</v>
      </c>
      <c r="GZ120" s="52">
        <f t="shared" ca="1" si="357"/>
        <v>0.6333333333333333</v>
      </c>
      <c r="HB120" s="58">
        <f t="shared" si="358"/>
        <v>0.2</v>
      </c>
      <c r="HC120" s="58"/>
      <c r="HE120" s="52">
        <f t="shared" si="359"/>
        <v>1.0000000000000009E-2</v>
      </c>
      <c r="HF120" s="52">
        <f t="shared" si="360"/>
        <v>0</v>
      </c>
      <c r="HH120" s="52">
        <f t="shared" ca="1" si="361"/>
        <v>0.98092046241594422</v>
      </c>
      <c r="HI120" s="52" t="str">
        <f t="shared" ca="1" si="362"/>
        <v>Slope</v>
      </c>
      <c r="HJ120" s="59">
        <f t="shared" ca="1" si="363"/>
        <v>2</v>
      </c>
      <c r="HK120" s="52">
        <f t="shared" ca="1" si="364"/>
        <v>0.6333333333333333</v>
      </c>
      <c r="HL120" s="52">
        <f t="shared" si="365"/>
        <v>0</v>
      </c>
      <c r="HM120" s="52">
        <f t="shared" si="366"/>
        <v>20</v>
      </c>
      <c r="HN120" s="52">
        <f t="shared" si="367"/>
        <v>-20</v>
      </c>
      <c r="HP120" s="52">
        <f t="shared" si="375"/>
        <v>0</v>
      </c>
      <c r="HR120" s="52">
        <f t="shared" si="368"/>
        <v>3.1657766877514303E-4</v>
      </c>
      <c r="HS120">
        <f t="shared" si="369"/>
        <v>6.1381099136447979E-3</v>
      </c>
    </row>
    <row r="121" spans="1:227" x14ac:dyDescent="0.2">
      <c r="A121" s="45">
        <v>83</v>
      </c>
      <c r="B121" s="35">
        <f t="shared" si="214"/>
        <v>9.490740740740751E-3</v>
      </c>
      <c r="C121" s="28">
        <v>20</v>
      </c>
      <c r="D121" s="95">
        <v>0</v>
      </c>
      <c r="E121" s="95">
        <v>999999</v>
      </c>
      <c r="F121" s="37">
        <f t="shared" si="202"/>
        <v>166666.5</v>
      </c>
      <c r="G121" s="38">
        <f t="shared" si="205"/>
        <v>0</v>
      </c>
      <c r="H121" s="102">
        <v>20</v>
      </c>
      <c r="I121" s="102">
        <v>2000</v>
      </c>
      <c r="J121" s="28">
        <v>20</v>
      </c>
      <c r="K121" s="126">
        <f t="shared" si="206"/>
        <v>0.2</v>
      </c>
      <c r="L121" s="30">
        <f t="shared" si="203"/>
        <v>0.2</v>
      </c>
      <c r="M121" s="101">
        <f t="shared" si="204"/>
        <v>20</v>
      </c>
      <c r="N121" s="103">
        <f t="shared" si="215"/>
        <v>0</v>
      </c>
      <c r="Q121">
        <f t="shared" si="377"/>
        <v>8.0000000000000002E-3</v>
      </c>
      <c r="R121">
        <f t="shared" si="370"/>
        <v>0.73716012084592142</v>
      </c>
      <c r="S121">
        <f t="shared" si="371"/>
        <v>0.26283987915407853</v>
      </c>
      <c r="T121">
        <f t="shared" si="372"/>
        <v>0.84552932871465092</v>
      </c>
      <c r="U121" s="84">
        <f t="shared" si="373"/>
        <v>4.8000000000000001E-2</v>
      </c>
      <c r="V121" s="84">
        <f t="shared" si="374"/>
        <v>0.24</v>
      </c>
      <c r="X121">
        <v>8.0000000000000002E-3</v>
      </c>
      <c r="Y121">
        <v>0.73716012084592142</v>
      </c>
      <c r="Z121">
        <v>0.26283987915407853</v>
      </c>
      <c r="AA121">
        <v>0.84552932871465092</v>
      </c>
      <c r="AD121" s="52">
        <f t="shared" ca="1" si="216"/>
        <v>0.99367231893637109</v>
      </c>
      <c r="AE121" s="52">
        <f t="shared" ca="1" si="216"/>
        <v>1.0000000000000002</v>
      </c>
      <c r="AF121" s="52">
        <f t="shared" ca="1" si="216"/>
        <v>0.9932572944903193</v>
      </c>
      <c r="AG121" s="52">
        <f t="shared" ca="1" si="207"/>
        <v>0.97422530314933942</v>
      </c>
      <c r="AH121" s="52">
        <f t="shared" ca="1" si="207"/>
        <v>0.94443147480546485</v>
      </c>
      <c r="AI121" s="52">
        <f t="shared" ca="1" si="207"/>
        <v>0.90514812439866721</v>
      </c>
      <c r="AJ121" s="52">
        <f t="shared" ca="1" si="207"/>
        <v>0.85207385632703436</v>
      </c>
      <c r="AK121" s="52">
        <f t="shared" ca="1" si="208"/>
        <v>0.78134207942854994</v>
      </c>
      <c r="AL121" s="52">
        <f t="shared" ca="1" si="208"/>
        <v>0.691310569291953</v>
      </c>
      <c r="AM121" s="52">
        <f t="shared" ca="1" si="208"/>
        <v>0.57177902201164388</v>
      </c>
      <c r="AN121" s="52">
        <f t="shared" ca="1" si="208"/>
        <v>0.41673370604976517</v>
      </c>
      <c r="AO121" s="52">
        <f t="shared" ca="1" si="209"/>
        <v>0.22105525744977442</v>
      </c>
      <c r="AP121" s="52">
        <f t="shared" ca="1" si="209"/>
        <v>9.572872721407704E-3</v>
      </c>
      <c r="AQ121" s="52">
        <f t="shared" ca="1" si="209"/>
        <v>-0.21203052661581423</v>
      </c>
      <c r="AR121" s="52">
        <f t="shared" ca="1" si="209"/>
        <v>-0.42152274305343829</v>
      </c>
      <c r="AS121" s="52">
        <f t="shared" ca="1" si="210"/>
        <v>-0.58830976448752426</v>
      </c>
      <c r="AT121" s="52">
        <f t="shared" ca="1" si="210"/>
        <v>-0.69474282502073592</v>
      </c>
      <c r="AU121" s="52">
        <f t="shared" ca="1" si="210"/>
        <v>-0.76462824988220357</v>
      </c>
      <c r="AV121" s="52">
        <f t="shared" ca="1" si="210"/>
        <v>-0.82118897155389159</v>
      </c>
      <c r="AW121" s="52">
        <f t="shared" ca="1" si="211"/>
        <v>-0.87053069918868642</v>
      </c>
      <c r="AX121" s="52">
        <f t="shared" ca="1" si="211"/>
        <v>-0.91006168044904567</v>
      </c>
      <c r="AY121" s="52">
        <f t="shared" ca="1" si="211"/>
        <v>-0.94466789619364833</v>
      </c>
      <c r="AZ121" s="52">
        <f t="shared" ca="1" si="211"/>
        <v>-0.96921713882040017</v>
      </c>
      <c r="BA121" s="52">
        <f t="shared" ca="1" si="212"/>
        <v>-0.97254828067658117</v>
      </c>
      <c r="BB121" s="52">
        <f t="shared" ca="1" si="212"/>
        <v>-0.95235784271766999</v>
      </c>
      <c r="BC121" s="52">
        <f t="shared" ca="1" si="212"/>
        <v>-0.90866022206634633</v>
      </c>
      <c r="BD121" s="52">
        <f t="shared" ca="1" si="212"/>
        <v>-0.84299949295665455</v>
      </c>
      <c r="BE121" s="52">
        <f t="shared" ca="1" si="213"/>
        <v>-0.7573126914279994</v>
      </c>
      <c r="BF121" s="52">
        <f t="shared" ca="1" si="213"/>
        <v>-0.64738177040912492</v>
      </c>
      <c r="BG121" s="52">
        <f t="shared" ca="1" si="213"/>
        <v>-0.50998764722790002</v>
      </c>
      <c r="BH121" s="52">
        <f t="shared" ca="1" si="213"/>
        <v>-0.3424398097366434</v>
      </c>
      <c r="BJ121" s="52">
        <f t="shared" si="217"/>
        <v>0.01</v>
      </c>
      <c r="BK121" s="52">
        <f t="shared" si="218"/>
        <v>-1.228451488779918E-2</v>
      </c>
      <c r="BL121" s="52">
        <f t="shared" si="219"/>
        <v>-6.1422574438995878E-4</v>
      </c>
      <c r="BM121" s="52">
        <f t="shared" si="220"/>
        <v>-6.1422574438995878E-4</v>
      </c>
      <c r="BN121" s="52">
        <f t="shared" si="221"/>
        <v>0</v>
      </c>
      <c r="BO121" s="52">
        <f t="shared" si="222"/>
        <v>0</v>
      </c>
      <c r="BP121" s="52">
        <f t="shared" si="223"/>
        <v>6.0083954969718141E-3</v>
      </c>
      <c r="BQ121" s="52">
        <f t="shared" si="224"/>
        <v>0.05</v>
      </c>
      <c r="BS121" s="52">
        <f t="shared" ca="1" si="225"/>
        <v>-1.2731538253926462</v>
      </c>
      <c r="BT121" s="52">
        <f t="shared" ca="1" si="226"/>
        <v>-1.2284514887799176</v>
      </c>
      <c r="BU121" s="52">
        <f t="shared" ca="1" si="227"/>
        <v>-1.1675652019198866</v>
      </c>
      <c r="BV121" s="52">
        <f t="shared" ca="1" si="228"/>
        <v>-1.0908632889510164</v>
      </c>
      <c r="BW121" s="52">
        <f t="shared" ca="1" si="229"/>
        <v>-0.99858588509021284</v>
      </c>
      <c r="BX121" s="52">
        <f t="shared" ca="1" si="230"/>
        <v>-0.89398646312615582</v>
      </c>
      <c r="BY121" s="52">
        <f t="shared" ca="1" si="231"/>
        <v>-0.76786620175886544</v>
      </c>
      <c r="BZ121" s="52">
        <f t="shared" ca="1" si="232"/>
        <v>-0.62287275021475164</v>
      </c>
      <c r="CA121" s="52">
        <f t="shared" ca="1" si="233"/>
        <v>-0.46461039739510707</v>
      </c>
      <c r="CB121" s="52">
        <f t="shared" ca="1" si="234"/>
        <v>-0.30655453489312251</v>
      </c>
      <c r="CC121" s="52">
        <f t="shared" ca="1" si="235"/>
        <v>-0.15716256591821881</v>
      </c>
      <c r="CD121" s="52">
        <f t="shared" ca="1" si="236"/>
        <v>-1.971611449675215E-2</v>
      </c>
      <c r="CE121" s="52">
        <f t="shared" ca="1" si="237"/>
        <v>9.4256034841941186E-2</v>
      </c>
      <c r="CF121" s="52">
        <f t="shared" ca="1" si="238"/>
        <v>0.19902944537780934</v>
      </c>
      <c r="CG121" s="52">
        <f t="shared" ca="1" si="239"/>
        <v>0.29605278937566665</v>
      </c>
      <c r="CH121" s="52">
        <f t="shared" ca="1" si="240"/>
        <v>0.38431593310087925</v>
      </c>
      <c r="CI121" s="52">
        <f t="shared" ca="1" si="241"/>
        <v>0.45031009956953988</v>
      </c>
      <c r="CJ121" s="52">
        <f t="shared" ca="1" si="242"/>
        <v>0.49597729120643869</v>
      </c>
      <c r="CK121" s="52">
        <f t="shared" ca="1" si="243"/>
        <v>0.53231598112371659</v>
      </c>
      <c r="CL121" s="52">
        <f t="shared" ca="1" si="244"/>
        <v>0.56361991091961827</v>
      </c>
      <c r="CM121" s="52">
        <f t="shared" ca="1" si="245"/>
        <v>0.58320395125737123</v>
      </c>
      <c r="CN121" s="52">
        <f t="shared" ca="1" si="246"/>
        <v>0.58592242726515387</v>
      </c>
      <c r="CO121" s="52">
        <f t="shared" ca="1" si="247"/>
        <v>0.56580397696985363</v>
      </c>
      <c r="CP121" s="52">
        <f t="shared" ca="1" si="248"/>
        <v>0.52902548767686364</v>
      </c>
      <c r="CQ121" s="52">
        <f t="shared" ca="1" si="249"/>
        <v>0.48377372141206459</v>
      </c>
      <c r="CR121" s="52">
        <f t="shared" ca="1" si="250"/>
        <v>0.42990592889667989</v>
      </c>
      <c r="CS121" s="52">
        <f t="shared" ca="1" si="251"/>
        <v>0.36905272977967418</v>
      </c>
      <c r="CT121" s="52">
        <f t="shared" ca="1" si="252"/>
        <v>0.30172361807537174</v>
      </c>
      <c r="CU121" s="52">
        <f t="shared" ca="1" si="253"/>
        <v>0.22341285216351683</v>
      </c>
      <c r="CV121" s="52">
        <f t="shared" ca="1" si="254"/>
        <v>0.13101650863104766</v>
      </c>
      <c r="CW121" s="52">
        <f t="shared" ca="1" si="255"/>
        <v>3.7132100051929857E-2</v>
      </c>
      <c r="CY121" s="51" t="str">
        <f t="shared" ca="1" si="256"/>
        <v>Slope</v>
      </c>
      <c r="CZ121" s="51" t="str">
        <f t="shared" ca="1" si="257"/>
        <v>Slope</v>
      </c>
      <c r="DA121" s="51" t="str">
        <f t="shared" ca="1" si="258"/>
        <v>Slope</v>
      </c>
      <c r="DB121" s="51" t="str">
        <f t="shared" ca="1" si="259"/>
        <v>Slope</v>
      </c>
      <c r="DC121" s="51" t="str">
        <f t="shared" ca="1" si="260"/>
        <v>Slope</v>
      </c>
      <c r="DD121" s="51" t="str">
        <f t="shared" ca="1" si="261"/>
        <v>Slope</v>
      </c>
      <c r="DE121" s="51" t="str">
        <f t="shared" ca="1" si="262"/>
        <v>Slope</v>
      </c>
      <c r="DF121" s="51" t="str">
        <f t="shared" ca="1" si="263"/>
        <v>Slope</v>
      </c>
      <c r="DG121" s="51" t="str">
        <f t="shared" ca="1" si="264"/>
        <v>Slope</v>
      </c>
      <c r="DH121" s="51" t="str">
        <f t="shared" ca="1" si="265"/>
        <v>Slope</v>
      </c>
      <c r="DI121" s="51" t="str">
        <f t="shared" ca="1" si="266"/>
        <v>Slope</v>
      </c>
      <c r="DJ121" s="51" t="str">
        <f t="shared" ca="1" si="267"/>
        <v>Slope</v>
      </c>
      <c r="DK121" s="51" t="str">
        <f t="shared" ca="1" si="268"/>
        <v>Slope</v>
      </c>
      <c r="DL121" s="51" t="str">
        <f t="shared" ca="1" si="269"/>
        <v>Slope</v>
      </c>
      <c r="DM121" s="51" t="str">
        <f t="shared" ca="1" si="270"/>
        <v>Slope</v>
      </c>
      <c r="DN121" s="51" t="str">
        <f t="shared" ca="1" si="271"/>
        <v>Slope</v>
      </c>
      <c r="DO121" s="51" t="str">
        <f t="shared" ca="1" si="272"/>
        <v>Slope</v>
      </c>
      <c r="DP121" s="51" t="str">
        <f t="shared" ca="1" si="273"/>
        <v>Slope</v>
      </c>
      <c r="DQ121" s="51" t="str">
        <f t="shared" ca="1" si="274"/>
        <v>Slope</v>
      </c>
      <c r="DR121" s="51" t="str">
        <f t="shared" ca="1" si="275"/>
        <v>Slope</v>
      </c>
      <c r="DS121" s="51" t="str">
        <f t="shared" ca="1" si="276"/>
        <v>Slope</v>
      </c>
      <c r="DT121" s="51" t="str">
        <f t="shared" ca="1" si="277"/>
        <v>Slope</v>
      </c>
      <c r="DU121" s="51" t="str">
        <f t="shared" ca="1" si="278"/>
        <v>Slope</v>
      </c>
      <c r="DV121" s="51" t="str">
        <f t="shared" ca="1" si="279"/>
        <v>Slope</v>
      </c>
      <c r="DW121" s="51" t="str">
        <f t="shared" ca="1" si="280"/>
        <v>Slope</v>
      </c>
      <c r="DX121" s="51" t="str">
        <f t="shared" ca="1" si="281"/>
        <v>Slope</v>
      </c>
      <c r="DY121" s="51" t="str">
        <f t="shared" ca="1" si="282"/>
        <v>Slope</v>
      </c>
      <c r="DZ121" s="51" t="str">
        <f t="shared" ca="1" si="283"/>
        <v>Slope</v>
      </c>
      <c r="EA121" s="51" t="str">
        <f t="shared" ca="1" si="284"/>
        <v>Slope</v>
      </c>
      <c r="EB121" s="51" t="str">
        <f t="shared" ca="1" si="285"/>
        <v>Slope</v>
      </c>
      <c r="EC121" s="51" t="str">
        <f t="shared" ca="1" si="286"/>
        <v>Slope</v>
      </c>
      <c r="EE121" s="52">
        <f t="shared" ca="1" si="287"/>
        <v>0</v>
      </c>
      <c r="EF121" s="52">
        <f t="shared" ca="1" si="288"/>
        <v>0</v>
      </c>
      <c r="EG121" s="52">
        <f t="shared" ca="1" si="289"/>
        <v>0</v>
      </c>
      <c r="EH121" s="52">
        <f t="shared" ca="1" si="290"/>
        <v>0</v>
      </c>
      <c r="EI121" s="52">
        <f t="shared" ca="1" si="291"/>
        <v>2.0283406541771187E-3</v>
      </c>
      <c r="EJ121" s="52">
        <f t="shared" ca="1" si="292"/>
        <v>0.10662776261823415</v>
      </c>
      <c r="EK121" s="52">
        <f t="shared" ca="1" si="293"/>
        <v>0.23274802398552452</v>
      </c>
      <c r="EL121" s="52">
        <f t="shared" ca="1" si="294"/>
        <v>0.37774147552963833</v>
      </c>
      <c r="EM121" s="52">
        <f t="shared" ca="1" si="295"/>
        <v>0.53600382834928295</v>
      </c>
      <c r="EN121" s="52">
        <f t="shared" ca="1" si="296"/>
        <v>0.69405969085126751</v>
      </c>
      <c r="EO121" s="52">
        <f t="shared" ca="1" si="297"/>
        <v>0.84345165982617121</v>
      </c>
      <c r="EP121" s="52">
        <f t="shared" ca="1" si="298"/>
        <v>0.98089811124763782</v>
      </c>
      <c r="EQ121" s="52">
        <f t="shared" ca="1" si="299"/>
        <v>0.90512973941366881</v>
      </c>
      <c r="ER121" s="52">
        <f t="shared" ca="1" si="300"/>
        <v>0.80035632887780073</v>
      </c>
      <c r="ES121" s="52">
        <f t="shared" ca="1" si="301"/>
        <v>0.70333298487994345</v>
      </c>
      <c r="ET121" s="52">
        <f t="shared" ca="1" si="302"/>
        <v>0.61506984115473085</v>
      </c>
      <c r="EU121" s="52">
        <f t="shared" ca="1" si="303"/>
        <v>0.5490756746860701</v>
      </c>
      <c r="EV121" s="52">
        <f t="shared" ca="1" si="304"/>
        <v>0.50340848304917141</v>
      </c>
      <c r="EW121" s="52">
        <f t="shared" ca="1" si="305"/>
        <v>0.46706979313189345</v>
      </c>
      <c r="EX121" s="52">
        <f t="shared" ca="1" si="306"/>
        <v>0.43576586333599177</v>
      </c>
      <c r="EY121" s="52">
        <f t="shared" ca="1" si="307"/>
        <v>0.4161818229982388</v>
      </c>
      <c r="EZ121" s="52">
        <f t="shared" ca="1" si="308"/>
        <v>0.41346334699045617</v>
      </c>
      <c r="FA121" s="52">
        <f t="shared" ca="1" si="309"/>
        <v>0.43358179728575641</v>
      </c>
      <c r="FB121" s="52">
        <f t="shared" ca="1" si="310"/>
        <v>0.4703602865787464</v>
      </c>
      <c r="FC121" s="52">
        <f t="shared" ca="1" si="311"/>
        <v>0.5156120528435455</v>
      </c>
      <c r="FD121" s="52">
        <f t="shared" ca="1" si="312"/>
        <v>0.56947984535893015</v>
      </c>
      <c r="FE121" s="52">
        <f t="shared" ca="1" si="313"/>
        <v>0.63033304447593586</v>
      </c>
      <c r="FF121" s="52">
        <f t="shared" ca="1" si="314"/>
        <v>0.6976621561802383</v>
      </c>
      <c r="FG121" s="52">
        <f t="shared" ca="1" si="315"/>
        <v>0.77597292209209323</v>
      </c>
      <c r="FH121" s="52">
        <f t="shared" ca="1" si="316"/>
        <v>0.8683692656245624</v>
      </c>
      <c r="FI121" s="52">
        <f t="shared" ca="1" si="317"/>
        <v>0.96225367420368024</v>
      </c>
      <c r="FK121" s="52">
        <f t="shared" ca="1" si="318"/>
        <v>0.98089811124763782</v>
      </c>
      <c r="FL121" s="59">
        <f t="shared" ca="1" si="319"/>
        <v>11</v>
      </c>
      <c r="FM121" s="59" t="str">
        <f t="shared" ca="1" si="320"/>
        <v>Slope</v>
      </c>
      <c r="FN121" s="52">
        <f t="shared" ca="1" si="321"/>
        <v>0.66666666666666674</v>
      </c>
      <c r="FP121" s="52">
        <f t="shared" ca="1" si="322"/>
        <v>0.33333333333333331</v>
      </c>
      <c r="FQ121" s="52">
        <f t="shared" ca="1" si="323"/>
        <v>0.33333333333333331</v>
      </c>
      <c r="FR121" s="52">
        <f t="shared" ca="1" si="324"/>
        <v>0.32222222222222219</v>
      </c>
      <c r="FS121" s="52">
        <f t="shared" ca="1" si="325"/>
        <v>0.31111111111111112</v>
      </c>
      <c r="FT121" s="52">
        <f t="shared" ca="1" si="326"/>
        <v>0.30067611355139234</v>
      </c>
      <c r="FU121" s="52">
        <f t="shared" ca="1" si="327"/>
        <v>0.32443147642830023</v>
      </c>
      <c r="FV121" s="52">
        <f t="shared" ca="1" si="328"/>
        <v>0.35536045243961928</v>
      </c>
      <c r="FW121" s="52">
        <f t="shared" ca="1" si="329"/>
        <v>0.39258049184321275</v>
      </c>
      <c r="FX121" s="52">
        <f t="shared" ca="1" si="330"/>
        <v>0.43422349833864982</v>
      </c>
      <c r="FY121" s="52">
        <f t="shared" ca="1" si="331"/>
        <v>0.47579767472820028</v>
      </c>
      <c r="FZ121" s="52">
        <f t="shared" ca="1" si="332"/>
        <v>0.51448388660872368</v>
      </c>
      <c r="GA121" s="52">
        <f t="shared" ca="1" si="333"/>
        <v>0.54918825930476811</v>
      </c>
      <c r="GB121" s="52">
        <f t="shared" ca="1" si="334"/>
        <v>0.51282102424900067</v>
      </c>
      <c r="GC121" s="52">
        <f t="shared" ca="1" si="335"/>
        <v>0.46678544295926683</v>
      </c>
      <c r="GD121" s="52">
        <f t="shared" ca="1" si="336"/>
        <v>0.42333321718220335</v>
      </c>
      <c r="GE121" s="52">
        <f t="shared" ca="1" si="337"/>
        <v>0.38280105816268806</v>
      </c>
      <c r="GF121" s="52">
        <f t="shared" ca="1" si="338"/>
        <v>0.34969189156202335</v>
      </c>
      <c r="GG121" s="52">
        <f t="shared" ca="1" si="339"/>
        <v>0.32335838323861266</v>
      </c>
      <c r="GH121" s="52">
        <f t="shared" ca="1" si="340"/>
        <v>0.30013437548840893</v>
      </c>
      <c r="GI121" s="52">
        <f t="shared" ca="1" si="341"/>
        <v>0.27858862111199723</v>
      </c>
      <c r="GJ121" s="52">
        <f t="shared" ca="1" si="342"/>
        <v>0.26094949655496846</v>
      </c>
      <c r="GK121" s="52">
        <f t="shared" ca="1" si="343"/>
        <v>0.24893222677459648</v>
      </c>
      <c r="GL121" s="52">
        <f t="shared" ca="1" si="344"/>
        <v>0.2445272657619188</v>
      </c>
      <c r="GM121" s="52">
        <f t="shared" ca="1" si="345"/>
        <v>0.24567565108180436</v>
      </c>
      <c r="GN121" s="52">
        <f t="shared" ca="1" si="346"/>
        <v>0.24964846205895957</v>
      </c>
      <c r="GO121" s="52">
        <f t="shared" ca="1" si="347"/>
        <v>0.25649328178631003</v>
      </c>
      <c r="GP121" s="52">
        <f t="shared" ca="1" si="348"/>
        <v>0.26566657038086749</v>
      </c>
      <c r="GQ121" s="52">
        <f t="shared" ca="1" si="349"/>
        <v>0.27699849650452385</v>
      </c>
      <c r="GR121" s="52">
        <f t="shared" ca="1" si="350"/>
        <v>0.29199097403069774</v>
      </c>
      <c r="GS121" s="52">
        <f t="shared" ca="1" si="351"/>
        <v>0.3116786440970763</v>
      </c>
      <c r="GT121" s="52">
        <f t="shared" ca="1" si="352"/>
        <v>0.33186233584567121</v>
      </c>
      <c r="GV121" s="52">
        <f t="shared" ca="1" si="353"/>
        <v>0.54918825930476811</v>
      </c>
      <c r="GW121" s="59">
        <f t="shared" ca="1" si="354"/>
        <v>11</v>
      </c>
      <c r="GX121" s="52">
        <f t="shared" ca="1" si="355"/>
        <v>0.98089811124763782</v>
      </c>
      <c r="GY121" s="52" t="str">
        <f t="shared" ca="1" si="356"/>
        <v>Slope</v>
      </c>
      <c r="GZ121" s="52">
        <f t="shared" ca="1" si="357"/>
        <v>0.66666666666666674</v>
      </c>
      <c r="HB121" s="58">
        <f t="shared" si="358"/>
        <v>0.2</v>
      </c>
      <c r="HC121" s="58"/>
      <c r="HE121" s="52">
        <f t="shared" si="359"/>
        <v>1.0000000000000009E-2</v>
      </c>
      <c r="HF121" s="52">
        <f t="shared" si="360"/>
        <v>0</v>
      </c>
      <c r="HH121" s="52">
        <f t="shared" ca="1" si="361"/>
        <v>0.98089811124763782</v>
      </c>
      <c r="HI121" s="52" t="str">
        <f t="shared" ca="1" si="362"/>
        <v>Slope</v>
      </c>
      <c r="HJ121" s="59">
        <f t="shared" ca="1" si="363"/>
        <v>2</v>
      </c>
      <c r="HK121" s="52">
        <f t="shared" ca="1" si="364"/>
        <v>0.66666666666666674</v>
      </c>
      <c r="HL121" s="52">
        <f t="shared" si="365"/>
        <v>0</v>
      </c>
      <c r="HM121" s="52">
        <f t="shared" si="366"/>
        <v>20</v>
      </c>
      <c r="HN121" s="52">
        <f t="shared" si="367"/>
        <v>-20</v>
      </c>
      <c r="HP121" s="52">
        <f t="shared" si="375"/>
        <v>0</v>
      </c>
      <c r="HR121" s="52">
        <f t="shared" si="368"/>
        <v>2.9576488510516072E-4</v>
      </c>
      <c r="HS121">
        <f t="shared" si="369"/>
        <v>6.0083954969718141E-3</v>
      </c>
    </row>
    <row r="122" spans="1:227" x14ac:dyDescent="0.2">
      <c r="A122" s="45">
        <v>84</v>
      </c>
      <c r="B122" s="35">
        <f t="shared" si="214"/>
        <v>9.6064814814814919E-3</v>
      </c>
      <c r="C122" s="28">
        <v>20</v>
      </c>
      <c r="D122" s="95">
        <v>0</v>
      </c>
      <c r="E122" s="95">
        <v>999999</v>
      </c>
      <c r="F122" s="37">
        <f t="shared" si="202"/>
        <v>166666.5</v>
      </c>
      <c r="G122" s="38">
        <f t="shared" si="205"/>
        <v>0</v>
      </c>
      <c r="H122" s="102">
        <v>20</v>
      </c>
      <c r="I122" s="102">
        <v>2000</v>
      </c>
      <c r="J122" s="28">
        <v>20</v>
      </c>
      <c r="K122" s="126">
        <f t="shared" si="206"/>
        <v>0.2</v>
      </c>
      <c r="L122" s="30">
        <f t="shared" si="203"/>
        <v>0.2</v>
      </c>
      <c r="M122" s="101">
        <f t="shared" si="204"/>
        <v>20</v>
      </c>
      <c r="N122" s="103">
        <f t="shared" si="215"/>
        <v>0</v>
      </c>
      <c r="AD122" s="52">
        <f t="shared" ca="1" si="216"/>
        <v>0.99325729449031963</v>
      </c>
      <c r="AE122" s="52">
        <f t="shared" ca="1" si="216"/>
        <v>0.99999999999999967</v>
      </c>
      <c r="AF122" s="52">
        <f t="shared" ca="1" si="216"/>
        <v>0.99275955733887267</v>
      </c>
      <c r="AG122" s="52">
        <f t="shared" ca="1" si="207"/>
        <v>0.97217403038722128</v>
      </c>
      <c r="AH122" s="52">
        <f t="shared" ca="1" si="207"/>
        <v>0.94032772658497898</v>
      </c>
      <c r="AI122" s="52">
        <f t="shared" ca="1" si="207"/>
        <v>0.89527078540621319</v>
      </c>
      <c r="AJ122" s="52">
        <f t="shared" ca="1" si="207"/>
        <v>0.83347251537456291</v>
      </c>
      <c r="AK122" s="52">
        <f t="shared" ca="1" si="208"/>
        <v>0.75252865482307574</v>
      </c>
      <c r="AL122" s="52">
        <f t="shared" ca="1" si="208"/>
        <v>0.64161331961214663</v>
      </c>
      <c r="AM122" s="52">
        <f t="shared" ca="1" si="208"/>
        <v>0.49220782980013633</v>
      </c>
      <c r="AN122" s="52">
        <f t="shared" ca="1" si="208"/>
        <v>0.29853272488154969</v>
      </c>
      <c r="AO122" s="52">
        <f t="shared" ca="1" si="209"/>
        <v>8.5809011729623547E-2</v>
      </c>
      <c r="AP122" s="52">
        <f t="shared" ca="1" si="209"/>
        <v>-0.1380227953816314</v>
      </c>
      <c r="AQ122" s="52">
        <f t="shared" ca="1" si="209"/>
        <v>-0.35032951595858558</v>
      </c>
      <c r="AR122" s="52">
        <f t="shared" ca="1" si="209"/>
        <v>-0.52163554898308429</v>
      </c>
      <c r="AS122" s="52">
        <f t="shared" ca="1" si="210"/>
        <v>-0.63225251773088609</v>
      </c>
      <c r="AT122" s="52">
        <f t="shared" ca="1" si="210"/>
        <v>-0.70676261920098582</v>
      </c>
      <c r="AU122" s="52">
        <f t="shared" ca="1" si="210"/>
        <v>-0.76795315378327467</v>
      </c>
      <c r="AV122" s="52">
        <f t="shared" ca="1" si="210"/>
        <v>-0.82282904390710709</v>
      </c>
      <c r="AW122" s="52">
        <f t="shared" ca="1" si="211"/>
        <v>-0.86710196322885169</v>
      </c>
      <c r="AX122" s="52">
        <f t="shared" ca="1" si="211"/>
        <v>-0.90808622751681423</v>
      </c>
      <c r="AY122" s="52">
        <f t="shared" ca="1" si="211"/>
        <v>-0.94384417673078058</v>
      </c>
      <c r="AZ122" s="52">
        <f t="shared" ca="1" si="211"/>
        <v>-0.96386949978568193</v>
      </c>
      <c r="BA122" s="52">
        <f t="shared" ca="1" si="212"/>
        <v>-0.96098828984120133</v>
      </c>
      <c r="BB122" s="52">
        <f t="shared" ca="1" si="212"/>
        <v>-0.93141443075531549</v>
      </c>
      <c r="BC122" s="52">
        <f t="shared" ca="1" si="212"/>
        <v>-0.87675888794833312</v>
      </c>
      <c r="BD122" s="52">
        <f t="shared" ca="1" si="212"/>
        <v>-0.80028878098990763</v>
      </c>
      <c r="BE122" s="52">
        <f t="shared" ca="1" si="213"/>
        <v>-0.69872113691472071</v>
      </c>
      <c r="BF122" s="52">
        <f t="shared" ca="1" si="213"/>
        <v>-0.56845405674149918</v>
      </c>
      <c r="BG122" s="52">
        <f t="shared" ca="1" si="213"/>
        <v>-0.40934036457220457</v>
      </c>
      <c r="BH122" s="52">
        <f t="shared" ca="1" si="213"/>
        <v>-0.22762512878684735</v>
      </c>
      <c r="BJ122" s="52">
        <f t="shared" si="217"/>
        <v>0.01</v>
      </c>
      <c r="BK122" s="52">
        <f t="shared" si="218"/>
        <v>-1.1675652019198865E-2</v>
      </c>
      <c r="BL122" s="52">
        <f t="shared" si="219"/>
        <v>-5.8378260095994319E-4</v>
      </c>
      <c r="BM122" s="52">
        <f t="shared" si="220"/>
        <v>-5.8378260095994319E-4</v>
      </c>
      <c r="BN122" s="52">
        <f t="shared" si="221"/>
        <v>0</v>
      </c>
      <c r="BO122" s="52">
        <f t="shared" si="222"/>
        <v>0</v>
      </c>
      <c r="BP122" s="52">
        <f t="shared" si="223"/>
        <v>5.833436036280672E-3</v>
      </c>
      <c r="BQ122" s="52">
        <f t="shared" si="224"/>
        <v>0.05</v>
      </c>
      <c r="BS122" s="52">
        <f t="shared" ca="1" si="225"/>
        <v>-1.2284514887799176</v>
      </c>
      <c r="BT122" s="52">
        <f t="shared" ca="1" si="226"/>
        <v>-1.1675652019198866</v>
      </c>
      <c r="BU122" s="52">
        <f t="shared" ca="1" si="227"/>
        <v>-1.0908632889510164</v>
      </c>
      <c r="BV122" s="52">
        <f t="shared" ca="1" si="228"/>
        <v>-0.99858588509021284</v>
      </c>
      <c r="BW122" s="52">
        <f t="shared" ca="1" si="229"/>
        <v>-0.89398646312615582</v>
      </c>
      <c r="BX122" s="52">
        <f t="shared" ca="1" si="230"/>
        <v>-0.76786620175886544</v>
      </c>
      <c r="BY122" s="52">
        <f t="shared" ca="1" si="231"/>
        <v>-0.62287275021475164</v>
      </c>
      <c r="BZ122" s="52">
        <f t="shared" ca="1" si="232"/>
        <v>-0.46461039739510707</v>
      </c>
      <c r="CA122" s="52">
        <f t="shared" ca="1" si="233"/>
        <v>-0.30655453489312251</v>
      </c>
      <c r="CB122" s="52">
        <f t="shared" ca="1" si="234"/>
        <v>-0.15716256591821881</v>
      </c>
      <c r="CC122" s="52">
        <f t="shared" ca="1" si="235"/>
        <v>-1.971611449675215E-2</v>
      </c>
      <c r="CD122" s="52">
        <f t="shared" ca="1" si="236"/>
        <v>9.4256034841941186E-2</v>
      </c>
      <c r="CE122" s="52">
        <f t="shared" ca="1" si="237"/>
        <v>0.19902944537780934</v>
      </c>
      <c r="CF122" s="52">
        <f t="shared" ca="1" si="238"/>
        <v>0.29605278937566665</v>
      </c>
      <c r="CG122" s="52">
        <f t="shared" ca="1" si="239"/>
        <v>0.38431593310087925</v>
      </c>
      <c r="CH122" s="52">
        <f t="shared" ca="1" si="240"/>
        <v>0.45031009956953988</v>
      </c>
      <c r="CI122" s="52">
        <f t="shared" ca="1" si="241"/>
        <v>0.49597729120643869</v>
      </c>
      <c r="CJ122" s="52">
        <f t="shared" ca="1" si="242"/>
        <v>0.53231598112371659</v>
      </c>
      <c r="CK122" s="52">
        <f t="shared" ca="1" si="243"/>
        <v>0.56361991091961827</v>
      </c>
      <c r="CL122" s="52">
        <f t="shared" ca="1" si="244"/>
        <v>0.58320395125737123</v>
      </c>
      <c r="CM122" s="52">
        <f t="shared" ca="1" si="245"/>
        <v>0.58592242726515387</v>
      </c>
      <c r="CN122" s="52">
        <f t="shared" ca="1" si="246"/>
        <v>0.56580397696985363</v>
      </c>
      <c r="CO122" s="52">
        <f t="shared" ca="1" si="247"/>
        <v>0.52902548767686364</v>
      </c>
      <c r="CP122" s="52">
        <f t="shared" ca="1" si="248"/>
        <v>0.48377372141206459</v>
      </c>
      <c r="CQ122" s="52">
        <f t="shared" ca="1" si="249"/>
        <v>0.42990592889667989</v>
      </c>
      <c r="CR122" s="52">
        <f t="shared" ca="1" si="250"/>
        <v>0.36905272977967418</v>
      </c>
      <c r="CS122" s="52">
        <f t="shared" ca="1" si="251"/>
        <v>0.30172361807537174</v>
      </c>
      <c r="CT122" s="52">
        <f t="shared" ca="1" si="252"/>
        <v>0.22341285216351683</v>
      </c>
      <c r="CU122" s="52">
        <f t="shared" ca="1" si="253"/>
        <v>0.13101650863104766</v>
      </c>
      <c r="CV122" s="52">
        <f t="shared" ca="1" si="254"/>
        <v>3.7132100051929857E-2</v>
      </c>
      <c r="CW122" s="52">
        <f t="shared" ca="1" si="255"/>
        <v>-5.5261179128842056E-2</v>
      </c>
      <c r="CY122" s="51" t="str">
        <f t="shared" ca="1" si="256"/>
        <v>Slope</v>
      </c>
      <c r="CZ122" s="51" t="str">
        <f t="shared" ca="1" si="257"/>
        <v>Slope</v>
      </c>
      <c r="DA122" s="51" t="str">
        <f t="shared" ca="1" si="258"/>
        <v>Slope</v>
      </c>
      <c r="DB122" s="51" t="str">
        <f t="shared" ca="1" si="259"/>
        <v>Slope</v>
      </c>
      <c r="DC122" s="51" t="str">
        <f t="shared" ca="1" si="260"/>
        <v>Slope</v>
      </c>
      <c r="DD122" s="51" t="str">
        <f t="shared" ca="1" si="261"/>
        <v>Slope</v>
      </c>
      <c r="DE122" s="51" t="str">
        <f t="shared" ca="1" si="262"/>
        <v>Slope</v>
      </c>
      <c r="DF122" s="51" t="str">
        <f t="shared" ca="1" si="263"/>
        <v>Slope</v>
      </c>
      <c r="DG122" s="51" t="str">
        <f t="shared" ca="1" si="264"/>
        <v>Slope</v>
      </c>
      <c r="DH122" s="51" t="str">
        <f t="shared" ca="1" si="265"/>
        <v>Slope</v>
      </c>
      <c r="DI122" s="51" t="str">
        <f t="shared" ca="1" si="266"/>
        <v>Slope</v>
      </c>
      <c r="DJ122" s="51" t="str">
        <f t="shared" ca="1" si="267"/>
        <v>Slope</v>
      </c>
      <c r="DK122" s="51" t="str">
        <f t="shared" ca="1" si="268"/>
        <v>Slope</v>
      </c>
      <c r="DL122" s="51" t="str">
        <f t="shared" ca="1" si="269"/>
        <v>Slope</v>
      </c>
      <c r="DM122" s="51" t="str">
        <f t="shared" ca="1" si="270"/>
        <v>Slope</v>
      </c>
      <c r="DN122" s="51" t="str">
        <f t="shared" ca="1" si="271"/>
        <v>Slope</v>
      </c>
      <c r="DO122" s="51" t="str">
        <f t="shared" ca="1" si="272"/>
        <v>Slope</v>
      </c>
      <c r="DP122" s="51" t="str">
        <f t="shared" ca="1" si="273"/>
        <v>Slope</v>
      </c>
      <c r="DQ122" s="51" t="str">
        <f t="shared" ca="1" si="274"/>
        <v>Slope</v>
      </c>
      <c r="DR122" s="51" t="str">
        <f t="shared" ca="1" si="275"/>
        <v>Slope</v>
      </c>
      <c r="DS122" s="51" t="str">
        <f t="shared" ca="1" si="276"/>
        <v>Slope</v>
      </c>
      <c r="DT122" s="51" t="str">
        <f t="shared" ca="1" si="277"/>
        <v>Slope</v>
      </c>
      <c r="DU122" s="51" t="str">
        <f t="shared" ca="1" si="278"/>
        <v>Slope</v>
      </c>
      <c r="DV122" s="51" t="str">
        <f t="shared" ca="1" si="279"/>
        <v>Slope</v>
      </c>
      <c r="DW122" s="51" t="str">
        <f t="shared" ca="1" si="280"/>
        <v>Slope</v>
      </c>
      <c r="DX122" s="51" t="str">
        <f t="shared" ca="1" si="281"/>
        <v>Slope</v>
      </c>
      <c r="DY122" s="51" t="str">
        <f t="shared" ca="1" si="282"/>
        <v>Slope</v>
      </c>
      <c r="DZ122" s="51" t="str">
        <f t="shared" ca="1" si="283"/>
        <v>Slope</v>
      </c>
      <c r="EA122" s="51" t="str">
        <f t="shared" ca="1" si="284"/>
        <v>Slope</v>
      </c>
      <c r="EB122" s="51" t="str">
        <f t="shared" ca="1" si="285"/>
        <v>Slope</v>
      </c>
      <c r="EC122" s="51" t="str">
        <f t="shared" ca="1" si="286"/>
        <v>Slope</v>
      </c>
      <c r="EE122" s="52">
        <f t="shared" ca="1" si="287"/>
        <v>0</v>
      </c>
      <c r="EF122" s="52">
        <f t="shared" ca="1" si="288"/>
        <v>0</v>
      </c>
      <c r="EG122" s="52">
        <f t="shared" ca="1" si="289"/>
        <v>0</v>
      </c>
      <c r="EH122" s="52">
        <f t="shared" ca="1" si="290"/>
        <v>1.997897510747082E-3</v>
      </c>
      <c r="EI122" s="52">
        <f t="shared" ca="1" si="291"/>
        <v>0.10659731947480411</v>
      </c>
      <c r="EJ122" s="52">
        <f t="shared" ca="1" si="292"/>
        <v>0.23271758084209448</v>
      </c>
      <c r="EK122" s="52">
        <f t="shared" ca="1" si="293"/>
        <v>0.37771103238620829</v>
      </c>
      <c r="EL122" s="52">
        <f t="shared" ca="1" si="294"/>
        <v>0.5359733852058528</v>
      </c>
      <c r="EM122" s="52">
        <f t="shared" ca="1" si="295"/>
        <v>0.69402924770783736</v>
      </c>
      <c r="EN122" s="52">
        <f t="shared" ca="1" si="296"/>
        <v>0.84342121668274117</v>
      </c>
      <c r="EO122" s="52">
        <f t="shared" ca="1" si="297"/>
        <v>0.98086766810420778</v>
      </c>
      <c r="EP122" s="52">
        <f t="shared" ca="1" si="298"/>
        <v>0.90516018255709885</v>
      </c>
      <c r="EQ122" s="52">
        <f t="shared" ca="1" si="299"/>
        <v>0.80038677202123076</v>
      </c>
      <c r="ER122" s="52">
        <f t="shared" ca="1" si="300"/>
        <v>0.70336342802337337</v>
      </c>
      <c r="ES122" s="52">
        <f t="shared" ca="1" si="301"/>
        <v>0.61510028429816077</v>
      </c>
      <c r="ET122" s="52">
        <f t="shared" ca="1" si="302"/>
        <v>0.54910611782950025</v>
      </c>
      <c r="EU122" s="52">
        <f t="shared" ca="1" si="303"/>
        <v>0.50343892619260133</v>
      </c>
      <c r="EV122" s="52">
        <f t="shared" ca="1" si="304"/>
        <v>0.46710023627532349</v>
      </c>
      <c r="EW122" s="52">
        <f t="shared" ca="1" si="305"/>
        <v>0.4357963064794218</v>
      </c>
      <c r="EX122" s="52">
        <f t="shared" ca="1" si="306"/>
        <v>0.41621226614166884</v>
      </c>
      <c r="EY122" s="52">
        <f t="shared" ca="1" si="307"/>
        <v>0.41349379013388621</v>
      </c>
      <c r="EZ122" s="52">
        <f t="shared" ca="1" si="308"/>
        <v>0.43361224042918645</v>
      </c>
      <c r="FA122" s="52">
        <f t="shared" ca="1" si="309"/>
        <v>0.47039072972217644</v>
      </c>
      <c r="FB122" s="52">
        <f t="shared" ca="1" si="310"/>
        <v>0.51564249598697542</v>
      </c>
      <c r="FC122" s="52">
        <f t="shared" ca="1" si="311"/>
        <v>0.56951028850236018</v>
      </c>
      <c r="FD122" s="52">
        <f t="shared" ca="1" si="312"/>
        <v>0.63036348761936589</v>
      </c>
      <c r="FE122" s="52">
        <f t="shared" ca="1" si="313"/>
        <v>0.69769259932366834</v>
      </c>
      <c r="FF122" s="52">
        <f t="shared" ca="1" si="314"/>
        <v>0.77600336523552316</v>
      </c>
      <c r="FG122" s="52">
        <f t="shared" ca="1" si="315"/>
        <v>0.86839970876799244</v>
      </c>
      <c r="FH122" s="52">
        <f t="shared" ca="1" si="316"/>
        <v>0.96228411734711017</v>
      </c>
      <c r="FI122" s="52">
        <f t="shared" ca="1" si="317"/>
        <v>0.94532260347211794</v>
      </c>
      <c r="FK122" s="52">
        <f t="shared" ca="1" si="318"/>
        <v>0.98086766810420778</v>
      </c>
      <c r="FL122" s="59">
        <f t="shared" ca="1" si="319"/>
        <v>10</v>
      </c>
      <c r="FM122" s="59" t="str">
        <f t="shared" ca="1" si="320"/>
        <v>Slope</v>
      </c>
      <c r="FN122" s="52">
        <f t="shared" ca="1" si="321"/>
        <v>0.7</v>
      </c>
      <c r="FP122" s="52">
        <f t="shared" ca="1" si="322"/>
        <v>0.33333333333333331</v>
      </c>
      <c r="FQ122" s="52">
        <f t="shared" ca="1" si="323"/>
        <v>0.33333333333333331</v>
      </c>
      <c r="FR122" s="52">
        <f t="shared" ca="1" si="324"/>
        <v>0.32222222222222219</v>
      </c>
      <c r="FS122" s="52">
        <f t="shared" ca="1" si="325"/>
        <v>0.31177707694802681</v>
      </c>
      <c r="FT122" s="52">
        <f t="shared" ca="1" si="326"/>
        <v>0.33553243982493469</v>
      </c>
      <c r="FU122" s="52">
        <f t="shared" ca="1" si="327"/>
        <v>0.36646141583625369</v>
      </c>
      <c r="FV122" s="52">
        <f t="shared" ca="1" si="328"/>
        <v>0.40368145523984722</v>
      </c>
      <c r="FW122" s="52">
        <f t="shared" ca="1" si="329"/>
        <v>0.44532446173528428</v>
      </c>
      <c r="FX122" s="52">
        <f t="shared" ca="1" si="330"/>
        <v>0.48689863812483464</v>
      </c>
      <c r="FY122" s="52">
        <f t="shared" ca="1" si="331"/>
        <v>0.52558485000535815</v>
      </c>
      <c r="FZ122" s="52">
        <f t="shared" ca="1" si="332"/>
        <v>0.56028922270140258</v>
      </c>
      <c r="GA122" s="52">
        <f t="shared" ca="1" si="333"/>
        <v>0.52394228307458846</v>
      </c>
      <c r="GB122" s="52">
        <f t="shared" ca="1" si="334"/>
        <v>0.47790670178485467</v>
      </c>
      <c r="GC122" s="52">
        <f t="shared" ca="1" si="335"/>
        <v>0.43445447600779108</v>
      </c>
      <c r="GD122" s="52">
        <f t="shared" ca="1" si="336"/>
        <v>0.39392231698827579</v>
      </c>
      <c r="GE122" s="52">
        <f t="shared" ca="1" si="337"/>
        <v>0.36081315038761119</v>
      </c>
      <c r="GF122" s="52">
        <f t="shared" ca="1" si="338"/>
        <v>0.33447964206420044</v>
      </c>
      <c r="GG122" s="52">
        <f t="shared" ca="1" si="339"/>
        <v>0.31125563431399672</v>
      </c>
      <c r="GH122" s="52">
        <f t="shared" ca="1" si="340"/>
        <v>0.28970987993758501</v>
      </c>
      <c r="GI122" s="52">
        <f t="shared" ca="1" si="341"/>
        <v>0.27207075538055625</v>
      </c>
      <c r="GJ122" s="52">
        <f t="shared" ca="1" si="342"/>
        <v>0.26005348560018426</v>
      </c>
      <c r="GK122" s="52">
        <f t="shared" ca="1" si="343"/>
        <v>0.25564852458750659</v>
      </c>
      <c r="GL122" s="52">
        <f t="shared" ca="1" si="344"/>
        <v>0.25679690990739212</v>
      </c>
      <c r="GM122" s="52">
        <f t="shared" ca="1" si="345"/>
        <v>0.26076972088454736</v>
      </c>
      <c r="GN122" s="52">
        <f t="shared" ca="1" si="346"/>
        <v>0.26761454061189782</v>
      </c>
      <c r="GO122" s="52">
        <f t="shared" ca="1" si="347"/>
        <v>0.27678782920645528</v>
      </c>
      <c r="GP122" s="52">
        <f t="shared" ca="1" si="348"/>
        <v>0.28811975533011164</v>
      </c>
      <c r="GQ122" s="52">
        <f t="shared" ca="1" si="349"/>
        <v>0.30311223285628547</v>
      </c>
      <c r="GR122" s="52">
        <f t="shared" ca="1" si="350"/>
        <v>0.32279990292266414</v>
      </c>
      <c r="GS122" s="52">
        <f t="shared" ca="1" si="351"/>
        <v>0.34298359467125888</v>
      </c>
      <c r="GT122" s="52">
        <f t="shared" ca="1" si="352"/>
        <v>0.32621864560181707</v>
      </c>
      <c r="GV122" s="52">
        <f t="shared" ca="1" si="353"/>
        <v>0.56028922270140258</v>
      </c>
      <c r="GW122" s="59">
        <f t="shared" ca="1" si="354"/>
        <v>10</v>
      </c>
      <c r="GX122" s="52">
        <f t="shared" ca="1" si="355"/>
        <v>0.98086766810420778</v>
      </c>
      <c r="GY122" s="52" t="str">
        <f t="shared" ca="1" si="356"/>
        <v>Slope</v>
      </c>
      <c r="GZ122" s="52">
        <f t="shared" ca="1" si="357"/>
        <v>0.7</v>
      </c>
      <c r="HB122" s="58">
        <f t="shared" si="358"/>
        <v>0.2</v>
      </c>
      <c r="HC122" s="58"/>
      <c r="HE122" s="52">
        <f t="shared" si="359"/>
        <v>1.0000000000000009E-2</v>
      </c>
      <c r="HF122" s="52">
        <f t="shared" si="360"/>
        <v>0</v>
      </c>
      <c r="HH122" s="52">
        <f t="shared" ca="1" si="361"/>
        <v>0.98086766810420778</v>
      </c>
      <c r="HI122" s="52" t="str">
        <f t="shared" ca="1" si="362"/>
        <v>Slope</v>
      </c>
      <c r="HJ122" s="59">
        <f t="shared" ca="1" si="363"/>
        <v>2</v>
      </c>
      <c r="HK122" s="52">
        <f t="shared" ca="1" si="364"/>
        <v>0.7</v>
      </c>
      <c r="HL122" s="52">
        <f t="shared" si="365"/>
        <v>0</v>
      </c>
      <c r="HM122" s="52">
        <f t="shared" si="366"/>
        <v>20</v>
      </c>
      <c r="HN122" s="52">
        <f t="shared" si="367"/>
        <v>-20</v>
      </c>
      <c r="HP122" s="52">
        <f t="shared" si="375"/>
        <v>0</v>
      </c>
      <c r="HR122" s="52">
        <f t="shared" si="368"/>
        <v>2.7395176645942244E-4</v>
      </c>
      <c r="HS122">
        <f t="shared" si="369"/>
        <v>5.833436036280672E-3</v>
      </c>
    </row>
    <row r="123" spans="1:227" x14ac:dyDescent="0.2">
      <c r="A123" s="45">
        <v>85</v>
      </c>
      <c r="B123" s="35">
        <f t="shared" si="214"/>
        <v>9.7222222222222328E-3</v>
      </c>
      <c r="C123" s="28">
        <v>20</v>
      </c>
      <c r="D123" s="95">
        <v>0</v>
      </c>
      <c r="E123" s="95">
        <v>999999</v>
      </c>
      <c r="F123" s="37">
        <f t="shared" si="202"/>
        <v>166666.5</v>
      </c>
      <c r="G123" s="38">
        <f t="shared" si="205"/>
        <v>0</v>
      </c>
      <c r="H123" s="102">
        <v>20</v>
      </c>
      <c r="I123" s="102">
        <v>2000</v>
      </c>
      <c r="J123" s="28">
        <v>20</v>
      </c>
      <c r="K123" s="126">
        <f t="shared" si="206"/>
        <v>0.2</v>
      </c>
      <c r="L123" s="30">
        <f t="shared" si="203"/>
        <v>0.2</v>
      </c>
      <c r="M123" s="101">
        <f t="shared" si="204"/>
        <v>20</v>
      </c>
      <c r="N123" s="103">
        <f t="shared" si="215"/>
        <v>0</v>
      </c>
      <c r="AD123" s="52">
        <f t="shared" ca="1" si="216"/>
        <v>0.99275955733887267</v>
      </c>
      <c r="AE123" s="52">
        <f t="shared" ca="1" si="216"/>
        <v>1.0000000000000004</v>
      </c>
      <c r="AF123" s="52">
        <f t="shared" ca="1" si="216"/>
        <v>0.99214982617861125</v>
      </c>
      <c r="AG123" s="52">
        <f t="shared" ca="1" si="207"/>
        <v>0.97010578126534774</v>
      </c>
      <c r="AH123" s="52">
        <f t="shared" ca="1" si="207"/>
        <v>0.93373615477911465</v>
      </c>
      <c r="AI123" s="52">
        <f t="shared" ca="1" si="207"/>
        <v>0.88135144357274708</v>
      </c>
      <c r="AJ123" s="52">
        <f t="shared" ca="1" si="207"/>
        <v>0.81098340790529333</v>
      </c>
      <c r="AK123" s="52">
        <f t="shared" ca="1" si="208"/>
        <v>0.71102830160251618</v>
      </c>
      <c r="AL123" s="52">
        <f t="shared" ca="1" si="208"/>
        <v>0.57147422112283452</v>
      </c>
      <c r="AM123" s="52">
        <f t="shared" ca="1" si="208"/>
        <v>0.38275268034740728</v>
      </c>
      <c r="AN123" s="52">
        <f t="shared" ca="1" si="208"/>
        <v>0.16925580001922619</v>
      </c>
      <c r="AO123" s="52">
        <f t="shared" ca="1" si="209"/>
        <v>-5.853920408212477E-2</v>
      </c>
      <c r="AP123" s="52">
        <f t="shared" ca="1" si="209"/>
        <v>-0.27561013137573614</v>
      </c>
      <c r="AQ123" s="52">
        <f t="shared" ca="1" si="209"/>
        <v>-0.45131011399322984</v>
      </c>
      <c r="AR123" s="52">
        <f t="shared" ca="1" si="209"/>
        <v>-0.56573184802718646</v>
      </c>
      <c r="AS123" s="52">
        <f t="shared" ca="1" si="210"/>
        <v>-0.64272822843130961</v>
      </c>
      <c r="AT123" s="52">
        <f t="shared" ca="1" si="210"/>
        <v>-0.70801403262966922</v>
      </c>
      <c r="AU123" s="52">
        <f t="shared" ca="1" si="210"/>
        <v>-0.7676820218092778</v>
      </c>
      <c r="AV123" s="52">
        <f t="shared" ca="1" si="210"/>
        <v>-0.81682879171341805</v>
      </c>
      <c r="AW123" s="52">
        <f t="shared" ca="1" si="211"/>
        <v>-0.86276973260251577</v>
      </c>
      <c r="AX123" s="52">
        <f t="shared" ca="1" si="211"/>
        <v>-0.90648320009864214</v>
      </c>
      <c r="AY123" s="52">
        <f t="shared" ca="1" si="211"/>
        <v>-0.94011145445137623</v>
      </c>
      <c r="AZ123" s="52">
        <f t="shared" ca="1" si="211"/>
        <v>-0.95613733078028673</v>
      </c>
      <c r="BA123" s="52">
        <f t="shared" ca="1" si="212"/>
        <v>-0.94559768999481486</v>
      </c>
      <c r="BB123" s="52">
        <f t="shared" ca="1" si="212"/>
        <v>-0.90620382905094787</v>
      </c>
      <c r="BC123" s="52">
        <f t="shared" ca="1" si="212"/>
        <v>-0.84100074294721727</v>
      </c>
      <c r="BD123" s="52">
        <f t="shared" ca="1" si="212"/>
        <v>-0.74855112200973262</v>
      </c>
      <c r="BE123" s="52">
        <f t="shared" ca="1" si="213"/>
        <v>-0.62637018722739735</v>
      </c>
      <c r="BF123" s="52">
        <f t="shared" ca="1" si="213"/>
        <v>-0.47412599838333169</v>
      </c>
      <c r="BG123" s="52">
        <f t="shared" ca="1" si="213"/>
        <v>-0.30001450876608532</v>
      </c>
      <c r="BH123" s="52">
        <f t="shared" ca="1" si="213"/>
        <v>-0.12340618037824838</v>
      </c>
      <c r="BJ123" s="52">
        <f t="shared" si="217"/>
        <v>0.01</v>
      </c>
      <c r="BK123" s="52">
        <f t="shared" si="218"/>
        <v>-1.0908632889510163E-2</v>
      </c>
      <c r="BL123" s="52">
        <f t="shared" si="219"/>
        <v>-5.454316444755082E-4</v>
      </c>
      <c r="BM123" s="52">
        <f t="shared" si="220"/>
        <v>-5.454316444755082E-4</v>
      </c>
      <c r="BN123" s="52">
        <f t="shared" si="221"/>
        <v>0</v>
      </c>
      <c r="BO123" s="52">
        <f t="shared" si="222"/>
        <v>0</v>
      </c>
      <c r="BP123" s="52">
        <f t="shared" si="223"/>
        <v>5.6135887444059016E-3</v>
      </c>
      <c r="BQ123" s="52">
        <f t="shared" si="224"/>
        <v>0.05</v>
      </c>
      <c r="BS123" s="52">
        <f t="shared" ca="1" si="225"/>
        <v>-1.1675652019198866</v>
      </c>
      <c r="BT123" s="52">
        <f t="shared" ca="1" si="226"/>
        <v>-1.0908632889510164</v>
      </c>
      <c r="BU123" s="52">
        <f t="shared" ca="1" si="227"/>
        <v>-0.99858588509021284</v>
      </c>
      <c r="BV123" s="52">
        <f t="shared" ca="1" si="228"/>
        <v>-0.89398646312615582</v>
      </c>
      <c r="BW123" s="52">
        <f t="shared" ca="1" si="229"/>
        <v>-0.76786620175886544</v>
      </c>
      <c r="BX123" s="52">
        <f t="shared" ca="1" si="230"/>
        <v>-0.62287275021475164</v>
      </c>
      <c r="BY123" s="52">
        <f t="shared" ca="1" si="231"/>
        <v>-0.46461039739510707</v>
      </c>
      <c r="BZ123" s="52">
        <f t="shared" ca="1" si="232"/>
        <v>-0.30655453489312251</v>
      </c>
      <c r="CA123" s="52">
        <f t="shared" ca="1" si="233"/>
        <v>-0.15716256591821881</v>
      </c>
      <c r="CB123" s="52">
        <f t="shared" ca="1" si="234"/>
        <v>-1.971611449675215E-2</v>
      </c>
      <c r="CC123" s="52">
        <f t="shared" ca="1" si="235"/>
        <v>9.4256034841941186E-2</v>
      </c>
      <c r="CD123" s="52">
        <f t="shared" ca="1" si="236"/>
        <v>0.19902944537780934</v>
      </c>
      <c r="CE123" s="52">
        <f t="shared" ca="1" si="237"/>
        <v>0.29605278937566665</v>
      </c>
      <c r="CF123" s="52">
        <f t="shared" ca="1" si="238"/>
        <v>0.38431593310087925</v>
      </c>
      <c r="CG123" s="52">
        <f t="shared" ca="1" si="239"/>
        <v>0.45031009956953988</v>
      </c>
      <c r="CH123" s="52">
        <f t="shared" ca="1" si="240"/>
        <v>0.49597729120643869</v>
      </c>
      <c r="CI123" s="52">
        <f t="shared" ca="1" si="241"/>
        <v>0.53231598112371659</v>
      </c>
      <c r="CJ123" s="52">
        <f t="shared" ca="1" si="242"/>
        <v>0.56361991091961827</v>
      </c>
      <c r="CK123" s="52">
        <f t="shared" ca="1" si="243"/>
        <v>0.58320395125737123</v>
      </c>
      <c r="CL123" s="52">
        <f t="shared" ca="1" si="244"/>
        <v>0.58592242726515387</v>
      </c>
      <c r="CM123" s="52">
        <f t="shared" ca="1" si="245"/>
        <v>0.56580397696985363</v>
      </c>
      <c r="CN123" s="52">
        <f t="shared" ca="1" si="246"/>
        <v>0.52902548767686364</v>
      </c>
      <c r="CO123" s="52">
        <f t="shared" ca="1" si="247"/>
        <v>0.48377372141206459</v>
      </c>
      <c r="CP123" s="52">
        <f t="shared" ca="1" si="248"/>
        <v>0.42990592889667989</v>
      </c>
      <c r="CQ123" s="52">
        <f t="shared" ca="1" si="249"/>
        <v>0.36905272977967418</v>
      </c>
      <c r="CR123" s="52">
        <f t="shared" ca="1" si="250"/>
        <v>0.30172361807537174</v>
      </c>
      <c r="CS123" s="52">
        <f t="shared" ca="1" si="251"/>
        <v>0.22341285216351683</v>
      </c>
      <c r="CT123" s="52">
        <f t="shared" ca="1" si="252"/>
        <v>0.13101650863104766</v>
      </c>
      <c r="CU123" s="52">
        <f t="shared" ca="1" si="253"/>
        <v>3.7132100051929857E-2</v>
      </c>
      <c r="CV123" s="52">
        <f t="shared" ca="1" si="254"/>
        <v>-5.5261179128842056E-2</v>
      </c>
      <c r="CW123" s="52">
        <f t="shared" ca="1" si="255"/>
        <v>-0.14026485710975625</v>
      </c>
      <c r="CY123" s="51" t="str">
        <f t="shared" ca="1" si="256"/>
        <v>Slope</v>
      </c>
      <c r="CZ123" s="51" t="str">
        <f t="shared" ca="1" si="257"/>
        <v>Slope</v>
      </c>
      <c r="DA123" s="51" t="str">
        <f t="shared" ca="1" si="258"/>
        <v>Slope</v>
      </c>
      <c r="DB123" s="51" t="str">
        <f t="shared" ca="1" si="259"/>
        <v>Slope</v>
      </c>
      <c r="DC123" s="51" t="str">
        <f t="shared" ca="1" si="260"/>
        <v>Slope</v>
      </c>
      <c r="DD123" s="51" t="str">
        <f t="shared" ca="1" si="261"/>
        <v>Slope</v>
      </c>
      <c r="DE123" s="51" t="str">
        <f t="shared" ca="1" si="262"/>
        <v>Slope</v>
      </c>
      <c r="DF123" s="51" t="str">
        <f t="shared" ca="1" si="263"/>
        <v>Slope</v>
      </c>
      <c r="DG123" s="51" t="str">
        <f t="shared" ca="1" si="264"/>
        <v>Slope</v>
      </c>
      <c r="DH123" s="51" t="str">
        <f t="shared" ca="1" si="265"/>
        <v>Slope</v>
      </c>
      <c r="DI123" s="51" t="str">
        <f t="shared" ca="1" si="266"/>
        <v>Slope</v>
      </c>
      <c r="DJ123" s="51" t="str">
        <f t="shared" ca="1" si="267"/>
        <v>Slope</v>
      </c>
      <c r="DK123" s="51" t="str">
        <f t="shared" ca="1" si="268"/>
        <v>Slope</v>
      </c>
      <c r="DL123" s="51" t="str">
        <f t="shared" ca="1" si="269"/>
        <v>Slope</v>
      </c>
      <c r="DM123" s="51" t="str">
        <f t="shared" ca="1" si="270"/>
        <v>Slope</v>
      </c>
      <c r="DN123" s="51" t="str">
        <f t="shared" ca="1" si="271"/>
        <v>Slope</v>
      </c>
      <c r="DO123" s="51" t="str">
        <f t="shared" ca="1" si="272"/>
        <v>Slope</v>
      </c>
      <c r="DP123" s="51" t="str">
        <f t="shared" ca="1" si="273"/>
        <v>Slope</v>
      </c>
      <c r="DQ123" s="51" t="str">
        <f t="shared" ca="1" si="274"/>
        <v>Slope</v>
      </c>
      <c r="DR123" s="51" t="str">
        <f t="shared" ca="1" si="275"/>
        <v>Slope</v>
      </c>
      <c r="DS123" s="51" t="str">
        <f t="shared" ca="1" si="276"/>
        <v>Slope</v>
      </c>
      <c r="DT123" s="51" t="str">
        <f t="shared" ca="1" si="277"/>
        <v>Slope</v>
      </c>
      <c r="DU123" s="51" t="str">
        <f t="shared" ca="1" si="278"/>
        <v>Slope</v>
      </c>
      <c r="DV123" s="51" t="str">
        <f t="shared" ca="1" si="279"/>
        <v>Slope</v>
      </c>
      <c r="DW123" s="51" t="str">
        <f t="shared" ca="1" si="280"/>
        <v>Slope</v>
      </c>
      <c r="DX123" s="51" t="str">
        <f t="shared" ca="1" si="281"/>
        <v>Slope</v>
      </c>
      <c r="DY123" s="51" t="str">
        <f t="shared" ca="1" si="282"/>
        <v>Slope</v>
      </c>
      <c r="DZ123" s="51" t="str">
        <f t="shared" ca="1" si="283"/>
        <v>Slope</v>
      </c>
      <c r="EA123" s="51" t="str">
        <f t="shared" ca="1" si="284"/>
        <v>Slope</v>
      </c>
      <c r="EB123" s="51" t="str">
        <f t="shared" ca="1" si="285"/>
        <v>Slope</v>
      </c>
      <c r="EC123" s="51" t="str">
        <f t="shared" ca="1" si="286"/>
        <v>Slope</v>
      </c>
      <c r="EE123" s="52">
        <f t="shared" ca="1" si="287"/>
        <v>0</v>
      </c>
      <c r="EF123" s="52">
        <f t="shared" ca="1" si="288"/>
        <v>0</v>
      </c>
      <c r="EG123" s="52">
        <f t="shared" ca="1" si="289"/>
        <v>1.95954655426267E-3</v>
      </c>
      <c r="EH123" s="52">
        <f t="shared" ca="1" si="290"/>
        <v>0.1065589685183197</v>
      </c>
      <c r="EI123" s="52">
        <f t="shared" ca="1" si="291"/>
        <v>0.23267922988561007</v>
      </c>
      <c r="EJ123" s="52">
        <f t="shared" ca="1" si="292"/>
        <v>0.37767268142972388</v>
      </c>
      <c r="EK123" s="52">
        <f t="shared" ca="1" si="293"/>
        <v>0.5359350342493685</v>
      </c>
      <c r="EL123" s="52">
        <f t="shared" ca="1" si="294"/>
        <v>0.69399089675135306</v>
      </c>
      <c r="EM123" s="52">
        <f t="shared" ca="1" si="295"/>
        <v>0.84338286572625676</v>
      </c>
      <c r="EN123" s="52">
        <f t="shared" ca="1" si="296"/>
        <v>0.98082931714772337</v>
      </c>
      <c r="EO123" s="52">
        <f t="shared" ca="1" si="297"/>
        <v>0.90519853351358326</v>
      </c>
      <c r="EP123" s="52">
        <f t="shared" ca="1" si="298"/>
        <v>0.80042512297771518</v>
      </c>
      <c r="EQ123" s="52">
        <f t="shared" ca="1" si="299"/>
        <v>0.70340177897985789</v>
      </c>
      <c r="ER123" s="52">
        <f t="shared" ca="1" si="300"/>
        <v>0.61513863525464529</v>
      </c>
      <c r="ES123" s="52">
        <f t="shared" ca="1" si="301"/>
        <v>0.54914446878598455</v>
      </c>
      <c r="ET123" s="52">
        <f t="shared" ca="1" si="302"/>
        <v>0.50347727714908586</v>
      </c>
      <c r="EU123" s="52">
        <f t="shared" ca="1" si="303"/>
        <v>0.4671385872318079</v>
      </c>
      <c r="EV123" s="52">
        <f t="shared" ca="1" si="304"/>
        <v>0.43583465743590621</v>
      </c>
      <c r="EW123" s="52">
        <f t="shared" ca="1" si="305"/>
        <v>0.41625061709815325</v>
      </c>
      <c r="EX123" s="52">
        <f t="shared" ca="1" si="306"/>
        <v>0.41353214109037062</v>
      </c>
      <c r="EY123" s="52">
        <f t="shared" ca="1" si="307"/>
        <v>0.43365059138567086</v>
      </c>
      <c r="EZ123" s="52">
        <f t="shared" ca="1" si="308"/>
        <v>0.47042908067866085</v>
      </c>
      <c r="FA123" s="52">
        <f t="shared" ca="1" si="309"/>
        <v>0.51568084694345995</v>
      </c>
      <c r="FB123" s="52">
        <f t="shared" ca="1" si="310"/>
        <v>0.5695486394588446</v>
      </c>
      <c r="FC123" s="52">
        <f t="shared" ca="1" si="311"/>
        <v>0.6304018385758503</v>
      </c>
      <c r="FD123" s="52">
        <f t="shared" ca="1" si="312"/>
        <v>0.69773095028015275</v>
      </c>
      <c r="FE123" s="52">
        <f t="shared" ca="1" si="313"/>
        <v>0.77604171619200768</v>
      </c>
      <c r="FF123" s="52">
        <f t="shared" ca="1" si="314"/>
        <v>0.86843805972447685</v>
      </c>
      <c r="FG123" s="52">
        <f t="shared" ca="1" si="315"/>
        <v>0.96232246830359469</v>
      </c>
      <c r="FH123" s="52">
        <f t="shared" ca="1" si="316"/>
        <v>0.94528425251563342</v>
      </c>
      <c r="FI123" s="52">
        <f t="shared" ca="1" si="317"/>
        <v>0.86028057453471929</v>
      </c>
      <c r="FK123" s="52">
        <f t="shared" ca="1" si="318"/>
        <v>0.98082931714772337</v>
      </c>
      <c r="FL123" s="59">
        <f t="shared" ca="1" si="319"/>
        <v>9</v>
      </c>
      <c r="FM123" s="59" t="str">
        <f t="shared" ca="1" si="320"/>
        <v>Slope</v>
      </c>
      <c r="FN123" s="52">
        <f t="shared" ca="1" si="321"/>
        <v>0.73333333333333339</v>
      </c>
      <c r="FP123" s="52">
        <f t="shared" ca="1" si="322"/>
        <v>0.33333333333333331</v>
      </c>
      <c r="FQ123" s="52">
        <f t="shared" ca="1" si="323"/>
        <v>0.33333333333333331</v>
      </c>
      <c r="FR123" s="52">
        <f t="shared" ca="1" si="324"/>
        <v>0.32287540440697643</v>
      </c>
      <c r="FS123" s="52">
        <f t="shared" ca="1" si="325"/>
        <v>0.34663076728388437</v>
      </c>
      <c r="FT123" s="52">
        <f t="shared" ca="1" si="326"/>
        <v>0.37755974329520336</v>
      </c>
      <c r="FU123" s="52">
        <f t="shared" ca="1" si="327"/>
        <v>0.41477978269879678</v>
      </c>
      <c r="FV123" s="52">
        <f t="shared" ca="1" si="328"/>
        <v>0.45642278919423396</v>
      </c>
      <c r="FW123" s="52">
        <f t="shared" ca="1" si="329"/>
        <v>0.49799696558378437</v>
      </c>
      <c r="FX123" s="52">
        <f t="shared" ca="1" si="330"/>
        <v>0.53668317746430771</v>
      </c>
      <c r="FY123" s="52">
        <f t="shared" ca="1" si="331"/>
        <v>0.57138755016035225</v>
      </c>
      <c r="FZ123" s="52">
        <f t="shared" ca="1" si="332"/>
        <v>0.53506617783786103</v>
      </c>
      <c r="GA123" s="52">
        <f t="shared" ca="1" si="333"/>
        <v>0.48903059654812731</v>
      </c>
      <c r="GB123" s="52">
        <f t="shared" ca="1" si="334"/>
        <v>0.44557837077106371</v>
      </c>
      <c r="GC123" s="52">
        <f t="shared" ca="1" si="335"/>
        <v>0.40504621175154842</v>
      </c>
      <c r="GD123" s="52">
        <f t="shared" ca="1" si="336"/>
        <v>0.37193704515088372</v>
      </c>
      <c r="GE123" s="52">
        <f t="shared" ca="1" si="337"/>
        <v>0.34560353682747302</v>
      </c>
      <c r="GF123" s="52">
        <f t="shared" ca="1" si="338"/>
        <v>0.3223795290772693</v>
      </c>
      <c r="GG123" s="52">
        <f t="shared" ca="1" si="339"/>
        <v>0.30083377470085759</v>
      </c>
      <c r="GH123" s="52">
        <f t="shared" ca="1" si="340"/>
        <v>0.28319465014382883</v>
      </c>
      <c r="GI123" s="52">
        <f t="shared" ca="1" si="341"/>
        <v>0.27117738036345684</v>
      </c>
      <c r="GJ123" s="52">
        <f t="shared" ca="1" si="342"/>
        <v>0.26677241935077917</v>
      </c>
      <c r="GK123" s="52">
        <f t="shared" ca="1" si="343"/>
        <v>0.2679208046706647</v>
      </c>
      <c r="GL123" s="52">
        <f t="shared" ca="1" si="344"/>
        <v>0.27189361564782</v>
      </c>
      <c r="GM123" s="52">
        <f t="shared" ca="1" si="345"/>
        <v>0.2787384353751704</v>
      </c>
      <c r="GN123" s="52">
        <f t="shared" ca="1" si="346"/>
        <v>0.28791172396972786</v>
      </c>
      <c r="GO123" s="52">
        <f t="shared" ca="1" si="347"/>
        <v>0.29924365009338422</v>
      </c>
      <c r="GP123" s="52">
        <f t="shared" ca="1" si="348"/>
        <v>0.31423612761955805</v>
      </c>
      <c r="GQ123" s="52">
        <f t="shared" ca="1" si="349"/>
        <v>0.33392379768593672</v>
      </c>
      <c r="GR123" s="52">
        <f t="shared" ca="1" si="350"/>
        <v>0.35410748943453152</v>
      </c>
      <c r="GS123" s="52">
        <f t="shared" ca="1" si="351"/>
        <v>0.33731697306076663</v>
      </c>
      <c r="GT123" s="52">
        <f t="shared" ca="1" si="352"/>
        <v>0.29787130262268419</v>
      </c>
      <c r="GV123" s="52">
        <f t="shared" ca="1" si="353"/>
        <v>0.57138755016035225</v>
      </c>
      <c r="GW123" s="59">
        <f t="shared" ca="1" si="354"/>
        <v>9</v>
      </c>
      <c r="GX123" s="52">
        <f t="shared" ca="1" si="355"/>
        <v>0.98082931714772337</v>
      </c>
      <c r="GY123" s="52" t="str">
        <f t="shared" ca="1" si="356"/>
        <v>Slope</v>
      </c>
      <c r="GZ123" s="52">
        <f t="shared" ca="1" si="357"/>
        <v>0.73333333333333339</v>
      </c>
      <c r="HB123" s="58">
        <f t="shared" si="358"/>
        <v>0.2</v>
      </c>
      <c r="HC123" s="58"/>
      <c r="HE123" s="52">
        <f t="shared" si="359"/>
        <v>1.0000000000000009E-2</v>
      </c>
      <c r="HF123" s="52">
        <f t="shared" si="360"/>
        <v>0</v>
      </c>
      <c r="HH123" s="52">
        <f t="shared" ca="1" si="361"/>
        <v>0.98082931714772337</v>
      </c>
      <c r="HI123" s="52" t="str">
        <f t="shared" ca="1" si="362"/>
        <v>Slope</v>
      </c>
      <c r="HJ123" s="59">
        <f t="shared" ca="1" si="363"/>
        <v>2</v>
      </c>
      <c r="HK123" s="52">
        <f t="shared" ca="1" si="364"/>
        <v>0.73333333333333339</v>
      </c>
      <c r="HL123" s="52">
        <f t="shared" si="365"/>
        <v>0</v>
      </c>
      <c r="HM123" s="52">
        <f t="shared" si="366"/>
        <v>20</v>
      </c>
      <c r="HN123" s="52">
        <f t="shared" si="367"/>
        <v>-20</v>
      </c>
      <c r="HP123" s="52">
        <f t="shared" si="375"/>
        <v>0</v>
      </c>
      <c r="HR123" s="52">
        <f t="shared" si="368"/>
        <v>2.5205718298394069E-4</v>
      </c>
      <c r="HS123">
        <f t="shared" si="369"/>
        <v>5.6135887444059016E-3</v>
      </c>
    </row>
    <row r="124" spans="1:227" x14ac:dyDescent="0.2">
      <c r="A124" s="45">
        <v>86</v>
      </c>
      <c r="B124" s="35">
        <f t="shared" si="214"/>
        <v>9.8379629629629737E-3</v>
      </c>
      <c r="C124" s="28">
        <v>20</v>
      </c>
      <c r="D124" s="95">
        <v>0</v>
      </c>
      <c r="E124" s="95">
        <v>999999</v>
      </c>
      <c r="F124" s="37">
        <f t="shared" si="202"/>
        <v>166666.5</v>
      </c>
      <c r="G124" s="38">
        <f t="shared" si="205"/>
        <v>0</v>
      </c>
      <c r="H124" s="102">
        <v>20</v>
      </c>
      <c r="I124" s="102">
        <v>2000</v>
      </c>
      <c r="J124" s="28">
        <v>20</v>
      </c>
      <c r="K124" s="126">
        <f t="shared" si="206"/>
        <v>0.2</v>
      </c>
      <c r="L124" s="30">
        <f t="shared" si="203"/>
        <v>0.2</v>
      </c>
      <c r="M124" s="101">
        <f t="shared" si="204"/>
        <v>20</v>
      </c>
      <c r="N124" s="103">
        <f t="shared" si="215"/>
        <v>0</v>
      </c>
      <c r="AD124" s="52">
        <f t="shared" ref="AD124:AF143" ca="1" si="378">CORREL( $K124:$K154, OFFSET( $M124:$M154, AD$5, 0 ) )</f>
        <v>0.99214982617861158</v>
      </c>
      <c r="AE124" s="52">
        <f t="shared" ca="1" si="378"/>
        <v>1.0000000000000007</v>
      </c>
      <c r="AF124" s="52">
        <f t="shared" ca="1" si="378"/>
        <v>0.99160351625783116</v>
      </c>
      <c r="AG124" s="52">
        <f t="shared" ca="1" si="207"/>
        <v>0.96647850731098062</v>
      </c>
      <c r="AH124" s="52">
        <f t="shared" ca="1" si="207"/>
        <v>0.9241339437713384</v>
      </c>
      <c r="AI124" s="52">
        <f t="shared" ca="1" si="207"/>
        <v>0.86465412475541625</v>
      </c>
      <c r="AJ124" s="52">
        <f t="shared" ca="1" si="207"/>
        <v>0.77736909376866825</v>
      </c>
      <c r="AK124" s="52">
        <f t="shared" ca="1" si="208"/>
        <v>0.65048707834871067</v>
      </c>
      <c r="AL124" s="52">
        <f t="shared" ca="1" si="208"/>
        <v>0.47174135708922221</v>
      </c>
      <c r="AM124" s="52">
        <f t="shared" ca="1" si="208"/>
        <v>0.26069525189710502</v>
      </c>
      <c r="AN124" s="52">
        <f t="shared" ca="1" si="208"/>
        <v>2.9111916745978333E-2</v>
      </c>
      <c r="AO124" s="52">
        <f t="shared" ca="1" si="209"/>
        <v>-0.1948909073484458</v>
      </c>
      <c r="AP124" s="52">
        <f t="shared" ca="1" si="209"/>
        <v>-0.37707255195468747</v>
      </c>
      <c r="AQ124" s="52">
        <f t="shared" ca="1" si="209"/>
        <v>-0.49492869426802816</v>
      </c>
      <c r="AR124" s="52">
        <f t="shared" ca="1" si="209"/>
        <v>-0.57377215862103925</v>
      </c>
      <c r="AS124" s="52">
        <f t="shared" ca="1" si="210"/>
        <v>-0.64097488398801694</v>
      </c>
      <c r="AT124" s="52">
        <f t="shared" ca="1" si="210"/>
        <v>-0.70496374814331331</v>
      </c>
      <c r="AU124" s="52">
        <f t="shared" ca="1" si="210"/>
        <v>-0.75814815319025297</v>
      </c>
      <c r="AV124" s="52">
        <f t="shared" ca="1" si="210"/>
        <v>-0.80911208998890272</v>
      </c>
      <c r="AW124" s="52">
        <f t="shared" ca="1" si="211"/>
        <v>-0.8593015416257761</v>
      </c>
      <c r="AX124" s="52">
        <f t="shared" ca="1" si="211"/>
        <v>-0.90329259853931465</v>
      </c>
      <c r="AY124" s="52">
        <f t="shared" ca="1" si="211"/>
        <v>-0.9353076205736286</v>
      </c>
      <c r="AZ124" s="52">
        <f t="shared" ca="1" si="211"/>
        <v>-0.94586927840471324</v>
      </c>
      <c r="BA124" s="52">
        <f t="shared" ca="1" si="212"/>
        <v>-0.92727540467924796</v>
      </c>
      <c r="BB124" s="52">
        <f t="shared" ca="1" si="212"/>
        <v>-0.87798822222821304</v>
      </c>
      <c r="BC124" s="52">
        <f t="shared" ca="1" si="212"/>
        <v>-0.79678233021670664</v>
      </c>
      <c r="BD124" s="52">
        <f t="shared" ca="1" si="212"/>
        <v>-0.68324242425595894</v>
      </c>
      <c r="BE124" s="52">
        <f t="shared" ca="1" si="213"/>
        <v>-0.5389724658464542</v>
      </c>
      <c r="BF124" s="52">
        <f t="shared" ca="1" si="213"/>
        <v>-0.37097219821484051</v>
      </c>
      <c r="BG124" s="52">
        <f t="shared" ca="1" si="213"/>
        <v>-0.20083923549116772</v>
      </c>
      <c r="BH124" s="52">
        <f t="shared" ca="1" si="213"/>
        <v>-3.5536373364359677E-2</v>
      </c>
      <c r="BJ124" s="52">
        <f t="shared" si="217"/>
        <v>0.01</v>
      </c>
      <c r="BK124" s="52">
        <f t="shared" si="218"/>
        <v>-9.985858850902125E-3</v>
      </c>
      <c r="BL124" s="52">
        <f t="shared" si="219"/>
        <v>-4.9929294254510656E-4</v>
      </c>
      <c r="BM124" s="52">
        <f t="shared" si="220"/>
        <v>-4.9929294254510656E-4</v>
      </c>
      <c r="BN124" s="52">
        <f t="shared" si="221"/>
        <v>0</v>
      </c>
      <c r="BO124" s="52">
        <f t="shared" si="222"/>
        <v>0</v>
      </c>
      <c r="BP124" s="52">
        <f t="shared" si="223"/>
        <v>5.3478727554175419E-3</v>
      </c>
      <c r="BQ124" s="52">
        <f t="shared" si="224"/>
        <v>0.05</v>
      </c>
      <c r="BS124" s="52">
        <f t="shared" ca="1" si="225"/>
        <v>-1.0908632889510164</v>
      </c>
      <c r="BT124" s="52">
        <f t="shared" ca="1" si="226"/>
        <v>-0.99858588509021284</v>
      </c>
      <c r="BU124" s="52">
        <f t="shared" ca="1" si="227"/>
        <v>-0.89398646312615582</v>
      </c>
      <c r="BV124" s="52">
        <f t="shared" ca="1" si="228"/>
        <v>-0.76786620175886544</v>
      </c>
      <c r="BW124" s="52">
        <f t="shared" ca="1" si="229"/>
        <v>-0.62287275021475164</v>
      </c>
      <c r="BX124" s="52">
        <f t="shared" ca="1" si="230"/>
        <v>-0.46461039739510707</v>
      </c>
      <c r="BY124" s="52">
        <f t="shared" ca="1" si="231"/>
        <v>-0.30655453489312251</v>
      </c>
      <c r="BZ124" s="52">
        <f t="shared" ca="1" si="232"/>
        <v>-0.15716256591821881</v>
      </c>
      <c r="CA124" s="52">
        <f t="shared" ca="1" si="233"/>
        <v>-1.971611449675215E-2</v>
      </c>
      <c r="CB124" s="52">
        <f t="shared" ca="1" si="234"/>
        <v>9.4256034841941186E-2</v>
      </c>
      <c r="CC124" s="52">
        <f t="shared" ca="1" si="235"/>
        <v>0.19902944537780934</v>
      </c>
      <c r="CD124" s="52">
        <f t="shared" ca="1" si="236"/>
        <v>0.29605278937566665</v>
      </c>
      <c r="CE124" s="52">
        <f t="shared" ca="1" si="237"/>
        <v>0.38431593310087925</v>
      </c>
      <c r="CF124" s="52">
        <f t="shared" ca="1" si="238"/>
        <v>0.45031009956953988</v>
      </c>
      <c r="CG124" s="52">
        <f t="shared" ca="1" si="239"/>
        <v>0.49597729120643869</v>
      </c>
      <c r="CH124" s="52">
        <f t="shared" ca="1" si="240"/>
        <v>0.53231598112371659</v>
      </c>
      <c r="CI124" s="52">
        <f t="shared" ca="1" si="241"/>
        <v>0.56361991091961827</v>
      </c>
      <c r="CJ124" s="52">
        <f t="shared" ca="1" si="242"/>
        <v>0.58320395125737123</v>
      </c>
      <c r="CK124" s="52">
        <f t="shared" ca="1" si="243"/>
        <v>0.58592242726515387</v>
      </c>
      <c r="CL124" s="52">
        <f t="shared" ca="1" si="244"/>
        <v>0.56580397696985363</v>
      </c>
      <c r="CM124" s="52">
        <f t="shared" ca="1" si="245"/>
        <v>0.52902548767686364</v>
      </c>
      <c r="CN124" s="52">
        <f t="shared" ca="1" si="246"/>
        <v>0.48377372141206459</v>
      </c>
      <c r="CO124" s="52">
        <f t="shared" ca="1" si="247"/>
        <v>0.42990592889667989</v>
      </c>
      <c r="CP124" s="52">
        <f t="shared" ca="1" si="248"/>
        <v>0.36905272977967418</v>
      </c>
      <c r="CQ124" s="52">
        <f t="shared" ca="1" si="249"/>
        <v>0.30172361807537174</v>
      </c>
      <c r="CR124" s="52">
        <f t="shared" ca="1" si="250"/>
        <v>0.22341285216351683</v>
      </c>
      <c r="CS124" s="52">
        <f t="shared" ca="1" si="251"/>
        <v>0.13101650863104766</v>
      </c>
      <c r="CT124" s="52">
        <f t="shared" ca="1" si="252"/>
        <v>3.7132100051929857E-2</v>
      </c>
      <c r="CU124" s="52">
        <f t="shared" ca="1" si="253"/>
        <v>-5.5261179128842056E-2</v>
      </c>
      <c r="CV124" s="52">
        <f t="shared" ca="1" si="254"/>
        <v>-0.14026485710975625</v>
      </c>
      <c r="CW124" s="52">
        <f t="shared" ca="1" si="255"/>
        <v>-0.21368556495215146</v>
      </c>
      <c r="CY124" s="51" t="str">
        <f t="shared" ca="1" si="256"/>
        <v>Slope</v>
      </c>
      <c r="CZ124" s="51" t="str">
        <f t="shared" ca="1" si="257"/>
        <v>Slope</v>
      </c>
      <c r="DA124" s="51" t="str">
        <f t="shared" ca="1" si="258"/>
        <v>Slope</v>
      </c>
      <c r="DB124" s="51" t="str">
        <f t="shared" ca="1" si="259"/>
        <v>Slope</v>
      </c>
      <c r="DC124" s="51" t="str">
        <f t="shared" ca="1" si="260"/>
        <v>Slope</v>
      </c>
      <c r="DD124" s="51" t="str">
        <f t="shared" ca="1" si="261"/>
        <v>Slope</v>
      </c>
      <c r="DE124" s="51" t="str">
        <f t="shared" ca="1" si="262"/>
        <v>Slope</v>
      </c>
      <c r="DF124" s="51" t="str">
        <f t="shared" ca="1" si="263"/>
        <v>Slope</v>
      </c>
      <c r="DG124" s="51" t="str">
        <f t="shared" ca="1" si="264"/>
        <v>Slope</v>
      </c>
      <c r="DH124" s="51" t="str">
        <f t="shared" ca="1" si="265"/>
        <v>Slope</v>
      </c>
      <c r="DI124" s="51" t="str">
        <f t="shared" ca="1" si="266"/>
        <v>Slope</v>
      </c>
      <c r="DJ124" s="51" t="str">
        <f t="shared" ca="1" si="267"/>
        <v>Slope</v>
      </c>
      <c r="DK124" s="51" t="str">
        <f t="shared" ca="1" si="268"/>
        <v>Slope</v>
      </c>
      <c r="DL124" s="51" t="str">
        <f t="shared" ca="1" si="269"/>
        <v>Slope</v>
      </c>
      <c r="DM124" s="51" t="str">
        <f t="shared" ca="1" si="270"/>
        <v>Slope</v>
      </c>
      <c r="DN124" s="51" t="str">
        <f t="shared" ca="1" si="271"/>
        <v>Slope</v>
      </c>
      <c r="DO124" s="51" t="str">
        <f t="shared" ca="1" si="272"/>
        <v>Slope</v>
      </c>
      <c r="DP124" s="51" t="str">
        <f t="shared" ca="1" si="273"/>
        <v>Slope</v>
      </c>
      <c r="DQ124" s="51" t="str">
        <f t="shared" ca="1" si="274"/>
        <v>Slope</v>
      </c>
      <c r="DR124" s="51" t="str">
        <f t="shared" ca="1" si="275"/>
        <v>Slope</v>
      </c>
      <c r="DS124" s="51" t="str">
        <f t="shared" ca="1" si="276"/>
        <v>Slope</v>
      </c>
      <c r="DT124" s="51" t="str">
        <f t="shared" ca="1" si="277"/>
        <v>Slope</v>
      </c>
      <c r="DU124" s="51" t="str">
        <f t="shared" ca="1" si="278"/>
        <v>Slope</v>
      </c>
      <c r="DV124" s="51" t="str">
        <f t="shared" ca="1" si="279"/>
        <v>Slope</v>
      </c>
      <c r="DW124" s="51" t="str">
        <f t="shared" ca="1" si="280"/>
        <v>Slope</v>
      </c>
      <c r="DX124" s="51" t="str">
        <f t="shared" ca="1" si="281"/>
        <v>Slope</v>
      </c>
      <c r="DY124" s="51" t="str">
        <f t="shared" ca="1" si="282"/>
        <v>Slope</v>
      </c>
      <c r="DZ124" s="51" t="str">
        <f t="shared" ca="1" si="283"/>
        <v>Slope</v>
      </c>
      <c r="EA124" s="51" t="str">
        <f t="shared" ca="1" si="284"/>
        <v>Slope</v>
      </c>
      <c r="EB124" s="51" t="str">
        <f t="shared" ca="1" si="285"/>
        <v>Slope</v>
      </c>
      <c r="EC124" s="51" t="str">
        <f t="shared" ca="1" si="286"/>
        <v>Slope</v>
      </c>
      <c r="EE124" s="52">
        <f t="shared" ca="1" si="287"/>
        <v>0</v>
      </c>
      <c r="EF124" s="52">
        <f t="shared" ca="1" si="288"/>
        <v>1.9134078523322939E-3</v>
      </c>
      <c r="EG124" s="52">
        <f t="shared" ca="1" si="289"/>
        <v>0.10651282981638932</v>
      </c>
      <c r="EH124" s="52">
        <f t="shared" ca="1" si="290"/>
        <v>0.2326330911836797</v>
      </c>
      <c r="EI124" s="52">
        <f t="shared" ca="1" si="291"/>
        <v>0.3776265427277935</v>
      </c>
      <c r="EJ124" s="52">
        <f t="shared" ca="1" si="292"/>
        <v>0.53588889554743802</v>
      </c>
      <c r="EK124" s="52">
        <f t="shared" ca="1" si="293"/>
        <v>0.69394475804942257</v>
      </c>
      <c r="EL124" s="52">
        <f t="shared" ca="1" si="294"/>
        <v>0.84333672702432627</v>
      </c>
      <c r="EM124" s="52">
        <f t="shared" ca="1" si="295"/>
        <v>0.98078317844579299</v>
      </c>
      <c r="EN124" s="52">
        <f t="shared" ca="1" si="296"/>
        <v>0.90524467221551375</v>
      </c>
      <c r="EO124" s="52">
        <f t="shared" ca="1" si="297"/>
        <v>0.80047126167964555</v>
      </c>
      <c r="EP124" s="52">
        <f t="shared" ca="1" si="298"/>
        <v>0.70344791768178827</v>
      </c>
      <c r="EQ124" s="52">
        <f t="shared" ca="1" si="299"/>
        <v>0.61518477395657567</v>
      </c>
      <c r="ER124" s="52">
        <f t="shared" ca="1" si="300"/>
        <v>0.54919060748791504</v>
      </c>
      <c r="ES124" s="52">
        <f t="shared" ca="1" si="301"/>
        <v>0.50352341585101623</v>
      </c>
      <c r="ET124" s="52">
        <f t="shared" ca="1" si="302"/>
        <v>0.46718472593373828</v>
      </c>
      <c r="EU124" s="52">
        <f t="shared" ca="1" si="303"/>
        <v>0.43588079613783659</v>
      </c>
      <c r="EV124" s="52">
        <f t="shared" ca="1" si="304"/>
        <v>0.41629675580008363</v>
      </c>
      <c r="EW124" s="52">
        <f t="shared" ca="1" si="305"/>
        <v>0.413578279792301</v>
      </c>
      <c r="EX124" s="52">
        <f t="shared" ca="1" si="306"/>
        <v>0.43369673008760123</v>
      </c>
      <c r="EY124" s="52">
        <f t="shared" ca="1" si="307"/>
        <v>0.47047521938059123</v>
      </c>
      <c r="EZ124" s="52">
        <f t="shared" ca="1" si="308"/>
        <v>0.51572698564539032</v>
      </c>
      <c r="FA124" s="52">
        <f t="shared" ca="1" si="309"/>
        <v>0.56959477816077508</v>
      </c>
      <c r="FB124" s="52">
        <f t="shared" ca="1" si="310"/>
        <v>0.63044797727778068</v>
      </c>
      <c r="FC124" s="52">
        <f t="shared" ca="1" si="311"/>
        <v>0.69777708898208313</v>
      </c>
      <c r="FD124" s="52">
        <f t="shared" ca="1" si="312"/>
        <v>0.77608785489393806</v>
      </c>
      <c r="FE124" s="52">
        <f t="shared" ca="1" si="313"/>
        <v>0.86848419842640723</v>
      </c>
      <c r="FF124" s="52">
        <f t="shared" ca="1" si="314"/>
        <v>0.96236860700552507</v>
      </c>
      <c r="FG124" s="52">
        <f t="shared" ca="1" si="315"/>
        <v>0.94523811381370304</v>
      </c>
      <c r="FH124" s="52">
        <f t="shared" ca="1" si="316"/>
        <v>0.86023443583278891</v>
      </c>
      <c r="FI124" s="52">
        <f t="shared" ca="1" si="317"/>
        <v>0.78681372799039362</v>
      </c>
      <c r="FK124" s="52">
        <f t="shared" ca="1" si="318"/>
        <v>0.98078317844579299</v>
      </c>
      <c r="FL124" s="59">
        <f t="shared" ca="1" si="319"/>
        <v>8</v>
      </c>
      <c r="FM124" s="59" t="str">
        <f t="shared" ca="1" si="320"/>
        <v>Slope</v>
      </c>
      <c r="FN124" s="52">
        <f t="shared" ca="1" si="321"/>
        <v>0.76666666666666661</v>
      </c>
      <c r="FP124" s="52">
        <f t="shared" ca="1" si="322"/>
        <v>0.33333333333333331</v>
      </c>
      <c r="FQ124" s="52">
        <f t="shared" ca="1" si="323"/>
        <v>0.33397113595077743</v>
      </c>
      <c r="FR124" s="52">
        <f t="shared" ca="1" si="324"/>
        <v>0.35772649882768531</v>
      </c>
      <c r="FS124" s="52">
        <f t="shared" ca="1" si="325"/>
        <v>0.38865547483900431</v>
      </c>
      <c r="FT124" s="52">
        <f t="shared" ca="1" si="326"/>
        <v>0.42587551424259784</v>
      </c>
      <c r="FU124" s="52">
        <f t="shared" ca="1" si="327"/>
        <v>0.46751852073803485</v>
      </c>
      <c r="FV124" s="52">
        <f t="shared" ca="1" si="328"/>
        <v>0.50909269712758531</v>
      </c>
      <c r="FW124" s="52">
        <f t="shared" ca="1" si="329"/>
        <v>0.54777890900810866</v>
      </c>
      <c r="FX124" s="52">
        <f t="shared" ca="1" si="330"/>
        <v>0.5824832817041532</v>
      </c>
      <c r="FY124" s="52">
        <f t="shared" ca="1" si="331"/>
        <v>0.54619266851628234</v>
      </c>
      <c r="FZ124" s="52">
        <f t="shared" ca="1" si="332"/>
        <v>0.5001570872265485</v>
      </c>
      <c r="GA124" s="52">
        <f t="shared" ca="1" si="333"/>
        <v>0.45670486144948497</v>
      </c>
      <c r="GB124" s="52">
        <f t="shared" ca="1" si="334"/>
        <v>0.41617270242996962</v>
      </c>
      <c r="GC124" s="52">
        <f t="shared" ca="1" si="335"/>
        <v>0.38306353582930497</v>
      </c>
      <c r="GD124" s="52">
        <f t="shared" ca="1" si="336"/>
        <v>0.35673002750589428</v>
      </c>
      <c r="GE124" s="52">
        <f t="shared" ca="1" si="337"/>
        <v>0.3335060197556905</v>
      </c>
      <c r="GF124" s="52">
        <f t="shared" ca="1" si="338"/>
        <v>0.31196026537927884</v>
      </c>
      <c r="GG124" s="52">
        <f t="shared" ca="1" si="339"/>
        <v>0.29432114082225008</v>
      </c>
      <c r="GH124" s="52">
        <f t="shared" ca="1" si="340"/>
        <v>0.2823038710418781</v>
      </c>
      <c r="GI124" s="52">
        <f t="shared" ca="1" si="341"/>
        <v>0.27789891002920042</v>
      </c>
      <c r="GJ124" s="52">
        <f t="shared" ca="1" si="342"/>
        <v>0.27904729534908596</v>
      </c>
      <c r="GK124" s="52">
        <f t="shared" ca="1" si="343"/>
        <v>0.28302010632624119</v>
      </c>
      <c r="GL124" s="52">
        <f t="shared" ca="1" si="344"/>
        <v>0.28986492605359171</v>
      </c>
      <c r="GM124" s="52">
        <f t="shared" ca="1" si="345"/>
        <v>0.29903821464814911</v>
      </c>
      <c r="GN124" s="52">
        <f t="shared" ca="1" si="346"/>
        <v>0.31037014077180547</v>
      </c>
      <c r="GO124" s="52">
        <f t="shared" ca="1" si="347"/>
        <v>0.3253626182979793</v>
      </c>
      <c r="GP124" s="52">
        <f t="shared" ca="1" si="348"/>
        <v>0.34505028836435792</v>
      </c>
      <c r="GQ124" s="52">
        <f t="shared" ca="1" si="349"/>
        <v>0.36523398011295277</v>
      </c>
      <c r="GR124" s="52">
        <f t="shared" ca="1" si="350"/>
        <v>0.34841270460456764</v>
      </c>
      <c r="GS124" s="52">
        <f t="shared" ca="1" si="351"/>
        <v>0.30896703416648513</v>
      </c>
      <c r="GT124" s="52">
        <f t="shared" ca="1" si="352"/>
        <v>0.27338235377457565</v>
      </c>
      <c r="GV124" s="52">
        <f t="shared" ca="1" si="353"/>
        <v>0.5824832817041532</v>
      </c>
      <c r="GW124" s="59">
        <f t="shared" ca="1" si="354"/>
        <v>8</v>
      </c>
      <c r="GX124" s="52">
        <f t="shared" ca="1" si="355"/>
        <v>0.98078317844579299</v>
      </c>
      <c r="GY124" s="52" t="str">
        <f t="shared" ca="1" si="356"/>
        <v>Slope</v>
      </c>
      <c r="GZ124" s="52">
        <f t="shared" ca="1" si="357"/>
        <v>0.76666666666666661</v>
      </c>
      <c r="HB124" s="58">
        <f t="shared" si="358"/>
        <v>0.2</v>
      </c>
      <c r="HC124" s="58"/>
      <c r="HE124" s="52">
        <f t="shared" si="359"/>
        <v>1.0000000000000009E-2</v>
      </c>
      <c r="HF124" s="52">
        <f t="shared" si="360"/>
        <v>0</v>
      </c>
      <c r="HH124" s="52">
        <f t="shared" ca="1" si="361"/>
        <v>0.98078317844579299</v>
      </c>
      <c r="HI124" s="52" t="str">
        <f t="shared" ca="1" si="362"/>
        <v>Slope</v>
      </c>
      <c r="HJ124" s="59">
        <f t="shared" ca="1" si="363"/>
        <v>2</v>
      </c>
      <c r="HK124" s="52">
        <f t="shared" ca="1" si="364"/>
        <v>0.76666666666666661</v>
      </c>
      <c r="HL124" s="52">
        <f t="shared" si="365"/>
        <v>0</v>
      </c>
      <c r="HM124" s="52">
        <f t="shared" si="366"/>
        <v>20</v>
      </c>
      <c r="HN124" s="52">
        <f t="shared" si="367"/>
        <v>-20</v>
      </c>
      <c r="HP124" s="52">
        <f t="shared" si="375"/>
        <v>0</v>
      </c>
      <c r="HR124" s="52">
        <f t="shared" si="368"/>
        <v>2.3105872095175101E-4</v>
      </c>
      <c r="HS124">
        <f t="shared" si="369"/>
        <v>5.3478727554175419E-3</v>
      </c>
    </row>
    <row r="125" spans="1:227" x14ac:dyDescent="0.2">
      <c r="A125" s="45">
        <v>87</v>
      </c>
      <c r="B125" s="35">
        <f t="shared" si="214"/>
        <v>9.9537037037037146E-3</v>
      </c>
      <c r="C125" s="28">
        <v>20</v>
      </c>
      <c r="D125" s="95">
        <v>0</v>
      </c>
      <c r="E125" s="95">
        <v>999999</v>
      </c>
      <c r="F125" s="37">
        <f t="shared" si="202"/>
        <v>166666.5</v>
      </c>
      <c r="G125" s="38">
        <f t="shared" si="205"/>
        <v>0</v>
      </c>
      <c r="H125" s="102">
        <v>20</v>
      </c>
      <c r="I125" s="102">
        <v>2000</v>
      </c>
      <c r="J125" s="28">
        <v>20</v>
      </c>
      <c r="K125" s="126">
        <f t="shared" si="206"/>
        <v>0.2</v>
      </c>
      <c r="L125" s="30">
        <f t="shared" si="203"/>
        <v>0.2</v>
      </c>
      <c r="M125" s="101">
        <f t="shared" si="204"/>
        <v>20</v>
      </c>
      <c r="N125" s="103">
        <f t="shared" si="215"/>
        <v>0</v>
      </c>
      <c r="AD125" s="52">
        <f t="shared" ca="1" si="378"/>
        <v>0.99160351625783116</v>
      </c>
      <c r="AE125" s="52">
        <f t="shared" ca="1" si="378"/>
        <v>1</v>
      </c>
      <c r="AF125" s="52">
        <f t="shared" ca="1" si="378"/>
        <v>0.98995852417147012</v>
      </c>
      <c r="AG125" s="52">
        <f t="shared" ca="1" si="207"/>
        <v>0.9599916392555089</v>
      </c>
      <c r="AH125" s="52">
        <f t="shared" ca="1" si="207"/>
        <v>0.91145439277557638</v>
      </c>
      <c r="AI125" s="52">
        <f t="shared" ca="1" si="207"/>
        <v>0.83674034083146642</v>
      </c>
      <c r="AJ125" s="52">
        <f t="shared" ca="1" si="207"/>
        <v>0.72429588038823389</v>
      </c>
      <c r="AK125" s="52">
        <f t="shared" ca="1" si="208"/>
        <v>0.55867613826157758</v>
      </c>
      <c r="AL125" s="52">
        <f t="shared" ca="1" si="208"/>
        <v>0.35603434649102766</v>
      </c>
      <c r="AM125" s="52">
        <f t="shared" ca="1" si="208"/>
        <v>0.12365663808787655</v>
      </c>
      <c r="AN125" s="52">
        <f t="shared" ca="1" si="208"/>
        <v>-0.10778416221671515</v>
      </c>
      <c r="AO125" s="52">
        <f t="shared" ca="1" si="209"/>
        <v>-0.29916594628748289</v>
      </c>
      <c r="AP125" s="52">
        <f t="shared" ca="1" si="209"/>
        <v>-0.42209882589747744</v>
      </c>
      <c r="AQ125" s="52">
        <f t="shared" ca="1" si="209"/>
        <v>-0.5018328760521058</v>
      </c>
      <c r="AR125" s="52">
        <f t="shared" ca="1" si="209"/>
        <v>-0.57005603161900809</v>
      </c>
      <c r="AS125" s="52">
        <f t="shared" ca="1" si="210"/>
        <v>-0.63607519784105959</v>
      </c>
      <c r="AT125" s="52">
        <f t="shared" ca="1" si="210"/>
        <v>-0.69252814600570523</v>
      </c>
      <c r="AU125" s="52">
        <f t="shared" ca="1" si="210"/>
        <v>-0.74710241162469393</v>
      </c>
      <c r="AV125" s="52">
        <f t="shared" ca="1" si="210"/>
        <v>-0.80305355958147495</v>
      </c>
      <c r="AW125" s="52">
        <f t="shared" ca="1" si="211"/>
        <v>-0.85536317676356843</v>
      </c>
      <c r="AX125" s="52">
        <f t="shared" ca="1" si="211"/>
        <v>-0.8998555320390611</v>
      </c>
      <c r="AY125" s="52">
        <f t="shared" ca="1" si="211"/>
        <v>-0.92843762417322939</v>
      </c>
      <c r="AZ125" s="52">
        <f t="shared" ca="1" si="211"/>
        <v>-0.93301240534131147</v>
      </c>
      <c r="BA125" s="52">
        <f t="shared" ca="1" si="212"/>
        <v>-0.90562352327458584</v>
      </c>
      <c r="BB125" s="52">
        <f t="shared" ca="1" si="212"/>
        <v>-0.84034827119172817</v>
      </c>
      <c r="BC125" s="52">
        <f t="shared" ca="1" si="212"/>
        <v>-0.73712023876362287</v>
      </c>
      <c r="BD125" s="52">
        <f t="shared" ca="1" si="212"/>
        <v>-0.60115449711623548</v>
      </c>
      <c r="BE125" s="52">
        <f t="shared" ca="1" si="213"/>
        <v>-0.4402815510445825</v>
      </c>
      <c r="BF125" s="52">
        <f t="shared" ca="1" si="213"/>
        <v>-0.27521298687833201</v>
      </c>
      <c r="BG125" s="52">
        <f t="shared" ca="1" si="213"/>
        <v>-0.11544779066332841</v>
      </c>
      <c r="BH125" s="52">
        <f t="shared" ca="1" si="213"/>
        <v>3.9720585615456758E-2</v>
      </c>
      <c r="BJ125" s="52">
        <f t="shared" si="217"/>
        <v>0.01</v>
      </c>
      <c r="BK125" s="52">
        <f t="shared" si="218"/>
        <v>-8.9398646312615574E-3</v>
      </c>
      <c r="BL125" s="52">
        <f t="shared" si="219"/>
        <v>-4.4699323156307776E-4</v>
      </c>
      <c r="BM125" s="52">
        <f t="shared" si="220"/>
        <v>-4.4699323156307776E-4</v>
      </c>
      <c r="BN125" s="52">
        <f t="shared" si="221"/>
        <v>0</v>
      </c>
      <c r="BO125" s="52">
        <f t="shared" si="222"/>
        <v>0</v>
      </c>
      <c r="BP125" s="52">
        <f t="shared" si="223"/>
        <v>5.0360895018633457E-3</v>
      </c>
      <c r="BQ125" s="52">
        <f t="shared" si="224"/>
        <v>0.05</v>
      </c>
      <c r="BS125" s="52">
        <f t="shared" ca="1" si="225"/>
        <v>-0.99858588509021284</v>
      </c>
      <c r="BT125" s="52">
        <f t="shared" ca="1" si="226"/>
        <v>-0.89398646312615582</v>
      </c>
      <c r="BU125" s="52">
        <f t="shared" ca="1" si="227"/>
        <v>-0.76786620175886544</v>
      </c>
      <c r="BV125" s="52">
        <f t="shared" ca="1" si="228"/>
        <v>-0.62287275021475164</v>
      </c>
      <c r="BW125" s="52">
        <f t="shared" ca="1" si="229"/>
        <v>-0.46461039739510707</v>
      </c>
      <c r="BX125" s="52">
        <f t="shared" ca="1" si="230"/>
        <v>-0.30655453489312251</v>
      </c>
      <c r="BY125" s="52">
        <f t="shared" ca="1" si="231"/>
        <v>-0.15716256591821881</v>
      </c>
      <c r="BZ125" s="52">
        <f t="shared" ca="1" si="232"/>
        <v>-1.971611449675215E-2</v>
      </c>
      <c r="CA125" s="52">
        <f t="shared" ca="1" si="233"/>
        <v>9.4256034841941186E-2</v>
      </c>
      <c r="CB125" s="52">
        <f t="shared" ca="1" si="234"/>
        <v>0.19902944537780934</v>
      </c>
      <c r="CC125" s="52">
        <f t="shared" ca="1" si="235"/>
        <v>0.29605278937566665</v>
      </c>
      <c r="CD125" s="52">
        <f t="shared" ca="1" si="236"/>
        <v>0.38431593310087925</v>
      </c>
      <c r="CE125" s="52">
        <f t="shared" ca="1" si="237"/>
        <v>0.45031009956953988</v>
      </c>
      <c r="CF125" s="52">
        <f t="shared" ca="1" si="238"/>
        <v>0.49597729120643869</v>
      </c>
      <c r="CG125" s="52">
        <f t="shared" ca="1" si="239"/>
        <v>0.53231598112371659</v>
      </c>
      <c r="CH125" s="52">
        <f t="shared" ca="1" si="240"/>
        <v>0.56361991091961827</v>
      </c>
      <c r="CI125" s="52">
        <f t="shared" ca="1" si="241"/>
        <v>0.58320395125737123</v>
      </c>
      <c r="CJ125" s="52">
        <f t="shared" ca="1" si="242"/>
        <v>0.58592242726515387</v>
      </c>
      <c r="CK125" s="52">
        <f t="shared" ca="1" si="243"/>
        <v>0.56580397696985363</v>
      </c>
      <c r="CL125" s="52">
        <f t="shared" ca="1" si="244"/>
        <v>0.52902548767686364</v>
      </c>
      <c r="CM125" s="52">
        <f t="shared" ca="1" si="245"/>
        <v>0.48377372141206459</v>
      </c>
      <c r="CN125" s="52">
        <f t="shared" ca="1" si="246"/>
        <v>0.42990592889667989</v>
      </c>
      <c r="CO125" s="52">
        <f t="shared" ca="1" si="247"/>
        <v>0.36905272977967418</v>
      </c>
      <c r="CP125" s="52">
        <f t="shared" ca="1" si="248"/>
        <v>0.30172361807537174</v>
      </c>
      <c r="CQ125" s="52">
        <f t="shared" ca="1" si="249"/>
        <v>0.22341285216351683</v>
      </c>
      <c r="CR125" s="52">
        <f t="shared" ca="1" si="250"/>
        <v>0.13101650863104766</v>
      </c>
      <c r="CS125" s="52">
        <f t="shared" ca="1" si="251"/>
        <v>3.7132100051929857E-2</v>
      </c>
      <c r="CT125" s="52">
        <f t="shared" ca="1" si="252"/>
        <v>-5.5261179128842056E-2</v>
      </c>
      <c r="CU125" s="52">
        <f t="shared" ca="1" si="253"/>
        <v>-0.14026485710975625</v>
      </c>
      <c r="CV125" s="52">
        <f t="shared" ca="1" si="254"/>
        <v>-0.21368556495215146</v>
      </c>
      <c r="CW125" s="52">
        <f t="shared" ca="1" si="255"/>
        <v>-0.27315040689802944</v>
      </c>
      <c r="CY125" s="51" t="str">
        <f t="shared" ca="1" si="256"/>
        <v>Slope</v>
      </c>
      <c r="CZ125" s="51" t="str">
        <f t="shared" ca="1" si="257"/>
        <v>Slope</v>
      </c>
      <c r="DA125" s="51" t="str">
        <f t="shared" ca="1" si="258"/>
        <v>Slope</v>
      </c>
      <c r="DB125" s="51" t="str">
        <f t="shared" ca="1" si="259"/>
        <v>Slope</v>
      </c>
      <c r="DC125" s="51" t="str">
        <f t="shared" ca="1" si="260"/>
        <v>Slope</v>
      </c>
      <c r="DD125" s="51" t="str">
        <f t="shared" ca="1" si="261"/>
        <v>Slope</v>
      </c>
      <c r="DE125" s="51" t="str">
        <f t="shared" ca="1" si="262"/>
        <v>Slope</v>
      </c>
      <c r="DF125" s="51" t="str">
        <f t="shared" ca="1" si="263"/>
        <v>Slope</v>
      </c>
      <c r="DG125" s="51" t="str">
        <f t="shared" ca="1" si="264"/>
        <v>Slope</v>
      </c>
      <c r="DH125" s="51" t="str">
        <f t="shared" ca="1" si="265"/>
        <v>Slope</v>
      </c>
      <c r="DI125" s="51" t="str">
        <f t="shared" ca="1" si="266"/>
        <v>Slope</v>
      </c>
      <c r="DJ125" s="51" t="str">
        <f t="shared" ca="1" si="267"/>
        <v>Slope</v>
      </c>
      <c r="DK125" s="51" t="str">
        <f t="shared" ca="1" si="268"/>
        <v>Slope</v>
      </c>
      <c r="DL125" s="51" t="str">
        <f t="shared" ca="1" si="269"/>
        <v>Slope</v>
      </c>
      <c r="DM125" s="51" t="str">
        <f t="shared" ca="1" si="270"/>
        <v>Slope</v>
      </c>
      <c r="DN125" s="51" t="str">
        <f t="shared" ca="1" si="271"/>
        <v>Slope</v>
      </c>
      <c r="DO125" s="51" t="str">
        <f t="shared" ca="1" si="272"/>
        <v>Slope</v>
      </c>
      <c r="DP125" s="51" t="str">
        <f t="shared" ca="1" si="273"/>
        <v>Slope</v>
      </c>
      <c r="DQ125" s="51" t="str">
        <f t="shared" ca="1" si="274"/>
        <v>Slope</v>
      </c>
      <c r="DR125" s="51" t="str">
        <f t="shared" ca="1" si="275"/>
        <v>Slope</v>
      </c>
      <c r="DS125" s="51" t="str">
        <f t="shared" ca="1" si="276"/>
        <v>Slope</v>
      </c>
      <c r="DT125" s="51" t="str">
        <f t="shared" ca="1" si="277"/>
        <v>Slope</v>
      </c>
      <c r="DU125" s="51" t="str">
        <f t="shared" ca="1" si="278"/>
        <v>Slope</v>
      </c>
      <c r="DV125" s="51" t="str">
        <f t="shared" ca="1" si="279"/>
        <v>Slope</v>
      </c>
      <c r="DW125" s="51" t="str">
        <f t="shared" ca="1" si="280"/>
        <v>Slope</v>
      </c>
      <c r="DX125" s="51" t="str">
        <f t="shared" ca="1" si="281"/>
        <v>Slope</v>
      </c>
      <c r="DY125" s="51" t="str">
        <f t="shared" ca="1" si="282"/>
        <v>Slope</v>
      </c>
      <c r="DZ125" s="51" t="str">
        <f t="shared" ca="1" si="283"/>
        <v>Slope</v>
      </c>
      <c r="EA125" s="51" t="str">
        <f t="shared" ca="1" si="284"/>
        <v>Slope</v>
      </c>
      <c r="EB125" s="51" t="str">
        <f t="shared" ca="1" si="285"/>
        <v>Slope</v>
      </c>
      <c r="EC125" s="51" t="str">
        <f t="shared" ca="1" si="286"/>
        <v>Slope</v>
      </c>
      <c r="EE125" s="52">
        <f t="shared" ca="1" si="287"/>
        <v>1.8611081413502095E-3</v>
      </c>
      <c r="EF125" s="52">
        <f t="shared" ca="1" si="288"/>
        <v>0.10646053010540724</v>
      </c>
      <c r="EG125" s="52">
        <f t="shared" ca="1" si="289"/>
        <v>0.23258079147269761</v>
      </c>
      <c r="EH125" s="52">
        <f t="shared" ca="1" si="290"/>
        <v>0.37757424301681142</v>
      </c>
      <c r="EI125" s="52">
        <f t="shared" ca="1" si="291"/>
        <v>0.53583659583645593</v>
      </c>
      <c r="EJ125" s="52">
        <f t="shared" ca="1" si="292"/>
        <v>0.69389245833844049</v>
      </c>
      <c r="EK125" s="52">
        <f t="shared" ca="1" si="293"/>
        <v>0.8432844273133443</v>
      </c>
      <c r="EL125" s="52">
        <f t="shared" ca="1" si="294"/>
        <v>0.98073087873481091</v>
      </c>
      <c r="EM125" s="52">
        <f t="shared" ca="1" si="295"/>
        <v>0.90529697192649572</v>
      </c>
      <c r="EN125" s="52">
        <f t="shared" ca="1" si="296"/>
        <v>0.80052356139062764</v>
      </c>
      <c r="EO125" s="52">
        <f t="shared" ca="1" si="297"/>
        <v>0.70350021739277024</v>
      </c>
      <c r="EP125" s="52">
        <f t="shared" ca="1" si="298"/>
        <v>0.61523707366755764</v>
      </c>
      <c r="EQ125" s="52">
        <f t="shared" ca="1" si="299"/>
        <v>0.54924290719889712</v>
      </c>
      <c r="ER125" s="52">
        <f t="shared" ca="1" si="300"/>
        <v>0.50357571556199821</v>
      </c>
      <c r="ES125" s="52">
        <f t="shared" ca="1" si="301"/>
        <v>0.46723702564472036</v>
      </c>
      <c r="ET125" s="52">
        <f t="shared" ca="1" si="302"/>
        <v>0.43593309584881867</v>
      </c>
      <c r="EU125" s="52">
        <f t="shared" ca="1" si="303"/>
        <v>0.41634905551106571</v>
      </c>
      <c r="EV125" s="52">
        <f t="shared" ca="1" si="304"/>
        <v>0.41363057950328308</v>
      </c>
      <c r="EW125" s="52">
        <f t="shared" ca="1" si="305"/>
        <v>0.43374902979858332</v>
      </c>
      <c r="EX125" s="52">
        <f t="shared" ca="1" si="306"/>
        <v>0.47052751909157331</v>
      </c>
      <c r="EY125" s="52">
        <f t="shared" ca="1" si="307"/>
        <v>0.5157792853563723</v>
      </c>
      <c r="EZ125" s="52">
        <f t="shared" ca="1" si="308"/>
        <v>0.56964707787175706</v>
      </c>
      <c r="FA125" s="52">
        <f t="shared" ca="1" si="309"/>
        <v>0.63050027698876276</v>
      </c>
      <c r="FB125" s="52">
        <f t="shared" ca="1" si="310"/>
        <v>0.69782938869306521</v>
      </c>
      <c r="FC125" s="52">
        <f t="shared" ca="1" si="311"/>
        <v>0.77614015460492003</v>
      </c>
      <c r="FD125" s="52">
        <f t="shared" ca="1" si="312"/>
        <v>0.86853649813738931</v>
      </c>
      <c r="FE125" s="52">
        <f t="shared" ca="1" si="313"/>
        <v>0.96242090671650704</v>
      </c>
      <c r="FF125" s="52">
        <f t="shared" ca="1" si="314"/>
        <v>0.94518581410272107</v>
      </c>
      <c r="FG125" s="52">
        <f t="shared" ca="1" si="315"/>
        <v>0.86018213612180683</v>
      </c>
      <c r="FH125" s="52">
        <f t="shared" ca="1" si="316"/>
        <v>0.78676142827941165</v>
      </c>
      <c r="FI125" s="52">
        <f t="shared" ca="1" si="317"/>
        <v>0.72729658633353367</v>
      </c>
      <c r="FK125" s="52">
        <f t="shared" ca="1" si="318"/>
        <v>0.98073087873481091</v>
      </c>
      <c r="FL125" s="59">
        <f t="shared" ca="1" si="319"/>
        <v>7</v>
      </c>
      <c r="FM125" s="59" t="str">
        <f t="shared" ca="1" si="320"/>
        <v>Slope</v>
      </c>
      <c r="FN125" s="52">
        <f t="shared" ca="1" si="321"/>
        <v>0.8</v>
      </c>
      <c r="FP125" s="52">
        <f t="shared" ca="1" si="322"/>
        <v>0.33395370271378338</v>
      </c>
      <c r="FQ125" s="52">
        <f t="shared" ca="1" si="323"/>
        <v>0.36882017670180239</v>
      </c>
      <c r="FR125" s="52">
        <f t="shared" ca="1" si="324"/>
        <v>0.39974915271312139</v>
      </c>
      <c r="FS125" s="52">
        <f t="shared" ca="1" si="325"/>
        <v>0.43696919211671492</v>
      </c>
      <c r="FT125" s="52">
        <f t="shared" ca="1" si="326"/>
        <v>0.47861219861215198</v>
      </c>
      <c r="FU125" s="52">
        <f t="shared" ca="1" si="327"/>
        <v>0.52018637500170239</v>
      </c>
      <c r="FV125" s="52">
        <f t="shared" ca="1" si="328"/>
        <v>0.55887258688222585</v>
      </c>
      <c r="FW125" s="52">
        <f t="shared" ca="1" si="329"/>
        <v>0.59357695957827028</v>
      </c>
      <c r="FX125" s="52">
        <f t="shared" ca="1" si="330"/>
        <v>0.55732121286438741</v>
      </c>
      <c r="FY125" s="52">
        <f t="shared" ca="1" si="331"/>
        <v>0.51128563157465368</v>
      </c>
      <c r="FZ125" s="52">
        <f t="shared" ca="1" si="332"/>
        <v>0.46783340579759003</v>
      </c>
      <c r="GA125" s="52">
        <f t="shared" ca="1" si="333"/>
        <v>0.42730124677807479</v>
      </c>
      <c r="GB125" s="52">
        <f t="shared" ca="1" si="334"/>
        <v>0.39419208017741014</v>
      </c>
      <c r="GC125" s="52">
        <f t="shared" ca="1" si="335"/>
        <v>0.36785857185399939</v>
      </c>
      <c r="GD125" s="52">
        <f t="shared" ca="1" si="336"/>
        <v>0.34463456410379567</v>
      </c>
      <c r="GE125" s="52">
        <f t="shared" ca="1" si="337"/>
        <v>0.32308880972738396</v>
      </c>
      <c r="GF125" s="52">
        <f t="shared" ca="1" si="338"/>
        <v>0.3054496851703552</v>
      </c>
      <c r="GG125" s="52">
        <f t="shared" ca="1" si="339"/>
        <v>0.29343241538998321</v>
      </c>
      <c r="GH125" s="52">
        <f t="shared" ca="1" si="340"/>
        <v>0.28902745437730554</v>
      </c>
      <c r="GI125" s="52">
        <f t="shared" ca="1" si="341"/>
        <v>0.29017583969719107</v>
      </c>
      <c r="GJ125" s="52">
        <f t="shared" ca="1" si="342"/>
        <v>0.29414865067434631</v>
      </c>
      <c r="GK125" s="52">
        <f t="shared" ca="1" si="343"/>
        <v>0.30099347040169677</v>
      </c>
      <c r="GL125" s="52">
        <f t="shared" ca="1" si="344"/>
        <v>0.31016675899625423</v>
      </c>
      <c r="GM125" s="52">
        <f t="shared" ca="1" si="345"/>
        <v>0.32149868511991064</v>
      </c>
      <c r="GN125" s="52">
        <f t="shared" ca="1" si="346"/>
        <v>0.33649116264608436</v>
      </c>
      <c r="GO125" s="52">
        <f t="shared" ca="1" si="347"/>
        <v>0.35617883271246309</v>
      </c>
      <c r="GP125" s="52">
        <f t="shared" ca="1" si="348"/>
        <v>0.37636252446105783</v>
      </c>
      <c r="GQ125" s="52">
        <f t="shared" ca="1" si="349"/>
        <v>0.35950638247868477</v>
      </c>
      <c r="GR125" s="52">
        <f t="shared" ca="1" si="350"/>
        <v>0.32006071204060227</v>
      </c>
      <c r="GS125" s="52">
        <f t="shared" ca="1" si="351"/>
        <v>0.28447603164869273</v>
      </c>
      <c r="GT125" s="52">
        <f t="shared" ca="1" si="352"/>
        <v>0.25354330655562235</v>
      </c>
      <c r="GV125" s="52">
        <f t="shared" ca="1" si="353"/>
        <v>0.59357695957827028</v>
      </c>
      <c r="GW125" s="59">
        <f t="shared" ca="1" si="354"/>
        <v>7</v>
      </c>
      <c r="GX125" s="52">
        <f t="shared" ca="1" si="355"/>
        <v>0.98073087873481091</v>
      </c>
      <c r="GY125" s="52" t="str">
        <f t="shared" ca="1" si="356"/>
        <v>Slope</v>
      </c>
      <c r="GZ125" s="52">
        <f t="shared" ca="1" si="357"/>
        <v>0.8</v>
      </c>
      <c r="HB125" s="58">
        <f t="shared" si="358"/>
        <v>0.2</v>
      </c>
      <c r="HC125" s="58"/>
      <c r="HE125" s="52">
        <f t="shared" si="359"/>
        <v>1.0000000000000009E-2</v>
      </c>
      <c r="HF125" s="52">
        <f t="shared" si="360"/>
        <v>0</v>
      </c>
      <c r="HH125" s="52">
        <f t="shared" ca="1" si="361"/>
        <v>0.98073087873481091</v>
      </c>
      <c r="HI125" s="52" t="str">
        <f t="shared" ca="1" si="362"/>
        <v>Slope</v>
      </c>
      <c r="HJ125" s="59">
        <f t="shared" ca="1" si="363"/>
        <v>2</v>
      </c>
      <c r="HK125" s="52">
        <f t="shared" ca="1" si="364"/>
        <v>0.8</v>
      </c>
      <c r="HL125" s="52">
        <f t="shared" si="365"/>
        <v>0</v>
      </c>
      <c r="HM125" s="52">
        <f t="shared" si="366"/>
        <v>20</v>
      </c>
      <c r="HN125" s="52">
        <f t="shared" si="367"/>
        <v>-20</v>
      </c>
      <c r="HP125" s="52">
        <f t="shared" si="375"/>
        <v>0</v>
      </c>
      <c r="HR125" s="52">
        <f t="shared" si="368"/>
        <v>2.1200288116109611E-4</v>
      </c>
      <c r="HS125">
        <f t="shared" si="369"/>
        <v>5.0360895018633457E-3</v>
      </c>
    </row>
    <row r="126" spans="1:227" x14ac:dyDescent="0.2">
      <c r="A126" s="45">
        <v>88</v>
      </c>
      <c r="B126" s="35">
        <f t="shared" si="214"/>
        <v>1.0069444444444456E-2</v>
      </c>
      <c r="C126" s="28">
        <v>20</v>
      </c>
      <c r="D126" s="95">
        <v>0</v>
      </c>
      <c r="E126" s="95">
        <v>999999</v>
      </c>
      <c r="F126" s="37">
        <f t="shared" si="202"/>
        <v>166666.5</v>
      </c>
      <c r="G126" s="38">
        <f t="shared" si="205"/>
        <v>0</v>
      </c>
      <c r="H126" s="102">
        <v>20</v>
      </c>
      <c r="I126" s="102">
        <v>2000</v>
      </c>
      <c r="J126" s="28">
        <v>20</v>
      </c>
      <c r="K126" s="126">
        <f t="shared" si="206"/>
        <v>0.2</v>
      </c>
      <c r="L126" s="30">
        <f t="shared" si="203"/>
        <v>0.2</v>
      </c>
      <c r="M126" s="101">
        <f t="shared" si="204"/>
        <v>20</v>
      </c>
      <c r="N126" s="103">
        <f t="shared" si="215"/>
        <v>0</v>
      </c>
      <c r="AD126" s="52">
        <f t="shared" ca="1" si="378"/>
        <v>0.98995852417147023</v>
      </c>
      <c r="AE126" s="52">
        <f t="shared" ca="1" si="378"/>
        <v>0.99999999999999989</v>
      </c>
      <c r="AF126" s="52">
        <f t="shared" ca="1" si="378"/>
        <v>0.98811067087982107</v>
      </c>
      <c r="AG126" s="52">
        <f t="shared" ca="1" si="207"/>
        <v>0.95401226135899997</v>
      </c>
      <c r="AH126" s="52">
        <f t="shared" ca="1" si="207"/>
        <v>0.89309699506835061</v>
      </c>
      <c r="AI126" s="52">
        <f t="shared" ca="1" si="207"/>
        <v>0.79612801289536161</v>
      </c>
      <c r="AJ126" s="52">
        <f t="shared" ca="1" si="207"/>
        <v>0.64782770489692687</v>
      </c>
      <c r="AK126" s="52">
        <f t="shared" ca="1" si="208"/>
        <v>0.45711777512136154</v>
      </c>
      <c r="AL126" s="52">
        <f t="shared" ca="1" si="208"/>
        <v>0.23158881937752229</v>
      </c>
      <c r="AM126" s="52">
        <f t="shared" ca="1" si="208"/>
        <v>-3.6598391315374474E-3</v>
      </c>
      <c r="AN126" s="52">
        <f t="shared" ca="1" si="208"/>
        <v>-0.20429443539593492</v>
      </c>
      <c r="AO126" s="52">
        <f t="shared" ca="1" si="209"/>
        <v>-0.33526628029067984</v>
      </c>
      <c r="AP126" s="52">
        <f t="shared" ca="1" si="209"/>
        <v>-0.41792793417683305</v>
      </c>
      <c r="AQ126" s="52">
        <f t="shared" ca="1" si="209"/>
        <v>-0.4867570927144747</v>
      </c>
      <c r="AR126" s="52">
        <f t="shared" ca="1" si="209"/>
        <v>-0.55458371755293789</v>
      </c>
      <c r="AS126" s="52">
        <f t="shared" ca="1" si="210"/>
        <v>-0.61246313372186434</v>
      </c>
      <c r="AT126" s="52">
        <f t="shared" ca="1" si="210"/>
        <v>-0.67149731579685124</v>
      </c>
      <c r="AU126" s="52">
        <f t="shared" ca="1" si="210"/>
        <v>-0.73471243599169489</v>
      </c>
      <c r="AV126" s="52">
        <f t="shared" ca="1" si="210"/>
        <v>-0.7974280482543139</v>
      </c>
      <c r="AW126" s="52">
        <f t="shared" ca="1" si="211"/>
        <v>-0.85419997394090375</v>
      </c>
      <c r="AX126" s="52">
        <f t="shared" ca="1" si="211"/>
        <v>-0.89886680204906355</v>
      </c>
      <c r="AY126" s="52">
        <f t="shared" ca="1" si="211"/>
        <v>-0.92503561871314377</v>
      </c>
      <c r="AZ126" s="52">
        <f t="shared" ca="1" si="211"/>
        <v>-0.92329735656898038</v>
      </c>
      <c r="BA126" s="52">
        <f t="shared" ca="1" si="212"/>
        <v>-0.88147899931577745</v>
      </c>
      <c r="BB126" s="52">
        <f t="shared" ca="1" si="212"/>
        <v>-0.79423434994284881</v>
      </c>
      <c r="BC126" s="52">
        <f t="shared" ca="1" si="212"/>
        <v>-0.66970433177494215</v>
      </c>
      <c r="BD126" s="52">
        <f t="shared" ca="1" si="212"/>
        <v>-0.51766184444835017</v>
      </c>
      <c r="BE126" s="52">
        <f t="shared" ca="1" si="213"/>
        <v>-0.35907496411513273</v>
      </c>
      <c r="BF126" s="52">
        <f t="shared" ca="1" si="213"/>
        <v>-0.2018318338728039</v>
      </c>
      <c r="BG126" s="52">
        <f t="shared" ca="1" si="213"/>
        <v>-4.9331770970321348E-2</v>
      </c>
      <c r="BH126" s="52">
        <f t="shared" ca="1" si="213"/>
        <v>0.10024522801190125</v>
      </c>
      <c r="BJ126" s="52">
        <f t="shared" si="217"/>
        <v>0.01</v>
      </c>
      <c r="BK126" s="52">
        <f t="shared" si="218"/>
        <v>-7.6786620175886573E-3</v>
      </c>
      <c r="BL126" s="52">
        <f t="shared" si="219"/>
        <v>-3.8393310087943261E-4</v>
      </c>
      <c r="BM126" s="52">
        <f t="shared" si="220"/>
        <v>-3.8393310087943261E-4</v>
      </c>
      <c r="BN126" s="52">
        <f t="shared" si="221"/>
        <v>0</v>
      </c>
      <c r="BO126" s="52">
        <f t="shared" si="222"/>
        <v>0</v>
      </c>
      <c r="BP126" s="52">
        <f t="shared" si="223"/>
        <v>4.6686863080167796E-3</v>
      </c>
      <c r="BQ126" s="52">
        <f t="shared" si="224"/>
        <v>0.05</v>
      </c>
      <c r="BS126" s="52">
        <f t="shared" ca="1" si="225"/>
        <v>-0.89398646312615582</v>
      </c>
      <c r="BT126" s="52">
        <f t="shared" ca="1" si="226"/>
        <v>-0.76786620175886544</v>
      </c>
      <c r="BU126" s="52">
        <f t="shared" ca="1" si="227"/>
        <v>-0.62287275021475164</v>
      </c>
      <c r="BV126" s="52">
        <f t="shared" ca="1" si="228"/>
        <v>-0.46461039739510707</v>
      </c>
      <c r="BW126" s="52">
        <f t="shared" ca="1" si="229"/>
        <v>-0.30655453489312251</v>
      </c>
      <c r="BX126" s="52">
        <f t="shared" ca="1" si="230"/>
        <v>-0.15716256591821881</v>
      </c>
      <c r="BY126" s="52">
        <f t="shared" ca="1" si="231"/>
        <v>-1.971611449675215E-2</v>
      </c>
      <c r="BZ126" s="52">
        <f t="shared" ca="1" si="232"/>
        <v>9.4256034841941186E-2</v>
      </c>
      <c r="CA126" s="52">
        <f t="shared" ca="1" si="233"/>
        <v>0.19902944537780934</v>
      </c>
      <c r="CB126" s="52">
        <f t="shared" ca="1" si="234"/>
        <v>0.29605278937566665</v>
      </c>
      <c r="CC126" s="52">
        <f t="shared" ca="1" si="235"/>
        <v>0.38431593310087925</v>
      </c>
      <c r="CD126" s="52">
        <f t="shared" ca="1" si="236"/>
        <v>0.45031009956953988</v>
      </c>
      <c r="CE126" s="52">
        <f t="shared" ca="1" si="237"/>
        <v>0.49597729120643869</v>
      </c>
      <c r="CF126" s="52">
        <f t="shared" ca="1" si="238"/>
        <v>0.53231598112371659</v>
      </c>
      <c r="CG126" s="52">
        <f t="shared" ca="1" si="239"/>
        <v>0.56361991091961827</v>
      </c>
      <c r="CH126" s="52">
        <f t="shared" ca="1" si="240"/>
        <v>0.58320395125737123</v>
      </c>
      <c r="CI126" s="52">
        <f t="shared" ca="1" si="241"/>
        <v>0.58592242726515387</v>
      </c>
      <c r="CJ126" s="52">
        <f t="shared" ca="1" si="242"/>
        <v>0.56580397696985363</v>
      </c>
      <c r="CK126" s="52">
        <f t="shared" ca="1" si="243"/>
        <v>0.52902548767686364</v>
      </c>
      <c r="CL126" s="52">
        <f t="shared" ca="1" si="244"/>
        <v>0.48377372141206459</v>
      </c>
      <c r="CM126" s="52">
        <f t="shared" ca="1" si="245"/>
        <v>0.42990592889667989</v>
      </c>
      <c r="CN126" s="52">
        <f t="shared" ca="1" si="246"/>
        <v>0.36905272977967418</v>
      </c>
      <c r="CO126" s="52">
        <f t="shared" ca="1" si="247"/>
        <v>0.30172361807537174</v>
      </c>
      <c r="CP126" s="52">
        <f t="shared" ca="1" si="248"/>
        <v>0.22341285216351683</v>
      </c>
      <c r="CQ126" s="52">
        <f t="shared" ca="1" si="249"/>
        <v>0.13101650863104766</v>
      </c>
      <c r="CR126" s="52">
        <f t="shared" ca="1" si="250"/>
        <v>3.7132100051929857E-2</v>
      </c>
      <c r="CS126" s="52">
        <f t="shared" ca="1" si="251"/>
        <v>-5.5261179128842056E-2</v>
      </c>
      <c r="CT126" s="52">
        <f t="shared" ca="1" si="252"/>
        <v>-0.14026485710975625</v>
      </c>
      <c r="CU126" s="52">
        <f t="shared" ca="1" si="253"/>
        <v>-0.21368556495215146</v>
      </c>
      <c r="CV126" s="52">
        <f t="shared" ca="1" si="254"/>
        <v>-0.27315040689802944</v>
      </c>
      <c r="CW126" s="52">
        <f t="shared" ca="1" si="255"/>
        <v>-0.31882051869686096</v>
      </c>
      <c r="CY126" s="51" t="str">
        <f t="shared" ca="1" si="256"/>
        <v>Slope</v>
      </c>
      <c r="CZ126" s="51" t="str">
        <f t="shared" ca="1" si="257"/>
        <v>Slope</v>
      </c>
      <c r="DA126" s="51" t="str">
        <f t="shared" ca="1" si="258"/>
        <v>Slope</v>
      </c>
      <c r="DB126" s="51" t="str">
        <f t="shared" ca="1" si="259"/>
        <v>Slope</v>
      </c>
      <c r="DC126" s="51" t="str">
        <f t="shared" ca="1" si="260"/>
        <v>Slope</v>
      </c>
      <c r="DD126" s="51" t="str">
        <f t="shared" ca="1" si="261"/>
        <v>Slope</v>
      </c>
      <c r="DE126" s="51" t="str">
        <f t="shared" ca="1" si="262"/>
        <v>Slope</v>
      </c>
      <c r="DF126" s="51" t="str">
        <f t="shared" ca="1" si="263"/>
        <v>Slope</v>
      </c>
      <c r="DG126" s="51" t="str">
        <f t="shared" ca="1" si="264"/>
        <v>Slope</v>
      </c>
      <c r="DH126" s="51" t="str">
        <f t="shared" ca="1" si="265"/>
        <v>Slope</v>
      </c>
      <c r="DI126" s="51" t="str">
        <f t="shared" ca="1" si="266"/>
        <v>Slope</v>
      </c>
      <c r="DJ126" s="51" t="str">
        <f t="shared" ca="1" si="267"/>
        <v>Slope</v>
      </c>
      <c r="DK126" s="51" t="str">
        <f t="shared" ca="1" si="268"/>
        <v>Slope</v>
      </c>
      <c r="DL126" s="51" t="str">
        <f t="shared" ca="1" si="269"/>
        <v>Slope</v>
      </c>
      <c r="DM126" s="51" t="str">
        <f t="shared" ca="1" si="270"/>
        <v>Slope</v>
      </c>
      <c r="DN126" s="51" t="str">
        <f t="shared" ca="1" si="271"/>
        <v>Slope</v>
      </c>
      <c r="DO126" s="51" t="str">
        <f t="shared" ca="1" si="272"/>
        <v>Slope</v>
      </c>
      <c r="DP126" s="51" t="str">
        <f t="shared" ca="1" si="273"/>
        <v>Slope</v>
      </c>
      <c r="DQ126" s="51" t="str">
        <f t="shared" ca="1" si="274"/>
        <v>Slope</v>
      </c>
      <c r="DR126" s="51" t="str">
        <f t="shared" ca="1" si="275"/>
        <v>Slope</v>
      </c>
      <c r="DS126" s="51" t="str">
        <f t="shared" ca="1" si="276"/>
        <v>Slope</v>
      </c>
      <c r="DT126" s="51" t="str">
        <f t="shared" ca="1" si="277"/>
        <v>Slope</v>
      </c>
      <c r="DU126" s="51" t="str">
        <f t="shared" ca="1" si="278"/>
        <v>Slope</v>
      </c>
      <c r="DV126" s="51" t="str">
        <f t="shared" ca="1" si="279"/>
        <v>Slope</v>
      </c>
      <c r="DW126" s="51" t="str">
        <f t="shared" ca="1" si="280"/>
        <v>Slope</v>
      </c>
      <c r="DX126" s="51" t="str">
        <f t="shared" ca="1" si="281"/>
        <v>Slope</v>
      </c>
      <c r="DY126" s="51" t="str">
        <f t="shared" ca="1" si="282"/>
        <v>Slope</v>
      </c>
      <c r="DZ126" s="51" t="str">
        <f t="shared" ca="1" si="283"/>
        <v>Slope</v>
      </c>
      <c r="EA126" s="51" t="str">
        <f t="shared" ca="1" si="284"/>
        <v>Slope</v>
      </c>
      <c r="EB126" s="51" t="str">
        <f t="shared" ca="1" si="285"/>
        <v>Slope</v>
      </c>
      <c r="EC126" s="51" t="str">
        <f t="shared" ca="1" si="286"/>
        <v>Slope</v>
      </c>
      <c r="EE126" s="52">
        <f t="shared" ca="1" si="287"/>
        <v>0.10639746997472366</v>
      </c>
      <c r="EF126" s="52">
        <f t="shared" ca="1" si="288"/>
        <v>0.23251773134201403</v>
      </c>
      <c r="EG126" s="52">
        <f t="shared" ca="1" si="289"/>
        <v>0.37751118288612784</v>
      </c>
      <c r="EH126" s="52">
        <f t="shared" ca="1" si="290"/>
        <v>0.53577353570577235</v>
      </c>
      <c r="EI126" s="52">
        <f t="shared" ca="1" si="291"/>
        <v>0.69382939820775691</v>
      </c>
      <c r="EJ126" s="52">
        <f t="shared" ca="1" si="292"/>
        <v>0.84322136718266061</v>
      </c>
      <c r="EK126" s="52">
        <f t="shared" ca="1" si="293"/>
        <v>0.98066781860412733</v>
      </c>
      <c r="EL126" s="52">
        <f t="shared" ca="1" si="294"/>
        <v>0.90536003205717941</v>
      </c>
      <c r="EM126" s="52">
        <f t="shared" ca="1" si="295"/>
        <v>0.80058662152131121</v>
      </c>
      <c r="EN126" s="52">
        <f t="shared" ca="1" si="296"/>
        <v>0.70356327752345393</v>
      </c>
      <c r="EO126" s="52">
        <f t="shared" ca="1" si="297"/>
        <v>0.61530013379824133</v>
      </c>
      <c r="EP126" s="52">
        <f t="shared" ca="1" si="298"/>
        <v>0.5493059673295807</v>
      </c>
      <c r="EQ126" s="52">
        <f t="shared" ca="1" si="299"/>
        <v>0.50363877569268189</v>
      </c>
      <c r="ER126" s="52">
        <f t="shared" ca="1" si="300"/>
        <v>0.46730008577540394</v>
      </c>
      <c r="ES126" s="52">
        <f t="shared" ca="1" si="301"/>
        <v>0.43599615597950225</v>
      </c>
      <c r="ET126" s="52">
        <f t="shared" ca="1" si="302"/>
        <v>0.41641211564174929</v>
      </c>
      <c r="EU126" s="52">
        <f t="shared" ca="1" si="303"/>
        <v>0.41369363963396666</v>
      </c>
      <c r="EV126" s="52">
        <f t="shared" ca="1" si="304"/>
        <v>0.4338120899292669</v>
      </c>
      <c r="EW126" s="52">
        <f t="shared" ca="1" si="305"/>
        <v>0.47059057922225689</v>
      </c>
      <c r="EX126" s="52">
        <f t="shared" ca="1" si="306"/>
        <v>0.51584234548705599</v>
      </c>
      <c r="EY126" s="52">
        <f t="shared" ca="1" si="307"/>
        <v>0.56971013800244075</v>
      </c>
      <c r="EZ126" s="52">
        <f t="shared" ca="1" si="308"/>
        <v>0.63056333711944634</v>
      </c>
      <c r="FA126" s="52">
        <f t="shared" ca="1" si="309"/>
        <v>0.69789244882374879</v>
      </c>
      <c r="FB126" s="52">
        <f t="shared" ca="1" si="310"/>
        <v>0.77620321473560372</v>
      </c>
      <c r="FC126" s="52">
        <f t="shared" ca="1" si="311"/>
        <v>0.86859955826807289</v>
      </c>
      <c r="FD126" s="52">
        <f t="shared" ca="1" si="312"/>
        <v>0.96248396684719073</v>
      </c>
      <c r="FE126" s="52">
        <f t="shared" ca="1" si="313"/>
        <v>0.94512275397203738</v>
      </c>
      <c r="FF126" s="52">
        <f t="shared" ca="1" si="314"/>
        <v>0.86011907599112314</v>
      </c>
      <c r="FG126" s="52">
        <f t="shared" ca="1" si="315"/>
        <v>0.78669836814872796</v>
      </c>
      <c r="FH126" s="52">
        <f t="shared" ca="1" si="316"/>
        <v>0.72723352620284998</v>
      </c>
      <c r="FI126" s="52">
        <f t="shared" ca="1" si="317"/>
        <v>0.68156341440401846</v>
      </c>
      <c r="FK126" s="52">
        <f t="shared" ca="1" si="318"/>
        <v>0.98066781860412733</v>
      </c>
      <c r="FL126" s="59">
        <f t="shared" ca="1" si="319"/>
        <v>6</v>
      </c>
      <c r="FM126" s="59" t="str">
        <f t="shared" ca="1" si="320"/>
        <v>Slope</v>
      </c>
      <c r="FN126" s="52">
        <f t="shared" ca="1" si="321"/>
        <v>0.83333333333333337</v>
      </c>
      <c r="FP126" s="52">
        <f t="shared" ca="1" si="322"/>
        <v>0.3687991566582412</v>
      </c>
      <c r="FQ126" s="52">
        <f t="shared" ca="1" si="323"/>
        <v>0.41083924378067133</v>
      </c>
      <c r="FR126" s="52">
        <f t="shared" ca="1" si="324"/>
        <v>0.4480592831842648</v>
      </c>
      <c r="FS126" s="52">
        <f t="shared" ca="1" si="325"/>
        <v>0.48970228967970186</v>
      </c>
      <c r="FT126" s="52">
        <f t="shared" ca="1" si="326"/>
        <v>0.53127646606925227</v>
      </c>
      <c r="FU126" s="52">
        <f t="shared" ca="1" si="327"/>
        <v>0.56996267794977573</v>
      </c>
      <c r="FV126" s="52">
        <f t="shared" ca="1" si="328"/>
        <v>0.60466705064582027</v>
      </c>
      <c r="FW126" s="52">
        <f t="shared" ca="1" si="329"/>
        <v>0.56845334401905978</v>
      </c>
      <c r="FX126" s="52">
        <f t="shared" ca="1" si="330"/>
        <v>0.52241776272932594</v>
      </c>
      <c r="FY126" s="52">
        <f t="shared" ca="1" si="331"/>
        <v>0.47896553695226241</v>
      </c>
      <c r="FZ126" s="52">
        <f t="shared" ca="1" si="332"/>
        <v>0.43843337793274706</v>
      </c>
      <c r="GA126" s="52">
        <f t="shared" ca="1" si="333"/>
        <v>0.40532421133208246</v>
      </c>
      <c r="GB126" s="52">
        <f t="shared" ca="1" si="334"/>
        <v>0.37899070300867171</v>
      </c>
      <c r="GC126" s="52">
        <f t="shared" ca="1" si="335"/>
        <v>0.35576669525846794</v>
      </c>
      <c r="GD126" s="52">
        <f t="shared" ca="1" si="336"/>
        <v>0.33422094088205628</v>
      </c>
      <c r="GE126" s="52">
        <f t="shared" ca="1" si="337"/>
        <v>0.31658181632502752</v>
      </c>
      <c r="GF126" s="52">
        <f t="shared" ca="1" si="338"/>
        <v>0.30456454654465553</v>
      </c>
      <c r="GG126" s="52">
        <f t="shared" ca="1" si="339"/>
        <v>0.30015958553197786</v>
      </c>
      <c r="GH126" s="52">
        <f t="shared" ca="1" si="340"/>
        <v>0.30130797085186339</v>
      </c>
      <c r="GI126" s="52">
        <f t="shared" ca="1" si="341"/>
        <v>0.30528078182901863</v>
      </c>
      <c r="GJ126" s="52">
        <f t="shared" ca="1" si="342"/>
        <v>0.31212560155636915</v>
      </c>
      <c r="GK126" s="52">
        <f t="shared" ca="1" si="343"/>
        <v>0.32129889015092655</v>
      </c>
      <c r="GL126" s="52">
        <f t="shared" ca="1" si="344"/>
        <v>0.33263081627458291</v>
      </c>
      <c r="GM126" s="52">
        <f t="shared" ca="1" si="345"/>
        <v>0.34762329380075679</v>
      </c>
      <c r="GN126" s="52">
        <f t="shared" ca="1" si="346"/>
        <v>0.36731096386713535</v>
      </c>
      <c r="GO126" s="52">
        <f t="shared" ca="1" si="347"/>
        <v>0.38749465561573021</v>
      </c>
      <c r="GP126" s="52">
        <f t="shared" ca="1" si="348"/>
        <v>0.37059647354623465</v>
      </c>
      <c r="GQ126" s="52">
        <f t="shared" ca="1" si="349"/>
        <v>0.33115080310815215</v>
      </c>
      <c r="GR126" s="52">
        <f t="shared" ca="1" si="350"/>
        <v>0.29556612271624261</v>
      </c>
      <c r="GS126" s="52">
        <f t="shared" ca="1" si="351"/>
        <v>0.26463339762317217</v>
      </c>
      <c r="GT126" s="52">
        <f t="shared" ca="1" si="352"/>
        <v>0.23829891591245059</v>
      </c>
      <c r="GV126" s="52">
        <f t="shared" ca="1" si="353"/>
        <v>0.60466705064582027</v>
      </c>
      <c r="GW126" s="59">
        <f t="shared" ca="1" si="354"/>
        <v>6</v>
      </c>
      <c r="GX126" s="52">
        <f t="shared" ca="1" si="355"/>
        <v>0.98066781860412733</v>
      </c>
      <c r="GY126" s="52" t="str">
        <f t="shared" ca="1" si="356"/>
        <v>Slope</v>
      </c>
      <c r="GZ126" s="52">
        <f t="shared" ca="1" si="357"/>
        <v>0.83333333333333337</v>
      </c>
      <c r="HB126" s="58">
        <f t="shared" si="358"/>
        <v>0.2</v>
      </c>
      <c r="HC126" s="58"/>
      <c r="HE126" s="52">
        <f t="shared" si="359"/>
        <v>1.0000000000000009E-2</v>
      </c>
      <c r="HF126" s="52">
        <f t="shared" si="360"/>
        <v>0</v>
      </c>
      <c r="HH126" s="52">
        <f t="shared" ca="1" si="361"/>
        <v>0.98066781860412733</v>
      </c>
      <c r="HI126" s="52" t="str">
        <f t="shared" ca="1" si="362"/>
        <v>Slope</v>
      </c>
      <c r="HJ126" s="59">
        <f t="shared" ca="1" si="363"/>
        <v>2</v>
      </c>
      <c r="HK126" s="52">
        <f t="shared" ca="1" si="364"/>
        <v>0.83333333333333337</v>
      </c>
      <c r="HL126" s="52">
        <f t="shared" si="365"/>
        <v>0</v>
      </c>
      <c r="HM126" s="52">
        <f t="shared" si="366"/>
        <v>20</v>
      </c>
      <c r="HN126" s="52">
        <f t="shared" si="367"/>
        <v>-20</v>
      </c>
      <c r="HP126" s="52">
        <f t="shared" si="375"/>
        <v>0</v>
      </c>
      <c r="HR126" s="52">
        <f t="shared" si="368"/>
        <v>1.959638912082934E-4</v>
      </c>
      <c r="HS126">
        <f t="shared" si="369"/>
        <v>4.6686863080167796E-3</v>
      </c>
    </row>
    <row r="127" spans="1:227" x14ac:dyDescent="0.2">
      <c r="A127" s="45">
        <v>89</v>
      </c>
      <c r="B127" s="35">
        <f t="shared" si="214"/>
        <v>1.0185185185185196E-2</v>
      </c>
      <c r="C127" s="28">
        <v>20</v>
      </c>
      <c r="D127" s="95">
        <v>0</v>
      </c>
      <c r="E127" s="95">
        <v>999999</v>
      </c>
      <c r="F127" s="37">
        <f t="shared" si="202"/>
        <v>166666.5</v>
      </c>
      <c r="G127" s="38">
        <f t="shared" si="205"/>
        <v>0</v>
      </c>
      <c r="H127" s="102">
        <v>20</v>
      </c>
      <c r="I127" s="102">
        <v>2000</v>
      </c>
      <c r="J127" s="28">
        <v>20</v>
      </c>
      <c r="K127" s="126">
        <f t="shared" si="206"/>
        <v>0.2</v>
      </c>
      <c r="L127" s="30">
        <f t="shared" si="203"/>
        <v>0.2</v>
      </c>
      <c r="M127" s="101">
        <f t="shared" si="204"/>
        <v>20</v>
      </c>
      <c r="N127" s="103">
        <f t="shared" si="215"/>
        <v>0</v>
      </c>
      <c r="AD127" s="52">
        <f t="shared" ca="1" si="378"/>
        <v>0.98811067087982074</v>
      </c>
      <c r="AE127" s="52">
        <f t="shared" ca="1" si="378"/>
        <v>1</v>
      </c>
      <c r="AF127" s="52">
        <f t="shared" ca="1" si="378"/>
        <v>0.98666481068269041</v>
      </c>
      <c r="AG127" s="52">
        <f t="shared" ca="1" si="207"/>
        <v>0.94370694005338585</v>
      </c>
      <c r="AH127" s="52">
        <f t="shared" ca="1" si="207"/>
        <v>0.86379410650604393</v>
      </c>
      <c r="AI127" s="52">
        <f t="shared" ca="1" si="207"/>
        <v>0.73463034319957021</v>
      </c>
      <c r="AJ127" s="52">
        <f t="shared" ca="1" si="207"/>
        <v>0.56138671059319623</v>
      </c>
      <c r="AK127" s="52">
        <f t="shared" ca="1" si="208"/>
        <v>0.34678836551697612</v>
      </c>
      <c r="AL127" s="52">
        <f t="shared" ca="1" si="208"/>
        <v>0.11578046086710256</v>
      </c>
      <c r="AM127" s="52">
        <f t="shared" ca="1" si="208"/>
        <v>-9.0865621792280277E-2</v>
      </c>
      <c r="AN127" s="52">
        <f t="shared" ca="1" si="208"/>
        <v>-0.22959556430710829</v>
      </c>
      <c r="AO127" s="52">
        <f t="shared" ca="1" si="209"/>
        <v>-0.31750002636249181</v>
      </c>
      <c r="AP127" s="52">
        <f t="shared" ca="1" si="209"/>
        <v>-0.38879155998908682</v>
      </c>
      <c r="AQ127" s="52">
        <f t="shared" ca="1" si="209"/>
        <v>-0.45802096762701588</v>
      </c>
      <c r="AR127" s="52">
        <f t="shared" ca="1" si="209"/>
        <v>-0.51674492881364831</v>
      </c>
      <c r="AS127" s="52">
        <f t="shared" ca="1" si="210"/>
        <v>-0.57797518193715003</v>
      </c>
      <c r="AT127" s="52">
        <f t="shared" ca="1" si="210"/>
        <v>-0.64927107181625143</v>
      </c>
      <c r="AU127" s="52">
        <f t="shared" ca="1" si="210"/>
        <v>-0.72440329860738273</v>
      </c>
      <c r="AV127" s="52">
        <f t="shared" ca="1" si="210"/>
        <v>-0.79637414825334774</v>
      </c>
      <c r="AW127" s="52">
        <f t="shared" ca="1" si="211"/>
        <v>-0.85749668189721528</v>
      </c>
      <c r="AX127" s="52">
        <f t="shared" ca="1" si="211"/>
        <v>-0.90384031858306424</v>
      </c>
      <c r="AY127" s="52">
        <f t="shared" ca="1" si="211"/>
        <v>-0.92663787425982758</v>
      </c>
      <c r="AZ127" s="52">
        <f t="shared" ca="1" si="211"/>
        <v>-0.91267750361603794</v>
      </c>
      <c r="BA127" s="52">
        <f t="shared" ca="1" si="212"/>
        <v>-0.8494463151048639</v>
      </c>
      <c r="BB127" s="52">
        <f t="shared" ca="1" si="212"/>
        <v>-0.74295552515679186</v>
      </c>
      <c r="BC127" s="52">
        <f t="shared" ca="1" si="212"/>
        <v>-0.60335269279946779</v>
      </c>
      <c r="BD127" s="52">
        <f t="shared" ca="1" si="212"/>
        <v>-0.4532682435512056</v>
      </c>
      <c r="BE127" s="52">
        <f t="shared" ca="1" si="213"/>
        <v>-0.30009347825051452</v>
      </c>
      <c r="BF127" s="52">
        <f t="shared" ca="1" si="213"/>
        <v>-0.14702573941989161</v>
      </c>
      <c r="BG127" s="52">
        <f t="shared" ca="1" si="213"/>
        <v>2.9322924563330941E-3</v>
      </c>
      <c r="BH127" s="52">
        <f t="shared" ca="1" si="213"/>
        <v>0.1588844321969482</v>
      </c>
      <c r="BJ127" s="52">
        <f t="shared" si="217"/>
        <v>0.01</v>
      </c>
      <c r="BK127" s="52">
        <f t="shared" si="218"/>
        <v>-6.228727502147517E-3</v>
      </c>
      <c r="BL127" s="52">
        <f t="shared" si="219"/>
        <v>-3.1143637510737594E-4</v>
      </c>
      <c r="BM127" s="52">
        <f t="shared" si="220"/>
        <v>-3.1143637510737594E-4</v>
      </c>
      <c r="BN127" s="52">
        <f t="shared" si="221"/>
        <v>0</v>
      </c>
      <c r="BO127" s="52">
        <f t="shared" si="222"/>
        <v>0</v>
      </c>
      <c r="BP127" s="52">
        <f t="shared" si="223"/>
        <v>4.2458765403354222E-3</v>
      </c>
      <c r="BQ127" s="52">
        <f t="shared" si="224"/>
        <v>0.05</v>
      </c>
      <c r="BS127" s="52">
        <f t="shared" ca="1" si="225"/>
        <v>-0.76786620175886544</v>
      </c>
      <c r="BT127" s="52">
        <f t="shared" ca="1" si="226"/>
        <v>-0.62287275021475164</v>
      </c>
      <c r="BU127" s="52">
        <f t="shared" ca="1" si="227"/>
        <v>-0.46461039739510707</v>
      </c>
      <c r="BV127" s="52">
        <f t="shared" ca="1" si="228"/>
        <v>-0.30655453489312251</v>
      </c>
      <c r="BW127" s="52">
        <f t="shared" ca="1" si="229"/>
        <v>-0.15716256591821881</v>
      </c>
      <c r="BX127" s="52">
        <f t="shared" ca="1" si="230"/>
        <v>-1.971611449675215E-2</v>
      </c>
      <c r="BY127" s="52">
        <f t="shared" ca="1" si="231"/>
        <v>9.4256034841941186E-2</v>
      </c>
      <c r="BZ127" s="52">
        <f t="shared" ca="1" si="232"/>
        <v>0.19902944537780934</v>
      </c>
      <c r="CA127" s="52">
        <f t="shared" ca="1" si="233"/>
        <v>0.29605278937566665</v>
      </c>
      <c r="CB127" s="52">
        <f t="shared" ca="1" si="234"/>
        <v>0.38431593310087925</v>
      </c>
      <c r="CC127" s="52">
        <f t="shared" ca="1" si="235"/>
        <v>0.45031009956953988</v>
      </c>
      <c r="CD127" s="52">
        <f t="shared" ca="1" si="236"/>
        <v>0.49597729120643869</v>
      </c>
      <c r="CE127" s="52">
        <f t="shared" ca="1" si="237"/>
        <v>0.53231598112371659</v>
      </c>
      <c r="CF127" s="52">
        <f t="shared" ca="1" si="238"/>
        <v>0.56361991091961827</v>
      </c>
      <c r="CG127" s="52">
        <f t="shared" ca="1" si="239"/>
        <v>0.58320395125737123</v>
      </c>
      <c r="CH127" s="52">
        <f t="shared" ca="1" si="240"/>
        <v>0.58592242726515387</v>
      </c>
      <c r="CI127" s="52">
        <f t="shared" ca="1" si="241"/>
        <v>0.56580397696985363</v>
      </c>
      <c r="CJ127" s="52">
        <f t="shared" ca="1" si="242"/>
        <v>0.52902548767686364</v>
      </c>
      <c r="CK127" s="52">
        <f t="shared" ca="1" si="243"/>
        <v>0.48377372141206459</v>
      </c>
      <c r="CL127" s="52">
        <f t="shared" ca="1" si="244"/>
        <v>0.42990592889667989</v>
      </c>
      <c r="CM127" s="52">
        <f t="shared" ca="1" si="245"/>
        <v>0.36905272977967418</v>
      </c>
      <c r="CN127" s="52">
        <f t="shared" ca="1" si="246"/>
        <v>0.30172361807537174</v>
      </c>
      <c r="CO127" s="52">
        <f t="shared" ca="1" si="247"/>
        <v>0.22341285216351683</v>
      </c>
      <c r="CP127" s="52">
        <f t="shared" ca="1" si="248"/>
        <v>0.13101650863104766</v>
      </c>
      <c r="CQ127" s="52">
        <f t="shared" ca="1" si="249"/>
        <v>3.7132100051929857E-2</v>
      </c>
      <c r="CR127" s="52">
        <f t="shared" ca="1" si="250"/>
        <v>-5.5261179128842056E-2</v>
      </c>
      <c r="CS127" s="52">
        <f t="shared" ca="1" si="251"/>
        <v>-0.14026485710975625</v>
      </c>
      <c r="CT127" s="52">
        <f t="shared" ca="1" si="252"/>
        <v>-0.21368556495215146</v>
      </c>
      <c r="CU127" s="52">
        <f t="shared" ca="1" si="253"/>
        <v>-0.27315040689802944</v>
      </c>
      <c r="CV127" s="52">
        <f t="shared" ca="1" si="254"/>
        <v>-0.31882051869686096</v>
      </c>
      <c r="CW127" s="52">
        <f t="shared" ca="1" si="255"/>
        <v>-0.35758369196687012</v>
      </c>
      <c r="CY127" s="51" t="str">
        <f t="shared" ca="1" si="256"/>
        <v>Slope</v>
      </c>
      <c r="CZ127" s="51" t="str">
        <f t="shared" ca="1" si="257"/>
        <v>Slope</v>
      </c>
      <c r="DA127" s="51" t="str">
        <f t="shared" ca="1" si="258"/>
        <v>Slope</v>
      </c>
      <c r="DB127" s="51" t="str">
        <f t="shared" ca="1" si="259"/>
        <v>Slope</v>
      </c>
      <c r="DC127" s="51" t="str">
        <f t="shared" ca="1" si="260"/>
        <v>Slope</v>
      </c>
      <c r="DD127" s="51" t="str">
        <f t="shared" ca="1" si="261"/>
        <v>Slope</v>
      </c>
      <c r="DE127" s="51" t="str">
        <f t="shared" ca="1" si="262"/>
        <v>Slope</v>
      </c>
      <c r="DF127" s="51" t="str">
        <f t="shared" ca="1" si="263"/>
        <v>Slope</v>
      </c>
      <c r="DG127" s="51" t="str">
        <f t="shared" ca="1" si="264"/>
        <v>Slope</v>
      </c>
      <c r="DH127" s="51" t="str">
        <f t="shared" ca="1" si="265"/>
        <v>Slope</v>
      </c>
      <c r="DI127" s="51" t="str">
        <f t="shared" ca="1" si="266"/>
        <v>Slope</v>
      </c>
      <c r="DJ127" s="51" t="str">
        <f t="shared" ca="1" si="267"/>
        <v>Slope</v>
      </c>
      <c r="DK127" s="51" t="str">
        <f t="shared" ca="1" si="268"/>
        <v>Slope</v>
      </c>
      <c r="DL127" s="51" t="str">
        <f t="shared" ca="1" si="269"/>
        <v>Slope</v>
      </c>
      <c r="DM127" s="51" t="str">
        <f t="shared" ca="1" si="270"/>
        <v>Slope</v>
      </c>
      <c r="DN127" s="51" t="str">
        <f t="shared" ca="1" si="271"/>
        <v>Slope</v>
      </c>
      <c r="DO127" s="51" t="str">
        <f t="shared" ca="1" si="272"/>
        <v>Slope</v>
      </c>
      <c r="DP127" s="51" t="str">
        <f t="shared" ca="1" si="273"/>
        <v>Slope</v>
      </c>
      <c r="DQ127" s="51" t="str">
        <f t="shared" ca="1" si="274"/>
        <v>Slope</v>
      </c>
      <c r="DR127" s="51" t="str">
        <f t="shared" ca="1" si="275"/>
        <v>Slope</v>
      </c>
      <c r="DS127" s="51" t="str">
        <f t="shared" ca="1" si="276"/>
        <v>Slope</v>
      </c>
      <c r="DT127" s="51" t="str">
        <f t="shared" ca="1" si="277"/>
        <v>Slope</v>
      </c>
      <c r="DU127" s="51" t="str">
        <f t="shared" ca="1" si="278"/>
        <v>Slope</v>
      </c>
      <c r="DV127" s="51" t="str">
        <f t="shared" ca="1" si="279"/>
        <v>Slope</v>
      </c>
      <c r="DW127" s="51" t="str">
        <f t="shared" ca="1" si="280"/>
        <v>Slope</v>
      </c>
      <c r="DX127" s="51" t="str">
        <f t="shared" ca="1" si="281"/>
        <v>Slope</v>
      </c>
      <c r="DY127" s="51" t="str">
        <f t="shared" ca="1" si="282"/>
        <v>Slope</v>
      </c>
      <c r="DZ127" s="51" t="str">
        <f t="shared" ca="1" si="283"/>
        <v>Slope</v>
      </c>
      <c r="EA127" s="51" t="str">
        <f t="shared" ca="1" si="284"/>
        <v>Slope</v>
      </c>
      <c r="EB127" s="51" t="str">
        <f t="shared" ca="1" si="285"/>
        <v>Slope</v>
      </c>
      <c r="EC127" s="51" t="str">
        <f t="shared" ca="1" si="286"/>
        <v>Slope</v>
      </c>
      <c r="EE127" s="52">
        <f t="shared" ca="1" si="287"/>
        <v>0.23244523461624189</v>
      </c>
      <c r="EF127" s="52">
        <f t="shared" ca="1" si="288"/>
        <v>0.3774386861603557</v>
      </c>
      <c r="EG127" s="52">
        <f t="shared" ca="1" si="289"/>
        <v>0.53570103898000032</v>
      </c>
      <c r="EH127" s="52">
        <f t="shared" ca="1" si="290"/>
        <v>0.69375690148198488</v>
      </c>
      <c r="EI127" s="52">
        <f t="shared" ca="1" si="291"/>
        <v>0.84314887045688858</v>
      </c>
      <c r="EJ127" s="52">
        <f t="shared" ca="1" si="292"/>
        <v>0.98059532187835519</v>
      </c>
      <c r="EK127" s="52">
        <f t="shared" ca="1" si="293"/>
        <v>0.90543252878295144</v>
      </c>
      <c r="EL127" s="52">
        <f t="shared" ca="1" si="294"/>
        <v>0.80065911824708325</v>
      </c>
      <c r="EM127" s="52">
        <f t="shared" ca="1" si="295"/>
        <v>0.70363577424922596</v>
      </c>
      <c r="EN127" s="52">
        <f t="shared" ca="1" si="296"/>
        <v>0.61537263052401336</v>
      </c>
      <c r="EO127" s="52">
        <f t="shared" ca="1" si="297"/>
        <v>0.54937846405535273</v>
      </c>
      <c r="EP127" s="52">
        <f t="shared" ca="1" si="298"/>
        <v>0.50371127241845393</v>
      </c>
      <c r="EQ127" s="52">
        <f t="shared" ca="1" si="299"/>
        <v>0.46737258250117608</v>
      </c>
      <c r="ER127" s="52">
        <f t="shared" ca="1" si="300"/>
        <v>0.4360686527052744</v>
      </c>
      <c r="ES127" s="52">
        <f t="shared" ca="1" si="301"/>
        <v>0.41648461236752143</v>
      </c>
      <c r="ET127" s="52">
        <f t="shared" ca="1" si="302"/>
        <v>0.4137661363597388</v>
      </c>
      <c r="EU127" s="52">
        <f t="shared" ca="1" si="303"/>
        <v>0.43388458665503904</v>
      </c>
      <c r="EV127" s="52">
        <f t="shared" ca="1" si="304"/>
        <v>0.47066307594802903</v>
      </c>
      <c r="EW127" s="52">
        <f t="shared" ca="1" si="305"/>
        <v>0.51591484221282802</v>
      </c>
      <c r="EX127" s="52">
        <f t="shared" ca="1" si="306"/>
        <v>0.56978263472821267</v>
      </c>
      <c r="EY127" s="52">
        <f t="shared" ca="1" si="307"/>
        <v>0.63063583384521849</v>
      </c>
      <c r="EZ127" s="52">
        <f t="shared" ca="1" si="308"/>
        <v>0.69796494554952093</v>
      </c>
      <c r="FA127" s="52">
        <f t="shared" ca="1" si="309"/>
        <v>0.77627571146137575</v>
      </c>
      <c r="FB127" s="52">
        <f t="shared" ca="1" si="310"/>
        <v>0.86867205499384492</v>
      </c>
      <c r="FC127" s="52">
        <f t="shared" ca="1" si="311"/>
        <v>0.96255646357296276</v>
      </c>
      <c r="FD127" s="52">
        <f t="shared" ca="1" si="312"/>
        <v>0.94505025724626535</v>
      </c>
      <c r="FE127" s="52">
        <f t="shared" ca="1" si="313"/>
        <v>0.86004657926535111</v>
      </c>
      <c r="FF127" s="52">
        <f t="shared" ca="1" si="314"/>
        <v>0.78662587142295592</v>
      </c>
      <c r="FG127" s="52">
        <f t="shared" ca="1" si="315"/>
        <v>0.72716102947707795</v>
      </c>
      <c r="FH127" s="52">
        <f t="shared" ca="1" si="316"/>
        <v>0.68149091767824643</v>
      </c>
      <c r="FI127" s="52">
        <f t="shared" ca="1" si="317"/>
        <v>0.64272774440823732</v>
      </c>
      <c r="FK127" s="52">
        <f t="shared" ca="1" si="318"/>
        <v>0.98059532187835519</v>
      </c>
      <c r="FL127" s="59">
        <f t="shared" ca="1" si="319"/>
        <v>5</v>
      </c>
      <c r="FM127" s="59" t="str">
        <f t="shared" ca="1" si="320"/>
        <v>Slope</v>
      </c>
      <c r="FN127" s="52">
        <f t="shared" ca="1" si="321"/>
        <v>0.8666666666666667</v>
      </c>
      <c r="FP127" s="52">
        <f t="shared" ca="1" si="322"/>
        <v>0.41081507820541396</v>
      </c>
      <c r="FQ127" s="52">
        <f t="shared" ca="1" si="323"/>
        <v>0.45914622872011857</v>
      </c>
      <c r="FR127" s="52">
        <f t="shared" ca="1" si="324"/>
        <v>0.50078923521555563</v>
      </c>
      <c r="FS127" s="52">
        <f t="shared" ca="1" si="325"/>
        <v>0.54236341160510604</v>
      </c>
      <c r="FT127" s="52">
        <f t="shared" ca="1" si="326"/>
        <v>0.5810496234856295</v>
      </c>
      <c r="FU127" s="52">
        <f t="shared" ca="1" si="327"/>
        <v>0.61575399618167392</v>
      </c>
      <c r="FV127" s="52">
        <f t="shared" ca="1" si="328"/>
        <v>0.57958862070542827</v>
      </c>
      <c r="FW127" s="52">
        <f t="shared" ca="1" si="329"/>
        <v>0.53355303941569443</v>
      </c>
      <c r="FX127" s="52">
        <f t="shared" ca="1" si="330"/>
        <v>0.49010081363863084</v>
      </c>
      <c r="FY127" s="52">
        <f t="shared" ca="1" si="331"/>
        <v>0.44956865461911555</v>
      </c>
      <c r="FZ127" s="52">
        <f t="shared" ca="1" si="332"/>
        <v>0.4164594880184509</v>
      </c>
      <c r="GA127" s="52">
        <f t="shared" ca="1" si="333"/>
        <v>0.3901259796950402</v>
      </c>
      <c r="GB127" s="52">
        <f t="shared" ca="1" si="334"/>
        <v>0.36690197194483642</v>
      </c>
      <c r="GC127" s="52">
        <f t="shared" ca="1" si="335"/>
        <v>0.34535621756842477</v>
      </c>
      <c r="GD127" s="52">
        <f t="shared" ca="1" si="336"/>
        <v>0.32771709301139601</v>
      </c>
      <c r="GE127" s="52">
        <f t="shared" ca="1" si="337"/>
        <v>0.31569982323102402</v>
      </c>
      <c r="GF127" s="52">
        <f t="shared" ca="1" si="338"/>
        <v>0.31129486221834635</v>
      </c>
      <c r="GG127" s="52">
        <f t="shared" ca="1" si="339"/>
        <v>0.31244324753823188</v>
      </c>
      <c r="GH127" s="52">
        <f t="shared" ca="1" si="340"/>
        <v>0.31641605851538712</v>
      </c>
      <c r="GI127" s="52">
        <f t="shared" ca="1" si="341"/>
        <v>0.32326087824273753</v>
      </c>
      <c r="GJ127" s="52">
        <f t="shared" ca="1" si="342"/>
        <v>0.33243416683729504</v>
      </c>
      <c r="GK127" s="52">
        <f t="shared" ca="1" si="343"/>
        <v>0.3437660929609514</v>
      </c>
      <c r="GL127" s="52">
        <f t="shared" ca="1" si="344"/>
        <v>0.35875857048712523</v>
      </c>
      <c r="GM127" s="52">
        <f t="shared" ca="1" si="345"/>
        <v>0.37844624055350384</v>
      </c>
      <c r="GN127" s="52">
        <f t="shared" ca="1" si="346"/>
        <v>0.39862993230209864</v>
      </c>
      <c r="GO127" s="52">
        <f t="shared" ca="1" si="347"/>
        <v>0.38168341908208842</v>
      </c>
      <c r="GP127" s="52">
        <f t="shared" ca="1" si="348"/>
        <v>0.34223774864400586</v>
      </c>
      <c r="GQ127" s="52">
        <f t="shared" ca="1" si="349"/>
        <v>0.30665306825209643</v>
      </c>
      <c r="GR127" s="52">
        <f t="shared" ca="1" si="350"/>
        <v>0.27572034315902594</v>
      </c>
      <c r="GS127" s="52">
        <f t="shared" ca="1" si="351"/>
        <v>0.24938586144830435</v>
      </c>
      <c r="GT127" s="52">
        <f t="shared" ca="1" si="352"/>
        <v>0.22535369258052354</v>
      </c>
      <c r="GV127" s="52">
        <f t="shared" ca="1" si="353"/>
        <v>0.61575399618167392</v>
      </c>
      <c r="GW127" s="59">
        <f t="shared" ca="1" si="354"/>
        <v>5</v>
      </c>
      <c r="GX127" s="52">
        <f t="shared" ca="1" si="355"/>
        <v>0.98059532187835519</v>
      </c>
      <c r="GY127" s="52" t="str">
        <f t="shared" ca="1" si="356"/>
        <v>Slope</v>
      </c>
      <c r="GZ127" s="52">
        <f t="shared" ca="1" si="357"/>
        <v>0.8666666666666667</v>
      </c>
      <c r="HB127" s="58">
        <f t="shared" si="358"/>
        <v>0.2</v>
      </c>
      <c r="HC127" s="58"/>
      <c r="HE127" s="52">
        <f t="shared" si="359"/>
        <v>1.0000000000000009E-2</v>
      </c>
      <c r="HF127" s="52">
        <f t="shared" si="360"/>
        <v>0</v>
      </c>
      <c r="HH127" s="52">
        <f t="shared" ca="1" si="361"/>
        <v>0.98059532187835519</v>
      </c>
      <c r="HI127" s="52" t="str">
        <f t="shared" ca="1" si="362"/>
        <v>Slope</v>
      </c>
      <c r="HJ127" s="59">
        <f t="shared" ca="1" si="363"/>
        <v>2</v>
      </c>
      <c r="HK127" s="52">
        <f t="shared" ca="1" si="364"/>
        <v>0.8666666666666667</v>
      </c>
      <c r="HL127" s="52">
        <f t="shared" si="365"/>
        <v>0</v>
      </c>
      <c r="HM127" s="52">
        <f t="shared" si="366"/>
        <v>20</v>
      </c>
      <c r="HN127" s="52">
        <f t="shared" si="367"/>
        <v>-20</v>
      </c>
      <c r="HP127" s="52">
        <f t="shared" si="375"/>
        <v>0</v>
      </c>
      <c r="HR127" s="52">
        <f t="shared" si="368"/>
        <v>1.8406330249289961E-4</v>
      </c>
      <c r="HS127">
        <f t="shared" si="369"/>
        <v>4.2458765403354222E-3</v>
      </c>
    </row>
    <row r="128" spans="1:227" x14ac:dyDescent="0.2">
      <c r="A128" s="45">
        <v>90</v>
      </c>
      <c r="B128" s="35">
        <f t="shared" si="214"/>
        <v>1.0300925925925937E-2</v>
      </c>
      <c r="C128" s="28">
        <v>20</v>
      </c>
      <c r="D128" s="95">
        <v>0</v>
      </c>
      <c r="E128" s="95">
        <v>999999</v>
      </c>
      <c r="F128" s="37">
        <f t="shared" si="202"/>
        <v>166666.5</v>
      </c>
      <c r="G128" s="38">
        <f t="shared" si="205"/>
        <v>0</v>
      </c>
      <c r="H128" s="102">
        <v>20</v>
      </c>
      <c r="I128" s="102">
        <v>2000</v>
      </c>
      <c r="J128" s="28">
        <v>18.1288981437683</v>
      </c>
      <c r="K128" s="126">
        <f t="shared" si="206"/>
        <v>0.18128898143768299</v>
      </c>
      <c r="L128" s="30">
        <f t="shared" si="203"/>
        <v>0.18128898143768299</v>
      </c>
      <c r="M128" s="101">
        <f t="shared" si="204"/>
        <v>20</v>
      </c>
      <c r="N128" s="103">
        <f t="shared" si="215"/>
        <v>9.3555092811585007E-4</v>
      </c>
      <c r="AD128" s="52">
        <f t="shared" ca="1" si="378"/>
        <v>0.98666481068269041</v>
      </c>
      <c r="AE128" s="52">
        <f t="shared" ca="1" si="378"/>
        <v>0.99999999999999956</v>
      </c>
      <c r="AF128" s="52">
        <f t="shared" ca="1" si="378"/>
        <v>0.98231971229707993</v>
      </c>
      <c r="AG128" s="52">
        <f t="shared" ca="1" si="207"/>
        <v>0.92427003401711083</v>
      </c>
      <c r="AH128" s="52">
        <f t="shared" ca="1" si="207"/>
        <v>0.81616183530891451</v>
      </c>
      <c r="AI128" s="52">
        <f t="shared" ca="1" si="207"/>
        <v>0.66322766661202981</v>
      </c>
      <c r="AJ128" s="52">
        <f t="shared" ca="1" si="207"/>
        <v>0.46546656045268875</v>
      </c>
      <c r="AK128" s="52">
        <f t="shared" ca="1" si="208"/>
        <v>0.24224913788402774</v>
      </c>
      <c r="AL128" s="52">
        <f t="shared" ca="1" si="208"/>
        <v>3.722006565720859E-2</v>
      </c>
      <c r="AM128" s="52">
        <f t="shared" ca="1" si="208"/>
        <v>-0.1053807005365438</v>
      </c>
      <c r="AN128" s="52">
        <f t="shared" ca="1" si="208"/>
        <v>-0.19724324481544944</v>
      </c>
      <c r="AO128" s="52">
        <f t="shared" ca="1" si="209"/>
        <v>-0.2732336315562231</v>
      </c>
      <c r="AP128" s="52">
        <f t="shared" ca="1" si="209"/>
        <v>-0.34600623792532859</v>
      </c>
      <c r="AQ128" s="52">
        <f t="shared" ca="1" si="209"/>
        <v>-0.40462415260591228</v>
      </c>
      <c r="AR128" s="52">
        <f t="shared" ca="1" si="209"/>
        <v>-0.4666420523368387</v>
      </c>
      <c r="AS128" s="52">
        <f t="shared" ca="1" si="210"/>
        <v>-0.54267899263254948</v>
      </c>
      <c r="AT128" s="52">
        <f t="shared" ca="1" si="210"/>
        <v>-0.63121964992197055</v>
      </c>
      <c r="AU128" s="52">
        <f t="shared" ca="1" si="210"/>
        <v>-0.72148182066830069</v>
      </c>
      <c r="AV128" s="52">
        <f t="shared" ca="1" si="210"/>
        <v>-0.80311656915134055</v>
      </c>
      <c r="AW128" s="52">
        <f t="shared" ca="1" si="211"/>
        <v>-0.87089734041462685</v>
      </c>
      <c r="AX128" s="52">
        <f t="shared" ca="1" si="211"/>
        <v>-0.91734199969531138</v>
      </c>
      <c r="AY128" s="52">
        <f t="shared" ca="1" si="211"/>
        <v>-0.93002026289092066</v>
      </c>
      <c r="AZ128" s="52">
        <f t="shared" ca="1" si="211"/>
        <v>-0.89481661475705254</v>
      </c>
      <c r="BA128" s="52">
        <f t="shared" ca="1" si="212"/>
        <v>-0.81562551658676075</v>
      </c>
      <c r="BB128" s="52">
        <f t="shared" ca="1" si="212"/>
        <v>-0.69570542154281378</v>
      </c>
      <c r="BC128" s="52">
        <f t="shared" ca="1" si="212"/>
        <v>-0.55803886608914965</v>
      </c>
      <c r="BD128" s="52">
        <f t="shared" ca="1" si="212"/>
        <v>-0.41116768133009746</v>
      </c>
      <c r="BE128" s="52">
        <f t="shared" ca="1" si="213"/>
        <v>-0.25918555700766155</v>
      </c>
      <c r="BF128" s="52">
        <f t="shared" ca="1" si="213"/>
        <v>-0.10509982908325168</v>
      </c>
      <c r="BG128" s="52">
        <f t="shared" ca="1" si="213"/>
        <v>5.5374954138773191E-2</v>
      </c>
      <c r="BH128" s="52">
        <f t="shared" ca="1" si="213"/>
        <v>0.1901928741946885</v>
      </c>
      <c r="BJ128" s="52">
        <f t="shared" si="217"/>
        <v>9.0644490718841501E-3</v>
      </c>
      <c r="BK128" s="52">
        <f t="shared" si="218"/>
        <v>-4.646103973951073E-3</v>
      </c>
      <c r="BL128" s="52">
        <f t="shared" si="219"/>
        <v>-2.3230519869755364E-4</v>
      </c>
      <c r="BM128" s="52">
        <f t="shared" si="220"/>
        <v>-2.3230519869755364E-4</v>
      </c>
      <c r="BN128" s="52">
        <f t="shared" si="221"/>
        <v>0</v>
      </c>
      <c r="BO128" s="52">
        <f t="shared" si="222"/>
        <v>0</v>
      </c>
      <c r="BP128" s="52">
        <f t="shared" si="223"/>
        <v>3.7552664364809726E-3</v>
      </c>
      <c r="BQ128" s="52">
        <f t="shared" si="224"/>
        <v>0.05</v>
      </c>
      <c r="BS128" s="52">
        <f t="shared" ca="1" si="225"/>
        <v>-0.62287275021475164</v>
      </c>
      <c r="BT128" s="52">
        <f t="shared" ca="1" si="226"/>
        <v>-0.46461039739510707</v>
      </c>
      <c r="BU128" s="52">
        <f t="shared" ca="1" si="227"/>
        <v>-0.30655453489312251</v>
      </c>
      <c r="BV128" s="52">
        <f t="shared" ca="1" si="228"/>
        <v>-0.15716256591821881</v>
      </c>
      <c r="BW128" s="52">
        <f t="shared" ca="1" si="229"/>
        <v>-1.971611449675215E-2</v>
      </c>
      <c r="BX128" s="52">
        <f t="shared" ca="1" si="230"/>
        <v>9.4256034841941186E-2</v>
      </c>
      <c r="BY128" s="52">
        <f t="shared" ca="1" si="231"/>
        <v>0.19902944537780934</v>
      </c>
      <c r="BZ128" s="52">
        <f t="shared" ca="1" si="232"/>
        <v>0.29605278937566665</v>
      </c>
      <c r="CA128" s="52">
        <f t="shared" ca="1" si="233"/>
        <v>0.38431593310087925</v>
      </c>
      <c r="CB128" s="52">
        <f t="shared" ca="1" si="234"/>
        <v>0.45031009956953988</v>
      </c>
      <c r="CC128" s="52">
        <f t="shared" ca="1" si="235"/>
        <v>0.49597729120643869</v>
      </c>
      <c r="CD128" s="52">
        <f t="shared" ca="1" si="236"/>
        <v>0.53231598112371659</v>
      </c>
      <c r="CE128" s="52">
        <f t="shared" ca="1" si="237"/>
        <v>0.56361991091961827</v>
      </c>
      <c r="CF128" s="52">
        <f t="shared" ca="1" si="238"/>
        <v>0.58320395125737123</v>
      </c>
      <c r="CG128" s="52">
        <f t="shared" ca="1" si="239"/>
        <v>0.58592242726515387</v>
      </c>
      <c r="CH128" s="52">
        <f t="shared" ca="1" si="240"/>
        <v>0.56580397696985363</v>
      </c>
      <c r="CI128" s="52">
        <f t="shared" ca="1" si="241"/>
        <v>0.52902548767686364</v>
      </c>
      <c r="CJ128" s="52">
        <f t="shared" ca="1" si="242"/>
        <v>0.48377372141206459</v>
      </c>
      <c r="CK128" s="52">
        <f t="shared" ca="1" si="243"/>
        <v>0.42990592889667989</v>
      </c>
      <c r="CL128" s="52">
        <f t="shared" ca="1" si="244"/>
        <v>0.36905272977967418</v>
      </c>
      <c r="CM128" s="52">
        <f t="shared" ca="1" si="245"/>
        <v>0.30172361807537174</v>
      </c>
      <c r="CN128" s="52">
        <f t="shared" ca="1" si="246"/>
        <v>0.22341285216351683</v>
      </c>
      <c r="CO128" s="52">
        <f t="shared" ca="1" si="247"/>
        <v>0.13101650863104766</v>
      </c>
      <c r="CP128" s="52">
        <f t="shared" ca="1" si="248"/>
        <v>3.7132100051929857E-2</v>
      </c>
      <c r="CQ128" s="52">
        <f t="shared" ca="1" si="249"/>
        <v>-5.5261179128842056E-2</v>
      </c>
      <c r="CR128" s="52">
        <f t="shared" ca="1" si="250"/>
        <v>-0.14026485710975625</v>
      </c>
      <c r="CS128" s="52">
        <f t="shared" ca="1" si="251"/>
        <v>-0.21368556495215146</v>
      </c>
      <c r="CT128" s="52">
        <f t="shared" ca="1" si="252"/>
        <v>-0.27315040689802944</v>
      </c>
      <c r="CU128" s="52">
        <f t="shared" ca="1" si="253"/>
        <v>-0.31882051869686096</v>
      </c>
      <c r="CV128" s="52">
        <f t="shared" ca="1" si="254"/>
        <v>-0.35758369196687012</v>
      </c>
      <c r="CW128" s="52">
        <f t="shared" ca="1" si="255"/>
        <v>-0.37644697865471255</v>
      </c>
      <c r="CY128" s="51" t="str">
        <f t="shared" ca="1" si="256"/>
        <v>Slope</v>
      </c>
      <c r="CZ128" s="51" t="str">
        <f t="shared" ca="1" si="257"/>
        <v>Slope</v>
      </c>
      <c r="DA128" s="51" t="str">
        <f t="shared" ca="1" si="258"/>
        <v>Slope</v>
      </c>
      <c r="DB128" s="51" t="str">
        <f t="shared" ca="1" si="259"/>
        <v>Slope</v>
      </c>
      <c r="DC128" s="51" t="str">
        <f t="shared" ca="1" si="260"/>
        <v>Slope</v>
      </c>
      <c r="DD128" s="51" t="str">
        <f t="shared" ca="1" si="261"/>
        <v>Slope</v>
      </c>
      <c r="DE128" s="51" t="str">
        <f t="shared" ca="1" si="262"/>
        <v>Slope</v>
      </c>
      <c r="DF128" s="51" t="str">
        <f t="shared" ca="1" si="263"/>
        <v>Slope</v>
      </c>
      <c r="DG128" s="51" t="str">
        <f t="shared" ca="1" si="264"/>
        <v>Slope</v>
      </c>
      <c r="DH128" s="51" t="str">
        <f t="shared" ca="1" si="265"/>
        <v>Slope</v>
      </c>
      <c r="DI128" s="51" t="str">
        <f t="shared" ca="1" si="266"/>
        <v>Slope</v>
      </c>
      <c r="DJ128" s="51" t="str">
        <f t="shared" ca="1" si="267"/>
        <v>Slope</v>
      </c>
      <c r="DK128" s="51" t="str">
        <f t="shared" ca="1" si="268"/>
        <v>Slope</v>
      </c>
      <c r="DL128" s="51" t="str">
        <f t="shared" ca="1" si="269"/>
        <v>Slope</v>
      </c>
      <c r="DM128" s="51" t="str">
        <f t="shared" ca="1" si="270"/>
        <v>Slope</v>
      </c>
      <c r="DN128" s="51" t="str">
        <f t="shared" ca="1" si="271"/>
        <v>Slope</v>
      </c>
      <c r="DO128" s="51" t="str">
        <f t="shared" ca="1" si="272"/>
        <v>Slope</v>
      </c>
      <c r="DP128" s="51" t="str">
        <f t="shared" ca="1" si="273"/>
        <v>Slope</v>
      </c>
      <c r="DQ128" s="51" t="str">
        <f t="shared" ca="1" si="274"/>
        <v>Slope</v>
      </c>
      <c r="DR128" s="51" t="str">
        <f t="shared" ca="1" si="275"/>
        <v>Slope</v>
      </c>
      <c r="DS128" s="51" t="str">
        <f t="shared" ca="1" si="276"/>
        <v>Slope</v>
      </c>
      <c r="DT128" s="51" t="str">
        <f t="shared" ca="1" si="277"/>
        <v>Slope</v>
      </c>
      <c r="DU128" s="51" t="str">
        <f t="shared" ca="1" si="278"/>
        <v>Slope</v>
      </c>
      <c r="DV128" s="51" t="str">
        <f t="shared" ca="1" si="279"/>
        <v>Slope</v>
      </c>
      <c r="DW128" s="51" t="str">
        <f t="shared" ca="1" si="280"/>
        <v>Slope</v>
      </c>
      <c r="DX128" s="51" t="str">
        <f t="shared" ca="1" si="281"/>
        <v>Slope</v>
      </c>
      <c r="DY128" s="51" t="str">
        <f t="shared" ca="1" si="282"/>
        <v>Slope</v>
      </c>
      <c r="DZ128" s="51" t="str">
        <f t="shared" ca="1" si="283"/>
        <v>Slope</v>
      </c>
      <c r="EA128" s="51" t="str">
        <f t="shared" ca="1" si="284"/>
        <v>Slope</v>
      </c>
      <c r="EB128" s="51" t="str">
        <f t="shared" ca="1" si="285"/>
        <v>Slope</v>
      </c>
      <c r="EC128" s="51" t="str">
        <f t="shared" ca="1" si="286"/>
        <v>Slope</v>
      </c>
      <c r="EE128" s="52">
        <f t="shared" ca="1" si="287"/>
        <v>0.37735955498394591</v>
      </c>
      <c r="EF128" s="52">
        <f t="shared" ca="1" si="288"/>
        <v>0.53562190780359042</v>
      </c>
      <c r="EG128" s="52">
        <f t="shared" ca="1" si="289"/>
        <v>0.69367777030557498</v>
      </c>
      <c r="EH128" s="52">
        <f t="shared" ca="1" si="290"/>
        <v>0.84306973928047868</v>
      </c>
      <c r="EI128" s="52">
        <f t="shared" ca="1" si="291"/>
        <v>0.9805161907019454</v>
      </c>
      <c r="EJ128" s="52">
        <f t="shared" ca="1" si="292"/>
        <v>0.90551165995936123</v>
      </c>
      <c r="EK128" s="52">
        <f t="shared" ca="1" si="293"/>
        <v>0.80073824942349314</v>
      </c>
      <c r="EL128" s="52">
        <f t="shared" ca="1" si="294"/>
        <v>0.70371490542563575</v>
      </c>
      <c r="EM128" s="52">
        <f t="shared" ca="1" si="295"/>
        <v>0.61545176170042315</v>
      </c>
      <c r="EN128" s="52">
        <f t="shared" ca="1" si="296"/>
        <v>0.54945759523176263</v>
      </c>
      <c r="EO128" s="52">
        <f t="shared" ca="1" si="297"/>
        <v>0.50379040359486371</v>
      </c>
      <c r="EP128" s="52">
        <f t="shared" ca="1" si="298"/>
        <v>0.46745171367758587</v>
      </c>
      <c r="EQ128" s="52">
        <f t="shared" ca="1" si="299"/>
        <v>0.43614778388168418</v>
      </c>
      <c r="ER128" s="52">
        <f t="shared" ca="1" si="300"/>
        <v>0.41656374354393122</v>
      </c>
      <c r="ES128" s="52">
        <f t="shared" ca="1" si="301"/>
        <v>0.41384526753614859</v>
      </c>
      <c r="ET128" s="52">
        <f t="shared" ca="1" si="302"/>
        <v>0.43396371783144883</v>
      </c>
      <c r="EU128" s="52">
        <f t="shared" ca="1" si="303"/>
        <v>0.47074220712443882</v>
      </c>
      <c r="EV128" s="52">
        <f t="shared" ca="1" si="304"/>
        <v>0.5159939733892378</v>
      </c>
      <c r="EW128" s="52">
        <f t="shared" ca="1" si="305"/>
        <v>0.56986176590462256</v>
      </c>
      <c r="EX128" s="52">
        <f t="shared" ca="1" si="306"/>
        <v>0.63071496502162827</v>
      </c>
      <c r="EY128" s="52">
        <f t="shared" ca="1" si="307"/>
        <v>0.69804407672593072</v>
      </c>
      <c r="EZ128" s="52">
        <f t="shared" ca="1" si="308"/>
        <v>0.77635484263778565</v>
      </c>
      <c r="FA128" s="52">
        <f t="shared" ca="1" si="309"/>
        <v>0.86875118617025482</v>
      </c>
      <c r="FB128" s="52">
        <f t="shared" ca="1" si="310"/>
        <v>0.96263559474937255</v>
      </c>
      <c r="FC128" s="52">
        <f t="shared" ca="1" si="311"/>
        <v>0.94497112606985545</v>
      </c>
      <c r="FD128" s="52">
        <f t="shared" ca="1" si="312"/>
        <v>0.85996744808894132</v>
      </c>
      <c r="FE128" s="52">
        <f t="shared" ca="1" si="313"/>
        <v>0.78654674024654603</v>
      </c>
      <c r="FF128" s="52">
        <f t="shared" ca="1" si="314"/>
        <v>0.72708189830066816</v>
      </c>
      <c r="FG128" s="52">
        <f t="shared" ca="1" si="315"/>
        <v>0.68141178650183654</v>
      </c>
      <c r="FH128" s="52">
        <f t="shared" ca="1" si="316"/>
        <v>0.64264861323182743</v>
      </c>
      <c r="FI128" s="52">
        <f t="shared" ca="1" si="317"/>
        <v>0.623785326543985</v>
      </c>
      <c r="FK128" s="52">
        <f t="shared" ca="1" si="318"/>
        <v>0.9805161907019454</v>
      </c>
      <c r="FL128" s="59">
        <f t="shared" ca="1" si="319"/>
        <v>4</v>
      </c>
      <c r="FM128" s="59" t="str">
        <f t="shared" ca="1" si="320"/>
        <v>Slope</v>
      </c>
      <c r="FN128" s="52">
        <f t="shared" ca="1" si="321"/>
        <v>0.9</v>
      </c>
      <c r="FP128" s="52">
        <f t="shared" ca="1" si="322"/>
        <v>0.4591198516613153</v>
      </c>
      <c r="FQ128" s="52">
        <f t="shared" ca="1" si="323"/>
        <v>0.51187396926786344</v>
      </c>
      <c r="FR128" s="52">
        <f t="shared" ca="1" si="324"/>
        <v>0.55344814565741385</v>
      </c>
      <c r="FS128" s="52">
        <f t="shared" ca="1" si="325"/>
        <v>0.59213435753793731</v>
      </c>
      <c r="FT128" s="52">
        <f t="shared" ca="1" si="326"/>
        <v>0.62683873023398173</v>
      </c>
      <c r="FU128" s="52">
        <f t="shared" ca="1" si="327"/>
        <v>0.5907261088753426</v>
      </c>
      <c r="FV128" s="52">
        <f t="shared" ca="1" si="328"/>
        <v>0.54469052758560887</v>
      </c>
      <c r="FW128" s="52">
        <f t="shared" ca="1" si="329"/>
        <v>0.50123830180854523</v>
      </c>
      <c r="FX128" s="52">
        <f t="shared" ca="1" si="330"/>
        <v>0.46070614278902988</v>
      </c>
      <c r="FY128" s="52">
        <f t="shared" ca="1" si="331"/>
        <v>0.42759697618836534</v>
      </c>
      <c r="FZ128" s="52">
        <f t="shared" ca="1" si="332"/>
        <v>0.40126346786495454</v>
      </c>
      <c r="GA128" s="52">
        <f t="shared" ca="1" si="333"/>
        <v>0.37803946011475087</v>
      </c>
      <c r="GB128" s="52">
        <f t="shared" ca="1" si="334"/>
        <v>0.35649370573833916</v>
      </c>
      <c r="GC128" s="52">
        <f t="shared" ca="1" si="335"/>
        <v>0.3388545811813104</v>
      </c>
      <c r="GD128" s="52">
        <f t="shared" ca="1" si="336"/>
        <v>0.32683731140093841</v>
      </c>
      <c r="GE128" s="52">
        <f t="shared" ca="1" si="337"/>
        <v>0.32243235038826068</v>
      </c>
      <c r="GF128" s="52">
        <f t="shared" ca="1" si="338"/>
        <v>0.32358073570814627</v>
      </c>
      <c r="GG128" s="52">
        <f t="shared" ca="1" si="339"/>
        <v>0.32755354668530146</v>
      </c>
      <c r="GH128" s="52">
        <f t="shared" ca="1" si="340"/>
        <v>0.33439836641265197</v>
      </c>
      <c r="GI128" s="52">
        <f t="shared" ca="1" si="341"/>
        <v>0.34357165500720943</v>
      </c>
      <c r="GJ128" s="52">
        <f t="shared" ca="1" si="342"/>
        <v>0.35490358113086579</v>
      </c>
      <c r="GK128" s="52">
        <f t="shared" ca="1" si="343"/>
        <v>0.36989605865703962</v>
      </c>
      <c r="GL128" s="52">
        <f t="shared" ca="1" si="344"/>
        <v>0.38958372872341829</v>
      </c>
      <c r="GM128" s="52">
        <f t="shared" ca="1" si="345"/>
        <v>0.40976742047201309</v>
      </c>
      <c r="GN128" s="52">
        <f t="shared" ca="1" si="346"/>
        <v>0.39276815313439617</v>
      </c>
      <c r="GO128" s="52">
        <f t="shared" ca="1" si="347"/>
        <v>0.35332248269631372</v>
      </c>
      <c r="GP128" s="52">
        <f t="shared" ca="1" si="348"/>
        <v>0.31773780230440418</v>
      </c>
      <c r="GQ128" s="52">
        <f t="shared" ca="1" si="349"/>
        <v>0.2868050772113338</v>
      </c>
      <c r="GR128" s="52">
        <f t="shared" ca="1" si="350"/>
        <v>0.26047059550061213</v>
      </c>
      <c r="GS128" s="52">
        <f t="shared" ca="1" si="351"/>
        <v>0.23643842663283135</v>
      </c>
      <c r="GT128" s="52">
        <f t="shared" ca="1" si="352"/>
        <v>0.21903955329243943</v>
      </c>
      <c r="GV128" s="52">
        <f t="shared" ca="1" si="353"/>
        <v>0.62683873023398173</v>
      </c>
      <c r="GW128" s="59">
        <f t="shared" ca="1" si="354"/>
        <v>4</v>
      </c>
      <c r="GX128" s="52">
        <f t="shared" ca="1" si="355"/>
        <v>0.9805161907019454</v>
      </c>
      <c r="GY128" s="52" t="str">
        <f t="shared" ca="1" si="356"/>
        <v>Slope</v>
      </c>
      <c r="GZ128" s="52">
        <f t="shared" ca="1" si="357"/>
        <v>0.9</v>
      </c>
      <c r="HB128" s="58">
        <f t="shared" si="358"/>
        <v>0.18128898143768299</v>
      </c>
      <c r="HC128" s="58"/>
      <c r="HE128" s="52">
        <f t="shared" si="359"/>
        <v>0.10261954188346911</v>
      </c>
      <c r="HF128" s="52">
        <f t="shared" si="360"/>
        <v>0</v>
      </c>
      <c r="HH128" s="52">
        <f t="shared" ca="1" si="361"/>
        <v>0.9805161907019454</v>
      </c>
      <c r="HI128" s="52" t="str">
        <f t="shared" ca="1" si="362"/>
        <v>Slope</v>
      </c>
      <c r="HJ128" s="59">
        <f t="shared" ca="1" si="363"/>
        <v>2</v>
      </c>
      <c r="HK128" s="52">
        <f t="shared" ca="1" si="364"/>
        <v>0.9</v>
      </c>
      <c r="HL128" s="52">
        <f t="shared" si="365"/>
        <v>0</v>
      </c>
      <c r="HM128" s="52">
        <f t="shared" si="366"/>
        <v>20</v>
      </c>
      <c r="HN128" s="52">
        <f t="shared" si="367"/>
        <v>-20</v>
      </c>
      <c r="HP128" s="52">
        <f t="shared" si="375"/>
        <v>9.3555092811585007E-4</v>
      </c>
      <c r="HR128" s="52">
        <f t="shared" si="368"/>
        <v>1.7695557224126917E-4</v>
      </c>
      <c r="HS128">
        <f t="shared" si="369"/>
        <v>3.7552664364809726E-3</v>
      </c>
    </row>
    <row r="129" spans="1:227" x14ac:dyDescent="0.2">
      <c r="A129" s="45">
        <v>91</v>
      </c>
      <c r="B129" s="35">
        <f t="shared" si="214"/>
        <v>1.0416666666666678E-2</v>
      </c>
      <c r="C129" s="28">
        <v>18.1288981437683</v>
      </c>
      <c r="D129" s="95">
        <v>0</v>
      </c>
      <c r="E129" s="95">
        <v>999999</v>
      </c>
      <c r="F129" s="37">
        <f t="shared" si="202"/>
        <v>166666.5</v>
      </c>
      <c r="G129" s="38">
        <f t="shared" si="205"/>
        <v>0</v>
      </c>
      <c r="H129" s="102">
        <v>20</v>
      </c>
      <c r="I129" s="102">
        <v>2000</v>
      </c>
      <c r="J129" s="28">
        <v>15.5292534828186</v>
      </c>
      <c r="K129" s="126">
        <f t="shared" si="206"/>
        <v>0.155292534828186</v>
      </c>
      <c r="L129" s="30">
        <f t="shared" si="203"/>
        <v>0.155292534828186</v>
      </c>
      <c r="M129" s="101">
        <f t="shared" si="204"/>
        <v>18.1288981437683</v>
      </c>
      <c r="N129" s="103">
        <f t="shared" si="215"/>
        <v>1.2998223304748506E-3</v>
      </c>
      <c r="AD129" s="52">
        <f t="shared" ca="1" si="378"/>
        <v>0.98231971229708004</v>
      </c>
      <c r="AE129" s="52">
        <f t="shared" ca="1" si="378"/>
        <v>1.0000000000000002</v>
      </c>
      <c r="AF129" s="52">
        <f t="shared" ca="1" si="378"/>
        <v>0.97591096476161887</v>
      </c>
      <c r="AG129" s="52">
        <f t="shared" ca="1" si="207"/>
        <v>0.89715726335506307</v>
      </c>
      <c r="AH129" s="52">
        <f t="shared" ca="1" si="207"/>
        <v>0.76823537141138953</v>
      </c>
      <c r="AI129" s="52">
        <f t="shared" ca="1" si="207"/>
        <v>0.59283353178915532</v>
      </c>
      <c r="AJ129" s="52">
        <f t="shared" ca="1" si="207"/>
        <v>0.38575977616358254</v>
      </c>
      <c r="AK129" s="52">
        <f t="shared" ca="1" si="208"/>
        <v>0.18606323083845094</v>
      </c>
      <c r="AL129" s="52">
        <f t="shared" ca="1" si="208"/>
        <v>4.5179571970250416E-2</v>
      </c>
      <c r="AM129" s="52">
        <f t="shared" ca="1" si="208"/>
        <v>-4.8457734702033455E-2</v>
      </c>
      <c r="AN129" s="52">
        <f t="shared" ca="1" si="208"/>
        <v>-0.12797869654150582</v>
      </c>
      <c r="AO129" s="52">
        <f t="shared" ca="1" si="209"/>
        <v>-0.20628027348360334</v>
      </c>
      <c r="AP129" s="52">
        <f t="shared" ca="1" si="209"/>
        <v>-0.26751945303592645</v>
      </c>
      <c r="AQ129" s="52">
        <f t="shared" ca="1" si="209"/>
        <v>-0.32929439094685176</v>
      </c>
      <c r="AR129" s="52">
        <f t="shared" ca="1" si="209"/>
        <v>-0.40837596424624051</v>
      </c>
      <c r="AS129" s="52">
        <f t="shared" ca="1" si="210"/>
        <v>-0.50625827910370902</v>
      </c>
      <c r="AT129" s="52">
        <f t="shared" ca="1" si="210"/>
        <v>-0.61574789047352563</v>
      </c>
      <c r="AU129" s="52">
        <f t="shared" ca="1" si="210"/>
        <v>-0.72173698378286988</v>
      </c>
      <c r="AV129" s="52">
        <f t="shared" ca="1" si="210"/>
        <v>-0.81612970054896361</v>
      </c>
      <c r="AW129" s="52">
        <f t="shared" ca="1" si="211"/>
        <v>-0.88876197305852767</v>
      </c>
      <c r="AX129" s="52">
        <f t="shared" ca="1" si="211"/>
        <v>-0.92938400356402662</v>
      </c>
      <c r="AY129" s="52">
        <f t="shared" ca="1" si="211"/>
        <v>-0.92464923432023849</v>
      </c>
      <c r="AZ129" s="52">
        <f t="shared" ca="1" si="211"/>
        <v>-0.87998617381252231</v>
      </c>
      <c r="BA129" s="52">
        <f t="shared" ca="1" si="212"/>
        <v>-0.79223337311983133</v>
      </c>
      <c r="BB129" s="52">
        <f t="shared" ca="1" si="212"/>
        <v>-0.67577493797582933</v>
      </c>
      <c r="BC129" s="52">
        <f t="shared" ca="1" si="212"/>
        <v>-0.54062526999411531</v>
      </c>
      <c r="BD129" s="52">
        <f t="shared" ca="1" si="212"/>
        <v>-0.39315260838150734</v>
      </c>
      <c r="BE129" s="52">
        <f t="shared" ca="1" si="213"/>
        <v>-0.23753516165084734</v>
      </c>
      <c r="BF129" s="52">
        <f t="shared" ca="1" si="213"/>
        <v>-6.9721981609344993E-2</v>
      </c>
      <c r="BG129" s="52">
        <f t="shared" ca="1" si="213"/>
        <v>7.1626932560101803E-2</v>
      </c>
      <c r="BH129" s="52">
        <f t="shared" ca="1" si="213"/>
        <v>0.18871527006095928</v>
      </c>
      <c r="BJ129" s="52">
        <f t="shared" si="217"/>
        <v>7.7646267414092996E-3</v>
      </c>
      <c r="BK129" s="52">
        <f t="shared" si="218"/>
        <v>-3.0655453489312262E-3</v>
      </c>
      <c r="BL129" s="52">
        <f t="shared" si="219"/>
        <v>-1.5327726744656124E-4</v>
      </c>
      <c r="BM129" s="52">
        <f t="shared" si="220"/>
        <v>-1.5327726744656124E-4</v>
      </c>
      <c r="BN129" s="52">
        <f t="shared" si="221"/>
        <v>0</v>
      </c>
      <c r="BO129" s="52">
        <f t="shared" si="222"/>
        <v>0</v>
      </c>
      <c r="BP129" s="52">
        <f t="shared" si="223"/>
        <v>3.275374934722919E-3</v>
      </c>
      <c r="BQ129" s="52">
        <f t="shared" si="224"/>
        <v>0.05</v>
      </c>
      <c r="BS129" s="52">
        <f t="shared" ca="1" si="225"/>
        <v>-0.46461039739510707</v>
      </c>
      <c r="BT129" s="52">
        <f t="shared" ca="1" si="226"/>
        <v>-0.30655453489312251</v>
      </c>
      <c r="BU129" s="52">
        <f t="shared" ca="1" si="227"/>
        <v>-0.15716256591821881</v>
      </c>
      <c r="BV129" s="52">
        <f t="shared" ca="1" si="228"/>
        <v>-1.971611449675215E-2</v>
      </c>
      <c r="BW129" s="52">
        <f t="shared" ca="1" si="229"/>
        <v>9.4256034841941186E-2</v>
      </c>
      <c r="BX129" s="52">
        <f t="shared" ca="1" si="230"/>
        <v>0.19902944537780934</v>
      </c>
      <c r="BY129" s="52">
        <f t="shared" ca="1" si="231"/>
        <v>0.29605278937566665</v>
      </c>
      <c r="BZ129" s="52">
        <f t="shared" ca="1" si="232"/>
        <v>0.38431593310087925</v>
      </c>
      <c r="CA129" s="52">
        <f t="shared" ca="1" si="233"/>
        <v>0.45031009956953988</v>
      </c>
      <c r="CB129" s="52">
        <f t="shared" ca="1" si="234"/>
        <v>0.49597729120643869</v>
      </c>
      <c r="CC129" s="52">
        <f t="shared" ca="1" si="235"/>
        <v>0.53231598112371659</v>
      </c>
      <c r="CD129" s="52">
        <f t="shared" ca="1" si="236"/>
        <v>0.56361991091961827</v>
      </c>
      <c r="CE129" s="52">
        <f t="shared" ca="1" si="237"/>
        <v>0.58320395125737123</v>
      </c>
      <c r="CF129" s="52">
        <f t="shared" ca="1" si="238"/>
        <v>0.58592242726515387</v>
      </c>
      <c r="CG129" s="52">
        <f t="shared" ca="1" si="239"/>
        <v>0.56580397696985363</v>
      </c>
      <c r="CH129" s="52">
        <f t="shared" ca="1" si="240"/>
        <v>0.52902548767686364</v>
      </c>
      <c r="CI129" s="52">
        <f t="shared" ca="1" si="241"/>
        <v>0.48377372141206459</v>
      </c>
      <c r="CJ129" s="52">
        <f t="shared" ca="1" si="242"/>
        <v>0.42990592889667989</v>
      </c>
      <c r="CK129" s="52">
        <f t="shared" ca="1" si="243"/>
        <v>0.36905272977967418</v>
      </c>
      <c r="CL129" s="52">
        <f t="shared" ca="1" si="244"/>
        <v>0.30172361807537174</v>
      </c>
      <c r="CM129" s="52">
        <f t="shared" ca="1" si="245"/>
        <v>0.22341285216351683</v>
      </c>
      <c r="CN129" s="52">
        <f t="shared" ca="1" si="246"/>
        <v>0.13101650863104766</v>
      </c>
      <c r="CO129" s="52">
        <f t="shared" ca="1" si="247"/>
        <v>3.7132100051929857E-2</v>
      </c>
      <c r="CP129" s="52">
        <f t="shared" ca="1" si="248"/>
        <v>-5.5261179128842056E-2</v>
      </c>
      <c r="CQ129" s="52">
        <f t="shared" ca="1" si="249"/>
        <v>-0.14026485710975625</v>
      </c>
      <c r="CR129" s="52">
        <f t="shared" ca="1" si="250"/>
        <v>-0.21368556495215146</v>
      </c>
      <c r="CS129" s="52">
        <f t="shared" ca="1" si="251"/>
        <v>-0.27315040689802944</v>
      </c>
      <c r="CT129" s="52">
        <f t="shared" ca="1" si="252"/>
        <v>-0.31882051869686096</v>
      </c>
      <c r="CU129" s="52">
        <f t="shared" ca="1" si="253"/>
        <v>-0.35758369196687012</v>
      </c>
      <c r="CV129" s="52">
        <f t="shared" ca="1" si="254"/>
        <v>-0.37644697865471255</v>
      </c>
      <c r="CW129" s="52">
        <f t="shared" ca="1" si="255"/>
        <v>-0.37945562306671377</v>
      </c>
      <c r="CY129" s="51" t="str">
        <f t="shared" ca="1" si="256"/>
        <v>Slope</v>
      </c>
      <c r="CZ129" s="51" t="str">
        <f t="shared" ca="1" si="257"/>
        <v>Slope</v>
      </c>
      <c r="DA129" s="51" t="str">
        <f t="shared" ca="1" si="258"/>
        <v>Slope</v>
      </c>
      <c r="DB129" s="51" t="str">
        <f t="shared" ca="1" si="259"/>
        <v>Slope</v>
      </c>
      <c r="DC129" s="51" t="str">
        <f t="shared" ca="1" si="260"/>
        <v>Slope</v>
      </c>
      <c r="DD129" s="51" t="str">
        <f t="shared" ca="1" si="261"/>
        <v>Slope</v>
      </c>
      <c r="DE129" s="51" t="str">
        <f t="shared" ca="1" si="262"/>
        <v>Slope</v>
      </c>
      <c r="DF129" s="51" t="str">
        <f t="shared" ca="1" si="263"/>
        <v>Slope</v>
      </c>
      <c r="DG129" s="51" t="str">
        <f t="shared" ca="1" si="264"/>
        <v>Slope</v>
      </c>
      <c r="DH129" s="51" t="str">
        <f t="shared" ca="1" si="265"/>
        <v>Slope</v>
      </c>
      <c r="DI129" s="51" t="str">
        <f t="shared" ca="1" si="266"/>
        <v>Slope</v>
      </c>
      <c r="DJ129" s="51" t="str">
        <f t="shared" ca="1" si="267"/>
        <v>Slope</v>
      </c>
      <c r="DK129" s="51" t="str">
        <f t="shared" ca="1" si="268"/>
        <v>Slope</v>
      </c>
      <c r="DL129" s="51" t="str">
        <f t="shared" ca="1" si="269"/>
        <v>Slope</v>
      </c>
      <c r="DM129" s="51" t="str">
        <f t="shared" ca="1" si="270"/>
        <v>Slope</v>
      </c>
      <c r="DN129" s="51" t="str">
        <f t="shared" ca="1" si="271"/>
        <v>Slope</v>
      </c>
      <c r="DO129" s="51" t="str">
        <f t="shared" ca="1" si="272"/>
        <v>Slope</v>
      </c>
      <c r="DP129" s="51" t="str">
        <f t="shared" ca="1" si="273"/>
        <v>Slope</v>
      </c>
      <c r="DQ129" s="51" t="str">
        <f t="shared" ca="1" si="274"/>
        <v>Slope</v>
      </c>
      <c r="DR129" s="51" t="str">
        <f t="shared" ca="1" si="275"/>
        <v>Slope</v>
      </c>
      <c r="DS129" s="51" t="str">
        <f t="shared" ca="1" si="276"/>
        <v>Slope</v>
      </c>
      <c r="DT129" s="51" t="str">
        <f t="shared" ca="1" si="277"/>
        <v>Slope</v>
      </c>
      <c r="DU129" s="51" t="str">
        <f t="shared" ca="1" si="278"/>
        <v>Slope</v>
      </c>
      <c r="DV129" s="51" t="str">
        <f t="shared" ca="1" si="279"/>
        <v>Slope</v>
      </c>
      <c r="DW129" s="51" t="str">
        <f t="shared" ca="1" si="280"/>
        <v>Slope</v>
      </c>
      <c r="DX129" s="51" t="str">
        <f t="shared" ca="1" si="281"/>
        <v>Slope</v>
      </c>
      <c r="DY129" s="51" t="str">
        <f t="shared" ca="1" si="282"/>
        <v>Slope</v>
      </c>
      <c r="DZ129" s="51" t="str">
        <f t="shared" ca="1" si="283"/>
        <v>Slope</v>
      </c>
      <c r="EA129" s="51" t="str">
        <f t="shared" ca="1" si="284"/>
        <v>Slope</v>
      </c>
      <c r="EB129" s="51" t="str">
        <f t="shared" ca="1" si="285"/>
        <v>Slope</v>
      </c>
      <c r="EC129" s="51" t="str">
        <f t="shared" ca="1" si="286"/>
        <v>Slope</v>
      </c>
      <c r="EE129" s="52">
        <f t="shared" ca="1" si="287"/>
        <v>0.53554287987233951</v>
      </c>
      <c r="EF129" s="52">
        <f t="shared" ca="1" si="288"/>
        <v>0.69359874237432406</v>
      </c>
      <c r="EG129" s="52">
        <f t="shared" ca="1" si="289"/>
        <v>0.84299071134922776</v>
      </c>
      <c r="EH129" s="52">
        <f t="shared" ca="1" si="290"/>
        <v>0.98043716277069437</v>
      </c>
      <c r="EI129" s="52">
        <f t="shared" ca="1" si="291"/>
        <v>0.90559068789061226</v>
      </c>
      <c r="EJ129" s="52">
        <f t="shared" ca="1" si="292"/>
        <v>0.80081727735474406</v>
      </c>
      <c r="EK129" s="52">
        <f t="shared" ca="1" si="293"/>
        <v>0.70379393335688678</v>
      </c>
      <c r="EL129" s="52">
        <f t="shared" ca="1" si="294"/>
        <v>0.61553078963167418</v>
      </c>
      <c r="EM129" s="52">
        <f t="shared" ca="1" si="295"/>
        <v>0.54953662316301355</v>
      </c>
      <c r="EN129" s="52">
        <f t="shared" ca="1" si="296"/>
        <v>0.50386943152611474</v>
      </c>
      <c r="EO129" s="52">
        <f t="shared" ca="1" si="297"/>
        <v>0.4675307416088369</v>
      </c>
      <c r="EP129" s="52">
        <f t="shared" ca="1" si="298"/>
        <v>0.43622681181293521</v>
      </c>
      <c r="EQ129" s="52">
        <f t="shared" ca="1" si="299"/>
        <v>0.41664277147518225</v>
      </c>
      <c r="ER129" s="52">
        <f t="shared" ca="1" si="300"/>
        <v>0.41392429546739962</v>
      </c>
      <c r="ES129" s="52">
        <f t="shared" ca="1" si="301"/>
        <v>0.43404274576269986</v>
      </c>
      <c r="ET129" s="52">
        <f t="shared" ca="1" si="302"/>
        <v>0.47082123505568985</v>
      </c>
      <c r="EU129" s="52">
        <f t="shared" ca="1" si="303"/>
        <v>0.51607300132048883</v>
      </c>
      <c r="EV129" s="52">
        <f t="shared" ca="1" si="304"/>
        <v>0.56994079383587359</v>
      </c>
      <c r="EW129" s="52">
        <f t="shared" ca="1" si="305"/>
        <v>0.63079399295287919</v>
      </c>
      <c r="EX129" s="52">
        <f t="shared" ca="1" si="306"/>
        <v>0.69812310465718164</v>
      </c>
      <c r="EY129" s="52">
        <f t="shared" ca="1" si="307"/>
        <v>0.77643387056903657</v>
      </c>
      <c r="EZ129" s="52">
        <f t="shared" ca="1" si="308"/>
        <v>0.86883021410150574</v>
      </c>
      <c r="FA129" s="52">
        <f t="shared" ca="1" si="309"/>
        <v>0.96271462268062358</v>
      </c>
      <c r="FB129" s="52">
        <f t="shared" ca="1" si="310"/>
        <v>0.94489209813860453</v>
      </c>
      <c r="FC129" s="52">
        <f t="shared" ca="1" si="311"/>
        <v>0.85988842015769029</v>
      </c>
      <c r="FD129" s="52">
        <f t="shared" ca="1" si="312"/>
        <v>0.78646771231529511</v>
      </c>
      <c r="FE129" s="52">
        <f t="shared" ca="1" si="313"/>
        <v>0.72700287036941713</v>
      </c>
      <c r="FF129" s="52">
        <f t="shared" ca="1" si="314"/>
        <v>0.68133275857058562</v>
      </c>
      <c r="FG129" s="52">
        <f t="shared" ca="1" si="315"/>
        <v>0.6425695853005764</v>
      </c>
      <c r="FH129" s="52">
        <f t="shared" ca="1" si="316"/>
        <v>0.62370629861273397</v>
      </c>
      <c r="FI129" s="52">
        <f t="shared" ca="1" si="317"/>
        <v>0.62069765420073275</v>
      </c>
      <c r="FK129" s="52">
        <f t="shared" ca="1" si="318"/>
        <v>0.98043716277069437</v>
      </c>
      <c r="FL129" s="59">
        <f t="shared" ca="1" si="319"/>
        <v>3</v>
      </c>
      <c r="FM129" s="59" t="str">
        <f t="shared" ca="1" si="320"/>
        <v>Slope</v>
      </c>
      <c r="FN129" s="52">
        <f t="shared" ca="1" si="321"/>
        <v>0.93333333333333335</v>
      </c>
      <c r="FP129" s="52">
        <f t="shared" ca="1" si="322"/>
        <v>0.51184762662411321</v>
      </c>
      <c r="FQ129" s="52">
        <f t="shared" ca="1" si="323"/>
        <v>0.56453291412477469</v>
      </c>
      <c r="FR129" s="52">
        <f t="shared" ca="1" si="324"/>
        <v>0.60321912600529815</v>
      </c>
      <c r="FS129" s="52">
        <f t="shared" ca="1" si="325"/>
        <v>0.63792349870134257</v>
      </c>
      <c r="FT129" s="52">
        <f t="shared" ca="1" si="326"/>
        <v>0.60186356263020402</v>
      </c>
      <c r="FU129" s="52">
        <f t="shared" ca="1" si="327"/>
        <v>0.55582798134047018</v>
      </c>
      <c r="FV129" s="52">
        <f t="shared" ca="1" si="328"/>
        <v>0.51237575556340675</v>
      </c>
      <c r="FW129" s="52">
        <f t="shared" ca="1" si="329"/>
        <v>0.47184359654389141</v>
      </c>
      <c r="FX129" s="52">
        <f t="shared" ca="1" si="330"/>
        <v>0.4387344299432267</v>
      </c>
      <c r="FY129" s="52">
        <f t="shared" ca="1" si="331"/>
        <v>0.41240092161981601</v>
      </c>
      <c r="FZ129" s="52">
        <f t="shared" ca="1" si="332"/>
        <v>0.38917691386961228</v>
      </c>
      <c r="GA129" s="52">
        <f t="shared" ca="1" si="333"/>
        <v>0.36763115949320063</v>
      </c>
      <c r="GB129" s="52">
        <f t="shared" ca="1" si="334"/>
        <v>0.34999203493617181</v>
      </c>
      <c r="GC129" s="52">
        <f t="shared" ca="1" si="335"/>
        <v>0.33797476515579983</v>
      </c>
      <c r="GD129" s="52">
        <f t="shared" ca="1" si="336"/>
        <v>0.33356980414312215</v>
      </c>
      <c r="GE129" s="52">
        <f t="shared" ca="1" si="337"/>
        <v>0.33471818946300769</v>
      </c>
      <c r="GF129" s="52">
        <f t="shared" ca="1" si="338"/>
        <v>0.33869100044016293</v>
      </c>
      <c r="GG129" s="52">
        <f t="shared" ca="1" si="339"/>
        <v>0.34553582016751339</v>
      </c>
      <c r="GH129" s="52">
        <f t="shared" ca="1" si="340"/>
        <v>0.35470910876207085</v>
      </c>
      <c r="GI129" s="52">
        <f t="shared" ca="1" si="341"/>
        <v>0.3660410348857272</v>
      </c>
      <c r="GJ129" s="52">
        <f t="shared" ca="1" si="342"/>
        <v>0.38103351241190109</v>
      </c>
      <c r="GK129" s="52">
        <f t="shared" ca="1" si="343"/>
        <v>0.40072118247827965</v>
      </c>
      <c r="GL129" s="52">
        <f t="shared" ca="1" si="344"/>
        <v>0.4209048742268745</v>
      </c>
      <c r="GM129" s="52">
        <f t="shared" ca="1" si="345"/>
        <v>0.40385292160175706</v>
      </c>
      <c r="GN129" s="52">
        <f t="shared" ca="1" si="346"/>
        <v>0.36440725116367445</v>
      </c>
      <c r="GO129" s="52">
        <f t="shared" ca="1" si="347"/>
        <v>0.32882257077176502</v>
      </c>
      <c r="GP129" s="52">
        <f t="shared" ca="1" si="348"/>
        <v>0.29788984567869459</v>
      </c>
      <c r="GQ129" s="52">
        <f t="shared" ca="1" si="349"/>
        <v>0.27155536396797297</v>
      </c>
      <c r="GR129" s="52">
        <f t="shared" ca="1" si="350"/>
        <v>0.24752319510019211</v>
      </c>
      <c r="GS129" s="52">
        <f t="shared" ca="1" si="351"/>
        <v>0.23012432175980022</v>
      </c>
      <c r="GT129" s="52">
        <f t="shared" ca="1" si="352"/>
        <v>0.21801032917802202</v>
      </c>
      <c r="GV129" s="52">
        <f t="shared" ca="1" si="353"/>
        <v>0.63792349870134257</v>
      </c>
      <c r="GW129" s="59">
        <f t="shared" ca="1" si="354"/>
        <v>3</v>
      </c>
      <c r="GX129" s="52">
        <f t="shared" ca="1" si="355"/>
        <v>0.98043716277069437</v>
      </c>
      <c r="GY129" s="52" t="str">
        <f t="shared" ca="1" si="356"/>
        <v>Slope</v>
      </c>
      <c r="GZ129" s="52">
        <f t="shared" ca="1" si="357"/>
        <v>0.93333333333333335</v>
      </c>
      <c r="HB129" s="58">
        <f t="shared" si="358"/>
        <v>0.155292534828186</v>
      </c>
      <c r="HC129" s="58"/>
      <c r="HE129" s="52">
        <f t="shared" si="359"/>
        <v>0.23130195260047937</v>
      </c>
      <c r="HF129" s="52">
        <f t="shared" si="360"/>
        <v>0</v>
      </c>
      <c r="HH129" s="52">
        <f t="shared" ca="1" si="361"/>
        <v>0.98043716277069437</v>
      </c>
      <c r="HI129" s="52" t="str">
        <f t="shared" ca="1" si="362"/>
        <v>Slope</v>
      </c>
      <c r="HJ129" s="59">
        <f t="shared" ca="1" si="363"/>
        <v>2</v>
      </c>
      <c r="HK129" s="52">
        <f t="shared" ca="1" si="364"/>
        <v>0.93333333333333335</v>
      </c>
      <c r="HL129" s="52">
        <f t="shared" si="365"/>
        <v>0</v>
      </c>
      <c r="HM129" s="52">
        <f t="shared" si="366"/>
        <v>20</v>
      </c>
      <c r="HN129" s="52">
        <f t="shared" si="367"/>
        <v>-20</v>
      </c>
      <c r="HP129" s="52">
        <f t="shared" si="375"/>
        <v>1.2998223304748506E-3</v>
      </c>
      <c r="HR129" s="52">
        <f t="shared" si="368"/>
        <v>1.7466618092836617E-4</v>
      </c>
      <c r="HS129">
        <f t="shared" si="369"/>
        <v>3.275374934722919E-3</v>
      </c>
    </row>
    <row r="130" spans="1:227" x14ac:dyDescent="0.2">
      <c r="A130" s="45">
        <v>92</v>
      </c>
      <c r="B130" s="35">
        <f t="shared" si="214"/>
        <v>1.0532407407407419E-2</v>
      </c>
      <c r="C130" s="28">
        <v>15.5292534828186</v>
      </c>
      <c r="D130" s="95">
        <v>0</v>
      </c>
      <c r="E130" s="95">
        <v>999999</v>
      </c>
      <c r="F130" s="37">
        <f t="shared" si="202"/>
        <v>166666.5</v>
      </c>
      <c r="G130" s="38">
        <f t="shared" si="205"/>
        <v>0</v>
      </c>
      <c r="H130" s="102">
        <v>20</v>
      </c>
      <c r="I130" s="102">
        <v>2000</v>
      </c>
      <c r="J130" s="28">
        <v>12.137509584426899</v>
      </c>
      <c r="K130" s="126">
        <f t="shared" si="206"/>
        <v>0.121375095844269</v>
      </c>
      <c r="L130" s="30">
        <f t="shared" si="203"/>
        <v>0.121375095844269</v>
      </c>
      <c r="M130" s="101">
        <f t="shared" si="204"/>
        <v>15.5292534828186</v>
      </c>
      <c r="N130" s="103">
        <f t="shared" si="215"/>
        <v>1.6958719491958502E-3</v>
      </c>
      <c r="AD130" s="52">
        <f t="shared" ca="1" si="378"/>
        <v>0.97591096476161909</v>
      </c>
      <c r="AE130" s="52">
        <f t="shared" ca="1" si="378"/>
        <v>0.99999999999999978</v>
      </c>
      <c r="AF130" s="52">
        <f t="shared" ca="1" si="378"/>
        <v>0.96736797339029257</v>
      </c>
      <c r="AG130" s="52">
        <f t="shared" ca="1" si="207"/>
        <v>0.87375910622475861</v>
      </c>
      <c r="AH130" s="52">
        <f t="shared" ca="1" si="207"/>
        <v>0.72612769353173412</v>
      </c>
      <c r="AI130" s="52">
        <f t="shared" ca="1" si="207"/>
        <v>0.54237931329363775</v>
      </c>
      <c r="AJ130" s="52">
        <f t="shared" ca="1" si="207"/>
        <v>0.35693862544822352</v>
      </c>
      <c r="AK130" s="52">
        <f t="shared" ca="1" si="208"/>
        <v>0.22032504251114393</v>
      </c>
      <c r="AL130" s="52">
        <f t="shared" ca="1" si="208"/>
        <v>0.13026225248464346</v>
      </c>
      <c r="AM130" s="52">
        <f t="shared" ca="1" si="208"/>
        <v>4.9990950955131785E-2</v>
      </c>
      <c r="AN130" s="52">
        <f t="shared" ca="1" si="208"/>
        <v>-3.1794389080349872E-2</v>
      </c>
      <c r="AO130" s="52">
        <f t="shared" ca="1" si="209"/>
        <v>-9.7627770215937562E-2</v>
      </c>
      <c r="AP130" s="52">
        <f t="shared" ca="1" si="209"/>
        <v>-0.16142151195757878</v>
      </c>
      <c r="AQ130" s="52">
        <f t="shared" ca="1" si="209"/>
        <v>-0.24105605781155931</v>
      </c>
      <c r="AR130" s="52">
        <f t="shared" ca="1" si="209"/>
        <v>-0.34501801302374729</v>
      </c>
      <c r="AS130" s="52">
        <f t="shared" ca="1" si="210"/>
        <v>-0.4679050364966299</v>
      </c>
      <c r="AT130" s="52">
        <f t="shared" ca="1" si="210"/>
        <v>-0.59861336436946411</v>
      </c>
      <c r="AU130" s="52">
        <f t="shared" ca="1" si="210"/>
        <v>-0.72362298429858574</v>
      </c>
      <c r="AV130" s="52">
        <f t="shared" ca="1" si="210"/>
        <v>-0.82841807542242962</v>
      </c>
      <c r="AW130" s="52">
        <f t="shared" ca="1" si="211"/>
        <v>-0.90053919010912009</v>
      </c>
      <c r="AX130" s="52">
        <f t="shared" ca="1" si="211"/>
        <v>-0.92927750592740754</v>
      </c>
      <c r="AY130" s="52">
        <f t="shared" ca="1" si="211"/>
        <v>-0.92305610848500452</v>
      </c>
      <c r="AZ130" s="52">
        <f t="shared" ca="1" si="211"/>
        <v>-0.87686295410529791</v>
      </c>
      <c r="BA130" s="52">
        <f t="shared" ca="1" si="212"/>
        <v>-0.79634247802037084</v>
      </c>
      <c r="BB130" s="52">
        <f t="shared" ca="1" si="212"/>
        <v>-0.68398198348324091</v>
      </c>
      <c r="BC130" s="52">
        <f t="shared" ca="1" si="212"/>
        <v>-0.54846306701928049</v>
      </c>
      <c r="BD130" s="52">
        <f t="shared" ca="1" si="212"/>
        <v>-0.39647649402072543</v>
      </c>
      <c r="BE130" s="52">
        <f t="shared" ca="1" si="213"/>
        <v>-0.22580189999142117</v>
      </c>
      <c r="BF130" s="52">
        <f t="shared" ca="1" si="213"/>
        <v>-7.4784009478265565E-2</v>
      </c>
      <c r="BG130" s="52">
        <f t="shared" ca="1" si="213"/>
        <v>4.999289104690139E-2</v>
      </c>
      <c r="BH130" s="52">
        <f t="shared" ca="1" si="213"/>
        <v>0.15881182893086782</v>
      </c>
      <c r="BJ130" s="52">
        <f t="shared" si="217"/>
        <v>6.0687547922134493E-3</v>
      </c>
      <c r="BK130" s="52">
        <f t="shared" si="218"/>
        <v>-1.5716256591821883E-3</v>
      </c>
      <c r="BL130" s="52">
        <f t="shared" si="219"/>
        <v>-7.8581282959109511E-5</v>
      </c>
      <c r="BM130" s="52">
        <f t="shared" si="220"/>
        <v>-7.8581282959109511E-5</v>
      </c>
      <c r="BN130" s="52">
        <f t="shared" si="221"/>
        <v>0</v>
      </c>
      <c r="BO130" s="52">
        <f t="shared" si="222"/>
        <v>0</v>
      </c>
      <c r="BP130" s="52">
        <f t="shared" si="223"/>
        <v>2.8480378071681972E-3</v>
      </c>
      <c r="BQ130" s="52">
        <f t="shared" si="224"/>
        <v>0.05</v>
      </c>
      <c r="BS130" s="52">
        <f t="shared" ca="1" si="225"/>
        <v>-0.30655453489312251</v>
      </c>
      <c r="BT130" s="52">
        <f t="shared" ca="1" si="226"/>
        <v>-0.15716256591821881</v>
      </c>
      <c r="BU130" s="52">
        <f t="shared" ca="1" si="227"/>
        <v>-1.971611449675215E-2</v>
      </c>
      <c r="BV130" s="52">
        <f t="shared" ca="1" si="228"/>
        <v>9.4256034841941186E-2</v>
      </c>
      <c r="BW130" s="52">
        <f t="shared" ca="1" si="229"/>
        <v>0.19902944537780934</v>
      </c>
      <c r="BX130" s="52">
        <f t="shared" ca="1" si="230"/>
        <v>0.29605278937566665</v>
      </c>
      <c r="BY130" s="52">
        <f t="shared" ca="1" si="231"/>
        <v>0.38431593310087925</v>
      </c>
      <c r="BZ130" s="52">
        <f t="shared" ca="1" si="232"/>
        <v>0.45031009956953988</v>
      </c>
      <c r="CA130" s="52">
        <f t="shared" ca="1" si="233"/>
        <v>0.49597729120643869</v>
      </c>
      <c r="CB130" s="52">
        <f t="shared" ca="1" si="234"/>
        <v>0.53231598112371659</v>
      </c>
      <c r="CC130" s="52">
        <f t="shared" ca="1" si="235"/>
        <v>0.56361991091961827</v>
      </c>
      <c r="CD130" s="52">
        <f t="shared" ca="1" si="236"/>
        <v>0.58320395125737123</v>
      </c>
      <c r="CE130" s="52">
        <f t="shared" ca="1" si="237"/>
        <v>0.58592242726515387</v>
      </c>
      <c r="CF130" s="52">
        <f t="shared" ca="1" si="238"/>
        <v>0.56580397696985363</v>
      </c>
      <c r="CG130" s="52">
        <f t="shared" ca="1" si="239"/>
        <v>0.52902548767686364</v>
      </c>
      <c r="CH130" s="52">
        <f t="shared" ca="1" si="240"/>
        <v>0.48377372141206459</v>
      </c>
      <c r="CI130" s="52">
        <f t="shared" ca="1" si="241"/>
        <v>0.42990592889667989</v>
      </c>
      <c r="CJ130" s="52">
        <f t="shared" ca="1" si="242"/>
        <v>0.36905272977967418</v>
      </c>
      <c r="CK130" s="52">
        <f t="shared" ca="1" si="243"/>
        <v>0.30172361807537174</v>
      </c>
      <c r="CL130" s="52">
        <f t="shared" ca="1" si="244"/>
        <v>0.22341285216351683</v>
      </c>
      <c r="CM130" s="52">
        <f t="shared" ca="1" si="245"/>
        <v>0.13101650863104766</v>
      </c>
      <c r="CN130" s="52">
        <f t="shared" ca="1" si="246"/>
        <v>3.7132100051929857E-2</v>
      </c>
      <c r="CO130" s="52">
        <f t="shared" ca="1" si="247"/>
        <v>-5.5261179128842056E-2</v>
      </c>
      <c r="CP130" s="52">
        <f t="shared" ca="1" si="248"/>
        <v>-0.14026485710975625</v>
      </c>
      <c r="CQ130" s="52">
        <f t="shared" ca="1" si="249"/>
        <v>-0.21368556495215146</v>
      </c>
      <c r="CR130" s="52">
        <f t="shared" ca="1" si="250"/>
        <v>-0.27315040689802944</v>
      </c>
      <c r="CS130" s="52">
        <f t="shared" ca="1" si="251"/>
        <v>-0.31882051869686096</v>
      </c>
      <c r="CT130" s="52">
        <f t="shared" ca="1" si="252"/>
        <v>-0.35758369196687012</v>
      </c>
      <c r="CU130" s="52">
        <f t="shared" ca="1" si="253"/>
        <v>-0.37644697865471255</v>
      </c>
      <c r="CV130" s="52">
        <f t="shared" ca="1" si="254"/>
        <v>-0.37945562306671377</v>
      </c>
      <c r="CW130" s="52">
        <f t="shared" ca="1" si="255"/>
        <v>-0.378049516344383</v>
      </c>
      <c r="CY130" s="51" t="str">
        <f t="shared" ca="1" si="256"/>
        <v>Slope</v>
      </c>
      <c r="CZ130" s="51" t="str">
        <f t="shared" ca="1" si="257"/>
        <v>Slope</v>
      </c>
      <c r="DA130" s="51" t="str">
        <f t="shared" ca="1" si="258"/>
        <v>Slope</v>
      </c>
      <c r="DB130" s="51" t="str">
        <f t="shared" ca="1" si="259"/>
        <v>Slope</v>
      </c>
      <c r="DC130" s="51" t="str">
        <f t="shared" ca="1" si="260"/>
        <v>Slope</v>
      </c>
      <c r="DD130" s="51" t="str">
        <f t="shared" ca="1" si="261"/>
        <v>Slope</v>
      </c>
      <c r="DE130" s="51" t="str">
        <f t="shared" ca="1" si="262"/>
        <v>Slope</v>
      </c>
      <c r="DF130" s="51" t="str">
        <f t="shared" ca="1" si="263"/>
        <v>Slope</v>
      </c>
      <c r="DG130" s="51" t="str">
        <f t="shared" ca="1" si="264"/>
        <v>Slope</v>
      </c>
      <c r="DH130" s="51" t="str">
        <f t="shared" ca="1" si="265"/>
        <v>Slope</v>
      </c>
      <c r="DI130" s="51" t="str">
        <f t="shared" ca="1" si="266"/>
        <v>Slope</v>
      </c>
      <c r="DJ130" s="51" t="str">
        <f t="shared" ca="1" si="267"/>
        <v>Slope</v>
      </c>
      <c r="DK130" s="51" t="str">
        <f t="shared" ca="1" si="268"/>
        <v>Slope</v>
      </c>
      <c r="DL130" s="51" t="str">
        <f t="shared" ca="1" si="269"/>
        <v>Slope</v>
      </c>
      <c r="DM130" s="51" t="str">
        <f t="shared" ca="1" si="270"/>
        <v>Slope</v>
      </c>
      <c r="DN130" s="51" t="str">
        <f t="shared" ca="1" si="271"/>
        <v>Slope</v>
      </c>
      <c r="DO130" s="51" t="str">
        <f t="shared" ca="1" si="272"/>
        <v>Slope</v>
      </c>
      <c r="DP130" s="51" t="str">
        <f t="shared" ca="1" si="273"/>
        <v>Slope</v>
      </c>
      <c r="DQ130" s="51" t="str">
        <f t="shared" ca="1" si="274"/>
        <v>Slope</v>
      </c>
      <c r="DR130" s="51" t="str">
        <f t="shared" ca="1" si="275"/>
        <v>Slope</v>
      </c>
      <c r="DS130" s="51" t="str">
        <f t="shared" ca="1" si="276"/>
        <v>Slope</v>
      </c>
      <c r="DT130" s="51" t="str">
        <f t="shared" ca="1" si="277"/>
        <v>Slope</v>
      </c>
      <c r="DU130" s="51" t="str">
        <f t="shared" ca="1" si="278"/>
        <v>Slope</v>
      </c>
      <c r="DV130" s="51" t="str">
        <f t="shared" ca="1" si="279"/>
        <v>Slope</v>
      </c>
      <c r="DW130" s="51" t="str">
        <f t="shared" ca="1" si="280"/>
        <v>Slope</v>
      </c>
      <c r="DX130" s="51" t="str">
        <f t="shared" ca="1" si="281"/>
        <v>Slope</v>
      </c>
      <c r="DY130" s="51" t="str">
        <f t="shared" ca="1" si="282"/>
        <v>Slope</v>
      </c>
      <c r="DZ130" s="51" t="str">
        <f t="shared" ca="1" si="283"/>
        <v>Slope</v>
      </c>
      <c r="EA130" s="51" t="str">
        <f t="shared" ca="1" si="284"/>
        <v>Slope</v>
      </c>
      <c r="EB130" s="51" t="str">
        <f t="shared" ca="1" si="285"/>
        <v>Slope</v>
      </c>
      <c r="EC130" s="51" t="str">
        <f t="shared" ca="1" si="286"/>
        <v>Slope</v>
      </c>
      <c r="EE130" s="52">
        <f t="shared" ca="1" si="287"/>
        <v>0.69352404638983667</v>
      </c>
      <c r="EF130" s="52">
        <f t="shared" ca="1" si="288"/>
        <v>0.84291601536474037</v>
      </c>
      <c r="EG130" s="52">
        <f t="shared" ca="1" si="289"/>
        <v>0.98036246678620698</v>
      </c>
      <c r="EH130" s="52">
        <f t="shared" ca="1" si="290"/>
        <v>0.90566538387509965</v>
      </c>
      <c r="EI130" s="52">
        <f t="shared" ca="1" si="291"/>
        <v>0.80089197333923157</v>
      </c>
      <c r="EJ130" s="52">
        <f t="shared" ca="1" si="292"/>
        <v>0.70386862934137429</v>
      </c>
      <c r="EK130" s="52">
        <f t="shared" ca="1" si="293"/>
        <v>0.61560548561616169</v>
      </c>
      <c r="EL130" s="52">
        <f t="shared" ca="1" si="294"/>
        <v>0.54961131914750094</v>
      </c>
      <c r="EM130" s="52">
        <f t="shared" ca="1" si="295"/>
        <v>0.50394412751060225</v>
      </c>
      <c r="EN130" s="52">
        <f t="shared" ca="1" si="296"/>
        <v>0.46760543759332429</v>
      </c>
      <c r="EO130" s="52">
        <f t="shared" ca="1" si="297"/>
        <v>0.43630150779742261</v>
      </c>
      <c r="EP130" s="52">
        <f t="shared" ca="1" si="298"/>
        <v>0.41671746745966964</v>
      </c>
      <c r="EQ130" s="52">
        <f t="shared" ca="1" si="299"/>
        <v>0.41399899145188701</v>
      </c>
      <c r="ER130" s="52">
        <f t="shared" ca="1" si="300"/>
        <v>0.43411744174718725</v>
      </c>
      <c r="ES130" s="52">
        <f t="shared" ca="1" si="301"/>
        <v>0.47089593104017724</v>
      </c>
      <c r="ET130" s="52">
        <f t="shared" ca="1" si="302"/>
        <v>0.51614769730497634</v>
      </c>
      <c r="EU130" s="52">
        <f t="shared" ca="1" si="303"/>
        <v>0.57001548982036099</v>
      </c>
      <c r="EV130" s="52">
        <f t="shared" ca="1" si="304"/>
        <v>0.6308686889373667</v>
      </c>
      <c r="EW130" s="52">
        <f t="shared" ca="1" si="305"/>
        <v>0.69819780064166914</v>
      </c>
      <c r="EX130" s="52">
        <f t="shared" ca="1" si="306"/>
        <v>0.77650856655352407</v>
      </c>
      <c r="EY130" s="52">
        <f t="shared" ca="1" si="307"/>
        <v>0.86890491008599324</v>
      </c>
      <c r="EZ130" s="52">
        <f t="shared" ca="1" si="308"/>
        <v>0.96278931866511108</v>
      </c>
      <c r="FA130" s="52">
        <f t="shared" ca="1" si="309"/>
        <v>0.94481740215411703</v>
      </c>
      <c r="FB130" s="52">
        <f t="shared" ca="1" si="310"/>
        <v>0.8598137241732029</v>
      </c>
      <c r="FC130" s="52">
        <f t="shared" ca="1" si="311"/>
        <v>0.78639301633080771</v>
      </c>
      <c r="FD130" s="52">
        <f t="shared" ca="1" si="312"/>
        <v>0.72692817438492963</v>
      </c>
      <c r="FE130" s="52">
        <f t="shared" ca="1" si="313"/>
        <v>0.68125806258609822</v>
      </c>
      <c r="FF130" s="52">
        <f t="shared" ca="1" si="314"/>
        <v>0.642494889316089</v>
      </c>
      <c r="FG130" s="52">
        <f t="shared" ca="1" si="315"/>
        <v>0.62363160262824657</v>
      </c>
      <c r="FH130" s="52">
        <f t="shared" ca="1" si="316"/>
        <v>0.62062295821624536</v>
      </c>
      <c r="FI130" s="52">
        <f t="shared" ca="1" si="317"/>
        <v>0.62202906493857613</v>
      </c>
      <c r="FK130" s="52">
        <f t="shared" ca="1" si="318"/>
        <v>0.98036246678620698</v>
      </c>
      <c r="FL130" s="59">
        <f t="shared" ca="1" si="319"/>
        <v>2</v>
      </c>
      <c r="FM130" s="59" t="str">
        <f t="shared" ca="1" si="320"/>
        <v>Slope</v>
      </c>
      <c r="FN130" s="52">
        <f t="shared" ca="1" si="321"/>
        <v>0.96666666666666667</v>
      </c>
      <c r="FP130" s="52">
        <f t="shared" ca="1" si="322"/>
        <v>0.56450801546327889</v>
      </c>
      <c r="FQ130" s="52">
        <f t="shared" ca="1" si="323"/>
        <v>0.61430533845491342</v>
      </c>
      <c r="FR130" s="52">
        <f t="shared" ca="1" si="324"/>
        <v>0.64900971115095785</v>
      </c>
      <c r="FS130" s="52">
        <f t="shared" ca="1" si="325"/>
        <v>0.612999572402811</v>
      </c>
      <c r="FT130" s="52">
        <f t="shared" ca="1" si="326"/>
        <v>0.56696399111307716</v>
      </c>
      <c r="FU130" s="52">
        <f t="shared" ca="1" si="327"/>
        <v>0.52351176533601362</v>
      </c>
      <c r="FV130" s="52">
        <f t="shared" ca="1" si="328"/>
        <v>0.48297960631649833</v>
      </c>
      <c r="FW130" s="52">
        <f t="shared" ca="1" si="329"/>
        <v>0.44987043971583363</v>
      </c>
      <c r="FX130" s="52">
        <f t="shared" ca="1" si="330"/>
        <v>0.42353693139242293</v>
      </c>
      <c r="FY130" s="52">
        <f t="shared" ca="1" si="331"/>
        <v>0.40031292364221921</v>
      </c>
      <c r="FZ130" s="52">
        <f t="shared" ca="1" si="332"/>
        <v>0.3787671692658075</v>
      </c>
      <c r="GA130" s="52">
        <f t="shared" ca="1" si="333"/>
        <v>0.36112804470877879</v>
      </c>
      <c r="GB130" s="52">
        <f t="shared" ca="1" si="334"/>
        <v>0.34911077492840675</v>
      </c>
      <c r="GC130" s="52">
        <f t="shared" ca="1" si="335"/>
        <v>0.34470581391572908</v>
      </c>
      <c r="GD130" s="52">
        <f t="shared" ca="1" si="336"/>
        <v>0.34585419923561461</v>
      </c>
      <c r="GE130" s="52">
        <f t="shared" ca="1" si="337"/>
        <v>0.34982701021276985</v>
      </c>
      <c r="GF130" s="52">
        <f t="shared" ca="1" si="338"/>
        <v>0.35667182994012031</v>
      </c>
      <c r="GG130" s="52">
        <f t="shared" ca="1" si="339"/>
        <v>0.36584511853467777</v>
      </c>
      <c r="GH130" s="52">
        <f t="shared" ca="1" si="340"/>
        <v>0.37717704465833413</v>
      </c>
      <c r="GI130" s="52">
        <f t="shared" ca="1" si="341"/>
        <v>0.39216952218450796</v>
      </c>
      <c r="GJ130" s="52">
        <f t="shared" ca="1" si="342"/>
        <v>0.41185719225088663</v>
      </c>
      <c r="GK130" s="52">
        <f t="shared" ca="1" si="343"/>
        <v>0.43204088399948143</v>
      </c>
      <c r="GL130" s="52">
        <f t="shared" ca="1" si="344"/>
        <v>0.41493913405137228</v>
      </c>
      <c r="GM130" s="52">
        <f t="shared" ca="1" si="345"/>
        <v>0.37549346361328984</v>
      </c>
      <c r="GN130" s="52">
        <f t="shared" ca="1" si="346"/>
        <v>0.3399087832213803</v>
      </c>
      <c r="GO130" s="52">
        <f t="shared" ca="1" si="347"/>
        <v>0.30897605812830986</v>
      </c>
      <c r="GP130" s="52">
        <f t="shared" ca="1" si="348"/>
        <v>0.28264157641758825</v>
      </c>
      <c r="GQ130" s="52">
        <f t="shared" ca="1" si="349"/>
        <v>0.25860940754980744</v>
      </c>
      <c r="GR130" s="52">
        <f t="shared" ca="1" si="350"/>
        <v>0.24121053420941552</v>
      </c>
      <c r="GS130" s="52">
        <f t="shared" ca="1" si="351"/>
        <v>0.22909654162763735</v>
      </c>
      <c r="GT130" s="52">
        <f t="shared" ca="1" si="352"/>
        <v>0.21845413275730313</v>
      </c>
      <c r="GV130" s="52">
        <f t="shared" ca="1" si="353"/>
        <v>0.64900971115095785</v>
      </c>
      <c r="GW130" s="59">
        <f t="shared" ca="1" si="354"/>
        <v>2</v>
      </c>
      <c r="GX130" s="52">
        <f t="shared" ca="1" si="355"/>
        <v>0.98036246678620698</v>
      </c>
      <c r="GY130" s="52" t="str">
        <f t="shared" ca="1" si="356"/>
        <v>Slope</v>
      </c>
      <c r="GZ130" s="52">
        <f t="shared" ca="1" si="357"/>
        <v>0.96666666666666667</v>
      </c>
      <c r="HB130" s="58">
        <f t="shared" si="358"/>
        <v>0.121375095844269</v>
      </c>
      <c r="HC130" s="58"/>
      <c r="HE130" s="52">
        <f t="shared" si="359"/>
        <v>0.39919327557086848</v>
      </c>
      <c r="HF130" s="52">
        <f t="shared" si="360"/>
        <v>0</v>
      </c>
      <c r="HH130" s="52">
        <f t="shared" ca="1" si="361"/>
        <v>0.98036246678620698</v>
      </c>
      <c r="HI130" s="52" t="str">
        <f t="shared" ca="1" si="362"/>
        <v>Slope</v>
      </c>
      <c r="HJ130" s="59">
        <f t="shared" ca="1" si="363"/>
        <v>2</v>
      </c>
      <c r="HK130" s="52">
        <f t="shared" ca="1" si="364"/>
        <v>0.96666666666666667</v>
      </c>
      <c r="HL130" s="52">
        <f t="shared" si="365"/>
        <v>0</v>
      </c>
      <c r="HM130" s="52">
        <f t="shared" si="366"/>
        <v>20</v>
      </c>
      <c r="HN130" s="52">
        <f t="shared" si="367"/>
        <v>-20</v>
      </c>
      <c r="HP130" s="52">
        <f t="shared" si="375"/>
        <v>1.6958719491958502E-3</v>
      </c>
      <c r="HR130" s="52">
        <f t="shared" si="368"/>
        <v>1.7606988333412503E-4</v>
      </c>
      <c r="HS130">
        <f t="shared" si="369"/>
        <v>2.8480378071681972E-3</v>
      </c>
    </row>
    <row r="131" spans="1:227" x14ac:dyDescent="0.2">
      <c r="A131" s="45">
        <v>93</v>
      </c>
      <c r="B131" s="35">
        <f t="shared" si="214"/>
        <v>1.064814814814816E-2</v>
      </c>
      <c r="C131" s="28">
        <v>12.137509584426899</v>
      </c>
      <c r="D131" s="95">
        <v>0</v>
      </c>
      <c r="E131" s="95">
        <v>999999</v>
      </c>
      <c r="F131" s="37">
        <f t="shared" si="202"/>
        <v>166666.5</v>
      </c>
      <c r="G131" s="38">
        <f t="shared" si="205"/>
        <v>0</v>
      </c>
      <c r="H131" s="102">
        <v>20</v>
      </c>
      <c r="I131" s="102">
        <v>2000</v>
      </c>
      <c r="J131" s="28">
        <v>8.8262850046157801</v>
      </c>
      <c r="K131" s="126">
        <f t="shared" si="206"/>
        <v>8.8262850046157804E-2</v>
      </c>
      <c r="L131" s="30">
        <f t="shared" si="203"/>
        <v>8.8262850046157804E-2</v>
      </c>
      <c r="M131" s="101">
        <f t="shared" si="204"/>
        <v>12.137509584426899</v>
      </c>
      <c r="N131" s="103">
        <f t="shared" si="215"/>
        <v>1.6556122899055595E-3</v>
      </c>
      <c r="AD131" s="52">
        <f t="shared" ca="1" si="378"/>
        <v>0.96736797339029235</v>
      </c>
      <c r="AE131" s="52">
        <f t="shared" ca="1" si="378"/>
        <v>1</v>
      </c>
      <c r="AF131" s="52">
        <f t="shared" ca="1" si="378"/>
        <v>0.96218611574153734</v>
      </c>
      <c r="AG131" s="52">
        <f t="shared" ca="1" si="207"/>
        <v>0.85814800345797226</v>
      </c>
      <c r="AH131" s="52">
        <f t="shared" ca="1" si="207"/>
        <v>0.70635333891051566</v>
      </c>
      <c r="AI131" s="52">
        <f t="shared" ca="1" si="207"/>
        <v>0.5441895321049337</v>
      </c>
      <c r="AJ131" s="52">
        <f t="shared" ca="1" si="207"/>
        <v>0.41878272718743142</v>
      </c>
      <c r="AK131" s="52">
        <f t="shared" ca="1" si="208"/>
        <v>0.33287789963446551</v>
      </c>
      <c r="AL131" s="52">
        <f t="shared" ca="1" si="208"/>
        <v>0.25811583125225773</v>
      </c>
      <c r="AM131" s="52">
        <f t="shared" ca="1" si="208"/>
        <v>0.17750590071289055</v>
      </c>
      <c r="AN131" s="52">
        <f t="shared" ca="1" si="208"/>
        <v>0.1095551350240125</v>
      </c>
      <c r="AO131" s="52">
        <f t="shared" ca="1" si="209"/>
        <v>4.1568192384216378E-2</v>
      </c>
      <c r="AP131" s="52">
        <f t="shared" ca="1" si="209"/>
        <v>-4.1391245386891692E-2</v>
      </c>
      <c r="AQ131" s="52">
        <f t="shared" ca="1" si="209"/>
        <v>-0.1475236283178249</v>
      </c>
      <c r="AR131" s="52">
        <f t="shared" ca="1" si="209"/>
        <v>-0.27743696135906032</v>
      </c>
      <c r="AS131" s="52">
        <f t="shared" ca="1" si="210"/>
        <v>-0.42326022356690568</v>
      </c>
      <c r="AT131" s="52">
        <f t="shared" ca="1" si="210"/>
        <v>-0.57629586936347876</v>
      </c>
      <c r="AU131" s="52">
        <f t="shared" ca="1" si="210"/>
        <v>-0.71540793900706168</v>
      </c>
      <c r="AV131" s="52">
        <f t="shared" ca="1" si="210"/>
        <v>-0.82539158559680814</v>
      </c>
      <c r="AW131" s="52">
        <f t="shared" ca="1" si="211"/>
        <v>-0.8934232801377755</v>
      </c>
      <c r="AX131" s="52">
        <f t="shared" ca="1" si="211"/>
        <v>-0.92952565708646784</v>
      </c>
      <c r="AY131" s="52">
        <f t="shared" ca="1" si="211"/>
        <v>-0.9297418567550394</v>
      </c>
      <c r="AZ131" s="52">
        <f t="shared" ca="1" si="211"/>
        <v>-0.89521965602897835</v>
      </c>
      <c r="BA131" s="52">
        <f t="shared" ca="1" si="212"/>
        <v>-0.82203842595568677</v>
      </c>
      <c r="BB131" s="52">
        <f t="shared" ca="1" si="212"/>
        <v>-0.71159978106452926</v>
      </c>
      <c r="BC131" s="52">
        <f t="shared" ca="1" si="212"/>
        <v>-0.5731717068158334</v>
      </c>
      <c r="BD131" s="52">
        <f t="shared" ca="1" si="212"/>
        <v>-0.4090882624507709</v>
      </c>
      <c r="BE131" s="52">
        <f t="shared" ca="1" si="213"/>
        <v>-0.25365979979922815</v>
      </c>
      <c r="BF131" s="52">
        <f t="shared" ca="1" si="213"/>
        <v>-0.11806883269412316</v>
      </c>
      <c r="BG131" s="52">
        <f t="shared" ca="1" si="213"/>
        <v>-3.5998744101481657E-3</v>
      </c>
      <c r="BH131" s="52">
        <f t="shared" ca="1" si="213"/>
        <v>0.10350018133926553</v>
      </c>
      <c r="BJ131" s="52">
        <f t="shared" si="217"/>
        <v>4.4131425023078898E-3</v>
      </c>
      <c r="BK131" s="52">
        <f t="shared" si="218"/>
        <v>-1.9716114496752041E-4</v>
      </c>
      <c r="BL131" s="52">
        <f t="shared" si="219"/>
        <v>-9.8580572483760628E-6</v>
      </c>
      <c r="BM131" s="52">
        <f t="shared" si="220"/>
        <v>-9.8580572483760628E-6</v>
      </c>
      <c r="BN131" s="52">
        <f t="shared" si="221"/>
        <v>0</v>
      </c>
      <c r="BO131" s="52">
        <f t="shared" si="222"/>
        <v>0</v>
      </c>
      <c r="BP131" s="52">
        <f t="shared" si="223"/>
        <v>2.5428227520811501E-3</v>
      </c>
      <c r="BQ131" s="52">
        <f t="shared" si="224"/>
        <v>0.05</v>
      </c>
      <c r="BS131" s="52">
        <f t="shared" ca="1" si="225"/>
        <v>-0.15716256591821881</v>
      </c>
      <c r="BT131" s="52">
        <f t="shared" ca="1" si="226"/>
        <v>-1.971611449675215E-2</v>
      </c>
      <c r="BU131" s="52">
        <f t="shared" ca="1" si="227"/>
        <v>9.4256034841941186E-2</v>
      </c>
      <c r="BV131" s="52">
        <f t="shared" ca="1" si="228"/>
        <v>0.19902944537780934</v>
      </c>
      <c r="BW131" s="52">
        <f t="shared" ca="1" si="229"/>
        <v>0.29605278937566665</v>
      </c>
      <c r="BX131" s="52">
        <f t="shared" ca="1" si="230"/>
        <v>0.38431593310087925</v>
      </c>
      <c r="BY131" s="52">
        <f t="shared" ca="1" si="231"/>
        <v>0.45031009956953988</v>
      </c>
      <c r="BZ131" s="52">
        <f t="shared" ca="1" si="232"/>
        <v>0.49597729120643869</v>
      </c>
      <c r="CA131" s="52">
        <f t="shared" ca="1" si="233"/>
        <v>0.53231598112371659</v>
      </c>
      <c r="CB131" s="52">
        <f t="shared" ca="1" si="234"/>
        <v>0.56361991091961827</v>
      </c>
      <c r="CC131" s="52">
        <f t="shared" ca="1" si="235"/>
        <v>0.58320395125737123</v>
      </c>
      <c r="CD131" s="52">
        <f t="shared" ca="1" si="236"/>
        <v>0.58592242726515387</v>
      </c>
      <c r="CE131" s="52">
        <f t="shared" ca="1" si="237"/>
        <v>0.56580397696985363</v>
      </c>
      <c r="CF131" s="52">
        <f t="shared" ca="1" si="238"/>
        <v>0.52902548767686364</v>
      </c>
      <c r="CG131" s="52">
        <f t="shared" ca="1" si="239"/>
        <v>0.48377372141206459</v>
      </c>
      <c r="CH131" s="52">
        <f t="shared" ca="1" si="240"/>
        <v>0.42990592889667989</v>
      </c>
      <c r="CI131" s="52">
        <f t="shared" ca="1" si="241"/>
        <v>0.36905272977967418</v>
      </c>
      <c r="CJ131" s="52">
        <f t="shared" ca="1" si="242"/>
        <v>0.30172361807537174</v>
      </c>
      <c r="CK131" s="52">
        <f t="shared" ca="1" si="243"/>
        <v>0.22341285216351683</v>
      </c>
      <c r="CL131" s="52">
        <f t="shared" ca="1" si="244"/>
        <v>0.13101650863104766</v>
      </c>
      <c r="CM131" s="52">
        <f t="shared" ca="1" si="245"/>
        <v>3.7132100051929857E-2</v>
      </c>
      <c r="CN131" s="52">
        <f t="shared" ca="1" si="246"/>
        <v>-5.5261179128842056E-2</v>
      </c>
      <c r="CO131" s="52">
        <f t="shared" ca="1" si="247"/>
        <v>-0.14026485710975625</v>
      </c>
      <c r="CP131" s="52">
        <f t="shared" ca="1" si="248"/>
        <v>-0.21368556495215146</v>
      </c>
      <c r="CQ131" s="52">
        <f t="shared" ca="1" si="249"/>
        <v>-0.27315040689802944</v>
      </c>
      <c r="CR131" s="52">
        <f t="shared" ca="1" si="250"/>
        <v>-0.31882051869686096</v>
      </c>
      <c r="CS131" s="52">
        <f t="shared" ca="1" si="251"/>
        <v>-0.35758369196687012</v>
      </c>
      <c r="CT131" s="52">
        <f t="shared" ca="1" si="252"/>
        <v>-0.37644697865471255</v>
      </c>
      <c r="CU131" s="52">
        <f t="shared" ca="1" si="253"/>
        <v>-0.37945562306671377</v>
      </c>
      <c r="CV131" s="52">
        <f t="shared" ca="1" si="254"/>
        <v>-0.378049516344383</v>
      </c>
      <c r="CW131" s="52">
        <f t="shared" ca="1" si="255"/>
        <v>-0.36878033159601137</v>
      </c>
      <c r="CY131" s="51" t="str">
        <f t="shared" ca="1" si="256"/>
        <v>Slope</v>
      </c>
      <c r="CZ131" s="51" t="str">
        <f t="shared" ca="1" si="257"/>
        <v>Slope</v>
      </c>
      <c r="DA131" s="51" t="str">
        <f t="shared" ca="1" si="258"/>
        <v>Slope</v>
      </c>
      <c r="DB131" s="51" t="str">
        <f t="shared" ca="1" si="259"/>
        <v>Slope</v>
      </c>
      <c r="DC131" s="51" t="str">
        <f t="shared" ca="1" si="260"/>
        <v>Slope</v>
      </c>
      <c r="DD131" s="51" t="str">
        <f t="shared" ca="1" si="261"/>
        <v>Slope</v>
      </c>
      <c r="DE131" s="51" t="str">
        <f t="shared" ca="1" si="262"/>
        <v>Slope</v>
      </c>
      <c r="DF131" s="51" t="str">
        <f t="shared" ca="1" si="263"/>
        <v>Slope</v>
      </c>
      <c r="DG131" s="51" t="str">
        <f t="shared" ca="1" si="264"/>
        <v>Slope</v>
      </c>
      <c r="DH131" s="51" t="str">
        <f t="shared" ca="1" si="265"/>
        <v>Slope</v>
      </c>
      <c r="DI131" s="51" t="str">
        <f t="shared" ca="1" si="266"/>
        <v>Slope</v>
      </c>
      <c r="DJ131" s="51" t="str">
        <f t="shared" ca="1" si="267"/>
        <v>Slope</v>
      </c>
      <c r="DK131" s="51" t="str">
        <f t="shared" ca="1" si="268"/>
        <v>Slope</v>
      </c>
      <c r="DL131" s="51" t="str">
        <f t="shared" ca="1" si="269"/>
        <v>Slope</v>
      </c>
      <c r="DM131" s="51" t="str">
        <f t="shared" ca="1" si="270"/>
        <v>Slope</v>
      </c>
      <c r="DN131" s="51" t="str">
        <f t="shared" ca="1" si="271"/>
        <v>Slope</v>
      </c>
      <c r="DO131" s="51" t="str">
        <f t="shared" ca="1" si="272"/>
        <v>Slope</v>
      </c>
      <c r="DP131" s="51" t="str">
        <f t="shared" ca="1" si="273"/>
        <v>Slope</v>
      </c>
      <c r="DQ131" s="51" t="str">
        <f t="shared" ca="1" si="274"/>
        <v>Slope</v>
      </c>
      <c r="DR131" s="51" t="str">
        <f t="shared" ca="1" si="275"/>
        <v>Slope</v>
      </c>
      <c r="DS131" s="51" t="str">
        <f t="shared" ca="1" si="276"/>
        <v>Slope</v>
      </c>
      <c r="DT131" s="51" t="str">
        <f t="shared" ca="1" si="277"/>
        <v>Slope</v>
      </c>
      <c r="DU131" s="51" t="str">
        <f t="shared" ca="1" si="278"/>
        <v>Slope</v>
      </c>
      <c r="DV131" s="51" t="str">
        <f t="shared" ca="1" si="279"/>
        <v>Slope</v>
      </c>
      <c r="DW131" s="51" t="str">
        <f t="shared" ca="1" si="280"/>
        <v>Slope</v>
      </c>
      <c r="DX131" s="51" t="str">
        <f t="shared" ca="1" si="281"/>
        <v>Slope</v>
      </c>
      <c r="DY131" s="51" t="str">
        <f t="shared" ca="1" si="282"/>
        <v>Slope</v>
      </c>
      <c r="DZ131" s="51" t="str">
        <f t="shared" ca="1" si="283"/>
        <v>Slope</v>
      </c>
      <c r="EA131" s="51" t="str">
        <f t="shared" ca="1" si="284"/>
        <v>Slope</v>
      </c>
      <c r="EB131" s="51" t="str">
        <f t="shared" ca="1" si="285"/>
        <v>Slope</v>
      </c>
      <c r="EC131" s="51" t="str">
        <f t="shared" ca="1" si="286"/>
        <v>Slope</v>
      </c>
      <c r="EE131" s="52">
        <f t="shared" ca="1" si="287"/>
        <v>0.84284729213902954</v>
      </c>
      <c r="EF131" s="52">
        <f t="shared" ca="1" si="288"/>
        <v>0.98029374356049626</v>
      </c>
      <c r="EG131" s="52">
        <f t="shared" ca="1" si="289"/>
        <v>0.90573410710081048</v>
      </c>
      <c r="EH131" s="52">
        <f t="shared" ca="1" si="290"/>
        <v>0.80096069656494229</v>
      </c>
      <c r="EI131" s="52">
        <f t="shared" ca="1" si="291"/>
        <v>0.7039373525670849</v>
      </c>
      <c r="EJ131" s="52">
        <f t="shared" ca="1" si="292"/>
        <v>0.61567420884187229</v>
      </c>
      <c r="EK131" s="52">
        <f t="shared" ca="1" si="293"/>
        <v>0.54968004237321177</v>
      </c>
      <c r="EL131" s="52">
        <f t="shared" ca="1" si="294"/>
        <v>0.50401285073631286</v>
      </c>
      <c r="EM131" s="52">
        <f t="shared" ca="1" si="295"/>
        <v>0.46767416081903501</v>
      </c>
      <c r="EN131" s="52">
        <f t="shared" ca="1" si="296"/>
        <v>0.43637023102313333</v>
      </c>
      <c r="EO131" s="52">
        <f t="shared" ca="1" si="297"/>
        <v>0.41678619068538036</v>
      </c>
      <c r="EP131" s="52">
        <f t="shared" ca="1" si="298"/>
        <v>0.41406771467759773</v>
      </c>
      <c r="EQ131" s="52">
        <f t="shared" ca="1" si="299"/>
        <v>0.43418616497289797</v>
      </c>
      <c r="ER131" s="52">
        <f t="shared" ca="1" si="300"/>
        <v>0.47096465426588796</v>
      </c>
      <c r="ES131" s="52">
        <f t="shared" ca="1" si="301"/>
        <v>0.51621642053068695</v>
      </c>
      <c r="ET131" s="52">
        <f t="shared" ca="1" si="302"/>
        <v>0.57008421304607171</v>
      </c>
      <c r="EU131" s="52">
        <f t="shared" ca="1" si="303"/>
        <v>0.63093741216307742</v>
      </c>
      <c r="EV131" s="52">
        <f t="shared" ca="1" si="304"/>
        <v>0.69826652386737986</v>
      </c>
      <c r="EW131" s="52">
        <f t="shared" ca="1" si="305"/>
        <v>0.77657728977923479</v>
      </c>
      <c r="EX131" s="52">
        <f t="shared" ca="1" si="306"/>
        <v>0.86897363331170396</v>
      </c>
      <c r="EY131" s="52">
        <f t="shared" ca="1" si="307"/>
        <v>0.9628580418908218</v>
      </c>
      <c r="EZ131" s="52">
        <f t="shared" ca="1" si="308"/>
        <v>0.9447486789284063</v>
      </c>
      <c r="FA131" s="52">
        <f t="shared" ca="1" si="309"/>
        <v>0.85974500094749207</v>
      </c>
      <c r="FB131" s="52">
        <f t="shared" ca="1" si="310"/>
        <v>0.78632429310509688</v>
      </c>
      <c r="FC131" s="52">
        <f t="shared" ca="1" si="311"/>
        <v>0.72685945115921902</v>
      </c>
      <c r="FD131" s="52">
        <f t="shared" ca="1" si="312"/>
        <v>0.68118933936038739</v>
      </c>
      <c r="FE131" s="52">
        <f t="shared" ca="1" si="313"/>
        <v>0.64242616609037828</v>
      </c>
      <c r="FF131" s="52">
        <f t="shared" ca="1" si="314"/>
        <v>0.62356287940253585</v>
      </c>
      <c r="FG131" s="52">
        <f t="shared" ca="1" si="315"/>
        <v>0.62055423499053464</v>
      </c>
      <c r="FH131" s="52">
        <f t="shared" ca="1" si="316"/>
        <v>0.62196034171286541</v>
      </c>
      <c r="FI131" s="52">
        <f t="shared" ca="1" si="317"/>
        <v>0.63122952646123709</v>
      </c>
      <c r="FK131" s="52">
        <f t="shared" ca="1" si="318"/>
        <v>0.98029374356049626</v>
      </c>
      <c r="FL131" s="59">
        <f t="shared" ca="1" si="319"/>
        <v>1</v>
      </c>
      <c r="FM131" s="59" t="str">
        <f t="shared" ca="1" si="320"/>
        <v>Slope</v>
      </c>
      <c r="FN131" s="52">
        <f t="shared" ca="1" si="321"/>
        <v>1</v>
      </c>
      <c r="FP131" s="52">
        <f t="shared" ca="1" si="322"/>
        <v>0.61428243071300981</v>
      </c>
      <c r="FQ131" s="52">
        <f t="shared" ca="1" si="323"/>
        <v>0.66009791452016531</v>
      </c>
      <c r="FR131" s="52">
        <f t="shared" ca="1" si="324"/>
        <v>0.62413359125582568</v>
      </c>
      <c r="FS131" s="52">
        <f t="shared" ca="1" si="325"/>
        <v>0.57809800996609184</v>
      </c>
      <c r="FT131" s="52">
        <f t="shared" ca="1" si="326"/>
        <v>0.53464578418902831</v>
      </c>
      <c r="FU131" s="52">
        <f t="shared" ca="1" si="327"/>
        <v>0.49411362516951296</v>
      </c>
      <c r="FV131" s="52">
        <f t="shared" ca="1" si="328"/>
        <v>0.46100445856884836</v>
      </c>
      <c r="FW131" s="52">
        <f t="shared" ca="1" si="329"/>
        <v>0.43467095024543762</v>
      </c>
      <c r="FX131" s="52">
        <f t="shared" ca="1" si="330"/>
        <v>0.41144694249523384</v>
      </c>
      <c r="FY131" s="52">
        <f t="shared" ca="1" si="331"/>
        <v>0.38990118811882224</v>
      </c>
      <c r="FZ131" s="52">
        <f t="shared" ca="1" si="332"/>
        <v>0.37226206356179342</v>
      </c>
      <c r="GA131" s="52">
        <f t="shared" ca="1" si="333"/>
        <v>0.36024479378142149</v>
      </c>
      <c r="GB131" s="52">
        <f t="shared" ca="1" si="334"/>
        <v>0.35583983276874376</v>
      </c>
      <c r="GC131" s="52">
        <f t="shared" ca="1" si="335"/>
        <v>0.35698821808862929</v>
      </c>
      <c r="GD131" s="52">
        <f t="shared" ca="1" si="336"/>
        <v>0.36096102906578453</v>
      </c>
      <c r="GE131" s="52">
        <f t="shared" ca="1" si="337"/>
        <v>0.36780584879313499</v>
      </c>
      <c r="GF131" s="52">
        <f t="shared" ca="1" si="338"/>
        <v>0.37697913738769245</v>
      </c>
      <c r="GG131" s="52">
        <f t="shared" ca="1" si="339"/>
        <v>0.38831106351134881</v>
      </c>
      <c r="GH131" s="52">
        <f t="shared" ca="1" si="340"/>
        <v>0.40330354103752269</v>
      </c>
      <c r="GI131" s="52">
        <f t="shared" ca="1" si="341"/>
        <v>0.42299121110390125</v>
      </c>
      <c r="GJ131" s="52">
        <f t="shared" ca="1" si="342"/>
        <v>0.44317490285249617</v>
      </c>
      <c r="GK131" s="52">
        <f t="shared" ca="1" si="343"/>
        <v>0.42602733742057985</v>
      </c>
      <c r="GL131" s="52">
        <f t="shared" ca="1" si="344"/>
        <v>0.3865816669824973</v>
      </c>
      <c r="GM131" s="52">
        <f t="shared" ca="1" si="345"/>
        <v>0.35099698659058787</v>
      </c>
      <c r="GN131" s="52">
        <f t="shared" ca="1" si="346"/>
        <v>0.32006426149751743</v>
      </c>
      <c r="GO131" s="52">
        <f t="shared" ca="1" si="347"/>
        <v>0.29372977978679576</v>
      </c>
      <c r="GP131" s="52">
        <f t="shared" ca="1" si="348"/>
        <v>0.26969761091901495</v>
      </c>
      <c r="GQ131" s="52">
        <f t="shared" ca="1" si="349"/>
        <v>0.25229873757862303</v>
      </c>
      <c r="GR131" s="52">
        <f t="shared" ca="1" si="350"/>
        <v>0.24018474499684486</v>
      </c>
      <c r="GS131" s="52">
        <f t="shared" ca="1" si="351"/>
        <v>0.22954233612651068</v>
      </c>
      <c r="GT131" s="52">
        <f t="shared" ca="1" si="352"/>
        <v>0.2215209532648568</v>
      </c>
      <c r="GV131" s="52">
        <f t="shared" ca="1" si="353"/>
        <v>0.66009791452016531</v>
      </c>
      <c r="GW131" s="59">
        <f t="shared" ca="1" si="354"/>
        <v>1</v>
      </c>
      <c r="GX131" s="52">
        <f t="shared" ca="1" si="355"/>
        <v>0.98029374356049626</v>
      </c>
      <c r="GY131" s="52" t="str">
        <f t="shared" ca="1" si="356"/>
        <v>Slope</v>
      </c>
      <c r="GZ131" s="52">
        <f t="shared" ca="1" si="357"/>
        <v>1</v>
      </c>
      <c r="HB131" s="58">
        <f t="shared" si="358"/>
        <v>8.8262850046157804E-2</v>
      </c>
      <c r="HC131" s="58"/>
      <c r="HE131" s="52">
        <f t="shared" si="359"/>
        <v>0.56309889227151888</v>
      </c>
      <c r="HF131" s="52">
        <f t="shared" si="360"/>
        <v>0</v>
      </c>
      <c r="HH131" s="52">
        <f t="shared" ca="1" si="361"/>
        <v>0.98029374356049626</v>
      </c>
      <c r="HI131" s="52" t="str">
        <f t="shared" ca="1" si="362"/>
        <v>Slope</v>
      </c>
      <c r="HJ131" s="59">
        <f t="shared" ca="1" si="363"/>
        <v>2</v>
      </c>
      <c r="HK131" s="52">
        <f t="shared" ca="1" si="364"/>
        <v>1</v>
      </c>
      <c r="HL131" s="52">
        <f t="shared" si="365"/>
        <v>0</v>
      </c>
      <c r="HM131" s="52">
        <f t="shared" si="366"/>
        <v>20</v>
      </c>
      <c r="HN131" s="52">
        <f t="shared" si="367"/>
        <v>-20</v>
      </c>
      <c r="HP131" s="52">
        <f t="shared" si="375"/>
        <v>1.6556122899055595E-3</v>
      </c>
      <c r="HR131" s="52">
        <f t="shared" si="368"/>
        <v>1.7971017483169827E-4</v>
      </c>
      <c r="HS131">
        <f t="shared" si="369"/>
        <v>2.5428227520811501E-3</v>
      </c>
    </row>
    <row r="132" spans="1:227" x14ac:dyDescent="0.2">
      <c r="A132" s="45">
        <v>94</v>
      </c>
      <c r="B132" s="35">
        <f t="shared" si="214"/>
        <v>1.0763888888888901E-2</v>
      </c>
      <c r="C132" s="28">
        <v>8.8262850046157801</v>
      </c>
      <c r="D132" s="95">
        <v>0</v>
      </c>
      <c r="E132" s="95">
        <v>999999</v>
      </c>
      <c r="F132" s="37">
        <f t="shared" si="202"/>
        <v>166666.5</v>
      </c>
      <c r="G132" s="38">
        <f t="shared" si="205"/>
        <v>0</v>
      </c>
      <c r="H132" s="102">
        <v>20</v>
      </c>
      <c r="I132" s="102">
        <v>2000</v>
      </c>
      <c r="J132" s="28">
        <v>6.4067065715789804</v>
      </c>
      <c r="K132" s="126">
        <f t="shared" si="206"/>
        <v>6.4067065715789809E-2</v>
      </c>
      <c r="L132" s="30">
        <f t="shared" si="203"/>
        <v>6.4067065715789809E-2</v>
      </c>
      <c r="M132" s="101">
        <f t="shared" si="204"/>
        <v>8.8262850046157801</v>
      </c>
      <c r="N132" s="103">
        <f t="shared" si="215"/>
        <v>1.2097892165183997E-3</v>
      </c>
      <c r="AD132" s="52">
        <f t="shared" ca="1" si="378"/>
        <v>0.96218611574153712</v>
      </c>
      <c r="AE132" s="52">
        <f t="shared" ca="1" si="378"/>
        <v>1.0000000000000002</v>
      </c>
      <c r="AF132" s="52">
        <f t="shared" ca="1" si="378"/>
        <v>0.95748538082671752</v>
      </c>
      <c r="AG132" s="52">
        <f t="shared" ca="1" si="207"/>
        <v>0.8493882734241377</v>
      </c>
      <c r="AH132" s="52">
        <f t="shared" ca="1" si="207"/>
        <v>0.7127893077098193</v>
      </c>
      <c r="AI132" s="52">
        <f t="shared" ca="1" si="207"/>
        <v>0.60318343952642228</v>
      </c>
      <c r="AJ132" s="52">
        <f t="shared" ca="1" si="207"/>
        <v>0.52653332177406309</v>
      </c>
      <c r="AK132" s="52">
        <f t="shared" ca="1" si="208"/>
        <v>0.45775521719897572</v>
      </c>
      <c r="AL132" s="52">
        <f t="shared" ca="1" si="208"/>
        <v>0.38577302665126145</v>
      </c>
      <c r="AM132" s="52">
        <f t="shared" ca="1" si="208"/>
        <v>0.32104625542092391</v>
      </c>
      <c r="AN132" s="52">
        <f t="shared" ca="1" si="208"/>
        <v>0.25501466077242457</v>
      </c>
      <c r="AO132" s="52">
        <f t="shared" ca="1" si="209"/>
        <v>0.17278627140441713</v>
      </c>
      <c r="AP132" s="52">
        <f t="shared" ca="1" si="209"/>
        <v>6.702904832570801E-2</v>
      </c>
      <c r="AQ132" s="52">
        <f t="shared" ca="1" si="209"/>
        <v>-6.1647006777597678E-2</v>
      </c>
      <c r="AR132" s="52">
        <f t="shared" ca="1" si="209"/>
        <v>-0.21169208673782863</v>
      </c>
      <c r="AS132" s="52">
        <f t="shared" ca="1" si="210"/>
        <v>-0.37797954869969608</v>
      </c>
      <c r="AT132" s="52">
        <f t="shared" ca="1" si="210"/>
        <v>-0.54517100898159532</v>
      </c>
      <c r="AU132" s="52">
        <f t="shared" ca="1" si="210"/>
        <v>-0.69190714893677296</v>
      </c>
      <c r="AV132" s="52">
        <f t="shared" ca="1" si="210"/>
        <v>-0.80331887831483795</v>
      </c>
      <c r="AW132" s="52">
        <f t="shared" ca="1" si="211"/>
        <v>-0.88336409247554026</v>
      </c>
      <c r="AX132" s="52">
        <f t="shared" ca="1" si="211"/>
        <v>-0.92857455048027238</v>
      </c>
      <c r="AY132" s="52">
        <f t="shared" ca="1" si="211"/>
        <v>-0.94080486730056367</v>
      </c>
      <c r="AZ132" s="52">
        <f t="shared" ca="1" si="211"/>
        <v>-0.91688622776373252</v>
      </c>
      <c r="BA132" s="52">
        <f t="shared" ca="1" si="212"/>
        <v>-0.85025822077625679</v>
      </c>
      <c r="BB132" s="52">
        <f t="shared" ca="1" si="212"/>
        <v>-0.74129334138492819</v>
      </c>
      <c r="BC132" s="52">
        <f t="shared" ca="1" si="212"/>
        <v>-0.59575720241416497</v>
      </c>
      <c r="BD132" s="52">
        <f t="shared" ca="1" si="212"/>
        <v>-0.44710285689023987</v>
      </c>
      <c r="BE132" s="52">
        <f t="shared" ca="1" si="213"/>
        <v>-0.30710862716751169</v>
      </c>
      <c r="BF132" s="52">
        <f t="shared" ca="1" si="213"/>
        <v>-0.18222047639603123</v>
      </c>
      <c r="BG132" s="52">
        <f t="shared" ca="1" si="213"/>
        <v>-7.0865400624058106E-2</v>
      </c>
      <c r="BH132" s="52">
        <f t="shared" ca="1" si="213"/>
        <v>3.838936398884514E-2</v>
      </c>
      <c r="BJ132" s="52">
        <f t="shared" si="217"/>
        <v>3.2033532857894901E-3</v>
      </c>
      <c r="BK132" s="52">
        <f t="shared" si="218"/>
        <v>9.4256034841941252E-4</v>
      </c>
      <c r="BL132" s="52">
        <f t="shared" si="219"/>
        <v>4.7128017420970625E-5</v>
      </c>
      <c r="BM132" s="52">
        <f t="shared" si="220"/>
        <v>4.7128017420970625E-5</v>
      </c>
      <c r="BN132" s="52">
        <f t="shared" si="221"/>
        <v>0</v>
      </c>
      <c r="BO132" s="52">
        <f t="shared" si="222"/>
        <v>0</v>
      </c>
      <c r="BP132" s="52">
        <f t="shared" si="223"/>
        <v>2.3368270024412751E-3</v>
      </c>
      <c r="BQ132" s="52">
        <f t="shared" si="224"/>
        <v>0.05</v>
      </c>
      <c r="BS132" s="52">
        <f t="shared" ca="1" si="225"/>
        <v>-1.971611449675215E-2</v>
      </c>
      <c r="BT132" s="52">
        <f t="shared" ca="1" si="226"/>
        <v>9.4256034841941186E-2</v>
      </c>
      <c r="BU132" s="52">
        <f t="shared" ca="1" si="227"/>
        <v>0.19902944537780934</v>
      </c>
      <c r="BV132" s="52">
        <f t="shared" ca="1" si="228"/>
        <v>0.29605278937566665</v>
      </c>
      <c r="BW132" s="52">
        <f t="shared" ca="1" si="229"/>
        <v>0.38431593310087925</v>
      </c>
      <c r="BX132" s="52">
        <f t="shared" ca="1" si="230"/>
        <v>0.45031009956953988</v>
      </c>
      <c r="BY132" s="52">
        <f t="shared" ca="1" si="231"/>
        <v>0.49597729120643869</v>
      </c>
      <c r="BZ132" s="52">
        <f t="shared" ca="1" si="232"/>
        <v>0.53231598112371659</v>
      </c>
      <c r="CA132" s="52">
        <f t="shared" ca="1" si="233"/>
        <v>0.56361991091961827</v>
      </c>
      <c r="CB132" s="52">
        <f t="shared" ca="1" si="234"/>
        <v>0.58320395125737123</v>
      </c>
      <c r="CC132" s="52">
        <f t="shared" ca="1" si="235"/>
        <v>0.58592242726515387</v>
      </c>
      <c r="CD132" s="52">
        <f t="shared" ca="1" si="236"/>
        <v>0.56580397696985363</v>
      </c>
      <c r="CE132" s="52">
        <f t="shared" ca="1" si="237"/>
        <v>0.52902548767686364</v>
      </c>
      <c r="CF132" s="52">
        <f t="shared" ca="1" si="238"/>
        <v>0.48377372141206459</v>
      </c>
      <c r="CG132" s="52">
        <f t="shared" ca="1" si="239"/>
        <v>0.42990592889667989</v>
      </c>
      <c r="CH132" s="52">
        <f t="shared" ca="1" si="240"/>
        <v>0.36905272977967418</v>
      </c>
      <c r="CI132" s="52">
        <f t="shared" ca="1" si="241"/>
        <v>0.30172361807537174</v>
      </c>
      <c r="CJ132" s="52">
        <f t="shared" ca="1" si="242"/>
        <v>0.22341285216351683</v>
      </c>
      <c r="CK132" s="52">
        <f t="shared" ca="1" si="243"/>
        <v>0.13101650863104766</v>
      </c>
      <c r="CL132" s="52">
        <f t="shared" ca="1" si="244"/>
        <v>3.7132100051929857E-2</v>
      </c>
      <c r="CM132" s="52">
        <f t="shared" ca="1" si="245"/>
        <v>-5.5261179128842056E-2</v>
      </c>
      <c r="CN132" s="52">
        <f t="shared" ca="1" si="246"/>
        <v>-0.14026485710975625</v>
      </c>
      <c r="CO132" s="52">
        <f t="shared" ca="1" si="247"/>
        <v>-0.21368556495215146</v>
      </c>
      <c r="CP132" s="52">
        <f t="shared" ca="1" si="248"/>
        <v>-0.27315040689802944</v>
      </c>
      <c r="CQ132" s="52">
        <f t="shared" ca="1" si="249"/>
        <v>-0.31882051869686096</v>
      </c>
      <c r="CR132" s="52">
        <f t="shared" ca="1" si="250"/>
        <v>-0.35758369196687012</v>
      </c>
      <c r="CS132" s="52">
        <f t="shared" ca="1" si="251"/>
        <v>-0.37644697865471255</v>
      </c>
      <c r="CT132" s="52">
        <f t="shared" ca="1" si="252"/>
        <v>-0.37945562306671377</v>
      </c>
      <c r="CU132" s="52">
        <f t="shared" ca="1" si="253"/>
        <v>-0.378049516344383</v>
      </c>
      <c r="CV132" s="52">
        <f t="shared" ca="1" si="254"/>
        <v>-0.36878033159601137</v>
      </c>
      <c r="CW132" s="52">
        <f t="shared" ca="1" si="255"/>
        <v>-0.3565699915221382</v>
      </c>
      <c r="CY132" s="51" t="str">
        <f t="shared" ca="1" si="256"/>
        <v>Slope</v>
      </c>
      <c r="CZ132" s="51" t="str">
        <f t="shared" ca="1" si="257"/>
        <v>Slope</v>
      </c>
      <c r="DA132" s="51" t="str">
        <f t="shared" ca="1" si="258"/>
        <v>Slope</v>
      </c>
      <c r="DB132" s="51" t="str">
        <f t="shared" ca="1" si="259"/>
        <v>Slope</v>
      </c>
      <c r="DC132" s="51" t="str">
        <f t="shared" ca="1" si="260"/>
        <v>Slope</v>
      </c>
      <c r="DD132" s="51" t="str">
        <f t="shared" ca="1" si="261"/>
        <v>Slope</v>
      </c>
      <c r="DE132" s="51" t="str">
        <f t="shared" ca="1" si="262"/>
        <v>Slope</v>
      </c>
      <c r="DF132" s="51" t="str">
        <f t="shared" ca="1" si="263"/>
        <v>Slope</v>
      </c>
      <c r="DG132" s="51" t="str">
        <f t="shared" ca="1" si="264"/>
        <v>Slope</v>
      </c>
      <c r="DH132" s="51" t="str">
        <f t="shared" ca="1" si="265"/>
        <v>Slope</v>
      </c>
      <c r="DI132" s="51" t="str">
        <f t="shared" ca="1" si="266"/>
        <v>Slope</v>
      </c>
      <c r="DJ132" s="51" t="str">
        <f t="shared" ca="1" si="267"/>
        <v>Slope</v>
      </c>
      <c r="DK132" s="51" t="str">
        <f t="shared" ca="1" si="268"/>
        <v>Slope</v>
      </c>
      <c r="DL132" s="51" t="str">
        <f t="shared" ca="1" si="269"/>
        <v>Slope</v>
      </c>
      <c r="DM132" s="51" t="str">
        <f t="shared" ca="1" si="270"/>
        <v>Slope</v>
      </c>
      <c r="DN132" s="51" t="str">
        <f t="shared" ca="1" si="271"/>
        <v>Slope</v>
      </c>
      <c r="DO132" s="51" t="str">
        <f t="shared" ca="1" si="272"/>
        <v>Slope</v>
      </c>
      <c r="DP132" s="51" t="str">
        <f t="shared" ca="1" si="273"/>
        <v>Slope</v>
      </c>
      <c r="DQ132" s="51" t="str">
        <f t="shared" ca="1" si="274"/>
        <v>Slope</v>
      </c>
      <c r="DR132" s="51" t="str">
        <f t="shared" ca="1" si="275"/>
        <v>Slope</v>
      </c>
      <c r="DS132" s="51" t="str">
        <f t="shared" ca="1" si="276"/>
        <v>Slope</v>
      </c>
      <c r="DT132" s="51" t="str">
        <f t="shared" ca="1" si="277"/>
        <v>Slope</v>
      </c>
      <c r="DU132" s="51" t="str">
        <f t="shared" ca="1" si="278"/>
        <v>Slope</v>
      </c>
      <c r="DV132" s="51" t="str">
        <f t="shared" ca="1" si="279"/>
        <v>Slope</v>
      </c>
      <c r="DW132" s="51" t="str">
        <f t="shared" ca="1" si="280"/>
        <v>Slope</v>
      </c>
      <c r="DX132" s="51" t="str">
        <f t="shared" ca="1" si="281"/>
        <v>Slope</v>
      </c>
      <c r="DY132" s="51" t="str">
        <f t="shared" ca="1" si="282"/>
        <v>Slope</v>
      </c>
      <c r="DZ132" s="51" t="str">
        <f t="shared" ca="1" si="283"/>
        <v>Slope</v>
      </c>
      <c r="EA132" s="51" t="str">
        <f t="shared" ca="1" si="284"/>
        <v>Slope</v>
      </c>
      <c r="EB132" s="51" t="str">
        <f t="shared" ca="1" si="285"/>
        <v>Slope</v>
      </c>
      <c r="EC132" s="51" t="str">
        <f t="shared" ca="1" si="286"/>
        <v>Slope</v>
      </c>
      <c r="EE132" s="52">
        <f t="shared" ca="1" si="287"/>
        <v>0.98023675748582684</v>
      </c>
      <c r="EF132" s="52">
        <f t="shared" ca="1" si="288"/>
        <v>0.90579109317547979</v>
      </c>
      <c r="EG132" s="52">
        <f t="shared" ca="1" si="289"/>
        <v>0.80101768263961159</v>
      </c>
      <c r="EH132" s="52">
        <f t="shared" ca="1" si="290"/>
        <v>0.70399433864175431</v>
      </c>
      <c r="EI132" s="52">
        <f t="shared" ca="1" si="291"/>
        <v>0.61573119491654171</v>
      </c>
      <c r="EJ132" s="52">
        <f t="shared" ca="1" si="292"/>
        <v>0.54973702844788108</v>
      </c>
      <c r="EK132" s="52">
        <f t="shared" ca="1" si="293"/>
        <v>0.50406983681098227</v>
      </c>
      <c r="EL132" s="52">
        <f t="shared" ca="1" si="294"/>
        <v>0.46773114689370443</v>
      </c>
      <c r="EM132" s="52">
        <f t="shared" ca="1" si="295"/>
        <v>0.43642721709780274</v>
      </c>
      <c r="EN132" s="52">
        <f t="shared" ca="1" si="296"/>
        <v>0.41684317676004978</v>
      </c>
      <c r="EO132" s="52">
        <f t="shared" ca="1" si="297"/>
        <v>0.41412470075226715</v>
      </c>
      <c r="EP132" s="52">
        <f t="shared" ca="1" si="298"/>
        <v>0.43424315104756739</v>
      </c>
      <c r="EQ132" s="52">
        <f t="shared" ca="1" si="299"/>
        <v>0.47102164034055738</v>
      </c>
      <c r="ER132" s="52">
        <f t="shared" ca="1" si="300"/>
        <v>0.51627340660535637</v>
      </c>
      <c r="ES132" s="52">
        <f t="shared" ca="1" si="301"/>
        <v>0.57014119912074102</v>
      </c>
      <c r="ET132" s="52">
        <f t="shared" ca="1" si="302"/>
        <v>0.63099439823774683</v>
      </c>
      <c r="EU132" s="52">
        <f t="shared" ca="1" si="303"/>
        <v>0.69832350994204928</v>
      </c>
      <c r="EV132" s="52">
        <f t="shared" ca="1" si="304"/>
        <v>0.7766342758539041</v>
      </c>
      <c r="EW132" s="52">
        <f t="shared" ca="1" si="305"/>
        <v>0.86903061938637327</v>
      </c>
      <c r="EX132" s="52">
        <f t="shared" ca="1" si="306"/>
        <v>0.96291502796549111</v>
      </c>
      <c r="EY132" s="52">
        <f t="shared" ca="1" si="307"/>
        <v>0.944691692853737</v>
      </c>
      <c r="EZ132" s="52">
        <f t="shared" ca="1" si="308"/>
        <v>0.85968801487282276</v>
      </c>
      <c r="FA132" s="52">
        <f t="shared" ca="1" si="309"/>
        <v>0.78626730703042758</v>
      </c>
      <c r="FB132" s="52">
        <f t="shared" ca="1" si="310"/>
        <v>0.7268024650845496</v>
      </c>
      <c r="FC132" s="52">
        <f t="shared" ca="1" si="311"/>
        <v>0.68113235328571808</v>
      </c>
      <c r="FD132" s="52">
        <f t="shared" ca="1" si="312"/>
        <v>0.64236918001570897</v>
      </c>
      <c r="FE132" s="52">
        <f t="shared" ca="1" si="313"/>
        <v>0.62350589332786654</v>
      </c>
      <c r="FF132" s="52">
        <f t="shared" ca="1" si="314"/>
        <v>0.62049724891586533</v>
      </c>
      <c r="FG132" s="52">
        <f t="shared" ca="1" si="315"/>
        <v>0.6219033556381961</v>
      </c>
      <c r="FH132" s="52">
        <f t="shared" ca="1" si="316"/>
        <v>0.63117254038656767</v>
      </c>
      <c r="FI132" s="52">
        <f t="shared" ca="1" si="317"/>
        <v>0.6433828804604409</v>
      </c>
      <c r="FK132" s="52">
        <f t="shared" ca="1" si="318"/>
        <v>0.98023675748582684</v>
      </c>
      <c r="FL132" s="59">
        <f t="shared" ca="1" si="319"/>
        <v>0</v>
      </c>
      <c r="FM132" s="59" t="str">
        <f t="shared" ca="1" si="320"/>
        <v>Slope</v>
      </c>
      <c r="FN132" s="52">
        <f t="shared" ca="1" si="321"/>
        <v>1</v>
      </c>
      <c r="FP132" s="52">
        <f t="shared" ca="1" si="322"/>
        <v>0.66007891916194228</v>
      </c>
      <c r="FQ132" s="52">
        <f t="shared" ca="1" si="323"/>
        <v>0.63526369772515989</v>
      </c>
      <c r="FR132" s="52">
        <f t="shared" ca="1" si="324"/>
        <v>0.58922811643542605</v>
      </c>
      <c r="FS132" s="52">
        <f t="shared" ca="1" si="325"/>
        <v>0.54577589065836252</v>
      </c>
      <c r="FT132" s="52">
        <f t="shared" ca="1" si="326"/>
        <v>0.50524373163884717</v>
      </c>
      <c r="FU132" s="52">
        <f t="shared" ca="1" si="327"/>
        <v>0.47213456503818252</v>
      </c>
      <c r="FV132" s="52">
        <f t="shared" ca="1" si="328"/>
        <v>0.44580105671477188</v>
      </c>
      <c r="FW132" s="52">
        <f t="shared" ca="1" si="329"/>
        <v>0.42257704896456816</v>
      </c>
      <c r="FX132" s="52">
        <f t="shared" ca="1" si="330"/>
        <v>0.40103129458815645</v>
      </c>
      <c r="FY132" s="52">
        <f t="shared" ca="1" si="331"/>
        <v>0.38339217003112769</v>
      </c>
      <c r="FZ132" s="52">
        <f t="shared" ca="1" si="332"/>
        <v>0.3713749002507557</v>
      </c>
      <c r="GA132" s="52">
        <f t="shared" ca="1" si="333"/>
        <v>0.36696993923807802</v>
      </c>
      <c r="GB132" s="52">
        <f t="shared" ca="1" si="334"/>
        <v>0.36811832455796356</v>
      </c>
      <c r="GC132" s="52">
        <f t="shared" ca="1" si="335"/>
        <v>0.37209113553511874</v>
      </c>
      <c r="GD132" s="52">
        <f t="shared" ca="1" si="336"/>
        <v>0.3789359552624692</v>
      </c>
      <c r="GE132" s="52">
        <f t="shared" ca="1" si="337"/>
        <v>0.38810924385702672</v>
      </c>
      <c r="GF132" s="52">
        <f t="shared" ca="1" si="338"/>
        <v>0.39944116998068308</v>
      </c>
      <c r="GG132" s="52">
        <f t="shared" ca="1" si="339"/>
        <v>0.41443364750685691</v>
      </c>
      <c r="GH132" s="52">
        <f t="shared" ca="1" si="340"/>
        <v>0.43412131757323552</v>
      </c>
      <c r="GI132" s="52">
        <f t="shared" ca="1" si="341"/>
        <v>0.45430500932183038</v>
      </c>
      <c r="GJ132" s="52">
        <f t="shared" ca="1" si="342"/>
        <v>0.4371194531734679</v>
      </c>
      <c r="GK132" s="52">
        <f t="shared" ca="1" si="343"/>
        <v>0.39767378273538534</v>
      </c>
      <c r="GL132" s="52">
        <f t="shared" ca="1" si="344"/>
        <v>0.3620891023434758</v>
      </c>
      <c r="GM132" s="52">
        <f t="shared" ca="1" si="345"/>
        <v>0.33115637725040542</v>
      </c>
      <c r="GN132" s="52">
        <f t="shared" ca="1" si="346"/>
        <v>0.30482189553968375</v>
      </c>
      <c r="GO132" s="52">
        <f t="shared" ca="1" si="347"/>
        <v>0.28078972667190294</v>
      </c>
      <c r="GP132" s="52">
        <f t="shared" ca="1" si="348"/>
        <v>0.26339085333151102</v>
      </c>
      <c r="GQ132" s="52">
        <f t="shared" ca="1" si="349"/>
        <v>0.25127686074973288</v>
      </c>
      <c r="GR132" s="52">
        <f t="shared" ca="1" si="350"/>
        <v>0.24063445187939869</v>
      </c>
      <c r="GS132" s="52">
        <f t="shared" ca="1" si="351"/>
        <v>0.23261306901774478</v>
      </c>
      <c r="GT132" s="52">
        <f t="shared" ca="1" si="352"/>
        <v>0.22557207126459139</v>
      </c>
      <c r="GV132" s="52">
        <f t="shared" ca="1" si="353"/>
        <v>0.66007891916194228</v>
      </c>
      <c r="GW132" s="59">
        <f t="shared" ca="1" si="354"/>
        <v>0</v>
      </c>
      <c r="GX132" s="52">
        <f t="shared" ca="1" si="355"/>
        <v>0.98023675748582684</v>
      </c>
      <c r="GY132" s="52" t="str">
        <f t="shared" ca="1" si="356"/>
        <v>Slope</v>
      </c>
      <c r="GZ132" s="52">
        <f t="shared" ca="1" si="357"/>
        <v>1</v>
      </c>
      <c r="HB132" s="58">
        <f t="shared" si="358"/>
        <v>6.4067065715789809E-2</v>
      </c>
      <c r="HC132" s="58"/>
      <c r="HE132" s="52">
        <f t="shared" si="359"/>
        <v>0.68286802470684049</v>
      </c>
      <c r="HF132" s="52">
        <f t="shared" si="360"/>
        <v>0</v>
      </c>
      <c r="HH132" s="52">
        <f t="shared" ca="1" si="361"/>
        <v>0.98023675748582684</v>
      </c>
      <c r="HI132" s="52" t="str">
        <f t="shared" ca="1" si="362"/>
        <v>Slope</v>
      </c>
      <c r="HJ132" s="59">
        <f t="shared" ca="1" si="363"/>
        <v>2</v>
      </c>
      <c r="HK132" s="52">
        <f t="shared" ca="1" si="364"/>
        <v>1</v>
      </c>
      <c r="HL132" s="52">
        <f t="shared" si="365"/>
        <v>0</v>
      </c>
      <c r="HM132" s="52">
        <f t="shared" si="366"/>
        <v>20</v>
      </c>
      <c r="HN132" s="52">
        <f t="shared" si="367"/>
        <v>-20</v>
      </c>
      <c r="HP132" s="52">
        <f t="shared" si="375"/>
        <v>1.2097892165183997E-3</v>
      </c>
      <c r="HR132" s="52">
        <f t="shared" si="368"/>
        <v>1.8423875284254978E-4</v>
      </c>
      <c r="HS132">
        <f t="shared" si="369"/>
        <v>2.3368270024412751E-3</v>
      </c>
    </row>
    <row r="133" spans="1:227" x14ac:dyDescent="0.2">
      <c r="A133" s="45">
        <v>95</v>
      </c>
      <c r="B133" s="35">
        <f t="shared" si="214"/>
        <v>1.0879629629629642E-2</v>
      </c>
      <c r="C133" s="28">
        <v>6.4067065715789804</v>
      </c>
      <c r="D133" s="95">
        <v>0</v>
      </c>
      <c r="E133" s="95">
        <v>999999</v>
      </c>
      <c r="F133" s="37">
        <f t="shared" si="202"/>
        <v>166666.5</v>
      </c>
      <c r="G133" s="38">
        <f t="shared" si="205"/>
        <v>0</v>
      </c>
      <c r="H133" s="102">
        <v>20</v>
      </c>
      <c r="I133" s="102">
        <v>2000</v>
      </c>
      <c r="J133" s="28">
        <v>4.2480057477951103</v>
      </c>
      <c r="K133" s="126">
        <f t="shared" si="206"/>
        <v>4.2480057477951104E-2</v>
      </c>
      <c r="L133" s="30">
        <f t="shared" si="203"/>
        <v>4.2480057477951104E-2</v>
      </c>
      <c r="M133" s="101">
        <f t="shared" si="204"/>
        <v>6.4067065715789804</v>
      </c>
      <c r="N133" s="103">
        <f t="shared" si="215"/>
        <v>1.0793504118919348E-3</v>
      </c>
      <c r="AD133" s="52">
        <f t="shared" ca="1" si="378"/>
        <v>0.95748538082671775</v>
      </c>
      <c r="AE133" s="52">
        <f t="shared" ca="1" si="378"/>
        <v>1</v>
      </c>
      <c r="AF133" s="52">
        <f t="shared" ca="1" si="378"/>
        <v>0.95692895765888231</v>
      </c>
      <c r="AG133" s="52">
        <f t="shared" ca="1" si="207"/>
        <v>0.86083767958039559</v>
      </c>
      <c r="AH133" s="52">
        <f t="shared" ca="1" si="207"/>
        <v>0.76927295864558876</v>
      </c>
      <c r="AI133" s="52">
        <f t="shared" ca="1" si="207"/>
        <v>0.70538262598912038</v>
      </c>
      <c r="AJ133" s="52">
        <f t="shared" ca="1" si="207"/>
        <v>0.64693748559670528</v>
      </c>
      <c r="AK133" s="52">
        <f t="shared" ca="1" si="208"/>
        <v>0.58323485458508573</v>
      </c>
      <c r="AL133" s="52">
        <f t="shared" ca="1" si="208"/>
        <v>0.52872617217554418</v>
      </c>
      <c r="AM133" s="52">
        <f t="shared" ca="1" si="208"/>
        <v>0.46791638653998696</v>
      </c>
      <c r="AN133" s="52">
        <f t="shared" ca="1" si="208"/>
        <v>0.38885014380673982</v>
      </c>
      <c r="AO133" s="52">
        <f t="shared" ca="1" si="209"/>
        <v>0.28455102688805517</v>
      </c>
      <c r="AP133" s="52">
        <f t="shared" ca="1" si="209"/>
        <v>0.15829456627131852</v>
      </c>
      <c r="AQ133" s="52">
        <f t="shared" ca="1" si="209"/>
        <v>1.2150846161917568E-2</v>
      </c>
      <c r="AR133" s="52">
        <f t="shared" ca="1" si="209"/>
        <v>-0.15546153855516903</v>
      </c>
      <c r="AS133" s="52">
        <f t="shared" ca="1" si="210"/>
        <v>-0.33286969948359979</v>
      </c>
      <c r="AT133" s="52">
        <f t="shared" ca="1" si="210"/>
        <v>-0.50734146187649642</v>
      </c>
      <c r="AU133" s="52">
        <f t="shared" ca="1" si="210"/>
        <v>-0.65779922128467894</v>
      </c>
      <c r="AV133" s="52">
        <f t="shared" ca="1" si="210"/>
        <v>-0.78604737597308527</v>
      </c>
      <c r="AW133" s="52">
        <f t="shared" ca="1" si="211"/>
        <v>-0.87877217478627379</v>
      </c>
      <c r="AX133" s="52">
        <f t="shared" ca="1" si="211"/>
        <v>-0.93527155222286784</v>
      </c>
      <c r="AY133" s="52">
        <f t="shared" ca="1" si="211"/>
        <v>-0.95632282331030649</v>
      </c>
      <c r="AZ133" s="52">
        <f t="shared" ca="1" si="211"/>
        <v>-0.93873526657258233</v>
      </c>
      <c r="BA133" s="52">
        <f t="shared" ca="1" si="212"/>
        <v>-0.87508647020094354</v>
      </c>
      <c r="BB133" s="52">
        <f t="shared" ca="1" si="212"/>
        <v>-0.76344444975065873</v>
      </c>
      <c r="BC133" s="52">
        <f t="shared" ca="1" si="212"/>
        <v>-0.63259739703387796</v>
      </c>
      <c r="BD133" s="52">
        <f t="shared" ca="1" si="212"/>
        <v>-0.49987747414165834</v>
      </c>
      <c r="BE133" s="52">
        <f t="shared" ca="1" si="213"/>
        <v>-0.37369566894052025</v>
      </c>
      <c r="BF133" s="52">
        <f t="shared" ca="1" si="213"/>
        <v>-0.25355810504466864</v>
      </c>
      <c r="BG133" s="52">
        <f t="shared" ca="1" si="213"/>
        <v>-0.14312782759141701</v>
      </c>
      <c r="BH133" s="52">
        <f t="shared" ca="1" si="213"/>
        <v>-5.2908337789696676E-2</v>
      </c>
      <c r="BJ133" s="52">
        <f t="shared" si="217"/>
        <v>2.1240028738975553E-3</v>
      </c>
      <c r="BK133" s="52">
        <f t="shared" si="218"/>
        <v>1.9902944537780938E-3</v>
      </c>
      <c r="BL133" s="52">
        <f t="shared" si="219"/>
        <v>9.9514722688904688E-5</v>
      </c>
      <c r="BM133" s="52">
        <f t="shared" si="220"/>
        <v>9.9514722688904688E-5</v>
      </c>
      <c r="BN133" s="52">
        <f t="shared" si="221"/>
        <v>0</v>
      </c>
      <c r="BO133" s="52">
        <f t="shared" si="222"/>
        <v>0</v>
      </c>
      <c r="BP133" s="52">
        <f t="shared" si="223"/>
        <v>2.2273733006092479E-3</v>
      </c>
      <c r="BQ133" s="52">
        <f t="shared" si="224"/>
        <v>0.05</v>
      </c>
      <c r="BS133" s="52">
        <f t="shared" ca="1" si="225"/>
        <v>9.4256034841941186E-2</v>
      </c>
      <c r="BT133" s="52">
        <f t="shared" ca="1" si="226"/>
        <v>0.19902944537780934</v>
      </c>
      <c r="BU133" s="52">
        <f t="shared" ca="1" si="227"/>
        <v>0.29605278937566665</v>
      </c>
      <c r="BV133" s="52">
        <f t="shared" ca="1" si="228"/>
        <v>0.38431593310087925</v>
      </c>
      <c r="BW133" s="52">
        <f t="shared" ca="1" si="229"/>
        <v>0.45031009956953988</v>
      </c>
      <c r="BX133" s="52">
        <f t="shared" ca="1" si="230"/>
        <v>0.49597729120643869</v>
      </c>
      <c r="BY133" s="52">
        <f t="shared" ca="1" si="231"/>
        <v>0.53231598112371659</v>
      </c>
      <c r="BZ133" s="52">
        <f t="shared" ca="1" si="232"/>
        <v>0.56361991091961827</v>
      </c>
      <c r="CA133" s="52">
        <f t="shared" ca="1" si="233"/>
        <v>0.58320395125737123</v>
      </c>
      <c r="CB133" s="52">
        <f t="shared" ca="1" si="234"/>
        <v>0.58592242726515387</v>
      </c>
      <c r="CC133" s="52">
        <f t="shared" ca="1" si="235"/>
        <v>0.56580397696985363</v>
      </c>
      <c r="CD133" s="52">
        <f t="shared" ca="1" si="236"/>
        <v>0.52902548767686364</v>
      </c>
      <c r="CE133" s="52">
        <f t="shared" ca="1" si="237"/>
        <v>0.48377372141206459</v>
      </c>
      <c r="CF133" s="52">
        <f t="shared" ca="1" si="238"/>
        <v>0.42990592889667989</v>
      </c>
      <c r="CG133" s="52">
        <f t="shared" ca="1" si="239"/>
        <v>0.36905272977967418</v>
      </c>
      <c r="CH133" s="52">
        <f t="shared" ca="1" si="240"/>
        <v>0.30172361807537174</v>
      </c>
      <c r="CI133" s="52">
        <f t="shared" ca="1" si="241"/>
        <v>0.22341285216351683</v>
      </c>
      <c r="CJ133" s="52">
        <f t="shared" ca="1" si="242"/>
        <v>0.13101650863104766</v>
      </c>
      <c r="CK133" s="52">
        <f t="shared" ca="1" si="243"/>
        <v>3.7132100051929857E-2</v>
      </c>
      <c r="CL133" s="52">
        <f t="shared" ca="1" si="244"/>
        <v>-5.5261179128842056E-2</v>
      </c>
      <c r="CM133" s="52">
        <f t="shared" ca="1" si="245"/>
        <v>-0.14026485710975625</v>
      </c>
      <c r="CN133" s="52">
        <f t="shared" ca="1" si="246"/>
        <v>-0.21368556495215146</v>
      </c>
      <c r="CO133" s="52">
        <f t="shared" ca="1" si="247"/>
        <v>-0.27315040689802944</v>
      </c>
      <c r="CP133" s="52">
        <f t="shared" ca="1" si="248"/>
        <v>-0.31882051869686096</v>
      </c>
      <c r="CQ133" s="52">
        <f t="shared" ca="1" si="249"/>
        <v>-0.35758369196687012</v>
      </c>
      <c r="CR133" s="52">
        <f t="shared" ca="1" si="250"/>
        <v>-0.37644697865471255</v>
      </c>
      <c r="CS133" s="52">
        <f t="shared" ca="1" si="251"/>
        <v>-0.37945562306671377</v>
      </c>
      <c r="CT133" s="52">
        <f t="shared" ca="1" si="252"/>
        <v>-0.378049516344383</v>
      </c>
      <c r="CU133" s="52">
        <f t="shared" ca="1" si="253"/>
        <v>-0.36878033159601137</v>
      </c>
      <c r="CV133" s="52">
        <f t="shared" ca="1" si="254"/>
        <v>-0.3565699915221382</v>
      </c>
      <c r="CW133" s="52">
        <f t="shared" ca="1" si="255"/>
        <v>-0.34309381192489985</v>
      </c>
      <c r="CY133" s="51" t="str">
        <f t="shared" ca="1" si="256"/>
        <v>Slope</v>
      </c>
      <c r="CZ133" s="51" t="str">
        <f t="shared" ca="1" si="257"/>
        <v>Slope</v>
      </c>
      <c r="DA133" s="51" t="str">
        <f t="shared" ca="1" si="258"/>
        <v>Slope</v>
      </c>
      <c r="DB133" s="51" t="str">
        <f t="shared" ca="1" si="259"/>
        <v>Slope</v>
      </c>
      <c r="DC133" s="51" t="str">
        <f t="shared" ca="1" si="260"/>
        <v>Slope</v>
      </c>
      <c r="DD133" s="51" t="str">
        <f t="shared" ca="1" si="261"/>
        <v>Slope</v>
      </c>
      <c r="DE133" s="51" t="str">
        <f t="shared" ca="1" si="262"/>
        <v>Slope</v>
      </c>
      <c r="DF133" s="51" t="str">
        <f t="shared" ca="1" si="263"/>
        <v>Slope</v>
      </c>
      <c r="DG133" s="51" t="str">
        <f t="shared" ca="1" si="264"/>
        <v>Slope</v>
      </c>
      <c r="DH133" s="51" t="str">
        <f t="shared" ca="1" si="265"/>
        <v>Slope</v>
      </c>
      <c r="DI133" s="51" t="str">
        <f t="shared" ca="1" si="266"/>
        <v>Slope</v>
      </c>
      <c r="DJ133" s="51" t="str">
        <f t="shared" ca="1" si="267"/>
        <v>Slope</v>
      </c>
      <c r="DK133" s="51" t="str">
        <f t="shared" ca="1" si="268"/>
        <v>Slope</v>
      </c>
      <c r="DL133" s="51" t="str">
        <f t="shared" ca="1" si="269"/>
        <v>Slope</v>
      </c>
      <c r="DM133" s="51" t="str">
        <f t="shared" ca="1" si="270"/>
        <v>Slope</v>
      </c>
      <c r="DN133" s="51" t="str">
        <f t="shared" ca="1" si="271"/>
        <v>Slope</v>
      </c>
      <c r="DO133" s="51" t="str">
        <f t="shared" ca="1" si="272"/>
        <v>Slope</v>
      </c>
      <c r="DP133" s="51" t="str">
        <f t="shared" ca="1" si="273"/>
        <v>Slope</v>
      </c>
      <c r="DQ133" s="51" t="str">
        <f t="shared" ca="1" si="274"/>
        <v>Slope</v>
      </c>
      <c r="DR133" s="51" t="str">
        <f t="shared" ca="1" si="275"/>
        <v>Slope</v>
      </c>
      <c r="DS133" s="51" t="str">
        <f t="shared" ca="1" si="276"/>
        <v>Slope</v>
      </c>
      <c r="DT133" s="51" t="str">
        <f t="shared" ca="1" si="277"/>
        <v>Slope</v>
      </c>
      <c r="DU133" s="51" t="str">
        <f t="shared" ca="1" si="278"/>
        <v>Slope</v>
      </c>
      <c r="DV133" s="51" t="str">
        <f t="shared" ca="1" si="279"/>
        <v>Slope</v>
      </c>
      <c r="DW133" s="51" t="str">
        <f t="shared" ca="1" si="280"/>
        <v>Slope</v>
      </c>
      <c r="DX133" s="51" t="str">
        <f t="shared" ca="1" si="281"/>
        <v>Slope</v>
      </c>
      <c r="DY133" s="51" t="str">
        <f t="shared" ca="1" si="282"/>
        <v>Slope</v>
      </c>
      <c r="DZ133" s="51" t="str">
        <f t="shared" ca="1" si="283"/>
        <v>Slope</v>
      </c>
      <c r="EA133" s="51" t="str">
        <f t="shared" ca="1" si="284"/>
        <v>Slope</v>
      </c>
      <c r="EB133" s="51" t="str">
        <f t="shared" ca="1" si="285"/>
        <v>Slope</v>
      </c>
      <c r="EC133" s="51" t="str">
        <f t="shared" ca="1" si="286"/>
        <v>Slope</v>
      </c>
      <c r="EE133" s="52">
        <f t="shared" ca="1" si="287"/>
        <v>0.90584347988074776</v>
      </c>
      <c r="EF133" s="52">
        <f t="shared" ca="1" si="288"/>
        <v>0.80107006934487957</v>
      </c>
      <c r="EG133" s="52">
        <f t="shared" ca="1" si="289"/>
        <v>0.70404672534702228</v>
      </c>
      <c r="EH133" s="52">
        <f t="shared" ca="1" si="290"/>
        <v>0.61578358162180968</v>
      </c>
      <c r="EI133" s="52">
        <f t="shared" ca="1" si="291"/>
        <v>0.54978941515314905</v>
      </c>
      <c r="EJ133" s="52">
        <f t="shared" ca="1" si="292"/>
        <v>0.50412222351625025</v>
      </c>
      <c r="EK133" s="52">
        <f t="shared" ca="1" si="293"/>
        <v>0.46778353359897229</v>
      </c>
      <c r="EL133" s="52">
        <f t="shared" ca="1" si="294"/>
        <v>0.4364796038030706</v>
      </c>
      <c r="EM133" s="52">
        <f t="shared" ca="1" si="295"/>
        <v>0.41689556346531764</v>
      </c>
      <c r="EN133" s="52">
        <f t="shared" ca="1" si="296"/>
        <v>0.41417708745753501</v>
      </c>
      <c r="EO133" s="52">
        <f t="shared" ca="1" si="297"/>
        <v>0.43429553775283525</v>
      </c>
      <c r="EP133" s="52">
        <f t="shared" ca="1" si="298"/>
        <v>0.47107402704582524</v>
      </c>
      <c r="EQ133" s="52">
        <f t="shared" ca="1" si="299"/>
        <v>0.51632579331062434</v>
      </c>
      <c r="ER133" s="52">
        <f t="shared" ca="1" si="300"/>
        <v>0.57019358582600899</v>
      </c>
      <c r="ES133" s="52">
        <f t="shared" ca="1" si="301"/>
        <v>0.6310467849430148</v>
      </c>
      <c r="ET133" s="52">
        <f t="shared" ca="1" si="302"/>
        <v>0.69837589664731725</v>
      </c>
      <c r="EU133" s="52">
        <f t="shared" ca="1" si="303"/>
        <v>0.77668666255917207</v>
      </c>
      <c r="EV133" s="52">
        <f t="shared" ca="1" si="304"/>
        <v>0.86908300609164124</v>
      </c>
      <c r="EW133" s="52">
        <f t="shared" ca="1" si="305"/>
        <v>0.96296741467075908</v>
      </c>
      <c r="EX133" s="52">
        <f t="shared" ca="1" si="306"/>
        <v>0.94463930614846903</v>
      </c>
      <c r="EY133" s="52">
        <f t="shared" ca="1" si="307"/>
        <v>0.85963562816755479</v>
      </c>
      <c r="EZ133" s="52">
        <f t="shared" ca="1" si="308"/>
        <v>0.78621492032515961</v>
      </c>
      <c r="FA133" s="52">
        <f t="shared" ca="1" si="309"/>
        <v>0.72675007837928163</v>
      </c>
      <c r="FB133" s="52">
        <f t="shared" ca="1" si="310"/>
        <v>0.68107996658045011</v>
      </c>
      <c r="FC133" s="52">
        <f t="shared" ca="1" si="311"/>
        <v>0.642316793310441</v>
      </c>
      <c r="FD133" s="52">
        <f t="shared" ca="1" si="312"/>
        <v>0.62345350662259857</v>
      </c>
      <c r="FE133" s="52">
        <f t="shared" ca="1" si="313"/>
        <v>0.62044486221059736</v>
      </c>
      <c r="FF133" s="52">
        <f t="shared" ca="1" si="314"/>
        <v>0.62185096893292813</v>
      </c>
      <c r="FG133" s="52">
        <f t="shared" ca="1" si="315"/>
        <v>0.6311201536812997</v>
      </c>
      <c r="FH133" s="52">
        <f t="shared" ca="1" si="316"/>
        <v>0.64333049375517293</v>
      </c>
      <c r="FI133" s="52">
        <f t="shared" ca="1" si="317"/>
        <v>0.65680667335241116</v>
      </c>
      <c r="FK133" s="52">
        <f t="shared" ca="1" si="318"/>
        <v>0.96296741467075908</v>
      </c>
      <c r="FL133" s="59">
        <f t="shared" ca="1" si="319"/>
        <v>18</v>
      </c>
      <c r="FM133" s="59" t="str">
        <f t="shared" ca="1" si="320"/>
        <v>Slope</v>
      </c>
      <c r="FN133" s="52">
        <f t="shared" ca="1" si="321"/>
        <v>0.43333333333333335</v>
      </c>
      <c r="FP133" s="52">
        <f t="shared" ca="1" si="322"/>
        <v>0.63528115996024925</v>
      </c>
      <c r="FQ133" s="52">
        <f t="shared" ca="1" si="323"/>
        <v>0.60035668978162648</v>
      </c>
      <c r="FR133" s="52">
        <f t="shared" ca="1" si="324"/>
        <v>0.55690446400456295</v>
      </c>
      <c r="FS133" s="52">
        <f t="shared" ca="1" si="325"/>
        <v>0.51637230498504771</v>
      </c>
      <c r="FT133" s="52">
        <f t="shared" ca="1" si="326"/>
        <v>0.48326313838438301</v>
      </c>
      <c r="FU133" s="52">
        <f t="shared" ca="1" si="327"/>
        <v>0.45692963006097226</v>
      </c>
      <c r="FV133" s="52">
        <f t="shared" ca="1" si="328"/>
        <v>0.43370562231076853</v>
      </c>
      <c r="FW133" s="52">
        <f t="shared" ca="1" si="329"/>
        <v>0.41215986793435688</v>
      </c>
      <c r="FX133" s="52">
        <f t="shared" ca="1" si="330"/>
        <v>0.39452074337732806</v>
      </c>
      <c r="FY133" s="52">
        <f t="shared" ca="1" si="331"/>
        <v>0.38250347359695613</v>
      </c>
      <c r="FZ133" s="52">
        <f t="shared" ca="1" si="332"/>
        <v>0.3780985125842784</v>
      </c>
      <c r="GA133" s="52">
        <f t="shared" ca="1" si="333"/>
        <v>0.37924689790416399</v>
      </c>
      <c r="GB133" s="52">
        <f t="shared" ca="1" si="334"/>
        <v>0.38321970888131918</v>
      </c>
      <c r="GC133" s="52">
        <f t="shared" ca="1" si="335"/>
        <v>0.39006452860866964</v>
      </c>
      <c r="GD133" s="52">
        <f t="shared" ca="1" si="336"/>
        <v>0.39923781720322715</v>
      </c>
      <c r="GE133" s="52">
        <f t="shared" ca="1" si="337"/>
        <v>0.41056974332688351</v>
      </c>
      <c r="GF133" s="52">
        <f t="shared" ca="1" si="338"/>
        <v>0.42556222085305728</v>
      </c>
      <c r="GG133" s="52">
        <f t="shared" ca="1" si="339"/>
        <v>0.44524989091943595</v>
      </c>
      <c r="GH133" s="52">
        <f t="shared" ca="1" si="340"/>
        <v>0.46543358266803075</v>
      </c>
      <c r="GI133" s="52">
        <f t="shared" ca="1" si="341"/>
        <v>0.44821310204948961</v>
      </c>
      <c r="GJ133" s="52">
        <f t="shared" ca="1" si="342"/>
        <v>0.40876743161140716</v>
      </c>
      <c r="GK133" s="52">
        <f t="shared" ca="1" si="343"/>
        <v>0.37318275121949762</v>
      </c>
      <c r="GL133" s="52">
        <f t="shared" ca="1" si="344"/>
        <v>0.34225002612642719</v>
      </c>
      <c r="GM133" s="52">
        <f t="shared" ca="1" si="345"/>
        <v>0.31591554441570557</v>
      </c>
      <c r="GN133" s="52">
        <f t="shared" ca="1" si="346"/>
        <v>0.29188337554792476</v>
      </c>
      <c r="GO133" s="52">
        <f t="shared" ca="1" si="347"/>
        <v>0.27448450220753284</v>
      </c>
      <c r="GP133" s="52">
        <f t="shared" ca="1" si="348"/>
        <v>0.26237050962575464</v>
      </c>
      <c r="GQ133" s="52">
        <f t="shared" ca="1" si="349"/>
        <v>0.25172810075542046</v>
      </c>
      <c r="GR133" s="52">
        <f t="shared" ca="1" si="350"/>
        <v>0.24370671789376655</v>
      </c>
      <c r="GS133" s="52">
        <f t="shared" ca="1" si="351"/>
        <v>0.23666572014061318</v>
      </c>
      <c r="GT133" s="52">
        <f t="shared" ca="1" si="352"/>
        <v>0.23004666889524814</v>
      </c>
      <c r="GV133" s="52">
        <f t="shared" ca="1" si="353"/>
        <v>0.63528115996024925</v>
      </c>
      <c r="GW133" s="59">
        <f t="shared" ca="1" si="354"/>
        <v>0</v>
      </c>
      <c r="GX133" s="52">
        <f t="shared" ca="1" si="355"/>
        <v>0.90584347988074776</v>
      </c>
      <c r="GY133" s="52" t="str">
        <f t="shared" ca="1" si="356"/>
        <v>Slope</v>
      </c>
      <c r="GZ133" s="52">
        <f t="shared" ca="1" si="357"/>
        <v>1</v>
      </c>
      <c r="HB133" s="58">
        <f t="shared" si="358"/>
        <v>4.2480057477951104E-2</v>
      </c>
      <c r="HC133" s="58"/>
      <c r="HE133" s="52">
        <f t="shared" si="359"/>
        <v>0.789723715484142</v>
      </c>
      <c r="HF133" s="52">
        <f t="shared" si="360"/>
        <v>0</v>
      </c>
      <c r="HH133" s="52">
        <f t="shared" ca="1" si="361"/>
        <v>0.90584347988074776</v>
      </c>
      <c r="HI133" s="52" t="str">
        <f t="shared" ca="1" si="362"/>
        <v>Slope</v>
      </c>
      <c r="HJ133" s="59">
        <f t="shared" ca="1" si="363"/>
        <v>2</v>
      </c>
      <c r="HK133" s="52">
        <f t="shared" ca="1" si="364"/>
        <v>1</v>
      </c>
      <c r="HL133" s="52">
        <f t="shared" si="365"/>
        <v>0</v>
      </c>
      <c r="HM133" s="52">
        <f t="shared" si="366"/>
        <v>20</v>
      </c>
      <c r="HN133" s="52">
        <f t="shared" si="367"/>
        <v>-20</v>
      </c>
      <c r="HP133" s="52">
        <f t="shared" si="375"/>
        <v>1.0793504118919348E-3</v>
      </c>
      <c r="HR133" s="52">
        <f t="shared" si="368"/>
        <v>1.8869880595374594E-4</v>
      </c>
      <c r="HS133">
        <f t="shared" si="369"/>
        <v>2.2273733006092479E-3</v>
      </c>
    </row>
    <row r="134" spans="1:227" x14ac:dyDescent="0.2">
      <c r="A134" s="45">
        <v>96</v>
      </c>
      <c r="B134" s="35">
        <f t="shared" si="214"/>
        <v>1.0995370370370383E-2</v>
      </c>
      <c r="C134" s="28">
        <v>4.2480057477951103</v>
      </c>
      <c r="D134" s="95">
        <v>0</v>
      </c>
      <c r="E134" s="95">
        <v>999999</v>
      </c>
      <c r="F134" s="37">
        <f t="shared" si="202"/>
        <v>166666.5</v>
      </c>
      <c r="G134" s="38">
        <f t="shared" si="205"/>
        <v>0</v>
      </c>
      <c r="H134" s="102">
        <v>20</v>
      </c>
      <c r="I134" s="102">
        <v>2000</v>
      </c>
      <c r="J134" s="28">
        <v>1.7113986611366301</v>
      </c>
      <c r="K134" s="126">
        <f t="shared" si="206"/>
        <v>1.7113986611366299E-2</v>
      </c>
      <c r="L134" s="30">
        <f t="shared" si="203"/>
        <v>1.7113986611366299E-2</v>
      </c>
      <c r="M134" s="101">
        <f t="shared" si="204"/>
        <v>4.2480057477951103</v>
      </c>
      <c r="N134" s="103">
        <f t="shared" si="215"/>
        <v>1.2683035433292402E-3</v>
      </c>
      <c r="AD134" s="52">
        <f t="shared" ca="1" si="378"/>
        <v>0.9569289576588822</v>
      </c>
      <c r="AE134" s="52">
        <f t="shared" ca="1" si="378"/>
        <v>0.99999999999999989</v>
      </c>
      <c r="AF134" s="52">
        <f t="shared" ca="1" si="378"/>
        <v>0.96306818005710026</v>
      </c>
      <c r="AG134" s="52">
        <f t="shared" ca="1" si="207"/>
        <v>0.90087653152015257</v>
      </c>
      <c r="AH134" s="52">
        <f t="shared" ca="1" si="207"/>
        <v>0.84916572230968657</v>
      </c>
      <c r="AI134" s="52">
        <f t="shared" ca="1" si="207"/>
        <v>0.80304985653089767</v>
      </c>
      <c r="AJ134" s="52">
        <f t="shared" ca="1" si="207"/>
        <v>0.75117608367108624</v>
      </c>
      <c r="AK134" s="52">
        <f t="shared" ca="1" si="208"/>
        <v>0.70513702146288404</v>
      </c>
      <c r="AL134" s="52">
        <f t="shared" ca="1" si="208"/>
        <v>0.65575182724078851</v>
      </c>
      <c r="AM134" s="52">
        <f t="shared" ca="1" si="208"/>
        <v>0.58293325140229069</v>
      </c>
      <c r="AN134" s="52">
        <f t="shared" ca="1" si="208"/>
        <v>0.48288835749085074</v>
      </c>
      <c r="AO134" s="52">
        <f t="shared" ca="1" si="209"/>
        <v>0.36058620347019421</v>
      </c>
      <c r="AP134" s="52">
        <f t="shared" ca="1" si="209"/>
        <v>0.21980685205355019</v>
      </c>
      <c r="AQ134" s="52">
        <f t="shared" ca="1" si="209"/>
        <v>5.9975858899682793E-2</v>
      </c>
      <c r="AR134" s="52">
        <f t="shared" ca="1" si="209"/>
        <v>-0.11409988262890797</v>
      </c>
      <c r="AS134" s="52">
        <f t="shared" ca="1" si="210"/>
        <v>-0.29546381634889812</v>
      </c>
      <c r="AT134" s="52">
        <f t="shared" ca="1" si="210"/>
        <v>-0.47235431840479153</v>
      </c>
      <c r="AU134" s="52">
        <f t="shared" ca="1" si="210"/>
        <v>-0.64063885971410595</v>
      </c>
      <c r="AV134" s="52">
        <f t="shared" ca="1" si="210"/>
        <v>-0.78203114391489637</v>
      </c>
      <c r="AW134" s="52">
        <f t="shared" ca="1" si="211"/>
        <v>-0.88182085862085491</v>
      </c>
      <c r="AX134" s="52">
        <f t="shared" ca="1" si="211"/>
        <v>-0.94120364005438084</v>
      </c>
      <c r="AY134" s="52">
        <f t="shared" ca="1" si="211"/>
        <v>-0.96393507728766625</v>
      </c>
      <c r="AZ134" s="52">
        <f t="shared" ca="1" si="211"/>
        <v>-0.94699141610651838</v>
      </c>
      <c r="BA134" s="52">
        <f t="shared" ca="1" si="212"/>
        <v>-0.88281944883755992</v>
      </c>
      <c r="BB134" s="52">
        <f t="shared" ca="1" si="212"/>
        <v>-0.78310935085909505</v>
      </c>
      <c r="BC134" s="52">
        <f t="shared" ca="1" si="212"/>
        <v>-0.6675623050144619</v>
      </c>
      <c r="BD134" s="52">
        <f t="shared" ca="1" si="212"/>
        <v>-0.55177906604015348</v>
      </c>
      <c r="BE134" s="52">
        <f t="shared" ca="1" si="213"/>
        <v>-0.43270439722256121</v>
      </c>
      <c r="BF134" s="52">
        <f t="shared" ca="1" si="213"/>
        <v>-0.3167925823109205</v>
      </c>
      <c r="BG134" s="52">
        <f t="shared" ca="1" si="213"/>
        <v>-0.22841314969608878</v>
      </c>
      <c r="BH134" s="52">
        <f t="shared" ca="1" si="213"/>
        <v>-0.12687604461097216</v>
      </c>
      <c r="BJ134" s="52">
        <f t="shared" si="217"/>
        <v>8.5569933056831504E-4</v>
      </c>
      <c r="BK134" s="52">
        <f t="shared" si="218"/>
        <v>2.9605278937566673E-3</v>
      </c>
      <c r="BL134" s="52">
        <f t="shared" si="219"/>
        <v>1.4802639468783336E-4</v>
      </c>
      <c r="BM134" s="52">
        <f t="shared" si="220"/>
        <v>1.4802639468783336E-4</v>
      </c>
      <c r="BN134" s="52">
        <f t="shared" si="221"/>
        <v>0</v>
      </c>
      <c r="BO134" s="52">
        <f t="shared" si="222"/>
        <v>0</v>
      </c>
      <c r="BP134" s="52">
        <f t="shared" si="223"/>
        <v>2.208870826905665E-3</v>
      </c>
      <c r="BQ134" s="52">
        <f t="shared" si="224"/>
        <v>0.05</v>
      </c>
      <c r="BS134" s="52">
        <f t="shared" ca="1" si="225"/>
        <v>0.19902944537780934</v>
      </c>
      <c r="BT134" s="52">
        <f t="shared" ca="1" si="226"/>
        <v>0.29605278937566665</v>
      </c>
      <c r="BU134" s="52">
        <f t="shared" ca="1" si="227"/>
        <v>0.38431593310087925</v>
      </c>
      <c r="BV134" s="52">
        <f t="shared" ca="1" si="228"/>
        <v>0.45031009956953988</v>
      </c>
      <c r="BW134" s="52">
        <f t="shared" ca="1" si="229"/>
        <v>0.49597729120643869</v>
      </c>
      <c r="BX134" s="52">
        <f t="shared" ca="1" si="230"/>
        <v>0.53231598112371659</v>
      </c>
      <c r="BY134" s="52">
        <f t="shared" ca="1" si="231"/>
        <v>0.56361991091961827</v>
      </c>
      <c r="BZ134" s="52">
        <f t="shared" ca="1" si="232"/>
        <v>0.58320395125737123</v>
      </c>
      <c r="CA134" s="52">
        <f t="shared" ca="1" si="233"/>
        <v>0.58592242726515387</v>
      </c>
      <c r="CB134" s="52">
        <f t="shared" ca="1" si="234"/>
        <v>0.56580397696985363</v>
      </c>
      <c r="CC134" s="52">
        <f t="shared" ca="1" si="235"/>
        <v>0.52902548767686364</v>
      </c>
      <c r="CD134" s="52">
        <f t="shared" ca="1" si="236"/>
        <v>0.48377372141206459</v>
      </c>
      <c r="CE134" s="52">
        <f t="shared" ca="1" si="237"/>
        <v>0.42990592889667989</v>
      </c>
      <c r="CF134" s="52">
        <f t="shared" ca="1" si="238"/>
        <v>0.36905272977967418</v>
      </c>
      <c r="CG134" s="52">
        <f t="shared" ca="1" si="239"/>
        <v>0.30172361807537174</v>
      </c>
      <c r="CH134" s="52">
        <f t="shared" ca="1" si="240"/>
        <v>0.22341285216351683</v>
      </c>
      <c r="CI134" s="52">
        <f t="shared" ca="1" si="241"/>
        <v>0.13101650863104766</v>
      </c>
      <c r="CJ134" s="52">
        <f t="shared" ca="1" si="242"/>
        <v>3.7132100051929857E-2</v>
      </c>
      <c r="CK134" s="52">
        <f t="shared" ca="1" si="243"/>
        <v>-5.5261179128842056E-2</v>
      </c>
      <c r="CL134" s="52">
        <f t="shared" ca="1" si="244"/>
        <v>-0.14026485710975625</v>
      </c>
      <c r="CM134" s="52">
        <f t="shared" ca="1" si="245"/>
        <v>-0.21368556495215146</v>
      </c>
      <c r="CN134" s="52">
        <f t="shared" ca="1" si="246"/>
        <v>-0.27315040689802944</v>
      </c>
      <c r="CO134" s="52">
        <f t="shared" ca="1" si="247"/>
        <v>-0.31882051869686096</v>
      </c>
      <c r="CP134" s="52">
        <f t="shared" ca="1" si="248"/>
        <v>-0.35758369196687012</v>
      </c>
      <c r="CQ134" s="52">
        <f t="shared" ca="1" si="249"/>
        <v>-0.37644697865471255</v>
      </c>
      <c r="CR134" s="52">
        <f t="shared" ca="1" si="250"/>
        <v>-0.37945562306671377</v>
      </c>
      <c r="CS134" s="52">
        <f t="shared" ca="1" si="251"/>
        <v>-0.378049516344383</v>
      </c>
      <c r="CT134" s="52">
        <f t="shared" ca="1" si="252"/>
        <v>-0.36878033159601137</v>
      </c>
      <c r="CU134" s="52">
        <f t="shared" ca="1" si="253"/>
        <v>-0.3565699915221382</v>
      </c>
      <c r="CV134" s="52">
        <f t="shared" ca="1" si="254"/>
        <v>-0.34309381192489985</v>
      </c>
      <c r="CW134" s="52">
        <f t="shared" ca="1" si="255"/>
        <v>-0.33486506638808106</v>
      </c>
      <c r="CY134" s="51" t="str">
        <f t="shared" ca="1" si="256"/>
        <v>Slope</v>
      </c>
      <c r="CZ134" s="51" t="str">
        <f t="shared" ca="1" si="257"/>
        <v>Slope</v>
      </c>
      <c r="DA134" s="51" t="str">
        <f t="shared" ca="1" si="258"/>
        <v>Slope</v>
      </c>
      <c r="DB134" s="51" t="str">
        <f t="shared" ca="1" si="259"/>
        <v>Slope</v>
      </c>
      <c r="DC134" s="51" t="str">
        <f t="shared" ca="1" si="260"/>
        <v>Slope</v>
      </c>
      <c r="DD134" s="51" t="str">
        <f t="shared" ca="1" si="261"/>
        <v>Slope</v>
      </c>
      <c r="DE134" s="51" t="str">
        <f t="shared" ca="1" si="262"/>
        <v>Slope</v>
      </c>
      <c r="DF134" s="51" t="str">
        <f t="shared" ca="1" si="263"/>
        <v>Slope</v>
      </c>
      <c r="DG134" s="51" t="str">
        <f t="shared" ca="1" si="264"/>
        <v>Slope</v>
      </c>
      <c r="DH134" s="51" t="str">
        <f t="shared" ca="1" si="265"/>
        <v>Slope</v>
      </c>
      <c r="DI134" s="51" t="str">
        <f t="shared" ca="1" si="266"/>
        <v>Slope</v>
      </c>
      <c r="DJ134" s="51" t="str">
        <f t="shared" ca="1" si="267"/>
        <v>Slope</v>
      </c>
      <c r="DK134" s="51" t="str">
        <f t="shared" ca="1" si="268"/>
        <v>Slope</v>
      </c>
      <c r="DL134" s="51" t="str">
        <f t="shared" ca="1" si="269"/>
        <v>Slope</v>
      </c>
      <c r="DM134" s="51" t="str">
        <f t="shared" ca="1" si="270"/>
        <v>Slope</v>
      </c>
      <c r="DN134" s="51" t="str">
        <f t="shared" ca="1" si="271"/>
        <v>Slope</v>
      </c>
      <c r="DO134" s="51" t="str">
        <f t="shared" ca="1" si="272"/>
        <v>Slope</v>
      </c>
      <c r="DP134" s="51" t="str">
        <f t="shared" ca="1" si="273"/>
        <v>Slope</v>
      </c>
      <c r="DQ134" s="51" t="str">
        <f t="shared" ca="1" si="274"/>
        <v>Slope</v>
      </c>
      <c r="DR134" s="51" t="str">
        <f t="shared" ca="1" si="275"/>
        <v>Slope</v>
      </c>
      <c r="DS134" s="51" t="str">
        <f t="shared" ca="1" si="276"/>
        <v>Slope</v>
      </c>
      <c r="DT134" s="51" t="str">
        <f t="shared" ca="1" si="277"/>
        <v>Slope</v>
      </c>
      <c r="DU134" s="51" t="str">
        <f t="shared" ca="1" si="278"/>
        <v>Slope</v>
      </c>
      <c r="DV134" s="51" t="str">
        <f t="shared" ca="1" si="279"/>
        <v>Slope</v>
      </c>
      <c r="DW134" s="51" t="str">
        <f t="shared" ca="1" si="280"/>
        <v>Slope</v>
      </c>
      <c r="DX134" s="51" t="str">
        <f t="shared" ca="1" si="281"/>
        <v>Slope</v>
      </c>
      <c r="DY134" s="51" t="str">
        <f t="shared" ca="1" si="282"/>
        <v>Slope</v>
      </c>
      <c r="DZ134" s="51" t="str">
        <f t="shared" ca="1" si="283"/>
        <v>Slope</v>
      </c>
      <c r="EA134" s="51" t="str">
        <f t="shared" ca="1" si="284"/>
        <v>Slope</v>
      </c>
      <c r="EB134" s="51" t="str">
        <f t="shared" ca="1" si="285"/>
        <v>Slope</v>
      </c>
      <c r="EC134" s="51" t="str">
        <f t="shared" ca="1" si="286"/>
        <v>Slope</v>
      </c>
      <c r="EE134" s="52">
        <f t="shared" ca="1" si="287"/>
        <v>0.80111858101687849</v>
      </c>
      <c r="EF134" s="52">
        <f t="shared" ca="1" si="288"/>
        <v>0.70409523701902121</v>
      </c>
      <c r="EG134" s="52">
        <f t="shared" ca="1" si="289"/>
        <v>0.61583209329380861</v>
      </c>
      <c r="EH134" s="52">
        <f t="shared" ca="1" si="290"/>
        <v>0.54983792682514787</v>
      </c>
      <c r="EI134" s="52">
        <f t="shared" ca="1" si="291"/>
        <v>0.50417073518824917</v>
      </c>
      <c r="EJ134" s="52">
        <f t="shared" ca="1" si="292"/>
        <v>0.46783204527097122</v>
      </c>
      <c r="EK134" s="52">
        <f t="shared" ca="1" si="293"/>
        <v>0.43652811547506953</v>
      </c>
      <c r="EL134" s="52">
        <f t="shared" ca="1" si="294"/>
        <v>0.41694407513731657</v>
      </c>
      <c r="EM134" s="52">
        <f t="shared" ca="1" si="295"/>
        <v>0.41422559912953394</v>
      </c>
      <c r="EN134" s="52">
        <f t="shared" ca="1" si="296"/>
        <v>0.43434404942483418</v>
      </c>
      <c r="EO134" s="52">
        <f t="shared" ca="1" si="297"/>
        <v>0.47112253871782417</v>
      </c>
      <c r="EP134" s="52">
        <f t="shared" ca="1" si="298"/>
        <v>0.51637430498262327</v>
      </c>
      <c r="EQ134" s="52">
        <f t="shared" ca="1" si="299"/>
        <v>0.57024209749800792</v>
      </c>
      <c r="ER134" s="52">
        <f t="shared" ca="1" si="300"/>
        <v>0.63109529661501362</v>
      </c>
      <c r="ES134" s="52">
        <f t="shared" ca="1" si="301"/>
        <v>0.69842440831931607</v>
      </c>
      <c r="ET134" s="52">
        <f t="shared" ca="1" si="302"/>
        <v>0.776735174231171</v>
      </c>
      <c r="EU134" s="52">
        <f t="shared" ca="1" si="303"/>
        <v>0.86913151776364017</v>
      </c>
      <c r="EV134" s="52">
        <f t="shared" ca="1" si="304"/>
        <v>0.96301592634275801</v>
      </c>
      <c r="EW134" s="52">
        <f t="shared" ca="1" si="305"/>
        <v>0.9445907944764701</v>
      </c>
      <c r="EX134" s="52">
        <f t="shared" ca="1" si="306"/>
        <v>0.85958711649555597</v>
      </c>
      <c r="EY134" s="52">
        <f t="shared" ca="1" si="307"/>
        <v>0.78616640865316068</v>
      </c>
      <c r="EZ134" s="52">
        <f t="shared" ca="1" si="308"/>
        <v>0.7267015667072827</v>
      </c>
      <c r="FA134" s="52">
        <f t="shared" ca="1" si="309"/>
        <v>0.68103145490845129</v>
      </c>
      <c r="FB134" s="52">
        <f t="shared" ca="1" si="310"/>
        <v>0.64226828163844207</v>
      </c>
      <c r="FC134" s="52">
        <f t="shared" ca="1" si="311"/>
        <v>0.62340499495059964</v>
      </c>
      <c r="FD134" s="52">
        <f t="shared" ca="1" si="312"/>
        <v>0.62039635053859843</v>
      </c>
      <c r="FE134" s="52">
        <f t="shared" ca="1" si="313"/>
        <v>0.6218024572609292</v>
      </c>
      <c r="FF134" s="52">
        <f t="shared" ca="1" si="314"/>
        <v>0.63107164200930077</v>
      </c>
      <c r="FG134" s="52">
        <f t="shared" ca="1" si="315"/>
        <v>0.643281982083174</v>
      </c>
      <c r="FH134" s="52">
        <f t="shared" ca="1" si="316"/>
        <v>0.65675816168041234</v>
      </c>
      <c r="FI134" s="52">
        <f t="shared" ca="1" si="317"/>
        <v>0.66498690721723119</v>
      </c>
      <c r="FK134" s="52">
        <f t="shared" ca="1" si="318"/>
        <v>0.96301592634275801</v>
      </c>
      <c r="FL134" s="59">
        <f t="shared" ca="1" si="319"/>
        <v>17</v>
      </c>
      <c r="FM134" s="59" t="str">
        <f t="shared" ca="1" si="320"/>
        <v>Slope</v>
      </c>
      <c r="FN134" s="52">
        <f t="shared" ca="1" si="321"/>
        <v>0.46666666666666667</v>
      </c>
      <c r="FP134" s="52">
        <f t="shared" ca="1" si="322"/>
        <v>0.60037286033895954</v>
      </c>
      <c r="FQ134" s="52">
        <f t="shared" ca="1" si="323"/>
        <v>0.56803174567300707</v>
      </c>
      <c r="FR134" s="52">
        <f t="shared" ca="1" si="324"/>
        <v>0.52749958665349173</v>
      </c>
      <c r="FS134" s="52">
        <f t="shared" ca="1" si="325"/>
        <v>0.49439042005282707</v>
      </c>
      <c r="FT134" s="52">
        <f t="shared" ca="1" si="326"/>
        <v>0.46805691172941638</v>
      </c>
      <c r="FU134" s="52">
        <f t="shared" ca="1" si="327"/>
        <v>0.4448329039792126</v>
      </c>
      <c r="FV134" s="52">
        <f t="shared" ca="1" si="328"/>
        <v>0.42328714960280095</v>
      </c>
      <c r="FW134" s="52">
        <f t="shared" ca="1" si="329"/>
        <v>0.40564802504577219</v>
      </c>
      <c r="FX134" s="52">
        <f t="shared" ca="1" si="330"/>
        <v>0.39363075526540015</v>
      </c>
      <c r="FY134" s="52">
        <f t="shared" ca="1" si="331"/>
        <v>0.38922579425272252</v>
      </c>
      <c r="FZ134" s="52">
        <f t="shared" ca="1" si="332"/>
        <v>0.390374179572608</v>
      </c>
      <c r="GA134" s="52">
        <f t="shared" ca="1" si="333"/>
        <v>0.3943469905497633</v>
      </c>
      <c r="GB134" s="52">
        <f t="shared" ca="1" si="334"/>
        <v>0.4011918102771137</v>
      </c>
      <c r="GC134" s="52">
        <f t="shared" ca="1" si="335"/>
        <v>0.41036509887167116</v>
      </c>
      <c r="GD134" s="52">
        <f t="shared" ca="1" si="336"/>
        <v>0.42169702499532757</v>
      </c>
      <c r="GE134" s="52">
        <f t="shared" ca="1" si="337"/>
        <v>0.4366895025215014</v>
      </c>
      <c r="GF134" s="52">
        <f t="shared" ca="1" si="338"/>
        <v>0.45637717258788002</v>
      </c>
      <c r="GG134" s="52">
        <f t="shared" ca="1" si="339"/>
        <v>0.47656086433647488</v>
      </c>
      <c r="GH134" s="52">
        <f t="shared" ca="1" si="340"/>
        <v>0.4593080426032678</v>
      </c>
      <c r="GI134" s="52">
        <f t="shared" ca="1" si="341"/>
        <v>0.41986237216518529</v>
      </c>
      <c r="GJ134" s="52">
        <f t="shared" ca="1" si="342"/>
        <v>0.38427769177327575</v>
      </c>
      <c r="GK134" s="52">
        <f t="shared" ca="1" si="343"/>
        <v>0.35334496668020532</v>
      </c>
      <c r="GL134" s="52">
        <f t="shared" ca="1" si="344"/>
        <v>0.32701048496948376</v>
      </c>
      <c r="GM134" s="52">
        <f t="shared" ca="1" si="345"/>
        <v>0.30297831610170289</v>
      </c>
      <c r="GN134" s="52">
        <f t="shared" ca="1" si="346"/>
        <v>0.28557944276131098</v>
      </c>
      <c r="GO134" s="52">
        <f t="shared" ca="1" si="347"/>
        <v>0.27346545017953278</v>
      </c>
      <c r="GP134" s="52">
        <f t="shared" ca="1" si="348"/>
        <v>0.26282304130919859</v>
      </c>
      <c r="GQ134" s="52">
        <f t="shared" ca="1" si="349"/>
        <v>0.25480165844754471</v>
      </c>
      <c r="GR134" s="52">
        <f t="shared" ca="1" si="350"/>
        <v>0.24776066069439132</v>
      </c>
      <c r="GS134" s="52">
        <f t="shared" ca="1" si="351"/>
        <v>0.24114160944902632</v>
      </c>
      <c r="GT134" s="52">
        <f t="shared" ca="1" si="352"/>
        <v>0.23277341351685482</v>
      </c>
      <c r="GV134" s="52">
        <f t="shared" ca="1" si="353"/>
        <v>0.60037286033895954</v>
      </c>
      <c r="GW134" s="59">
        <f t="shared" ca="1" si="354"/>
        <v>0</v>
      </c>
      <c r="GX134" s="52">
        <f t="shared" ca="1" si="355"/>
        <v>0.80111858101687849</v>
      </c>
      <c r="GY134" s="52" t="str">
        <f t="shared" ca="1" si="356"/>
        <v>Slope</v>
      </c>
      <c r="GZ134" s="52">
        <f t="shared" ca="1" si="357"/>
        <v>1</v>
      </c>
      <c r="HB134" s="58">
        <f t="shared" si="358"/>
        <v>1.7113986611366299E-2</v>
      </c>
      <c r="HC134" s="58"/>
      <c r="HE134" s="52">
        <f t="shared" si="359"/>
        <v>0.91528576627373681</v>
      </c>
      <c r="HF134" s="52">
        <f t="shared" si="360"/>
        <v>0</v>
      </c>
      <c r="HH134" s="52">
        <f t="shared" ca="1" si="361"/>
        <v>0.80111858101687849</v>
      </c>
      <c r="HI134" s="52" t="str">
        <f t="shared" ca="1" si="362"/>
        <v>Slope</v>
      </c>
      <c r="HJ134" s="59">
        <f t="shared" ca="1" si="363"/>
        <v>2</v>
      </c>
      <c r="HK134" s="52">
        <f t="shared" ca="1" si="364"/>
        <v>1</v>
      </c>
      <c r="HL134" s="52">
        <f t="shared" si="365"/>
        <v>0</v>
      </c>
      <c r="HM134" s="52">
        <f t="shared" si="366"/>
        <v>20</v>
      </c>
      <c r="HN134" s="52">
        <f t="shared" si="367"/>
        <v>-20</v>
      </c>
      <c r="HP134" s="52">
        <f t="shared" si="375"/>
        <v>1.2683035433292402E-3</v>
      </c>
      <c r="HR134" s="52">
        <f t="shared" si="368"/>
        <v>1.9217742981046798E-4</v>
      </c>
      <c r="HS134">
        <f t="shared" si="369"/>
        <v>2.208870826905665E-3</v>
      </c>
    </row>
    <row r="135" spans="1:227" x14ac:dyDescent="0.2">
      <c r="A135" s="45">
        <v>97</v>
      </c>
      <c r="B135" s="35">
        <f t="shared" si="214"/>
        <v>1.1111111111111124E-2</v>
      </c>
      <c r="C135" s="28">
        <v>1.7113986611366301</v>
      </c>
      <c r="D135" s="95">
        <v>0</v>
      </c>
      <c r="E135" s="95">
        <v>999999</v>
      </c>
      <c r="F135" s="37">
        <f t="shared" si="202"/>
        <v>166666.5</v>
      </c>
      <c r="G135" s="38">
        <f t="shared" si="205"/>
        <v>0</v>
      </c>
      <c r="H135" s="102">
        <v>20</v>
      </c>
      <c r="I135" s="102">
        <v>2000</v>
      </c>
      <c r="J135" s="28">
        <v>-1.8715690076351199</v>
      </c>
      <c r="K135" s="126">
        <f t="shared" si="206"/>
        <v>-1.8715690076351196E-2</v>
      </c>
      <c r="L135" s="30">
        <f t="shared" si="203"/>
        <v>-1.8715690076351196E-2</v>
      </c>
      <c r="M135" s="101">
        <f t="shared" si="204"/>
        <v>1.7113986611366301</v>
      </c>
      <c r="N135" s="103">
        <f t="shared" si="215"/>
        <v>1.791483834385875E-3</v>
      </c>
      <c r="AD135" s="52">
        <f t="shared" ca="1" si="378"/>
        <v>0.96306818005710026</v>
      </c>
      <c r="AE135" s="52">
        <f t="shared" ca="1" si="378"/>
        <v>1</v>
      </c>
      <c r="AF135" s="52">
        <f t="shared" ca="1" si="378"/>
        <v>0.97779973364962836</v>
      </c>
      <c r="AG135" s="52">
        <f t="shared" ca="1" si="207"/>
        <v>0.94357644048346256</v>
      </c>
      <c r="AH135" s="52">
        <f t="shared" ca="1" si="207"/>
        <v>0.90662008928270255</v>
      </c>
      <c r="AI135" s="52">
        <f t="shared" ca="1" si="207"/>
        <v>0.8669307869044991</v>
      </c>
      <c r="AJ135" s="52">
        <f t="shared" ca="1" si="207"/>
        <v>0.83023903763139584</v>
      </c>
      <c r="AK135" s="52">
        <f t="shared" ca="1" si="208"/>
        <v>0.78805307992596474</v>
      </c>
      <c r="AL135" s="52">
        <f t="shared" ca="1" si="208"/>
        <v>0.72569063014370438</v>
      </c>
      <c r="AM135" s="52">
        <f t="shared" ca="1" si="208"/>
        <v>0.63240386755817224</v>
      </c>
      <c r="AN135" s="52">
        <f t="shared" ca="1" si="208"/>
        <v>0.5170329477242277</v>
      </c>
      <c r="AO135" s="52">
        <f t="shared" ca="1" si="209"/>
        <v>0.38307504553735311</v>
      </c>
      <c r="AP135" s="52">
        <f t="shared" ca="1" si="209"/>
        <v>0.23242447626359597</v>
      </c>
      <c r="AQ135" s="52">
        <f t="shared" ca="1" si="209"/>
        <v>7.0627606746713908E-2</v>
      </c>
      <c r="AR135" s="52">
        <f t="shared" ca="1" si="209"/>
        <v>-0.10425315322547431</v>
      </c>
      <c r="AS135" s="52">
        <f t="shared" ca="1" si="210"/>
        <v>-0.28603207072680237</v>
      </c>
      <c r="AT135" s="52">
        <f t="shared" ca="1" si="210"/>
        <v>-0.47749973754435465</v>
      </c>
      <c r="AU135" s="52">
        <f t="shared" ca="1" si="210"/>
        <v>-0.65427527576641797</v>
      </c>
      <c r="AV135" s="52">
        <f t="shared" ca="1" si="210"/>
        <v>-0.79293972049871142</v>
      </c>
      <c r="AW135" s="52">
        <f t="shared" ca="1" si="211"/>
        <v>-0.884467994382933</v>
      </c>
      <c r="AX135" s="52">
        <f t="shared" ca="1" si="211"/>
        <v>-0.93584915896561238</v>
      </c>
      <c r="AY135" s="52">
        <f t="shared" ca="1" si="211"/>
        <v>-0.95174923256915955</v>
      </c>
      <c r="AZ135" s="52">
        <f t="shared" ca="1" si="211"/>
        <v>-0.93206987586834011</v>
      </c>
      <c r="BA135" s="52">
        <f t="shared" ca="1" si="212"/>
        <v>-0.87153719623622794</v>
      </c>
      <c r="BB135" s="52">
        <f t="shared" ca="1" si="212"/>
        <v>-0.78252521846440914</v>
      </c>
      <c r="BC135" s="52">
        <f t="shared" ca="1" si="212"/>
        <v>-0.68511842342678653</v>
      </c>
      <c r="BD135" s="52">
        <f t="shared" ca="1" si="212"/>
        <v>-0.57768611501766731</v>
      </c>
      <c r="BE135" s="52">
        <f t="shared" ca="1" si="213"/>
        <v>-0.4663671697134823</v>
      </c>
      <c r="BF135" s="52">
        <f t="shared" ca="1" si="213"/>
        <v>-0.37467051985913685</v>
      </c>
      <c r="BG135" s="52">
        <f t="shared" ca="1" si="213"/>
        <v>-0.28178441605248244</v>
      </c>
      <c r="BH135" s="52">
        <f t="shared" ca="1" si="213"/>
        <v>-0.17558958880596043</v>
      </c>
      <c r="BJ135" s="52">
        <f t="shared" si="217"/>
        <v>-9.3578450381755999E-4</v>
      </c>
      <c r="BK135" s="52">
        <f t="shared" si="218"/>
        <v>3.8431593310087925E-3</v>
      </c>
      <c r="BL135" s="52">
        <f t="shared" si="219"/>
        <v>1.921579665504396E-4</v>
      </c>
      <c r="BM135" s="52">
        <f t="shared" si="220"/>
        <v>1.921579665504396E-4</v>
      </c>
      <c r="BN135" s="52">
        <f t="shared" si="221"/>
        <v>0</v>
      </c>
      <c r="BO135" s="52">
        <f t="shared" si="222"/>
        <v>0</v>
      </c>
      <c r="BP135" s="52">
        <f t="shared" si="223"/>
        <v>2.2904043313091674E-3</v>
      </c>
      <c r="BQ135" s="52">
        <f t="shared" si="224"/>
        <v>0.05</v>
      </c>
      <c r="BS135" s="52">
        <f t="shared" ca="1" si="225"/>
        <v>0.29605278937566665</v>
      </c>
      <c r="BT135" s="52">
        <f t="shared" ca="1" si="226"/>
        <v>0.38431593310087925</v>
      </c>
      <c r="BU135" s="52">
        <f t="shared" ca="1" si="227"/>
        <v>0.45031009956953988</v>
      </c>
      <c r="BV135" s="52">
        <f t="shared" ca="1" si="228"/>
        <v>0.49597729120643869</v>
      </c>
      <c r="BW135" s="52">
        <f t="shared" ca="1" si="229"/>
        <v>0.53231598112371659</v>
      </c>
      <c r="BX135" s="52">
        <f t="shared" ca="1" si="230"/>
        <v>0.56361991091961827</v>
      </c>
      <c r="BY135" s="52">
        <f t="shared" ca="1" si="231"/>
        <v>0.58320395125737123</v>
      </c>
      <c r="BZ135" s="52">
        <f t="shared" ca="1" si="232"/>
        <v>0.58592242726515387</v>
      </c>
      <c r="CA135" s="52">
        <f t="shared" ca="1" si="233"/>
        <v>0.56580397696985363</v>
      </c>
      <c r="CB135" s="52">
        <f t="shared" ca="1" si="234"/>
        <v>0.52902548767686364</v>
      </c>
      <c r="CC135" s="52">
        <f t="shared" ca="1" si="235"/>
        <v>0.48377372141206459</v>
      </c>
      <c r="CD135" s="52">
        <f t="shared" ca="1" si="236"/>
        <v>0.42990592889667989</v>
      </c>
      <c r="CE135" s="52">
        <f t="shared" ca="1" si="237"/>
        <v>0.36905272977967418</v>
      </c>
      <c r="CF135" s="52">
        <f t="shared" ca="1" si="238"/>
        <v>0.30172361807537174</v>
      </c>
      <c r="CG135" s="52">
        <f t="shared" ca="1" si="239"/>
        <v>0.22341285216351683</v>
      </c>
      <c r="CH135" s="52">
        <f t="shared" ca="1" si="240"/>
        <v>0.13101650863104766</v>
      </c>
      <c r="CI135" s="52">
        <f t="shared" ca="1" si="241"/>
        <v>3.7132100051929857E-2</v>
      </c>
      <c r="CJ135" s="52">
        <f t="shared" ca="1" si="242"/>
        <v>-5.5261179128842056E-2</v>
      </c>
      <c r="CK135" s="52">
        <f t="shared" ca="1" si="243"/>
        <v>-0.14026485710975625</v>
      </c>
      <c r="CL135" s="52">
        <f t="shared" ca="1" si="244"/>
        <v>-0.21368556495215146</v>
      </c>
      <c r="CM135" s="52">
        <f t="shared" ca="1" si="245"/>
        <v>-0.27315040689802944</v>
      </c>
      <c r="CN135" s="52">
        <f t="shared" ca="1" si="246"/>
        <v>-0.31882051869686096</v>
      </c>
      <c r="CO135" s="52">
        <f t="shared" ca="1" si="247"/>
        <v>-0.35758369196687012</v>
      </c>
      <c r="CP135" s="52">
        <f t="shared" ca="1" si="248"/>
        <v>-0.37644697865471255</v>
      </c>
      <c r="CQ135" s="52">
        <f t="shared" ca="1" si="249"/>
        <v>-0.37945562306671377</v>
      </c>
      <c r="CR135" s="52">
        <f t="shared" ca="1" si="250"/>
        <v>-0.378049516344383</v>
      </c>
      <c r="CS135" s="52">
        <f t="shared" ca="1" si="251"/>
        <v>-0.36878033159601137</v>
      </c>
      <c r="CT135" s="52">
        <f t="shared" ca="1" si="252"/>
        <v>-0.3565699915221382</v>
      </c>
      <c r="CU135" s="52">
        <f t="shared" ca="1" si="253"/>
        <v>-0.34309381192489985</v>
      </c>
      <c r="CV135" s="52">
        <f t="shared" ca="1" si="254"/>
        <v>-0.33486506638808106</v>
      </c>
      <c r="CW135" s="52">
        <f t="shared" ca="1" si="255"/>
        <v>-0.3145112312669236</v>
      </c>
      <c r="CY135" s="51" t="str">
        <f t="shared" ca="1" si="256"/>
        <v>Slope</v>
      </c>
      <c r="CZ135" s="51" t="str">
        <f t="shared" ca="1" si="257"/>
        <v>Slope</v>
      </c>
      <c r="DA135" s="51" t="str">
        <f t="shared" ca="1" si="258"/>
        <v>Slope</v>
      </c>
      <c r="DB135" s="51" t="str">
        <f t="shared" ca="1" si="259"/>
        <v>Slope</v>
      </c>
      <c r="DC135" s="51" t="str">
        <f t="shared" ca="1" si="260"/>
        <v>Slope</v>
      </c>
      <c r="DD135" s="51" t="str">
        <f t="shared" ca="1" si="261"/>
        <v>Slope</v>
      </c>
      <c r="DE135" s="51" t="str">
        <f t="shared" ca="1" si="262"/>
        <v>Slope</v>
      </c>
      <c r="DF135" s="51" t="str">
        <f t="shared" ca="1" si="263"/>
        <v>Slope</v>
      </c>
      <c r="DG135" s="51" t="str">
        <f t="shared" ca="1" si="264"/>
        <v>Slope</v>
      </c>
      <c r="DH135" s="51" t="str">
        <f t="shared" ca="1" si="265"/>
        <v>Slope</v>
      </c>
      <c r="DI135" s="51" t="str">
        <f t="shared" ca="1" si="266"/>
        <v>Slope</v>
      </c>
      <c r="DJ135" s="51" t="str">
        <f t="shared" ca="1" si="267"/>
        <v>Slope</v>
      </c>
      <c r="DK135" s="51" t="str">
        <f t="shared" ca="1" si="268"/>
        <v>Slope</v>
      </c>
      <c r="DL135" s="51" t="str">
        <f t="shared" ca="1" si="269"/>
        <v>Slope</v>
      </c>
      <c r="DM135" s="51" t="str">
        <f t="shared" ca="1" si="270"/>
        <v>Slope</v>
      </c>
      <c r="DN135" s="51" t="str">
        <f t="shared" ca="1" si="271"/>
        <v>Slope</v>
      </c>
      <c r="DO135" s="51" t="str">
        <f t="shared" ca="1" si="272"/>
        <v>Slope</v>
      </c>
      <c r="DP135" s="51" t="str">
        <f t="shared" ca="1" si="273"/>
        <v>Slope</v>
      </c>
      <c r="DQ135" s="51" t="str">
        <f t="shared" ca="1" si="274"/>
        <v>Slope</v>
      </c>
      <c r="DR135" s="51" t="str">
        <f t="shared" ca="1" si="275"/>
        <v>Slope</v>
      </c>
      <c r="DS135" s="51" t="str">
        <f t="shared" ca="1" si="276"/>
        <v>Slope</v>
      </c>
      <c r="DT135" s="51" t="str">
        <f t="shared" ca="1" si="277"/>
        <v>Slope</v>
      </c>
      <c r="DU135" s="51" t="str">
        <f t="shared" ca="1" si="278"/>
        <v>Slope</v>
      </c>
      <c r="DV135" s="51" t="str">
        <f t="shared" ca="1" si="279"/>
        <v>Slope</v>
      </c>
      <c r="DW135" s="51" t="str">
        <f t="shared" ca="1" si="280"/>
        <v>Slope</v>
      </c>
      <c r="DX135" s="51" t="str">
        <f t="shared" ca="1" si="281"/>
        <v>Slope</v>
      </c>
      <c r="DY135" s="51" t="str">
        <f t="shared" ca="1" si="282"/>
        <v>Slope</v>
      </c>
      <c r="DZ135" s="51" t="str">
        <f t="shared" ca="1" si="283"/>
        <v>Slope</v>
      </c>
      <c r="EA135" s="51" t="str">
        <f t="shared" ca="1" si="284"/>
        <v>Slope</v>
      </c>
      <c r="EB135" s="51" t="str">
        <f t="shared" ca="1" si="285"/>
        <v>Slope</v>
      </c>
      <c r="EC135" s="51" t="str">
        <f t="shared" ca="1" si="286"/>
        <v>Slope</v>
      </c>
      <c r="EE135" s="52">
        <f t="shared" ca="1" si="287"/>
        <v>0.70413936859088377</v>
      </c>
      <c r="EF135" s="52">
        <f t="shared" ca="1" si="288"/>
        <v>0.61587622486567117</v>
      </c>
      <c r="EG135" s="52">
        <f t="shared" ca="1" si="289"/>
        <v>0.54988205839701054</v>
      </c>
      <c r="EH135" s="52">
        <f t="shared" ca="1" si="290"/>
        <v>0.50421486676011174</v>
      </c>
      <c r="EI135" s="52">
        <f t="shared" ca="1" si="291"/>
        <v>0.46787617684283389</v>
      </c>
      <c r="EJ135" s="52">
        <f t="shared" ca="1" si="292"/>
        <v>0.4365722470469322</v>
      </c>
      <c r="EK135" s="52">
        <f t="shared" ca="1" si="293"/>
        <v>0.41698820670917924</v>
      </c>
      <c r="EL135" s="52">
        <f t="shared" ca="1" si="294"/>
        <v>0.41426973070139661</v>
      </c>
      <c r="EM135" s="52">
        <f t="shared" ca="1" si="295"/>
        <v>0.43438818099669685</v>
      </c>
      <c r="EN135" s="52">
        <f t="shared" ca="1" si="296"/>
        <v>0.47116667028968684</v>
      </c>
      <c r="EO135" s="52">
        <f t="shared" ca="1" si="297"/>
        <v>0.51641843655448583</v>
      </c>
      <c r="EP135" s="52">
        <f t="shared" ca="1" si="298"/>
        <v>0.57028622906987048</v>
      </c>
      <c r="EQ135" s="52">
        <f t="shared" ca="1" si="299"/>
        <v>0.63113942818687629</v>
      </c>
      <c r="ER135" s="52">
        <f t="shared" ca="1" si="300"/>
        <v>0.69846853989117874</v>
      </c>
      <c r="ES135" s="52">
        <f t="shared" ca="1" si="301"/>
        <v>0.77677930580303367</v>
      </c>
      <c r="ET135" s="52">
        <f t="shared" ca="1" si="302"/>
        <v>0.86917564933550273</v>
      </c>
      <c r="EU135" s="52">
        <f t="shared" ca="1" si="303"/>
        <v>0.96306005791462057</v>
      </c>
      <c r="EV135" s="52">
        <f t="shared" ca="1" si="304"/>
        <v>0.94454666290460754</v>
      </c>
      <c r="EW135" s="52">
        <f t="shared" ca="1" si="305"/>
        <v>0.8595429849236933</v>
      </c>
      <c r="EX135" s="52">
        <f t="shared" ca="1" si="306"/>
        <v>0.78612227708129812</v>
      </c>
      <c r="EY135" s="52">
        <f t="shared" ca="1" si="307"/>
        <v>0.72665743513542014</v>
      </c>
      <c r="EZ135" s="52">
        <f t="shared" ca="1" si="308"/>
        <v>0.68098732333658862</v>
      </c>
      <c r="FA135" s="52">
        <f t="shared" ca="1" si="309"/>
        <v>0.64222415006657951</v>
      </c>
      <c r="FB135" s="52">
        <f t="shared" ca="1" si="310"/>
        <v>0.62336086337873708</v>
      </c>
      <c r="FC135" s="52">
        <f t="shared" ca="1" si="311"/>
        <v>0.62035221896673587</v>
      </c>
      <c r="FD135" s="52">
        <f t="shared" ca="1" si="312"/>
        <v>0.62175832568906664</v>
      </c>
      <c r="FE135" s="52">
        <f t="shared" ca="1" si="313"/>
        <v>0.63102751043743821</v>
      </c>
      <c r="FF135" s="52">
        <f t="shared" ca="1" si="314"/>
        <v>0.64323785051131144</v>
      </c>
      <c r="FG135" s="52">
        <f t="shared" ca="1" si="315"/>
        <v>0.65671403010854967</v>
      </c>
      <c r="FH135" s="52">
        <f t="shared" ca="1" si="316"/>
        <v>0.66494277564536852</v>
      </c>
      <c r="FI135" s="52">
        <f t="shared" ca="1" si="317"/>
        <v>0.68529661076652593</v>
      </c>
      <c r="FK135" s="52">
        <f t="shared" ca="1" si="318"/>
        <v>0.96306005791462057</v>
      </c>
      <c r="FL135" s="59">
        <f t="shared" ca="1" si="319"/>
        <v>16</v>
      </c>
      <c r="FM135" s="59" t="str">
        <f t="shared" ca="1" si="320"/>
        <v>Slope</v>
      </c>
      <c r="FN135" s="52">
        <f t="shared" ca="1" si="321"/>
        <v>0.5</v>
      </c>
      <c r="FP135" s="52">
        <f t="shared" ca="1" si="322"/>
        <v>0.56804645619696126</v>
      </c>
      <c r="FQ135" s="52">
        <f t="shared" ca="1" si="323"/>
        <v>0.53862540828855709</v>
      </c>
      <c r="FR135" s="52">
        <f t="shared" ca="1" si="324"/>
        <v>0.50551624168789233</v>
      </c>
      <c r="FS135" s="52">
        <f t="shared" ca="1" si="325"/>
        <v>0.47918273336448169</v>
      </c>
      <c r="FT135" s="52">
        <f t="shared" ca="1" si="326"/>
        <v>0.45595872561427797</v>
      </c>
      <c r="FU135" s="52">
        <f t="shared" ca="1" si="327"/>
        <v>0.43441297123786626</v>
      </c>
      <c r="FV135" s="52">
        <f t="shared" ca="1" si="328"/>
        <v>0.4167738466808375</v>
      </c>
      <c r="FW135" s="52">
        <f t="shared" ca="1" si="329"/>
        <v>0.40475657690046551</v>
      </c>
      <c r="FX135" s="52">
        <f t="shared" ca="1" si="330"/>
        <v>0.40035161588778778</v>
      </c>
      <c r="FY135" s="52">
        <f t="shared" ca="1" si="331"/>
        <v>0.40150000120767337</v>
      </c>
      <c r="FZ135" s="52">
        <f t="shared" ca="1" si="332"/>
        <v>0.40547281218482856</v>
      </c>
      <c r="GA135" s="52">
        <f t="shared" ca="1" si="333"/>
        <v>0.41231763191217907</v>
      </c>
      <c r="GB135" s="52">
        <f t="shared" ca="1" si="334"/>
        <v>0.42149092050673653</v>
      </c>
      <c r="GC135" s="52">
        <f t="shared" ca="1" si="335"/>
        <v>0.43282284663039289</v>
      </c>
      <c r="GD135" s="52">
        <f t="shared" ca="1" si="336"/>
        <v>0.44781532415656677</v>
      </c>
      <c r="GE135" s="52">
        <f t="shared" ca="1" si="337"/>
        <v>0.46750299422294533</v>
      </c>
      <c r="GF135" s="52">
        <f t="shared" ca="1" si="338"/>
        <v>0.48768668597154019</v>
      </c>
      <c r="GG135" s="52">
        <f t="shared" ca="1" si="339"/>
        <v>0.47040444319042474</v>
      </c>
      <c r="GH135" s="52">
        <f t="shared" ca="1" si="340"/>
        <v>0.43095877275234218</v>
      </c>
      <c r="GI135" s="52">
        <f t="shared" ca="1" si="341"/>
        <v>0.39537409236043264</v>
      </c>
      <c r="GJ135" s="52">
        <f t="shared" ca="1" si="342"/>
        <v>0.36444136726736226</v>
      </c>
      <c r="GK135" s="52">
        <f t="shared" ca="1" si="343"/>
        <v>0.33810688555664065</v>
      </c>
      <c r="GL135" s="52">
        <f t="shared" ca="1" si="344"/>
        <v>0.31407471668885983</v>
      </c>
      <c r="GM135" s="52">
        <f t="shared" ca="1" si="345"/>
        <v>0.29667584334846792</v>
      </c>
      <c r="GN135" s="52">
        <f t="shared" ca="1" si="346"/>
        <v>0.28456185076668972</v>
      </c>
      <c r="GO135" s="52">
        <f t="shared" ca="1" si="347"/>
        <v>0.27391944189635553</v>
      </c>
      <c r="GP135" s="52">
        <f t="shared" ca="1" si="348"/>
        <v>0.26589805903470159</v>
      </c>
      <c r="GQ135" s="52">
        <f t="shared" ca="1" si="349"/>
        <v>0.25885706128154823</v>
      </c>
      <c r="GR135" s="52">
        <f t="shared" ca="1" si="350"/>
        <v>0.25223801003618318</v>
      </c>
      <c r="GS135" s="52">
        <f t="shared" ca="1" si="351"/>
        <v>0.24386981410401173</v>
      </c>
      <c r="GT135" s="52">
        <f t="shared" ca="1" si="352"/>
        <v>0.23954331469995307</v>
      </c>
      <c r="GV135" s="52">
        <f t="shared" ca="1" si="353"/>
        <v>0.56804645619696126</v>
      </c>
      <c r="GW135" s="59">
        <f t="shared" ca="1" si="354"/>
        <v>0</v>
      </c>
      <c r="GX135" s="52">
        <f t="shared" ca="1" si="355"/>
        <v>0.70413936859088377</v>
      </c>
      <c r="GY135" s="52" t="str">
        <f t="shared" ca="1" si="356"/>
        <v>Slope</v>
      </c>
      <c r="GZ135" s="52">
        <f t="shared" ca="1" si="357"/>
        <v>1</v>
      </c>
      <c r="HB135" s="58">
        <f t="shared" si="358"/>
        <v>1.8715690076351196E-2</v>
      </c>
      <c r="HC135" s="58"/>
      <c r="HE135" s="52">
        <f t="shared" si="359"/>
        <v>0.90735733412206154</v>
      </c>
      <c r="HF135" s="52">
        <f t="shared" si="360"/>
        <v>0</v>
      </c>
      <c r="HH135" s="52">
        <f t="shared" ca="1" si="361"/>
        <v>0.70413936859088377</v>
      </c>
      <c r="HI135" s="52" t="str">
        <f t="shared" ca="1" si="362"/>
        <v>Slope</v>
      </c>
      <c r="HJ135" s="59">
        <f t="shared" ca="1" si="363"/>
        <v>2</v>
      </c>
      <c r="HK135" s="52">
        <f t="shared" ca="1" si="364"/>
        <v>1</v>
      </c>
      <c r="HL135" s="52">
        <f t="shared" si="365"/>
        <v>0</v>
      </c>
      <c r="HM135" s="52">
        <f t="shared" si="366"/>
        <v>20</v>
      </c>
      <c r="HN135" s="52">
        <f t="shared" si="367"/>
        <v>-20</v>
      </c>
      <c r="HP135" s="52">
        <f t="shared" si="375"/>
        <v>1.791483834385875E-3</v>
      </c>
      <c r="HR135" s="52">
        <f t="shared" si="368"/>
        <v>1.9390158157229847E-4</v>
      </c>
      <c r="HS135">
        <f t="shared" si="369"/>
        <v>2.2904043313091674E-3</v>
      </c>
    </row>
    <row r="136" spans="1:227" x14ac:dyDescent="0.2">
      <c r="A136" s="45">
        <v>98</v>
      </c>
      <c r="B136" s="35">
        <f t="shared" si="214"/>
        <v>1.1226851851851865E-2</v>
      </c>
      <c r="C136" s="28">
        <v>-1.8715690076351199</v>
      </c>
      <c r="D136" s="95">
        <v>0</v>
      </c>
      <c r="E136" s="95">
        <v>999999</v>
      </c>
      <c r="F136" s="37">
        <f t="shared" si="202"/>
        <v>166666.5</v>
      </c>
      <c r="G136" s="38">
        <f t="shared" si="205"/>
        <v>0</v>
      </c>
      <c r="H136" s="102">
        <v>20</v>
      </c>
      <c r="I136" s="102">
        <v>2000</v>
      </c>
      <c r="J136" s="28">
        <v>-4.6460261940956098</v>
      </c>
      <c r="K136" s="126">
        <f t="shared" si="206"/>
        <v>-4.64602619409561E-2</v>
      </c>
      <c r="L136" s="30">
        <f t="shared" si="203"/>
        <v>-4.64602619409561E-2</v>
      </c>
      <c r="M136" s="101">
        <f t="shared" si="204"/>
        <v>-1.8715690076351199</v>
      </c>
      <c r="N136" s="103">
        <f t="shared" si="215"/>
        <v>1.3872285932302448E-3</v>
      </c>
      <c r="AD136" s="52">
        <f t="shared" ca="1" si="378"/>
        <v>0.97779973364962858</v>
      </c>
      <c r="AE136" s="52">
        <f t="shared" ca="1" si="378"/>
        <v>0.99999999999999989</v>
      </c>
      <c r="AF136" s="52">
        <f t="shared" ca="1" si="378"/>
        <v>0.98605004281522379</v>
      </c>
      <c r="AG136" s="52">
        <f t="shared" ca="1" si="207"/>
        <v>0.95994199955938309</v>
      </c>
      <c r="AH136" s="52">
        <f t="shared" ca="1" si="207"/>
        <v>0.92758261358942939</v>
      </c>
      <c r="AI136" s="52">
        <f t="shared" ca="1" si="207"/>
        <v>0.89724986607714741</v>
      </c>
      <c r="AJ136" s="52">
        <f t="shared" ca="1" si="207"/>
        <v>0.8619264757402183</v>
      </c>
      <c r="AK136" s="52">
        <f t="shared" ca="1" si="208"/>
        <v>0.80671046746594677</v>
      </c>
      <c r="AL136" s="52">
        <f t="shared" ca="1" si="208"/>
        <v>0.72514541326358317</v>
      </c>
      <c r="AM136" s="52">
        <f t="shared" ca="1" si="208"/>
        <v>0.61855542130085084</v>
      </c>
      <c r="AN136" s="52">
        <f t="shared" ca="1" si="208"/>
        <v>0.49262024377755148</v>
      </c>
      <c r="AO136" s="52">
        <f t="shared" ca="1" si="209"/>
        <v>0.35012540512017426</v>
      </c>
      <c r="AP136" s="52">
        <f t="shared" ca="1" si="209"/>
        <v>0.19761605974068638</v>
      </c>
      <c r="AQ136" s="52">
        <f t="shared" ca="1" si="209"/>
        <v>3.267107100787553E-2</v>
      </c>
      <c r="AR136" s="52">
        <f t="shared" ca="1" si="209"/>
        <v>-0.14734487265436078</v>
      </c>
      <c r="AS136" s="52">
        <f t="shared" ca="1" si="210"/>
        <v>-0.34051166042292136</v>
      </c>
      <c r="AT136" s="52">
        <f t="shared" ca="1" si="210"/>
        <v>-0.53365595778273978</v>
      </c>
      <c r="AU136" s="52">
        <f t="shared" ca="1" si="210"/>
        <v>-0.69586220365417417</v>
      </c>
      <c r="AV136" s="52">
        <f t="shared" ca="1" si="210"/>
        <v>-0.81552952559907965</v>
      </c>
      <c r="AW136" s="52">
        <f t="shared" ca="1" si="211"/>
        <v>-0.88986353641173299</v>
      </c>
      <c r="AX136" s="52">
        <f t="shared" ca="1" si="211"/>
        <v>-0.92655216725634892</v>
      </c>
      <c r="AY136" s="52">
        <f t="shared" ca="1" si="211"/>
        <v>-0.93538358920352593</v>
      </c>
      <c r="AZ136" s="52">
        <f t="shared" ca="1" si="211"/>
        <v>-0.90570864174566135</v>
      </c>
      <c r="BA136" s="52">
        <f t="shared" ca="1" si="212"/>
        <v>-0.84495732092608544</v>
      </c>
      <c r="BB136" s="52">
        <f t="shared" ca="1" si="212"/>
        <v>-0.76859635311879548</v>
      </c>
      <c r="BC136" s="52">
        <f t="shared" ca="1" si="212"/>
        <v>-0.67604531523899658</v>
      </c>
      <c r="BD136" s="52">
        <f t="shared" ca="1" si="212"/>
        <v>-0.57563170602034874</v>
      </c>
      <c r="BE136" s="52">
        <f t="shared" ca="1" si="213"/>
        <v>-0.48445232046060271</v>
      </c>
      <c r="BF136" s="52">
        <f t="shared" ca="1" si="213"/>
        <v>-0.39410475688011881</v>
      </c>
      <c r="BG136" s="52">
        <f t="shared" ca="1" si="213"/>
        <v>-0.29438032456105523</v>
      </c>
      <c r="BH136" s="52">
        <f t="shared" ca="1" si="213"/>
        <v>-0.16952743451002875</v>
      </c>
      <c r="BJ136" s="52">
        <f t="shared" si="217"/>
        <v>-2.3230130970478048E-3</v>
      </c>
      <c r="BK136" s="52">
        <f t="shared" si="218"/>
        <v>4.5031009956953989E-3</v>
      </c>
      <c r="BL136" s="52">
        <f t="shared" si="219"/>
        <v>2.2515504978476994E-4</v>
      </c>
      <c r="BM136" s="52">
        <f t="shared" si="220"/>
        <v>2.2515504978476994E-4</v>
      </c>
      <c r="BN136" s="52">
        <f t="shared" si="221"/>
        <v>0</v>
      </c>
      <c r="BO136" s="52">
        <f t="shared" si="222"/>
        <v>0</v>
      </c>
      <c r="BP136" s="52">
        <f t="shared" si="223"/>
        <v>2.422007263342886E-3</v>
      </c>
      <c r="BQ136" s="52">
        <f t="shared" si="224"/>
        <v>0.05</v>
      </c>
      <c r="BS136" s="52">
        <f t="shared" ca="1" si="225"/>
        <v>0.38431593310087925</v>
      </c>
      <c r="BT136" s="52">
        <f t="shared" ca="1" si="226"/>
        <v>0.45031009956953988</v>
      </c>
      <c r="BU136" s="52">
        <f t="shared" ca="1" si="227"/>
        <v>0.49597729120643869</v>
      </c>
      <c r="BV136" s="52">
        <f t="shared" ca="1" si="228"/>
        <v>0.53231598112371659</v>
      </c>
      <c r="BW136" s="52">
        <f t="shared" ca="1" si="229"/>
        <v>0.56361991091961827</v>
      </c>
      <c r="BX136" s="52">
        <f t="shared" ca="1" si="230"/>
        <v>0.58320395125737123</v>
      </c>
      <c r="BY136" s="52">
        <f t="shared" ca="1" si="231"/>
        <v>0.58592242726515387</v>
      </c>
      <c r="BZ136" s="52">
        <f t="shared" ca="1" si="232"/>
        <v>0.56580397696985363</v>
      </c>
      <c r="CA136" s="52">
        <f t="shared" ca="1" si="233"/>
        <v>0.52902548767686364</v>
      </c>
      <c r="CB136" s="52">
        <f t="shared" ca="1" si="234"/>
        <v>0.48377372141206459</v>
      </c>
      <c r="CC136" s="52">
        <f t="shared" ca="1" si="235"/>
        <v>0.42990592889667989</v>
      </c>
      <c r="CD136" s="52">
        <f t="shared" ca="1" si="236"/>
        <v>0.36905272977967418</v>
      </c>
      <c r="CE136" s="52">
        <f t="shared" ca="1" si="237"/>
        <v>0.30172361807537174</v>
      </c>
      <c r="CF136" s="52">
        <f t="shared" ca="1" si="238"/>
        <v>0.22341285216351683</v>
      </c>
      <c r="CG136" s="52">
        <f t="shared" ca="1" si="239"/>
        <v>0.13101650863104766</v>
      </c>
      <c r="CH136" s="52">
        <f t="shared" ca="1" si="240"/>
        <v>3.7132100051929857E-2</v>
      </c>
      <c r="CI136" s="52">
        <f t="shared" ca="1" si="241"/>
        <v>-5.5261179128842056E-2</v>
      </c>
      <c r="CJ136" s="52">
        <f t="shared" ca="1" si="242"/>
        <v>-0.14026485710975625</v>
      </c>
      <c r="CK136" s="52">
        <f t="shared" ca="1" si="243"/>
        <v>-0.21368556495215146</v>
      </c>
      <c r="CL136" s="52">
        <f t="shared" ca="1" si="244"/>
        <v>-0.27315040689802944</v>
      </c>
      <c r="CM136" s="52">
        <f t="shared" ca="1" si="245"/>
        <v>-0.31882051869686096</v>
      </c>
      <c r="CN136" s="52">
        <f t="shared" ca="1" si="246"/>
        <v>-0.35758369196687012</v>
      </c>
      <c r="CO136" s="52">
        <f t="shared" ca="1" si="247"/>
        <v>-0.37644697865471255</v>
      </c>
      <c r="CP136" s="52">
        <f t="shared" ca="1" si="248"/>
        <v>-0.37945562306671377</v>
      </c>
      <c r="CQ136" s="52">
        <f t="shared" ca="1" si="249"/>
        <v>-0.378049516344383</v>
      </c>
      <c r="CR136" s="52">
        <f t="shared" ca="1" si="250"/>
        <v>-0.36878033159601137</v>
      </c>
      <c r="CS136" s="52">
        <f t="shared" ca="1" si="251"/>
        <v>-0.3565699915221382</v>
      </c>
      <c r="CT136" s="52">
        <f t="shared" ca="1" si="252"/>
        <v>-0.34309381192489985</v>
      </c>
      <c r="CU136" s="52">
        <f t="shared" ca="1" si="253"/>
        <v>-0.33486506638808106</v>
      </c>
      <c r="CV136" s="52">
        <f t="shared" ca="1" si="254"/>
        <v>-0.3145112312669236</v>
      </c>
      <c r="CW136" s="52">
        <f t="shared" ca="1" si="255"/>
        <v>-0.27648844954467588</v>
      </c>
      <c r="CY136" s="51" t="str">
        <f t="shared" ca="1" si="256"/>
        <v>Slope</v>
      </c>
      <c r="CZ136" s="51" t="str">
        <f t="shared" ca="1" si="257"/>
        <v>Slope</v>
      </c>
      <c r="DA136" s="51" t="str">
        <f t="shared" ca="1" si="258"/>
        <v>Slope</v>
      </c>
      <c r="DB136" s="51" t="str">
        <f t="shared" ca="1" si="259"/>
        <v>Slope</v>
      </c>
      <c r="DC136" s="51" t="str">
        <f t="shared" ca="1" si="260"/>
        <v>Slope</v>
      </c>
      <c r="DD136" s="51" t="str">
        <f t="shared" ca="1" si="261"/>
        <v>Slope</v>
      </c>
      <c r="DE136" s="51" t="str">
        <f t="shared" ca="1" si="262"/>
        <v>Slope</v>
      </c>
      <c r="DF136" s="51" t="str">
        <f t="shared" ca="1" si="263"/>
        <v>Slope</v>
      </c>
      <c r="DG136" s="51" t="str">
        <f t="shared" ca="1" si="264"/>
        <v>Slope</v>
      </c>
      <c r="DH136" s="51" t="str">
        <f t="shared" ca="1" si="265"/>
        <v>Slope</v>
      </c>
      <c r="DI136" s="51" t="str">
        <f t="shared" ca="1" si="266"/>
        <v>Slope</v>
      </c>
      <c r="DJ136" s="51" t="str">
        <f t="shared" ca="1" si="267"/>
        <v>Slope</v>
      </c>
      <c r="DK136" s="51" t="str">
        <f t="shared" ca="1" si="268"/>
        <v>Slope</v>
      </c>
      <c r="DL136" s="51" t="str">
        <f t="shared" ca="1" si="269"/>
        <v>Slope</v>
      </c>
      <c r="DM136" s="51" t="str">
        <f t="shared" ca="1" si="270"/>
        <v>Slope</v>
      </c>
      <c r="DN136" s="51" t="str">
        <f t="shared" ca="1" si="271"/>
        <v>Slope</v>
      </c>
      <c r="DO136" s="51" t="str">
        <f t="shared" ca="1" si="272"/>
        <v>Slope</v>
      </c>
      <c r="DP136" s="51" t="str">
        <f t="shared" ca="1" si="273"/>
        <v>Slope</v>
      </c>
      <c r="DQ136" s="51" t="str">
        <f t="shared" ca="1" si="274"/>
        <v>Slope</v>
      </c>
      <c r="DR136" s="51" t="str">
        <f t="shared" ca="1" si="275"/>
        <v>Slope</v>
      </c>
      <c r="DS136" s="51" t="str">
        <f t="shared" ca="1" si="276"/>
        <v>Slope</v>
      </c>
      <c r="DT136" s="51" t="str">
        <f t="shared" ca="1" si="277"/>
        <v>Slope</v>
      </c>
      <c r="DU136" s="51" t="str">
        <f t="shared" ca="1" si="278"/>
        <v>Slope</v>
      </c>
      <c r="DV136" s="51" t="str">
        <f t="shared" ca="1" si="279"/>
        <v>Slope</v>
      </c>
      <c r="DW136" s="51" t="str">
        <f t="shared" ca="1" si="280"/>
        <v>Slope</v>
      </c>
      <c r="DX136" s="51" t="str">
        <f t="shared" ca="1" si="281"/>
        <v>Slope</v>
      </c>
      <c r="DY136" s="51" t="str">
        <f t="shared" ca="1" si="282"/>
        <v>Slope</v>
      </c>
      <c r="DZ136" s="51" t="str">
        <f t="shared" ca="1" si="283"/>
        <v>Slope</v>
      </c>
      <c r="EA136" s="51" t="str">
        <f t="shared" ca="1" si="284"/>
        <v>Slope</v>
      </c>
      <c r="EB136" s="51" t="str">
        <f t="shared" ca="1" si="285"/>
        <v>Slope</v>
      </c>
      <c r="EC136" s="51" t="str">
        <f t="shared" ca="1" si="286"/>
        <v>Slope</v>
      </c>
      <c r="EE136" s="52">
        <f t="shared" ca="1" si="287"/>
        <v>0.61590922194890552</v>
      </c>
      <c r="EF136" s="52">
        <f t="shared" ca="1" si="288"/>
        <v>0.54991505548024489</v>
      </c>
      <c r="EG136" s="52">
        <f t="shared" ca="1" si="289"/>
        <v>0.50424786384334608</v>
      </c>
      <c r="EH136" s="52">
        <f t="shared" ca="1" si="290"/>
        <v>0.46790917392606823</v>
      </c>
      <c r="EI136" s="52">
        <f t="shared" ca="1" si="291"/>
        <v>0.43660524413016655</v>
      </c>
      <c r="EJ136" s="52">
        <f t="shared" ca="1" si="292"/>
        <v>0.41702120379241359</v>
      </c>
      <c r="EK136" s="52">
        <f t="shared" ca="1" si="293"/>
        <v>0.41430272778463095</v>
      </c>
      <c r="EL136" s="52">
        <f t="shared" ca="1" si="294"/>
        <v>0.43442117807993119</v>
      </c>
      <c r="EM136" s="52">
        <f t="shared" ca="1" si="295"/>
        <v>0.47119966737292118</v>
      </c>
      <c r="EN136" s="52">
        <f t="shared" ca="1" si="296"/>
        <v>0.51645143363772017</v>
      </c>
      <c r="EO136" s="52">
        <f t="shared" ca="1" si="297"/>
        <v>0.57031922615310493</v>
      </c>
      <c r="EP136" s="52">
        <f t="shared" ca="1" si="298"/>
        <v>0.63117242527011053</v>
      </c>
      <c r="EQ136" s="52">
        <f t="shared" ca="1" si="299"/>
        <v>0.69850153697441297</v>
      </c>
      <c r="ER136" s="52">
        <f t="shared" ca="1" si="300"/>
        <v>0.7768123028862679</v>
      </c>
      <c r="ES136" s="52">
        <f t="shared" ca="1" si="301"/>
        <v>0.86920864641873707</v>
      </c>
      <c r="ET136" s="52">
        <f t="shared" ca="1" si="302"/>
        <v>0.96309305499785491</v>
      </c>
      <c r="EU136" s="52">
        <f t="shared" ca="1" si="303"/>
        <v>0.94451366582137319</v>
      </c>
      <c r="EV136" s="52">
        <f t="shared" ca="1" si="304"/>
        <v>0.85950998784045896</v>
      </c>
      <c r="EW136" s="52">
        <f t="shared" ca="1" si="305"/>
        <v>0.78608927999806377</v>
      </c>
      <c r="EX136" s="52">
        <f t="shared" ca="1" si="306"/>
        <v>0.72662443805218579</v>
      </c>
      <c r="EY136" s="52">
        <f t="shared" ca="1" si="307"/>
        <v>0.68095432625335428</v>
      </c>
      <c r="EZ136" s="52">
        <f t="shared" ca="1" si="308"/>
        <v>0.64219115298334506</v>
      </c>
      <c r="FA136" s="52">
        <f t="shared" ca="1" si="309"/>
        <v>0.62332786629550263</v>
      </c>
      <c r="FB136" s="52">
        <f t="shared" ca="1" si="310"/>
        <v>0.62031922188350141</v>
      </c>
      <c r="FC136" s="52">
        <f t="shared" ca="1" si="311"/>
        <v>0.62172532860583218</v>
      </c>
      <c r="FD136" s="52">
        <f t="shared" ca="1" si="312"/>
        <v>0.63099451335420387</v>
      </c>
      <c r="FE136" s="52">
        <f t="shared" ca="1" si="313"/>
        <v>0.64320485342807698</v>
      </c>
      <c r="FF136" s="52">
        <f t="shared" ca="1" si="314"/>
        <v>0.65668103302531544</v>
      </c>
      <c r="FG136" s="52">
        <f t="shared" ca="1" si="315"/>
        <v>0.66490977856213418</v>
      </c>
      <c r="FH136" s="52">
        <f t="shared" ca="1" si="316"/>
        <v>0.68526361368329169</v>
      </c>
      <c r="FI136" s="52">
        <f t="shared" ca="1" si="317"/>
        <v>0.7232863954055393</v>
      </c>
      <c r="FK136" s="52">
        <f t="shared" ca="1" si="318"/>
        <v>0.96309305499785491</v>
      </c>
      <c r="FL136" s="59">
        <f t="shared" ca="1" si="319"/>
        <v>15</v>
      </c>
      <c r="FM136" s="59" t="str">
        <f t="shared" ca="1" si="320"/>
        <v>Slope</v>
      </c>
      <c r="FN136" s="52">
        <f t="shared" ca="1" si="321"/>
        <v>0.53333333333333333</v>
      </c>
      <c r="FP136" s="52">
        <f t="shared" ca="1" si="322"/>
        <v>0.5386364073163018</v>
      </c>
      <c r="FQ136" s="52">
        <f t="shared" ca="1" si="323"/>
        <v>0.51663835182674833</v>
      </c>
      <c r="FR136" s="52">
        <f t="shared" ca="1" si="324"/>
        <v>0.49030484350333753</v>
      </c>
      <c r="FS136" s="52">
        <f t="shared" ca="1" si="325"/>
        <v>0.46708083575313386</v>
      </c>
      <c r="FT136" s="52">
        <f t="shared" ca="1" si="326"/>
        <v>0.44553508137672215</v>
      </c>
      <c r="FU136" s="52">
        <f t="shared" ca="1" si="327"/>
        <v>0.42789595681969339</v>
      </c>
      <c r="FV136" s="52">
        <f t="shared" ca="1" si="328"/>
        <v>0.4158786870393214</v>
      </c>
      <c r="FW136" s="52">
        <f t="shared" ca="1" si="329"/>
        <v>0.41147372602664373</v>
      </c>
      <c r="FX136" s="52">
        <f t="shared" ca="1" si="330"/>
        <v>0.41262211134652926</v>
      </c>
      <c r="FY136" s="52">
        <f t="shared" ca="1" si="331"/>
        <v>0.4165949223236845</v>
      </c>
      <c r="FZ136" s="52">
        <f t="shared" ca="1" si="332"/>
        <v>0.42343974205103496</v>
      </c>
      <c r="GA136" s="52">
        <f t="shared" ca="1" si="333"/>
        <v>0.43261303064559242</v>
      </c>
      <c r="GB136" s="52">
        <f t="shared" ca="1" si="334"/>
        <v>0.44394495676924872</v>
      </c>
      <c r="GC136" s="52">
        <f t="shared" ca="1" si="335"/>
        <v>0.45893743429542255</v>
      </c>
      <c r="GD136" s="52">
        <f t="shared" ca="1" si="336"/>
        <v>0.47862510436180122</v>
      </c>
      <c r="GE136" s="52">
        <f t="shared" ca="1" si="337"/>
        <v>0.49880879611039602</v>
      </c>
      <c r="GF136" s="52">
        <f t="shared" ca="1" si="338"/>
        <v>0.48150455527379099</v>
      </c>
      <c r="GG136" s="52">
        <f t="shared" ca="1" si="339"/>
        <v>0.44205888483570854</v>
      </c>
      <c r="GH136" s="52">
        <f t="shared" ca="1" si="340"/>
        <v>0.406474204443799</v>
      </c>
      <c r="GI136" s="52">
        <f t="shared" ca="1" si="341"/>
        <v>0.37554147935072857</v>
      </c>
      <c r="GJ136" s="52">
        <f t="shared" ca="1" si="342"/>
        <v>0.34920699764000696</v>
      </c>
      <c r="GK136" s="52">
        <f t="shared" ca="1" si="343"/>
        <v>0.32517482877222614</v>
      </c>
      <c r="GL136" s="52">
        <f t="shared" ca="1" si="344"/>
        <v>0.30777595543183422</v>
      </c>
      <c r="GM136" s="52">
        <f t="shared" ca="1" si="345"/>
        <v>0.29566196285005603</v>
      </c>
      <c r="GN136" s="52">
        <f t="shared" ca="1" si="346"/>
        <v>0.28501955397972178</v>
      </c>
      <c r="GO136" s="52">
        <f t="shared" ca="1" si="347"/>
        <v>0.2769981711180679</v>
      </c>
      <c r="GP136" s="52">
        <f t="shared" ca="1" si="348"/>
        <v>0.26995717336491454</v>
      </c>
      <c r="GQ136" s="52">
        <f t="shared" ca="1" si="349"/>
        <v>0.2633381221195496</v>
      </c>
      <c r="GR136" s="52">
        <f t="shared" ca="1" si="350"/>
        <v>0.25496992618737802</v>
      </c>
      <c r="GS136" s="52">
        <f t="shared" ca="1" si="351"/>
        <v>0.25064342678331941</v>
      </c>
      <c r="GT136" s="52">
        <f t="shared" ca="1" si="352"/>
        <v>0.25220657624629089</v>
      </c>
      <c r="GV136" s="52">
        <f t="shared" ca="1" si="353"/>
        <v>0.5386364073163018</v>
      </c>
      <c r="GW136" s="59">
        <f t="shared" ca="1" si="354"/>
        <v>0</v>
      </c>
      <c r="GX136" s="52">
        <f t="shared" ca="1" si="355"/>
        <v>0.61590922194890552</v>
      </c>
      <c r="GY136" s="52" t="str">
        <f t="shared" ca="1" si="356"/>
        <v>Slope</v>
      </c>
      <c r="GZ136" s="52">
        <f t="shared" ca="1" si="357"/>
        <v>1</v>
      </c>
      <c r="HB136" s="58">
        <f t="shared" si="358"/>
        <v>4.64602619409561E-2</v>
      </c>
      <c r="HC136" s="58"/>
      <c r="HE136" s="52">
        <f t="shared" si="359"/>
        <v>0.77002170339226728</v>
      </c>
      <c r="HF136" s="52">
        <f t="shared" si="360"/>
        <v>0</v>
      </c>
      <c r="HH136" s="52">
        <f t="shared" ca="1" si="361"/>
        <v>0.61590922194890552</v>
      </c>
      <c r="HI136" s="52" t="str">
        <f t="shared" ca="1" si="362"/>
        <v>Slope</v>
      </c>
      <c r="HJ136" s="59">
        <f t="shared" ca="1" si="363"/>
        <v>2</v>
      </c>
      <c r="HK136" s="52">
        <f t="shared" ca="1" si="364"/>
        <v>1</v>
      </c>
      <c r="HL136" s="52">
        <f t="shared" si="365"/>
        <v>0</v>
      </c>
      <c r="HM136" s="52">
        <f t="shared" si="366"/>
        <v>20</v>
      </c>
      <c r="HN136" s="52">
        <f t="shared" si="367"/>
        <v>-20</v>
      </c>
      <c r="HP136" s="52">
        <f t="shared" si="375"/>
        <v>1.3872285932302448E-3</v>
      </c>
      <c r="HR136" s="52">
        <f t="shared" si="368"/>
        <v>1.9333877489000043E-4</v>
      </c>
      <c r="HS136">
        <f t="shared" si="369"/>
        <v>2.422007263342886E-3</v>
      </c>
    </row>
    <row r="137" spans="1:227" x14ac:dyDescent="0.2">
      <c r="A137" s="45">
        <v>99</v>
      </c>
      <c r="B137" s="35">
        <f t="shared" si="214"/>
        <v>1.1342592592592605E-2</v>
      </c>
      <c r="C137" s="28">
        <v>-4.6460261940956098</v>
      </c>
      <c r="D137" s="95">
        <v>0</v>
      </c>
      <c r="E137" s="95">
        <v>999999</v>
      </c>
      <c r="F137" s="37">
        <f t="shared" ref="F137:F200" si="379">E137/6</f>
        <v>166666.5</v>
      </c>
      <c r="G137" s="38">
        <f t="shared" si="205"/>
        <v>0</v>
      </c>
      <c r="H137" s="102">
        <v>20</v>
      </c>
      <c r="I137" s="102">
        <v>2000</v>
      </c>
      <c r="J137" s="28">
        <v>-5.6251591444015503</v>
      </c>
      <c r="K137" s="126">
        <f t="shared" si="206"/>
        <v>-5.6251591444015502E-2</v>
      </c>
      <c r="L137" s="30">
        <f t="shared" ref="L137:L200" si="380">D137 + K137</f>
        <v>-5.6251591444015502E-2</v>
      </c>
      <c r="M137" s="101">
        <f t="shared" ref="M137:M200" si="381">C137 - G137</f>
        <v>-4.6460261940956098</v>
      </c>
      <c r="N137" s="103">
        <f t="shared" si="215"/>
        <v>4.8956647515297023E-4</v>
      </c>
      <c r="AD137" s="52">
        <f t="shared" ca="1" si="378"/>
        <v>0.98605004281522357</v>
      </c>
      <c r="AE137" s="52">
        <f t="shared" ca="1" si="378"/>
        <v>1.0000000000000002</v>
      </c>
      <c r="AF137" s="52">
        <f t="shared" ca="1" si="378"/>
        <v>0.98798144477963679</v>
      </c>
      <c r="AG137" s="52">
        <f t="shared" ca="1" si="207"/>
        <v>0.96418819483952212</v>
      </c>
      <c r="AH137" s="52">
        <f t="shared" ca="1" si="207"/>
        <v>0.93634378497564286</v>
      </c>
      <c r="AI137" s="52">
        <f t="shared" ca="1" si="207"/>
        <v>0.90541758494860025</v>
      </c>
      <c r="AJ137" s="52">
        <f t="shared" ca="1" si="207"/>
        <v>0.85726844650479384</v>
      </c>
      <c r="AK137" s="52">
        <f t="shared" ca="1" si="208"/>
        <v>0.78354008908135009</v>
      </c>
      <c r="AL137" s="52">
        <f t="shared" ca="1" si="208"/>
        <v>0.68870487181016282</v>
      </c>
      <c r="AM137" s="52">
        <f t="shared" ca="1" si="208"/>
        <v>0.57043999100068388</v>
      </c>
      <c r="AN137" s="52">
        <f t="shared" ca="1" si="208"/>
        <v>0.43457829767134176</v>
      </c>
      <c r="AO137" s="52">
        <f t="shared" ca="1" si="209"/>
        <v>0.2874034051049984</v>
      </c>
      <c r="AP137" s="52">
        <f t="shared" ca="1" si="209"/>
        <v>0.12695978201044611</v>
      </c>
      <c r="AQ137" s="52">
        <f t="shared" ca="1" si="209"/>
        <v>-5.0023759864002572E-2</v>
      </c>
      <c r="AR137" s="52">
        <f t="shared" ca="1" si="209"/>
        <v>-0.24218007822730508</v>
      </c>
      <c r="AS137" s="52">
        <f t="shared" ca="1" si="210"/>
        <v>-0.43551772039075543</v>
      </c>
      <c r="AT137" s="52">
        <f t="shared" ca="1" si="210"/>
        <v>-0.60918612305598818</v>
      </c>
      <c r="AU137" s="52">
        <f t="shared" ca="1" si="210"/>
        <v>-0.74784253875237161</v>
      </c>
      <c r="AV137" s="52">
        <f t="shared" ca="1" si="210"/>
        <v>-0.84561560567738536</v>
      </c>
      <c r="AW137" s="52">
        <f t="shared" ca="1" si="211"/>
        <v>-0.90090730180371059</v>
      </c>
      <c r="AX137" s="52">
        <f t="shared" ca="1" si="211"/>
        <v>-0.92791745458506592</v>
      </c>
      <c r="AY137" s="52">
        <f t="shared" ca="1" si="211"/>
        <v>-0.91684832822560991</v>
      </c>
      <c r="AZ137" s="52">
        <f t="shared" ca="1" si="211"/>
        <v>-0.87767767210406145</v>
      </c>
      <c r="BA137" s="52">
        <f t="shared" ca="1" si="212"/>
        <v>-0.82288750144281231</v>
      </c>
      <c r="BB137" s="52">
        <f t="shared" ca="1" si="212"/>
        <v>-0.74654324145113837</v>
      </c>
      <c r="BC137" s="52">
        <f t="shared" ca="1" si="212"/>
        <v>-0.65792734569569933</v>
      </c>
      <c r="BD137" s="52">
        <f t="shared" ca="1" si="212"/>
        <v>-0.57159683789823257</v>
      </c>
      <c r="BE137" s="52">
        <f t="shared" ca="1" si="213"/>
        <v>-0.48399986399222916</v>
      </c>
      <c r="BF137" s="52">
        <f t="shared" ca="1" si="213"/>
        <v>-0.3841100243059471</v>
      </c>
      <c r="BG137" s="52">
        <f t="shared" ca="1" si="213"/>
        <v>-0.26262663726545904</v>
      </c>
      <c r="BH137" s="52">
        <f t="shared" ca="1" si="213"/>
        <v>-0.11633723182255873</v>
      </c>
      <c r="BJ137" s="52">
        <f t="shared" si="217"/>
        <v>-2.812579572200775E-3</v>
      </c>
      <c r="BK137" s="52">
        <f t="shared" si="218"/>
        <v>4.959772912064387E-3</v>
      </c>
      <c r="BL137" s="52">
        <f t="shared" si="219"/>
        <v>2.4798864560321931E-4</v>
      </c>
      <c r="BM137" s="52">
        <f t="shared" si="220"/>
        <v>2.4798864560321931E-4</v>
      </c>
      <c r="BN137" s="52">
        <f t="shared" si="221"/>
        <v>0</v>
      </c>
      <c r="BO137" s="52">
        <f t="shared" si="222"/>
        <v>0</v>
      </c>
      <c r="BP137" s="52">
        <f t="shared" si="223"/>
        <v>2.5433005621960077E-3</v>
      </c>
      <c r="BQ137" s="52">
        <f t="shared" si="224"/>
        <v>0.05</v>
      </c>
      <c r="BS137" s="52">
        <f t="shared" ca="1" si="225"/>
        <v>0.45031009956953988</v>
      </c>
      <c r="BT137" s="52">
        <f t="shared" ca="1" si="226"/>
        <v>0.49597729120643869</v>
      </c>
      <c r="BU137" s="52">
        <f t="shared" ca="1" si="227"/>
        <v>0.53231598112371659</v>
      </c>
      <c r="BV137" s="52">
        <f t="shared" ca="1" si="228"/>
        <v>0.56361991091961827</v>
      </c>
      <c r="BW137" s="52">
        <f t="shared" ca="1" si="229"/>
        <v>0.58320395125737123</v>
      </c>
      <c r="BX137" s="52">
        <f t="shared" ca="1" si="230"/>
        <v>0.58592242726515387</v>
      </c>
      <c r="BY137" s="52">
        <f t="shared" ca="1" si="231"/>
        <v>0.56580397696985363</v>
      </c>
      <c r="BZ137" s="52">
        <f t="shared" ca="1" si="232"/>
        <v>0.52902548767686364</v>
      </c>
      <c r="CA137" s="52">
        <f t="shared" ca="1" si="233"/>
        <v>0.48377372141206459</v>
      </c>
      <c r="CB137" s="52">
        <f t="shared" ca="1" si="234"/>
        <v>0.42990592889667989</v>
      </c>
      <c r="CC137" s="52">
        <f t="shared" ca="1" si="235"/>
        <v>0.36905272977967418</v>
      </c>
      <c r="CD137" s="52">
        <f t="shared" ca="1" si="236"/>
        <v>0.30172361807537174</v>
      </c>
      <c r="CE137" s="52">
        <f t="shared" ca="1" si="237"/>
        <v>0.22341285216351683</v>
      </c>
      <c r="CF137" s="52">
        <f t="shared" ca="1" si="238"/>
        <v>0.13101650863104766</v>
      </c>
      <c r="CG137" s="52">
        <f t="shared" ca="1" si="239"/>
        <v>3.7132100051929857E-2</v>
      </c>
      <c r="CH137" s="52">
        <f t="shared" ca="1" si="240"/>
        <v>-5.5261179128842056E-2</v>
      </c>
      <c r="CI137" s="52">
        <f t="shared" ca="1" si="241"/>
        <v>-0.14026485710975625</v>
      </c>
      <c r="CJ137" s="52">
        <f t="shared" ca="1" si="242"/>
        <v>-0.21368556495215146</v>
      </c>
      <c r="CK137" s="52">
        <f t="shared" ca="1" si="243"/>
        <v>-0.27315040689802944</v>
      </c>
      <c r="CL137" s="52">
        <f t="shared" ca="1" si="244"/>
        <v>-0.31882051869686096</v>
      </c>
      <c r="CM137" s="52">
        <f t="shared" ca="1" si="245"/>
        <v>-0.35758369196687012</v>
      </c>
      <c r="CN137" s="52">
        <f t="shared" ca="1" si="246"/>
        <v>-0.37644697865471255</v>
      </c>
      <c r="CO137" s="52">
        <f t="shared" ca="1" si="247"/>
        <v>-0.37945562306671377</v>
      </c>
      <c r="CP137" s="52">
        <f t="shared" ca="1" si="248"/>
        <v>-0.378049516344383</v>
      </c>
      <c r="CQ137" s="52">
        <f t="shared" ca="1" si="249"/>
        <v>-0.36878033159601137</v>
      </c>
      <c r="CR137" s="52">
        <f t="shared" ca="1" si="250"/>
        <v>-0.3565699915221382</v>
      </c>
      <c r="CS137" s="52">
        <f t="shared" ca="1" si="251"/>
        <v>-0.34309381192489985</v>
      </c>
      <c r="CT137" s="52">
        <f t="shared" ca="1" si="252"/>
        <v>-0.33486506638808106</v>
      </c>
      <c r="CU137" s="52">
        <f t="shared" ca="1" si="253"/>
        <v>-0.3145112312669236</v>
      </c>
      <c r="CV137" s="52">
        <f t="shared" ca="1" si="254"/>
        <v>-0.27648844954467588</v>
      </c>
      <c r="CW137" s="52">
        <f t="shared" ca="1" si="255"/>
        <v>-0.21991189737473774</v>
      </c>
      <c r="CY137" s="51" t="str">
        <f t="shared" ca="1" si="256"/>
        <v>Slope</v>
      </c>
      <c r="CZ137" s="51" t="str">
        <f t="shared" ca="1" si="257"/>
        <v>Slope</v>
      </c>
      <c r="DA137" s="51" t="str">
        <f t="shared" ca="1" si="258"/>
        <v>Slope</v>
      </c>
      <c r="DB137" s="51" t="str">
        <f t="shared" ca="1" si="259"/>
        <v>Slope</v>
      </c>
      <c r="DC137" s="51" t="str">
        <f t="shared" ca="1" si="260"/>
        <v>Slope</v>
      </c>
      <c r="DD137" s="51" t="str">
        <f t="shared" ca="1" si="261"/>
        <v>Slope</v>
      </c>
      <c r="DE137" s="51" t="str">
        <f t="shared" ca="1" si="262"/>
        <v>Slope</v>
      </c>
      <c r="DF137" s="51" t="str">
        <f t="shared" ca="1" si="263"/>
        <v>Slope</v>
      </c>
      <c r="DG137" s="51" t="str">
        <f t="shared" ca="1" si="264"/>
        <v>Slope</v>
      </c>
      <c r="DH137" s="51" t="str">
        <f t="shared" ca="1" si="265"/>
        <v>Slope</v>
      </c>
      <c r="DI137" s="51" t="str">
        <f t="shared" ca="1" si="266"/>
        <v>Slope</v>
      </c>
      <c r="DJ137" s="51" t="str">
        <f t="shared" ca="1" si="267"/>
        <v>Slope</v>
      </c>
      <c r="DK137" s="51" t="str">
        <f t="shared" ca="1" si="268"/>
        <v>Slope</v>
      </c>
      <c r="DL137" s="51" t="str">
        <f t="shared" ca="1" si="269"/>
        <v>Slope</v>
      </c>
      <c r="DM137" s="51" t="str">
        <f t="shared" ca="1" si="270"/>
        <v>Slope</v>
      </c>
      <c r="DN137" s="51" t="str">
        <f t="shared" ca="1" si="271"/>
        <v>Slope</v>
      </c>
      <c r="DO137" s="51" t="str">
        <f t="shared" ca="1" si="272"/>
        <v>Slope</v>
      </c>
      <c r="DP137" s="51" t="str">
        <f t="shared" ca="1" si="273"/>
        <v>Slope</v>
      </c>
      <c r="DQ137" s="51" t="str">
        <f t="shared" ca="1" si="274"/>
        <v>Slope</v>
      </c>
      <c r="DR137" s="51" t="str">
        <f t="shared" ca="1" si="275"/>
        <v>Slope</v>
      </c>
      <c r="DS137" s="51" t="str">
        <f t="shared" ca="1" si="276"/>
        <v>Slope</v>
      </c>
      <c r="DT137" s="51" t="str">
        <f t="shared" ca="1" si="277"/>
        <v>Slope</v>
      </c>
      <c r="DU137" s="51" t="str">
        <f t="shared" ca="1" si="278"/>
        <v>Slope</v>
      </c>
      <c r="DV137" s="51" t="str">
        <f t="shared" ca="1" si="279"/>
        <v>Slope</v>
      </c>
      <c r="DW137" s="51" t="str">
        <f t="shared" ca="1" si="280"/>
        <v>Slope</v>
      </c>
      <c r="DX137" s="51" t="str">
        <f t="shared" ca="1" si="281"/>
        <v>Slope</v>
      </c>
      <c r="DY137" s="51" t="str">
        <f t="shared" ca="1" si="282"/>
        <v>Slope</v>
      </c>
      <c r="DZ137" s="51" t="str">
        <f t="shared" ca="1" si="283"/>
        <v>Slope</v>
      </c>
      <c r="EA137" s="51" t="str">
        <f t="shared" ca="1" si="284"/>
        <v>Slope</v>
      </c>
      <c r="EB137" s="51" t="str">
        <f t="shared" ca="1" si="285"/>
        <v>Slope</v>
      </c>
      <c r="EC137" s="51" t="str">
        <f t="shared" ca="1" si="286"/>
        <v>Slope</v>
      </c>
      <c r="EE137" s="52">
        <f t="shared" ca="1" si="287"/>
        <v>0.54993788907606334</v>
      </c>
      <c r="EF137" s="52">
        <f t="shared" ca="1" si="288"/>
        <v>0.50427069743916453</v>
      </c>
      <c r="EG137" s="52">
        <f t="shared" ca="1" si="289"/>
        <v>0.46793200752188668</v>
      </c>
      <c r="EH137" s="52">
        <f t="shared" ca="1" si="290"/>
        <v>0.436628077725985</v>
      </c>
      <c r="EI137" s="52">
        <f t="shared" ca="1" si="291"/>
        <v>0.41704403738823204</v>
      </c>
      <c r="EJ137" s="52">
        <f t="shared" ca="1" si="292"/>
        <v>0.4143255613804494</v>
      </c>
      <c r="EK137" s="52">
        <f t="shared" ca="1" si="293"/>
        <v>0.43444401167574964</v>
      </c>
      <c r="EL137" s="52">
        <f t="shared" ca="1" si="294"/>
        <v>0.47122250096873963</v>
      </c>
      <c r="EM137" s="52">
        <f t="shared" ca="1" si="295"/>
        <v>0.51647426723353862</v>
      </c>
      <c r="EN137" s="52">
        <f t="shared" ca="1" si="296"/>
        <v>0.57034205974892327</v>
      </c>
      <c r="EO137" s="52">
        <f t="shared" ca="1" si="297"/>
        <v>0.63119525886592909</v>
      </c>
      <c r="EP137" s="52">
        <f t="shared" ca="1" si="298"/>
        <v>0.69852437057023153</v>
      </c>
      <c r="EQ137" s="52">
        <f t="shared" ca="1" si="299"/>
        <v>0.77683513648208635</v>
      </c>
      <c r="ER137" s="52">
        <f t="shared" ca="1" si="300"/>
        <v>0.86923148001455552</v>
      </c>
      <c r="ES137" s="52">
        <f t="shared" ca="1" si="301"/>
        <v>0.96311588859367336</v>
      </c>
      <c r="ET137" s="52">
        <f t="shared" ca="1" si="302"/>
        <v>0.94449083222555474</v>
      </c>
      <c r="EU137" s="52">
        <f t="shared" ca="1" si="303"/>
        <v>0.85948715424464051</v>
      </c>
      <c r="EV137" s="52">
        <f t="shared" ca="1" si="304"/>
        <v>0.78606644640224532</v>
      </c>
      <c r="EW137" s="52">
        <f t="shared" ca="1" si="305"/>
        <v>0.72660160445636734</v>
      </c>
      <c r="EX137" s="52">
        <f t="shared" ca="1" si="306"/>
        <v>0.68093149265753583</v>
      </c>
      <c r="EY137" s="52">
        <f t="shared" ca="1" si="307"/>
        <v>0.64216831938752672</v>
      </c>
      <c r="EZ137" s="52">
        <f t="shared" ca="1" si="308"/>
        <v>0.62330503269968429</v>
      </c>
      <c r="FA137" s="52">
        <f t="shared" ca="1" si="309"/>
        <v>0.62029638828768308</v>
      </c>
      <c r="FB137" s="52">
        <f t="shared" ca="1" si="310"/>
        <v>0.62170249501001384</v>
      </c>
      <c r="FC137" s="52">
        <f t="shared" ca="1" si="311"/>
        <v>0.63097167975838542</v>
      </c>
      <c r="FD137" s="52">
        <f t="shared" ca="1" si="312"/>
        <v>0.64318201983225864</v>
      </c>
      <c r="FE137" s="52">
        <f t="shared" ca="1" si="313"/>
        <v>0.65665819942949688</v>
      </c>
      <c r="FF137" s="52">
        <f t="shared" ca="1" si="314"/>
        <v>0.66488694496631573</v>
      </c>
      <c r="FG137" s="52">
        <f t="shared" ca="1" si="315"/>
        <v>0.68524078008747313</v>
      </c>
      <c r="FH137" s="52">
        <f t="shared" ca="1" si="316"/>
        <v>0.72326356180972096</v>
      </c>
      <c r="FI137" s="52">
        <f t="shared" ca="1" si="317"/>
        <v>0.77984011397965902</v>
      </c>
      <c r="FK137" s="52">
        <f t="shared" ca="1" si="318"/>
        <v>0.96311588859367336</v>
      </c>
      <c r="FL137" s="59">
        <f t="shared" ca="1" si="319"/>
        <v>14</v>
      </c>
      <c r="FM137" s="59" t="str">
        <f t="shared" ca="1" si="320"/>
        <v>Slope</v>
      </c>
      <c r="FN137" s="52">
        <f t="shared" ca="1" si="321"/>
        <v>0.56666666666666665</v>
      </c>
      <c r="FP137" s="52">
        <f t="shared" ca="1" si="322"/>
        <v>0.51664596302535437</v>
      </c>
      <c r="FQ137" s="52">
        <f t="shared" ca="1" si="323"/>
        <v>0.50142356581305481</v>
      </c>
      <c r="FR137" s="52">
        <f t="shared" ca="1" si="324"/>
        <v>0.47819955806285108</v>
      </c>
      <c r="FS137" s="52">
        <f t="shared" ca="1" si="325"/>
        <v>0.45665380368643943</v>
      </c>
      <c r="FT137" s="52">
        <f t="shared" ca="1" si="326"/>
        <v>0.43901467912941067</v>
      </c>
      <c r="FU137" s="52">
        <f t="shared" ca="1" si="327"/>
        <v>0.42699740934903863</v>
      </c>
      <c r="FV137" s="52">
        <f t="shared" ca="1" si="328"/>
        <v>0.422592448336361</v>
      </c>
      <c r="FW137" s="52">
        <f t="shared" ca="1" si="329"/>
        <v>0.42374083365624654</v>
      </c>
      <c r="FX137" s="52">
        <f t="shared" ca="1" si="330"/>
        <v>0.42771364463340172</v>
      </c>
      <c r="FY137" s="52">
        <f t="shared" ca="1" si="331"/>
        <v>0.43455846436075218</v>
      </c>
      <c r="FZ137" s="52">
        <f t="shared" ca="1" si="332"/>
        <v>0.44373175295530964</v>
      </c>
      <c r="GA137" s="52">
        <f t="shared" ca="1" si="333"/>
        <v>0.45506367907896605</v>
      </c>
      <c r="GB137" s="52">
        <f t="shared" ca="1" si="334"/>
        <v>0.47005615660513983</v>
      </c>
      <c r="GC137" s="52">
        <f t="shared" ca="1" si="335"/>
        <v>0.4897438266715185</v>
      </c>
      <c r="GD137" s="52">
        <f t="shared" ca="1" si="336"/>
        <v>0.5099275184201133</v>
      </c>
      <c r="GE137" s="52">
        <f t="shared" ca="1" si="337"/>
        <v>0.49260805518629597</v>
      </c>
      <c r="GF137" s="52">
        <f t="shared" ca="1" si="338"/>
        <v>0.45316238474821346</v>
      </c>
      <c r="GG137" s="52">
        <f t="shared" ca="1" si="339"/>
        <v>0.41757770435630398</v>
      </c>
      <c r="GH137" s="52">
        <f t="shared" ca="1" si="340"/>
        <v>0.38664497926323355</v>
      </c>
      <c r="GI137" s="52">
        <f t="shared" ca="1" si="341"/>
        <v>0.36031049755251193</v>
      </c>
      <c r="GJ137" s="52">
        <f t="shared" ca="1" si="342"/>
        <v>0.33627832868473112</v>
      </c>
      <c r="GK137" s="52">
        <f t="shared" ca="1" si="343"/>
        <v>0.3188794553443392</v>
      </c>
      <c r="GL137" s="52">
        <f t="shared" ca="1" si="344"/>
        <v>0.306765462762561</v>
      </c>
      <c r="GM137" s="52">
        <f t="shared" ca="1" si="345"/>
        <v>0.29612305389222682</v>
      </c>
      <c r="GN137" s="52">
        <f t="shared" ca="1" si="346"/>
        <v>0.28810167103057288</v>
      </c>
      <c r="GO137" s="52">
        <f t="shared" ca="1" si="347"/>
        <v>0.28106067327741951</v>
      </c>
      <c r="GP137" s="52">
        <f t="shared" ca="1" si="348"/>
        <v>0.27444162203205447</v>
      </c>
      <c r="GQ137" s="52">
        <f t="shared" ca="1" si="349"/>
        <v>0.26607342609988299</v>
      </c>
      <c r="GR137" s="52">
        <f t="shared" ca="1" si="350"/>
        <v>0.26174692669582433</v>
      </c>
      <c r="GS137" s="52">
        <f t="shared" ca="1" si="351"/>
        <v>0.26331007615879587</v>
      </c>
      <c r="GT137" s="52">
        <f t="shared" ca="1" si="352"/>
        <v>0.27105781577099747</v>
      </c>
      <c r="GV137" s="52">
        <f t="shared" ca="1" si="353"/>
        <v>0.51664596302535437</v>
      </c>
      <c r="GW137" s="59">
        <f t="shared" ca="1" si="354"/>
        <v>0</v>
      </c>
      <c r="GX137" s="52">
        <f t="shared" ca="1" si="355"/>
        <v>0.54993788907606334</v>
      </c>
      <c r="GY137" s="52" t="str">
        <f t="shared" ca="1" si="356"/>
        <v>Slope</v>
      </c>
      <c r="GZ137" s="52">
        <f t="shared" ca="1" si="357"/>
        <v>1</v>
      </c>
      <c r="HB137" s="58">
        <f t="shared" si="358"/>
        <v>5.6251591444015502E-2</v>
      </c>
      <c r="HC137" s="58"/>
      <c r="HE137" s="52">
        <f t="shared" si="359"/>
        <v>0.7215546223521232</v>
      </c>
      <c r="HF137" s="52">
        <f t="shared" si="360"/>
        <v>0</v>
      </c>
      <c r="HH137" s="52">
        <f t="shared" ca="1" si="361"/>
        <v>0.54993788907606334</v>
      </c>
      <c r="HI137" s="52" t="str">
        <f t="shared" ca="1" si="362"/>
        <v>Slope</v>
      </c>
      <c r="HJ137" s="59">
        <f t="shared" ca="1" si="363"/>
        <v>2</v>
      </c>
      <c r="HK137" s="52">
        <f t="shared" ca="1" si="364"/>
        <v>1</v>
      </c>
      <c r="HL137" s="52">
        <f t="shared" si="365"/>
        <v>0</v>
      </c>
      <c r="HM137" s="52">
        <f t="shared" si="366"/>
        <v>20</v>
      </c>
      <c r="HN137" s="52">
        <f t="shared" si="367"/>
        <v>-20</v>
      </c>
      <c r="HP137" s="52">
        <f t="shared" si="375"/>
        <v>4.8956647515297023E-4</v>
      </c>
      <c r="HR137" s="52">
        <f t="shared" si="368"/>
        <v>1.9051088565038917E-4</v>
      </c>
      <c r="HS137">
        <f t="shared" si="369"/>
        <v>2.5433005621960077E-3</v>
      </c>
    </row>
    <row r="138" spans="1:227" x14ac:dyDescent="0.2">
      <c r="A138" s="45">
        <v>100</v>
      </c>
      <c r="B138" s="35">
        <f t="shared" si="214"/>
        <v>1.1458333333333346E-2</v>
      </c>
      <c r="C138" s="28">
        <v>-5.6251591444015503</v>
      </c>
      <c r="D138" s="95">
        <v>0</v>
      </c>
      <c r="E138" s="95">
        <v>999999</v>
      </c>
      <c r="F138" s="37">
        <f t="shared" si="379"/>
        <v>166666.5</v>
      </c>
      <c r="G138" s="38">
        <f t="shared" ref="G138:G201" si="382">IF($Q$2=TRUE,D138,IF( ABS(D138 - G137) &lt; F138, D138, G137 + SIGN( D138 - G137 ) * F138 ))</f>
        <v>0</v>
      </c>
      <c r="H138" s="102">
        <v>20</v>
      </c>
      <c r="I138" s="102">
        <v>2000</v>
      </c>
      <c r="J138" s="28">
        <v>-5.85234463214874</v>
      </c>
      <c r="K138" s="126">
        <f t="shared" ref="K138:K201" si="383">IF(I138 = 0, 0, H138 * J138 / I138)</f>
        <v>-5.8523446321487399E-2</v>
      </c>
      <c r="L138" s="30">
        <f t="shared" si="380"/>
        <v>-5.8523446321487399E-2</v>
      </c>
      <c r="M138" s="101">
        <f t="shared" si="381"/>
        <v>-5.6251591444015503</v>
      </c>
      <c r="N138" s="103">
        <f t="shared" si="215"/>
        <v>1.1359274387359513E-4</v>
      </c>
      <c r="AD138" s="52">
        <f t="shared" ca="1" si="378"/>
        <v>0.98798144477963634</v>
      </c>
      <c r="AE138" s="52">
        <f t="shared" ca="1" si="378"/>
        <v>0.99999999999999978</v>
      </c>
      <c r="AF138" s="52">
        <f t="shared" ca="1" si="378"/>
        <v>0.98880332789367409</v>
      </c>
      <c r="AG138" s="52">
        <f t="shared" ca="1" si="207"/>
        <v>0.96747910194987485</v>
      </c>
      <c r="AH138" s="52">
        <f t="shared" ca="1" si="207"/>
        <v>0.93896754351770995</v>
      </c>
      <c r="AI138" s="52">
        <f t="shared" ca="1" si="207"/>
        <v>0.89630586562656067</v>
      </c>
      <c r="AJ138" s="52">
        <f t="shared" ca="1" si="207"/>
        <v>0.83043808099437366</v>
      </c>
      <c r="AK138" s="52">
        <f t="shared" ca="1" si="208"/>
        <v>0.74341893982362639</v>
      </c>
      <c r="AL138" s="52">
        <f t="shared" ca="1" si="208"/>
        <v>0.63614174507586907</v>
      </c>
      <c r="AM138" s="52">
        <f t="shared" ca="1" si="208"/>
        <v>0.50689562825258994</v>
      </c>
      <c r="AN138" s="52">
        <f t="shared" ca="1" si="208"/>
        <v>0.36467856620866212</v>
      </c>
      <c r="AO138" s="52">
        <f t="shared" ca="1" si="209"/>
        <v>0.20741544895744313</v>
      </c>
      <c r="AP138" s="52">
        <f t="shared" ca="1" si="209"/>
        <v>3.2425940927658978E-2</v>
      </c>
      <c r="AQ138" s="52">
        <f t="shared" ca="1" si="209"/>
        <v>-0.15831730774046199</v>
      </c>
      <c r="AR138" s="52">
        <f t="shared" ca="1" si="209"/>
        <v>-0.35213457314901725</v>
      </c>
      <c r="AS138" s="52">
        <f t="shared" ca="1" si="210"/>
        <v>-0.5266199139586234</v>
      </c>
      <c r="AT138" s="52">
        <f t="shared" ca="1" si="210"/>
        <v>-0.67628218098657344</v>
      </c>
      <c r="AU138" s="52">
        <f t="shared" ca="1" si="210"/>
        <v>-0.79202660312997419</v>
      </c>
      <c r="AV138" s="52">
        <f t="shared" ca="1" si="210"/>
        <v>-0.86940288887109207</v>
      </c>
      <c r="AW138" s="52">
        <f t="shared" ca="1" si="211"/>
        <v>-0.91413276067224691</v>
      </c>
      <c r="AX138" s="52">
        <f t="shared" ca="1" si="211"/>
        <v>-0.91776908441150029</v>
      </c>
      <c r="AY138" s="52">
        <f t="shared" ca="1" si="211"/>
        <v>-0.89362652179907098</v>
      </c>
      <c r="AZ138" s="52">
        <f t="shared" ca="1" si="211"/>
        <v>-0.85711038104228476</v>
      </c>
      <c r="BA138" s="52">
        <f t="shared" ca="1" si="212"/>
        <v>-0.79986740946040236</v>
      </c>
      <c r="BB138" s="52">
        <f t="shared" ca="1" si="212"/>
        <v>-0.72552196888262843</v>
      </c>
      <c r="BC138" s="52">
        <f t="shared" ca="1" si="212"/>
        <v>-0.64772825723676908</v>
      </c>
      <c r="BD138" s="52">
        <f t="shared" ca="1" si="212"/>
        <v>-0.56487490844704979</v>
      </c>
      <c r="BE138" s="52">
        <f t="shared" ca="1" si="213"/>
        <v>-0.46692569206207618</v>
      </c>
      <c r="BF138" s="52">
        <f t="shared" ca="1" si="213"/>
        <v>-0.3446764089132745</v>
      </c>
      <c r="BG138" s="52">
        <f t="shared" ca="1" si="213"/>
        <v>-0.19995479590762738</v>
      </c>
      <c r="BH138" s="52">
        <f t="shared" ca="1" si="213"/>
        <v>-3.1490865494290372E-2</v>
      </c>
      <c r="BJ138" s="52">
        <f t="shared" si="217"/>
        <v>-2.9261723160743701E-3</v>
      </c>
      <c r="BK138" s="52">
        <f t="shared" si="218"/>
        <v>5.3231598112371652E-3</v>
      </c>
      <c r="BL138" s="52">
        <f t="shared" si="219"/>
        <v>2.6615799056185823E-4</v>
      </c>
      <c r="BM138" s="52">
        <f t="shared" si="220"/>
        <v>2.6615799056185823E-4</v>
      </c>
      <c r="BN138" s="52">
        <f t="shared" si="221"/>
        <v>0</v>
      </c>
      <c r="BO138" s="52">
        <f t="shared" si="222"/>
        <v>0</v>
      </c>
      <c r="BP138" s="52">
        <f t="shared" si="223"/>
        <v>2.6462950290579209E-3</v>
      </c>
      <c r="BQ138" s="52">
        <f t="shared" si="224"/>
        <v>0.05</v>
      </c>
      <c r="BS138" s="52">
        <f t="shared" ca="1" si="225"/>
        <v>0.49597729120643869</v>
      </c>
      <c r="BT138" s="52">
        <f t="shared" ca="1" si="226"/>
        <v>0.53231598112371659</v>
      </c>
      <c r="BU138" s="52">
        <f t="shared" ca="1" si="227"/>
        <v>0.56361991091961827</v>
      </c>
      <c r="BV138" s="52">
        <f t="shared" ca="1" si="228"/>
        <v>0.58320395125737123</v>
      </c>
      <c r="BW138" s="52">
        <f t="shared" ca="1" si="229"/>
        <v>0.58592242726515387</v>
      </c>
      <c r="BX138" s="52">
        <f t="shared" ca="1" si="230"/>
        <v>0.56580397696985363</v>
      </c>
      <c r="BY138" s="52">
        <f t="shared" ca="1" si="231"/>
        <v>0.52902548767686364</v>
      </c>
      <c r="BZ138" s="52">
        <f t="shared" ca="1" si="232"/>
        <v>0.48377372141206459</v>
      </c>
      <c r="CA138" s="52">
        <f t="shared" ca="1" si="233"/>
        <v>0.42990592889667989</v>
      </c>
      <c r="CB138" s="52">
        <f t="shared" ca="1" si="234"/>
        <v>0.36905272977967418</v>
      </c>
      <c r="CC138" s="52">
        <f t="shared" ca="1" si="235"/>
        <v>0.30172361807537174</v>
      </c>
      <c r="CD138" s="52">
        <f t="shared" ca="1" si="236"/>
        <v>0.22341285216351683</v>
      </c>
      <c r="CE138" s="52">
        <f t="shared" ca="1" si="237"/>
        <v>0.13101650863104766</v>
      </c>
      <c r="CF138" s="52">
        <f t="shared" ca="1" si="238"/>
        <v>3.7132100051929857E-2</v>
      </c>
      <c r="CG138" s="52">
        <f t="shared" ca="1" si="239"/>
        <v>-5.5261179128842056E-2</v>
      </c>
      <c r="CH138" s="52">
        <f t="shared" ca="1" si="240"/>
        <v>-0.14026485710975625</v>
      </c>
      <c r="CI138" s="52">
        <f t="shared" ca="1" si="241"/>
        <v>-0.21368556495215146</v>
      </c>
      <c r="CJ138" s="52">
        <f t="shared" ca="1" si="242"/>
        <v>-0.27315040689802944</v>
      </c>
      <c r="CK138" s="52">
        <f t="shared" ca="1" si="243"/>
        <v>-0.31882051869686096</v>
      </c>
      <c r="CL138" s="52">
        <f t="shared" ca="1" si="244"/>
        <v>-0.35758369196687012</v>
      </c>
      <c r="CM138" s="52">
        <f t="shared" ca="1" si="245"/>
        <v>-0.37644697865471255</v>
      </c>
      <c r="CN138" s="52">
        <f t="shared" ca="1" si="246"/>
        <v>-0.37945562306671377</v>
      </c>
      <c r="CO138" s="52">
        <f t="shared" ca="1" si="247"/>
        <v>-0.378049516344383</v>
      </c>
      <c r="CP138" s="52">
        <f t="shared" ca="1" si="248"/>
        <v>-0.36878033159601137</v>
      </c>
      <c r="CQ138" s="52">
        <f t="shared" ca="1" si="249"/>
        <v>-0.3565699915221382</v>
      </c>
      <c r="CR138" s="52">
        <f t="shared" ca="1" si="250"/>
        <v>-0.34309381192489985</v>
      </c>
      <c r="CS138" s="52">
        <f t="shared" ca="1" si="251"/>
        <v>-0.33486506638808106</v>
      </c>
      <c r="CT138" s="52">
        <f t="shared" ca="1" si="252"/>
        <v>-0.3145112312669236</v>
      </c>
      <c r="CU138" s="52">
        <f t="shared" ca="1" si="253"/>
        <v>-0.27648844954467588</v>
      </c>
      <c r="CV138" s="52">
        <f t="shared" ca="1" si="254"/>
        <v>-0.21991189737473774</v>
      </c>
      <c r="CW138" s="52">
        <f t="shared" ca="1" si="255"/>
        <v>-0.1517464913908512</v>
      </c>
      <c r="CY138" s="51" t="str">
        <f t="shared" ca="1" si="256"/>
        <v>Slope</v>
      </c>
      <c r="CZ138" s="51" t="str">
        <f t="shared" ca="1" si="257"/>
        <v>Slope</v>
      </c>
      <c r="DA138" s="51" t="str">
        <f t="shared" ca="1" si="258"/>
        <v>Slope</v>
      </c>
      <c r="DB138" s="51" t="str">
        <f t="shared" ca="1" si="259"/>
        <v>Slope</v>
      </c>
      <c r="DC138" s="51" t="str">
        <f t="shared" ca="1" si="260"/>
        <v>Slope</v>
      </c>
      <c r="DD138" s="51" t="str">
        <f t="shared" ca="1" si="261"/>
        <v>Slope</v>
      </c>
      <c r="DE138" s="51" t="str">
        <f t="shared" ca="1" si="262"/>
        <v>Slope</v>
      </c>
      <c r="DF138" s="51" t="str">
        <f t="shared" ca="1" si="263"/>
        <v>Slope</v>
      </c>
      <c r="DG138" s="51" t="str">
        <f t="shared" ca="1" si="264"/>
        <v>Slope</v>
      </c>
      <c r="DH138" s="51" t="str">
        <f t="shared" ca="1" si="265"/>
        <v>Slope</v>
      </c>
      <c r="DI138" s="51" t="str">
        <f t="shared" ca="1" si="266"/>
        <v>Slope</v>
      </c>
      <c r="DJ138" s="51" t="str">
        <f t="shared" ca="1" si="267"/>
        <v>Slope</v>
      </c>
      <c r="DK138" s="51" t="str">
        <f t="shared" ca="1" si="268"/>
        <v>Slope</v>
      </c>
      <c r="DL138" s="51" t="str">
        <f t="shared" ca="1" si="269"/>
        <v>Slope</v>
      </c>
      <c r="DM138" s="51" t="str">
        <f t="shared" ca="1" si="270"/>
        <v>Slope</v>
      </c>
      <c r="DN138" s="51" t="str">
        <f t="shared" ca="1" si="271"/>
        <v>Slope</v>
      </c>
      <c r="DO138" s="51" t="str">
        <f t="shared" ca="1" si="272"/>
        <v>Slope</v>
      </c>
      <c r="DP138" s="51" t="str">
        <f t="shared" ca="1" si="273"/>
        <v>Slope</v>
      </c>
      <c r="DQ138" s="51" t="str">
        <f t="shared" ca="1" si="274"/>
        <v>Slope</v>
      </c>
      <c r="DR138" s="51" t="str">
        <f t="shared" ca="1" si="275"/>
        <v>Slope</v>
      </c>
      <c r="DS138" s="51" t="str">
        <f t="shared" ca="1" si="276"/>
        <v>Slope</v>
      </c>
      <c r="DT138" s="51" t="str">
        <f t="shared" ca="1" si="277"/>
        <v>Slope</v>
      </c>
      <c r="DU138" s="51" t="str">
        <f t="shared" ca="1" si="278"/>
        <v>Slope</v>
      </c>
      <c r="DV138" s="51" t="str">
        <f t="shared" ca="1" si="279"/>
        <v>Slope</v>
      </c>
      <c r="DW138" s="51" t="str">
        <f t="shared" ca="1" si="280"/>
        <v>Slope</v>
      </c>
      <c r="DX138" s="51" t="str">
        <f t="shared" ca="1" si="281"/>
        <v>Slope</v>
      </c>
      <c r="DY138" s="51" t="str">
        <f t="shared" ca="1" si="282"/>
        <v>Slope</v>
      </c>
      <c r="DZ138" s="51" t="str">
        <f t="shared" ca="1" si="283"/>
        <v>Slope</v>
      </c>
      <c r="EA138" s="51" t="str">
        <f t="shared" ca="1" si="284"/>
        <v>Slope</v>
      </c>
      <c r="EB138" s="51" t="str">
        <f t="shared" ca="1" si="285"/>
        <v>Slope</v>
      </c>
      <c r="EC138" s="51" t="str">
        <f t="shared" ca="1" si="286"/>
        <v>Slope</v>
      </c>
      <c r="EE138" s="52">
        <f t="shared" ca="1" si="287"/>
        <v>0.50428886678412321</v>
      </c>
      <c r="EF138" s="52">
        <f t="shared" ca="1" si="288"/>
        <v>0.46795017686684526</v>
      </c>
      <c r="EG138" s="52">
        <f t="shared" ca="1" si="289"/>
        <v>0.43664624707094357</v>
      </c>
      <c r="EH138" s="52">
        <f t="shared" ca="1" si="290"/>
        <v>0.41706220673319061</v>
      </c>
      <c r="EI138" s="52">
        <f t="shared" ca="1" si="291"/>
        <v>0.41434373072540798</v>
      </c>
      <c r="EJ138" s="52">
        <f t="shared" ca="1" si="292"/>
        <v>0.43446218102070822</v>
      </c>
      <c r="EK138" s="52">
        <f t="shared" ca="1" si="293"/>
        <v>0.47124067031369821</v>
      </c>
      <c r="EL138" s="52">
        <f t="shared" ca="1" si="294"/>
        <v>0.5164924365784973</v>
      </c>
      <c r="EM138" s="52">
        <f t="shared" ca="1" si="295"/>
        <v>0.57036022909388195</v>
      </c>
      <c r="EN138" s="52">
        <f t="shared" ca="1" si="296"/>
        <v>0.63121342821088766</v>
      </c>
      <c r="EO138" s="52">
        <f t="shared" ca="1" si="297"/>
        <v>0.69854253991519011</v>
      </c>
      <c r="EP138" s="52">
        <f t="shared" ca="1" si="298"/>
        <v>0.77685330582704504</v>
      </c>
      <c r="EQ138" s="52">
        <f t="shared" ca="1" si="299"/>
        <v>0.86924964935951421</v>
      </c>
      <c r="ER138" s="52">
        <f t="shared" ca="1" si="300"/>
        <v>0.96313405793863205</v>
      </c>
      <c r="ES138" s="52">
        <f t="shared" ca="1" si="301"/>
        <v>0.94447266288059606</v>
      </c>
      <c r="ET138" s="52">
        <f t="shared" ca="1" si="302"/>
        <v>0.85946898489968193</v>
      </c>
      <c r="EU138" s="52">
        <f t="shared" ca="1" si="303"/>
        <v>0.78604827705728664</v>
      </c>
      <c r="EV138" s="52">
        <f t="shared" ca="1" si="304"/>
        <v>0.72658343511140866</v>
      </c>
      <c r="EW138" s="52">
        <f t="shared" ca="1" si="305"/>
        <v>0.68091332331257726</v>
      </c>
      <c r="EX138" s="52">
        <f t="shared" ca="1" si="306"/>
        <v>0.64215015004256804</v>
      </c>
      <c r="EY138" s="52">
        <f t="shared" ca="1" si="307"/>
        <v>0.62328686335472561</v>
      </c>
      <c r="EZ138" s="52">
        <f t="shared" ca="1" si="308"/>
        <v>0.62027821894272439</v>
      </c>
      <c r="FA138" s="52">
        <f t="shared" ca="1" si="309"/>
        <v>0.62168432566505516</v>
      </c>
      <c r="FB138" s="52">
        <f t="shared" ca="1" si="310"/>
        <v>0.63095351041342673</v>
      </c>
      <c r="FC138" s="52">
        <f t="shared" ca="1" si="311"/>
        <v>0.64316385048729996</v>
      </c>
      <c r="FD138" s="52">
        <f t="shared" ca="1" si="312"/>
        <v>0.65664003008453831</v>
      </c>
      <c r="FE138" s="52">
        <f t="shared" ca="1" si="313"/>
        <v>0.66486877562135716</v>
      </c>
      <c r="FF138" s="52">
        <f t="shared" ca="1" si="314"/>
        <v>0.68522261074251456</v>
      </c>
      <c r="FG138" s="52">
        <f t="shared" ca="1" si="315"/>
        <v>0.72324539246476227</v>
      </c>
      <c r="FH138" s="52">
        <f t="shared" ca="1" si="316"/>
        <v>0.77982194463470034</v>
      </c>
      <c r="FI138" s="52">
        <f t="shared" ca="1" si="317"/>
        <v>0.84798735061858688</v>
      </c>
      <c r="FK138" s="52">
        <f t="shared" ca="1" si="318"/>
        <v>0.96313405793863205</v>
      </c>
      <c r="FL138" s="59">
        <f t="shared" ca="1" si="319"/>
        <v>13</v>
      </c>
      <c r="FM138" s="59" t="str">
        <f t="shared" ca="1" si="320"/>
        <v>Slope</v>
      </c>
      <c r="FN138" s="52">
        <f t="shared" ca="1" si="321"/>
        <v>0.6</v>
      </c>
      <c r="FP138" s="52">
        <f t="shared" ca="1" si="322"/>
        <v>0.50142962226137433</v>
      </c>
      <c r="FQ138" s="52">
        <f t="shared" ca="1" si="323"/>
        <v>0.48931672562228173</v>
      </c>
      <c r="FR138" s="52">
        <f t="shared" ca="1" si="324"/>
        <v>0.46777097124587003</v>
      </c>
      <c r="FS138" s="52">
        <f t="shared" ca="1" si="325"/>
        <v>0.45013184668884132</v>
      </c>
      <c r="FT138" s="52">
        <f t="shared" ca="1" si="326"/>
        <v>0.43811457690846933</v>
      </c>
      <c r="FU138" s="52">
        <f t="shared" ca="1" si="327"/>
        <v>0.4337096158957916</v>
      </c>
      <c r="FV138" s="52">
        <f t="shared" ca="1" si="328"/>
        <v>0.43485800121567719</v>
      </c>
      <c r="FW138" s="52">
        <f t="shared" ca="1" si="329"/>
        <v>0.43883081219283243</v>
      </c>
      <c r="FX138" s="52">
        <f t="shared" ca="1" si="330"/>
        <v>0.44567563192018284</v>
      </c>
      <c r="FY138" s="52">
        <f t="shared" ca="1" si="331"/>
        <v>0.45484892051474035</v>
      </c>
      <c r="FZ138" s="52">
        <f t="shared" ca="1" si="332"/>
        <v>0.46618084663839665</v>
      </c>
      <c r="GA138" s="52">
        <f t="shared" ca="1" si="333"/>
        <v>0.48117332416457059</v>
      </c>
      <c r="GB138" s="52">
        <f t="shared" ca="1" si="334"/>
        <v>0.50086099423094921</v>
      </c>
      <c r="GC138" s="52">
        <f t="shared" ca="1" si="335"/>
        <v>0.52104468597954401</v>
      </c>
      <c r="GD138" s="52">
        <f t="shared" ca="1" si="336"/>
        <v>0.50371310984908757</v>
      </c>
      <c r="GE138" s="52">
        <f t="shared" ca="1" si="337"/>
        <v>0.46426743941100507</v>
      </c>
      <c r="GF138" s="52">
        <f t="shared" ca="1" si="338"/>
        <v>0.42868275901909547</v>
      </c>
      <c r="GG138" s="52">
        <f t="shared" ca="1" si="339"/>
        <v>0.39775003392602509</v>
      </c>
      <c r="GH138" s="52">
        <f t="shared" ca="1" si="340"/>
        <v>0.37141555221530353</v>
      </c>
      <c r="GI138" s="52">
        <f t="shared" ca="1" si="341"/>
        <v>0.34738338334752267</v>
      </c>
      <c r="GJ138" s="52">
        <f t="shared" ca="1" si="342"/>
        <v>0.32998451000713075</v>
      </c>
      <c r="GK138" s="52">
        <f t="shared" ca="1" si="343"/>
        <v>0.31787051742535255</v>
      </c>
      <c r="GL138" s="52">
        <f t="shared" ca="1" si="344"/>
        <v>0.30722810855501836</v>
      </c>
      <c r="GM138" s="52">
        <f t="shared" ca="1" si="345"/>
        <v>0.29920672569336448</v>
      </c>
      <c r="GN138" s="52">
        <f t="shared" ca="1" si="346"/>
        <v>0.29216572794021106</v>
      </c>
      <c r="GO138" s="52">
        <f t="shared" ca="1" si="347"/>
        <v>0.28554667669484607</v>
      </c>
      <c r="GP138" s="52">
        <f t="shared" ca="1" si="348"/>
        <v>0.2771784807626746</v>
      </c>
      <c r="GQ138" s="52">
        <f t="shared" ca="1" si="349"/>
        <v>0.27285198135861594</v>
      </c>
      <c r="GR138" s="52">
        <f t="shared" ca="1" si="350"/>
        <v>0.27441513082158742</v>
      </c>
      <c r="GS138" s="52">
        <f t="shared" ca="1" si="351"/>
        <v>0.28216287043378896</v>
      </c>
      <c r="GT138" s="52">
        <f t="shared" ca="1" si="352"/>
        <v>0.29377356131730675</v>
      </c>
      <c r="GV138" s="52">
        <f t="shared" ca="1" si="353"/>
        <v>0.52104468597954401</v>
      </c>
      <c r="GW138" s="59">
        <f t="shared" ca="1" si="354"/>
        <v>13</v>
      </c>
      <c r="GX138" s="52">
        <f t="shared" ca="1" si="355"/>
        <v>0.96313405793863205</v>
      </c>
      <c r="GY138" s="52" t="str">
        <f t="shared" ca="1" si="356"/>
        <v>Slope</v>
      </c>
      <c r="GZ138" s="52">
        <f t="shared" ca="1" si="357"/>
        <v>0.6</v>
      </c>
      <c r="HB138" s="58">
        <f t="shared" si="358"/>
        <v>5.8523446321487399E-2</v>
      </c>
      <c r="HC138" s="58"/>
      <c r="HE138" s="52">
        <f t="shared" si="359"/>
        <v>0.71030894070863737</v>
      </c>
      <c r="HF138" s="52">
        <f t="shared" si="360"/>
        <v>0</v>
      </c>
      <c r="HH138" s="52">
        <f t="shared" ca="1" si="361"/>
        <v>0.96313405793863205</v>
      </c>
      <c r="HI138" s="52" t="str">
        <f t="shared" ca="1" si="362"/>
        <v>Slope</v>
      </c>
      <c r="HJ138" s="59">
        <f t="shared" ca="1" si="363"/>
        <v>2</v>
      </c>
      <c r="HK138" s="52">
        <f t="shared" ca="1" si="364"/>
        <v>0.6</v>
      </c>
      <c r="HL138" s="52">
        <f t="shared" si="365"/>
        <v>0</v>
      </c>
      <c r="HM138" s="52">
        <f t="shared" si="366"/>
        <v>20</v>
      </c>
      <c r="HN138" s="52">
        <f t="shared" si="367"/>
        <v>-20</v>
      </c>
      <c r="HP138" s="52">
        <f t="shared" si="375"/>
        <v>1.1359274387359513E-4</v>
      </c>
      <c r="HR138" s="52">
        <f t="shared" si="368"/>
        <v>1.8574016284559372E-4</v>
      </c>
      <c r="HS138">
        <f t="shared" si="369"/>
        <v>2.6462950290579209E-3</v>
      </c>
    </row>
    <row r="139" spans="1:227" x14ac:dyDescent="0.2">
      <c r="A139" s="45">
        <v>101</v>
      </c>
      <c r="B139" s="35">
        <f t="shared" si="214"/>
        <v>1.1574074074074087E-2</v>
      </c>
      <c r="C139" s="28">
        <v>-5.85234463214874</v>
      </c>
      <c r="D139" s="95">
        <v>0</v>
      </c>
      <c r="E139" s="95">
        <v>999999</v>
      </c>
      <c r="F139" s="37">
        <f t="shared" si="379"/>
        <v>166666.5</v>
      </c>
      <c r="G139" s="38">
        <f t="shared" si="382"/>
        <v>0</v>
      </c>
      <c r="H139" s="102">
        <v>20</v>
      </c>
      <c r="I139" s="102">
        <v>2000</v>
      </c>
      <c r="J139" s="28">
        <v>-6.9403123855590803</v>
      </c>
      <c r="K139" s="126">
        <f t="shared" si="383"/>
        <v>-6.9403123855590804E-2</v>
      </c>
      <c r="L139" s="30">
        <f t="shared" si="380"/>
        <v>-6.9403123855590804E-2</v>
      </c>
      <c r="M139" s="101">
        <f t="shared" si="381"/>
        <v>-5.85234463214874</v>
      </c>
      <c r="N139" s="103">
        <f t="shared" si="215"/>
        <v>5.4398387670516989E-4</v>
      </c>
      <c r="AD139" s="52">
        <f t="shared" ca="1" si="378"/>
        <v>0.98880332789367387</v>
      </c>
      <c r="AE139" s="52">
        <f t="shared" ca="1" si="378"/>
        <v>0.99999999999999967</v>
      </c>
      <c r="AF139" s="52">
        <f t="shared" ca="1" si="378"/>
        <v>0.99020448834124031</v>
      </c>
      <c r="AG139" s="52">
        <f t="shared" ca="1" si="207"/>
        <v>0.96868888730640246</v>
      </c>
      <c r="AH139" s="52">
        <f t="shared" ca="1" si="207"/>
        <v>0.9300659779695144</v>
      </c>
      <c r="AI139" s="52">
        <f t="shared" ca="1" si="207"/>
        <v>0.87079356579389289</v>
      </c>
      <c r="AJ139" s="52">
        <f t="shared" ca="1" si="207"/>
        <v>0.79188181150350212</v>
      </c>
      <c r="AK139" s="52">
        <f t="shared" ca="1" si="208"/>
        <v>0.69229667077810109</v>
      </c>
      <c r="AL139" s="52">
        <f t="shared" ca="1" si="208"/>
        <v>0.5735497410503837</v>
      </c>
      <c r="AM139" s="52">
        <f t="shared" ca="1" si="208"/>
        <v>0.43720395214921021</v>
      </c>
      <c r="AN139" s="52">
        <f t="shared" ca="1" si="208"/>
        <v>0.28427032894615223</v>
      </c>
      <c r="AO139" s="52">
        <f t="shared" ca="1" si="209"/>
        <v>0.11224631539238517</v>
      </c>
      <c r="AP139" s="52">
        <f t="shared" ca="1" si="209"/>
        <v>-7.7887159135171913E-2</v>
      </c>
      <c r="AQ139" s="52">
        <f t="shared" ca="1" si="209"/>
        <v>-0.27234743983768356</v>
      </c>
      <c r="AR139" s="52">
        <f t="shared" ca="1" si="209"/>
        <v>-0.44911805135317723</v>
      </c>
      <c r="AS139" s="52">
        <f t="shared" ca="1" si="210"/>
        <v>-0.60052321530945052</v>
      </c>
      <c r="AT139" s="52">
        <f t="shared" ca="1" si="210"/>
        <v>-0.72757686140146594</v>
      </c>
      <c r="AU139" s="52">
        <f t="shared" ca="1" si="210"/>
        <v>-0.82288938929307354</v>
      </c>
      <c r="AV139" s="52">
        <f t="shared" ca="1" si="210"/>
        <v>-0.88934293253025587</v>
      </c>
      <c r="AW139" s="52">
        <f t="shared" ca="1" si="211"/>
        <v>-0.90965340467076705</v>
      </c>
      <c r="AX139" s="52">
        <f t="shared" ca="1" si="211"/>
        <v>-0.8989522192713878</v>
      </c>
      <c r="AY139" s="52">
        <f t="shared" ca="1" si="211"/>
        <v>-0.87586917911865925</v>
      </c>
      <c r="AZ139" s="52">
        <f t="shared" ca="1" si="211"/>
        <v>-0.8358172702272243</v>
      </c>
      <c r="BA139" s="52">
        <f t="shared" ca="1" si="212"/>
        <v>-0.77941085530593535</v>
      </c>
      <c r="BB139" s="52">
        <f t="shared" ca="1" si="212"/>
        <v>-0.71402228052874572</v>
      </c>
      <c r="BC139" s="52">
        <f t="shared" ca="1" si="212"/>
        <v>-0.63901232299999378</v>
      </c>
      <c r="BD139" s="52">
        <f t="shared" ca="1" si="212"/>
        <v>-0.54599776333259076</v>
      </c>
      <c r="BE139" s="52">
        <f t="shared" ca="1" si="213"/>
        <v>-0.42630025161536234</v>
      </c>
      <c r="BF139" s="52">
        <f t="shared" ca="1" si="213"/>
        <v>-0.28099295482083581</v>
      </c>
      <c r="BG139" s="52">
        <f t="shared" ca="1" si="213"/>
        <v>-0.11363010617591847</v>
      </c>
      <c r="BH139" s="52">
        <f t="shared" ca="1" si="213"/>
        <v>7.7961173628628283E-2</v>
      </c>
      <c r="BJ139" s="52">
        <f t="shared" si="217"/>
        <v>-3.47015619277954E-3</v>
      </c>
      <c r="BK139" s="52">
        <f t="shared" si="218"/>
        <v>5.6361991091961822E-3</v>
      </c>
      <c r="BL139" s="52">
        <f t="shared" si="219"/>
        <v>2.8180995545980903E-4</v>
      </c>
      <c r="BM139" s="52">
        <f t="shared" si="220"/>
        <v>2.8180995545980903E-4</v>
      </c>
      <c r="BN139" s="52">
        <f t="shared" si="221"/>
        <v>0</v>
      </c>
      <c r="BO139" s="52">
        <f t="shared" si="222"/>
        <v>0</v>
      </c>
      <c r="BP139" s="52">
        <f t="shared" si="223"/>
        <v>2.7347524669732071E-3</v>
      </c>
      <c r="BQ139" s="52">
        <f t="shared" si="224"/>
        <v>0.05</v>
      </c>
      <c r="BS139" s="52">
        <f t="shared" ca="1" si="225"/>
        <v>0.53231598112371659</v>
      </c>
      <c r="BT139" s="52">
        <f t="shared" ca="1" si="226"/>
        <v>0.56361991091961827</v>
      </c>
      <c r="BU139" s="52">
        <f t="shared" ca="1" si="227"/>
        <v>0.58320395125737123</v>
      </c>
      <c r="BV139" s="52">
        <f t="shared" ca="1" si="228"/>
        <v>0.58592242726515387</v>
      </c>
      <c r="BW139" s="52">
        <f t="shared" ca="1" si="229"/>
        <v>0.56580397696985363</v>
      </c>
      <c r="BX139" s="52">
        <f t="shared" ca="1" si="230"/>
        <v>0.52902548767686364</v>
      </c>
      <c r="BY139" s="52">
        <f t="shared" ca="1" si="231"/>
        <v>0.48377372141206459</v>
      </c>
      <c r="BZ139" s="52">
        <f t="shared" ca="1" si="232"/>
        <v>0.42990592889667989</v>
      </c>
      <c r="CA139" s="52">
        <f t="shared" ca="1" si="233"/>
        <v>0.36905272977967418</v>
      </c>
      <c r="CB139" s="52">
        <f t="shared" ca="1" si="234"/>
        <v>0.30172361807537174</v>
      </c>
      <c r="CC139" s="52">
        <f t="shared" ca="1" si="235"/>
        <v>0.22341285216351683</v>
      </c>
      <c r="CD139" s="52">
        <f t="shared" ca="1" si="236"/>
        <v>0.13101650863104766</v>
      </c>
      <c r="CE139" s="52">
        <f t="shared" ca="1" si="237"/>
        <v>3.7132100051929857E-2</v>
      </c>
      <c r="CF139" s="52">
        <f t="shared" ca="1" si="238"/>
        <v>-5.5261179128842056E-2</v>
      </c>
      <c r="CG139" s="52">
        <f t="shared" ca="1" si="239"/>
        <v>-0.14026485710975625</v>
      </c>
      <c r="CH139" s="52">
        <f t="shared" ca="1" si="240"/>
        <v>-0.21368556495215146</v>
      </c>
      <c r="CI139" s="52">
        <f t="shared" ca="1" si="241"/>
        <v>-0.27315040689802944</v>
      </c>
      <c r="CJ139" s="52">
        <f t="shared" ca="1" si="242"/>
        <v>-0.31882051869686096</v>
      </c>
      <c r="CK139" s="52">
        <f t="shared" ca="1" si="243"/>
        <v>-0.35758369196687012</v>
      </c>
      <c r="CL139" s="52">
        <f t="shared" ca="1" si="244"/>
        <v>-0.37644697865471255</v>
      </c>
      <c r="CM139" s="52">
        <f t="shared" ca="1" si="245"/>
        <v>-0.37945562306671377</v>
      </c>
      <c r="CN139" s="52">
        <f t="shared" ca="1" si="246"/>
        <v>-0.378049516344383</v>
      </c>
      <c r="CO139" s="52">
        <f t="shared" ca="1" si="247"/>
        <v>-0.36878033159601137</v>
      </c>
      <c r="CP139" s="52">
        <f t="shared" ca="1" si="248"/>
        <v>-0.3565699915221382</v>
      </c>
      <c r="CQ139" s="52">
        <f t="shared" ca="1" si="249"/>
        <v>-0.34309381192489985</v>
      </c>
      <c r="CR139" s="52">
        <f t="shared" ca="1" si="250"/>
        <v>-0.33486506638808106</v>
      </c>
      <c r="CS139" s="52">
        <f t="shared" ca="1" si="251"/>
        <v>-0.3145112312669236</v>
      </c>
      <c r="CT139" s="52">
        <f t="shared" ca="1" si="252"/>
        <v>-0.27648844954467588</v>
      </c>
      <c r="CU139" s="52">
        <f t="shared" ca="1" si="253"/>
        <v>-0.21991189737473774</v>
      </c>
      <c r="CV139" s="52">
        <f t="shared" ca="1" si="254"/>
        <v>-0.1517464913908512</v>
      </c>
      <c r="CW139" s="52">
        <f t="shared" ca="1" si="255"/>
        <v>-7.2908969896454956E-2</v>
      </c>
      <c r="CY139" s="51" t="str">
        <f t="shared" ca="1" si="256"/>
        <v>Slope</v>
      </c>
      <c r="CZ139" s="51" t="str">
        <f t="shared" ca="1" si="257"/>
        <v>Slope</v>
      </c>
      <c r="DA139" s="51" t="str">
        <f t="shared" ca="1" si="258"/>
        <v>Slope</v>
      </c>
      <c r="DB139" s="51" t="str">
        <f t="shared" ca="1" si="259"/>
        <v>Slope</v>
      </c>
      <c r="DC139" s="51" t="str">
        <f t="shared" ca="1" si="260"/>
        <v>Slope</v>
      </c>
      <c r="DD139" s="51" t="str">
        <f t="shared" ca="1" si="261"/>
        <v>Slope</v>
      </c>
      <c r="DE139" s="51" t="str">
        <f t="shared" ca="1" si="262"/>
        <v>Slope</v>
      </c>
      <c r="DF139" s="51" t="str">
        <f t="shared" ca="1" si="263"/>
        <v>Slope</v>
      </c>
      <c r="DG139" s="51" t="str">
        <f t="shared" ca="1" si="264"/>
        <v>Slope</v>
      </c>
      <c r="DH139" s="51" t="str">
        <f t="shared" ca="1" si="265"/>
        <v>Slope</v>
      </c>
      <c r="DI139" s="51" t="str">
        <f t="shared" ca="1" si="266"/>
        <v>Slope</v>
      </c>
      <c r="DJ139" s="51" t="str">
        <f t="shared" ca="1" si="267"/>
        <v>Slope</v>
      </c>
      <c r="DK139" s="51" t="str">
        <f t="shared" ca="1" si="268"/>
        <v>Slope</v>
      </c>
      <c r="DL139" s="51" t="str">
        <f t="shared" ca="1" si="269"/>
        <v>Slope</v>
      </c>
      <c r="DM139" s="51" t="str">
        <f t="shared" ca="1" si="270"/>
        <v>Slope</v>
      </c>
      <c r="DN139" s="51" t="str">
        <f t="shared" ca="1" si="271"/>
        <v>Slope</v>
      </c>
      <c r="DO139" s="51" t="str">
        <f t="shared" ca="1" si="272"/>
        <v>Slope</v>
      </c>
      <c r="DP139" s="51" t="str">
        <f t="shared" ca="1" si="273"/>
        <v>Slope</v>
      </c>
      <c r="DQ139" s="51" t="str">
        <f t="shared" ca="1" si="274"/>
        <v>Slope</v>
      </c>
      <c r="DR139" s="51" t="str">
        <f t="shared" ca="1" si="275"/>
        <v>Slope</v>
      </c>
      <c r="DS139" s="51" t="str">
        <f t="shared" ca="1" si="276"/>
        <v>Slope</v>
      </c>
      <c r="DT139" s="51" t="str">
        <f t="shared" ca="1" si="277"/>
        <v>Slope</v>
      </c>
      <c r="DU139" s="51" t="str">
        <f t="shared" ca="1" si="278"/>
        <v>Slope</v>
      </c>
      <c r="DV139" s="51" t="str">
        <f t="shared" ca="1" si="279"/>
        <v>Slope</v>
      </c>
      <c r="DW139" s="51" t="str">
        <f t="shared" ca="1" si="280"/>
        <v>Slope</v>
      </c>
      <c r="DX139" s="51" t="str">
        <f t="shared" ca="1" si="281"/>
        <v>Slope</v>
      </c>
      <c r="DY139" s="51" t="str">
        <f t="shared" ca="1" si="282"/>
        <v>Slope</v>
      </c>
      <c r="DZ139" s="51" t="str">
        <f t="shared" ca="1" si="283"/>
        <v>Slope</v>
      </c>
      <c r="EA139" s="51" t="str">
        <f t="shared" ca="1" si="284"/>
        <v>Slope</v>
      </c>
      <c r="EB139" s="51" t="str">
        <f t="shared" ca="1" si="285"/>
        <v>Slope</v>
      </c>
      <c r="EC139" s="51" t="str">
        <f t="shared" ca="1" si="286"/>
        <v>Slope</v>
      </c>
      <c r="EE139" s="52">
        <f t="shared" ca="1" si="287"/>
        <v>0.4679658288317432</v>
      </c>
      <c r="EF139" s="52">
        <f t="shared" ca="1" si="288"/>
        <v>0.43666189903584152</v>
      </c>
      <c r="EG139" s="52">
        <f t="shared" ca="1" si="289"/>
        <v>0.41707785869808855</v>
      </c>
      <c r="EH139" s="52">
        <f t="shared" ca="1" si="290"/>
        <v>0.41435938269030592</v>
      </c>
      <c r="EI139" s="52">
        <f t="shared" ca="1" si="291"/>
        <v>0.43447783298560616</v>
      </c>
      <c r="EJ139" s="52">
        <f t="shared" ca="1" si="292"/>
        <v>0.47125632227859615</v>
      </c>
      <c r="EK139" s="52">
        <f t="shared" ca="1" si="293"/>
        <v>0.51650808854339525</v>
      </c>
      <c r="EL139" s="52">
        <f t="shared" ca="1" si="294"/>
        <v>0.5703758810587799</v>
      </c>
      <c r="EM139" s="52">
        <f t="shared" ca="1" si="295"/>
        <v>0.63122908017578561</v>
      </c>
      <c r="EN139" s="52">
        <f t="shared" ca="1" si="296"/>
        <v>0.69855819188008805</v>
      </c>
      <c r="EO139" s="52">
        <f t="shared" ca="1" si="297"/>
        <v>0.77686895779194298</v>
      </c>
      <c r="EP139" s="52">
        <f t="shared" ca="1" si="298"/>
        <v>0.86926530132441215</v>
      </c>
      <c r="EQ139" s="52">
        <f t="shared" ca="1" si="299"/>
        <v>0.96314970990352999</v>
      </c>
      <c r="ER139" s="52">
        <f t="shared" ca="1" si="300"/>
        <v>0.94445701091569811</v>
      </c>
      <c r="ES139" s="52">
        <f t="shared" ca="1" si="301"/>
        <v>0.85945333293478399</v>
      </c>
      <c r="ET139" s="52">
        <f t="shared" ca="1" si="302"/>
        <v>0.78603262509238869</v>
      </c>
      <c r="EU139" s="52">
        <f t="shared" ca="1" si="303"/>
        <v>0.72656778314651072</v>
      </c>
      <c r="EV139" s="52">
        <f t="shared" ca="1" si="304"/>
        <v>0.68089767134767931</v>
      </c>
      <c r="EW139" s="52">
        <f t="shared" ca="1" si="305"/>
        <v>0.64213449807767009</v>
      </c>
      <c r="EX139" s="52">
        <f t="shared" ca="1" si="306"/>
        <v>0.62327121138982766</v>
      </c>
      <c r="EY139" s="52">
        <f t="shared" ca="1" si="307"/>
        <v>0.62026256697782645</v>
      </c>
      <c r="EZ139" s="52">
        <f t="shared" ca="1" si="308"/>
        <v>0.62166867370015721</v>
      </c>
      <c r="FA139" s="52">
        <f t="shared" ca="1" si="309"/>
        <v>0.63093785844852879</v>
      </c>
      <c r="FB139" s="52">
        <f t="shared" ca="1" si="310"/>
        <v>0.64314819852240201</v>
      </c>
      <c r="FC139" s="52">
        <f t="shared" ca="1" si="311"/>
        <v>0.65662437811964036</v>
      </c>
      <c r="FD139" s="52">
        <f t="shared" ca="1" si="312"/>
        <v>0.66485312365645921</v>
      </c>
      <c r="FE139" s="52">
        <f t="shared" ca="1" si="313"/>
        <v>0.68520695877761661</v>
      </c>
      <c r="FF139" s="52">
        <f t="shared" ca="1" si="314"/>
        <v>0.72322974049986433</v>
      </c>
      <c r="FG139" s="52">
        <f t="shared" ca="1" si="315"/>
        <v>0.77980629266980239</v>
      </c>
      <c r="FH139" s="52">
        <f t="shared" ca="1" si="316"/>
        <v>0.84797169865368893</v>
      </c>
      <c r="FI139" s="52">
        <f t="shared" ca="1" si="317"/>
        <v>0.9268092201480852</v>
      </c>
      <c r="FK139" s="52">
        <f t="shared" ca="1" si="318"/>
        <v>0.96314970990352999</v>
      </c>
      <c r="FL139" s="59">
        <f t="shared" ca="1" si="319"/>
        <v>12</v>
      </c>
      <c r="FM139" s="59" t="str">
        <f t="shared" ca="1" si="320"/>
        <v>Slope</v>
      </c>
      <c r="FN139" s="52">
        <f t="shared" ca="1" si="321"/>
        <v>0.6333333333333333</v>
      </c>
      <c r="FP139" s="52">
        <f t="shared" ca="1" si="322"/>
        <v>0.4893219429439144</v>
      </c>
      <c r="FQ139" s="52">
        <f t="shared" ca="1" si="323"/>
        <v>0.47888729967861382</v>
      </c>
      <c r="FR139" s="52">
        <f t="shared" ca="1" si="324"/>
        <v>0.461248175121585</v>
      </c>
      <c r="FS139" s="52">
        <f t="shared" ca="1" si="325"/>
        <v>0.44923090534121307</v>
      </c>
      <c r="FT139" s="52">
        <f t="shared" ca="1" si="326"/>
        <v>0.44482594432853539</v>
      </c>
      <c r="FU139" s="52">
        <f t="shared" ca="1" si="327"/>
        <v>0.44597432964842088</v>
      </c>
      <c r="FV139" s="52">
        <f t="shared" ca="1" si="328"/>
        <v>0.44994714062557617</v>
      </c>
      <c r="FW139" s="52">
        <f t="shared" ca="1" si="329"/>
        <v>0.45679196035292663</v>
      </c>
      <c r="FX139" s="52">
        <f t="shared" ca="1" si="330"/>
        <v>0.46596524894748403</v>
      </c>
      <c r="FY139" s="52">
        <f t="shared" ca="1" si="331"/>
        <v>0.47729717507114044</v>
      </c>
      <c r="FZ139" s="52">
        <f t="shared" ca="1" si="332"/>
        <v>0.49228965259731428</v>
      </c>
      <c r="GA139" s="52">
        <f t="shared" ca="1" si="333"/>
        <v>0.51197732266369289</v>
      </c>
      <c r="GB139" s="52">
        <f t="shared" ca="1" si="334"/>
        <v>0.53216101441228769</v>
      </c>
      <c r="GC139" s="52">
        <f t="shared" ca="1" si="335"/>
        <v>0.51481900363856603</v>
      </c>
      <c r="GD139" s="52">
        <f t="shared" ca="1" si="336"/>
        <v>0.47537333320048353</v>
      </c>
      <c r="GE139" s="52">
        <f t="shared" ca="1" si="337"/>
        <v>0.43978865280857399</v>
      </c>
      <c r="GF139" s="52">
        <f t="shared" ca="1" si="338"/>
        <v>0.40885592771550355</v>
      </c>
      <c r="GG139" s="52">
        <f t="shared" ca="1" si="339"/>
        <v>0.382521446004782</v>
      </c>
      <c r="GH139" s="52">
        <f t="shared" ca="1" si="340"/>
        <v>0.35848927713700113</v>
      </c>
      <c r="GI139" s="52">
        <f t="shared" ca="1" si="341"/>
        <v>0.34109040379660921</v>
      </c>
      <c r="GJ139" s="52">
        <f t="shared" ca="1" si="342"/>
        <v>0.32897641121483101</v>
      </c>
      <c r="GK139" s="52">
        <f t="shared" ca="1" si="343"/>
        <v>0.31833400234449682</v>
      </c>
      <c r="GL139" s="52">
        <f t="shared" ca="1" si="344"/>
        <v>0.31031261948284294</v>
      </c>
      <c r="GM139" s="52">
        <f t="shared" ca="1" si="345"/>
        <v>0.30327162172968958</v>
      </c>
      <c r="GN139" s="52">
        <f t="shared" ca="1" si="346"/>
        <v>0.29665257048432453</v>
      </c>
      <c r="GO139" s="52">
        <f t="shared" ca="1" si="347"/>
        <v>0.28828437455215306</v>
      </c>
      <c r="GP139" s="52">
        <f t="shared" ca="1" si="348"/>
        <v>0.2839578751480944</v>
      </c>
      <c r="GQ139" s="52">
        <f t="shared" ca="1" si="349"/>
        <v>0.28552102461106588</v>
      </c>
      <c r="GR139" s="52">
        <f t="shared" ca="1" si="350"/>
        <v>0.29326876422326742</v>
      </c>
      <c r="GS139" s="52">
        <f t="shared" ca="1" si="351"/>
        <v>0.30487945510678516</v>
      </c>
      <c r="GT139" s="52">
        <f t="shared" ca="1" si="352"/>
        <v>0.32004751782713953</v>
      </c>
      <c r="GV139" s="52">
        <f t="shared" ca="1" si="353"/>
        <v>0.53216101441228769</v>
      </c>
      <c r="GW139" s="59">
        <f t="shared" ca="1" si="354"/>
        <v>12</v>
      </c>
      <c r="GX139" s="52">
        <f t="shared" ca="1" si="355"/>
        <v>0.96314970990352999</v>
      </c>
      <c r="GY139" s="52" t="str">
        <f t="shared" ca="1" si="356"/>
        <v>Slope</v>
      </c>
      <c r="GZ139" s="52">
        <f t="shared" ca="1" si="357"/>
        <v>0.6333333333333333</v>
      </c>
      <c r="HB139" s="58">
        <f t="shared" si="358"/>
        <v>6.9403123855590804E-2</v>
      </c>
      <c r="HC139" s="58"/>
      <c r="HE139" s="52">
        <f t="shared" si="359"/>
        <v>0.65645453691482558</v>
      </c>
      <c r="HF139" s="52">
        <f t="shared" si="360"/>
        <v>0</v>
      </c>
      <c r="HH139" s="52">
        <f t="shared" ca="1" si="361"/>
        <v>0.96314970990352999</v>
      </c>
      <c r="HI139" s="52" t="str">
        <f t="shared" ca="1" si="362"/>
        <v>Slope</v>
      </c>
      <c r="HJ139" s="59">
        <f t="shared" ca="1" si="363"/>
        <v>2</v>
      </c>
      <c r="HK139" s="52">
        <f t="shared" ca="1" si="364"/>
        <v>0.6333333333333333</v>
      </c>
      <c r="HL139" s="52">
        <f t="shared" si="365"/>
        <v>0</v>
      </c>
      <c r="HM139" s="52">
        <f t="shared" si="366"/>
        <v>20</v>
      </c>
      <c r="HN139" s="52">
        <f t="shared" si="367"/>
        <v>-20</v>
      </c>
      <c r="HP139" s="52">
        <f t="shared" si="375"/>
        <v>5.4398387670516989E-4</v>
      </c>
      <c r="HR139" s="52">
        <f t="shared" si="368"/>
        <v>1.7938892982589006E-4</v>
      </c>
      <c r="HS139">
        <f t="shared" si="369"/>
        <v>2.7347524669732071E-3</v>
      </c>
    </row>
    <row r="140" spans="1:227" x14ac:dyDescent="0.2">
      <c r="A140" s="45">
        <v>102</v>
      </c>
      <c r="B140" s="35">
        <f t="shared" si="214"/>
        <v>1.1689814814814828E-2</v>
      </c>
      <c r="C140" s="28">
        <v>-6.9403123855590803</v>
      </c>
      <c r="D140" s="95">
        <v>0</v>
      </c>
      <c r="E140" s="95">
        <v>999999</v>
      </c>
      <c r="F140" s="37">
        <f t="shared" si="379"/>
        <v>166666.5</v>
      </c>
      <c r="G140" s="38">
        <f t="shared" si="382"/>
        <v>0</v>
      </c>
      <c r="H140" s="102">
        <v>20</v>
      </c>
      <c r="I140" s="102">
        <v>2000</v>
      </c>
      <c r="J140" s="28">
        <v>-7.6021683216094997</v>
      </c>
      <c r="K140" s="126">
        <f t="shared" si="383"/>
        <v>-7.6021683216094996E-2</v>
      </c>
      <c r="L140" s="30">
        <f t="shared" si="380"/>
        <v>-7.6021683216094996E-2</v>
      </c>
      <c r="M140" s="101">
        <f t="shared" si="381"/>
        <v>-6.9403123855590803</v>
      </c>
      <c r="N140" s="103">
        <f t="shared" si="215"/>
        <v>3.3092796802520986E-4</v>
      </c>
      <c r="AD140" s="52">
        <f t="shared" ca="1" si="378"/>
        <v>0.99020448834124053</v>
      </c>
      <c r="AE140" s="52">
        <f t="shared" ca="1" si="378"/>
        <v>0.99999999999999967</v>
      </c>
      <c r="AF140" s="52">
        <f t="shared" ca="1" si="378"/>
        <v>0.98937332177297677</v>
      </c>
      <c r="AG140" s="52">
        <f t="shared" ca="1" si="207"/>
        <v>0.95867443701192478</v>
      </c>
      <c r="AH140" s="52">
        <f t="shared" ca="1" si="207"/>
        <v>0.90433295486821652</v>
      </c>
      <c r="AI140" s="52">
        <f t="shared" ca="1" si="207"/>
        <v>0.83214158442609065</v>
      </c>
      <c r="AJ140" s="52">
        <f t="shared" ca="1" si="207"/>
        <v>0.74006661215231584</v>
      </c>
      <c r="AK140" s="52">
        <f t="shared" ca="1" si="208"/>
        <v>0.62802504726075048</v>
      </c>
      <c r="AL140" s="52">
        <f t="shared" ca="1" si="208"/>
        <v>0.50036371543836777</v>
      </c>
      <c r="AM140" s="52">
        <f t="shared" ca="1" si="208"/>
        <v>0.35080046692339623</v>
      </c>
      <c r="AN140" s="52">
        <f t="shared" ca="1" si="208"/>
        <v>0.17992297835254878</v>
      </c>
      <c r="AO140" s="52">
        <f t="shared" ca="1" si="209"/>
        <v>-8.9550852734441785E-3</v>
      </c>
      <c r="AP140" s="52">
        <f t="shared" ca="1" si="209"/>
        <v>-0.20418318054028459</v>
      </c>
      <c r="AQ140" s="52">
        <f t="shared" ca="1" si="209"/>
        <v>-0.38216393804448762</v>
      </c>
      <c r="AR140" s="52">
        <f t="shared" ca="1" si="209"/>
        <v>-0.53640371401970721</v>
      </c>
      <c r="AS140" s="52">
        <f t="shared" ca="1" si="210"/>
        <v>-0.66562568703462532</v>
      </c>
      <c r="AT140" s="52">
        <f t="shared" ca="1" si="210"/>
        <v>-0.77217884274885784</v>
      </c>
      <c r="AU140" s="52">
        <f t="shared" ca="1" si="210"/>
        <v>-0.85652943187384067</v>
      </c>
      <c r="AV140" s="52">
        <f t="shared" ca="1" si="210"/>
        <v>-0.89562096728239371</v>
      </c>
      <c r="AW140" s="52">
        <f t="shared" ca="1" si="211"/>
        <v>-0.89851664692568656</v>
      </c>
      <c r="AX140" s="52">
        <f t="shared" ca="1" si="211"/>
        <v>-0.88625291939981465</v>
      </c>
      <c r="AY140" s="52">
        <f t="shared" ca="1" si="211"/>
        <v>-0.85777376718038811</v>
      </c>
      <c r="AZ140" s="52">
        <f t="shared" ca="1" si="211"/>
        <v>-0.81695949190200268</v>
      </c>
      <c r="BA140" s="52">
        <f t="shared" ca="1" si="212"/>
        <v>-0.76620680059297919</v>
      </c>
      <c r="BB140" s="52">
        <f t="shared" ca="1" si="212"/>
        <v>-0.70358110224835191</v>
      </c>
      <c r="BC140" s="52">
        <f t="shared" ca="1" si="212"/>
        <v>-0.61729816685031547</v>
      </c>
      <c r="BD140" s="52">
        <f t="shared" ca="1" si="212"/>
        <v>-0.50158219280478611</v>
      </c>
      <c r="BE140" s="52">
        <f t="shared" ca="1" si="213"/>
        <v>-0.35662772435090889</v>
      </c>
      <c r="BF140" s="52">
        <f t="shared" ca="1" si="213"/>
        <v>-0.18678243005316736</v>
      </c>
      <c r="BG140" s="52">
        <f t="shared" ca="1" si="213"/>
        <v>5.8380726343121138E-3</v>
      </c>
      <c r="BH140" s="52">
        <f t="shared" ca="1" si="213"/>
        <v>0.21281788193466417</v>
      </c>
      <c r="BJ140" s="52">
        <f t="shared" si="217"/>
        <v>-3.8010841608047499E-3</v>
      </c>
      <c r="BK140" s="52">
        <f t="shared" si="218"/>
        <v>5.8320395125737116E-3</v>
      </c>
      <c r="BL140" s="52">
        <f t="shared" si="219"/>
        <v>2.9160197562868559E-4</v>
      </c>
      <c r="BM140" s="52">
        <f t="shared" si="220"/>
        <v>2.9160197562868559E-4</v>
      </c>
      <c r="BN140" s="52">
        <f t="shared" si="221"/>
        <v>0</v>
      </c>
      <c r="BO140" s="52">
        <f t="shared" si="222"/>
        <v>0</v>
      </c>
      <c r="BP140" s="52">
        <f t="shared" si="223"/>
        <v>2.7936758515777617E-3</v>
      </c>
      <c r="BQ140" s="52">
        <f t="shared" si="224"/>
        <v>0.05</v>
      </c>
      <c r="BS140" s="52">
        <f t="shared" ca="1" si="225"/>
        <v>0.56361991091961827</v>
      </c>
      <c r="BT140" s="52">
        <f t="shared" ca="1" si="226"/>
        <v>0.58320395125737123</v>
      </c>
      <c r="BU140" s="52">
        <f t="shared" ca="1" si="227"/>
        <v>0.58592242726515387</v>
      </c>
      <c r="BV140" s="52">
        <f t="shared" ca="1" si="228"/>
        <v>0.56580397696985363</v>
      </c>
      <c r="BW140" s="52">
        <f t="shared" ca="1" si="229"/>
        <v>0.52902548767686364</v>
      </c>
      <c r="BX140" s="52">
        <f t="shared" ca="1" si="230"/>
        <v>0.48377372141206459</v>
      </c>
      <c r="BY140" s="52">
        <f t="shared" ca="1" si="231"/>
        <v>0.42990592889667989</v>
      </c>
      <c r="BZ140" s="52">
        <f t="shared" ca="1" si="232"/>
        <v>0.36905272977967418</v>
      </c>
      <c r="CA140" s="52">
        <f t="shared" ca="1" si="233"/>
        <v>0.30172361807537174</v>
      </c>
      <c r="CB140" s="52">
        <f t="shared" ca="1" si="234"/>
        <v>0.22341285216351683</v>
      </c>
      <c r="CC140" s="52">
        <f t="shared" ca="1" si="235"/>
        <v>0.13101650863104766</v>
      </c>
      <c r="CD140" s="52">
        <f t="shared" ca="1" si="236"/>
        <v>3.7132100051929857E-2</v>
      </c>
      <c r="CE140" s="52">
        <f t="shared" ca="1" si="237"/>
        <v>-5.5261179128842056E-2</v>
      </c>
      <c r="CF140" s="52">
        <f t="shared" ca="1" si="238"/>
        <v>-0.14026485710975625</v>
      </c>
      <c r="CG140" s="52">
        <f t="shared" ca="1" si="239"/>
        <v>-0.21368556495215146</v>
      </c>
      <c r="CH140" s="52">
        <f t="shared" ca="1" si="240"/>
        <v>-0.27315040689802944</v>
      </c>
      <c r="CI140" s="52">
        <f t="shared" ca="1" si="241"/>
        <v>-0.31882051869686096</v>
      </c>
      <c r="CJ140" s="52">
        <f t="shared" ca="1" si="242"/>
        <v>-0.35758369196687012</v>
      </c>
      <c r="CK140" s="52">
        <f t="shared" ca="1" si="243"/>
        <v>-0.37644697865471255</v>
      </c>
      <c r="CL140" s="52">
        <f t="shared" ca="1" si="244"/>
        <v>-0.37945562306671377</v>
      </c>
      <c r="CM140" s="52">
        <f t="shared" ca="1" si="245"/>
        <v>-0.378049516344383</v>
      </c>
      <c r="CN140" s="52">
        <f t="shared" ca="1" si="246"/>
        <v>-0.36878033159601137</v>
      </c>
      <c r="CO140" s="52">
        <f t="shared" ca="1" si="247"/>
        <v>-0.3565699915221382</v>
      </c>
      <c r="CP140" s="52">
        <f t="shared" ca="1" si="248"/>
        <v>-0.34309381192489985</v>
      </c>
      <c r="CQ140" s="52">
        <f t="shared" ca="1" si="249"/>
        <v>-0.33486506638808106</v>
      </c>
      <c r="CR140" s="52">
        <f t="shared" ca="1" si="250"/>
        <v>-0.3145112312669236</v>
      </c>
      <c r="CS140" s="52">
        <f t="shared" ca="1" si="251"/>
        <v>-0.27648844954467588</v>
      </c>
      <c r="CT140" s="52">
        <f t="shared" ca="1" si="252"/>
        <v>-0.21991189737473774</v>
      </c>
      <c r="CU140" s="52">
        <f t="shared" ca="1" si="253"/>
        <v>-0.1517464913908512</v>
      </c>
      <c r="CV140" s="52">
        <f t="shared" ca="1" si="254"/>
        <v>-7.2908969896454956E-2</v>
      </c>
      <c r="CW140" s="52">
        <f t="shared" ca="1" si="255"/>
        <v>1.4773060597719686E-2</v>
      </c>
      <c r="CY140" s="51" t="str">
        <f t="shared" ca="1" si="256"/>
        <v>Slope</v>
      </c>
      <c r="CZ140" s="51" t="str">
        <f t="shared" ca="1" si="257"/>
        <v>Slope</v>
      </c>
      <c r="DA140" s="51" t="str">
        <f t="shared" ca="1" si="258"/>
        <v>Slope</v>
      </c>
      <c r="DB140" s="51" t="str">
        <f t="shared" ca="1" si="259"/>
        <v>Slope</v>
      </c>
      <c r="DC140" s="51" t="str">
        <f t="shared" ca="1" si="260"/>
        <v>Slope</v>
      </c>
      <c r="DD140" s="51" t="str">
        <f t="shared" ca="1" si="261"/>
        <v>Slope</v>
      </c>
      <c r="DE140" s="51" t="str">
        <f t="shared" ca="1" si="262"/>
        <v>Slope</v>
      </c>
      <c r="DF140" s="51" t="str">
        <f t="shared" ca="1" si="263"/>
        <v>Slope</v>
      </c>
      <c r="DG140" s="51" t="str">
        <f t="shared" ca="1" si="264"/>
        <v>Slope</v>
      </c>
      <c r="DH140" s="51" t="str">
        <f t="shared" ca="1" si="265"/>
        <v>Slope</v>
      </c>
      <c r="DI140" s="51" t="str">
        <f t="shared" ca="1" si="266"/>
        <v>Slope</v>
      </c>
      <c r="DJ140" s="51" t="str">
        <f t="shared" ca="1" si="267"/>
        <v>Slope</v>
      </c>
      <c r="DK140" s="51" t="str">
        <f t="shared" ca="1" si="268"/>
        <v>Slope</v>
      </c>
      <c r="DL140" s="51" t="str">
        <f t="shared" ca="1" si="269"/>
        <v>Slope</v>
      </c>
      <c r="DM140" s="51" t="str">
        <f t="shared" ca="1" si="270"/>
        <v>Slope</v>
      </c>
      <c r="DN140" s="51" t="str">
        <f t="shared" ca="1" si="271"/>
        <v>Slope</v>
      </c>
      <c r="DO140" s="51" t="str">
        <f t="shared" ca="1" si="272"/>
        <v>Slope</v>
      </c>
      <c r="DP140" s="51" t="str">
        <f t="shared" ca="1" si="273"/>
        <v>Slope</v>
      </c>
      <c r="DQ140" s="51" t="str">
        <f t="shared" ca="1" si="274"/>
        <v>Slope</v>
      </c>
      <c r="DR140" s="51" t="str">
        <f t="shared" ca="1" si="275"/>
        <v>Slope</v>
      </c>
      <c r="DS140" s="51" t="str">
        <f t="shared" ca="1" si="276"/>
        <v>Slope</v>
      </c>
      <c r="DT140" s="51" t="str">
        <f t="shared" ca="1" si="277"/>
        <v>Slope</v>
      </c>
      <c r="DU140" s="51" t="str">
        <f t="shared" ca="1" si="278"/>
        <v>Slope</v>
      </c>
      <c r="DV140" s="51" t="str">
        <f t="shared" ca="1" si="279"/>
        <v>Slope</v>
      </c>
      <c r="DW140" s="51" t="str">
        <f t="shared" ca="1" si="280"/>
        <v>Slope</v>
      </c>
      <c r="DX140" s="51" t="str">
        <f t="shared" ca="1" si="281"/>
        <v>Slope</v>
      </c>
      <c r="DY140" s="51" t="str">
        <f t="shared" ca="1" si="282"/>
        <v>Slope</v>
      </c>
      <c r="DZ140" s="51" t="str">
        <f t="shared" ca="1" si="283"/>
        <v>Slope</v>
      </c>
      <c r="EA140" s="51" t="str">
        <f t="shared" ca="1" si="284"/>
        <v>Slope</v>
      </c>
      <c r="EB140" s="51" t="str">
        <f t="shared" ca="1" si="285"/>
        <v>Slope</v>
      </c>
      <c r="EC140" s="51" t="str">
        <f t="shared" ca="1" si="286"/>
        <v>Slope</v>
      </c>
      <c r="EE140" s="52">
        <f t="shared" ca="1" si="287"/>
        <v>0.43667169105601045</v>
      </c>
      <c r="EF140" s="52">
        <f t="shared" ca="1" si="288"/>
        <v>0.41708765071825749</v>
      </c>
      <c r="EG140" s="52">
        <f t="shared" ca="1" si="289"/>
        <v>0.41436917471047485</v>
      </c>
      <c r="EH140" s="52">
        <f t="shared" ca="1" si="290"/>
        <v>0.43448762500577509</v>
      </c>
      <c r="EI140" s="52">
        <f t="shared" ca="1" si="291"/>
        <v>0.47126611429876508</v>
      </c>
      <c r="EJ140" s="52">
        <f t="shared" ca="1" si="292"/>
        <v>0.51651788056356407</v>
      </c>
      <c r="EK140" s="52">
        <f t="shared" ca="1" si="293"/>
        <v>0.57038567307894872</v>
      </c>
      <c r="EL140" s="52">
        <f t="shared" ca="1" si="294"/>
        <v>0.63123887219595454</v>
      </c>
      <c r="EM140" s="52">
        <f t="shared" ca="1" si="295"/>
        <v>0.69856798390025698</v>
      </c>
      <c r="EN140" s="52">
        <f t="shared" ca="1" si="296"/>
        <v>0.77687874981211191</v>
      </c>
      <c r="EO140" s="52">
        <f t="shared" ca="1" si="297"/>
        <v>0.86927509334458097</v>
      </c>
      <c r="EP140" s="52">
        <f t="shared" ca="1" si="298"/>
        <v>0.96315950192369881</v>
      </c>
      <c r="EQ140" s="52">
        <f t="shared" ca="1" si="299"/>
        <v>0.94444721889552929</v>
      </c>
      <c r="ER140" s="52">
        <f t="shared" ca="1" si="300"/>
        <v>0.85944354091461506</v>
      </c>
      <c r="ES140" s="52">
        <f t="shared" ca="1" si="301"/>
        <v>0.78602283307221987</v>
      </c>
      <c r="ET140" s="52">
        <f t="shared" ca="1" si="302"/>
        <v>0.7265579911263419</v>
      </c>
      <c r="EU140" s="52">
        <f t="shared" ca="1" si="303"/>
        <v>0.68088787932751038</v>
      </c>
      <c r="EV140" s="52">
        <f t="shared" ca="1" si="304"/>
        <v>0.64212470605750127</v>
      </c>
      <c r="EW140" s="52">
        <f t="shared" ca="1" si="305"/>
        <v>0.62326141936965884</v>
      </c>
      <c r="EX140" s="52">
        <f t="shared" ca="1" si="306"/>
        <v>0.62025277495765763</v>
      </c>
      <c r="EY140" s="52">
        <f t="shared" ca="1" si="307"/>
        <v>0.6216588816799884</v>
      </c>
      <c r="EZ140" s="52">
        <f t="shared" ca="1" si="308"/>
        <v>0.63092806642835997</v>
      </c>
      <c r="FA140" s="52">
        <f t="shared" ca="1" si="309"/>
        <v>0.6431384065022332</v>
      </c>
      <c r="FB140" s="52">
        <f t="shared" ca="1" si="310"/>
        <v>0.65661458609947143</v>
      </c>
      <c r="FC140" s="52">
        <f t="shared" ca="1" si="311"/>
        <v>0.66484333163629028</v>
      </c>
      <c r="FD140" s="52">
        <f t="shared" ca="1" si="312"/>
        <v>0.68519716675744768</v>
      </c>
      <c r="FE140" s="52">
        <f t="shared" ca="1" si="313"/>
        <v>0.72321994847969551</v>
      </c>
      <c r="FF140" s="52">
        <f t="shared" ca="1" si="314"/>
        <v>0.77979650064963357</v>
      </c>
      <c r="FG140" s="52">
        <f t="shared" ca="1" si="315"/>
        <v>0.84796190663352011</v>
      </c>
      <c r="FH140" s="52">
        <f t="shared" ca="1" si="316"/>
        <v>0.92679942812791638</v>
      </c>
      <c r="FI140" s="52">
        <f t="shared" ca="1" si="317"/>
        <v>0.98551854137790895</v>
      </c>
      <c r="FK140" s="52">
        <f t="shared" ca="1" si="318"/>
        <v>0.98551854137790895</v>
      </c>
      <c r="FL140" s="59">
        <f t="shared" ca="1" si="319"/>
        <v>30</v>
      </c>
      <c r="FM140" s="59" t="str">
        <f t="shared" ca="1" si="320"/>
        <v>Slope</v>
      </c>
      <c r="FN140" s="52">
        <f t="shared" ca="1" si="321"/>
        <v>3.3333333333333326E-2</v>
      </c>
      <c r="FP140" s="52">
        <f t="shared" ca="1" si="322"/>
        <v>0.47889056368533678</v>
      </c>
      <c r="FQ140" s="52">
        <f t="shared" ca="1" si="323"/>
        <v>0.47236255023941914</v>
      </c>
      <c r="FR140" s="52">
        <f t="shared" ca="1" si="324"/>
        <v>0.4603452804590471</v>
      </c>
      <c r="FS140" s="52">
        <f t="shared" ca="1" si="325"/>
        <v>0.45594031944636948</v>
      </c>
      <c r="FT140" s="52">
        <f t="shared" ca="1" si="326"/>
        <v>0.45708870476625502</v>
      </c>
      <c r="FU140" s="52">
        <f t="shared" ca="1" si="327"/>
        <v>0.4610615157434102</v>
      </c>
      <c r="FV140" s="52">
        <f t="shared" ca="1" si="328"/>
        <v>0.46790633547076066</v>
      </c>
      <c r="FW140" s="52">
        <f t="shared" ca="1" si="329"/>
        <v>0.47707962406531818</v>
      </c>
      <c r="FX140" s="52">
        <f t="shared" ca="1" si="330"/>
        <v>0.48841155018897453</v>
      </c>
      <c r="FY140" s="52">
        <f t="shared" ca="1" si="331"/>
        <v>0.50340402771514836</v>
      </c>
      <c r="FZ140" s="52">
        <f t="shared" ca="1" si="332"/>
        <v>0.52309169778152698</v>
      </c>
      <c r="GA140" s="52">
        <f t="shared" ca="1" si="333"/>
        <v>0.54327538953012178</v>
      </c>
      <c r="GB140" s="52">
        <f t="shared" ca="1" si="334"/>
        <v>0.5259268507429542</v>
      </c>
      <c r="GC140" s="52">
        <f t="shared" ca="1" si="335"/>
        <v>0.48648118030487164</v>
      </c>
      <c r="GD140" s="52">
        <f t="shared" ca="1" si="336"/>
        <v>0.45089649991296216</v>
      </c>
      <c r="GE140" s="52">
        <f t="shared" ca="1" si="337"/>
        <v>0.41996377481989172</v>
      </c>
      <c r="GF140" s="52">
        <f t="shared" ca="1" si="338"/>
        <v>0.39362929310917011</v>
      </c>
      <c r="GG140" s="52">
        <f t="shared" ca="1" si="339"/>
        <v>0.3695971242413893</v>
      </c>
      <c r="GH140" s="52">
        <f t="shared" ca="1" si="340"/>
        <v>0.35219825090099738</v>
      </c>
      <c r="GI140" s="52">
        <f t="shared" ca="1" si="341"/>
        <v>0.34008425831921918</v>
      </c>
      <c r="GJ140" s="52">
        <f t="shared" ca="1" si="342"/>
        <v>0.32944184944888499</v>
      </c>
      <c r="GK140" s="52">
        <f t="shared" ca="1" si="343"/>
        <v>0.32142046658723111</v>
      </c>
      <c r="GL140" s="52">
        <f t="shared" ca="1" si="344"/>
        <v>0.31437946883407775</v>
      </c>
      <c r="GM140" s="52">
        <f t="shared" ca="1" si="345"/>
        <v>0.3077604175887127</v>
      </c>
      <c r="GN140" s="52">
        <f t="shared" ca="1" si="346"/>
        <v>0.29939222165654117</v>
      </c>
      <c r="GO140" s="52">
        <f t="shared" ca="1" si="347"/>
        <v>0.29506572225248251</v>
      </c>
      <c r="GP140" s="52">
        <f t="shared" ca="1" si="348"/>
        <v>0.29662887171545405</v>
      </c>
      <c r="GQ140" s="52">
        <f t="shared" ca="1" si="349"/>
        <v>0.30437661132765564</v>
      </c>
      <c r="GR140" s="52">
        <f t="shared" ca="1" si="350"/>
        <v>0.31598730221117333</v>
      </c>
      <c r="GS140" s="52">
        <f t="shared" ca="1" si="351"/>
        <v>0.33115536493152764</v>
      </c>
      <c r="GT140" s="52">
        <f t="shared" ca="1" si="352"/>
        <v>0.33961729157041409</v>
      </c>
      <c r="GV140" s="52">
        <f t="shared" ca="1" si="353"/>
        <v>0.54327538953012178</v>
      </c>
      <c r="GW140" s="59">
        <f t="shared" ca="1" si="354"/>
        <v>11</v>
      </c>
      <c r="GX140" s="52">
        <f t="shared" ca="1" si="355"/>
        <v>0.96315950192369881</v>
      </c>
      <c r="GY140" s="52" t="str">
        <f t="shared" ca="1" si="356"/>
        <v>Slope</v>
      </c>
      <c r="GZ140" s="52">
        <f t="shared" ca="1" si="357"/>
        <v>0.66666666666666674</v>
      </c>
      <c r="HB140" s="58">
        <f t="shared" si="358"/>
        <v>7.6021683216094996E-2</v>
      </c>
      <c r="HC140" s="58"/>
      <c r="HE140" s="52">
        <f t="shared" si="359"/>
        <v>0.62369266808032975</v>
      </c>
      <c r="HF140" s="52">
        <f t="shared" si="360"/>
        <v>0</v>
      </c>
      <c r="HH140" s="52">
        <f t="shared" ca="1" si="361"/>
        <v>0.96315950192369881</v>
      </c>
      <c r="HI140" s="52" t="str">
        <f t="shared" ca="1" si="362"/>
        <v>Slope</v>
      </c>
      <c r="HJ140" s="59">
        <f t="shared" ca="1" si="363"/>
        <v>2</v>
      </c>
      <c r="HK140" s="52">
        <f t="shared" ca="1" si="364"/>
        <v>0.66666666666666674</v>
      </c>
      <c r="HL140" s="52">
        <f t="shared" si="365"/>
        <v>0</v>
      </c>
      <c r="HM140" s="52">
        <f t="shared" si="366"/>
        <v>20</v>
      </c>
      <c r="HN140" s="52">
        <f t="shared" si="367"/>
        <v>-20</v>
      </c>
      <c r="HP140" s="52">
        <f t="shared" si="375"/>
        <v>3.3092796802520986E-4</v>
      </c>
      <c r="HR140" s="52">
        <f t="shared" si="368"/>
        <v>1.7186753896076789E-4</v>
      </c>
      <c r="HS140">
        <f t="shared" si="369"/>
        <v>2.7936758515777617E-3</v>
      </c>
    </row>
    <row r="141" spans="1:227" x14ac:dyDescent="0.2">
      <c r="A141" s="45">
        <v>103</v>
      </c>
      <c r="B141" s="35">
        <f t="shared" si="214"/>
        <v>1.1805555555555569E-2</v>
      </c>
      <c r="C141" s="28">
        <v>-7.6021683216094997</v>
      </c>
      <c r="D141" s="95">
        <v>0</v>
      </c>
      <c r="E141" s="95">
        <v>999999</v>
      </c>
      <c r="F141" s="37">
        <f t="shared" si="379"/>
        <v>166666.5</v>
      </c>
      <c r="G141" s="38">
        <f t="shared" si="382"/>
        <v>0</v>
      </c>
      <c r="H141" s="102">
        <v>20</v>
      </c>
      <c r="I141" s="102">
        <v>2000</v>
      </c>
      <c r="J141" s="28">
        <v>-7.9279726743698102</v>
      </c>
      <c r="K141" s="126">
        <f t="shared" si="383"/>
        <v>-7.9279726743698112E-2</v>
      </c>
      <c r="L141" s="30">
        <f t="shared" si="380"/>
        <v>-7.9279726743698112E-2</v>
      </c>
      <c r="M141" s="101">
        <f t="shared" si="381"/>
        <v>-7.6021683216094997</v>
      </c>
      <c r="N141" s="103">
        <f t="shared" si="215"/>
        <v>1.629021763801552E-4</v>
      </c>
      <c r="AD141" s="52">
        <f t="shared" ca="1" si="378"/>
        <v>0.98937332177297699</v>
      </c>
      <c r="AE141" s="52">
        <f t="shared" ca="1" si="378"/>
        <v>1</v>
      </c>
      <c r="AF141" s="52">
        <f t="shared" ca="1" si="378"/>
        <v>0.98480279533755177</v>
      </c>
      <c r="AG141" s="52">
        <f t="shared" ca="1" si="207"/>
        <v>0.94223596369158402</v>
      </c>
      <c r="AH141" s="52">
        <f t="shared" ca="1" si="207"/>
        <v>0.87662567522066293</v>
      </c>
      <c r="AI141" s="52">
        <f t="shared" ca="1" si="207"/>
        <v>0.79202900598629589</v>
      </c>
      <c r="AJ141" s="52">
        <f t="shared" ca="1" si="207"/>
        <v>0.6874967841118248</v>
      </c>
      <c r="AK141" s="52">
        <f t="shared" ca="1" si="208"/>
        <v>0.56527228637442695</v>
      </c>
      <c r="AL141" s="52">
        <f t="shared" ca="1" si="208"/>
        <v>0.4229018410587328</v>
      </c>
      <c r="AM141" s="52">
        <f t="shared" ca="1" si="208"/>
        <v>0.25335473835818806</v>
      </c>
      <c r="AN141" s="52">
        <f t="shared" ca="1" si="208"/>
        <v>6.423076205893595E-2</v>
      </c>
      <c r="AO141" s="52">
        <f t="shared" ca="1" si="209"/>
        <v>-0.13119254894259544</v>
      </c>
      <c r="AP141" s="52">
        <f t="shared" ca="1" si="209"/>
        <v>-0.31208373164180442</v>
      </c>
      <c r="AQ141" s="52">
        <f t="shared" ca="1" si="209"/>
        <v>-0.47139810542593746</v>
      </c>
      <c r="AR141" s="52">
        <f t="shared" ca="1" si="209"/>
        <v>-0.60747871008488574</v>
      </c>
      <c r="AS141" s="52">
        <f t="shared" ca="1" si="210"/>
        <v>-0.7197926168509956</v>
      </c>
      <c r="AT141" s="52">
        <f t="shared" ca="1" si="210"/>
        <v>-0.81775398613275974</v>
      </c>
      <c r="AU141" s="52">
        <f t="shared" ca="1" si="210"/>
        <v>-0.87560703214726765</v>
      </c>
      <c r="AV141" s="52">
        <f t="shared" ca="1" si="210"/>
        <v>-0.89680921634908606</v>
      </c>
      <c r="AW141" s="52">
        <f t="shared" ca="1" si="211"/>
        <v>-0.89591509365667188</v>
      </c>
      <c r="AX141" s="52">
        <f t="shared" ca="1" si="211"/>
        <v>-0.87763559892195309</v>
      </c>
      <c r="AY141" s="52">
        <f t="shared" ca="1" si="211"/>
        <v>-0.8472814702322502</v>
      </c>
      <c r="AZ141" s="52">
        <f t="shared" ca="1" si="211"/>
        <v>-0.80828187297067811</v>
      </c>
      <c r="BA141" s="52">
        <f t="shared" ca="1" si="212"/>
        <v>-0.75972652402568508</v>
      </c>
      <c r="BB141" s="52">
        <f t="shared" ca="1" si="212"/>
        <v>-0.68653352866379036</v>
      </c>
      <c r="BC141" s="52">
        <f t="shared" ca="1" si="212"/>
        <v>-0.57952548438998319</v>
      </c>
      <c r="BD141" s="52">
        <f t="shared" ca="1" si="212"/>
        <v>-0.4390560076032759</v>
      </c>
      <c r="BE141" s="52">
        <f t="shared" ca="1" si="213"/>
        <v>-0.26943389425621855</v>
      </c>
      <c r="BF141" s="52">
        <f t="shared" ca="1" si="213"/>
        <v>-7.3905188555644707E-2</v>
      </c>
      <c r="BG141" s="52">
        <f t="shared" ca="1" si="213"/>
        <v>0.1358026227447775</v>
      </c>
      <c r="BH141" s="52">
        <f t="shared" ca="1" si="213"/>
        <v>0.3465390728744473</v>
      </c>
      <c r="BJ141" s="52">
        <f t="shared" si="217"/>
        <v>-3.9639863371849051E-3</v>
      </c>
      <c r="BK141" s="52">
        <f t="shared" si="218"/>
        <v>5.8592242726515382E-3</v>
      </c>
      <c r="BL141" s="52">
        <f t="shared" si="219"/>
        <v>2.9296121363257696E-4</v>
      </c>
      <c r="BM141" s="52">
        <f t="shared" si="220"/>
        <v>2.9296121363257696E-4</v>
      </c>
      <c r="BN141" s="52">
        <f t="shared" si="221"/>
        <v>0</v>
      </c>
      <c r="BO141" s="52">
        <f t="shared" si="222"/>
        <v>0</v>
      </c>
      <c r="BP141" s="52">
        <f t="shared" si="223"/>
        <v>2.8013761371051596E-3</v>
      </c>
      <c r="BQ141" s="52">
        <f t="shared" si="224"/>
        <v>0.05</v>
      </c>
      <c r="BS141" s="52">
        <f t="shared" ca="1" si="225"/>
        <v>0.58320395125737123</v>
      </c>
      <c r="BT141" s="52">
        <f t="shared" ca="1" si="226"/>
        <v>0.58592242726515387</v>
      </c>
      <c r="BU141" s="52">
        <f t="shared" ca="1" si="227"/>
        <v>0.56580397696985363</v>
      </c>
      <c r="BV141" s="52">
        <f t="shared" ca="1" si="228"/>
        <v>0.52902548767686364</v>
      </c>
      <c r="BW141" s="52">
        <f t="shared" ca="1" si="229"/>
        <v>0.48377372141206459</v>
      </c>
      <c r="BX141" s="52">
        <f t="shared" ca="1" si="230"/>
        <v>0.42990592889667989</v>
      </c>
      <c r="BY141" s="52">
        <f t="shared" ca="1" si="231"/>
        <v>0.36905272977967418</v>
      </c>
      <c r="BZ141" s="52">
        <f t="shared" ca="1" si="232"/>
        <v>0.30172361807537174</v>
      </c>
      <c r="CA141" s="52">
        <f t="shared" ca="1" si="233"/>
        <v>0.22341285216351683</v>
      </c>
      <c r="CB141" s="52">
        <f t="shared" ca="1" si="234"/>
        <v>0.13101650863104766</v>
      </c>
      <c r="CC141" s="52">
        <f t="shared" ca="1" si="235"/>
        <v>3.7132100051929857E-2</v>
      </c>
      <c r="CD141" s="52">
        <f t="shared" ca="1" si="236"/>
        <v>-5.5261179128842056E-2</v>
      </c>
      <c r="CE141" s="52">
        <f t="shared" ca="1" si="237"/>
        <v>-0.14026485710975625</v>
      </c>
      <c r="CF141" s="52">
        <f t="shared" ca="1" si="238"/>
        <v>-0.21368556495215146</v>
      </c>
      <c r="CG141" s="52">
        <f t="shared" ca="1" si="239"/>
        <v>-0.27315040689802944</v>
      </c>
      <c r="CH141" s="52">
        <f t="shared" ca="1" si="240"/>
        <v>-0.31882051869686096</v>
      </c>
      <c r="CI141" s="52">
        <f t="shared" ca="1" si="241"/>
        <v>-0.35758369196687012</v>
      </c>
      <c r="CJ141" s="52">
        <f t="shared" ca="1" si="242"/>
        <v>-0.37644697865471255</v>
      </c>
      <c r="CK141" s="52">
        <f t="shared" ca="1" si="243"/>
        <v>-0.37945562306671377</v>
      </c>
      <c r="CL141" s="52">
        <f t="shared" ca="1" si="244"/>
        <v>-0.378049516344383</v>
      </c>
      <c r="CM141" s="52">
        <f t="shared" ca="1" si="245"/>
        <v>-0.36878033159601137</v>
      </c>
      <c r="CN141" s="52">
        <f t="shared" ca="1" si="246"/>
        <v>-0.3565699915221382</v>
      </c>
      <c r="CO141" s="52">
        <f t="shared" ca="1" si="247"/>
        <v>-0.34309381192489985</v>
      </c>
      <c r="CP141" s="52">
        <f t="shared" ca="1" si="248"/>
        <v>-0.33486506638808106</v>
      </c>
      <c r="CQ141" s="52">
        <f t="shared" ca="1" si="249"/>
        <v>-0.3145112312669236</v>
      </c>
      <c r="CR141" s="52">
        <f t="shared" ca="1" si="250"/>
        <v>-0.27648844954467588</v>
      </c>
      <c r="CS141" s="52">
        <f t="shared" ca="1" si="251"/>
        <v>-0.21991189737473774</v>
      </c>
      <c r="CT141" s="52">
        <f t="shared" ca="1" si="252"/>
        <v>-0.1517464913908512</v>
      </c>
      <c r="CU141" s="52">
        <f t="shared" ca="1" si="253"/>
        <v>-7.2908969896454956E-2</v>
      </c>
      <c r="CV141" s="52">
        <f t="shared" ca="1" si="254"/>
        <v>1.4773060597719686E-2</v>
      </c>
      <c r="CW141" s="52">
        <f t="shared" ca="1" si="255"/>
        <v>0.10396333062841048</v>
      </c>
      <c r="CY141" s="51" t="str">
        <f t="shared" ca="1" si="256"/>
        <v>Slope</v>
      </c>
      <c r="CZ141" s="51" t="str">
        <f t="shared" ca="1" si="257"/>
        <v>Slope</v>
      </c>
      <c r="DA141" s="51" t="str">
        <f t="shared" ca="1" si="258"/>
        <v>Slope</v>
      </c>
      <c r="DB141" s="51" t="str">
        <f t="shared" ca="1" si="259"/>
        <v>Slope</v>
      </c>
      <c r="DC141" s="51" t="str">
        <f t="shared" ca="1" si="260"/>
        <v>Slope</v>
      </c>
      <c r="DD141" s="51" t="str">
        <f t="shared" ca="1" si="261"/>
        <v>Slope</v>
      </c>
      <c r="DE141" s="51" t="str">
        <f t="shared" ca="1" si="262"/>
        <v>Slope</v>
      </c>
      <c r="DF141" s="51" t="str">
        <f t="shared" ca="1" si="263"/>
        <v>Slope</v>
      </c>
      <c r="DG141" s="51" t="str">
        <f t="shared" ca="1" si="264"/>
        <v>Slope</v>
      </c>
      <c r="DH141" s="51" t="str">
        <f t="shared" ca="1" si="265"/>
        <v>Slope</v>
      </c>
      <c r="DI141" s="51" t="str">
        <f t="shared" ca="1" si="266"/>
        <v>Slope</v>
      </c>
      <c r="DJ141" s="51" t="str">
        <f t="shared" ca="1" si="267"/>
        <v>Slope</v>
      </c>
      <c r="DK141" s="51" t="str">
        <f t="shared" ca="1" si="268"/>
        <v>Slope</v>
      </c>
      <c r="DL141" s="51" t="str">
        <f t="shared" ca="1" si="269"/>
        <v>Slope</v>
      </c>
      <c r="DM141" s="51" t="str">
        <f t="shared" ca="1" si="270"/>
        <v>Slope</v>
      </c>
      <c r="DN141" s="51" t="str">
        <f t="shared" ca="1" si="271"/>
        <v>Slope</v>
      </c>
      <c r="DO141" s="51" t="str">
        <f t="shared" ca="1" si="272"/>
        <v>Slope</v>
      </c>
      <c r="DP141" s="51" t="str">
        <f t="shared" ca="1" si="273"/>
        <v>Slope</v>
      </c>
      <c r="DQ141" s="51" t="str">
        <f t="shared" ca="1" si="274"/>
        <v>Slope</v>
      </c>
      <c r="DR141" s="51" t="str">
        <f t="shared" ca="1" si="275"/>
        <v>Slope</v>
      </c>
      <c r="DS141" s="51" t="str">
        <f t="shared" ca="1" si="276"/>
        <v>Slope</v>
      </c>
      <c r="DT141" s="51" t="str">
        <f t="shared" ca="1" si="277"/>
        <v>Slope</v>
      </c>
      <c r="DU141" s="51" t="str">
        <f t="shared" ca="1" si="278"/>
        <v>Slope</v>
      </c>
      <c r="DV141" s="51" t="str">
        <f t="shared" ca="1" si="279"/>
        <v>Slope</v>
      </c>
      <c r="DW141" s="51" t="str">
        <f t="shared" ca="1" si="280"/>
        <v>Slope</v>
      </c>
      <c r="DX141" s="51" t="str">
        <f t="shared" ca="1" si="281"/>
        <v>Slope</v>
      </c>
      <c r="DY141" s="51" t="str">
        <f t="shared" ca="1" si="282"/>
        <v>Slope</v>
      </c>
      <c r="DZ141" s="51" t="str">
        <f t="shared" ca="1" si="283"/>
        <v>Slope</v>
      </c>
      <c r="EA141" s="51" t="str">
        <f t="shared" ca="1" si="284"/>
        <v>Slope</v>
      </c>
      <c r="EB141" s="51" t="str">
        <f t="shared" ca="1" si="285"/>
        <v>Slope</v>
      </c>
      <c r="EC141" s="51" t="str">
        <f t="shared" ca="1" si="286"/>
        <v>Slope</v>
      </c>
      <c r="EE141" s="52">
        <f t="shared" ca="1" si="287"/>
        <v>0.4170890099562613</v>
      </c>
      <c r="EF141" s="52">
        <f t="shared" ca="1" si="288"/>
        <v>0.41437053394847867</v>
      </c>
      <c r="EG141" s="52">
        <f t="shared" ca="1" si="289"/>
        <v>0.43448898424377891</v>
      </c>
      <c r="EH141" s="52">
        <f t="shared" ca="1" si="290"/>
        <v>0.4712674735367689</v>
      </c>
      <c r="EI141" s="52">
        <f t="shared" ca="1" si="291"/>
        <v>0.516519239801568</v>
      </c>
      <c r="EJ141" s="52">
        <f t="shared" ca="1" si="292"/>
        <v>0.57038703231695265</v>
      </c>
      <c r="EK141" s="52">
        <f t="shared" ca="1" si="293"/>
        <v>0.63124023143395847</v>
      </c>
      <c r="EL141" s="52">
        <f t="shared" ca="1" si="294"/>
        <v>0.69856934313826091</v>
      </c>
      <c r="EM141" s="52">
        <f t="shared" ca="1" si="295"/>
        <v>0.77688010905011573</v>
      </c>
      <c r="EN141" s="52">
        <f t="shared" ca="1" si="296"/>
        <v>0.8692764525825849</v>
      </c>
      <c r="EO141" s="52">
        <f t="shared" ca="1" si="297"/>
        <v>0.96316086116170274</v>
      </c>
      <c r="EP141" s="52">
        <f t="shared" ca="1" si="298"/>
        <v>0.94444585965752537</v>
      </c>
      <c r="EQ141" s="52">
        <f t="shared" ca="1" si="299"/>
        <v>0.85944218167661113</v>
      </c>
      <c r="ER141" s="52">
        <f t="shared" ca="1" si="300"/>
        <v>0.78602147383421594</v>
      </c>
      <c r="ES141" s="52">
        <f t="shared" ca="1" si="301"/>
        <v>0.72655663188833797</v>
      </c>
      <c r="ET141" s="52">
        <f t="shared" ca="1" si="302"/>
        <v>0.68088652008950645</v>
      </c>
      <c r="EU141" s="52">
        <f t="shared" ca="1" si="303"/>
        <v>0.64212334681949734</v>
      </c>
      <c r="EV141" s="52">
        <f t="shared" ca="1" si="304"/>
        <v>0.62326006013165491</v>
      </c>
      <c r="EW141" s="52">
        <f t="shared" ca="1" si="305"/>
        <v>0.6202514157196537</v>
      </c>
      <c r="EX141" s="52">
        <f t="shared" ca="1" si="306"/>
        <v>0.62165752244198447</v>
      </c>
      <c r="EY141" s="52">
        <f t="shared" ca="1" si="307"/>
        <v>0.63092670719035604</v>
      </c>
      <c r="EZ141" s="52">
        <f t="shared" ca="1" si="308"/>
        <v>0.64313704726422927</v>
      </c>
      <c r="FA141" s="52">
        <f t="shared" ca="1" si="309"/>
        <v>0.6566132268614675</v>
      </c>
      <c r="FB141" s="52">
        <f t="shared" ca="1" si="310"/>
        <v>0.66484197239828635</v>
      </c>
      <c r="FC141" s="52">
        <f t="shared" ca="1" si="311"/>
        <v>0.68519580751944376</v>
      </c>
      <c r="FD141" s="52">
        <f t="shared" ca="1" si="312"/>
        <v>0.72321858924169158</v>
      </c>
      <c r="FE141" s="52">
        <f t="shared" ca="1" si="313"/>
        <v>0.77979514141162976</v>
      </c>
      <c r="FF141" s="52">
        <f t="shared" ca="1" si="314"/>
        <v>0.8479605473955163</v>
      </c>
      <c r="FG141" s="52">
        <f t="shared" ca="1" si="315"/>
        <v>0.92679806888991245</v>
      </c>
      <c r="FH141" s="52">
        <f t="shared" ca="1" si="316"/>
        <v>0.98551990061591288</v>
      </c>
      <c r="FI141" s="52">
        <f t="shared" ca="1" si="317"/>
        <v>0.89632963058522208</v>
      </c>
      <c r="FK141" s="52">
        <f t="shared" ca="1" si="318"/>
        <v>0.98551990061591288</v>
      </c>
      <c r="FL141" s="59">
        <f t="shared" ca="1" si="319"/>
        <v>29</v>
      </c>
      <c r="FM141" s="59" t="str">
        <f t="shared" ca="1" si="320"/>
        <v>Slope</v>
      </c>
      <c r="FN141" s="52">
        <f t="shared" ca="1" si="321"/>
        <v>6.6666666666666652E-2</v>
      </c>
      <c r="FP141" s="52">
        <f t="shared" ca="1" si="322"/>
        <v>0.47236300331875375</v>
      </c>
      <c r="FQ141" s="52">
        <f t="shared" ca="1" si="323"/>
        <v>0.47145684464949289</v>
      </c>
      <c r="FR141" s="52">
        <f t="shared" ca="1" si="324"/>
        <v>0.46705188363681516</v>
      </c>
      <c r="FS141" s="52">
        <f t="shared" ca="1" si="325"/>
        <v>0.46820026895670075</v>
      </c>
      <c r="FT141" s="52">
        <f t="shared" ca="1" si="326"/>
        <v>0.47217307993385599</v>
      </c>
      <c r="FU141" s="52">
        <f t="shared" ca="1" si="327"/>
        <v>0.47901789966120639</v>
      </c>
      <c r="FV141" s="52">
        <f t="shared" ca="1" si="328"/>
        <v>0.48819118825576391</v>
      </c>
      <c r="FW141" s="52">
        <f t="shared" ca="1" si="329"/>
        <v>0.49952311437942032</v>
      </c>
      <c r="FX141" s="52">
        <f t="shared" ca="1" si="330"/>
        <v>0.51451559190559415</v>
      </c>
      <c r="FY141" s="52">
        <f t="shared" ca="1" si="331"/>
        <v>0.53420326197197276</v>
      </c>
      <c r="FZ141" s="52">
        <f t="shared" ca="1" si="332"/>
        <v>0.55438695372056757</v>
      </c>
      <c r="GA141" s="52">
        <f t="shared" ca="1" si="333"/>
        <v>0.53703750877473067</v>
      </c>
      <c r="GB141" s="52">
        <f t="shared" ca="1" si="334"/>
        <v>0.49759183833664811</v>
      </c>
      <c r="GC141" s="52">
        <f t="shared" ca="1" si="335"/>
        <v>0.46200715794473857</v>
      </c>
      <c r="GD141" s="52">
        <f t="shared" ca="1" si="336"/>
        <v>0.43107443285166819</v>
      </c>
      <c r="GE141" s="52">
        <f t="shared" ca="1" si="337"/>
        <v>0.40473995114094657</v>
      </c>
      <c r="GF141" s="52">
        <f t="shared" ca="1" si="338"/>
        <v>0.38070778227316576</v>
      </c>
      <c r="GG141" s="52">
        <f t="shared" ca="1" si="339"/>
        <v>0.36330890893277384</v>
      </c>
      <c r="GH141" s="52">
        <f t="shared" ca="1" si="340"/>
        <v>0.35119491635099565</v>
      </c>
      <c r="GI141" s="52">
        <f t="shared" ca="1" si="341"/>
        <v>0.34055250748066146</v>
      </c>
      <c r="GJ141" s="52">
        <f t="shared" ca="1" si="342"/>
        <v>0.33253112461900758</v>
      </c>
      <c r="GK141" s="52">
        <f t="shared" ca="1" si="343"/>
        <v>0.32549012686585421</v>
      </c>
      <c r="GL141" s="52">
        <f t="shared" ca="1" si="344"/>
        <v>0.31887107562048916</v>
      </c>
      <c r="GM141" s="52">
        <f t="shared" ca="1" si="345"/>
        <v>0.31050287968831769</v>
      </c>
      <c r="GN141" s="52">
        <f t="shared" ca="1" si="346"/>
        <v>0.30617638028425898</v>
      </c>
      <c r="GO141" s="52">
        <f t="shared" ca="1" si="347"/>
        <v>0.30773952974723051</v>
      </c>
      <c r="GP141" s="52">
        <f t="shared" ca="1" si="348"/>
        <v>0.31548726935943211</v>
      </c>
      <c r="GQ141" s="52">
        <f t="shared" ca="1" si="349"/>
        <v>0.32709796024294985</v>
      </c>
      <c r="GR141" s="52">
        <f t="shared" ca="1" si="350"/>
        <v>0.34226602296330411</v>
      </c>
      <c r="GS141" s="52">
        <f t="shared" ca="1" si="351"/>
        <v>0.35072885576085983</v>
      </c>
      <c r="GT141" s="52">
        <f t="shared" ca="1" si="352"/>
        <v>0.30988765463951845</v>
      </c>
      <c r="GV141" s="52">
        <f t="shared" ca="1" si="353"/>
        <v>0.55438695372056757</v>
      </c>
      <c r="GW141" s="59">
        <f t="shared" ca="1" si="354"/>
        <v>10</v>
      </c>
      <c r="GX141" s="52">
        <f t="shared" ca="1" si="355"/>
        <v>0.96316086116170274</v>
      </c>
      <c r="GY141" s="52" t="str">
        <f t="shared" ca="1" si="356"/>
        <v>Slope</v>
      </c>
      <c r="GZ141" s="52">
        <f t="shared" ca="1" si="357"/>
        <v>0.7</v>
      </c>
      <c r="HB141" s="58">
        <f t="shared" si="358"/>
        <v>7.9279726743698112E-2</v>
      </c>
      <c r="HC141" s="58"/>
      <c r="HE141" s="52">
        <f t="shared" si="359"/>
        <v>0.60756535261869438</v>
      </c>
      <c r="HF141" s="52">
        <f t="shared" si="360"/>
        <v>0</v>
      </c>
      <c r="HH141" s="52">
        <f t="shared" ca="1" si="361"/>
        <v>0.96316086116170274</v>
      </c>
      <c r="HI141" s="52" t="str">
        <f t="shared" ca="1" si="362"/>
        <v>Slope</v>
      </c>
      <c r="HJ141" s="59">
        <f t="shared" ca="1" si="363"/>
        <v>2</v>
      </c>
      <c r="HK141" s="52">
        <f t="shared" ca="1" si="364"/>
        <v>0.7</v>
      </c>
      <c r="HL141" s="52">
        <f t="shared" si="365"/>
        <v>0</v>
      </c>
      <c r="HM141" s="52">
        <f t="shared" si="366"/>
        <v>20</v>
      </c>
      <c r="HN141" s="52">
        <f t="shared" si="367"/>
        <v>-20</v>
      </c>
      <c r="HP141" s="52">
        <f t="shared" si="375"/>
        <v>1.629021763801552E-4</v>
      </c>
      <c r="HR141" s="52">
        <f t="shared" si="368"/>
        <v>1.637836524335497E-4</v>
      </c>
      <c r="HS141">
        <f t="shared" si="369"/>
        <v>2.8013761371051596E-3</v>
      </c>
    </row>
    <row r="142" spans="1:227" x14ac:dyDescent="0.2">
      <c r="A142" s="45">
        <v>104</v>
      </c>
      <c r="B142" s="35">
        <f t="shared" si="214"/>
        <v>1.192129629629631E-2</v>
      </c>
      <c r="C142" s="28">
        <v>-7.9279726743698102</v>
      </c>
      <c r="D142" s="95">
        <v>0</v>
      </c>
      <c r="E142" s="95">
        <v>999999</v>
      </c>
      <c r="F142" s="37">
        <f t="shared" si="379"/>
        <v>166666.5</v>
      </c>
      <c r="G142" s="38">
        <f t="shared" si="382"/>
        <v>0</v>
      </c>
      <c r="H142" s="102">
        <v>20</v>
      </c>
      <c r="I142" s="102">
        <v>2000</v>
      </c>
      <c r="J142" s="28">
        <v>-7.8153061866760298</v>
      </c>
      <c r="K142" s="126">
        <f t="shared" si="383"/>
        <v>-7.8153061866760298E-2</v>
      </c>
      <c r="L142" s="30">
        <f t="shared" si="380"/>
        <v>-7.8153061866760298E-2</v>
      </c>
      <c r="M142" s="101">
        <f t="shared" si="381"/>
        <v>-7.9279726743698102</v>
      </c>
      <c r="N142" s="103">
        <f t="shared" si="215"/>
        <v>5.6333243846890153E-5</v>
      </c>
      <c r="AD142" s="52">
        <f t="shared" ca="1" si="378"/>
        <v>0.98480279533755144</v>
      </c>
      <c r="AE142" s="52">
        <f t="shared" ca="1" si="378"/>
        <v>1</v>
      </c>
      <c r="AF142" s="52">
        <f t="shared" ca="1" si="378"/>
        <v>0.98079555334942048</v>
      </c>
      <c r="AG142" s="52">
        <f t="shared" ca="1" si="207"/>
        <v>0.93109572142046482</v>
      </c>
      <c r="AH142" s="52">
        <f t="shared" ca="1" si="207"/>
        <v>0.85594566738560518</v>
      </c>
      <c r="AI142" s="52">
        <f t="shared" ca="1" si="207"/>
        <v>0.7607317450435449</v>
      </c>
      <c r="AJ142" s="52">
        <f t="shared" ca="1" si="207"/>
        <v>0.64618242710478357</v>
      </c>
      <c r="AK142" s="52">
        <f t="shared" ca="1" si="208"/>
        <v>0.50967399079035147</v>
      </c>
      <c r="AL142" s="52">
        <f t="shared" ca="1" si="208"/>
        <v>0.34782629547140942</v>
      </c>
      <c r="AM142" s="52">
        <f t="shared" ca="1" si="208"/>
        <v>0.16013877605948099</v>
      </c>
      <c r="AN142" s="52">
        <f t="shared" ca="1" si="208"/>
        <v>-3.6019950916569912E-2</v>
      </c>
      <c r="AO142" s="52">
        <f t="shared" ca="1" si="209"/>
        <v>-0.21980497790132758</v>
      </c>
      <c r="AP142" s="52">
        <f t="shared" ca="1" si="209"/>
        <v>-0.38821354056199903</v>
      </c>
      <c r="AQ142" s="52">
        <f t="shared" ca="1" si="209"/>
        <v>-0.53628935946484757</v>
      </c>
      <c r="AR142" s="52">
        <f t="shared" ca="1" si="209"/>
        <v>-0.66183258962707503</v>
      </c>
      <c r="AS142" s="52">
        <f t="shared" ca="1" si="210"/>
        <v>-0.76964924201284601</v>
      </c>
      <c r="AT142" s="52">
        <f t="shared" ca="1" si="210"/>
        <v>-0.84536446145037358</v>
      </c>
      <c r="AU142" s="52">
        <f t="shared" ca="1" si="210"/>
        <v>-0.88751449788236136</v>
      </c>
      <c r="AV142" s="52">
        <f t="shared" ca="1" si="210"/>
        <v>-0.90315958447255107</v>
      </c>
      <c r="AW142" s="52">
        <f t="shared" ca="1" si="211"/>
        <v>-0.89702469147749697</v>
      </c>
      <c r="AX142" s="52">
        <f t="shared" ca="1" si="211"/>
        <v>-0.87637506209400207</v>
      </c>
      <c r="AY142" s="52">
        <f t="shared" ca="1" si="211"/>
        <v>-0.84345887783784124</v>
      </c>
      <c r="AZ142" s="52">
        <f t="shared" ca="1" si="211"/>
        <v>-0.80612803027868518</v>
      </c>
      <c r="BA142" s="52">
        <f t="shared" ca="1" si="212"/>
        <v>-0.75038898600079507</v>
      </c>
      <c r="BB142" s="52">
        <f t="shared" ca="1" si="212"/>
        <v>-0.6625850877029632</v>
      </c>
      <c r="BC142" s="52">
        <f t="shared" ca="1" si="212"/>
        <v>-0.53528005556447467</v>
      </c>
      <c r="BD142" s="52">
        <f t="shared" ca="1" si="212"/>
        <v>-0.37316769475847777</v>
      </c>
      <c r="BE142" s="52">
        <f t="shared" ca="1" si="213"/>
        <v>-0.1804349055137266</v>
      </c>
      <c r="BF142" s="52">
        <f t="shared" ca="1" si="213"/>
        <v>3.1805424333726073E-2</v>
      </c>
      <c r="BG142" s="52">
        <f t="shared" ca="1" si="213"/>
        <v>0.24895308056475124</v>
      </c>
      <c r="BH142" s="52">
        <f t="shared" ca="1" si="213"/>
        <v>0.46799159743630542</v>
      </c>
      <c r="BJ142" s="52">
        <f t="shared" si="217"/>
        <v>-3.9076530933380149E-3</v>
      </c>
      <c r="BK142" s="52">
        <f t="shared" si="218"/>
        <v>5.6580397696985359E-3</v>
      </c>
      <c r="BL142" s="52">
        <f t="shared" si="219"/>
        <v>2.8290198848492679E-4</v>
      </c>
      <c r="BM142" s="52">
        <f t="shared" si="220"/>
        <v>2.8290198848492679E-4</v>
      </c>
      <c r="BN142" s="52">
        <f t="shared" si="221"/>
        <v>0</v>
      </c>
      <c r="BO142" s="52">
        <f t="shared" si="222"/>
        <v>0</v>
      </c>
      <c r="BP142" s="52">
        <f t="shared" si="223"/>
        <v>2.7551454849729239E-3</v>
      </c>
      <c r="BQ142" s="52">
        <f t="shared" si="224"/>
        <v>0.05</v>
      </c>
      <c r="BS142" s="52">
        <f t="shared" ca="1" si="225"/>
        <v>0.58592242726515387</v>
      </c>
      <c r="BT142" s="52">
        <f t="shared" ca="1" si="226"/>
        <v>0.56580397696985363</v>
      </c>
      <c r="BU142" s="52">
        <f t="shared" ca="1" si="227"/>
        <v>0.52902548767686364</v>
      </c>
      <c r="BV142" s="52">
        <f t="shared" ca="1" si="228"/>
        <v>0.48377372141206459</v>
      </c>
      <c r="BW142" s="52">
        <f t="shared" ca="1" si="229"/>
        <v>0.42990592889667989</v>
      </c>
      <c r="BX142" s="52">
        <f t="shared" ca="1" si="230"/>
        <v>0.36905272977967418</v>
      </c>
      <c r="BY142" s="52">
        <f t="shared" ca="1" si="231"/>
        <v>0.30172361807537174</v>
      </c>
      <c r="BZ142" s="52">
        <f t="shared" ca="1" si="232"/>
        <v>0.22341285216351683</v>
      </c>
      <c r="CA142" s="52">
        <f t="shared" ca="1" si="233"/>
        <v>0.13101650863104766</v>
      </c>
      <c r="CB142" s="52">
        <f t="shared" ca="1" si="234"/>
        <v>3.7132100051929857E-2</v>
      </c>
      <c r="CC142" s="52">
        <f t="shared" ca="1" si="235"/>
        <v>-5.5261179128842056E-2</v>
      </c>
      <c r="CD142" s="52">
        <f t="shared" ca="1" si="236"/>
        <v>-0.14026485710975625</v>
      </c>
      <c r="CE142" s="52">
        <f t="shared" ca="1" si="237"/>
        <v>-0.21368556495215146</v>
      </c>
      <c r="CF142" s="52">
        <f t="shared" ca="1" si="238"/>
        <v>-0.27315040689802944</v>
      </c>
      <c r="CG142" s="52">
        <f t="shared" ca="1" si="239"/>
        <v>-0.31882051869686096</v>
      </c>
      <c r="CH142" s="52">
        <f t="shared" ca="1" si="240"/>
        <v>-0.35758369196687012</v>
      </c>
      <c r="CI142" s="52">
        <f t="shared" ca="1" si="241"/>
        <v>-0.37644697865471255</v>
      </c>
      <c r="CJ142" s="52">
        <f t="shared" ca="1" si="242"/>
        <v>-0.37945562306671377</v>
      </c>
      <c r="CK142" s="52">
        <f t="shared" ca="1" si="243"/>
        <v>-0.378049516344383</v>
      </c>
      <c r="CL142" s="52">
        <f t="shared" ca="1" si="244"/>
        <v>-0.36878033159601137</v>
      </c>
      <c r="CM142" s="52">
        <f t="shared" ca="1" si="245"/>
        <v>-0.3565699915221382</v>
      </c>
      <c r="CN142" s="52">
        <f t="shared" ca="1" si="246"/>
        <v>-0.34309381192489985</v>
      </c>
      <c r="CO142" s="52">
        <f t="shared" ca="1" si="247"/>
        <v>-0.33486506638808106</v>
      </c>
      <c r="CP142" s="52">
        <f t="shared" ca="1" si="248"/>
        <v>-0.3145112312669236</v>
      </c>
      <c r="CQ142" s="52">
        <f t="shared" ca="1" si="249"/>
        <v>-0.27648844954467588</v>
      </c>
      <c r="CR142" s="52">
        <f t="shared" ca="1" si="250"/>
        <v>-0.21991189737473774</v>
      </c>
      <c r="CS142" s="52">
        <f t="shared" ca="1" si="251"/>
        <v>-0.1517464913908512</v>
      </c>
      <c r="CT142" s="52">
        <f t="shared" ca="1" si="252"/>
        <v>-7.2908969896454956E-2</v>
      </c>
      <c r="CU142" s="52">
        <f t="shared" ca="1" si="253"/>
        <v>1.4773060597719686E-2</v>
      </c>
      <c r="CV142" s="52">
        <f t="shared" ca="1" si="254"/>
        <v>0.10396333062841048</v>
      </c>
      <c r="CW142" s="52">
        <f t="shared" ca="1" si="255"/>
        <v>0.1853018866912011</v>
      </c>
      <c r="CY142" s="51" t="str">
        <f t="shared" ca="1" si="256"/>
        <v>Slope</v>
      </c>
      <c r="CZ142" s="51" t="str">
        <f t="shared" ca="1" si="257"/>
        <v>Slope</v>
      </c>
      <c r="DA142" s="51" t="str">
        <f t="shared" ca="1" si="258"/>
        <v>Slope</v>
      </c>
      <c r="DB142" s="51" t="str">
        <f t="shared" ca="1" si="259"/>
        <v>Slope</v>
      </c>
      <c r="DC142" s="51" t="str">
        <f t="shared" ca="1" si="260"/>
        <v>Slope</v>
      </c>
      <c r="DD142" s="51" t="str">
        <f t="shared" ca="1" si="261"/>
        <v>Slope</v>
      </c>
      <c r="DE142" s="51" t="str">
        <f t="shared" ca="1" si="262"/>
        <v>Slope</v>
      </c>
      <c r="DF142" s="51" t="str">
        <f t="shared" ca="1" si="263"/>
        <v>Slope</v>
      </c>
      <c r="DG142" s="51" t="str">
        <f t="shared" ca="1" si="264"/>
        <v>Slope</v>
      </c>
      <c r="DH142" s="51" t="str">
        <f t="shared" ca="1" si="265"/>
        <v>Slope</v>
      </c>
      <c r="DI142" s="51" t="str">
        <f t="shared" ca="1" si="266"/>
        <v>Slope</v>
      </c>
      <c r="DJ142" s="51" t="str">
        <f t="shared" ca="1" si="267"/>
        <v>Slope</v>
      </c>
      <c r="DK142" s="51" t="str">
        <f t="shared" ca="1" si="268"/>
        <v>Slope</v>
      </c>
      <c r="DL142" s="51" t="str">
        <f t="shared" ca="1" si="269"/>
        <v>Slope</v>
      </c>
      <c r="DM142" s="51" t="str">
        <f t="shared" ca="1" si="270"/>
        <v>Slope</v>
      </c>
      <c r="DN142" s="51" t="str">
        <f t="shared" ca="1" si="271"/>
        <v>Slope</v>
      </c>
      <c r="DO142" s="51" t="str">
        <f t="shared" ca="1" si="272"/>
        <v>Slope</v>
      </c>
      <c r="DP142" s="51" t="str">
        <f t="shared" ca="1" si="273"/>
        <v>Slope</v>
      </c>
      <c r="DQ142" s="51" t="str">
        <f t="shared" ca="1" si="274"/>
        <v>Slope</v>
      </c>
      <c r="DR142" s="51" t="str">
        <f t="shared" ca="1" si="275"/>
        <v>Slope</v>
      </c>
      <c r="DS142" s="51" t="str">
        <f t="shared" ca="1" si="276"/>
        <v>Slope</v>
      </c>
      <c r="DT142" s="51" t="str">
        <f t="shared" ca="1" si="277"/>
        <v>Slope</v>
      </c>
      <c r="DU142" s="51" t="str">
        <f t="shared" ca="1" si="278"/>
        <v>Slope</v>
      </c>
      <c r="DV142" s="51" t="str">
        <f t="shared" ca="1" si="279"/>
        <v>Slope</v>
      </c>
      <c r="DW142" s="51" t="str">
        <f t="shared" ca="1" si="280"/>
        <v>Slope</v>
      </c>
      <c r="DX142" s="51" t="str">
        <f t="shared" ca="1" si="281"/>
        <v>Slope</v>
      </c>
      <c r="DY142" s="51" t="str">
        <f t="shared" ca="1" si="282"/>
        <v>Slope</v>
      </c>
      <c r="DZ142" s="51" t="str">
        <f t="shared" ca="1" si="283"/>
        <v>Slope</v>
      </c>
      <c r="EA142" s="51" t="str">
        <f t="shared" ca="1" si="284"/>
        <v>Slope</v>
      </c>
      <c r="EB142" s="51" t="str">
        <f t="shared" ca="1" si="285"/>
        <v>Slope</v>
      </c>
      <c r="EC142" s="51" t="str">
        <f t="shared" ca="1" si="286"/>
        <v>Slope</v>
      </c>
      <c r="EE142" s="52">
        <f t="shared" ca="1" si="287"/>
        <v>0.41436047472333104</v>
      </c>
      <c r="EF142" s="52">
        <f t="shared" ca="1" si="288"/>
        <v>0.43447892501863128</v>
      </c>
      <c r="EG142" s="52">
        <f t="shared" ca="1" si="289"/>
        <v>0.47125741431162127</v>
      </c>
      <c r="EH142" s="52">
        <f t="shared" ca="1" si="290"/>
        <v>0.51650918057642037</v>
      </c>
      <c r="EI142" s="52">
        <f t="shared" ca="1" si="291"/>
        <v>0.57037697309180502</v>
      </c>
      <c r="EJ142" s="52">
        <f t="shared" ca="1" si="292"/>
        <v>0.63123017220881072</v>
      </c>
      <c r="EK142" s="52">
        <f t="shared" ca="1" si="293"/>
        <v>0.69855928391311317</v>
      </c>
      <c r="EL142" s="52">
        <f t="shared" ca="1" si="294"/>
        <v>0.7768700498249681</v>
      </c>
      <c r="EM142" s="52">
        <f t="shared" ca="1" si="295"/>
        <v>0.86926639335743727</v>
      </c>
      <c r="EN142" s="52">
        <f t="shared" ca="1" si="296"/>
        <v>0.96315080193655511</v>
      </c>
      <c r="EO142" s="52">
        <f t="shared" ca="1" si="297"/>
        <v>0.944455918882673</v>
      </c>
      <c r="EP142" s="52">
        <f t="shared" ca="1" si="298"/>
        <v>0.85945224090175887</v>
      </c>
      <c r="EQ142" s="52">
        <f t="shared" ca="1" si="299"/>
        <v>0.78603153305936357</v>
      </c>
      <c r="ER142" s="52">
        <f t="shared" ca="1" si="300"/>
        <v>0.7265666911134856</v>
      </c>
      <c r="ES142" s="52">
        <f t="shared" ca="1" si="301"/>
        <v>0.68089657931465419</v>
      </c>
      <c r="ET142" s="52">
        <f t="shared" ca="1" si="302"/>
        <v>0.64213340604464497</v>
      </c>
      <c r="EU142" s="52">
        <f t="shared" ca="1" si="303"/>
        <v>0.62327011935680254</v>
      </c>
      <c r="EV142" s="52">
        <f t="shared" ca="1" si="304"/>
        <v>0.62026147494480133</v>
      </c>
      <c r="EW142" s="52">
        <f t="shared" ca="1" si="305"/>
        <v>0.6216675816671321</v>
      </c>
      <c r="EX142" s="52">
        <f t="shared" ca="1" si="306"/>
        <v>0.63093676641550367</v>
      </c>
      <c r="EY142" s="52">
        <f t="shared" ca="1" si="307"/>
        <v>0.6431471064893769</v>
      </c>
      <c r="EZ142" s="52">
        <f t="shared" ca="1" si="308"/>
        <v>0.65662328608661524</v>
      </c>
      <c r="FA142" s="52">
        <f t="shared" ca="1" si="309"/>
        <v>0.66485203162343409</v>
      </c>
      <c r="FB142" s="52">
        <f t="shared" ca="1" si="310"/>
        <v>0.6852058667445915</v>
      </c>
      <c r="FC142" s="52">
        <f t="shared" ca="1" si="311"/>
        <v>0.72322864846683921</v>
      </c>
      <c r="FD142" s="52">
        <f t="shared" ca="1" si="312"/>
        <v>0.77980520063677727</v>
      </c>
      <c r="FE142" s="52">
        <f t="shared" ca="1" si="313"/>
        <v>0.84797060662066381</v>
      </c>
      <c r="FF142" s="52">
        <f t="shared" ca="1" si="314"/>
        <v>0.92680812811506008</v>
      </c>
      <c r="FG142" s="52">
        <f t="shared" ca="1" si="315"/>
        <v>0.98550984139076525</v>
      </c>
      <c r="FH142" s="52">
        <f t="shared" ca="1" si="316"/>
        <v>0.89631957136007445</v>
      </c>
      <c r="FI142" s="52">
        <f t="shared" ca="1" si="317"/>
        <v>0.81498101529728384</v>
      </c>
      <c r="FK142" s="52">
        <f t="shared" ca="1" si="318"/>
        <v>0.98550984139076525</v>
      </c>
      <c r="FL142" s="59">
        <f t="shared" ca="1" si="319"/>
        <v>28</v>
      </c>
      <c r="FM142" s="59" t="str">
        <f t="shared" ca="1" si="320"/>
        <v>Slope</v>
      </c>
      <c r="FN142" s="52">
        <f t="shared" ca="1" si="321"/>
        <v>9.9999999999999978E-2</v>
      </c>
      <c r="FP142" s="52">
        <f t="shared" ca="1" si="322"/>
        <v>0.47145349157444366</v>
      </c>
      <c r="FQ142" s="52">
        <f t="shared" ca="1" si="323"/>
        <v>0.47815964167287706</v>
      </c>
      <c r="FR142" s="52">
        <f t="shared" ca="1" si="324"/>
        <v>0.47930802699276259</v>
      </c>
      <c r="FS142" s="52">
        <f t="shared" ca="1" si="325"/>
        <v>0.48328083796991789</v>
      </c>
      <c r="FT142" s="52">
        <f t="shared" ca="1" si="326"/>
        <v>0.49012565769726835</v>
      </c>
      <c r="FU142" s="52">
        <f t="shared" ca="1" si="327"/>
        <v>0.49929894629182575</v>
      </c>
      <c r="FV142" s="52">
        <f t="shared" ca="1" si="328"/>
        <v>0.51063087241548222</v>
      </c>
      <c r="FW142" s="52">
        <f t="shared" ca="1" si="329"/>
        <v>0.52562334994165605</v>
      </c>
      <c r="FX142" s="52">
        <f t="shared" ca="1" si="330"/>
        <v>0.54531102000803466</v>
      </c>
      <c r="FY142" s="52">
        <f t="shared" ca="1" si="331"/>
        <v>0.56549471175662946</v>
      </c>
      <c r="FZ142" s="52">
        <f t="shared" ca="1" si="332"/>
        <v>0.54815197296089091</v>
      </c>
      <c r="GA142" s="52">
        <f t="shared" ca="1" si="333"/>
        <v>0.50870630252280846</v>
      </c>
      <c r="GB142" s="52">
        <f t="shared" ca="1" si="334"/>
        <v>0.47312162213089892</v>
      </c>
      <c r="GC142" s="52">
        <f t="shared" ca="1" si="335"/>
        <v>0.44218889703782849</v>
      </c>
      <c r="GD142" s="52">
        <f t="shared" ca="1" si="336"/>
        <v>0.41585441532710693</v>
      </c>
      <c r="GE142" s="52">
        <f t="shared" ca="1" si="337"/>
        <v>0.39182224645932606</v>
      </c>
      <c r="GF142" s="52">
        <f t="shared" ca="1" si="338"/>
        <v>0.37442337311893414</v>
      </c>
      <c r="GG142" s="52">
        <f t="shared" ca="1" si="339"/>
        <v>0.362309380537156</v>
      </c>
      <c r="GH142" s="52">
        <f t="shared" ca="1" si="340"/>
        <v>0.35166697166682181</v>
      </c>
      <c r="GI142" s="52">
        <f t="shared" ca="1" si="341"/>
        <v>0.34364558880516788</v>
      </c>
      <c r="GJ142" s="52">
        <f t="shared" ca="1" si="342"/>
        <v>0.33660459105201451</v>
      </c>
      <c r="GK142" s="52">
        <f t="shared" ca="1" si="343"/>
        <v>0.32998553980664952</v>
      </c>
      <c r="GL142" s="52">
        <f t="shared" ca="1" si="344"/>
        <v>0.32161734387447805</v>
      </c>
      <c r="GM142" s="52">
        <f t="shared" ca="1" si="345"/>
        <v>0.31729084447041939</v>
      </c>
      <c r="GN142" s="52">
        <f t="shared" ca="1" si="346"/>
        <v>0.31885399393339081</v>
      </c>
      <c r="GO142" s="52">
        <f t="shared" ca="1" si="347"/>
        <v>0.32660173354559241</v>
      </c>
      <c r="GP142" s="52">
        <f t="shared" ca="1" si="348"/>
        <v>0.33821242442911009</v>
      </c>
      <c r="GQ142" s="52">
        <f t="shared" ca="1" si="349"/>
        <v>0.35338048714946446</v>
      </c>
      <c r="GR142" s="52">
        <f t="shared" ca="1" si="350"/>
        <v>0.36183661379692172</v>
      </c>
      <c r="GS142" s="52">
        <f t="shared" ca="1" si="351"/>
        <v>0.32099541267558035</v>
      </c>
      <c r="GT142" s="52">
        <f t="shared" ca="1" si="352"/>
        <v>0.28277144954353906</v>
      </c>
      <c r="GV142" s="52">
        <f t="shared" ca="1" si="353"/>
        <v>0.56549471175662946</v>
      </c>
      <c r="GW142" s="59">
        <f t="shared" ca="1" si="354"/>
        <v>9</v>
      </c>
      <c r="GX142" s="52">
        <f t="shared" ca="1" si="355"/>
        <v>0.96315080193655511</v>
      </c>
      <c r="GY142" s="52" t="str">
        <f t="shared" ca="1" si="356"/>
        <v>Slope</v>
      </c>
      <c r="GZ142" s="52">
        <f t="shared" ca="1" si="357"/>
        <v>0.73333333333333339</v>
      </c>
      <c r="HB142" s="58">
        <f t="shared" si="358"/>
        <v>7.8153061866760298E-2</v>
      </c>
      <c r="HC142" s="58"/>
      <c r="HE142" s="52">
        <f t="shared" si="359"/>
        <v>0.61314234375953647</v>
      </c>
      <c r="HF142" s="52">
        <f t="shared" si="360"/>
        <v>0</v>
      </c>
      <c r="HH142" s="52">
        <f t="shared" ca="1" si="361"/>
        <v>0.96315080193655511</v>
      </c>
      <c r="HI142" s="52" t="str">
        <f t="shared" ca="1" si="362"/>
        <v>Slope</v>
      </c>
      <c r="HJ142" s="59">
        <f t="shared" ca="1" si="363"/>
        <v>2</v>
      </c>
      <c r="HK142" s="52">
        <f t="shared" ca="1" si="364"/>
        <v>0.73333333333333339</v>
      </c>
      <c r="HL142" s="52">
        <f t="shared" si="365"/>
        <v>0</v>
      </c>
      <c r="HM142" s="52">
        <f t="shared" si="366"/>
        <v>20</v>
      </c>
      <c r="HN142" s="52">
        <f t="shared" si="367"/>
        <v>-20</v>
      </c>
      <c r="HP142" s="52">
        <f t="shared" si="375"/>
        <v>5.6333243846890153E-5</v>
      </c>
      <c r="HR142" s="52">
        <f t="shared" si="368"/>
        <v>1.5576098100975844E-4</v>
      </c>
      <c r="HS142">
        <f t="shared" si="369"/>
        <v>2.7551454849729239E-3</v>
      </c>
    </row>
    <row r="143" spans="1:227" x14ac:dyDescent="0.2">
      <c r="A143" s="45">
        <v>105</v>
      </c>
      <c r="B143" s="35">
        <f t="shared" si="214"/>
        <v>1.2037037037037051E-2</v>
      </c>
      <c r="C143" s="28">
        <v>-7.8153061866760298</v>
      </c>
      <c r="D143" s="95">
        <v>0</v>
      </c>
      <c r="E143" s="95">
        <v>999999</v>
      </c>
      <c r="F143" s="37">
        <f t="shared" si="379"/>
        <v>166666.5</v>
      </c>
      <c r="G143" s="38">
        <f t="shared" si="382"/>
        <v>0</v>
      </c>
      <c r="H143" s="102">
        <v>20</v>
      </c>
      <c r="I143" s="102">
        <v>2000</v>
      </c>
      <c r="J143" s="28">
        <v>-7.5096136331558201</v>
      </c>
      <c r="K143" s="126">
        <f t="shared" si="383"/>
        <v>-7.5096136331558205E-2</v>
      </c>
      <c r="L143" s="30">
        <f t="shared" si="380"/>
        <v>-7.5096136331558205E-2</v>
      </c>
      <c r="M143" s="101">
        <f t="shared" si="381"/>
        <v>-7.8153061866760298</v>
      </c>
      <c r="N143" s="103">
        <f t="shared" si="215"/>
        <v>1.5284627676010474E-4</v>
      </c>
      <c r="AD143" s="52">
        <f t="shared" ca="1" si="378"/>
        <v>0.9807955533494207</v>
      </c>
      <c r="AE143" s="52">
        <f t="shared" ca="1" si="378"/>
        <v>0.99999999999999944</v>
      </c>
      <c r="AF143" s="52">
        <f t="shared" ca="1" si="378"/>
        <v>0.97860186518291548</v>
      </c>
      <c r="AG143" s="52">
        <f t="shared" ca="1" si="207"/>
        <v>0.92325879918326681</v>
      </c>
      <c r="AH143" s="52">
        <f t="shared" ca="1" si="207"/>
        <v>0.84031909809939243</v>
      </c>
      <c r="AI143" s="52">
        <f t="shared" ca="1" si="207"/>
        <v>0.73684874068634487</v>
      </c>
      <c r="AJ143" s="52">
        <f t="shared" ca="1" si="207"/>
        <v>0.61055055200991759</v>
      </c>
      <c r="AK143" s="52">
        <f t="shared" ca="1" si="208"/>
        <v>0.45793159558368979</v>
      </c>
      <c r="AL143" s="52">
        <f t="shared" ca="1" si="208"/>
        <v>0.27968936628793001</v>
      </c>
      <c r="AM143" s="52">
        <f t="shared" ca="1" si="208"/>
        <v>8.4946997078952771E-2</v>
      </c>
      <c r="AN143" s="52">
        <f t="shared" ca="1" si="208"/>
        <v>-0.10173856270078284</v>
      </c>
      <c r="AO143" s="52">
        <f t="shared" ca="1" si="209"/>
        <v>-0.27719760339027055</v>
      </c>
      <c r="AP143" s="52">
        <f t="shared" ca="1" si="209"/>
        <v>-0.43932150222414257</v>
      </c>
      <c r="AQ143" s="52">
        <f t="shared" ca="1" si="209"/>
        <v>-0.58170990496441266</v>
      </c>
      <c r="AR143" s="52">
        <f t="shared" ca="1" si="209"/>
        <v>-0.70573790961679328</v>
      </c>
      <c r="AS143" s="52">
        <f t="shared" ca="1" si="210"/>
        <v>-0.79532060205141986</v>
      </c>
      <c r="AT143" s="52">
        <f t="shared" ca="1" si="210"/>
        <v>-0.85792152003472177</v>
      </c>
      <c r="AU143" s="52">
        <f t="shared" ca="1" si="210"/>
        <v>-0.89376812613261503</v>
      </c>
      <c r="AV143" s="52">
        <f t="shared" ca="1" si="210"/>
        <v>-0.90564482499897925</v>
      </c>
      <c r="AW143" s="52">
        <f t="shared" ca="1" si="211"/>
        <v>-0.89741299432121879</v>
      </c>
      <c r="AX143" s="52">
        <f t="shared" ca="1" si="211"/>
        <v>-0.87142051429235656</v>
      </c>
      <c r="AY143" s="52">
        <f t="shared" ca="1" si="211"/>
        <v>-0.83990411108158736</v>
      </c>
      <c r="AZ143" s="52">
        <f t="shared" ca="1" si="211"/>
        <v>-0.79942002342812157</v>
      </c>
      <c r="BA143" s="52">
        <f t="shared" ca="1" si="212"/>
        <v>-0.73611786066998597</v>
      </c>
      <c r="BB143" s="52">
        <f t="shared" ca="1" si="212"/>
        <v>-0.63459085146986483</v>
      </c>
      <c r="BC143" s="52">
        <f t="shared" ca="1" si="212"/>
        <v>-0.49060907410278548</v>
      </c>
      <c r="BD143" s="52">
        <f t="shared" ca="1" si="212"/>
        <v>-0.3094014260296496</v>
      </c>
      <c r="BE143" s="52">
        <f t="shared" ca="1" si="213"/>
        <v>-0.10189322498393813</v>
      </c>
      <c r="BF143" s="52">
        <f t="shared" ca="1" si="213"/>
        <v>0.11887959606120094</v>
      </c>
      <c r="BG143" s="52">
        <f t="shared" ca="1" si="213"/>
        <v>0.34873286251100377</v>
      </c>
      <c r="BH143" s="52">
        <f t="shared" ca="1" si="213"/>
        <v>0.56865522897381182</v>
      </c>
      <c r="BJ143" s="52">
        <f t="shared" si="217"/>
        <v>-3.7548068165779102E-3</v>
      </c>
      <c r="BK143" s="52">
        <f t="shared" si="218"/>
        <v>5.2902548767686372E-3</v>
      </c>
      <c r="BL143" s="52">
        <f t="shared" si="219"/>
        <v>2.6451274383843177E-4</v>
      </c>
      <c r="BM143" s="52">
        <f t="shared" si="220"/>
        <v>2.6451274383843177E-4</v>
      </c>
      <c r="BN143" s="52">
        <f t="shared" si="221"/>
        <v>0</v>
      </c>
      <c r="BO143" s="52">
        <f t="shared" si="222"/>
        <v>0</v>
      </c>
      <c r="BP143" s="52">
        <f t="shared" si="223"/>
        <v>2.6900569471125669E-3</v>
      </c>
      <c r="BQ143" s="52">
        <f t="shared" si="224"/>
        <v>0.05</v>
      </c>
      <c r="BS143" s="52">
        <f t="shared" ca="1" si="225"/>
        <v>0.56580397696985363</v>
      </c>
      <c r="BT143" s="52">
        <f t="shared" ca="1" si="226"/>
        <v>0.52902548767686364</v>
      </c>
      <c r="BU143" s="52">
        <f t="shared" ca="1" si="227"/>
        <v>0.48377372141206459</v>
      </c>
      <c r="BV143" s="52">
        <f t="shared" ca="1" si="228"/>
        <v>0.42990592889667989</v>
      </c>
      <c r="BW143" s="52">
        <f t="shared" ca="1" si="229"/>
        <v>0.36905272977967418</v>
      </c>
      <c r="BX143" s="52">
        <f t="shared" ca="1" si="230"/>
        <v>0.30172361807537174</v>
      </c>
      <c r="BY143" s="52">
        <f t="shared" ca="1" si="231"/>
        <v>0.22341285216351683</v>
      </c>
      <c r="BZ143" s="52">
        <f t="shared" ca="1" si="232"/>
        <v>0.13101650863104766</v>
      </c>
      <c r="CA143" s="52">
        <f t="shared" ca="1" si="233"/>
        <v>3.7132100051929857E-2</v>
      </c>
      <c r="CB143" s="52">
        <f t="shared" ca="1" si="234"/>
        <v>-5.5261179128842056E-2</v>
      </c>
      <c r="CC143" s="52">
        <f t="shared" ca="1" si="235"/>
        <v>-0.14026485710975625</v>
      </c>
      <c r="CD143" s="52">
        <f t="shared" ca="1" si="236"/>
        <v>-0.21368556495215146</v>
      </c>
      <c r="CE143" s="52">
        <f t="shared" ca="1" si="237"/>
        <v>-0.27315040689802944</v>
      </c>
      <c r="CF143" s="52">
        <f t="shared" ca="1" si="238"/>
        <v>-0.31882051869686096</v>
      </c>
      <c r="CG143" s="52">
        <f t="shared" ca="1" si="239"/>
        <v>-0.35758369196687012</v>
      </c>
      <c r="CH143" s="52">
        <f t="shared" ca="1" si="240"/>
        <v>-0.37644697865471255</v>
      </c>
      <c r="CI143" s="52">
        <f t="shared" ca="1" si="241"/>
        <v>-0.37945562306671377</v>
      </c>
      <c r="CJ143" s="52">
        <f t="shared" ca="1" si="242"/>
        <v>-0.378049516344383</v>
      </c>
      <c r="CK143" s="52">
        <f t="shared" ca="1" si="243"/>
        <v>-0.36878033159601137</v>
      </c>
      <c r="CL143" s="52">
        <f t="shared" ca="1" si="244"/>
        <v>-0.3565699915221382</v>
      </c>
      <c r="CM143" s="52">
        <f t="shared" ca="1" si="245"/>
        <v>-0.34309381192489985</v>
      </c>
      <c r="CN143" s="52">
        <f t="shared" ca="1" si="246"/>
        <v>-0.33486506638808106</v>
      </c>
      <c r="CO143" s="52">
        <f t="shared" ca="1" si="247"/>
        <v>-0.3145112312669236</v>
      </c>
      <c r="CP143" s="52">
        <f t="shared" ca="1" si="248"/>
        <v>-0.27648844954467588</v>
      </c>
      <c r="CQ143" s="52">
        <f t="shared" ca="1" si="249"/>
        <v>-0.21991189737473774</v>
      </c>
      <c r="CR143" s="52">
        <f t="shared" ca="1" si="250"/>
        <v>-0.1517464913908512</v>
      </c>
      <c r="CS143" s="52">
        <f t="shared" ca="1" si="251"/>
        <v>-7.2908969896454956E-2</v>
      </c>
      <c r="CT143" s="52">
        <f t="shared" ca="1" si="252"/>
        <v>1.4773060597719686E-2</v>
      </c>
      <c r="CU143" s="52">
        <f t="shared" ca="1" si="253"/>
        <v>0.10396333062841048</v>
      </c>
      <c r="CV143" s="52">
        <f t="shared" ca="1" si="254"/>
        <v>0.1853018866912011</v>
      </c>
      <c r="CW143" s="52">
        <f t="shared" ca="1" si="255"/>
        <v>0.24630172748959833</v>
      </c>
      <c r="CY143" s="51" t="str">
        <f t="shared" ca="1" si="256"/>
        <v>Slope</v>
      </c>
      <c r="CZ143" s="51" t="str">
        <f t="shared" ca="1" si="257"/>
        <v>Slope</v>
      </c>
      <c r="DA143" s="51" t="str">
        <f t="shared" ca="1" si="258"/>
        <v>Slope</v>
      </c>
      <c r="DB143" s="51" t="str">
        <f t="shared" ca="1" si="259"/>
        <v>Slope</v>
      </c>
      <c r="DC143" s="51" t="str">
        <f t="shared" ca="1" si="260"/>
        <v>Slope</v>
      </c>
      <c r="DD143" s="51" t="str">
        <f t="shared" ca="1" si="261"/>
        <v>Slope</v>
      </c>
      <c r="DE143" s="51" t="str">
        <f t="shared" ca="1" si="262"/>
        <v>Slope</v>
      </c>
      <c r="DF143" s="51" t="str">
        <f t="shared" ca="1" si="263"/>
        <v>Slope</v>
      </c>
      <c r="DG143" s="51" t="str">
        <f t="shared" ca="1" si="264"/>
        <v>Slope</v>
      </c>
      <c r="DH143" s="51" t="str">
        <f t="shared" ca="1" si="265"/>
        <v>Slope</v>
      </c>
      <c r="DI143" s="51" t="str">
        <f t="shared" ca="1" si="266"/>
        <v>Slope</v>
      </c>
      <c r="DJ143" s="51" t="str">
        <f t="shared" ca="1" si="267"/>
        <v>Slope</v>
      </c>
      <c r="DK143" s="51" t="str">
        <f t="shared" ca="1" si="268"/>
        <v>Slope</v>
      </c>
      <c r="DL143" s="51" t="str">
        <f t="shared" ca="1" si="269"/>
        <v>Slope</v>
      </c>
      <c r="DM143" s="51" t="str">
        <f t="shared" ca="1" si="270"/>
        <v>Slope</v>
      </c>
      <c r="DN143" s="51" t="str">
        <f t="shared" ca="1" si="271"/>
        <v>Slope</v>
      </c>
      <c r="DO143" s="51" t="str">
        <f t="shared" ca="1" si="272"/>
        <v>Slope</v>
      </c>
      <c r="DP143" s="51" t="str">
        <f t="shared" ca="1" si="273"/>
        <v>Slope</v>
      </c>
      <c r="DQ143" s="51" t="str">
        <f t="shared" ca="1" si="274"/>
        <v>Slope</v>
      </c>
      <c r="DR143" s="51" t="str">
        <f t="shared" ca="1" si="275"/>
        <v>Slope</v>
      </c>
      <c r="DS143" s="51" t="str">
        <f t="shared" ca="1" si="276"/>
        <v>Slope</v>
      </c>
      <c r="DT143" s="51" t="str">
        <f t="shared" ca="1" si="277"/>
        <v>Slope</v>
      </c>
      <c r="DU143" s="51" t="str">
        <f t="shared" ca="1" si="278"/>
        <v>Slope</v>
      </c>
      <c r="DV143" s="51" t="str">
        <f t="shared" ca="1" si="279"/>
        <v>Slope</v>
      </c>
      <c r="DW143" s="51" t="str">
        <f t="shared" ca="1" si="280"/>
        <v>Slope</v>
      </c>
      <c r="DX143" s="51" t="str">
        <f t="shared" ca="1" si="281"/>
        <v>Slope</v>
      </c>
      <c r="DY143" s="51" t="str">
        <f t="shared" ca="1" si="282"/>
        <v>Slope</v>
      </c>
      <c r="DZ143" s="51" t="str">
        <f t="shared" ca="1" si="283"/>
        <v>Slope</v>
      </c>
      <c r="EA143" s="51" t="str">
        <f t="shared" ca="1" si="284"/>
        <v>Slope</v>
      </c>
      <c r="EB143" s="51" t="str">
        <f t="shared" ca="1" si="285"/>
        <v>Slope</v>
      </c>
      <c r="EC143" s="51" t="str">
        <f t="shared" ca="1" si="286"/>
        <v>Slope</v>
      </c>
      <c r="EE143" s="52">
        <f t="shared" ca="1" si="287"/>
        <v>0.4344605357739848</v>
      </c>
      <c r="EF143" s="52">
        <f t="shared" ca="1" si="288"/>
        <v>0.47123902506697479</v>
      </c>
      <c r="EG143" s="52">
        <f t="shared" ca="1" si="289"/>
        <v>0.51649079133177378</v>
      </c>
      <c r="EH143" s="52">
        <f t="shared" ca="1" si="290"/>
        <v>0.57035858384715854</v>
      </c>
      <c r="EI143" s="52">
        <f t="shared" ca="1" si="291"/>
        <v>0.63121178296416425</v>
      </c>
      <c r="EJ143" s="52">
        <f t="shared" ca="1" si="292"/>
        <v>0.69854089466846669</v>
      </c>
      <c r="EK143" s="52">
        <f t="shared" ca="1" si="293"/>
        <v>0.77685166058032162</v>
      </c>
      <c r="EL143" s="52">
        <f t="shared" ca="1" si="294"/>
        <v>0.8692480041127908</v>
      </c>
      <c r="EM143" s="52">
        <f t="shared" ca="1" si="295"/>
        <v>0.96313241269190852</v>
      </c>
      <c r="EN143" s="52">
        <f t="shared" ca="1" si="296"/>
        <v>0.94447430812731947</v>
      </c>
      <c r="EO143" s="52">
        <f t="shared" ca="1" si="297"/>
        <v>0.85947063014640535</v>
      </c>
      <c r="EP143" s="52">
        <f t="shared" ca="1" si="298"/>
        <v>0.78604992230401005</v>
      </c>
      <c r="EQ143" s="52">
        <f t="shared" ca="1" si="299"/>
        <v>0.72658508035813218</v>
      </c>
      <c r="ER143" s="52">
        <f t="shared" ca="1" si="300"/>
        <v>0.68091496855930056</v>
      </c>
      <c r="ES143" s="52">
        <f t="shared" ca="1" si="301"/>
        <v>0.64215179528929145</v>
      </c>
      <c r="ET143" s="52">
        <f t="shared" ca="1" si="302"/>
        <v>0.62328850860144902</v>
      </c>
      <c r="EU143" s="52">
        <f t="shared" ca="1" si="303"/>
        <v>0.6202798641894478</v>
      </c>
      <c r="EV143" s="52">
        <f t="shared" ca="1" si="304"/>
        <v>0.62168597091177857</v>
      </c>
      <c r="EW143" s="52">
        <f t="shared" ca="1" si="305"/>
        <v>0.63095515566015026</v>
      </c>
      <c r="EX143" s="52">
        <f t="shared" ca="1" si="306"/>
        <v>0.64316549573402337</v>
      </c>
      <c r="EY143" s="52">
        <f t="shared" ca="1" si="307"/>
        <v>0.65664167533126172</v>
      </c>
      <c r="EZ143" s="52">
        <f t="shared" ca="1" si="308"/>
        <v>0.66487042086808046</v>
      </c>
      <c r="FA143" s="52">
        <f t="shared" ca="1" si="309"/>
        <v>0.68522425598923797</v>
      </c>
      <c r="FB143" s="52">
        <f t="shared" ca="1" si="310"/>
        <v>0.72324703771148569</v>
      </c>
      <c r="FC143" s="52">
        <f t="shared" ca="1" si="311"/>
        <v>0.77982358988142386</v>
      </c>
      <c r="FD143" s="52">
        <f t="shared" ca="1" si="312"/>
        <v>0.8479889958653104</v>
      </c>
      <c r="FE143" s="52">
        <f t="shared" ca="1" si="313"/>
        <v>0.92682651735970656</v>
      </c>
      <c r="FF143" s="52">
        <f t="shared" ca="1" si="314"/>
        <v>0.98549145214611877</v>
      </c>
      <c r="FG143" s="52">
        <f t="shared" ca="1" si="315"/>
        <v>0.89630118211542797</v>
      </c>
      <c r="FH143" s="52">
        <f t="shared" ca="1" si="316"/>
        <v>0.81496262605263736</v>
      </c>
      <c r="FI143" s="52">
        <f t="shared" ca="1" si="317"/>
        <v>0.7539627852542401</v>
      </c>
      <c r="FK143" s="52">
        <f t="shared" ca="1" si="318"/>
        <v>0.98549145214611877</v>
      </c>
      <c r="FL143" s="59">
        <f t="shared" ca="1" si="319"/>
        <v>27</v>
      </c>
      <c r="FM143" s="59" t="str">
        <f t="shared" ca="1" si="320"/>
        <v>Slope</v>
      </c>
      <c r="FN143" s="52">
        <f t="shared" ca="1" si="321"/>
        <v>0.1333333333333333</v>
      </c>
      <c r="FP143" s="52">
        <f t="shared" ca="1" si="322"/>
        <v>0.4781535119246616</v>
      </c>
      <c r="FQ143" s="52">
        <f t="shared" ca="1" si="323"/>
        <v>0.49041300835565826</v>
      </c>
      <c r="FR143" s="52">
        <f t="shared" ca="1" si="324"/>
        <v>0.49438581933281345</v>
      </c>
      <c r="FS143" s="52">
        <f t="shared" ca="1" si="325"/>
        <v>0.50123063906016396</v>
      </c>
      <c r="FT143" s="52">
        <f t="shared" ca="1" si="326"/>
        <v>0.51040392765472142</v>
      </c>
      <c r="FU143" s="52">
        <f t="shared" ca="1" si="327"/>
        <v>0.52173585377837772</v>
      </c>
      <c r="FV143" s="52">
        <f t="shared" ca="1" si="328"/>
        <v>0.53672833130455166</v>
      </c>
      <c r="FW143" s="52">
        <f t="shared" ca="1" si="329"/>
        <v>0.55641600137093028</v>
      </c>
      <c r="FX143" s="52">
        <f t="shared" ca="1" si="330"/>
        <v>0.57659969311952497</v>
      </c>
      <c r="FY143" s="52">
        <f t="shared" ca="1" si="331"/>
        <v>0.55926921382021755</v>
      </c>
      <c r="FZ143" s="52">
        <f t="shared" ca="1" si="332"/>
        <v>0.5198235433821351</v>
      </c>
      <c r="GA143" s="52">
        <f t="shared" ca="1" si="333"/>
        <v>0.48423886299022556</v>
      </c>
      <c r="GB143" s="52">
        <f t="shared" ca="1" si="334"/>
        <v>0.45330613789715513</v>
      </c>
      <c r="GC143" s="52">
        <f t="shared" ca="1" si="335"/>
        <v>0.42697165618643351</v>
      </c>
      <c r="GD143" s="52">
        <f t="shared" ca="1" si="336"/>
        <v>0.4029394873186527</v>
      </c>
      <c r="GE143" s="52">
        <f t="shared" ca="1" si="337"/>
        <v>0.38554061397826078</v>
      </c>
      <c r="GF143" s="52">
        <f t="shared" ca="1" si="338"/>
        <v>0.37342662139648258</v>
      </c>
      <c r="GG143" s="52">
        <f t="shared" ca="1" si="339"/>
        <v>0.3627842125261484</v>
      </c>
      <c r="GH143" s="52">
        <f t="shared" ca="1" si="340"/>
        <v>0.35476282966449452</v>
      </c>
      <c r="GI143" s="52">
        <f t="shared" ca="1" si="341"/>
        <v>0.34772183191134109</v>
      </c>
      <c r="GJ143" s="52">
        <f t="shared" ca="1" si="342"/>
        <v>0.3411027806659761</v>
      </c>
      <c r="GK143" s="52">
        <f t="shared" ca="1" si="343"/>
        <v>0.33273458473380457</v>
      </c>
      <c r="GL143" s="52">
        <f t="shared" ca="1" si="344"/>
        <v>0.32840808532974597</v>
      </c>
      <c r="GM143" s="52">
        <f t="shared" ca="1" si="345"/>
        <v>0.32997123479271745</v>
      </c>
      <c r="GN143" s="52">
        <f t="shared" ca="1" si="346"/>
        <v>0.33771897440491905</v>
      </c>
      <c r="GO143" s="52">
        <f t="shared" ca="1" si="347"/>
        <v>0.34932966528843679</v>
      </c>
      <c r="GP143" s="52">
        <f t="shared" ca="1" si="348"/>
        <v>0.36449772800879104</v>
      </c>
      <c r="GQ143" s="52">
        <f t="shared" ca="1" si="349"/>
        <v>0.37294159515981734</v>
      </c>
      <c r="GR143" s="52">
        <f t="shared" ca="1" si="350"/>
        <v>0.33210039403847597</v>
      </c>
      <c r="GS143" s="52">
        <f t="shared" ca="1" si="351"/>
        <v>0.29387643090643462</v>
      </c>
      <c r="GT143" s="52">
        <f t="shared" ca="1" si="352"/>
        <v>0.26243203952919114</v>
      </c>
      <c r="GV143" s="52">
        <f t="shared" ca="1" si="353"/>
        <v>0.57659969311952497</v>
      </c>
      <c r="GW143" s="59">
        <f t="shared" ca="1" si="354"/>
        <v>8</v>
      </c>
      <c r="GX143" s="52">
        <f t="shared" ca="1" si="355"/>
        <v>0.96313241269190852</v>
      </c>
      <c r="GY143" s="52" t="str">
        <f t="shared" ca="1" si="356"/>
        <v>Slope</v>
      </c>
      <c r="GZ143" s="52">
        <f t="shared" ca="1" si="357"/>
        <v>0.76666666666666661</v>
      </c>
      <c r="HB143" s="58">
        <f t="shared" si="358"/>
        <v>7.5096136331558205E-2</v>
      </c>
      <c r="HC143" s="58"/>
      <c r="HE143" s="52">
        <f t="shared" si="359"/>
        <v>0.62827412515878689</v>
      </c>
      <c r="HF143" s="52">
        <f t="shared" si="360"/>
        <v>0</v>
      </c>
      <c r="HH143" s="52">
        <f t="shared" ca="1" si="361"/>
        <v>0.96313241269190852</v>
      </c>
      <c r="HI143" s="52" t="str">
        <f t="shared" ca="1" si="362"/>
        <v>Slope</v>
      </c>
      <c r="HJ143" s="59">
        <f t="shared" ca="1" si="363"/>
        <v>2</v>
      </c>
      <c r="HK143" s="52">
        <f t="shared" ca="1" si="364"/>
        <v>0.76666666666666661</v>
      </c>
      <c r="HL143" s="52">
        <f t="shared" si="365"/>
        <v>0</v>
      </c>
      <c r="HM143" s="52">
        <f t="shared" si="366"/>
        <v>20</v>
      </c>
      <c r="HN143" s="52">
        <f t="shared" si="367"/>
        <v>-20</v>
      </c>
      <c r="HP143" s="52">
        <f t="shared" si="375"/>
        <v>1.5284627676010474E-4</v>
      </c>
      <c r="HR143" s="52">
        <f t="shared" si="368"/>
        <v>1.4854243817064019E-4</v>
      </c>
      <c r="HS143">
        <f t="shared" si="369"/>
        <v>2.6900569471125669E-3</v>
      </c>
    </row>
    <row r="144" spans="1:227" x14ac:dyDescent="0.2">
      <c r="A144" s="45">
        <v>106</v>
      </c>
      <c r="B144" s="35">
        <f t="shared" si="214"/>
        <v>1.2152777777777792E-2</v>
      </c>
      <c r="C144" s="28">
        <v>-7.5096136331558201</v>
      </c>
      <c r="D144" s="95">
        <v>0</v>
      </c>
      <c r="E144" s="95">
        <v>999999</v>
      </c>
      <c r="F144" s="37">
        <f t="shared" si="379"/>
        <v>166666.5</v>
      </c>
      <c r="G144" s="38">
        <f t="shared" si="382"/>
        <v>0</v>
      </c>
      <c r="H144" s="102">
        <v>20</v>
      </c>
      <c r="I144" s="102">
        <v>2000</v>
      </c>
      <c r="J144" s="28">
        <v>-7.4800395965576199</v>
      </c>
      <c r="K144" s="126">
        <f t="shared" si="383"/>
        <v>-7.4800395965576194E-2</v>
      </c>
      <c r="L144" s="30">
        <f t="shared" si="380"/>
        <v>-7.4800395965576194E-2</v>
      </c>
      <c r="M144" s="101">
        <f t="shared" si="381"/>
        <v>-7.5096136331558201</v>
      </c>
      <c r="N144" s="103">
        <f t="shared" si="215"/>
        <v>1.4787018299100129E-5</v>
      </c>
      <c r="AD144" s="52">
        <f t="shared" ref="AD144:AF163" ca="1" si="384">CORREL( $K144:$K174, OFFSET( $M144:$M174, AD$5, 0 ) )</f>
        <v>0.9786018651829157</v>
      </c>
      <c r="AE144" s="52">
        <f t="shared" ca="1" si="384"/>
        <v>1</v>
      </c>
      <c r="AF144" s="52">
        <f t="shared" ca="1" si="384"/>
        <v>0.97657909451423308</v>
      </c>
      <c r="AG144" s="52">
        <f t="shared" ca="1" si="207"/>
        <v>0.91623117449410507</v>
      </c>
      <c r="AH144" s="52">
        <f t="shared" ca="1" si="207"/>
        <v>0.82704069819335757</v>
      </c>
      <c r="AI144" s="52">
        <f t="shared" ca="1" si="207"/>
        <v>0.7147214484988943</v>
      </c>
      <c r="AJ144" s="52">
        <f t="shared" ca="1" si="207"/>
        <v>0.57667350547937535</v>
      </c>
      <c r="AK144" s="52">
        <f t="shared" ca="1" si="208"/>
        <v>0.40899840190971298</v>
      </c>
      <c r="AL144" s="52">
        <f t="shared" ca="1" si="208"/>
        <v>0.22302794855830635</v>
      </c>
      <c r="AM144" s="52">
        <f t="shared" ca="1" si="208"/>
        <v>3.5432192680952955E-2</v>
      </c>
      <c r="AN144" s="52">
        <f t="shared" ca="1" si="208"/>
        <v>-0.14478877514422545</v>
      </c>
      <c r="AO144" s="52">
        <f t="shared" ca="1" si="209"/>
        <v>-0.31616776627036963</v>
      </c>
      <c r="AP144" s="52">
        <f t="shared" ca="1" si="209"/>
        <v>-0.47507242866351063</v>
      </c>
      <c r="AQ144" s="52">
        <f t="shared" ca="1" si="209"/>
        <v>-0.61749544591446137</v>
      </c>
      <c r="AR144" s="52">
        <f t="shared" ca="1" si="209"/>
        <v>-0.72594823760828353</v>
      </c>
      <c r="AS144" s="52">
        <f t="shared" ca="1" si="210"/>
        <v>-0.80404097708757971</v>
      </c>
      <c r="AT144" s="52">
        <f t="shared" ca="1" si="210"/>
        <v>-0.86012176507338312</v>
      </c>
      <c r="AU144" s="52">
        <f t="shared" ca="1" si="210"/>
        <v>-0.89343427968512679</v>
      </c>
      <c r="AV144" s="52">
        <f t="shared" ca="1" si="210"/>
        <v>-0.90383974939225931</v>
      </c>
      <c r="AW144" s="52">
        <f t="shared" ca="1" si="211"/>
        <v>-0.88909786613182706</v>
      </c>
      <c r="AX144" s="52">
        <f t="shared" ca="1" si="211"/>
        <v>-0.86447505373302569</v>
      </c>
      <c r="AY144" s="52">
        <f t="shared" ca="1" si="211"/>
        <v>-0.83260017293676736</v>
      </c>
      <c r="AZ144" s="52">
        <f t="shared" ca="1" si="211"/>
        <v>-0.78958101842451434</v>
      </c>
      <c r="BA144" s="52">
        <f t="shared" ca="1" si="212"/>
        <v>-0.71814752869100273</v>
      </c>
      <c r="BB144" s="52">
        <f t="shared" ca="1" si="212"/>
        <v>-0.60469244010536882</v>
      </c>
      <c r="BC144" s="52">
        <f t="shared" ca="1" si="212"/>
        <v>-0.44487338227913137</v>
      </c>
      <c r="BD144" s="52">
        <f t="shared" ca="1" si="212"/>
        <v>-0.25043727884654127</v>
      </c>
      <c r="BE144" s="52">
        <f t="shared" ca="1" si="213"/>
        <v>-3.4930610899681573E-2</v>
      </c>
      <c r="BF144" s="52">
        <f t="shared" ca="1" si="213"/>
        <v>0.19880968759047687</v>
      </c>
      <c r="BG144" s="52">
        <f t="shared" ca="1" si="213"/>
        <v>0.43420444825500493</v>
      </c>
      <c r="BH144" s="52">
        <f t="shared" ca="1" si="213"/>
        <v>0.62240771408830109</v>
      </c>
      <c r="BJ144" s="52">
        <f t="shared" si="217"/>
        <v>-3.7400197982788101E-3</v>
      </c>
      <c r="BK144" s="52">
        <f t="shared" si="218"/>
        <v>4.8377372141206456E-3</v>
      </c>
      <c r="BL144" s="52">
        <f t="shared" si="219"/>
        <v>2.4188686070603229E-4</v>
      </c>
      <c r="BM144" s="52">
        <f t="shared" si="220"/>
        <v>2.4188686070603229E-4</v>
      </c>
      <c r="BN144" s="52">
        <f t="shared" si="221"/>
        <v>0</v>
      </c>
      <c r="BO144" s="52">
        <f t="shared" si="222"/>
        <v>0</v>
      </c>
      <c r="BP144" s="52">
        <f t="shared" si="223"/>
        <v>2.6256244797720684E-3</v>
      </c>
      <c r="BQ144" s="52">
        <f t="shared" si="224"/>
        <v>0.05</v>
      </c>
      <c r="BS144" s="52">
        <f t="shared" ca="1" si="225"/>
        <v>0.52902548767686364</v>
      </c>
      <c r="BT144" s="52">
        <f t="shared" ca="1" si="226"/>
        <v>0.48377372141206459</v>
      </c>
      <c r="BU144" s="52">
        <f t="shared" ca="1" si="227"/>
        <v>0.42990592889667989</v>
      </c>
      <c r="BV144" s="52">
        <f t="shared" ca="1" si="228"/>
        <v>0.36905272977967418</v>
      </c>
      <c r="BW144" s="52">
        <f t="shared" ca="1" si="229"/>
        <v>0.30172361807537174</v>
      </c>
      <c r="BX144" s="52">
        <f t="shared" ca="1" si="230"/>
        <v>0.22341285216351683</v>
      </c>
      <c r="BY144" s="52">
        <f t="shared" ca="1" si="231"/>
        <v>0.13101650863104766</v>
      </c>
      <c r="BZ144" s="52">
        <f t="shared" ca="1" si="232"/>
        <v>3.7132100051929857E-2</v>
      </c>
      <c r="CA144" s="52">
        <f t="shared" ca="1" si="233"/>
        <v>-5.5261179128842056E-2</v>
      </c>
      <c r="CB144" s="52">
        <f t="shared" ca="1" si="234"/>
        <v>-0.14026485710975625</v>
      </c>
      <c r="CC144" s="52">
        <f t="shared" ca="1" si="235"/>
        <v>-0.21368556495215146</v>
      </c>
      <c r="CD144" s="52">
        <f t="shared" ca="1" si="236"/>
        <v>-0.27315040689802944</v>
      </c>
      <c r="CE144" s="52">
        <f t="shared" ca="1" si="237"/>
        <v>-0.31882051869686096</v>
      </c>
      <c r="CF144" s="52">
        <f t="shared" ca="1" si="238"/>
        <v>-0.35758369196687012</v>
      </c>
      <c r="CG144" s="52">
        <f t="shared" ca="1" si="239"/>
        <v>-0.37644697865471255</v>
      </c>
      <c r="CH144" s="52">
        <f t="shared" ca="1" si="240"/>
        <v>-0.37945562306671377</v>
      </c>
      <c r="CI144" s="52">
        <f t="shared" ca="1" si="241"/>
        <v>-0.378049516344383</v>
      </c>
      <c r="CJ144" s="52">
        <f t="shared" ca="1" si="242"/>
        <v>-0.36878033159601137</v>
      </c>
      <c r="CK144" s="52">
        <f t="shared" ca="1" si="243"/>
        <v>-0.3565699915221382</v>
      </c>
      <c r="CL144" s="52">
        <f t="shared" ca="1" si="244"/>
        <v>-0.34309381192489985</v>
      </c>
      <c r="CM144" s="52">
        <f t="shared" ca="1" si="245"/>
        <v>-0.33486506638808106</v>
      </c>
      <c r="CN144" s="52">
        <f t="shared" ca="1" si="246"/>
        <v>-0.3145112312669236</v>
      </c>
      <c r="CO144" s="52">
        <f t="shared" ca="1" si="247"/>
        <v>-0.27648844954467588</v>
      </c>
      <c r="CP144" s="52">
        <f t="shared" ca="1" si="248"/>
        <v>-0.21991189737473774</v>
      </c>
      <c r="CQ144" s="52">
        <f t="shared" ca="1" si="249"/>
        <v>-0.1517464913908512</v>
      </c>
      <c r="CR144" s="52">
        <f t="shared" ca="1" si="250"/>
        <v>-7.2908969896454956E-2</v>
      </c>
      <c r="CS144" s="52">
        <f t="shared" ca="1" si="251"/>
        <v>1.4773060597719686E-2</v>
      </c>
      <c r="CT144" s="52">
        <f t="shared" ca="1" si="252"/>
        <v>0.10396333062841048</v>
      </c>
      <c r="CU144" s="52">
        <f t="shared" ca="1" si="253"/>
        <v>0.1853018866912011</v>
      </c>
      <c r="CV144" s="52">
        <f t="shared" ca="1" si="254"/>
        <v>0.24630172748959833</v>
      </c>
      <c r="CW144" s="52">
        <f t="shared" ca="1" si="255"/>
        <v>0.28736654185359517</v>
      </c>
      <c r="CY144" s="51" t="str">
        <f t="shared" ca="1" si="256"/>
        <v>Slope</v>
      </c>
      <c r="CZ144" s="51" t="str">
        <f t="shared" ca="1" si="257"/>
        <v>Slope</v>
      </c>
      <c r="DA144" s="51" t="str">
        <f t="shared" ca="1" si="258"/>
        <v>Slope</v>
      </c>
      <c r="DB144" s="51" t="str">
        <f t="shared" ca="1" si="259"/>
        <v>Slope</v>
      </c>
      <c r="DC144" s="51" t="str">
        <f t="shared" ca="1" si="260"/>
        <v>Slope</v>
      </c>
      <c r="DD144" s="51" t="str">
        <f t="shared" ca="1" si="261"/>
        <v>Slope</v>
      </c>
      <c r="DE144" s="51" t="str">
        <f t="shared" ca="1" si="262"/>
        <v>Slope</v>
      </c>
      <c r="DF144" s="51" t="str">
        <f t="shared" ca="1" si="263"/>
        <v>Slope</v>
      </c>
      <c r="DG144" s="51" t="str">
        <f t="shared" ca="1" si="264"/>
        <v>Slope</v>
      </c>
      <c r="DH144" s="51" t="str">
        <f t="shared" ca="1" si="265"/>
        <v>Slope</v>
      </c>
      <c r="DI144" s="51" t="str">
        <f t="shared" ca="1" si="266"/>
        <v>Slope</v>
      </c>
      <c r="DJ144" s="51" t="str">
        <f t="shared" ca="1" si="267"/>
        <v>Slope</v>
      </c>
      <c r="DK144" s="51" t="str">
        <f t="shared" ca="1" si="268"/>
        <v>Slope</v>
      </c>
      <c r="DL144" s="51" t="str">
        <f t="shared" ca="1" si="269"/>
        <v>Slope</v>
      </c>
      <c r="DM144" s="51" t="str">
        <f t="shared" ca="1" si="270"/>
        <v>Slope</v>
      </c>
      <c r="DN144" s="51" t="str">
        <f t="shared" ca="1" si="271"/>
        <v>Slope</v>
      </c>
      <c r="DO144" s="51" t="str">
        <f t="shared" ca="1" si="272"/>
        <v>Slope</v>
      </c>
      <c r="DP144" s="51" t="str">
        <f t="shared" ca="1" si="273"/>
        <v>Slope</v>
      </c>
      <c r="DQ144" s="51" t="str">
        <f t="shared" ca="1" si="274"/>
        <v>Slope</v>
      </c>
      <c r="DR144" s="51" t="str">
        <f t="shared" ca="1" si="275"/>
        <v>Slope</v>
      </c>
      <c r="DS144" s="51" t="str">
        <f t="shared" ca="1" si="276"/>
        <v>Slope</v>
      </c>
      <c r="DT144" s="51" t="str">
        <f t="shared" ca="1" si="277"/>
        <v>Slope</v>
      </c>
      <c r="DU144" s="51" t="str">
        <f t="shared" ca="1" si="278"/>
        <v>Slope</v>
      </c>
      <c r="DV144" s="51" t="str">
        <f t="shared" ca="1" si="279"/>
        <v>Slope</v>
      </c>
      <c r="DW144" s="51" t="str">
        <f t="shared" ca="1" si="280"/>
        <v>Slope</v>
      </c>
      <c r="DX144" s="51" t="str">
        <f t="shared" ca="1" si="281"/>
        <v>Slope</v>
      </c>
      <c r="DY144" s="51" t="str">
        <f t="shared" ca="1" si="282"/>
        <v>Slope</v>
      </c>
      <c r="DZ144" s="51" t="str">
        <f t="shared" ca="1" si="283"/>
        <v>Slope</v>
      </c>
      <c r="EA144" s="51" t="str">
        <f t="shared" ca="1" si="284"/>
        <v>Slope</v>
      </c>
      <c r="EB144" s="51" t="str">
        <f t="shared" ca="1" si="285"/>
        <v>Slope</v>
      </c>
      <c r="EC144" s="51" t="str">
        <f t="shared" ca="1" si="286"/>
        <v>Slope</v>
      </c>
      <c r="EE144" s="52">
        <f t="shared" ca="1" si="287"/>
        <v>0.47121639918384239</v>
      </c>
      <c r="EF144" s="52">
        <f t="shared" ca="1" si="288"/>
        <v>0.51646816544864138</v>
      </c>
      <c r="EG144" s="52">
        <f t="shared" ca="1" si="289"/>
        <v>0.57033595796402614</v>
      </c>
      <c r="EH144" s="52">
        <f t="shared" ca="1" si="290"/>
        <v>0.63118915708103185</v>
      </c>
      <c r="EI144" s="52">
        <f t="shared" ca="1" si="291"/>
        <v>0.6985182687853343</v>
      </c>
      <c r="EJ144" s="52">
        <f t="shared" ca="1" si="292"/>
        <v>0.77682903469718922</v>
      </c>
      <c r="EK144" s="52">
        <f t="shared" ca="1" si="293"/>
        <v>0.8692253782296584</v>
      </c>
      <c r="EL144" s="52">
        <f t="shared" ca="1" si="294"/>
        <v>0.96310978680877612</v>
      </c>
      <c r="EM144" s="52">
        <f t="shared" ca="1" si="295"/>
        <v>0.94449693401045187</v>
      </c>
      <c r="EN144" s="52">
        <f t="shared" ca="1" si="296"/>
        <v>0.85949325602953774</v>
      </c>
      <c r="EO144" s="52">
        <f t="shared" ca="1" si="297"/>
        <v>0.78607254818714245</v>
      </c>
      <c r="EP144" s="52">
        <f t="shared" ca="1" si="298"/>
        <v>0.72660770624126458</v>
      </c>
      <c r="EQ144" s="52">
        <f t="shared" ca="1" si="299"/>
        <v>0.68093759444243296</v>
      </c>
      <c r="ER144" s="52">
        <f t="shared" ca="1" si="300"/>
        <v>0.64217442117242385</v>
      </c>
      <c r="ES144" s="52">
        <f t="shared" ca="1" si="301"/>
        <v>0.62331113448458142</v>
      </c>
      <c r="ET144" s="52">
        <f t="shared" ca="1" si="302"/>
        <v>0.6203024900725802</v>
      </c>
      <c r="EU144" s="52">
        <f t="shared" ca="1" si="303"/>
        <v>0.62170859679491097</v>
      </c>
      <c r="EV144" s="52">
        <f t="shared" ca="1" si="304"/>
        <v>0.63097778154328266</v>
      </c>
      <c r="EW144" s="52">
        <f t="shared" ca="1" si="305"/>
        <v>0.64318812161715577</v>
      </c>
      <c r="EX144" s="52">
        <f t="shared" ca="1" si="306"/>
        <v>0.65666430121439412</v>
      </c>
      <c r="EY144" s="52">
        <f t="shared" ca="1" si="307"/>
        <v>0.66489304675121286</v>
      </c>
      <c r="EZ144" s="52">
        <f t="shared" ca="1" si="308"/>
        <v>0.68524688187237037</v>
      </c>
      <c r="FA144" s="52">
        <f t="shared" ca="1" si="309"/>
        <v>0.72326966359461808</v>
      </c>
      <c r="FB144" s="52">
        <f t="shared" ca="1" si="310"/>
        <v>0.77984621576455626</v>
      </c>
      <c r="FC144" s="52">
        <f t="shared" ca="1" si="311"/>
        <v>0.8480116217484428</v>
      </c>
      <c r="FD144" s="52">
        <f t="shared" ca="1" si="312"/>
        <v>0.92684914324283896</v>
      </c>
      <c r="FE144" s="52">
        <f t="shared" ca="1" si="313"/>
        <v>0.98546882626298637</v>
      </c>
      <c r="FF144" s="52">
        <f t="shared" ca="1" si="314"/>
        <v>0.89627855623229558</v>
      </c>
      <c r="FG144" s="52">
        <f t="shared" ca="1" si="315"/>
        <v>0.81494000016950496</v>
      </c>
      <c r="FH144" s="52">
        <f t="shared" ca="1" si="316"/>
        <v>0.7539401593711077</v>
      </c>
      <c r="FI144" s="52">
        <f t="shared" ca="1" si="317"/>
        <v>0.71287534500711081</v>
      </c>
      <c r="FK144" s="52">
        <f t="shared" ca="1" si="318"/>
        <v>0.98546882626298637</v>
      </c>
      <c r="FL144" s="59">
        <f t="shared" ca="1" si="319"/>
        <v>26</v>
      </c>
      <c r="FM144" s="59" t="str">
        <f t="shared" ca="1" si="320"/>
        <v>Slope</v>
      </c>
      <c r="FN144" s="52">
        <f t="shared" ca="1" si="321"/>
        <v>0.16666666666666663</v>
      </c>
      <c r="FP144" s="52">
        <f t="shared" ca="1" si="322"/>
        <v>0.49040546639461413</v>
      </c>
      <c r="FQ144" s="52">
        <f t="shared" ca="1" si="323"/>
        <v>0.50548938848288039</v>
      </c>
      <c r="FR144" s="52">
        <f t="shared" ca="1" si="324"/>
        <v>0.5123342082102309</v>
      </c>
      <c r="FS144" s="52">
        <f t="shared" ca="1" si="325"/>
        <v>0.52150749680478836</v>
      </c>
      <c r="FT144" s="52">
        <f t="shared" ca="1" si="326"/>
        <v>0.53283942292844477</v>
      </c>
      <c r="FU144" s="52">
        <f t="shared" ca="1" si="327"/>
        <v>0.5478319004546186</v>
      </c>
      <c r="FV144" s="52">
        <f t="shared" ca="1" si="328"/>
        <v>0.56751957052099722</v>
      </c>
      <c r="FW144" s="52">
        <f t="shared" ca="1" si="329"/>
        <v>0.58770326226959202</v>
      </c>
      <c r="FX144" s="52">
        <f t="shared" ca="1" si="330"/>
        <v>0.57038786689237275</v>
      </c>
      <c r="FY144" s="52">
        <f t="shared" ca="1" si="331"/>
        <v>0.53094219645429042</v>
      </c>
      <c r="FZ144" s="52">
        <f t="shared" ca="1" si="332"/>
        <v>0.49535751606238076</v>
      </c>
      <c r="GA144" s="52">
        <f t="shared" ca="1" si="333"/>
        <v>0.46442479096931044</v>
      </c>
      <c r="GB144" s="52">
        <f t="shared" ca="1" si="334"/>
        <v>0.43809030925858872</v>
      </c>
      <c r="GC144" s="52">
        <f t="shared" ca="1" si="335"/>
        <v>0.41405814039080791</v>
      </c>
      <c r="GD144" s="52">
        <f t="shared" ca="1" si="336"/>
        <v>0.39665926705041599</v>
      </c>
      <c r="GE144" s="52">
        <f t="shared" ca="1" si="337"/>
        <v>0.38454527446863784</v>
      </c>
      <c r="GF144" s="52">
        <f t="shared" ca="1" si="338"/>
        <v>0.37390286559830366</v>
      </c>
      <c r="GG144" s="52">
        <f t="shared" ca="1" si="339"/>
        <v>0.36588148273664978</v>
      </c>
      <c r="GH144" s="52">
        <f t="shared" ca="1" si="340"/>
        <v>0.35884048498349636</v>
      </c>
      <c r="GI144" s="52">
        <f t="shared" ca="1" si="341"/>
        <v>0.35222143373813136</v>
      </c>
      <c r="GJ144" s="52">
        <f t="shared" ca="1" si="342"/>
        <v>0.34385323780595983</v>
      </c>
      <c r="GK144" s="52">
        <f t="shared" ca="1" si="343"/>
        <v>0.33952673840190123</v>
      </c>
      <c r="GL144" s="52">
        <f t="shared" ca="1" si="344"/>
        <v>0.34108988786487271</v>
      </c>
      <c r="GM144" s="52">
        <f t="shared" ca="1" si="345"/>
        <v>0.34883762747707431</v>
      </c>
      <c r="GN144" s="52">
        <f t="shared" ca="1" si="346"/>
        <v>0.36044831836059199</v>
      </c>
      <c r="GO144" s="52">
        <f t="shared" ca="1" si="347"/>
        <v>0.3756163810809463</v>
      </c>
      <c r="GP144" s="52">
        <f t="shared" ca="1" si="348"/>
        <v>0.38404516430988428</v>
      </c>
      <c r="GQ144" s="52">
        <f t="shared" ca="1" si="349"/>
        <v>0.34320396318854296</v>
      </c>
      <c r="GR144" s="52">
        <f t="shared" ca="1" si="350"/>
        <v>0.30498000005650161</v>
      </c>
      <c r="GS144" s="52">
        <f t="shared" ca="1" si="351"/>
        <v>0.27353560867925808</v>
      </c>
      <c r="GT144" s="52">
        <f t="shared" ca="1" si="352"/>
        <v>0.24873622611348137</v>
      </c>
      <c r="GV144" s="52">
        <f t="shared" ca="1" si="353"/>
        <v>0.58770326226959202</v>
      </c>
      <c r="GW144" s="59">
        <f t="shared" ca="1" si="354"/>
        <v>7</v>
      </c>
      <c r="GX144" s="52">
        <f t="shared" ca="1" si="355"/>
        <v>0.96310978680877612</v>
      </c>
      <c r="GY144" s="52" t="str">
        <f t="shared" ca="1" si="356"/>
        <v>Slope</v>
      </c>
      <c r="GZ144" s="52">
        <f t="shared" ca="1" si="357"/>
        <v>0.8</v>
      </c>
      <c r="HB144" s="58">
        <f t="shared" si="358"/>
        <v>7.4800395965576194E-2</v>
      </c>
      <c r="HC144" s="58"/>
      <c r="HE144" s="52">
        <f t="shared" si="359"/>
        <v>0.62973803997039779</v>
      </c>
      <c r="HF144" s="52">
        <f t="shared" si="360"/>
        <v>0</v>
      </c>
      <c r="HH144" s="52">
        <f t="shared" ca="1" si="361"/>
        <v>0.96310978680877612</v>
      </c>
      <c r="HI144" s="52" t="str">
        <f t="shared" ca="1" si="362"/>
        <v>Slope</v>
      </c>
      <c r="HJ144" s="59">
        <f t="shared" ca="1" si="363"/>
        <v>2</v>
      </c>
      <c r="HK144" s="52">
        <f t="shared" ca="1" si="364"/>
        <v>0.8</v>
      </c>
      <c r="HL144" s="52">
        <f t="shared" si="365"/>
        <v>0</v>
      </c>
      <c r="HM144" s="52">
        <f t="shared" si="366"/>
        <v>20</v>
      </c>
      <c r="HN144" s="52">
        <f t="shared" si="367"/>
        <v>-20</v>
      </c>
      <c r="HP144" s="52">
        <f t="shared" si="375"/>
        <v>1.4787018299100129E-5</v>
      </c>
      <c r="HR144" s="52">
        <f t="shared" si="368"/>
        <v>1.4272858224832199E-4</v>
      </c>
      <c r="HS144">
        <f t="shared" si="369"/>
        <v>2.6256244797720684E-3</v>
      </c>
    </row>
    <row r="145" spans="1:227" x14ac:dyDescent="0.2">
      <c r="A145" s="45">
        <v>107</v>
      </c>
      <c r="B145" s="35">
        <f t="shared" si="214"/>
        <v>1.2268518518518533E-2</v>
      </c>
      <c r="C145" s="28">
        <v>-7.4800395965576199</v>
      </c>
      <c r="D145" s="95">
        <v>0</v>
      </c>
      <c r="E145" s="95">
        <v>999999</v>
      </c>
      <c r="F145" s="37">
        <f t="shared" si="379"/>
        <v>166666.5</v>
      </c>
      <c r="G145" s="38">
        <f t="shared" si="382"/>
        <v>0</v>
      </c>
      <c r="H145" s="102">
        <v>20</v>
      </c>
      <c r="I145" s="102">
        <v>2000</v>
      </c>
      <c r="J145" s="28">
        <v>-7.4504655599594098</v>
      </c>
      <c r="K145" s="126">
        <f t="shared" si="383"/>
        <v>-7.45046555995941E-2</v>
      </c>
      <c r="L145" s="30">
        <f t="shared" si="380"/>
        <v>-7.45046555995941E-2</v>
      </c>
      <c r="M145" s="101">
        <f t="shared" si="381"/>
        <v>-7.4800395965576199</v>
      </c>
      <c r="N145" s="103">
        <f t="shared" si="215"/>
        <v>1.4787018299105333E-5</v>
      </c>
      <c r="AD145" s="52">
        <f t="shared" ca="1" si="384"/>
        <v>0.97657909451423286</v>
      </c>
      <c r="AE145" s="52">
        <f t="shared" ca="1" si="384"/>
        <v>1.0000000000000002</v>
      </c>
      <c r="AF145" s="52">
        <f t="shared" ca="1" si="384"/>
        <v>0.97473335927183902</v>
      </c>
      <c r="AG145" s="52">
        <f t="shared" ca="1" si="207"/>
        <v>0.91034448028666759</v>
      </c>
      <c r="AH145" s="52">
        <f t="shared" ca="1" si="207"/>
        <v>0.81482889102324318</v>
      </c>
      <c r="AI145" s="52">
        <f t="shared" ca="1" si="207"/>
        <v>0.69458486820199894</v>
      </c>
      <c r="AJ145" s="52">
        <f t="shared" ca="1" si="207"/>
        <v>0.54302377282801395</v>
      </c>
      <c r="AK145" s="52">
        <f t="shared" ca="1" si="208"/>
        <v>0.36694904218462193</v>
      </c>
      <c r="AL145" s="52">
        <f t="shared" ca="1" si="208"/>
        <v>0.1861935750345971</v>
      </c>
      <c r="AM145" s="52">
        <f t="shared" ca="1" si="208"/>
        <v>3.854002707563085E-3</v>
      </c>
      <c r="AN145" s="52">
        <f t="shared" ca="1" si="208"/>
        <v>-0.1737023693088624</v>
      </c>
      <c r="AO145" s="52">
        <f t="shared" ca="1" si="209"/>
        <v>-0.34353252633996428</v>
      </c>
      <c r="AP145" s="52">
        <f t="shared" ca="1" si="209"/>
        <v>-0.50366105929078164</v>
      </c>
      <c r="AQ145" s="52">
        <f t="shared" ca="1" si="209"/>
        <v>-0.63229285086951548</v>
      </c>
      <c r="AR145" s="52">
        <f t="shared" ca="1" si="209"/>
        <v>-0.73016788797910104</v>
      </c>
      <c r="AS145" s="52">
        <f t="shared" ca="1" si="210"/>
        <v>-0.80108507659162143</v>
      </c>
      <c r="AT145" s="52">
        <f t="shared" ca="1" si="210"/>
        <v>-0.85538498784047456</v>
      </c>
      <c r="AU145" s="52">
        <f t="shared" ca="1" si="210"/>
        <v>-0.88775338153019734</v>
      </c>
      <c r="AV145" s="52">
        <f t="shared" ca="1" si="210"/>
        <v>-0.8904468787411195</v>
      </c>
      <c r="AW145" s="52">
        <f t="shared" ca="1" si="211"/>
        <v>-0.8775425463104638</v>
      </c>
      <c r="AX145" s="52">
        <f t="shared" ca="1" si="211"/>
        <v>-0.8547788888253115</v>
      </c>
      <c r="AY145" s="52">
        <f t="shared" ca="1" si="211"/>
        <v>-0.82422609381760781</v>
      </c>
      <c r="AZ145" s="52">
        <f t="shared" ca="1" si="211"/>
        <v>-0.77731941134205729</v>
      </c>
      <c r="BA145" s="52">
        <f t="shared" ca="1" si="212"/>
        <v>-0.69841716504876616</v>
      </c>
      <c r="BB145" s="52">
        <f t="shared" ca="1" si="212"/>
        <v>-0.5726903485231607</v>
      </c>
      <c r="BC145" s="52">
        <f t="shared" ca="1" si="212"/>
        <v>-0.40118367125377985</v>
      </c>
      <c r="BD145" s="52">
        <f t="shared" ca="1" si="212"/>
        <v>-0.19948305472407873</v>
      </c>
      <c r="BE145" s="52">
        <f t="shared" ca="1" si="213"/>
        <v>2.8260670643802013E-2</v>
      </c>
      <c r="BF145" s="52">
        <f t="shared" ca="1" si="213"/>
        <v>0.27073020608748488</v>
      </c>
      <c r="BG145" s="52">
        <f t="shared" ca="1" si="213"/>
        <v>0.47903406756866235</v>
      </c>
      <c r="BH145" s="52">
        <f t="shared" ca="1" si="213"/>
        <v>0.63387681598194112</v>
      </c>
      <c r="BJ145" s="52">
        <f t="shared" si="217"/>
        <v>-3.7252327799797047E-3</v>
      </c>
      <c r="BK145" s="52">
        <f t="shared" si="218"/>
        <v>4.2990592889667993E-3</v>
      </c>
      <c r="BL145" s="52">
        <f t="shared" si="219"/>
        <v>2.1495296444833998E-4</v>
      </c>
      <c r="BM145" s="52">
        <f t="shared" si="220"/>
        <v>2.1495296444833998E-4</v>
      </c>
      <c r="BN145" s="52">
        <f t="shared" si="221"/>
        <v>0</v>
      </c>
      <c r="BO145" s="52">
        <f t="shared" si="222"/>
        <v>0</v>
      </c>
      <c r="BP145" s="52">
        <f t="shared" si="223"/>
        <v>2.5623643684153873E-3</v>
      </c>
      <c r="BQ145" s="52">
        <f t="shared" si="224"/>
        <v>0.05</v>
      </c>
      <c r="BS145" s="52">
        <f t="shared" ca="1" si="225"/>
        <v>0.48377372141206459</v>
      </c>
      <c r="BT145" s="52">
        <f t="shared" ca="1" si="226"/>
        <v>0.42990592889667989</v>
      </c>
      <c r="BU145" s="52">
        <f t="shared" ca="1" si="227"/>
        <v>0.36905272977967418</v>
      </c>
      <c r="BV145" s="52">
        <f t="shared" ca="1" si="228"/>
        <v>0.30172361807537174</v>
      </c>
      <c r="BW145" s="52">
        <f t="shared" ca="1" si="229"/>
        <v>0.22341285216351683</v>
      </c>
      <c r="BX145" s="52">
        <f t="shared" ca="1" si="230"/>
        <v>0.13101650863104766</v>
      </c>
      <c r="BY145" s="52">
        <f t="shared" ca="1" si="231"/>
        <v>3.7132100051929857E-2</v>
      </c>
      <c r="BZ145" s="52">
        <f t="shared" ca="1" si="232"/>
        <v>-5.5261179128842056E-2</v>
      </c>
      <c r="CA145" s="52">
        <f t="shared" ca="1" si="233"/>
        <v>-0.14026485710975625</v>
      </c>
      <c r="CB145" s="52">
        <f t="shared" ca="1" si="234"/>
        <v>-0.21368556495215146</v>
      </c>
      <c r="CC145" s="52">
        <f t="shared" ca="1" si="235"/>
        <v>-0.27315040689802944</v>
      </c>
      <c r="CD145" s="52">
        <f t="shared" ca="1" si="236"/>
        <v>-0.31882051869686096</v>
      </c>
      <c r="CE145" s="52">
        <f t="shared" ca="1" si="237"/>
        <v>-0.35758369196687012</v>
      </c>
      <c r="CF145" s="52">
        <f t="shared" ca="1" si="238"/>
        <v>-0.37644697865471255</v>
      </c>
      <c r="CG145" s="52">
        <f t="shared" ca="1" si="239"/>
        <v>-0.37945562306671377</v>
      </c>
      <c r="CH145" s="52">
        <f t="shared" ca="1" si="240"/>
        <v>-0.378049516344383</v>
      </c>
      <c r="CI145" s="52">
        <f t="shared" ca="1" si="241"/>
        <v>-0.36878033159601137</v>
      </c>
      <c r="CJ145" s="52">
        <f t="shared" ca="1" si="242"/>
        <v>-0.3565699915221382</v>
      </c>
      <c r="CK145" s="52">
        <f t="shared" ca="1" si="243"/>
        <v>-0.34309381192489985</v>
      </c>
      <c r="CL145" s="52">
        <f t="shared" ca="1" si="244"/>
        <v>-0.33486506638808106</v>
      </c>
      <c r="CM145" s="52">
        <f t="shared" ca="1" si="245"/>
        <v>-0.3145112312669236</v>
      </c>
      <c r="CN145" s="52">
        <f t="shared" ca="1" si="246"/>
        <v>-0.27648844954467588</v>
      </c>
      <c r="CO145" s="52">
        <f t="shared" ca="1" si="247"/>
        <v>-0.21991189737473774</v>
      </c>
      <c r="CP145" s="52">
        <f t="shared" ca="1" si="248"/>
        <v>-0.1517464913908512</v>
      </c>
      <c r="CQ145" s="52">
        <f t="shared" ca="1" si="249"/>
        <v>-7.2908969896454956E-2</v>
      </c>
      <c r="CR145" s="52">
        <f t="shared" ca="1" si="250"/>
        <v>1.4773060597719686E-2</v>
      </c>
      <c r="CS145" s="52">
        <f t="shared" ca="1" si="251"/>
        <v>0.10396333062841048</v>
      </c>
      <c r="CT145" s="52">
        <f t="shared" ca="1" si="252"/>
        <v>0.1853018866912011</v>
      </c>
      <c r="CU145" s="52">
        <f t="shared" ca="1" si="253"/>
        <v>0.24630172748959833</v>
      </c>
      <c r="CV145" s="52">
        <f t="shared" ca="1" si="254"/>
        <v>0.28736654185359517</v>
      </c>
      <c r="CW145" s="52">
        <f t="shared" ca="1" si="255"/>
        <v>0.31613806112399023</v>
      </c>
      <c r="CY145" s="51" t="str">
        <f t="shared" ca="1" si="256"/>
        <v>Slope</v>
      </c>
      <c r="CZ145" s="51" t="str">
        <f t="shared" ca="1" si="257"/>
        <v>Slope</v>
      </c>
      <c r="DA145" s="51" t="str">
        <f t="shared" ca="1" si="258"/>
        <v>Slope</v>
      </c>
      <c r="DB145" s="51" t="str">
        <f t="shared" ca="1" si="259"/>
        <v>Slope</v>
      </c>
      <c r="DC145" s="51" t="str">
        <f t="shared" ca="1" si="260"/>
        <v>Slope</v>
      </c>
      <c r="DD145" s="51" t="str">
        <f t="shared" ca="1" si="261"/>
        <v>Slope</v>
      </c>
      <c r="DE145" s="51" t="str">
        <f t="shared" ca="1" si="262"/>
        <v>Slope</v>
      </c>
      <c r="DF145" s="51" t="str">
        <f t="shared" ca="1" si="263"/>
        <v>Slope</v>
      </c>
      <c r="DG145" s="51" t="str">
        <f t="shared" ca="1" si="264"/>
        <v>Slope</v>
      </c>
      <c r="DH145" s="51" t="str">
        <f t="shared" ca="1" si="265"/>
        <v>Slope</v>
      </c>
      <c r="DI145" s="51" t="str">
        <f t="shared" ca="1" si="266"/>
        <v>Slope</v>
      </c>
      <c r="DJ145" s="51" t="str">
        <f t="shared" ca="1" si="267"/>
        <v>Slope</v>
      </c>
      <c r="DK145" s="51" t="str">
        <f t="shared" ca="1" si="268"/>
        <v>Slope</v>
      </c>
      <c r="DL145" s="51" t="str">
        <f t="shared" ca="1" si="269"/>
        <v>Slope</v>
      </c>
      <c r="DM145" s="51" t="str">
        <f t="shared" ca="1" si="270"/>
        <v>Slope</v>
      </c>
      <c r="DN145" s="51" t="str">
        <f t="shared" ca="1" si="271"/>
        <v>Slope</v>
      </c>
      <c r="DO145" s="51" t="str">
        <f t="shared" ca="1" si="272"/>
        <v>Slope</v>
      </c>
      <c r="DP145" s="51" t="str">
        <f t="shared" ca="1" si="273"/>
        <v>Slope</v>
      </c>
      <c r="DQ145" s="51" t="str">
        <f t="shared" ca="1" si="274"/>
        <v>Slope</v>
      </c>
      <c r="DR145" s="51" t="str">
        <f t="shared" ca="1" si="275"/>
        <v>Slope</v>
      </c>
      <c r="DS145" s="51" t="str">
        <f t="shared" ca="1" si="276"/>
        <v>Slope</v>
      </c>
      <c r="DT145" s="51" t="str">
        <f t="shared" ca="1" si="277"/>
        <v>Slope</v>
      </c>
      <c r="DU145" s="51" t="str">
        <f t="shared" ca="1" si="278"/>
        <v>Slope</v>
      </c>
      <c r="DV145" s="51" t="str">
        <f t="shared" ca="1" si="279"/>
        <v>Slope</v>
      </c>
      <c r="DW145" s="51" t="str">
        <f t="shared" ca="1" si="280"/>
        <v>Slope</v>
      </c>
      <c r="DX145" s="51" t="str">
        <f t="shared" ca="1" si="281"/>
        <v>Slope</v>
      </c>
      <c r="DY145" s="51" t="str">
        <f t="shared" ca="1" si="282"/>
        <v>Slope</v>
      </c>
      <c r="DZ145" s="51" t="str">
        <f t="shared" ca="1" si="283"/>
        <v>Slope</v>
      </c>
      <c r="EA145" s="51" t="str">
        <f t="shared" ca="1" si="284"/>
        <v>Slope</v>
      </c>
      <c r="EB145" s="51" t="str">
        <f t="shared" ca="1" si="285"/>
        <v>Slope</v>
      </c>
      <c r="EC145" s="51" t="str">
        <f t="shared" ca="1" si="286"/>
        <v>Slope</v>
      </c>
      <c r="EE145" s="52">
        <f t="shared" ca="1" si="287"/>
        <v>0.51644123155238375</v>
      </c>
      <c r="EF145" s="52">
        <f t="shared" ca="1" si="288"/>
        <v>0.5703090240677684</v>
      </c>
      <c r="EG145" s="52">
        <f t="shared" ca="1" si="289"/>
        <v>0.63116222318477422</v>
      </c>
      <c r="EH145" s="52">
        <f t="shared" ca="1" si="290"/>
        <v>0.69849133488907666</v>
      </c>
      <c r="EI145" s="52">
        <f t="shared" ca="1" si="291"/>
        <v>0.77680210080093148</v>
      </c>
      <c r="EJ145" s="52">
        <f t="shared" ca="1" si="292"/>
        <v>0.86919844433340065</v>
      </c>
      <c r="EK145" s="52">
        <f t="shared" ca="1" si="293"/>
        <v>0.96308285291251849</v>
      </c>
      <c r="EL145" s="52">
        <f t="shared" ca="1" si="294"/>
        <v>0.94452386790670961</v>
      </c>
      <c r="EM145" s="52">
        <f t="shared" ca="1" si="295"/>
        <v>0.85952018992579537</v>
      </c>
      <c r="EN145" s="52">
        <f t="shared" ca="1" si="296"/>
        <v>0.78609948208340019</v>
      </c>
      <c r="EO145" s="52">
        <f t="shared" ca="1" si="297"/>
        <v>0.72663464013752221</v>
      </c>
      <c r="EP145" s="52">
        <f t="shared" ca="1" si="298"/>
        <v>0.6809645283386907</v>
      </c>
      <c r="EQ145" s="52">
        <f t="shared" ca="1" si="299"/>
        <v>0.64220135506868159</v>
      </c>
      <c r="ER145" s="52">
        <f t="shared" ca="1" si="300"/>
        <v>0.62333806838083916</v>
      </c>
      <c r="ES145" s="52">
        <f t="shared" ca="1" si="301"/>
        <v>0.62032942396883795</v>
      </c>
      <c r="ET145" s="52">
        <f t="shared" ca="1" si="302"/>
        <v>0.62173553069116871</v>
      </c>
      <c r="EU145" s="52">
        <f t="shared" ca="1" si="303"/>
        <v>0.63100471543954029</v>
      </c>
      <c r="EV145" s="52">
        <f t="shared" ca="1" si="304"/>
        <v>0.64321505551341351</v>
      </c>
      <c r="EW145" s="52">
        <f t="shared" ca="1" si="305"/>
        <v>0.65669123511065175</v>
      </c>
      <c r="EX145" s="52">
        <f t="shared" ca="1" si="306"/>
        <v>0.6649199806474706</v>
      </c>
      <c r="EY145" s="52">
        <f t="shared" ca="1" si="307"/>
        <v>0.685273815768628</v>
      </c>
      <c r="EZ145" s="52">
        <f t="shared" ca="1" si="308"/>
        <v>0.72329659749087583</v>
      </c>
      <c r="FA145" s="52">
        <f t="shared" ca="1" si="309"/>
        <v>0.77987314966081389</v>
      </c>
      <c r="FB145" s="52">
        <f t="shared" ca="1" si="310"/>
        <v>0.84803855564470043</v>
      </c>
      <c r="FC145" s="52">
        <f t="shared" ca="1" si="311"/>
        <v>0.9268760771390967</v>
      </c>
      <c r="FD145" s="52">
        <f t="shared" ca="1" si="312"/>
        <v>0.98544189236672863</v>
      </c>
      <c r="FE145" s="52">
        <f t="shared" ca="1" si="313"/>
        <v>0.89625162233603783</v>
      </c>
      <c r="FF145" s="52">
        <f t="shared" ca="1" si="314"/>
        <v>0.81491306627324722</v>
      </c>
      <c r="FG145" s="52">
        <f t="shared" ca="1" si="315"/>
        <v>0.75391322547484996</v>
      </c>
      <c r="FH145" s="52">
        <f t="shared" ca="1" si="316"/>
        <v>0.71284841111085318</v>
      </c>
      <c r="FI145" s="52">
        <f t="shared" ca="1" si="317"/>
        <v>0.68407689184045806</v>
      </c>
      <c r="FK145" s="52">
        <f t="shared" ca="1" si="318"/>
        <v>0.98544189236672863</v>
      </c>
      <c r="FL145" s="59">
        <f t="shared" ca="1" si="319"/>
        <v>25</v>
      </c>
      <c r="FM145" s="59" t="str">
        <f t="shared" ca="1" si="320"/>
        <v>Slope</v>
      </c>
      <c r="FN145" s="52">
        <f t="shared" ca="1" si="321"/>
        <v>0.19999999999999996</v>
      </c>
      <c r="FP145" s="52">
        <f t="shared" ca="1" si="322"/>
        <v>0.50548041051746129</v>
      </c>
      <c r="FQ145" s="52">
        <f t="shared" ca="1" si="323"/>
        <v>0.52343634135592276</v>
      </c>
      <c r="FR145" s="52">
        <f t="shared" ca="1" si="324"/>
        <v>0.53260962995048022</v>
      </c>
      <c r="FS145" s="52">
        <f t="shared" ca="1" si="325"/>
        <v>0.54394155607413663</v>
      </c>
      <c r="FT145" s="52">
        <f t="shared" ca="1" si="326"/>
        <v>0.55893403360031046</v>
      </c>
      <c r="FU145" s="52">
        <f t="shared" ca="1" si="327"/>
        <v>0.57862170366668908</v>
      </c>
      <c r="FV145" s="52">
        <f t="shared" ca="1" si="328"/>
        <v>0.59880539541528388</v>
      </c>
      <c r="FW145" s="52">
        <f t="shared" ca="1" si="329"/>
        <v>0.58150795596890315</v>
      </c>
      <c r="FX145" s="52">
        <f t="shared" ca="1" si="330"/>
        <v>0.54206228553082059</v>
      </c>
      <c r="FY145" s="52">
        <f t="shared" ca="1" si="331"/>
        <v>0.50647760513891116</v>
      </c>
      <c r="FZ145" s="52">
        <f t="shared" ca="1" si="332"/>
        <v>0.47554488004584072</v>
      </c>
      <c r="GA145" s="52">
        <f t="shared" ca="1" si="333"/>
        <v>0.44921039833511911</v>
      </c>
      <c r="GB145" s="52">
        <f t="shared" ca="1" si="334"/>
        <v>0.4251782294673383</v>
      </c>
      <c r="GC145" s="52">
        <f t="shared" ca="1" si="335"/>
        <v>0.40777935612694638</v>
      </c>
      <c r="GD145" s="52">
        <f t="shared" ca="1" si="336"/>
        <v>0.39566536354516818</v>
      </c>
      <c r="GE145" s="52">
        <f t="shared" ca="1" si="337"/>
        <v>0.38502295467483399</v>
      </c>
      <c r="GF145" s="52">
        <f t="shared" ca="1" si="338"/>
        <v>0.37700157181318006</v>
      </c>
      <c r="GG145" s="52">
        <f t="shared" ca="1" si="339"/>
        <v>0.36996057406002669</v>
      </c>
      <c r="GH145" s="52">
        <f t="shared" ca="1" si="340"/>
        <v>0.3633415228146617</v>
      </c>
      <c r="GI145" s="52">
        <f t="shared" ca="1" si="341"/>
        <v>0.35497332688249017</v>
      </c>
      <c r="GJ145" s="52">
        <f t="shared" ca="1" si="342"/>
        <v>0.35064682747843157</v>
      </c>
      <c r="GK145" s="52">
        <f t="shared" ca="1" si="343"/>
        <v>0.35220997694140305</v>
      </c>
      <c r="GL145" s="52">
        <f t="shared" ca="1" si="344"/>
        <v>0.35995771655360465</v>
      </c>
      <c r="GM145" s="52">
        <f t="shared" ca="1" si="345"/>
        <v>0.37156840743712238</v>
      </c>
      <c r="GN145" s="52">
        <f t="shared" ca="1" si="346"/>
        <v>0.38673647015747659</v>
      </c>
      <c r="GO145" s="52">
        <f t="shared" ca="1" si="347"/>
        <v>0.3951472974555762</v>
      </c>
      <c r="GP145" s="52">
        <f t="shared" ca="1" si="348"/>
        <v>0.35430609633423477</v>
      </c>
      <c r="GQ145" s="52">
        <f t="shared" ca="1" si="349"/>
        <v>0.31608213320219353</v>
      </c>
      <c r="GR145" s="52">
        <f t="shared" ca="1" si="350"/>
        <v>0.28463774182494994</v>
      </c>
      <c r="GS145" s="52">
        <f t="shared" ca="1" si="351"/>
        <v>0.25983835925917326</v>
      </c>
      <c r="GT145" s="52">
        <f t="shared" ca="1" si="352"/>
        <v>0.23913674172459712</v>
      </c>
      <c r="GV145" s="52">
        <f t="shared" ca="1" si="353"/>
        <v>0.59880539541528388</v>
      </c>
      <c r="GW145" s="59">
        <f t="shared" ca="1" si="354"/>
        <v>6</v>
      </c>
      <c r="GX145" s="52">
        <f t="shared" ca="1" si="355"/>
        <v>0.96308285291251849</v>
      </c>
      <c r="GY145" s="52" t="str">
        <f t="shared" ca="1" si="356"/>
        <v>Slope</v>
      </c>
      <c r="GZ145" s="52">
        <f t="shared" ca="1" si="357"/>
        <v>0.83333333333333337</v>
      </c>
      <c r="HB145" s="58">
        <f t="shared" si="358"/>
        <v>7.45046555995941E-2</v>
      </c>
      <c r="HC145" s="58"/>
      <c r="HE145" s="52">
        <f t="shared" si="359"/>
        <v>0.63120195478200924</v>
      </c>
      <c r="HF145" s="52">
        <f t="shared" si="360"/>
        <v>0</v>
      </c>
      <c r="HH145" s="52">
        <f t="shared" ca="1" si="361"/>
        <v>0.96308285291251849</v>
      </c>
      <c r="HI145" s="52" t="str">
        <f t="shared" ca="1" si="362"/>
        <v>Slope</v>
      </c>
      <c r="HJ145" s="59">
        <f t="shared" ca="1" si="363"/>
        <v>2</v>
      </c>
      <c r="HK145" s="52">
        <f t="shared" ca="1" si="364"/>
        <v>0.83333333333333337</v>
      </c>
      <c r="HL145" s="52">
        <f t="shared" si="365"/>
        <v>0</v>
      </c>
      <c r="HM145" s="52">
        <f t="shared" si="366"/>
        <v>20</v>
      </c>
      <c r="HN145" s="52">
        <f t="shared" si="367"/>
        <v>-20</v>
      </c>
      <c r="HP145" s="52">
        <f t="shared" si="375"/>
        <v>1.4787018299105333E-5</v>
      </c>
      <c r="HR145" s="52">
        <f t="shared" si="368"/>
        <v>1.3857765476419441E-4</v>
      </c>
      <c r="HS145">
        <f t="shared" si="369"/>
        <v>2.5623643684153873E-3</v>
      </c>
    </row>
    <row r="146" spans="1:227" x14ac:dyDescent="0.2">
      <c r="A146" s="45">
        <v>108</v>
      </c>
      <c r="B146" s="35">
        <f t="shared" si="214"/>
        <v>1.2384259259259274E-2</v>
      </c>
      <c r="C146" s="28">
        <v>-7.4504655599594098</v>
      </c>
      <c r="D146" s="95">
        <v>0</v>
      </c>
      <c r="E146" s="95">
        <v>999999</v>
      </c>
      <c r="F146" s="37">
        <f t="shared" si="379"/>
        <v>166666.5</v>
      </c>
      <c r="G146" s="38">
        <f t="shared" si="382"/>
        <v>0</v>
      </c>
      <c r="H146" s="102">
        <v>20</v>
      </c>
      <c r="I146" s="102">
        <v>2000</v>
      </c>
      <c r="J146" s="28">
        <v>-7.7507370710372898</v>
      </c>
      <c r="K146" s="126">
        <f t="shared" si="383"/>
        <v>-7.7507370710372891E-2</v>
      </c>
      <c r="L146" s="30">
        <f t="shared" si="380"/>
        <v>-7.7507370710372891E-2</v>
      </c>
      <c r="M146" s="101">
        <f t="shared" si="381"/>
        <v>-7.4504655599594098</v>
      </c>
      <c r="N146" s="103">
        <f t="shared" si="215"/>
        <v>1.5013575553894003E-4</v>
      </c>
      <c r="AD146" s="52">
        <f t="shared" ca="1" si="384"/>
        <v>0.97473335927183924</v>
      </c>
      <c r="AE146" s="52">
        <f t="shared" ca="1" si="384"/>
        <v>1.0000000000000002</v>
      </c>
      <c r="AF146" s="52">
        <f t="shared" ca="1" si="384"/>
        <v>0.97337313770143807</v>
      </c>
      <c r="AG146" s="52">
        <f t="shared" ca="1" si="207"/>
        <v>0.90558800697308595</v>
      </c>
      <c r="AH146" s="52">
        <f t="shared" ca="1" si="207"/>
        <v>0.80603335023694245</v>
      </c>
      <c r="AI146" s="52">
        <f t="shared" ca="1" si="207"/>
        <v>0.67399069640293108</v>
      </c>
      <c r="AJ146" s="52">
        <f t="shared" ca="1" si="207"/>
        <v>0.5134943649724889</v>
      </c>
      <c r="AK146" s="52">
        <f t="shared" ca="1" si="208"/>
        <v>0.34071666697754388</v>
      </c>
      <c r="AL146" s="52">
        <f t="shared" ca="1" si="208"/>
        <v>0.16457976089125814</v>
      </c>
      <c r="AM146" s="52">
        <f t="shared" ca="1" si="208"/>
        <v>-1.5833246349485089E-2</v>
      </c>
      <c r="AN146" s="52">
        <f t="shared" ca="1" si="208"/>
        <v>-0.19285360738214419</v>
      </c>
      <c r="AO146" s="52">
        <f t="shared" ca="1" si="209"/>
        <v>-0.36456254312787667</v>
      </c>
      <c r="AP146" s="52">
        <f t="shared" ca="1" si="209"/>
        <v>-0.51227038692061944</v>
      </c>
      <c r="AQ146" s="52">
        <f t="shared" ca="1" si="209"/>
        <v>-0.63090566565973483</v>
      </c>
      <c r="AR146" s="52">
        <f t="shared" ca="1" si="209"/>
        <v>-0.72099973390898542</v>
      </c>
      <c r="AS146" s="52">
        <f t="shared" ca="1" si="210"/>
        <v>-0.79047163742935245</v>
      </c>
      <c r="AT146" s="52">
        <f t="shared" ca="1" si="210"/>
        <v>-0.84421235946652307</v>
      </c>
      <c r="AU146" s="52">
        <f t="shared" ca="1" si="210"/>
        <v>-0.86787582832206367</v>
      </c>
      <c r="AV146" s="52">
        <f t="shared" ca="1" si="210"/>
        <v>-0.87318067574616098</v>
      </c>
      <c r="AW146" s="52">
        <f t="shared" ca="1" si="211"/>
        <v>-0.86415171743177199</v>
      </c>
      <c r="AX146" s="52">
        <f t="shared" ca="1" si="211"/>
        <v>-0.84605235140711554</v>
      </c>
      <c r="AY146" s="52">
        <f t="shared" ca="1" si="211"/>
        <v>-0.81490952990477061</v>
      </c>
      <c r="AZ146" s="52">
        <f t="shared" ca="1" si="211"/>
        <v>-0.7643754884744911</v>
      </c>
      <c r="BA146" s="52">
        <f t="shared" ca="1" si="212"/>
        <v>-0.67694561500271844</v>
      </c>
      <c r="BB146" s="52">
        <f t="shared" ca="1" si="212"/>
        <v>-0.54158373491959977</v>
      </c>
      <c r="BC146" s="52">
        <f t="shared" ca="1" si="212"/>
        <v>-0.36406709211709237</v>
      </c>
      <c r="BD146" s="52">
        <f t="shared" ca="1" si="212"/>
        <v>-0.15198488524854134</v>
      </c>
      <c r="BE146" s="52">
        <f t="shared" ca="1" si="213"/>
        <v>8.6156307838583704E-2</v>
      </c>
      <c r="BF146" s="52">
        <f t="shared" ca="1" si="213"/>
        <v>0.30609715106830099</v>
      </c>
      <c r="BG146" s="52">
        <f t="shared" ca="1" si="213"/>
        <v>0.48224805459629816</v>
      </c>
      <c r="BH146" s="52">
        <f t="shared" ca="1" si="213"/>
        <v>0.62485882472584187</v>
      </c>
      <c r="BJ146" s="52">
        <f t="shared" si="217"/>
        <v>-3.8753685355186447E-3</v>
      </c>
      <c r="BK146" s="52">
        <f t="shared" si="218"/>
        <v>3.690527297796742E-3</v>
      </c>
      <c r="BL146" s="52">
        <f t="shared" si="219"/>
        <v>1.8452636488983711E-4</v>
      </c>
      <c r="BM146" s="52">
        <f t="shared" si="220"/>
        <v>1.8452636488983711E-4</v>
      </c>
      <c r="BN146" s="52">
        <f t="shared" si="221"/>
        <v>0</v>
      </c>
      <c r="BO146" s="52">
        <f t="shared" si="222"/>
        <v>0</v>
      </c>
      <c r="BP146" s="52">
        <f t="shared" si="223"/>
        <v>2.503778983213883E-3</v>
      </c>
      <c r="BQ146" s="52">
        <f t="shared" si="224"/>
        <v>0.05</v>
      </c>
      <c r="BS146" s="52">
        <f t="shared" ca="1" si="225"/>
        <v>0.42990592889667989</v>
      </c>
      <c r="BT146" s="52">
        <f t="shared" ca="1" si="226"/>
        <v>0.36905272977967418</v>
      </c>
      <c r="BU146" s="52">
        <f t="shared" ca="1" si="227"/>
        <v>0.30172361807537174</v>
      </c>
      <c r="BV146" s="52">
        <f t="shared" ca="1" si="228"/>
        <v>0.22341285216351683</v>
      </c>
      <c r="BW146" s="52">
        <f t="shared" ca="1" si="229"/>
        <v>0.13101650863104766</v>
      </c>
      <c r="BX146" s="52">
        <f t="shared" ca="1" si="230"/>
        <v>3.7132100051929857E-2</v>
      </c>
      <c r="BY146" s="52">
        <f t="shared" ca="1" si="231"/>
        <v>-5.5261179128842056E-2</v>
      </c>
      <c r="BZ146" s="52">
        <f t="shared" ca="1" si="232"/>
        <v>-0.14026485710975625</v>
      </c>
      <c r="CA146" s="52">
        <f t="shared" ca="1" si="233"/>
        <v>-0.21368556495215146</v>
      </c>
      <c r="CB146" s="52">
        <f t="shared" ca="1" si="234"/>
        <v>-0.27315040689802944</v>
      </c>
      <c r="CC146" s="52">
        <f t="shared" ca="1" si="235"/>
        <v>-0.31882051869686096</v>
      </c>
      <c r="CD146" s="52">
        <f t="shared" ca="1" si="236"/>
        <v>-0.35758369196687012</v>
      </c>
      <c r="CE146" s="52">
        <f t="shared" ca="1" si="237"/>
        <v>-0.37644697865471255</v>
      </c>
      <c r="CF146" s="52">
        <f t="shared" ca="1" si="238"/>
        <v>-0.37945562306671377</v>
      </c>
      <c r="CG146" s="52">
        <f t="shared" ca="1" si="239"/>
        <v>-0.378049516344383</v>
      </c>
      <c r="CH146" s="52">
        <f t="shared" ca="1" si="240"/>
        <v>-0.36878033159601137</v>
      </c>
      <c r="CI146" s="52">
        <f t="shared" ca="1" si="241"/>
        <v>-0.3565699915221382</v>
      </c>
      <c r="CJ146" s="52">
        <f t="shared" ca="1" si="242"/>
        <v>-0.34309381192489985</v>
      </c>
      <c r="CK146" s="52">
        <f t="shared" ca="1" si="243"/>
        <v>-0.33486506638808106</v>
      </c>
      <c r="CL146" s="52">
        <f t="shared" ca="1" si="244"/>
        <v>-0.3145112312669236</v>
      </c>
      <c r="CM146" s="52">
        <f t="shared" ca="1" si="245"/>
        <v>-0.27648844954467588</v>
      </c>
      <c r="CN146" s="52">
        <f t="shared" ca="1" si="246"/>
        <v>-0.21991189737473774</v>
      </c>
      <c r="CO146" s="52">
        <f t="shared" ca="1" si="247"/>
        <v>-0.1517464913908512</v>
      </c>
      <c r="CP146" s="52">
        <f t="shared" ca="1" si="248"/>
        <v>-7.2908969896454956E-2</v>
      </c>
      <c r="CQ146" s="52">
        <f t="shared" ca="1" si="249"/>
        <v>1.4773060597719686E-2</v>
      </c>
      <c r="CR146" s="52">
        <f t="shared" ca="1" si="250"/>
        <v>0.10396333062841048</v>
      </c>
      <c r="CS146" s="52">
        <f t="shared" ca="1" si="251"/>
        <v>0.1853018866912011</v>
      </c>
      <c r="CT146" s="52">
        <f t="shared" ca="1" si="252"/>
        <v>0.24630172748959833</v>
      </c>
      <c r="CU146" s="52">
        <f t="shared" ca="1" si="253"/>
        <v>0.28736654185359517</v>
      </c>
      <c r="CV146" s="52">
        <f t="shared" ca="1" si="254"/>
        <v>0.31613806112399023</v>
      </c>
      <c r="CW146" s="52">
        <f t="shared" ca="1" si="255"/>
        <v>0.33462005404515133</v>
      </c>
      <c r="CY146" s="51" t="str">
        <f t="shared" ca="1" si="256"/>
        <v>Slope</v>
      </c>
      <c r="CZ146" s="51" t="str">
        <f t="shared" ca="1" si="257"/>
        <v>Slope</v>
      </c>
      <c r="DA146" s="51" t="str">
        <f t="shared" ca="1" si="258"/>
        <v>Slope</v>
      </c>
      <c r="DB146" s="51" t="str">
        <f t="shared" ca="1" si="259"/>
        <v>Slope</v>
      </c>
      <c r="DC146" s="51" t="str">
        <f t="shared" ca="1" si="260"/>
        <v>Slope</v>
      </c>
      <c r="DD146" s="51" t="str">
        <f t="shared" ca="1" si="261"/>
        <v>Slope</v>
      </c>
      <c r="DE146" s="51" t="str">
        <f t="shared" ca="1" si="262"/>
        <v>Slope</v>
      </c>
      <c r="DF146" s="51" t="str">
        <f t="shared" ca="1" si="263"/>
        <v>Slope</v>
      </c>
      <c r="DG146" s="51" t="str">
        <f t="shared" ca="1" si="264"/>
        <v>Slope</v>
      </c>
      <c r="DH146" s="51" t="str">
        <f t="shared" ca="1" si="265"/>
        <v>Slope</v>
      </c>
      <c r="DI146" s="51" t="str">
        <f t="shared" ca="1" si="266"/>
        <v>Slope</v>
      </c>
      <c r="DJ146" s="51" t="str">
        <f t="shared" ca="1" si="267"/>
        <v>Slope</v>
      </c>
      <c r="DK146" s="51" t="str">
        <f t="shared" ca="1" si="268"/>
        <v>Slope</v>
      </c>
      <c r="DL146" s="51" t="str">
        <f t="shared" ca="1" si="269"/>
        <v>Slope</v>
      </c>
      <c r="DM146" s="51" t="str">
        <f t="shared" ca="1" si="270"/>
        <v>Slope</v>
      </c>
      <c r="DN146" s="51" t="str">
        <f t="shared" ca="1" si="271"/>
        <v>Slope</v>
      </c>
      <c r="DO146" s="51" t="str">
        <f t="shared" ca="1" si="272"/>
        <v>Slope</v>
      </c>
      <c r="DP146" s="51" t="str">
        <f t="shared" ca="1" si="273"/>
        <v>Slope</v>
      </c>
      <c r="DQ146" s="51" t="str">
        <f t="shared" ca="1" si="274"/>
        <v>Slope</v>
      </c>
      <c r="DR146" s="51" t="str">
        <f t="shared" ca="1" si="275"/>
        <v>Slope</v>
      </c>
      <c r="DS146" s="51" t="str">
        <f t="shared" ca="1" si="276"/>
        <v>Slope</v>
      </c>
      <c r="DT146" s="51" t="str">
        <f t="shared" ca="1" si="277"/>
        <v>Slope</v>
      </c>
      <c r="DU146" s="51" t="str">
        <f t="shared" ca="1" si="278"/>
        <v>Slope</v>
      </c>
      <c r="DV146" s="51" t="str">
        <f t="shared" ca="1" si="279"/>
        <v>Slope</v>
      </c>
      <c r="DW146" s="51" t="str">
        <f t="shared" ca="1" si="280"/>
        <v>Slope</v>
      </c>
      <c r="DX146" s="51" t="str">
        <f t="shared" ca="1" si="281"/>
        <v>Slope</v>
      </c>
      <c r="DY146" s="51" t="str">
        <f t="shared" ca="1" si="282"/>
        <v>Slope</v>
      </c>
      <c r="DZ146" s="51" t="str">
        <f t="shared" ca="1" si="283"/>
        <v>Slope</v>
      </c>
      <c r="EA146" s="51" t="str">
        <f t="shared" ca="1" si="284"/>
        <v>Slope</v>
      </c>
      <c r="EB146" s="51" t="str">
        <f t="shared" ca="1" si="285"/>
        <v>Slope</v>
      </c>
      <c r="EC146" s="51" t="str">
        <f t="shared" ca="1" si="286"/>
        <v>Slope</v>
      </c>
      <c r="EE146" s="52">
        <f t="shared" ca="1" si="287"/>
        <v>0.57027859746820997</v>
      </c>
      <c r="EF146" s="52">
        <f t="shared" ca="1" si="288"/>
        <v>0.63113179658521568</v>
      </c>
      <c r="EG146" s="52">
        <f t="shared" ca="1" si="289"/>
        <v>0.69846090828951812</v>
      </c>
      <c r="EH146" s="52">
        <f t="shared" ca="1" si="290"/>
        <v>0.77677167420137305</v>
      </c>
      <c r="EI146" s="52">
        <f t="shared" ca="1" si="291"/>
        <v>0.86916801773384211</v>
      </c>
      <c r="EJ146" s="52">
        <f t="shared" ca="1" si="292"/>
        <v>0.96305242631295995</v>
      </c>
      <c r="EK146" s="52">
        <f t="shared" ca="1" si="293"/>
        <v>0.94455429450626816</v>
      </c>
      <c r="EL146" s="52">
        <f t="shared" ca="1" si="294"/>
        <v>0.85955061652535392</v>
      </c>
      <c r="EM146" s="52">
        <f t="shared" ca="1" si="295"/>
        <v>0.78612990868295873</v>
      </c>
      <c r="EN146" s="52">
        <f t="shared" ca="1" si="296"/>
        <v>0.72666506673708064</v>
      </c>
      <c r="EO146" s="52">
        <f t="shared" ca="1" si="297"/>
        <v>0.68099495493824924</v>
      </c>
      <c r="EP146" s="52">
        <f t="shared" ca="1" si="298"/>
        <v>0.64223178166824002</v>
      </c>
      <c r="EQ146" s="52">
        <f t="shared" ca="1" si="299"/>
        <v>0.62336849498039759</v>
      </c>
      <c r="ER146" s="52">
        <f t="shared" ca="1" si="300"/>
        <v>0.62035985056839638</v>
      </c>
      <c r="ES146" s="52">
        <f t="shared" ca="1" si="301"/>
        <v>0.62176595729072714</v>
      </c>
      <c r="ET146" s="52">
        <f t="shared" ca="1" si="302"/>
        <v>0.63103514203909872</v>
      </c>
      <c r="EU146" s="52">
        <f t="shared" ca="1" si="303"/>
        <v>0.64324548211297194</v>
      </c>
      <c r="EV146" s="52">
        <f t="shared" ca="1" si="304"/>
        <v>0.65672166171021029</v>
      </c>
      <c r="EW146" s="52">
        <f t="shared" ca="1" si="305"/>
        <v>0.66495040724702914</v>
      </c>
      <c r="EX146" s="52">
        <f t="shared" ca="1" si="306"/>
        <v>0.68530424236818654</v>
      </c>
      <c r="EY146" s="52">
        <f t="shared" ca="1" si="307"/>
        <v>0.72332702409043426</v>
      </c>
      <c r="EZ146" s="52">
        <f t="shared" ca="1" si="308"/>
        <v>0.77990357626037243</v>
      </c>
      <c r="FA146" s="52">
        <f t="shared" ca="1" si="309"/>
        <v>0.84806898224425897</v>
      </c>
      <c r="FB146" s="52">
        <f t="shared" ca="1" si="310"/>
        <v>0.92690650373865524</v>
      </c>
      <c r="FC146" s="52">
        <f t="shared" ca="1" si="311"/>
        <v>0.9854114657671702</v>
      </c>
      <c r="FD146" s="52">
        <f t="shared" ca="1" si="312"/>
        <v>0.8962211957364794</v>
      </c>
      <c r="FE146" s="52">
        <f t="shared" ca="1" si="313"/>
        <v>0.81488263967368879</v>
      </c>
      <c r="FF146" s="52">
        <f t="shared" ca="1" si="314"/>
        <v>0.75388279887529153</v>
      </c>
      <c r="FG146" s="52">
        <f t="shared" ca="1" si="315"/>
        <v>0.71281798451129474</v>
      </c>
      <c r="FH146" s="52">
        <f t="shared" ca="1" si="316"/>
        <v>0.68404646524089963</v>
      </c>
      <c r="FI146" s="52">
        <f t="shared" ca="1" si="317"/>
        <v>0.66556447231973848</v>
      </c>
      <c r="FK146" s="52">
        <f t="shared" ca="1" si="318"/>
        <v>0.9854114657671702</v>
      </c>
      <c r="FL146" s="59">
        <f t="shared" ca="1" si="319"/>
        <v>24</v>
      </c>
      <c r="FM146" s="59" t="str">
        <f t="shared" ca="1" si="320"/>
        <v>Slope</v>
      </c>
      <c r="FN146" s="52">
        <f t="shared" ca="1" si="321"/>
        <v>0.23333333333333328</v>
      </c>
      <c r="FP146" s="52">
        <f t="shared" ca="1" si="322"/>
        <v>0.52342619915607003</v>
      </c>
      <c r="FQ146" s="52">
        <f t="shared" ca="1" si="323"/>
        <v>0.54371059886173856</v>
      </c>
      <c r="FR146" s="52">
        <f t="shared" ca="1" si="324"/>
        <v>0.55504252498539486</v>
      </c>
      <c r="FS146" s="52">
        <f t="shared" ca="1" si="325"/>
        <v>0.5700350025115688</v>
      </c>
      <c r="FT146" s="52">
        <f t="shared" ca="1" si="326"/>
        <v>0.58972267257794742</v>
      </c>
      <c r="FU146" s="52">
        <f t="shared" ca="1" si="327"/>
        <v>0.60990636432654211</v>
      </c>
      <c r="FV146" s="52">
        <f t="shared" ca="1" si="328"/>
        <v>0.59262920927986718</v>
      </c>
      <c r="FW146" s="52">
        <f t="shared" ca="1" si="329"/>
        <v>0.55318353884178462</v>
      </c>
      <c r="FX146" s="52">
        <f t="shared" ca="1" si="330"/>
        <v>0.51759885844987508</v>
      </c>
      <c r="FY146" s="52">
        <f t="shared" ca="1" si="331"/>
        <v>0.48666613335680464</v>
      </c>
      <c r="FZ146" s="52">
        <f t="shared" ca="1" si="332"/>
        <v>0.46033165164608303</v>
      </c>
      <c r="GA146" s="52">
        <f t="shared" ca="1" si="333"/>
        <v>0.43629948277830222</v>
      </c>
      <c r="GB146" s="52">
        <f t="shared" ca="1" si="334"/>
        <v>0.4189006094379103</v>
      </c>
      <c r="GC146" s="52">
        <f t="shared" ca="1" si="335"/>
        <v>0.4067866168561321</v>
      </c>
      <c r="GD146" s="52">
        <f t="shared" ca="1" si="336"/>
        <v>0.39614420798579791</v>
      </c>
      <c r="GE146" s="52">
        <f t="shared" ca="1" si="337"/>
        <v>0.38812282512414398</v>
      </c>
      <c r="GF146" s="52">
        <f t="shared" ca="1" si="338"/>
        <v>0.38108182737099061</v>
      </c>
      <c r="GG146" s="52">
        <f t="shared" ca="1" si="339"/>
        <v>0.37446277612562562</v>
      </c>
      <c r="GH146" s="52">
        <f t="shared" ca="1" si="340"/>
        <v>0.36609458019345414</v>
      </c>
      <c r="GI146" s="52">
        <f t="shared" ca="1" si="341"/>
        <v>0.36176808078939549</v>
      </c>
      <c r="GJ146" s="52">
        <f t="shared" ca="1" si="342"/>
        <v>0.36333123025236697</v>
      </c>
      <c r="GK146" s="52">
        <f t="shared" ca="1" si="343"/>
        <v>0.37107896986456856</v>
      </c>
      <c r="GL146" s="52">
        <f t="shared" ca="1" si="344"/>
        <v>0.3826896607480863</v>
      </c>
      <c r="GM146" s="52">
        <f t="shared" ca="1" si="345"/>
        <v>0.39785772346844062</v>
      </c>
      <c r="GN146" s="52">
        <f t="shared" ca="1" si="346"/>
        <v>0.40624826636683442</v>
      </c>
      <c r="GO146" s="52">
        <f t="shared" ca="1" si="347"/>
        <v>0.3654070652454931</v>
      </c>
      <c r="GP146" s="52">
        <f t="shared" ca="1" si="348"/>
        <v>0.32718310211345175</v>
      </c>
      <c r="GQ146" s="52">
        <f t="shared" ca="1" si="349"/>
        <v>0.29573871073620828</v>
      </c>
      <c r="GR146" s="52">
        <f t="shared" ca="1" si="350"/>
        <v>0.27093932817043154</v>
      </c>
      <c r="GS146" s="52">
        <f t="shared" ca="1" si="351"/>
        <v>0.25023771063585543</v>
      </c>
      <c r="GT146" s="52">
        <f t="shared" ca="1" si="352"/>
        <v>0.23296593521769057</v>
      </c>
      <c r="GV146" s="52">
        <f t="shared" ca="1" si="353"/>
        <v>0.60990636432654211</v>
      </c>
      <c r="GW146" s="59">
        <f t="shared" ca="1" si="354"/>
        <v>5</v>
      </c>
      <c r="GX146" s="52">
        <f t="shared" ca="1" si="355"/>
        <v>0.96305242631295995</v>
      </c>
      <c r="GY146" s="52" t="str">
        <f t="shared" ca="1" si="356"/>
        <v>Slope</v>
      </c>
      <c r="GZ146" s="52">
        <f t="shared" ca="1" si="357"/>
        <v>0.8666666666666667</v>
      </c>
      <c r="HB146" s="58">
        <f t="shared" si="358"/>
        <v>7.7507370710372891E-2</v>
      </c>
      <c r="HC146" s="58"/>
      <c r="HE146" s="52">
        <f t="shared" si="359"/>
        <v>0.61633851498365422</v>
      </c>
      <c r="HF146" s="52">
        <f t="shared" si="360"/>
        <v>0</v>
      </c>
      <c r="HH146" s="52">
        <f t="shared" ca="1" si="361"/>
        <v>0.96305242631295995</v>
      </c>
      <c r="HI146" s="52" t="str">
        <f t="shared" ca="1" si="362"/>
        <v>Slope</v>
      </c>
      <c r="HJ146" s="59">
        <f t="shared" ca="1" si="363"/>
        <v>2</v>
      </c>
      <c r="HK146" s="52">
        <f t="shared" ca="1" si="364"/>
        <v>0.8666666666666667</v>
      </c>
      <c r="HL146" s="52">
        <f t="shared" si="365"/>
        <v>0</v>
      </c>
      <c r="HM146" s="52">
        <f t="shared" si="366"/>
        <v>20</v>
      </c>
      <c r="HN146" s="52">
        <f t="shared" si="367"/>
        <v>-20</v>
      </c>
      <c r="HP146" s="52">
        <f t="shared" si="375"/>
        <v>1.5013575553894003E-4</v>
      </c>
      <c r="HR146" s="52">
        <f t="shared" si="368"/>
        <v>1.3616304462744661E-4</v>
      </c>
      <c r="HS146">
        <f t="shared" si="369"/>
        <v>2.503778983213883E-3</v>
      </c>
    </row>
    <row r="147" spans="1:227" x14ac:dyDescent="0.2">
      <c r="A147" s="45">
        <v>109</v>
      </c>
      <c r="B147" s="35">
        <f t="shared" si="214"/>
        <v>1.2500000000000015E-2</v>
      </c>
      <c r="C147" s="28">
        <v>-7.7507370710372898</v>
      </c>
      <c r="D147" s="95">
        <v>0</v>
      </c>
      <c r="E147" s="95">
        <v>999999</v>
      </c>
      <c r="F147" s="37">
        <f t="shared" si="379"/>
        <v>166666.5</v>
      </c>
      <c r="G147" s="38">
        <f t="shared" si="382"/>
        <v>0</v>
      </c>
      <c r="H147" s="102">
        <v>20</v>
      </c>
      <c r="I147" s="102">
        <v>2000</v>
      </c>
      <c r="J147" s="28">
        <v>-8.6071407794952393</v>
      </c>
      <c r="K147" s="126">
        <f t="shared" si="383"/>
        <v>-8.6071407794952398E-2</v>
      </c>
      <c r="L147" s="30">
        <f t="shared" si="380"/>
        <v>-8.6071407794952398E-2</v>
      </c>
      <c r="M147" s="101">
        <f t="shared" si="381"/>
        <v>-7.7507370710372898</v>
      </c>
      <c r="N147" s="103">
        <f t="shared" si="215"/>
        <v>4.2820185422897446E-4</v>
      </c>
      <c r="AD147" s="52">
        <f t="shared" ca="1" si="384"/>
        <v>0.97337313770143807</v>
      </c>
      <c r="AE147" s="52">
        <f t="shared" ca="1" si="384"/>
        <v>1.0000000000000002</v>
      </c>
      <c r="AF147" s="52">
        <f t="shared" ca="1" si="384"/>
        <v>0.97221107804484053</v>
      </c>
      <c r="AG147" s="52">
        <f t="shared" ca="1" si="207"/>
        <v>0.9029806650768295</v>
      </c>
      <c r="AH147" s="52">
        <f t="shared" ca="1" si="207"/>
        <v>0.7927758685064703</v>
      </c>
      <c r="AI147" s="52">
        <f t="shared" ca="1" si="207"/>
        <v>0.65101682430452623</v>
      </c>
      <c r="AJ147" s="52">
        <f t="shared" ca="1" si="207"/>
        <v>0.49211621432655533</v>
      </c>
      <c r="AK147" s="52">
        <f t="shared" ca="1" si="208"/>
        <v>0.32377133410878978</v>
      </c>
      <c r="AL147" s="52">
        <f t="shared" ca="1" si="208"/>
        <v>0.14955728609339064</v>
      </c>
      <c r="AM147" s="52">
        <f t="shared" ca="1" si="208"/>
        <v>-3.0691319764688762E-2</v>
      </c>
      <c r="AN147" s="52">
        <f t="shared" ca="1" si="208"/>
        <v>-0.21017202555792869</v>
      </c>
      <c r="AO147" s="52">
        <f t="shared" ca="1" si="209"/>
        <v>-0.36965327127854103</v>
      </c>
      <c r="AP147" s="52">
        <f t="shared" ca="1" si="209"/>
        <v>-0.50703346357040091</v>
      </c>
      <c r="AQ147" s="52">
        <f t="shared" ca="1" si="209"/>
        <v>-0.6172750576556415</v>
      </c>
      <c r="AR147" s="52">
        <f t="shared" ca="1" si="209"/>
        <v>-0.70590900940296963</v>
      </c>
      <c r="AS147" s="52">
        <f t="shared" ca="1" si="210"/>
        <v>-0.77493662138915076</v>
      </c>
      <c r="AT147" s="52">
        <f t="shared" ca="1" si="210"/>
        <v>-0.818880486568622</v>
      </c>
      <c r="AU147" s="52">
        <f t="shared" ca="1" si="210"/>
        <v>-0.84663439322326528</v>
      </c>
      <c r="AV147" s="52">
        <f t="shared" ca="1" si="210"/>
        <v>-0.85682511126383443</v>
      </c>
      <c r="AW147" s="52">
        <f t="shared" ca="1" si="211"/>
        <v>-0.85423653415282141</v>
      </c>
      <c r="AX147" s="52">
        <f t="shared" ca="1" si="211"/>
        <v>-0.83683199447137968</v>
      </c>
      <c r="AY147" s="52">
        <f t="shared" ca="1" si="211"/>
        <v>-0.80399337225485479</v>
      </c>
      <c r="AZ147" s="52">
        <f t="shared" ca="1" si="211"/>
        <v>-0.74725956315759967</v>
      </c>
      <c r="BA147" s="52">
        <f t="shared" ca="1" si="212"/>
        <v>-0.65143672406031838</v>
      </c>
      <c r="BB147" s="52">
        <f t="shared" ca="1" si="212"/>
        <v>-0.51092358453116227</v>
      </c>
      <c r="BC147" s="52">
        <f t="shared" ca="1" si="212"/>
        <v>-0.32507923572301034</v>
      </c>
      <c r="BD147" s="52">
        <f t="shared" ca="1" si="212"/>
        <v>-0.10249949301539886</v>
      </c>
      <c r="BE147" s="52">
        <f t="shared" ca="1" si="213"/>
        <v>0.11645007730503261</v>
      </c>
      <c r="BF147" s="52">
        <f t="shared" ca="1" si="213"/>
        <v>0.3051336779173523</v>
      </c>
      <c r="BG147" s="52">
        <f t="shared" ca="1" si="213"/>
        <v>0.46859965548748872</v>
      </c>
      <c r="BH147" s="52">
        <f t="shared" ca="1" si="213"/>
        <v>0.60640046012531656</v>
      </c>
      <c r="BJ147" s="52">
        <f t="shared" si="217"/>
        <v>-4.3035703897476192E-3</v>
      </c>
      <c r="BK147" s="52">
        <f t="shared" si="218"/>
        <v>3.0172361807537188E-3</v>
      </c>
      <c r="BL147" s="52">
        <f t="shared" si="219"/>
        <v>1.5086180903768596E-4</v>
      </c>
      <c r="BM147" s="52">
        <f t="shared" si="220"/>
        <v>1.5086180903768596E-4</v>
      </c>
      <c r="BN147" s="52">
        <f t="shared" si="221"/>
        <v>0</v>
      </c>
      <c r="BO147" s="52">
        <f t="shared" si="222"/>
        <v>0</v>
      </c>
      <c r="BP147" s="52">
        <f t="shared" si="223"/>
        <v>2.4411140946119405E-3</v>
      </c>
      <c r="BQ147" s="52">
        <f t="shared" si="224"/>
        <v>0.05</v>
      </c>
      <c r="BS147" s="52">
        <f t="shared" ca="1" si="225"/>
        <v>0.36905272977967418</v>
      </c>
      <c r="BT147" s="52">
        <f t="shared" ca="1" si="226"/>
        <v>0.30172361807537174</v>
      </c>
      <c r="BU147" s="52">
        <f t="shared" ca="1" si="227"/>
        <v>0.22341285216351683</v>
      </c>
      <c r="BV147" s="52">
        <f t="shared" ca="1" si="228"/>
        <v>0.13101650863104766</v>
      </c>
      <c r="BW147" s="52">
        <f t="shared" ca="1" si="229"/>
        <v>3.7132100051929857E-2</v>
      </c>
      <c r="BX147" s="52">
        <f t="shared" ca="1" si="230"/>
        <v>-5.5261179128842056E-2</v>
      </c>
      <c r="BY147" s="52">
        <f t="shared" ca="1" si="231"/>
        <v>-0.14026485710975625</v>
      </c>
      <c r="BZ147" s="52">
        <f t="shared" ca="1" si="232"/>
        <v>-0.21368556495215146</v>
      </c>
      <c r="CA147" s="52">
        <f t="shared" ca="1" si="233"/>
        <v>-0.27315040689802944</v>
      </c>
      <c r="CB147" s="52">
        <f t="shared" ca="1" si="234"/>
        <v>-0.31882051869686096</v>
      </c>
      <c r="CC147" s="52">
        <f t="shared" ca="1" si="235"/>
        <v>-0.35758369196687012</v>
      </c>
      <c r="CD147" s="52">
        <f t="shared" ca="1" si="236"/>
        <v>-0.37644697865471255</v>
      </c>
      <c r="CE147" s="52">
        <f t="shared" ca="1" si="237"/>
        <v>-0.37945562306671377</v>
      </c>
      <c r="CF147" s="52">
        <f t="shared" ca="1" si="238"/>
        <v>-0.378049516344383</v>
      </c>
      <c r="CG147" s="52">
        <f t="shared" ca="1" si="239"/>
        <v>-0.36878033159601137</v>
      </c>
      <c r="CH147" s="52">
        <f t="shared" ca="1" si="240"/>
        <v>-0.3565699915221382</v>
      </c>
      <c r="CI147" s="52">
        <f t="shared" ca="1" si="241"/>
        <v>-0.34309381192489985</v>
      </c>
      <c r="CJ147" s="52">
        <f t="shared" ca="1" si="242"/>
        <v>-0.33486506638808106</v>
      </c>
      <c r="CK147" s="52">
        <f t="shared" ca="1" si="243"/>
        <v>-0.3145112312669236</v>
      </c>
      <c r="CL147" s="52">
        <f t="shared" ca="1" si="244"/>
        <v>-0.27648844954467588</v>
      </c>
      <c r="CM147" s="52">
        <f t="shared" ca="1" si="245"/>
        <v>-0.21991189737473774</v>
      </c>
      <c r="CN147" s="52">
        <f t="shared" ca="1" si="246"/>
        <v>-0.1517464913908512</v>
      </c>
      <c r="CO147" s="52">
        <f t="shared" ca="1" si="247"/>
        <v>-7.2908969896454956E-2</v>
      </c>
      <c r="CP147" s="52">
        <f t="shared" ca="1" si="248"/>
        <v>1.4773060597719686E-2</v>
      </c>
      <c r="CQ147" s="52">
        <f t="shared" ca="1" si="249"/>
        <v>0.10396333062841048</v>
      </c>
      <c r="CR147" s="52">
        <f t="shared" ca="1" si="250"/>
        <v>0.1853018866912011</v>
      </c>
      <c r="CS147" s="52">
        <f t="shared" ca="1" si="251"/>
        <v>0.24630172748959833</v>
      </c>
      <c r="CT147" s="52">
        <f t="shared" ca="1" si="252"/>
        <v>0.28736654185359517</v>
      </c>
      <c r="CU147" s="52">
        <f t="shared" ca="1" si="253"/>
        <v>0.31613806112399023</v>
      </c>
      <c r="CV147" s="52">
        <f t="shared" ca="1" si="254"/>
        <v>0.33462005404515133</v>
      </c>
      <c r="CW147" s="52">
        <f t="shared" ca="1" si="255"/>
        <v>0.34146201909489693</v>
      </c>
      <c r="CY147" s="51" t="str">
        <f t="shared" ca="1" si="256"/>
        <v>Slope</v>
      </c>
      <c r="CZ147" s="51" t="str">
        <f t="shared" ca="1" si="257"/>
        <v>Slope</v>
      </c>
      <c r="DA147" s="51" t="str">
        <f t="shared" ca="1" si="258"/>
        <v>Slope</v>
      </c>
      <c r="DB147" s="51" t="str">
        <f t="shared" ca="1" si="259"/>
        <v>Slope</v>
      </c>
      <c r="DC147" s="51" t="str">
        <f t="shared" ca="1" si="260"/>
        <v>Slope</v>
      </c>
      <c r="DD147" s="51" t="str">
        <f t="shared" ca="1" si="261"/>
        <v>Slope</v>
      </c>
      <c r="DE147" s="51" t="str">
        <f t="shared" ca="1" si="262"/>
        <v>Slope</v>
      </c>
      <c r="DF147" s="51" t="str">
        <f t="shared" ca="1" si="263"/>
        <v>Slope</v>
      </c>
      <c r="DG147" s="51" t="str">
        <f t="shared" ca="1" si="264"/>
        <v>Slope</v>
      </c>
      <c r="DH147" s="51" t="str">
        <f t="shared" ca="1" si="265"/>
        <v>Slope</v>
      </c>
      <c r="DI147" s="51" t="str">
        <f t="shared" ca="1" si="266"/>
        <v>Slope</v>
      </c>
      <c r="DJ147" s="51" t="str">
        <f t="shared" ca="1" si="267"/>
        <v>Slope</v>
      </c>
      <c r="DK147" s="51" t="str">
        <f t="shared" ca="1" si="268"/>
        <v>Slope</v>
      </c>
      <c r="DL147" s="51" t="str">
        <f t="shared" ca="1" si="269"/>
        <v>Slope</v>
      </c>
      <c r="DM147" s="51" t="str">
        <f t="shared" ca="1" si="270"/>
        <v>Slope</v>
      </c>
      <c r="DN147" s="51" t="str">
        <f t="shared" ca="1" si="271"/>
        <v>Slope</v>
      </c>
      <c r="DO147" s="51" t="str">
        <f t="shared" ca="1" si="272"/>
        <v>Slope</v>
      </c>
      <c r="DP147" s="51" t="str">
        <f t="shared" ca="1" si="273"/>
        <v>Slope</v>
      </c>
      <c r="DQ147" s="51" t="str">
        <f t="shared" ca="1" si="274"/>
        <v>Slope</v>
      </c>
      <c r="DR147" s="51" t="str">
        <f t="shared" ca="1" si="275"/>
        <v>Slope</v>
      </c>
      <c r="DS147" s="51" t="str">
        <f t="shared" ca="1" si="276"/>
        <v>Slope</v>
      </c>
      <c r="DT147" s="51" t="str">
        <f t="shared" ca="1" si="277"/>
        <v>Slope</v>
      </c>
      <c r="DU147" s="51" t="str">
        <f t="shared" ca="1" si="278"/>
        <v>Slope</v>
      </c>
      <c r="DV147" s="51" t="str">
        <f t="shared" ca="1" si="279"/>
        <v>Slope</v>
      </c>
      <c r="DW147" s="51" t="str">
        <f t="shared" ca="1" si="280"/>
        <v>Slope</v>
      </c>
      <c r="DX147" s="51" t="str">
        <f t="shared" ca="1" si="281"/>
        <v>Slope</v>
      </c>
      <c r="DY147" s="51" t="str">
        <f t="shared" ca="1" si="282"/>
        <v>Slope</v>
      </c>
      <c r="DZ147" s="51" t="str">
        <f t="shared" ca="1" si="283"/>
        <v>Slope</v>
      </c>
      <c r="EA147" s="51" t="str">
        <f t="shared" ca="1" si="284"/>
        <v>Slope</v>
      </c>
      <c r="EB147" s="51" t="str">
        <f t="shared" ca="1" si="285"/>
        <v>Slope</v>
      </c>
      <c r="EC147" s="51" t="str">
        <f t="shared" ca="1" si="286"/>
        <v>Slope</v>
      </c>
      <c r="EE147" s="52">
        <f t="shared" ca="1" si="287"/>
        <v>0.63109813202936349</v>
      </c>
      <c r="EF147" s="52">
        <f t="shared" ca="1" si="288"/>
        <v>0.69842724373366594</v>
      </c>
      <c r="EG147" s="52">
        <f t="shared" ca="1" si="289"/>
        <v>0.77673800964552087</v>
      </c>
      <c r="EH147" s="52">
        <f t="shared" ca="1" si="290"/>
        <v>0.86913435317799004</v>
      </c>
      <c r="EI147" s="52">
        <f t="shared" ca="1" si="291"/>
        <v>0.96301876175710788</v>
      </c>
      <c r="EJ147" s="52">
        <f t="shared" ca="1" si="292"/>
        <v>0.94458795906212023</v>
      </c>
      <c r="EK147" s="52">
        <f t="shared" ca="1" si="293"/>
        <v>0.8595842810812061</v>
      </c>
      <c r="EL147" s="52">
        <f t="shared" ca="1" si="294"/>
        <v>0.78616357323881081</v>
      </c>
      <c r="EM147" s="52">
        <f t="shared" ca="1" si="295"/>
        <v>0.72669873129293294</v>
      </c>
      <c r="EN147" s="52">
        <f t="shared" ca="1" si="296"/>
        <v>0.68102861949410132</v>
      </c>
      <c r="EO147" s="52">
        <f t="shared" ca="1" si="297"/>
        <v>0.64226544622409221</v>
      </c>
      <c r="EP147" s="52">
        <f t="shared" ca="1" si="298"/>
        <v>0.62340215953624978</v>
      </c>
      <c r="EQ147" s="52">
        <f t="shared" ca="1" si="299"/>
        <v>0.62039351512424856</v>
      </c>
      <c r="ER147" s="52">
        <f t="shared" ca="1" si="300"/>
        <v>0.62179962184657933</v>
      </c>
      <c r="ES147" s="52">
        <f t="shared" ca="1" si="301"/>
        <v>0.63106880659495102</v>
      </c>
      <c r="ET147" s="52">
        <f t="shared" ca="1" si="302"/>
        <v>0.64327914666882413</v>
      </c>
      <c r="EU147" s="52">
        <f t="shared" ca="1" si="303"/>
        <v>0.65675532626606248</v>
      </c>
      <c r="EV147" s="52">
        <f t="shared" ca="1" si="304"/>
        <v>0.66498407180288122</v>
      </c>
      <c r="EW147" s="52">
        <f t="shared" ca="1" si="305"/>
        <v>0.68533790692403873</v>
      </c>
      <c r="EX147" s="52">
        <f t="shared" ca="1" si="306"/>
        <v>0.72336068864628644</v>
      </c>
      <c r="EY147" s="52">
        <f t="shared" ca="1" si="307"/>
        <v>0.77993724081622462</v>
      </c>
      <c r="EZ147" s="52">
        <f t="shared" ca="1" si="308"/>
        <v>0.84810264680011116</v>
      </c>
      <c r="FA147" s="52">
        <f t="shared" ca="1" si="309"/>
        <v>0.92694016829450732</v>
      </c>
      <c r="FB147" s="52">
        <f t="shared" ca="1" si="310"/>
        <v>0.98537780121131802</v>
      </c>
      <c r="FC147" s="52">
        <f t="shared" ca="1" si="311"/>
        <v>0.89618753118062722</v>
      </c>
      <c r="FD147" s="52">
        <f t="shared" ca="1" si="312"/>
        <v>0.8148489751178366</v>
      </c>
      <c r="FE147" s="52">
        <f t="shared" ca="1" si="313"/>
        <v>0.75384913431943934</v>
      </c>
      <c r="FF147" s="52">
        <f t="shared" ca="1" si="314"/>
        <v>0.71278431995544245</v>
      </c>
      <c r="FG147" s="52">
        <f t="shared" ca="1" si="315"/>
        <v>0.68401280068504744</v>
      </c>
      <c r="FH147" s="52">
        <f t="shared" ca="1" si="316"/>
        <v>0.6655308077638864</v>
      </c>
      <c r="FI147" s="52">
        <f t="shared" ca="1" si="317"/>
        <v>0.65868884271414074</v>
      </c>
      <c r="FK147" s="52">
        <f t="shared" ca="1" si="318"/>
        <v>0.98537780121131802</v>
      </c>
      <c r="FL147" s="59">
        <f t="shared" ca="1" si="319"/>
        <v>23</v>
      </c>
      <c r="FM147" s="59" t="str">
        <f t="shared" ca="1" si="320"/>
        <v>Slope</v>
      </c>
      <c r="FN147" s="52">
        <f t="shared" ca="1" si="321"/>
        <v>0.26666666666666672</v>
      </c>
      <c r="FP147" s="52">
        <f t="shared" ca="1" si="322"/>
        <v>0.54369937734312113</v>
      </c>
      <c r="FQ147" s="52">
        <f t="shared" ca="1" si="323"/>
        <v>0.56614241457788861</v>
      </c>
      <c r="FR147" s="52">
        <f t="shared" ca="1" si="324"/>
        <v>0.58113489210406244</v>
      </c>
      <c r="FS147" s="52">
        <f t="shared" ca="1" si="325"/>
        <v>0.60082256217044105</v>
      </c>
      <c r="FT147" s="52">
        <f t="shared" ca="1" si="326"/>
        <v>0.62100625391903597</v>
      </c>
      <c r="FU147" s="52">
        <f t="shared" ca="1" si="327"/>
        <v>0.60375154190959557</v>
      </c>
      <c r="FV147" s="52">
        <f t="shared" ca="1" si="328"/>
        <v>0.56430587147151312</v>
      </c>
      <c r="FW147" s="52">
        <f t="shared" ca="1" si="329"/>
        <v>0.52872119107960358</v>
      </c>
      <c r="FX147" s="52">
        <f t="shared" ca="1" si="330"/>
        <v>0.49778846598653315</v>
      </c>
      <c r="FY147" s="52">
        <f t="shared" ca="1" si="331"/>
        <v>0.47145398427581153</v>
      </c>
      <c r="FZ147" s="52">
        <f t="shared" ca="1" si="332"/>
        <v>0.44742181540803072</v>
      </c>
      <c r="GA147" s="52">
        <f t="shared" ca="1" si="333"/>
        <v>0.4300229420676388</v>
      </c>
      <c r="GB147" s="52">
        <f t="shared" ca="1" si="334"/>
        <v>0.4179089494858606</v>
      </c>
      <c r="GC147" s="52">
        <f t="shared" ca="1" si="335"/>
        <v>0.40726654061552642</v>
      </c>
      <c r="GD147" s="52">
        <f t="shared" ca="1" si="336"/>
        <v>0.39924515775387254</v>
      </c>
      <c r="GE147" s="52">
        <f t="shared" ca="1" si="337"/>
        <v>0.39220416000071912</v>
      </c>
      <c r="GF147" s="52">
        <f t="shared" ca="1" si="338"/>
        <v>0.38558510875535412</v>
      </c>
      <c r="GG147" s="52">
        <f t="shared" ca="1" si="339"/>
        <v>0.37721691282318259</v>
      </c>
      <c r="GH147" s="52">
        <f t="shared" ca="1" si="340"/>
        <v>0.37289041341912399</v>
      </c>
      <c r="GI147" s="52">
        <f t="shared" ca="1" si="341"/>
        <v>0.37445356288209547</v>
      </c>
      <c r="GJ147" s="52">
        <f t="shared" ca="1" si="342"/>
        <v>0.38220130249429707</v>
      </c>
      <c r="GK147" s="52">
        <f t="shared" ca="1" si="343"/>
        <v>0.39381199337781481</v>
      </c>
      <c r="GL147" s="52">
        <f t="shared" ca="1" si="344"/>
        <v>0.40898005609816912</v>
      </c>
      <c r="GM147" s="52">
        <f t="shared" ca="1" si="345"/>
        <v>0.41734815595932823</v>
      </c>
      <c r="GN147" s="52">
        <f t="shared" ca="1" si="346"/>
        <v>0.3765069548379868</v>
      </c>
      <c r="GO147" s="52">
        <f t="shared" ca="1" si="347"/>
        <v>0.3382829917059455</v>
      </c>
      <c r="GP147" s="52">
        <f t="shared" ca="1" si="348"/>
        <v>0.30683860032870197</v>
      </c>
      <c r="GQ147" s="52">
        <f t="shared" ca="1" si="349"/>
        <v>0.28203921776292523</v>
      </c>
      <c r="GR147" s="52">
        <f t="shared" ca="1" si="350"/>
        <v>0.26133760022834912</v>
      </c>
      <c r="GS147" s="52">
        <f t="shared" ca="1" si="351"/>
        <v>0.24406582481018435</v>
      </c>
      <c r="GT147" s="52">
        <f t="shared" ca="1" si="352"/>
        <v>0.23067405868249133</v>
      </c>
      <c r="GV147" s="52">
        <f t="shared" ca="1" si="353"/>
        <v>0.62100625391903597</v>
      </c>
      <c r="GW147" s="59">
        <f t="shared" ca="1" si="354"/>
        <v>4</v>
      </c>
      <c r="GX147" s="52">
        <f t="shared" ca="1" si="355"/>
        <v>0.96301876175710788</v>
      </c>
      <c r="GY147" s="52" t="str">
        <f t="shared" ca="1" si="356"/>
        <v>Slope</v>
      </c>
      <c r="GZ147" s="52">
        <f t="shared" ca="1" si="357"/>
        <v>0.9</v>
      </c>
      <c r="HB147" s="58">
        <f t="shared" si="358"/>
        <v>8.6071407794952398E-2</v>
      </c>
      <c r="HC147" s="58"/>
      <c r="HE147" s="52">
        <f t="shared" si="359"/>
        <v>0.57394653141498564</v>
      </c>
      <c r="HF147" s="52">
        <f t="shared" si="360"/>
        <v>0</v>
      </c>
      <c r="HH147" s="52">
        <f t="shared" ca="1" si="361"/>
        <v>0.96301876175710788</v>
      </c>
      <c r="HI147" s="52" t="str">
        <f t="shared" ca="1" si="362"/>
        <v>Slope</v>
      </c>
      <c r="HJ147" s="59">
        <f t="shared" ca="1" si="363"/>
        <v>2</v>
      </c>
      <c r="HK147" s="52">
        <f t="shared" ca="1" si="364"/>
        <v>0.9</v>
      </c>
      <c r="HL147" s="52">
        <f t="shared" si="365"/>
        <v>0</v>
      </c>
      <c r="HM147" s="52">
        <f t="shared" si="366"/>
        <v>20</v>
      </c>
      <c r="HN147" s="52">
        <f t="shared" si="367"/>
        <v>-20</v>
      </c>
      <c r="HP147" s="52">
        <f t="shared" si="375"/>
        <v>4.2820185422897446E-4</v>
      </c>
      <c r="HR147" s="52">
        <f t="shared" si="368"/>
        <v>1.3536241404771225E-4</v>
      </c>
      <c r="HS147">
        <f t="shared" si="369"/>
        <v>2.4411140946119405E-3</v>
      </c>
    </row>
    <row r="148" spans="1:227" x14ac:dyDescent="0.2">
      <c r="A148" s="45">
        <v>110</v>
      </c>
      <c r="B148" s="35">
        <f t="shared" si="214"/>
        <v>1.2615740740740755E-2</v>
      </c>
      <c r="C148" s="28">
        <v>-8.6071407794952393</v>
      </c>
      <c r="D148" s="95">
        <v>0</v>
      </c>
      <c r="E148" s="95">
        <v>999999</v>
      </c>
      <c r="F148" s="37">
        <f t="shared" si="379"/>
        <v>166666.5</v>
      </c>
      <c r="G148" s="38">
        <f t="shared" si="382"/>
        <v>0</v>
      </c>
      <c r="H148" s="102">
        <v>20</v>
      </c>
      <c r="I148" s="102">
        <v>2000</v>
      </c>
      <c r="J148" s="28">
        <v>-10.0374746322632</v>
      </c>
      <c r="K148" s="126">
        <f t="shared" si="383"/>
        <v>-0.10037474632263199</v>
      </c>
      <c r="L148" s="30">
        <f t="shared" si="380"/>
        <v>-0.10037474632263199</v>
      </c>
      <c r="M148" s="101">
        <f t="shared" si="381"/>
        <v>-8.6071407794952393</v>
      </c>
      <c r="N148" s="103">
        <f t="shared" si="215"/>
        <v>7.1516692638398053E-4</v>
      </c>
      <c r="AD148" s="52">
        <f t="shared" ca="1" si="384"/>
        <v>0.97221107804484053</v>
      </c>
      <c r="AE148" s="52">
        <f t="shared" ca="1" si="384"/>
        <v>1.0000000000000002</v>
      </c>
      <c r="AF148" s="52">
        <f t="shared" ca="1" si="384"/>
        <v>0.97206157535040272</v>
      </c>
      <c r="AG148" s="52">
        <f t="shared" ca="1" si="207"/>
        <v>0.8946678922815019</v>
      </c>
      <c r="AH148" s="52">
        <f t="shared" ca="1" si="207"/>
        <v>0.77539848945204626</v>
      </c>
      <c r="AI148" s="52">
        <f t="shared" ca="1" si="207"/>
        <v>0.63488911571020468</v>
      </c>
      <c r="AJ148" s="52">
        <f t="shared" ca="1" si="207"/>
        <v>0.48017354372611171</v>
      </c>
      <c r="AK148" s="52">
        <f t="shared" ca="1" si="208"/>
        <v>0.31339984063502252</v>
      </c>
      <c r="AL148" s="52">
        <f t="shared" ca="1" si="208"/>
        <v>0.13875303635334424</v>
      </c>
      <c r="AM148" s="52">
        <f t="shared" ca="1" si="208"/>
        <v>-4.5193229283453998E-2</v>
      </c>
      <c r="AN148" s="52">
        <f t="shared" ca="1" si="208"/>
        <v>-0.21195476248525305</v>
      </c>
      <c r="AO148" s="52">
        <f t="shared" ca="1" si="209"/>
        <v>-0.36001124966861037</v>
      </c>
      <c r="AP148" s="52">
        <f t="shared" ca="1" si="209"/>
        <v>-0.48804409777900692</v>
      </c>
      <c r="AQ148" s="52">
        <f t="shared" ca="1" si="209"/>
        <v>-0.59672490013396318</v>
      </c>
      <c r="AR148" s="52">
        <f t="shared" ca="1" si="209"/>
        <v>-0.68526686650379376</v>
      </c>
      <c r="AS148" s="52">
        <f t="shared" ca="1" si="210"/>
        <v>-0.74230056140830902</v>
      </c>
      <c r="AT148" s="52">
        <f t="shared" ca="1" si="210"/>
        <v>-0.79297876983992144</v>
      </c>
      <c r="AU148" s="52">
        <f t="shared" ca="1" si="210"/>
        <v>-0.82640633730946955</v>
      </c>
      <c r="AV148" s="52">
        <f t="shared" ca="1" si="210"/>
        <v>-0.84469683993150413</v>
      </c>
      <c r="AW148" s="52">
        <f t="shared" ca="1" si="211"/>
        <v>-0.84317956305376551</v>
      </c>
      <c r="AX148" s="52">
        <f t="shared" ca="1" si="211"/>
        <v>-0.82573781067139562</v>
      </c>
      <c r="AY148" s="52">
        <f t="shared" ca="1" si="211"/>
        <v>-0.78900975551862296</v>
      </c>
      <c r="AZ148" s="52">
        <f t="shared" ca="1" si="211"/>
        <v>-0.72532312054333481</v>
      </c>
      <c r="BA148" s="52">
        <f t="shared" ca="1" si="212"/>
        <v>-0.62473363972105189</v>
      </c>
      <c r="BB148" s="52">
        <f t="shared" ca="1" si="212"/>
        <v>-0.47669687241581282</v>
      </c>
      <c r="BC148" s="52">
        <f t="shared" ca="1" si="212"/>
        <v>-0.28016758474653658</v>
      </c>
      <c r="BD148" s="52">
        <f t="shared" ca="1" si="212"/>
        <v>-7.568377463454673E-2</v>
      </c>
      <c r="BE148" s="52">
        <f t="shared" ca="1" si="213"/>
        <v>0.11105784933403876</v>
      </c>
      <c r="BF148" s="52">
        <f t="shared" ca="1" si="213"/>
        <v>0.28608042201823414</v>
      </c>
      <c r="BG148" s="52">
        <f t="shared" ca="1" si="213"/>
        <v>0.44377185506705175</v>
      </c>
      <c r="BH148" s="52">
        <f t="shared" ca="1" si="213"/>
        <v>0.58003694077045442</v>
      </c>
      <c r="BJ148" s="52">
        <f t="shared" si="217"/>
        <v>-5.0187373161315997E-3</v>
      </c>
      <c r="BK148" s="52">
        <f t="shared" si="218"/>
        <v>2.2341285216351679E-3</v>
      </c>
      <c r="BL148" s="52">
        <f t="shared" si="219"/>
        <v>1.1170642608175835E-4</v>
      </c>
      <c r="BM148" s="52">
        <f t="shared" si="220"/>
        <v>1.1170642608175835E-4</v>
      </c>
      <c r="BN148" s="52">
        <f t="shared" si="221"/>
        <v>0</v>
      </c>
      <c r="BO148" s="52">
        <f t="shared" si="222"/>
        <v>0</v>
      </c>
      <c r="BP148" s="52">
        <f t="shared" si="223"/>
        <v>2.3620696906903817E-3</v>
      </c>
      <c r="BQ148" s="52">
        <f t="shared" si="224"/>
        <v>0.05</v>
      </c>
      <c r="BS148" s="52">
        <f t="shared" ca="1" si="225"/>
        <v>0.30172361807537174</v>
      </c>
      <c r="BT148" s="52">
        <f t="shared" ca="1" si="226"/>
        <v>0.22341285216351683</v>
      </c>
      <c r="BU148" s="52">
        <f t="shared" ca="1" si="227"/>
        <v>0.13101650863104766</v>
      </c>
      <c r="BV148" s="52">
        <f t="shared" ca="1" si="228"/>
        <v>3.7132100051929857E-2</v>
      </c>
      <c r="BW148" s="52">
        <f t="shared" ca="1" si="229"/>
        <v>-5.5261179128842056E-2</v>
      </c>
      <c r="BX148" s="52">
        <f t="shared" ca="1" si="230"/>
        <v>-0.14026485710975625</v>
      </c>
      <c r="BY148" s="52">
        <f t="shared" ca="1" si="231"/>
        <v>-0.21368556495215146</v>
      </c>
      <c r="BZ148" s="52">
        <f t="shared" ca="1" si="232"/>
        <v>-0.27315040689802944</v>
      </c>
      <c r="CA148" s="52">
        <f t="shared" ca="1" si="233"/>
        <v>-0.31882051869686096</v>
      </c>
      <c r="CB148" s="52">
        <f t="shared" ca="1" si="234"/>
        <v>-0.35758369196687012</v>
      </c>
      <c r="CC148" s="52">
        <f t="shared" ca="1" si="235"/>
        <v>-0.37644697865471255</v>
      </c>
      <c r="CD148" s="52">
        <f t="shared" ca="1" si="236"/>
        <v>-0.37945562306671377</v>
      </c>
      <c r="CE148" s="52">
        <f t="shared" ca="1" si="237"/>
        <v>-0.378049516344383</v>
      </c>
      <c r="CF148" s="52">
        <f t="shared" ca="1" si="238"/>
        <v>-0.36878033159601137</v>
      </c>
      <c r="CG148" s="52">
        <f t="shared" ca="1" si="239"/>
        <v>-0.3565699915221382</v>
      </c>
      <c r="CH148" s="52">
        <f t="shared" ca="1" si="240"/>
        <v>-0.34309381192489985</v>
      </c>
      <c r="CI148" s="52">
        <f t="shared" ca="1" si="241"/>
        <v>-0.33486506638808106</v>
      </c>
      <c r="CJ148" s="52">
        <f t="shared" ca="1" si="242"/>
        <v>-0.3145112312669236</v>
      </c>
      <c r="CK148" s="52">
        <f t="shared" ca="1" si="243"/>
        <v>-0.27648844954467588</v>
      </c>
      <c r="CL148" s="52">
        <f t="shared" ca="1" si="244"/>
        <v>-0.21991189737473774</v>
      </c>
      <c r="CM148" s="52">
        <f t="shared" ca="1" si="245"/>
        <v>-0.1517464913908512</v>
      </c>
      <c r="CN148" s="52">
        <f t="shared" ca="1" si="246"/>
        <v>-7.2908969896454956E-2</v>
      </c>
      <c r="CO148" s="52">
        <f t="shared" ca="1" si="247"/>
        <v>1.4773060597719686E-2</v>
      </c>
      <c r="CP148" s="52">
        <f t="shared" ca="1" si="248"/>
        <v>0.10396333062841048</v>
      </c>
      <c r="CQ148" s="52">
        <f t="shared" ca="1" si="249"/>
        <v>0.1853018866912011</v>
      </c>
      <c r="CR148" s="52">
        <f t="shared" ca="1" si="250"/>
        <v>0.24630172748959833</v>
      </c>
      <c r="CS148" s="52">
        <f t="shared" ca="1" si="251"/>
        <v>0.28736654185359517</v>
      </c>
      <c r="CT148" s="52">
        <f t="shared" ca="1" si="252"/>
        <v>0.31613806112399023</v>
      </c>
      <c r="CU148" s="52">
        <f t="shared" ca="1" si="253"/>
        <v>0.33462005404515133</v>
      </c>
      <c r="CV148" s="52">
        <f t="shared" ca="1" si="254"/>
        <v>0.34146201909489693</v>
      </c>
      <c r="CW148" s="52">
        <f t="shared" ca="1" si="255"/>
        <v>0.33798225011466249</v>
      </c>
      <c r="CY148" s="51" t="str">
        <f t="shared" ca="1" si="256"/>
        <v>Slope</v>
      </c>
      <c r="CZ148" s="51" t="str">
        <f t="shared" ca="1" si="257"/>
        <v>Slope</v>
      </c>
      <c r="DA148" s="51" t="str">
        <f t="shared" ca="1" si="258"/>
        <v>Slope</v>
      </c>
      <c r="DB148" s="51" t="str">
        <f t="shared" ca="1" si="259"/>
        <v>Slope</v>
      </c>
      <c r="DC148" s="51" t="str">
        <f t="shared" ca="1" si="260"/>
        <v>Slope</v>
      </c>
      <c r="DD148" s="51" t="str">
        <f t="shared" ca="1" si="261"/>
        <v>Slope</v>
      </c>
      <c r="DE148" s="51" t="str">
        <f t="shared" ca="1" si="262"/>
        <v>Slope</v>
      </c>
      <c r="DF148" s="51" t="str">
        <f t="shared" ca="1" si="263"/>
        <v>Slope</v>
      </c>
      <c r="DG148" s="51" t="str">
        <f t="shared" ca="1" si="264"/>
        <v>Slope</v>
      </c>
      <c r="DH148" s="51" t="str">
        <f t="shared" ca="1" si="265"/>
        <v>Slope</v>
      </c>
      <c r="DI148" s="51" t="str">
        <f t="shared" ca="1" si="266"/>
        <v>Slope</v>
      </c>
      <c r="DJ148" s="51" t="str">
        <f t="shared" ca="1" si="267"/>
        <v>Slope</v>
      </c>
      <c r="DK148" s="51" t="str">
        <f t="shared" ca="1" si="268"/>
        <v>Slope</v>
      </c>
      <c r="DL148" s="51" t="str">
        <f t="shared" ca="1" si="269"/>
        <v>Slope</v>
      </c>
      <c r="DM148" s="51" t="str">
        <f t="shared" ca="1" si="270"/>
        <v>Slope</v>
      </c>
      <c r="DN148" s="51" t="str">
        <f t="shared" ca="1" si="271"/>
        <v>Slope</v>
      </c>
      <c r="DO148" s="51" t="str">
        <f t="shared" ca="1" si="272"/>
        <v>Slope</v>
      </c>
      <c r="DP148" s="51" t="str">
        <f t="shared" ca="1" si="273"/>
        <v>Slope</v>
      </c>
      <c r="DQ148" s="51" t="str">
        <f t="shared" ca="1" si="274"/>
        <v>Slope</v>
      </c>
      <c r="DR148" s="51" t="str">
        <f t="shared" ca="1" si="275"/>
        <v>Slope</v>
      </c>
      <c r="DS148" s="51" t="str">
        <f t="shared" ca="1" si="276"/>
        <v>Slope</v>
      </c>
      <c r="DT148" s="51" t="str">
        <f t="shared" ca="1" si="277"/>
        <v>Slope</v>
      </c>
      <c r="DU148" s="51" t="str">
        <f t="shared" ca="1" si="278"/>
        <v>Slope</v>
      </c>
      <c r="DV148" s="51" t="str">
        <f t="shared" ca="1" si="279"/>
        <v>Slope</v>
      </c>
      <c r="DW148" s="51" t="str">
        <f t="shared" ca="1" si="280"/>
        <v>Slope</v>
      </c>
      <c r="DX148" s="51" t="str">
        <f t="shared" ca="1" si="281"/>
        <v>Slope</v>
      </c>
      <c r="DY148" s="51" t="str">
        <f t="shared" ca="1" si="282"/>
        <v>Slope</v>
      </c>
      <c r="DZ148" s="51" t="str">
        <f t="shared" ca="1" si="283"/>
        <v>Slope</v>
      </c>
      <c r="EA148" s="51" t="str">
        <f t="shared" ca="1" si="284"/>
        <v>Slope</v>
      </c>
      <c r="EB148" s="51" t="str">
        <f t="shared" ca="1" si="285"/>
        <v>Slope</v>
      </c>
      <c r="EC148" s="51" t="str">
        <f t="shared" ca="1" si="286"/>
        <v>Slope</v>
      </c>
      <c r="EE148" s="52">
        <f t="shared" ca="1" si="287"/>
        <v>0.69838808835071009</v>
      </c>
      <c r="EF148" s="52">
        <f t="shared" ca="1" si="288"/>
        <v>0.77669885426256491</v>
      </c>
      <c r="EG148" s="52">
        <f t="shared" ca="1" si="289"/>
        <v>0.86909519779503408</v>
      </c>
      <c r="EH148" s="52">
        <f t="shared" ca="1" si="290"/>
        <v>0.96297960637415192</v>
      </c>
      <c r="EI148" s="52">
        <f t="shared" ca="1" si="291"/>
        <v>0.94462711444507619</v>
      </c>
      <c r="EJ148" s="52">
        <f t="shared" ca="1" si="292"/>
        <v>0.85962343646416195</v>
      </c>
      <c r="EK148" s="52">
        <f t="shared" ca="1" si="293"/>
        <v>0.78620272862176677</v>
      </c>
      <c r="EL148" s="52">
        <f t="shared" ca="1" si="294"/>
        <v>0.72673788667588879</v>
      </c>
      <c r="EM148" s="52">
        <f t="shared" ca="1" si="295"/>
        <v>0.68106777487705727</v>
      </c>
      <c r="EN148" s="52">
        <f t="shared" ca="1" si="296"/>
        <v>0.64230460160704816</v>
      </c>
      <c r="EO148" s="52">
        <f t="shared" ca="1" si="297"/>
        <v>0.62344131491920574</v>
      </c>
      <c r="EP148" s="52">
        <f t="shared" ca="1" si="298"/>
        <v>0.62043267050720452</v>
      </c>
      <c r="EQ148" s="52">
        <f t="shared" ca="1" si="299"/>
        <v>0.62183877722953529</v>
      </c>
      <c r="ER148" s="52">
        <f t="shared" ca="1" si="300"/>
        <v>0.63110796197790686</v>
      </c>
      <c r="ES148" s="52">
        <f t="shared" ca="1" si="301"/>
        <v>0.64331830205178009</v>
      </c>
      <c r="ET148" s="52">
        <f t="shared" ca="1" si="302"/>
        <v>0.65679448164901832</v>
      </c>
      <c r="EU148" s="52">
        <f t="shared" ca="1" si="303"/>
        <v>0.66502322718583717</v>
      </c>
      <c r="EV148" s="52">
        <f t="shared" ca="1" si="304"/>
        <v>0.68537706230699458</v>
      </c>
      <c r="EW148" s="52">
        <f t="shared" ca="1" si="305"/>
        <v>0.7233998440292424</v>
      </c>
      <c r="EX148" s="52">
        <f t="shared" ca="1" si="306"/>
        <v>0.77997639619918047</v>
      </c>
      <c r="EY148" s="52">
        <f t="shared" ca="1" si="307"/>
        <v>0.84814180218306701</v>
      </c>
      <c r="EZ148" s="52">
        <f t="shared" ca="1" si="308"/>
        <v>0.92697932367746327</v>
      </c>
      <c r="FA148" s="52">
        <f t="shared" ca="1" si="309"/>
        <v>0.98533864582836206</v>
      </c>
      <c r="FB148" s="52">
        <f t="shared" ca="1" si="310"/>
        <v>0.89614837579767126</v>
      </c>
      <c r="FC148" s="52">
        <f t="shared" ca="1" si="311"/>
        <v>0.81480981973488065</v>
      </c>
      <c r="FD148" s="52">
        <f t="shared" ca="1" si="312"/>
        <v>0.75380997893648338</v>
      </c>
      <c r="FE148" s="52">
        <f t="shared" ca="1" si="313"/>
        <v>0.7127451645724866</v>
      </c>
      <c r="FF148" s="52">
        <f t="shared" ca="1" si="314"/>
        <v>0.68397364530209148</v>
      </c>
      <c r="FG148" s="52">
        <f t="shared" ca="1" si="315"/>
        <v>0.66549165238093044</v>
      </c>
      <c r="FH148" s="52">
        <f t="shared" ca="1" si="316"/>
        <v>0.6586496873311849</v>
      </c>
      <c r="FI148" s="52">
        <f t="shared" ca="1" si="317"/>
        <v>0.66212945631141928</v>
      </c>
      <c r="FK148" s="52">
        <f t="shared" ca="1" si="318"/>
        <v>0.98533864582836206</v>
      </c>
      <c r="FL148" s="59">
        <f t="shared" ca="1" si="319"/>
        <v>22</v>
      </c>
      <c r="FM148" s="59" t="str">
        <f t="shared" ca="1" si="320"/>
        <v>Slope</v>
      </c>
      <c r="FN148" s="52">
        <f t="shared" ca="1" si="321"/>
        <v>0.30000000000000004</v>
      </c>
      <c r="FP148" s="52">
        <f t="shared" ca="1" si="322"/>
        <v>0.56612936278356996</v>
      </c>
      <c r="FQ148" s="52">
        <f t="shared" ca="1" si="323"/>
        <v>0.59223295142085486</v>
      </c>
      <c r="FR148" s="52">
        <f t="shared" ca="1" si="324"/>
        <v>0.61192062148723347</v>
      </c>
      <c r="FS148" s="52">
        <f t="shared" ca="1" si="325"/>
        <v>0.63210431323582839</v>
      </c>
      <c r="FT148" s="52">
        <f t="shared" ca="1" si="326"/>
        <v>0.61487570481502529</v>
      </c>
      <c r="FU148" s="52">
        <f t="shared" ca="1" si="327"/>
        <v>0.57543003437694284</v>
      </c>
      <c r="FV148" s="52">
        <f t="shared" ca="1" si="328"/>
        <v>0.53984535398503342</v>
      </c>
      <c r="FW148" s="52">
        <f t="shared" ca="1" si="329"/>
        <v>0.50891262889196298</v>
      </c>
      <c r="FX148" s="52">
        <f t="shared" ca="1" si="330"/>
        <v>0.48257814718124126</v>
      </c>
      <c r="FY148" s="52">
        <f t="shared" ca="1" si="331"/>
        <v>0.4585459783134605</v>
      </c>
      <c r="FZ148" s="52">
        <f t="shared" ca="1" si="332"/>
        <v>0.44114710497306853</v>
      </c>
      <c r="GA148" s="52">
        <f t="shared" ca="1" si="333"/>
        <v>0.42903311239129038</v>
      </c>
      <c r="GB148" s="52">
        <f t="shared" ca="1" si="334"/>
        <v>0.4183907035209562</v>
      </c>
      <c r="GC148" s="52">
        <f t="shared" ca="1" si="335"/>
        <v>0.41036932065930226</v>
      </c>
      <c r="GD148" s="52">
        <f t="shared" ca="1" si="336"/>
        <v>0.4033283229061489</v>
      </c>
      <c r="GE148" s="52">
        <f t="shared" ca="1" si="337"/>
        <v>0.39670927166078385</v>
      </c>
      <c r="GF148" s="52">
        <f t="shared" ca="1" si="338"/>
        <v>0.38834107572861237</v>
      </c>
      <c r="GG148" s="52">
        <f t="shared" ca="1" si="339"/>
        <v>0.38401457632455371</v>
      </c>
      <c r="GH148" s="52">
        <f t="shared" ca="1" si="340"/>
        <v>0.38557772578752525</v>
      </c>
      <c r="GI148" s="52">
        <f t="shared" ca="1" si="341"/>
        <v>0.39332546539972679</v>
      </c>
      <c r="GJ148" s="52">
        <f t="shared" ca="1" si="342"/>
        <v>0.40493615628324453</v>
      </c>
      <c r="GK148" s="52">
        <f t="shared" ca="1" si="343"/>
        <v>0.42010421900359884</v>
      </c>
      <c r="GL148" s="52">
        <f t="shared" ca="1" si="344"/>
        <v>0.4284462152761207</v>
      </c>
      <c r="GM148" s="52">
        <f t="shared" ca="1" si="345"/>
        <v>0.38760501415477933</v>
      </c>
      <c r="GN148" s="52">
        <f t="shared" ca="1" si="346"/>
        <v>0.34938105102273798</v>
      </c>
      <c r="GO148" s="52">
        <f t="shared" ca="1" si="347"/>
        <v>0.31793665964549445</v>
      </c>
      <c r="GP148" s="52">
        <f t="shared" ca="1" si="348"/>
        <v>0.29313727707971771</v>
      </c>
      <c r="GQ148" s="52">
        <f t="shared" ca="1" si="349"/>
        <v>0.2724356595451416</v>
      </c>
      <c r="GR148" s="52">
        <f t="shared" ca="1" si="350"/>
        <v>0.25516388412697677</v>
      </c>
      <c r="GS148" s="52">
        <f t="shared" ca="1" si="351"/>
        <v>0.24177211799928386</v>
      </c>
      <c r="GT148" s="52">
        <f t="shared" ca="1" si="352"/>
        <v>0.23182092988158418</v>
      </c>
      <c r="GV148" s="52">
        <f t="shared" ca="1" si="353"/>
        <v>0.63210431323582839</v>
      </c>
      <c r="GW148" s="59">
        <f t="shared" ca="1" si="354"/>
        <v>3</v>
      </c>
      <c r="GX148" s="52">
        <f t="shared" ca="1" si="355"/>
        <v>0.96297960637415192</v>
      </c>
      <c r="GY148" s="52" t="str">
        <f t="shared" ca="1" si="356"/>
        <v>Slope</v>
      </c>
      <c r="GZ148" s="52">
        <f t="shared" ca="1" si="357"/>
        <v>0.93333333333333335</v>
      </c>
      <c r="HB148" s="58">
        <f t="shared" si="358"/>
        <v>0.10037474632263199</v>
      </c>
      <c r="HC148" s="58"/>
      <c r="HE148" s="52">
        <f t="shared" si="359"/>
        <v>0.5031450057029716</v>
      </c>
      <c r="HF148" s="52">
        <f t="shared" si="360"/>
        <v>0</v>
      </c>
      <c r="HH148" s="52">
        <f t="shared" ca="1" si="361"/>
        <v>0.96297960637415192</v>
      </c>
      <c r="HI148" s="52" t="str">
        <f t="shared" ca="1" si="362"/>
        <v>Slope</v>
      </c>
      <c r="HJ148" s="59">
        <f t="shared" ca="1" si="363"/>
        <v>2</v>
      </c>
      <c r="HK148" s="52">
        <f t="shared" ca="1" si="364"/>
        <v>0.93333333333333335</v>
      </c>
      <c r="HL148" s="52">
        <f t="shared" si="365"/>
        <v>0</v>
      </c>
      <c r="HM148" s="52">
        <f t="shared" si="366"/>
        <v>20</v>
      </c>
      <c r="HN148" s="52">
        <f t="shared" si="367"/>
        <v>-20</v>
      </c>
      <c r="HP148" s="52">
        <f t="shared" si="375"/>
        <v>7.1516692638398053E-4</v>
      </c>
      <c r="HR148" s="52">
        <f t="shared" si="368"/>
        <v>1.3597857789562575E-4</v>
      </c>
      <c r="HS148">
        <f t="shared" si="369"/>
        <v>2.3620696906903817E-3</v>
      </c>
    </row>
    <row r="149" spans="1:227" x14ac:dyDescent="0.2">
      <c r="A149" s="45">
        <v>111</v>
      </c>
      <c r="B149" s="35">
        <f t="shared" si="214"/>
        <v>1.2731481481481496E-2</v>
      </c>
      <c r="C149" s="28">
        <v>-10.0374746322632</v>
      </c>
      <c r="D149" s="95">
        <v>0</v>
      </c>
      <c r="E149" s="95">
        <v>999999</v>
      </c>
      <c r="F149" s="37">
        <f t="shared" si="379"/>
        <v>166666.5</v>
      </c>
      <c r="G149" s="38">
        <f t="shared" si="382"/>
        <v>0</v>
      </c>
      <c r="H149" s="102">
        <v>20</v>
      </c>
      <c r="I149" s="102">
        <v>2000</v>
      </c>
      <c r="J149" s="28">
        <v>-9.2688202857971191</v>
      </c>
      <c r="K149" s="126">
        <f t="shared" si="383"/>
        <v>-9.2688202857971191E-2</v>
      </c>
      <c r="L149" s="30">
        <f t="shared" si="380"/>
        <v>-9.2688202857971191E-2</v>
      </c>
      <c r="M149" s="101">
        <f t="shared" si="381"/>
        <v>-10.0374746322632</v>
      </c>
      <c r="N149" s="103">
        <f t="shared" si="215"/>
        <v>3.8432717323304017E-4</v>
      </c>
      <c r="AD149" s="52">
        <f t="shared" ca="1" si="384"/>
        <v>0.97206157535040294</v>
      </c>
      <c r="AE149" s="52">
        <f t="shared" ca="1" si="384"/>
        <v>1</v>
      </c>
      <c r="AF149" s="52">
        <f t="shared" ca="1" si="384"/>
        <v>0.96832557214019699</v>
      </c>
      <c r="AG149" s="52">
        <f t="shared" ca="1" si="207"/>
        <v>0.88465815211827403</v>
      </c>
      <c r="AH149" s="52">
        <f t="shared" ca="1" si="207"/>
        <v>0.76773049176910424</v>
      </c>
      <c r="AI149" s="52">
        <f t="shared" ca="1" si="207"/>
        <v>0.6311129874438991</v>
      </c>
      <c r="AJ149" s="52">
        <f t="shared" ca="1" si="207"/>
        <v>0.47726474404511693</v>
      </c>
      <c r="AK149" s="52">
        <f t="shared" ca="1" si="208"/>
        <v>0.30877549983782104</v>
      </c>
      <c r="AL149" s="52">
        <f t="shared" ca="1" si="208"/>
        <v>0.12791943237436859</v>
      </c>
      <c r="AM149" s="52">
        <f t="shared" ca="1" si="208"/>
        <v>-4.2388920845297023E-2</v>
      </c>
      <c r="AN149" s="52">
        <f t="shared" ca="1" si="208"/>
        <v>-0.19631028693634492</v>
      </c>
      <c r="AO149" s="52">
        <f t="shared" ca="1" si="209"/>
        <v>-0.33444625491779295</v>
      </c>
      <c r="AP149" s="52">
        <f t="shared" ca="1" si="209"/>
        <v>-0.46138965032528456</v>
      </c>
      <c r="AQ149" s="52">
        <f t="shared" ca="1" si="209"/>
        <v>-0.57139867727392246</v>
      </c>
      <c r="AR149" s="52">
        <f t="shared" ca="1" si="209"/>
        <v>-0.6457990949451704</v>
      </c>
      <c r="AS149" s="52">
        <f t="shared" ca="1" si="210"/>
        <v>-0.71402439523808381</v>
      </c>
      <c r="AT149" s="52">
        <f t="shared" ca="1" si="210"/>
        <v>-0.770923646419435</v>
      </c>
      <c r="AU149" s="52">
        <f t="shared" ca="1" si="210"/>
        <v>-0.81363361677327728</v>
      </c>
      <c r="AV149" s="52">
        <f t="shared" ca="1" si="210"/>
        <v>-0.83198837501664824</v>
      </c>
      <c r="AW149" s="52">
        <f t="shared" ca="1" si="211"/>
        <v>-0.83159697751531325</v>
      </c>
      <c r="AX149" s="52">
        <f t="shared" ca="1" si="211"/>
        <v>-0.81233293723934519</v>
      </c>
      <c r="AY149" s="52">
        <f t="shared" ca="1" si="211"/>
        <v>-0.76950923443658703</v>
      </c>
      <c r="AZ149" s="52">
        <f t="shared" ca="1" si="211"/>
        <v>-0.70056584040954739</v>
      </c>
      <c r="BA149" s="52">
        <f t="shared" ca="1" si="212"/>
        <v>-0.59175095671733391</v>
      </c>
      <c r="BB149" s="52">
        <f t="shared" ca="1" si="212"/>
        <v>-0.43348922493748537</v>
      </c>
      <c r="BC149" s="52">
        <f t="shared" ca="1" si="212"/>
        <v>-0.25696101116290343</v>
      </c>
      <c r="BD149" s="52">
        <f t="shared" ca="1" si="212"/>
        <v>-8.7585781604638674E-2</v>
      </c>
      <c r="BE149" s="52">
        <f t="shared" ca="1" si="213"/>
        <v>8.4356307315741286E-2</v>
      </c>
      <c r="BF149" s="52">
        <f t="shared" ca="1" si="213"/>
        <v>0.25277076195005266</v>
      </c>
      <c r="BG149" s="52">
        <f t="shared" ca="1" si="213"/>
        <v>0.40868336667807137</v>
      </c>
      <c r="BH149" s="52">
        <f t="shared" ca="1" si="213"/>
        <v>0.5472209310102828</v>
      </c>
      <c r="BJ149" s="52">
        <f t="shared" si="217"/>
        <v>-4.6344101428985596E-3</v>
      </c>
      <c r="BK149" s="52">
        <f t="shared" si="218"/>
        <v>1.3101650863104773E-3</v>
      </c>
      <c r="BL149" s="52">
        <f t="shared" si="219"/>
        <v>6.5508254315523864E-5</v>
      </c>
      <c r="BM149" s="52">
        <f t="shared" si="220"/>
        <v>6.5508254315523864E-5</v>
      </c>
      <c r="BN149" s="52">
        <f t="shared" si="221"/>
        <v>0</v>
      </c>
      <c r="BO149" s="52">
        <f t="shared" si="222"/>
        <v>0</v>
      </c>
      <c r="BP149" s="52">
        <f t="shared" si="223"/>
        <v>2.2414920099457043E-3</v>
      </c>
      <c r="BQ149" s="52">
        <f t="shared" si="224"/>
        <v>0.05</v>
      </c>
      <c r="BS149" s="52">
        <f t="shared" ca="1" si="225"/>
        <v>0.22341285216351683</v>
      </c>
      <c r="BT149" s="52">
        <f t="shared" ca="1" si="226"/>
        <v>0.13101650863104766</v>
      </c>
      <c r="BU149" s="52">
        <f t="shared" ca="1" si="227"/>
        <v>3.7132100051929857E-2</v>
      </c>
      <c r="BV149" s="52">
        <f t="shared" ca="1" si="228"/>
        <v>-5.5261179128842056E-2</v>
      </c>
      <c r="BW149" s="52">
        <f t="shared" ca="1" si="229"/>
        <v>-0.14026485710975625</v>
      </c>
      <c r="BX149" s="52">
        <f t="shared" ca="1" si="230"/>
        <v>-0.21368556495215146</v>
      </c>
      <c r="BY149" s="52">
        <f t="shared" ca="1" si="231"/>
        <v>-0.27315040689802944</v>
      </c>
      <c r="BZ149" s="52">
        <f t="shared" ca="1" si="232"/>
        <v>-0.31882051869686096</v>
      </c>
      <c r="CA149" s="52">
        <f t="shared" ca="1" si="233"/>
        <v>-0.35758369196687012</v>
      </c>
      <c r="CB149" s="52">
        <f t="shared" ca="1" si="234"/>
        <v>-0.37644697865471255</v>
      </c>
      <c r="CC149" s="52">
        <f t="shared" ca="1" si="235"/>
        <v>-0.37945562306671377</v>
      </c>
      <c r="CD149" s="52">
        <f t="shared" ca="1" si="236"/>
        <v>-0.378049516344383</v>
      </c>
      <c r="CE149" s="52">
        <f t="shared" ca="1" si="237"/>
        <v>-0.36878033159601137</v>
      </c>
      <c r="CF149" s="52">
        <f t="shared" ca="1" si="238"/>
        <v>-0.3565699915221382</v>
      </c>
      <c r="CG149" s="52">
        <f t="shared" ca="1" si="239"/>
        <v>-0.34309381192489985</v>
      </c>
      <c r="CH149" s="52">
        <f t="shared" ca="1" si="240"/>
        <v>-0.33486506638808106</v>
      </c>
      <c r="CI149" s="52">
        <f t="shared" ca="1" si="241"/>
        <v>-0.3145112312669236</v>
      </c>
      <c r="CJ149" s="52">
        <f t="shared" ca="1" si="242"/>
        <v>-0.27648844954467588</v>
      </c>
      <c r="CK149" s="52">
        <f t="shared" ca="1" si="243"/>
        <v>-0.21991189737473774</v>
      </c>
      <c r="CL149" s="52">
        <f t="shared" ca="1" si="244"/>
        <v>-0.1517464913908512</v>
      </c>
      <c r="CM149" s="52">
        <f t="shared" ca="1" si="245"/>
        <v>-7.2908969896454956E-2</v>
      </c>
      <c r="CN149" s="52">
        <f t="shared" ca="1" si="246"/>
        <v>1.4773060597719686E-2</v>
      </c>
      <c r="CO149" s="52">
        <f t="shared" ca="1" si="247"/>
        <v>0.10396333062841048</v>
      </c>
      <c r="CP149" s="52">
        <f t="shared" ca="1" si="248"/>
        <v>0.1853018866912011</v>
      </c>
      <c r="CQ149" s="52">
        <f t="shared" ca="1" si="249"/>
        <v>0.24630172748959833</v>
      </c>
      <c r="CR149" s="52">
        <f t="shared" ca="1" si="250"/>
        <v>0.28736654185359517</v>
      </c>
      <c r="CS149" s="52">
        <f t="shared" ca="1" si="251"/>
        <v>0.31613806112399023</v>
      </c>
      <c r="CT149" s="52">
        <f t="shared" ca="1" si="252"/>
        <v>0.33462005404515133</v>
      </c>
      <c r="CU149" s="52">
        <f t="shared" ca="1" si="253"/>
        <v>0.34146201909489693</v>
      </c>
      <c r="CV149" s="52">
        <f t="shared" ca="1" si="254"/>
        <v>0.33798225011466249</v>
      </c>
      <c r="CW149" s="52">
        <f t="shared" ca="1" si="255"/>
        <v>0.3280360799643301</v>
      </c>
      <c r="CY149" s="51" t="str">
        <f t="shared" ca="1" si="256"/>
        <v>Slope</v>
      </c>
      <c r="CZ149" s="51" t="str">
        <f t="shared" ca="1" si="257"/>
        <v>Slope</v>
      </c>
      <c r="DA149" s="51" t="str">
        <f t="shared" ca="1" si="258"/>
        <v>Slope</v>
      </c>
      <c r="DB149" s="51" t="str">
        <f t="shared" ca="1" si="259"/>
        <v>Slope</v>
      </c>
      <c r="DC149" s="51" t="str">
        <f t="shared" ca="1" si="260"/>
        <v>Slope</v>
      </c>
      <c r="DD149" s="51" t="str">
        <f t="shared" ca="1" si="261"/>
        <v>Slope</v>
      </c>
      <c r="DE149" s="51" t="str">
        <f t="shared" ca="1" si="262"/>
        <v>Slope</v>
      </c>
      <c r="DF149" s="51" t="str">
        <f t="shared" ca="1" si="263"/>
        <v>Slope</v>
      </c>
      <c r="DG149" s="51" t="str">
        <f t="shared" ca="1" si="264"/>
        <v>Slope</v>
      </c>
      <c r="DH149" s="51" t="str">
        <f t="shared" ca="1" si="265"/>
        <v>Slope</v>
      </c>
      <c r="DI149" s="51" t="str">
        <f t="shared" ca="1" si="266"/>
        <v>Slope</v>
      </c>
      <c r="DJ149" s="51" t="str">
        <f t="shared" ca="1" si="267"/>
        <v>Slope</v>
      </c>
      <c r="DK149" s="51" t="str">
        <f t="shared" ca="1" si="268"/>
        <v>Slope</v>
      </c>
      <c r="DL149" s="51" t="str">
        <f t="shared" ca="1" si="269"/>
        <v>Slope</v>
      </c>
      <c r="DM149" s="51" t="str">
        <f t="shared" ca="1" si="270"/>
        <v>Slope</v>
      </c>
      <c r="DN149" s="51" t="str">
        <f t="shared" ca="1" si="271"/>
        <v>Slope</v>
      </c>
      <c r="DO149" s="51" t="str">
        <f t="shared" ca="1" si="272"/>
        <v>Slope</v>
      </c>
      <c r="DP149" s="51" t="str">
        <f t="shared" ca="1" si="273"/>
        <v>Slope</v>
      </c>
      <c r="DQ149" s="51" t="str">
        <f t="shared" ca="1" si="274"/>
        <v>Slope</v>
      </c>
      <c r="DR149" s="51" t="str">
        <f t="shared" ca="1" si="275"/>
        <v>Slope</v>
      </c>
      <c r="DS149" s="51" t="str">
        <f t="shared" ca="1" si="276"/>
        <v>Slope</v>
      </c>
      <c r="DT149" s="51" t="str">
        <f t="shared" ca="1" si="277"/>
        <v>Slope</v>
      </c>
      <c r="DU149" s="51" t="str">
        <f t="shared" ca="1" si="278"/>
        <v>Slope</v>
      </c>
      <c r="DV149" s="51" t="str">
        <f t="shared" ca="1" si="279"/>
        <v>Slope</v>
      </c>
      <c r="DW149" s="51" t="str">
        <f t="shared" ca="1" si="280"/>
        <v>Slope</v>
      </c>
      <c r="DX149" s="51" t="str">
        <f t="shared" ca="1" si="281"/>
        <v>Slope</v>
      </c>
      <c r="DY149" s="51" t="str">
        <f t="shared" ca="1" si="282"/>
        <v>Slope</v>
      </c>
      <c r="DZ149" s="51" t="str">
        <f t="shared" ca="1" si="283"/>
        <v>Slope</v>
      </c>
      <c r="EA149" s="51" t="str">
        <f t="shared" ca="1" si="284"/>
        <v>Slope</v>
      </c>
      <c r="EB149" s="51" t="str">
        <f t="shared" ca="1" si="285"/>
        <v>Slope</v>
      </c>
      <c r="EC149" s="51" t="str">
        <f t="shared" ca="1" si="286"/>
        <v>Slope</v>
      </c>
      <c r="EE149" s="52">
        <f t="shared" ca="1" si="287"/>
        <v>0.7766526560907987</v>
      </c>
      <c r="EF149" s="52">
        <f t="shared" ca="1" si="288"/>
        <v>0.86904899962326787</v>
      </c>
      <c r="EG149" s="52">
        <f t="shared" ca="1" si="289"/>
        <v>0.96293340820238571</v>
      </c>
      <c r="EH149" s="52">
        <f t="shared" ca="1" si="290"/>
        <v>0.9446733126168424</v>
      </c>
      <c r="EI149" s="52">
        <f t="shared" ca="1" si="291"/>
        <v>0.85966963463592827</v>
      </c>
      <c r="EJ149" s="52">
        <f t="shared" ca="1" si="292"/>
        <v>0.78624892679353298</v>
      </c>
      <c r="EK149" s="52">
        <f t="shared" ca="1" si="293"/>
        <v>0.726784084847655</v>
      </c>
      <c r="EL149" s="52">
        <f t="shared" ca="1" si="294"/>
        <v>0.6811139730488236</v>
      </c>
      <c r="EM149" s="52">
        <f t="shared" ca="1" si="295"/>
        <v>0.64235079977881437</v>
      </c>
      <c r="EN149" s="52">
        <f t="shared" ca="1" si="296"/>
        <v>0.62348751309097195</v>
      </c>
      <c r="EO149" s="52">
        <f t="shared" ca="1" si="297"/>
        <v>0.62047886867897073</v>
      </c>
      <c r="EP149" s="52">
        <f t="shared" ca="1" si="298"/>
        <v>0.6218849754013015</v>
      </c>
      <c r="EQ149" s="52">
        <f t="shared" ca="1" si="299"/>
        <v>0.63115416014967307</v>
      </c>
      <c r="ER149" s="52">
        <f t="shared" ca="1" si="300"/>
        <v>0.6433645002235463</v>
      </c>
      <c r="ES149" s="52">
        <f t="shared" ca="1" si="301"/>
        <v>0.65684067982078465</v>
      </c>
      <c r="ET149" s="52">
        <f t="shared" ca="1" si="302"/>
        <v>0.66506942535760349</v>
      </c>
      <c r="EU149" s="52">
        <f t="shared" ca="1" si="303"/>
        <v>0.6854232604787609</v>
      </c>
      <c r="EV149" s="52">
        <f t="shared" ca="1" si="304"/>
        <v>0.72344604220100861</v>
      </c>
      <c r="EW149" s="52">
        <f t="shared" ca="1" si="305"/>
        <v>0.78002259437094668</v>
      </c>
      <c r="EX149" s="52">
        <f t="shared" ca="1" si="306"/>
        <v>0.84818800035483322</v>
      </c>
      <c r="EY149" s="52">
        <f t="shared" ca="1" si="307"/>
        <v>0.92702552184922948</v>
      </c>
      <c r="EZ149" s="52">
        <f t="shared" ca="1" si="308"/>
        <v>0.98529244765659585</v>
      </c>
      <c r="FA149" s="52">
        <f t="shared" ca="1" si="309"/>
        <v>0.89610217762590505</v>
      </c>
      <c r="FB149" s="52">
        <f t="shared" ca="1" si="310"/>
        <v>0.81476362156311444</v>
      </c>
      <c r="FC149" s="52">
        <f t="shared" ca="1" si="311"/>
        <v>0.75376378076471717</v>
      </c>
      <c r="FD149" s="52">
        <f t="shared" ca="1" si="312"/>
        <v>0.71269896640072039</v>
      </c>
      <c r="FE149" s="52">
        <f t="shared" ca="1" si="313"/>
        <v>0.68392744713032527</v>
      </c>
      <c r="FF149" s="52">
        <f t="shared" ca="1" si="314"/>
        <v>0.66544545420916412</v>
      </c>
      <c r="FG149" s="52">
        <f t="shared" ca="1" si="315"/>
        <v>0.65860348915941858</v>
      </c>
      <c r="FH149" s="52">
        <f t="shared" ca="1" si="316"/>
        <v>0.66208325813965296</v>
      </c>
      <c r="FI149" s="52">
        <f t="shared" ca="1" si="317"/>
        <v>0.67202942828998546</v>
      </c>
      <c r="FK149" s="52">
        <f t="shared" ca="1" si="318"/>
        <v>0.98529244765659585</v>
      </c>
      <c r="FL149" s="59">
        <f t="shared" ca="1" si="319"/>
        <v>21</v>
      </c>
      <c r="FM149" s="59" t="str">
        <f t="shared" ca="1" si="320"/>
        <v>Slope</v>
      </c>
      <c r="FN149" s="52">
        <f t="shared" ca="1" si="321"/>
        <v>0.33333333333333337</v>
      </c>
      <c r="FP149" s="52">
        <f t="shared" ca="1" si="322"/>
        <v>0.59221755203026616</v>
      </c>
      <c r="FQ149" s="52">
        <f t="shared" ca="1" si="323"/>
        <v>0.62301633320775585</v>
      </c>
      <c r="FR149" s="52">
        <f t="shared" ca="1" si="324"/>
        <v>0.64320002495635076</v>
      </c>
      <c r="FS149" s="52">
        <f t="shared" ca="1" si="325"/>
        <v>0.62600221531672529</v>
      </c>
      <c r="FT149" s="52">
        <f t="shared" ca="1" si="326"/>
        <v>0.58655654487864273</v>
      </c>
      <c r="FU149" s="52">
        <f t="shared" ca="1" si="327"/>
        <v>0.55097186448673319</v>
      </c>
      <c r="FV149" s="52">
        <f t="shared" ca="1" si="328"/>
        <v>0.52003913939366275</v>
      </c>
      <c r="FW149" s="52">
        <f t="shared" ca="1" si="329"/>
        <v>0.49370465768294119</v>
      </c>
      <c r="FX149" s="52">
        <f t="shared" ca="1" si="330"/>
        <v>0.46967248881516033</v>
      </c>
      <c r="FY149" s="52">
        <f t="shared" ca="1" si="331"/>
        <v>0.45227361547476841</v>
      </c>
      <c r="FZ149" s="52">
        <f t="shared" ca="1" si="332"/>
        <v>0.44015962289299021</v>
      </c>
      <c r="GA149" s="52">
        <f t="shared" ca="1" si="333"/>
        <v>0.42951721402265608</v>
      </c>
      <c r="GB149" s="52">
        <f t="shared" ca="1" si="334"/>
        <v>0.42149583116100209</v>
      </c>
      <c r="GC149" s="52">
        <f t="shared" ca="1" si="335"/>
        <v>0.41445483340784872</v>
      </c>
      <c r="GD149" s="52">
        <f t="shared" ca="1" si="336"/>
        <v>0.40783578216248373</v>
      </c>
      <c r="GE149" s="52">
        <f t="shared" ca="1" si="337"/>
        <v>0.39946758623031225</v>
      </c>
      <c r="GF149" s="52">
        <f t="shared" ca="1" si="338"/>
        <v>0.3951410868262536</v>
      </c>
      <c r="GG149" s="52">
        <f t="shared" ca="1" si="339"/>
        <v>0.39670423628922508</v>
      </c>
      <c r="GH149" s="52">
        <f t="shared" ca="1" si="340"/>
        <v>0.40445197590142662</v>
      </c>
      <c r="GI149" s="52">
        <f t="shared" ca="1" si="341"/>
        <v>0.41606266678494441</v>
      </c>
      <c r="GJ149" s="52">
        <f t="shared" ca="1" si="342"/>
        <v>0.43123072950529873</v>
      </c>
      <c r="GK149" s="52">
        <f t="shared" ca="1" si="343"/>
        <v>0.43954192699664302</v>
      </c>
      <c r="GL149" s="52">
        <f t="shared" ca="1" si="344"/>
        <v>0.3987007258753017</v>
      </c>
      <c r="GM149" s="52">
        <f t="shared" ca="1" si="345"/>
        <v>0.36047676274326035</v>
      </c>
      <c r="GN149" s="52">
        <f t="shared" ca="1" si="346"/>
        <v>0.32903237136601682</v>
      </c>
      <c r="GO149" s="52">
        <f t="shared" ca="1" si="347"/>
        <v>0.30423298880024008</v>
      </c>
      <c r="GP149" s="52">
        <f t="shared" ca="1" si="348"/>
        <v>0.28353137126566397</v>
      </c>
      <c r="GQ149" s="52">
        <f t="shared" ca="1" si="349"/>
        <v>0.26625959584749914</v>
      </c>
      <c r="GR149" s="52">
        <f t="shared" ca="1" si="350"/>
        <v>0.25286782971980615</v>
      </c>
      <c r="GS149" s="52">
        <f t="shared" ca="1" si="351"/>
        <v>0.24291664160210655</v>
      </c>
      <c r="GT149" s="52">
        <f t="shared" ca="1" si="352"/>
        <v>0.23512092054110625</v>
      </c>
      <c r="GV149" s="52">
        <f t="shared" ca="1" si="353"/>
        <v>0.64320002495635076</v>
      </c>
      <c r="GW149" s="59">
        <f t="shared" ca="1" si="354"/>
        <v>2</v>
      </c>
      <c r="GX149" s="52">
        <f t="shared" ca="1" si="355"/>
        <v>0.96293340820238571</v>
      </c>
      <c r="GY149" s="52" t="str">
        <f t="shared" ca="1" si="356"/>
        <v>Slope</v>
      </c>
      <c r="GZ149" s="52">
        <f t="shared" ca="1" si="357"/>
        <v>0.96666666666666667</v>
      </c>
      <c r="HB149" s="58">
        <f t="shared" si="358"/>
        <v>9.2688202857971191E-2</v>
      </c>
      <c r="HC149" s="58"/>
      <c r="HE149" s="52">
        <f t="shared" si="359"/>
        <v>0.5411933958530426</v>
      </c>
      <c r="HF149" s="52">
        <f t="shared" si="360"/>
        <v>0</v>
      </c>
      <c r="HH149" s="52">
        <f t="shared" ca="1" si="361"/>
        <v>0.96293340820238571</v>
      </c>
      <c r="HI149" s="52" t="str">
        <f t="shared" ca="1" si="362"/>
        <v>Slope</v>
      </c>
      <c r="HJ149" s="59">
        <f t="shared" ca="1" si="363"/>
        <v>2</v>
      </c>
      <c r="HK149" s="52">
        <f t="shared" ca="1" si="364"/>
        <v>0.96666666666666667</v>
      </c>
      <c r="HL149" s="52">
        <f t="shared" si="365"/>
        <v>0</v>
      </c>
      <c r="HM149" s="52">
        <f t="shared" si="366"/>
        <v>20</v>
      </c>
      <c r="HN149" s="52">
        <f t="shared" si="367"/>
        <v>-20</v>
      </c>
      <c r="HP149" s="52">
        <f t="shared" si="375"/>
        <v>3.8432717323304017E-4</v>
      </c>
      <c r="HR149" s="52">
        <f t="shared" si="368"/>
        <v>1.3774573293483413E-4</v>
      </c>
      <c r="HS149">
        <f t="shared" si="369"/>
        <v>2.2414920099457043E-3</v>
      </c>
    </row>
    <row r="150" spans="1:227" x14ac:dyDescent="0.2">
      <c r="A150" s="45">
        <v>112</v>
      </c>
      <c r="B150" s="35">
        <f t="shared" si="214"/>
        <v>1.2847222222222237E-2</v>
      </c>
      <c r="C150" s="28">
        <v>-9.2688202857971191</v>
      </c>
      <c r="D150" s="95">
        <v>0</v>
      </c>
      <c r="E150" s="95">
        <v>999999</v>
      </c>
      <c r="F150" s="37">
        <f t="shared" si="379"/>
        <v>166666.5</v>
      </c>
      <c r="G150" s="38">
        <f t="shared" si="382"/>
        <v>0</v>
      </c>
      <c r="H150" s="102">
        <v>20</v>
      </c>
      <c r="I150" s="102">
        <v>2000</v>
      </c>
      <c r="J150" s="28">
        <v>-7.9817759990692103</v>
      </c>
      <c r="K150" s="126">
        <f t="shared" si="383"/>
        <v>-7.9817759990692114E-2</v>
      </c>
      <c r="L150" s="30">
        <f t="shared" si="380"/>
        <v>-7.9817759990692114E-2</v>
      </c>
      <c r="M150" s="101">
        <f t="shared" si="381"/>
        <v>-9.2688202857971191</v>
      </c>
      <c r="N150" s="103">
        <f t="shared" si="215"/>
        <v>6.4352214336395406E-4</v>
      </c>
      <c r="AD150" s="52">
        <f t="shared" ca="1" si="384"/>
        <v>0.96832557214019688</v>
      </c>
      <c r="AE150" s="52">
        <f t="shared" ca="1" si="384"/>
        <v>0.99999999999999989</v>
      </c>
      <c r="AF150" s="52">
        <f t="shared" ca="1" si="384"/>
        <v>0.96650183985731652</v>
      </c>
      <c r="AG150" s="52">
        <f t="shared" ca="1" si="207"/>
        <v>0.88588826086724326</v>
      </c>
      <c r="AH150" s="52">
        <f t="shared" ca="1" si="207"/>
        <v>0.77326387711066624</v>
      </c>
      <c r="AI150" s="52">
        <f t="shared" ca="1" si="207"/>
        <v>0.63800481683644017</v>
      </c>
      <c r="AJ150" s="52">
        <f t="shared" ca="1" si="207"/>
        <v>0.48298092022817068</v>
      </c>
      <c r="AK150" s="52">
        <f t="shared" ca="1" si="208"/>
        <v>0.30984104726188094</v>
      </c>
      <c r="AL150" s="52">
        <f t="shared" ca="1" si="208"/>
        <v>0.14204606478982654</v>
      </c>
      <c r="AM150" s="52">
        <f t="shared" ca="1" si="208"/>
        <v>-1.5001905799024506E-2</v>
      </c>
      <c r="AN150" s="52">
        <f t="shared" ca="1" si="208"/>
        <v>-0.15674223573208851</v>
      </c>
      <c r="AO150" s="52">
        <f t="shared" ca="1" si="209"/>
        <v>-0.29277955913011228</v>
      </c>
      <c r="AP150" s="52">
        <f t="shared" ca="1" si="209"/>
        <v>-0.42024404648304281</v>
      </c>
      <c r="AQ150" s="52">
        <f t="shared" ca="1" si="209"/>
        <v>-0.51435371002479258</v>
      </c>
      <c r="AR150" s="52">
        <f t="shared" ca="1" si="209"/>
        <v>-0.60001673216240681</v>
      </c>
      <c r="AS150" s="52">
        <f t="shared" ca="1" si="210"/>
        <v>-0.67635341226948376</v>
      </c>
      <c r="AT150" s="52">
        <f t="shared" ca="1" si="210"/>
        <v>-0.74703399211319743</v>
      </c>
      <c r="AU150" s="52">
        <f t="shared" ca="1" si="210"/>
        <v>-0.79485630253015527</v>
      </c>
      <c r="AV150" s="52">
        <f t="shared" ca="1" si="210"/>
        <v>-0.81941694070211524</v>
      </c>
      <c r="AW150" s="52">
        <f t="shared" ca="1" si="211"/>
        <v>-0.82253291847105814</v>
      </c>
      <c r="AX150" s="52">
        <f t="shared" ca="1" si="211"/>
        <v>-0.80144212100384171</v>
      </c>
      <c r="AY150" s="52">
        <f t="shared" ca="1" si="211"/>
        <v>-0.7556625190513877</v>
      </c>
      <c r="AZ150" s="52">
        <f t="shared" ca="1" si="211"/>
        <v>-0.68044822396988547</v>
      </c>
      <c r="BA150" s="52">
        <f t="shared" ca="1" si="212"/>
        <v>-0.56187135143635303</v>
      </c>
      <c r="BB150" s="52">
        <f t="shared" ca="1" si="212"/>
        <v>-0.42220048307061725</v>
      </c>
      <c r="BC150" s="52">
        <f t="shared" ca="1" si="212"/>
        <v>-0.28108490046270584</v>
      </c>
      <c r="BD150" s="52">
        <f t="shared" ca="1" si="212"/>
        <v>-0.12817274684313065</v>
      </c>
      <c r="BE150" s="52">
        <f t="shared" ca="1" si="213"/>
        <v>3.548047524827453E-2</v>
      </c>
      <c r="BF150" s="52">
        <f t="shared" ca="1" si="213"/>
        <v>0.20075366988386903</v>
      </c>
      <c r="BG150" s="52">
        <f t="shared" ca="1" si="213"/>
        <v>0.3580288951199852</v>
      </c>
      <c r="BH150" s="52">
        <f t="shared" ca="1" si="213"/>
        <v>0.49518544106756401</v>
      </c>
      <c r="BJ150" s="52">
        <f t="shared" si="217"/>
        <v>-3.9908879995346055E-3</v>
      </c>
      <c r="BK150" s="52">
        <f t="shared" si="218"/>
        <v>3.7132100051929867E-4</v>
      </c>
      <c r="BL150" s="52">
        <f t="shared" si="219"/>
        <v>1.8566050025964885E-5</v>
      </c>
      <c r="BM150" s="52">
        <f t="shared" si="220"/>
        <v>1.8566050025964885E-5</v>
      </c>
      <c r="BN150" s="52">
        <f t="shared" si="221"/>
        <v>0</v>
      </c>
      <c r="BO150" s="52">
        <f t="shared" si="222"/>
        <v>0</v>
      </c>
      <c r="BP150" s="52">
        <f t="shared" si="223"/>
        <v>2.1569212366776215E-3</v>
      </c>
      <c r="BQ150" s="52">
        <f t="shared" si="224"/>
        <v>0.05</v>
      </c>
      <c r="BS150" s="52">
        <f t="shared" ca="1" si="225"/>
        <v>0.13101650863104766</v>
      </c>
      <c r="BT150" s="52">
        <f t="shared" ca="1" si="226"/>
        <v>3.7132100051929857E-2</v>
      </c>
      <c r="BU150" s="52">
        <f t="shared" ca="1" si="227"/>
        <v>-5.5261179128842056E-2</v>
      </c>
      <c r="BV150" s="52">
        <f t="shared" ca="1" si="228"/>
        <v>-0.14026485710975625</v>
      </c>
      <c r="BW150" s="52">
        <f t="shared" ca="1" si="229"/>
        <v>-0.21368556495215146</v>
      </c>
      <c r="BX150" s="52">
        <f t="shared" ca="1" si="230"/>
        <v>-0.27315040689802944</v>
      </c>
      <c r="BY150" s="52">
        <f t="shared" ca="1" si="231"/>
        <v>-0.31882051869686096</v>
      </c>
      <c r="BZ150" s="52">
        <f t="shared" ca="1" si="232"/>
        <v>-0.35758369196687012</v>
      </c>
      <c r="CA150" s="52">
        <f t="shared" ca="1" si="233"/>
        <v>-0.37644697865471255</v>
      </c>
      <c r="CB150" s="52">
        <f t="shared" ca="1" si="234"/>
        <v>-0.37945562306671377</v>
      </c>
      <c r="CC150" s="52">
        <f t="shared" ca="1" si="235"/>
        <v>-0.378049516344383</v>
      </c>
      <c r="CD150" s="52">
        <f t="shared" ca="1" si="236"/>
        <v>-0.36878033159601137</v>
      </c>
      <c r="CE150" s="52">
        <f t="shared" ca="1" si="237"/>
        <v>-0.3565699915221382</v>
      </c>
      <c r="CF150" s="52">
        <f t="shared" ca="1" si="238"/>
        <v>-0.34309381192489985</v>
      </c>
      <c r="CG150" s="52">
        <f t="shared" ca="1" si="239"/>
        <v>-0.33486506638808106</v>
      </c>
      <c r="CH150" s="52">
        <f t="shared" ca="1" si="240"/>
        <v>-0.3145112312669236</v>
      </c>
      <c r="CI150" s="52">
        <f t="shared" ca="1" si="241"/>
        <v>-0.27648844954467588</v>
      </c>
      <c r="CJ150" s="52">
        <f t="shared" ca="1" si="242"/>
        <v>-0.21991189737473774</v>
      </c>
      <c r="CK150" s="52">
        <f t="shared" ca="1" si="243"/>
        <v>-0.1517464913908512</v>
      </c>
      <c r="CL150" s="52">
        <f t="shared" ca="1" si="244"/>
        <v>-7.2908969896454956E-2</v>
      </c>
      <c r="CM150" s="52">
        <f t="shared" ca="1" si="245"/>
        <v>1.4773060597719686E-2</v>
      </c>
      <c r="CN150" s="52">
        <f t="shared" ca="1" si="246"/>
        <v>0.10396333062841048</v>
      </c>
      <c r="CO150" s="52">
        <f t="shared" ca="1" si="247"/>
        <v>0.1853018866912011</v>
      </c>
      <c r="CP150" s="52">
        <f t="shared" ca="1" si="248"/>
        <v>0.24630172748959833</v>
      </c>
      <c r="CQ150" s="52">
        <f t="shared" ca="1" si="249"/>
        <v>0.28736654185359517</v>
      </c>
      <c r="CR150" s="52">
        <f t="shared" ca="1" si="250"/>
        <v>0.31613806112399023</v>
      </c>
      <c r="CS150" s="52">
        <f t="shared" ca="1" si="251"/>
        <v>0.33462005404515133</v>
      </c>
      <c r="CT150" s="52">
        <f t="shared" ca="1" si="252"/>
        <v>0.34146201909489693</v>
      </c>
      <c r="CU150" s="52">
        <f t="shared" ca="1" si="253"/>
        <v>0.33798225011466249</v>
      </c>
      <c r="CV150" s="52">
        <f t="shared" ca="1" si="254"/>
        <v>0.3280360799643301</v>
      </c>
      <c r="CW150" s="52">
        <f t="shared" ca="1" si="255"/>
        <v>0.310912671776849</v>
      </c>
      <c r="CY150" s="51" t="str">
        <f t="shared" ca="1" si="256"/>
        <v>Slope</v>
      </c>
      <c r="CZ150" s="51" t="str">
        <f t="shared" ca="1" si="257"/>
        <v>Slope</v>
      </c>
      <c r="DA150" s="51" t="str">
        <f t="shared" ca="1" si="258"/>
        <v>Slope</v>
      </c>
      <c r="DB150" s="51" t="str">
        <f t="shared" ca="1" si="259"/>
        <v>Slope</v>
      </c>
      <c r="DC150" s="51" t="str">
        <f t="shared" ca="1" si="260"/>
        <v>Slope</v>
      </c>
      <c r="DD150" s="51" t="str">
        <f t="shared" ca="1" si="261"/>
        <v>Slope</v>
      </c>
      <c r="DE150" s="51" t="str">
        <f t="shared" ca="1" si="262"/>
        <v>Slope</v>
      </c>
      <c r="DF150" s="51" t="str">
        <f t="shared" ca="1" si="263"/>
        <v>Slope</v>
      </c>
      <c r="DG150" s="51" t="str">
        <f t="shared" ca="1" si="264"/>
        <v>Slope</v>
      </c>
      <c r="DH150" s="51" t="str">
        <f t="shared" ca="1" si="265"/>
        <v>Slope</v>
      </c>
      <c r="DI150" s="51" t="str">
        <f t="shared" ca="1" si="266"/>
        <v>Slope</v>
      </c>
      <c r="DJ150" s="51" t="str">
        <f t="shared" ca="1" si="267"/>
        <v>Slope</v>
      </c>
      <c r="DK150" s="51" t="str">
        <f t="shared" ca="1" si="268"/>
        <v>Slope</v>
      </c>
      <c r="DL150" s="51" t="str">
        <f t="shared" ca="1" si="269"/>
        <v>Slope</v>
      </c>
      <c r="DM150" s="51" t="str">
        <f t="shared" ca="1" si="270"/>
        <v>Slope</v>
      </c>
      <c r="DN150" s="51" t="str">
        <f t="shared" ca="1" si="271"/>
        <v>Slope</v>
      </c>
      <c r="DO150" s="51" t="str">
        <f t="shared" ca="1" si="272"/>
        <v>Slope</v>
      </c>
      <c r="DP150" s="51" t="str">
        <f t="shared" ca="1" si="273"/>
        <v>Slope</v>
      </c>
      <c r="DQ150" s="51" t="str">
        <f t="shared" ca="1" si="274"/>
        <v>Slope</v>
      </c>
      <c r="DR150" s="51" t="str">
        <f t="shared" ca="1" si="275"/>
        <v>Slope</v>
      </c>
      <c r="DS150" s="51" t="str">
        <f t="shared" ca="1" si="276"/>
        <v>Slope</v>
      </c>
      <c r="DT150" s="51" t="str">
        <f t="shared" ca="1" si="277"/>
        <v>Slope</v>
      </c>
      <c r="DU150" s="51" t="str">
        <f t="shared" ca="1" si="278"/>
        <v>Slope</v>
      </c>
      <c r="DV150" s="51" t="str">
        <f t="shared" ca="1" si="279"/>
        <v>Slope</v>
      </c>
      <c r="DW150" s="51" t="str">
        <f t="shared" ca="1" si="280"/>
        <v>Slope</v>
      </c>
      <c r="DX150" s="51" t="str">
        <f t="shared" ca="1" si="281"/>
        <v>Slope</v>
      </c>
      <c r="DY150" s="51" t="str">
        <f t="shared" ca="1" si="282"/>
        <v>Slope</v>
      </c>
      <c r="DZ150" s="51" t="str">
        <f t="shared" ca="1" si="283"/>
        <v>Slope</v>
      </c>
      <c r="EA150" s="51" t="str">
        <f t="shared" ca="1" si="284"/>
        <v>Slope</v>
      </c>
      <c r="EB150" s="51" t="str">
        <f t="shared" ca="1" si="285"/>
        <v>Slope</v>
      </c>
      <c r="EC150" s="51" t="str">
        <f t="shared" ca="1" si="286"/>
        <v>Slope</v>
      </c>
      <c r="EE150" s="52">
        <f t="shared" ca="1" si="287"/>
        <v>0.86900205741897829</v>
      </c>
      <c r="EF150" s="52">
        <f t="shared" ca="1" si="288"/>
        <v>0.96288646599809613</v>
      </c>
      <c r="EG150" s="52">
        <f t="shared" ca="1" si="289"/>
        <v>0.94472025482113198</v>
      </c>
      <c r="EH150" s="52">
        <f t="shared" ca="1" si="290"/>
        <v>0.85971657684021774</v>
      </c>
      <c r="EI150" s="52">
        <f t="shared" ca="1" si="291"/>
        <v>0.78629586899782256</v>
      </c>
      <c r="EJ150" s="52">
        <f t="shared" ca="1" si="292"/>
        <v>0.72683102705194458</v>
      </c>
      <c r="EK150" s="52">
        <f t="shared" ca="1" si="293"/>
        <v>0.68116091525311306</v>
      </c>
      <c r="EL150" s="52">
        <f t="shared" ca="1" si="294"/>
        <v>0.64239774198310395</v>
      </c>
      <c r="EM150" s="52">
        <f t="shared" ca="1" si="295"/>
        <v>0.62353445529526152</v>
      </c>
      <c r="EN150" s="52">
        <f t="shared" ca="1" si="296"/>
        <v>0.62052581088326031</v>
      </c>
      <c r="EO150" s="52">
        <f t="shared" ca="1" si="297"/>
        <v>0.62193191760559108</v>
      </c>
      <c r="EP150" s="52">
        <f t="shared" ca="1" si="298"/>
        <v>0.63120110235396265</v>
      </c>
      <c r="EQ150" s="52">
        <f t="shared" ca="1" si="299"/>
        <v>0.64341144242783588</v>
      </c>
      <c r="ER150" s="52">
        <f t="shared" ca="1" si="300"/>
        <v>0.65688762202507411</v>
      </c>
      <c r="ES150" s="52">
        <f t="shared" ca="1" si="301"/>
        <v>0.66511636756189296</v>
      </c>
      <c r="ET150" s="52">
        <f t="shared" ca="1" si="302"/>
        <v>0.68547020268305037</v>
      </c>
      <c r="EU150" s="52">
        <f t="shared" ca="1" si="303"/>
        <v>0.72349298440529819</v>
      </c>
      <c r="EV150" s="52">
        <f t="shared" ca="1" si="304"/>
        <v>0.78006953657523637</v>
      </c>
      <c r="EW150" s="52">
        <f t="shared" ca="1" si="305"/>
        <v>0.84823494255912291</v>
      </c>
      <c r="EX150" s="52">
        <f t="shared" ca="1" si="306"/>
        <v>0.92707246405351906</v>
      </c>
      <c r="EY150" s="52">
        <f t="shared" ca="1" si="307"/>
        <v>0.98524550545230627</v>
      </c>
      <c r="EZ150" s="52">
        <f t="shared" ca="1" si="308"/>
        <v>0.89605523542161547</v>
      </c>
      <c r="FA150" s="52">
        <f t="shared" ca="1" si="309"/>
        <v>0.81471667935882486</v>
      </c>
      <c r="FB150" s="52">
        <f t="shared" ca="1" si="310"/>
        <v>0.75371683856042759</v>
      </c>
      <c r="FC150" s="52">
        <f t="shared" ca="1" si="311"/>
        <v>0.71265202419643081</v>
      </c>
      <c r="FD150" s="52">
        <f t="shared" ca="1" si="312"/>
        <v>0.68388050492603569</v>
      </c>
      <c r="FE150" s="52">
        <f t="shared" ca="1" si="313"/>
        <v>0.66539851200487465</v>
      </c>
      <c r="FF150" s="52">
        <f t="shared" ca="1" si="314"/>
        <v>0.65855654695512911</v>
      </c>
      <c r="FG150" s="52">
        <f t="shared" ca="1" si="315"/>
        <v>0.6620363159353635</v>
      </c>
      <c r="FH150" s="52">
        <f t="shared" ca="1" si="316"/>
        <v>0.67198248608569588</v>
      </c>
      <c r="FI150" s="52">
        <f t="shared" ca="1" si="317"/>
        <v>0.68910589427317692</v>
      </c>
      <c r="FK150" s="52">
        <f t="shared" ca="1" si="318"/>
        <v>0.98524550545230627</v>
      </c>
      <c r="FL150" s="59">
        <f t="shared" ca="1" si="319"/>
        <v>20</v>
      </c>
      <c r="FM150" s="59" t="str">
        <f t="shared" ca="1" si="320"/>
        <v>Slope</v>
      </c>
      <c r="FN150" s="52">
        <f t="shared" ca="1" si="321"/>
        <v>0.3666666666666667</v>
      </c>
      <c r="FP150" s="52">
        <f t="shared" ca="1" si="322"/>
        <v>0.62300068580632606</v>
      </c>
      <c r="FQ150" s="52">
        <f t="shared" ca="1" si="323"/>
        <v>0.65429548866603193</v>
      </c>
      <c r="FR150" s="52">
        <f t="shared" ca="1" si="324"/>
        <v>0.63712897382926614</v>
      </c>
      <c r="FS150" s="52">
        <f t="shared" ca="1" si="325"/>
        <v>0.5976833033911837</v>
      </c>
      <c r="FT150" s="52">
        <f t="shared" ca="1" si="326"/>
        <v>0.56209862299927416</v>
      </c>
      <c r="FU150" s="52">
        <f t="shared" ca="1" si="327"/>
        <v>0.53116589790620372</v>
      </c>
      <c r="FV150" s="52">
        <f t="shared" ca="1" si="328"/>
        <v>0.50483141619548211</v>
      </c>
      <c r="FW150" s="52">
        <f t="shared" ca="1" si="329"/>
        <v>0.4807992473277013</v>
      </c>
      <c r="FX150" s="52">
        <f t="shared" ca="1" si="330"/>
        <v>0.46340037398730938</v>
      </c>
      <c r="FY150" s="52">
        <f t="shared" ca="1" si="331"/>
        <v>0.45128638140553123</v>
      </c>
      <c r="FZ150" s="52">
        <f t="shared" ca="1" si="332"/>
        <v>0.44064397253519699</v>
      </c>
      <c r="GA150" s="52">
        <f t="shared" ca="1" si="333"/>
        <v>0.43262258967354311</v>
      </c>
      <c r="GB150" s="52">
        <f t="shared" ca="1" si="334"/>
        <v>0.42558159192038969</v>
      </c>
      <c r="GC150" s="52">
        <f t="shared" ca="1" si="335"/>
        <v>0.4189625406750247</v>
      </c>
      <c r="GD150" s="52">
        <f t="shared" ca="1" si="336"/>
        <v>0.41059434474285317</v>
      </c>
      <c r="GE150" s="52">
        <f t="shared" ca="1" si="337"/>
        <v>0.40626784533879456</v>
      </c>
      <c r="GF150" s="52">
        <f t="shared" ca="1" si="338"/>
        <v>0.40783099480176604</v>
      </c>
      <c r="GG150" s="52">
        <f t="shared" ca="1" si="339"/>
        <v>0.41557873441396764</v>
      </c>
      <c r="GH150" s="52">
        <f t="shared" ca="1" si="340"/>
        <v>0.42718942529748538</v>
      </c>
      <c r="GI150" s="52">
        <f t="shared" ca="1" si="341"/>
        <v>0.4423574880178397</v>
      </c>
      <c r="GJ150" s="52">
        <f t="shared" ca="1" si="342"/>
        <v>0.4506373907063243</v>
      </c>
      <c r="GK150" s="52">
        <f t="shared" ca="1" si="343"/>
        <v>0.40979618958498293</v>
      </c>
      <c r="GL150" s="52">
        <f t="shared" ca="1" si="344"/>
        <v>0.37157222645294163</v>
      </c>
      <c r="GM150" s="52">
        <f t="shared" ca="1" si="345"/>
        <v>0.3401278350756981</v>
      </c>
      <c r="GN150" s="52">
        <f t="shared" ca="1" si="346"/>
        <v>0.31532845250992136</v>
      </c>
      <c r="GO150" s="52">
        <f t="shared" ca="1" si="347"/>
        <v>0.2946268349753452</v>
      </c>
      <c r="GP150" s="52">
        <f t="shared" ca="1" si="348"/>
        <v>0.27735505955718043</v>
      </c>
      <c r="GQ150" s="52">
        <f t="shared" ca="1" si="349"/>
        <v>0.26396329342948749</v>
      </c>
      <c r="GR150" s="52">
        <f t="shared" ca="1" si="350"/>
        <v>0.25401210531178781</v>
      </c>
      <c r="GS150" s="52">
        <f t="shared" ca="1" si="351"/>
        <v>0.24621638425078751</v>
      </c>
      <c r="GT150" s="52">
        <f t="shared" ca="1" si="352"/>
        <v>0.24081307586883674</v>
      </c>
      <c r="GV150" s="52">
        <f t="shared" ca="1" si="353"/>
        <v>0.65429548866603193</v>
      </c>
      <c r="GW150" s="59">
        <f t="shared" ca="1" si="354"/>
        <v>1</v>
      </c>
      <c r="GX150" s="52">
        <f t="shared" ca="1" si="355"/>
        <v>0.96288646599809613</v>
      </c>
      <c r="GY150" s="52" t="str">
        <f t="shared" ca="1" si="356"/>
        <v>Slope</v>
      </c>
      <c r="GZ150" s="52">
        <f t="shared" ca="1" si="357"/>
        <v>1</v>
      </c>
      <c r="HB150" s="58">
        <f t="shared" si="358"/>
        <v>7.9817759990692114E-2</v>
      </c>
      <c r="HC150" s="58"/>
      <c r="HE150" s="52">
        <f t="shared" si="359"/>
        <v>0.60490208804607404</v>
      </c>
      <c r="HF150" s="52">
        <f t="shared" si="360"/>
        <v>0</v>
      </c>
      <c r="HH150" s="52">
        <f t="shared" ca="1" si="361"/>
        <v>0.96288646599809613</v>
      </c>
      <c r="HI150" s="52" t="str">
        <f t="shared" ca="1" si="362"/>
        <v>Slope</v>
      </c>
      <c r="HJ150" s="59">
        <f t="shared" ca="1" si="363"/>
        <v>2</v>
      </c>
      <c r="HK150" s="52">
        <f t="shared" ca="1" si="364"/>
        <v>1</v>
      </c>
      <c r="HL150" s="52">
        <f t="shared" si="365"/>
        <v>0</v>
      </c>
      <c r="HM150" s="52">
        <f t="shared" si="366"/>
        <v>20</v>
      </c>
      <c r="HN150" s="52">
        <f t="shared" si="367"/>
        <v>-20</v>
      </c>
      <c r="HP150" s="52">
        <f t="shared" si="375"/>
        <v>6.4352214336395406E-4</v>
      </c>
      <c r="HR150" s="52">
        <f t="shared" si="368"/>
        <v>1.4028134360076844E-4</v>
      </c>
      <c r="HS150">
        <f t="shared" si="369"/>
        <v>2.1569212366776215E-3</v>
      </c>
    </row>
    <row r="151" spans="1:227" x14ac:dyDescent="0.2">
      <c r="A151" s="45">
        <v>113</v>
      </c>
      <c r="B151" s="35">
        <f t="shared" si="214"/>
        <v>1.2962962962962978E-2</v>
      </c>
      <c r="C151" s="28">
        <v>-7.9817759990692103</v>
      </c>
      <c r="D151" s="95">
        <v>0</v>
      </c>
      <c r="E151" s="95">
        <v>999999</v>
      </c>
      <c r="F151" s="37">
        <f t="shared" si="379"/>
        <v>166666.5</v>
      </c>
      <c r="G151" s="38">
        <f t="shared" si="382"/>
        <v>0</v>
      </c>
      <c r="H151" s="102">
        <v>20</v>
      </c>
      <c r="I151" s="102">
        <v>2000</v>
      </c>
      <c r="J151" s="28">
        <v>-6.4344716072082502</v>
      </c>
      <c r="K151" s="126">
        <f t="shared" si="383"/>
        <v>-6.4344716072082503E-2</v>
      </c>
      <c r="L151" s="30">
        <f t="shared" si="380"/>
        <v>-6.4344716072082503E-2</v>
      </c>
      <c r="M151" s="101">
        <f t="shared" si="381"/>
        <v>-7.9817759990692103</v>
      </c>
      <c r="N151" s="103">
        <f t="shared" si="215"/>
        <v>7.7365219593048028E-4</v>
      </c>
      <c r="AD151" s="52">
        <f t="shared" ca="1" si="384"/>
        <v>0.96650183985731619</v>
      </c>
      <c r="AE151" s="52">
        <f t="shared" ca="1" si="384"/>
        <v>1</v>
      </c>
      <c r="AF151" s="52">
        <f t="shared" ca="1" si="384"/>
        <v>0.96874543726630646</v>
      </c>
      <c r="AG151" s="52">
        <f t="shared" ca="1" si="207"/>
        <v>0.89185806906704435</v>
      </c>
      <c r="AH151" s="52">
        <f t="shared" ca="1" si="207"/>
        <v>0.78066828105161989</v>
      </c>
      <c r="AI151" s="52">
        <f t="shared" ca="1" si="207"/>
        <v>0.64495668387208804</v>
      </c>
      <c r="AJ151" s="52">
        <f t="shared" ca="1" si="207"/>
        <v>0.48833381162514439</v>
      </c>
      <c r="AK151" s="52">
        <f t="shared" ca="1" si="208"/>
        <v>0.32716432001195489</v>
      </c>
      <c r="AL151" s="52">
        <f t="shared" ca="1" si="208"/>
        <v>0.17310534952628651</v>
      </c>
      <c r="AM151" s="52">
        <f t="shared" ca="1" si="208"/>
        <v>3.1533451727519916E-2</v>
      </c>
      <c r="AN151" s="52">
        <f t="shared" ca="1" si="208"/>
        <v>-0.10576072065357335</v>
      </c>
      <c r="AO151" s="52">
        <f t="shared" ca="1" si="209"/>
        <v>-0.2392962556205919</v>
      </c>
      <c r="AP151" s="52">
        <f t="shared" ca="1" si="209"/>
        <v>-0.34783514391391013</v>
      </c>
      <c r="AQ151" s="52">
        <f t="shared" ca="1" si="209"/>
        <v>-0.45054745388739054</v>
      </c>
      <c r="AR151" s="52">
        <f t="shared" ca="1" si="209"/>
        <v>-0.54535119861509895</v>
      </c>
      <c r="AS151" s="52">
        <f t="shared" ca="1" si="210"/>
        <v>-0.63915205551011622</v>
      </c>
      <c r="AT151" s="52">
        <f t="shared" ca="1" si="210"/>
        <v>-0.7203152220325072</v>
      </c>
      <c r="AU151" s="52">
        <f t="shared" ca="1" si="210"/>
        <v>-0.77979172564979782</v>
      </c>
      <c r="AV151" s="52">
        <f t="shared" ca="1" si="210"/>
        <v>-0.81357159330999851</v>
      </c>
      <c r="AW151" s="52">
        <f t="shared" ca="1" si="211"/>
        <v>-0.81948699526047797</v>
      </c>
      <c r="AX151" s="52">
        <f t="shared" ca="1" si="211"/>
        <v>-0.79777624364548272</v>
      </c>
      <c r="AY151" s="52">
        <f t="shared" ca="1" si="211"/>
        <v>-0.74688258644951233</v>
      </c>
      <c r="AZ151" s="52">
        <f t="shared" ca="1" si="211"/>
        <v>-0.66009133841210554</v>
      </c>
      <c r="BA151" s="52">
        <f t="shared" ca="1" si="212"/>
        <v>-0.5556613867997966</v>
      </c>
      <c r="BB151" s="52">
        <f t="shared" ca="1" si="212"/>
        <v>-0.44937298655603602</v>
      </c>
      <c r="BC151" s="52">
        <f t="shared" ca="1" si="212"/>
        <v>-0.32558941968302313</v>
      </c>
      <c r="BD151" s="52">
        <f t="shared" ca="1" si="212"/>
        <v>-0.18285269791424938</v>
      </c>
      <c r="BE151" s="52">
        <f t="shared" ca="1" si="213"/>
        <v>-2.5032652843586432E-2</v>
      </c>
      <c r="BF151" s="52">
        <f t="shared" ca="1" si="213"/>
        <v>0.13842979570352015</v>
      </c>
      <c r="BG151" s="52">
        <f t="shared" ca="1" si="213"/>
        <v>0.29181795675444755</v>
      </c>
      <c r="BH151" s="52">
        <f t="shared" ca="1" si="213"/>
        <v>0.42684988828035431</v>
      </c>
      <c r="BJ151" s="52">
        <f t="shared" si="217"/>
        <v>-3.2172358036041252E-3</v>
      </c>
      <c r="BK151" s="52">
        <f t="shared" si="218"/>
        <v>-5.5261179128841982E-4</v>
      </c>
      <c r="BL151" s="52">
        <f t="shared" si="219"/>
        <v>-2.763058956442102E-5</v>
      </c>
      <c r="BM151" s="52">
        <f t="shared" si="220"/>
        <v>-2.763058956442102E-5</v>
      </c>
      <c r="BN151" s="52">
        <f t="shared" si="221"/>
        <v>0</v>
      </c>
      <c r="BO151" s="52">
        <f t="shared" si="222"/>
        <v>0</v>
      </c>
      <c r="BP151" s="52">
        <f t="shared" si="223"/>
        <v>2.1352141485258924E-3</v>
      </c>
      <c r="BQ151" s="52">
        <f t="shared" si="224"/>
        <v>0.05</v>
      </c>
      <c r="BS151" s="52">
        <f t="shared" ca="1" si="225"/>
        <v>3.7132100051929857E-2</v>
      </c>
      <c r="BT151" s="52">
        <f t="shared" ca="1" si="226"/>
        <v>-5.5261179128842056E-2</v>
      </c>
      <c r="BU151" s="52">
        <f t="shared" ca="1" si="227"/>
        <v>-0.14026485710975625</v>
      </c>
      <c r="BV151" s="52">
        <f t="shared" ca="1" si="228"/>
        <v>-0.21368556495215146</v>
      </c>
      <c r="BW151" s="52">
        <f t="shared" ca="1" si="229"/>
        <v>-0.27315040689802944</v>
      </c>
      <c r="BX151" s="52">
        <f t="shared" ca="1" si="230"/>
        <v>-0.31882051869686096</v>
      </c>
      <c r="BY151" s="52">
        <f t="shared" ca="1" si="231"/>
        <v>-0.35758369196687012</v>
      </c>
      <c r="BZ151" s="52">
        <f t="shared" ca="1" si="232"/>
        <v>-0.37644697865471255</v>
      </c>
      <c r="CA151" s="52">
        <f t="shared" ca="1" si="233"/>
        <v>-0.37945562306671377</v>
      </c>
      <c r="CB151" s="52">
        <f t="shared" ca="1" si="234"/>
        <v>-0.378049516344383</v>
      </c>
      <c r="CC151" s="52">
        <f t="shared" ca="1" si="235"/>
        <v>-0.36878033159601137</v>
      </c>
      <c r="CD151" s="52">
        <f t="shared" ca="1" si="236"/>
        <v>-0.3565699915221382</v>
      </c>
      <c r="CE151" s="52">
        <f t="shared" ca="1" si="237"/>
        <v>-0.34309381192489985</v>
      </c>
      <c r="CF151" s="52">
        <f t="shared" ca="1" si="238"/>
        <v>-0.33486506638808106</v>
      </c>
      <c r="CG151" s="52">
        <f t="shared" ca="1" si="239"/>
        <v>-0.3145112312669236</v>
      </c>
      <c r="CH151" s="52">
        <f t="shared" ca="1" si="240"/>
        <v>-0.27648844954467588</v>
      </c>
      <c r="CI151" s="52">
        <f t="shared" ca="1" si="241"/>
        <v>-0.21991189737473774</v>
      </c>
      <c r="CJ151" s="52">
        <f t="shared" ca="1" si="242"/>
        <v>-0.1517464913908512</v>
      </c>
      <c r="CK151" s="52">
        <f t="shared" ca="1" si="243"/>
        <v>-7.2908969896454956E-2</v>
      </c>
      <c r="CL151" s="52">
        <f t="shared" ca="1" si="244"/>
        <v>1.4773060597719686E-2</v>
      </c>
      <c r="CM151" s="52">
        <f t="shared" ca="1" si="245"/>
        <v>0.10396333062841048</v>
      </c>
      <c r="CN151" s="52">
        <f t="shared" ca="1" si="246"/>
        <v>0.1853018866912011</v>
      </c>
      <c r="CO151" s="52">
        <f t="shared" ca="1" si="247"/>
        <v>0.24630172748959833</v>
      </c>
      <c r="CP151" s="52">
        <f t="shared" ca="1" si="248"/>
        <v>0.28736654185359517</v>
      </c>
      <c r="CQ151" s="52">
        <f t="shared" ca="1" si="249"/>
        <v>0.31613806112399023</v>
      </c>
      <c r="CR151" s="52">
        <f t="shared" ca="1" si="250"/>
        <v>0.33462005404515133</v>
      </c>
      <c r="CS151" s="52">
        <f t="shared" ca="1" si="251"/>
        <v>0.34146201909489693</v>
      </c>
      <c r="CT151" s="52">
        <f t="shared" ca="1" si="252"/>
        <v>0.33798225011466249</v>
      </c>
      <c r="CU151" s="52">
        <f t="shared" ca="1" si="253"/>
        <v>0.3280360799643301</v>
      </c>
      <c r="CV151" s="52">
        <f t="shared" ca="1" si="254"/>
        <v>0.310912671776849</v>
      </c>
      <c r="CW151" s="52">
        <f t="shared" ca="1" si="255"/>
        <v>0.28770546594093893</v>
      </c>
      <c r="CY151" s="51" t="str">
        <f t="shared" ca="1" si="256"/>
        <v>Slope</v>
      </c>
      <c r="CZ151" s="51" t="str">
        <f t="shared" ca="1" si="257"/>
        <v>Slope</v>
      </c>
      <c r="DA151" s="51" t="str">
        <f t="shared" ca="1" si="258"/>
        <v>Slope</v>
      </c>
      <c r="DB151" s="51" t="str">
        <f t="shared" ca="1" si="259"/>
        <v>Slope</v>
      </c>
      <c r="DC151" s="51" t="str">
        <f t="shared" ca="1" si="260"/>
        <v>Slope</v>
      </c>
      <c r="DD151" s="51" t="str">
        <f t="shared" ca="1" si="261"/>
        <v>Slope</v>
      </c>
      <c r="DE151" s="51" t="str">
        <f t="shared" ca="1" si="262"/>
        <v>Slope</v>
      </c>
      <c r="DF151" s="51" t="str">
        <f t="shared" ca="1" si="263"/>
        <v>Slope</v>
      </c>
      <c r="DG151" s="51" t="str">
        <f t="shared" ca="1" si="264"/>
        <v>Slope</v>
      </c>
      <c r="DH151" s="51" t="str">
        <f t="shared" ca="1" si="265"/>
        <v>Slope</v>
      </c>
      <c r="DI151" s="51" t="str">
        <f t="shared" ca="1" si="266"/>
        <v>Slope</v>
      </c>
      <c r="DJ151" s="51" t="str">
        <f t="shared" ca="1" si="267"/>
        <v>Slope</v>
      </c>
      <c r="DK151" s="51" t="str">
        <f t="shared" ca="1" si="268"/>
        <v>Slope</v>
      </c>
      <c r="DL151" s="51" t="str">
        <f t="shared" ca="1" si="269"/>
        <v>Slope</v>
      </c>
      <c r="DM151" s="51" t="str">
        <f t="shared" ca="1" si="270"/>
        <v>Slope</v>
      </c>
      <c r="DN151" s="51" t="str">
        <f t="shared" ca="1" si="271"/>
        <v>Slope</v>
      </c>
      <c r="DO151" s="51" t="str">
        <f t="shared" ca="1" si="272"/>
        <v>Slope</v>
      </c>
      <c r="DP151" s="51" t="str">
        <f t="shared" ca="1" si="273"/>
        <v>Slope</v>
      </c>
      <c r="DQ151" s="51" t="str">
        <f t="shared" ca="1" si="274"/>
        <v>Slope</v>
      </c>
      <c r="DR151" s="51" t="str">
        <f t="shared" ca="1" si="275"/>
        <v>Slope</v>
      </c>
      <c r="DS151" s="51" t="str">
        <f t="shared" ca="1" si="276"/>
        <v>Slope</v>
      </c>
      <c r="DT151" s="51" t="str">
        <f t="shared" ca="1" si="277"/>
        <v>Slope</v>
      </c>
      <c r="DU151" s="51" t="str">
        <f t="shared" ca="1" si="278"/>
        <v>Slope</v>
      </c>
      <c r="DV151" s="51" t="str">
        <f t="shared" ca="1" si="279"/>
        <v>Slope</v>
      </c>
      <c r="DW151" s="51" t="str">
        <f t="shared" ca="1" si="280"/>
        <v>Slope</v>
      </c>
      <c r="DX151" s="51" t="str">
        <f t="shared" ca="1" si="281"/>
        <v>Slope</v>
      </c>
      <c r="DY151" s="51" t="str">
        <f t="shared" ca="1" si="282"/>
        <v>Slope</v>
      </c>
      <c r="DZ151" s="51" t="str">
        <f t="shared" ca="1" si="283"/>
        <v>Slope</v>
      </c>
      <c r="EA151" s="51" t="str">
        <f t="shared" ca="1" si="284"/>
        <v>Slope</v>
      </c>
      <c r="EB151" s="51" t="str">
        <f t="shared" ca="1" si="285"/>
        <v>Slope</v>
      </c>
      <c r="EC151" s="51" t="str">
        <f t="shared" ca="1" si="286"/>
        <v>Slope</v>
      </c>
      <c r="EE151" s="52">
        <f t="shared" ca="1" si="287"/>
        <v>0.96284026935850575</v>
      </c>
      <c r="EF151" s="52">
        <f t="shared" ca="1" si="288"/>
        <v>0.94476645146072236</v>
      </c>
      <c r="EG151" s="52">
        <f t="shared" ca="1" si="289"/>
        <v>0.85976277347980812</v>
      </c>
      <c r="EH151" s="52">
        <f t="shared" ca="1" si="290"/>
        <v>0.78634206563741293</v>
      </c>
      <c r="EI151" s="52">
        <f t="shared" ca="1" si="291"/>
        <v>0.72687722369153496</v>
      </c>
      <c r="EJ151" s="52">
        <f t="shared" ca="1" si="292"/>
        <v>0.68120711189270344</v>
      </c>
      <c r="EK151" s="52">
        <f t="shared" ca="1" si="293"/>
        <v>0.64244393862269433</v>
      </c>
      <c r="EL151" s="52">
        <f t="shared" ca="1" si="294"/>
        <v>0.6235806519348519</v>
      </c>
      <c r="EM151" s="52">
        <f t="shared" ca="1" si="295"/>
        <v>0.62057200752285069</v>
      </c>
      <c r="EN151" s="52">
        <f t="shared" ca="1" si="296"/>
        <v>0.62197811424518146</v>
      </c>
      <c r="EO151" s="52">
        <f t="shared" ca="1" si="297"/>
        <v>0.63124729899355303</v>
      </c>
      <c r="EP151" s="52">
        <f t="shared" ca="1" si="298"/>
        <v>0.64345763906742626</v>
      </c>
      <c r="EQ151" s="52">
        <f t="shared" ca="1" si="299"/>
        <v>0.65693381866466449</v>
      </c>
      <c r="ER151" s="52">
        <f t="shared" ca="1" si="300"/>
        <v>0.66516256420148334</v>
      </c>
      <c r="ES151" s="52">
        <f t="shared" ca="1" si="301"/>
        <v>0.68551639932264075</v>
      </c>
      <c r="ET151" s="52">
        <f t="shared" ca="1" si="302"/>
        <v>0.72353918104488857</v>
      </c>
      <c r="EU151" s="52">
        <f t="shared" ca="1" si="303"/>
        <v>0.78011573321482675</v>
      </c>
      <c r="EV151" s="52">
        <f t="shared" ca="1" si="304"/>
        <v>0.84828113919871329</v>
      </c>
      <c r="EW151" s="52">
        <f t="shared" ca="1" si="305"/>
        <v>0.92711866069310944</v>
      </c>
      <c r="EX151" s="52">
        <f t="shared" ca="1" si="306"/>
        <v>0.98519930881271589</v>
      </c>
      <c r="EY151" s="52">
        <f t="shared" ca="1" si="307"/>
        <v>0.89600903878202509</v>
      </c>
      <c r="EZ151" s="52">
        <f t="shared" ca="1" si="308"/>
        <v>0.81467048271923448</v>
      </c>
      <c r="FA151" s="52">
        <f t="shared" ca="1" si="309"/>
        <v>0.75367064192083721</v>
      </c>
      <c r="FB151" s="52">
        <f t="shared" ca="1" si="310"/>
        <v>0.71260582755684043</v>
      </c>
      <c r="FC151" s="52">
        <f t="shared" ca="1" si="311"/>
        <v>0.68383430828644531</v>
      </c>
      <c r="FD151" s="52">
        <f t="shared" ca="1" si="312"/>
        <v>0.66535231536528427</v>
      </c>
      <c r="FE151" s="52">
        <f t="shared" ca="1" si="313"/>
        <v>0.65851035031553873</v>
      </c>
      <c r="FF151" s="52">
        <f t="shared" ca="1" si="314"/>
        <v>0.66199011929577312</v>
      </c>
      <c r="FG151" s="52">
        <f t="shared" ca="1" si="315"/>
        <v>0.67193628944610551</v>
      </c>
      <c r="FH151" s="52">
        <f t="shared" ca="1" si="316"/>
        <v>0.68905969763358654</v>
      </c>
      <c r="FI151" s="52">
        <f t="shared" ca="1" si="317"/>
        <v>0.71226690346949662</v>
      </c>
      <c r="FK151" s="52">
        <f t="shared" ca="1" si="318"/>
        <v>0.98519930881271589</v>
      </c>
      <c r="FL151" s="59">
        <f t="shared" ca="1" si="319"/>
        <v>19</v>
      </c>
      <c r="FM151" s="59" t="str">
        <f t="shared" ca="1" si="320"/>
        <v>Slope</v>
      </c>
      <c r="FN151" s="52">
        <f t="shared" ca="1" si="321"/>
        <v>0.4</v>
      </c>
      <c r="FP151" s="52">
        <f t="shared" ca="1" si="322"/>
        <v>0.65428008978616847</v>
      </c>
      <c r="FQ151" s="52">
        <f t="shared" ca="1" si="323"/>
        <v>0.64825548382024079</v>
      </c>
      <c r="FR151" s="52">
        <f t="shared" ca="1" si="324"/>
        <v>0.60880981338215823</v>
      </c>
      <c r="FS151" s="52">
        <f t="shared" ca="1" si="325"/>
        <v>0.57322513299024869</v>
      </c>
      <c r="FT151" s="52">
        <f t="shared" ca="1" si="326"/>
        <v>0.54229240789717825</v>
      </c>
      <c r="FU151" s="52">
        <f t="shared" ca="1" si="327"/>
        <v>0.51595792618645664</v>
      </c>
      <c r="FV151" s="52">
        <f t="shared" ca="1" si="328"/>
        <v>0.49192575731867588</v>
      </c>
      <c r="FW151" s="52">
        <f t="shared" ca="1" si="329"/>
        <v>0.47452688397828396</v>
      </c>
      <c r="FX151" s="52">
        <f t="shared" ca="1" si="330"/>
        <v>0.46241289139650577</v>
      </c>
      <c r="FY151" s="52">
        <f t="shared" ca="1" si="331"/>
        <v>0.45177048252617158</v>
      </c>
      <c r="FZ151" s="52">
        <f t="shared" ca="1" si="332"/>
        <v>0.44374909966451764</v>
      </c>
      <c r="GA151" s="52">
        <f t="shared" ca="1" si="333"/>
        <v>0.43670810191136433</v>
      </c>
      <c r="GB151" s="52">
        <f t="shared" ca="1" si="334"/>
        <v>0.43008905066599923</v>
      </c>
      <c r="GC151" s="52">
        <f t="shared" ca="1" si="335"/>
        <v>0.42172085473382775</v>
      </c>
      <c r="GD151" s="52">
        <f t="shared" ca="1" si="336"/>
        <v>0.4173943553297691</v>
      </c>
      <c r="GE151" s="52">
        <f t="shared" ca="1" si="337"/>
        <v>0.41895750479274063</v>
      </c>
      <c r="GF151" s="52">
        <f t="shared" ca="1" si="338"/>
        <v>0.42670524440494217</v>
      </c>
      <c r="GG151" s="52">
        <f t="shared" ca="1" si="339"/>
        <v>0.43831593528845997</v>
      </c>
      <c r="GH151" s="52">
        <f t="shared" ca="1" si="340"/>
        <v>0.45348399800881423</v>
      </c>
      <c r="GI151" s="52">
        <f t="shared" ca="1" si="341"/>
        <v>0.46173310293757197</v>
      </c>
      <c r="GJ151" s="52">
        <f t="shared" ca="1" si="342"/>
        <v>0.4208919018162306</v>
      </c>
      <c r="GK151" s="52">
        <f t="shared" ca="1" si="343"/>
        <v>0.38266793868418925</v>
      </c>
      <c r="GL151" s="52">
        <f t="shared" ca="1" si="344"/>
        <v>0.35122354730694572</v>
      </c>
      <c r="GM151" s="52">
        <f t="shared" ca="1" si="345"/>
        <v>0.32642416474116903</v>
      </c>
      <c r="GN151" s="52">
        <f t="shared" ca="1" si="346"/>
        <v>0.30572254720659287</v>
      </c>
      <c r="GO151" s="52">
        <f t="shared" ca="1" si="347"/>
        <v>0.28845077178842804</v>
      </c>
      <c r="GP151" s="52">
        <f t="shared" ca="1" si="348"/>
        <v>0.2750590056607351</v>
      </c>
      <c r="GQ151" s="52">
        <f t="shared" ca="1" si="349"/>
        <v>0.26510781754303547</v>
      </c>
      <c r="GR151" s="52">
        <f t="shared" ca="1" si="350"/>
        <v>0.25731209648203512</v>
      </c>
      <c r="GS151" s="52">
        <f t="shared" ca="1" si="351"/>
        <v>0.25190878810008438</v>
      </c>
      <c r="GT151" s="52">
        <f t="shared" ca="1" si="352"/>
        <v>0.24853341226760997</v>
      </c>
      <c r="GV151" s="52">
        <f t="shared" ca="1" si="353"/>
        <v>0.65428008978616847</v>
      </c>
      <c r="GW151" s="59">
        <f t="shared" ca="1" si="354"/>
        <v>0</v>
      </c>
      <c r="GX151" s="52">
        <f t="shared" ca="1" si="355"/>
        <v>0.96284026935850575</v>
      </c>
      <c r="GY151" s="52" t="str">
        <f t="shared" ca="1" si="356"/>
        <v>Slope</v>
      </c>
      <c r="GZ151" s="52">
        <f t="shared" ca="1" si="357"/>
        <v>1</v>
      </c>
      <c r="HB151" s="58">
        <f t="shared" si="358"/>
        <v>6.4344716072082503E-2</v>
      </c>
      <c r="HC151" s="58"/>
      <c r="HE151" s="52">
        <f t="shared" si="359"/>
        <v>0.68149365544319163</v>
      </c>
      <c r="HF151" s="52">
        <f t="shared" si="360"/>
        <v>0</v>
      </c>
      <c r="HH151" s="52">
        <f t="shared" ca="1" si="361"/>
        <v>0.96284026935850575</v>
      </c>
      <c r="HI151" s="52" t="str">
        <f t="shared" ca="1" si="362"/>
        <v>Slope</v>
      </c>
      <c r="HJ151" s="59">
        <f t="shared" ca="1" si="363"/>
        <v>2</v>
      </c>
      <c r="HK151" s="52">
        <f t="shared" ca="1" si="364"/>
        <v>1</v>
      </c>
      <c r="HL151" s="52">
        <f t="shared" si="365"/>
        <v>0</v>
      </c>
      <c r="HM151" s="52">
        <f t="shared" si="366"/>
        <v>20</v>
      </c>
      <c r="HN151" s="52">
        <f t="shared" si="367"/>
        <v>-20</v>
      </c>
      <c r="HP151" s="52">
        <f t="shared" si="375"/>
        <v>7.7365219593048028E-4</v>
      </c>
      <c r="HR151" s="52">
        <f t="shared" si="368"/>
        <v>1.4278602025109764E-4</v>
      </c>
      <c r="HS151">
        <f t="shared" si="369"/>
        <v>2.1352141485258924E-3</v>
      </c>
    </row>
    <row r="152" spans="1:227" x14ac:dyDescent="0.2">
      <c r="A152" s="45">
        <v>114</v>
      </c>
      <c r="B152" s="35">
        <f t="shared" si="214"/>
        <v>1.3078703703703719E-2</v>
      </c>
      <c r="C152" s="28">
        <v>-6.4344716072082502</v>
      </c>
      <c r="D152" s="95">
        <v>0</v>
      </c>
      <c r="E152" s="95">
        <v>999999</v>
      </c>
      <c r="F152" s="37">
        <f t="shared" si="379"/>
        <v>166666.5</v>
      </c>
      <c r="G152" s="38">
        <f t="shared" si="382"/>
        <v>0</v>
      </c>
      <c r="H152" s="102">
        <v>20</v>
      </c>
      <c r="I152" s="102">
        <v>2000</v>
      </c>
      <c r="J152" s="28">
        <v>-5.5210232734680202</v>
      </c>
      <c r="K152" s="126">
        <f t="shared" si="383"/>
        <v>-5.5210232734680204E-2</v>
      </c>
      <c r="L152" s="30">
        <f t="shared" si="380"/>
        <v>-5.5210232734680204E-2</v>
      </c>
      <c r="M152" s="101">
        <f t="shared" si="381"/>
        <v>-6.4344716072082502</v>
      </c>
      <c r="N152" s="103">
        <f t="shared" si="215"/>
        <v>4.5672416687011531E-4</v>
      </c>
      <c r="AD152" s="52">
        <f t="shared" ca="1" si="384"/>
        <v>0.96874543726630657</v>
      </c>
      <c r="AE152" s="52">
        <f t="shared" ca="1" si="384"/>
        <v>1</v>
      </c>
      <c r="AF152" s="52">
        <f t="shared" ca="1" si="384"/>
        <v>0.96963631153497443</v>
      </c>
      <c r="AG152" s="52">
        <f t="shared" ca="1" si="207"/>
        <v>0.89298115149720625</v>
      </c>
      <c r="AH152" s="52">
        <f t="shared" ca="1" si="207"/>
        <v>0.78113010094362967</v>
      </c>
      <c r="AI152" s="52">
        <f t="shared" ca="1" si="207"/>
        <v>0.64575297294921996</v>
      </c>
      <c r="AJ152" s="52">
        <f t="shared" ca="1" si="207"/>
        <v>0.49843112356662622</v>
      </c>
      <c r="AK152" s="52">
        <f t="shared" ca="1" si="208"/>
        <v>0.34996301455005641</v>
      </c>
      <c r="AL152" s="52">
        <f t="shared" ca="1" si="208"/>
        <v>0.21274889530725241</v>
      </c>
      <c r="AM152" s="52">
        <f t="shared" ca="1" si="208"/>
        <v>7.7250488794491826E-2</v>
      </c>
      <c r="AN152" s="52">
        <f t="shared" ca="1" si="208"/>
        <v>-5.5033092120886133E-2</v>
      </c>
      <c r="AO152" s="52">
        <f t="shared" ca="1" si="209"/>
        <v>-0.16820182824572716</v>
      </c>
      <c r="AP152" s="52">
        <f t="shared" ca="1" si="209"/>
        <v>-0.28165653362022208</v>
      </c>
      <c r="AQ152" s="52">
        <f t="shared" ca="1" si="209"/>
        <v>-0.39294619437768691</v>
      </c>
      <c r="AR152" s="52">
        <f t="shared" ca="1" si="209"/>
        <v>-0.50618585096053137</v>
      </c>
      <c r="AS152" s="52">
        <f t="shared" ca="1" si="210"/>
        <v>-0.61319718098804732</v>
      </c>
      <c r="AT152" s="52">
        <f t="shared" ca="1" si="210"/>
        <v>-0.70852293691304524</v>
      </c>
      <c r="AU152" s="52">
        <f t="shared" ca="1" si="210"/>
        <v>-0.77980118581044722</v>
      </c>
      <c r="AV152" s="52">
        <f t="shared" ca="1" si="210"/>
        <v>-0.81828296401402112</v>
      </c>
      <c r="AW152" s="52">
        <f t="shared" ca="1" si="211"/>
        <v>-0.82458771458259061</v>
      </c>
      <c r="AX152" s="52">
        <f t="shared" ca="1" si="211"/>
        <v>-0.79923676935890398</v>
      </c>
      <c r="AY152" s="52">
        <f t="shared" ca="1" si="211"/>
        <v>-0.7346868454939085</v>
      </c>
      <c r="AZ152" s="52">
        <f t="shared" ca="1" si="211"/>
        <v>-0.65379439659628436</v>
      </c>
      <c r="BA152" s="52">
        <f t="shared" ca="1" si="212"/>
        <v>-0.57578097791717453</v>
      </c>
      <c r="BB152" s="52">
        <f t="shared" ca="1" si="212"/>
        <v>-0.48451003607136506</v>
      </c>
      <c r="BC152" s="52">
        <f t="shared" ca="1" si="212"/>
        <v>-0.37054542410909935</v>
      </c>
      <c r="BD152" s="52">
        <f t="shared" ca="1" si="212"/>
        <v>-0.23493265002043906</v>
      </c>
      <c r="BE152" s="52">
        <f t="shared" ca="1" si="213"/>
        <v>-8.1605599312018232E-2</v>
      </c>
      <c r="BF152" s="52">
        <f t="shared" ca="1" si="213"/>
        <v>7.5527325964968486E-2</v>
      </c>
      <c r="BG152" s="52">
        <f t="shared" ca="1" si="213"/>
        <v>0.2245983122682742</v>
      </c>
      <c r="BH152" s="52">
        <f t="shared" ca="1" si="213"/>
        <v>0.3719484378041148</v>
      </c>
      <c r="BJ152" s="52">
        <f t="shared" si="217"/>
        <v>-2.7605116367340099E-3</v>
      </c>
      <c r="BK152" s="52">
        <f t="shared" si="218"/>
        <v>-1.4026485710975623E-3</v>
      </c>
      <c r="BL152" s="52">
        <f t="shared" si="219"/>
        <v>-7.0132428554878134E-5</v>
      </c>
      <c r="BM152" s="52">
        <f t="shared" si="220"/>
        <v>-7.0132428554878134E-5</v>
      </c>
      <c r="BN152" s="52">
        <f t="shared" si="221"/>
        <v>0</v>
      </c>
      <c r="BO152" s="52">
        <f t="shared" si="222"/>
        <v>0</v>
      </c>
      <c r="BP152" s="52">
        <f t="shared" si="223"/>
        <v>2.1660251439385957E-3</v>
      </c>
      <c r="BQ152" s="52">
        <f t="shared" si="224"/>
        <v>0.05</v>
      </c>
      <c r="BS152" s="52">
        <f t="shared" ca="1" si="225"/>
        <v>-5.5261179128842056E-2</v>
      </c>
      <c r="BT152" s="52">
        <f t="shared" ca="1" si="226"/>
        <v>-0.14026485710975625</v>
      </c>
      <c r="BU152" s="52">
        <f t="shared" ca="1" si="227"/>
        <v>-0.21368556495215146</v>
      </c>
      <c r="BV152" s="52">
        <f t="shared" ca="1" si="228"/>
        <v>-0.27315040689802944</v>
      </c>
      <c r="BW152" s="52">
        <f t="shared" ca="1" si="229"/>
        <v>-0.31882051869686096</v>
      </c>
      <c r="BX152" s="52">
        <f t="shared" ca="1" si="230"/>
        <v>-0.35758369196687012</v>
      </c>
      <c r="BY152" s="52">
        <f t="shared" ca="1" si="231"/>
        <v>-0.37644697865471255</v>
      </c>
      <c r="BZ152" s="52">
        <f t="shared" ca="1" si="232"/>
        <v>-0.37945562306671377</v>
      </c>
      <c r="CA152" s="52">
        <f t="shared" ca="1" si="233"/>
        <v>-0.378049516344383</v>
      </c>
      <c r="CB152" s="52">
        <f t="shared" ca="1" si="234"/>
        <v>-0.36878033159601137</v>
      </c>
      <c r="CC152" s="52">
        <f t="shared" ca="1" si="235"/>
        <v>-0.3565699915221382</v>
      </c>
      <c r="CD152" s="52">
        <f t="shared" ca="1" si="236"/>
        <v>-0.34309381192489985</v>
      </c>
      <c r="CE152" s="52">
        <f t="shared" ca="1" si="237"/>
        <v>-0.33486506638808106</v>
      </c>
      <c r="CF152" s="52">
        <f t="shared" ca="1" si="238"/>
        <v>-0.3145112312669236</v>
      </c>
      <c r="CG152" s="52">
        <f t="shared" ca="1" si="239"/>
        <v>-0.27648844954467588</v>
      </c>
      <c r="CH152" s="52">
        <f t="shared" ca="1" si="240"/>
        <v>-0.21991189737473774</v>
      </c>
      <c r="CI152" s="52">
        <f t="shared" ca="1" si="241"/>
        <v>-0.1517464913908512</v>
      </c>
      <c r="CJ152" s="52">
        <f t="shared" ca="1" si="242"/>
        <v>-7.2908969896454956E-2</v>
      </c>
      <c r="CK152" s="52">
        <f t="shared" ca="1" si="243"/>
        <v>1.4773060597719686E-2</v>
      </c>
      <c r="CL152" s="52">
        <f t="shared" ca="1" si="244"/>
        <v>0.10396333062841048</v>
      </c>
      <c r="CM152" s="52">
        <f t="shared" ca="1" si="245"/>
        <v>0.1853018866912011</v>
      </c>
      <c r="CN152" s="52">
        <f t="shared" ca="1" si="246"/>
        <v>0.24630172748959833</v>
      </c>
      <c r="CO152" s="52">
        <f t="shared" ca="1" si="247"/>
        <v>0.28736654185359517</v>
      </c>
      <c r="CP152" s="52">
        <f t="shared" ca="1" si="248"/>
        <v>0.31613806112399023</v>
      </c>
      <c r="CQ152" s="52">
        <f t="shared" ca="1" si="249"/>
        <v>0.33462005404515133</v>
      </c>
      <c r="CR152" s="52">
        <f t="shared" ca="1" si="250"/>
        <v>0.34146201909489693</v>
      </c>
      <c r="CS152" s="52">
        <f t="shared" ca="1" si="251"/>
        <v>0.33798225011466249</v>
      </c>
      <c r="CT152" s="52">
        <f t="shared" ca="1" si="252"/>
        <v>0.3280360799643301</v>
      </c>
      <c r="CU152" s="52">
        <f t="shared" ca="1" si="253"/>
        <v>0.310912671776849</v>
      </c>
      <c r="CV152" s="52">
        <f t="shared" ca="1" si="254"/>
        <v>0.28770546594093893</v>
      </c>
      <c r="CW152" s="52">
        <f t="shared" ca="1" si="255"/>
        <v>0.25116120073794129</v>
      </c>
      <c r="CY152" s="51" t="str">
        <f t="shared" ca="1" si="256"/>
        <v>Slope</v>
      </c>
      <c r="CZ152" s="51" t="str">
        <f t="shared" ca="1" si="257"/>
        <v>Slope</v>
      </c>
      <c r="DA152" s="51" t="str">
        <f t="shared" ca="1" si="258"/>
        <v>Slope</v>
      </c>
      <c r="DB152" s="51" t="str">
        <f t="shared" ca="1" si="259"/>
        <v>Slope</v>
      </c>
      <c r="DC152" s="51" t="str">
        <f t="shared" ca="1" si="260"/>
        <v>Slope</v>
      </c>
      <c r="DD152" s="51" t="str">
        <f t="shared" ca="1" si="261"/>
        <v>Slope</v>
      </c>
      <c r="DE152" s="51" t="str">
        <f t="shared" ca="1" si="262"/>
        <v>Slope</v>
      </c>
      <c r="DF152" s="51" t="str">
        <f t="shared" ca="1" si="263"/>
        <v>Slope</v>
      </c>
      <c r="DG152" s="51" t="str">
        <f t="shared" ca="1" si="264"/>
        <v>Slope</v>
      </c>
      <c r="DH152" s="51" t="str">
        <f t="shared" ca="1" si="265"/>
        <v>Slope</v>
      </c>
      <c r="DI152" s="51" t="str">
        <f t="shared" ca="1" si="266"/>
        <v>Slope</v>
      </c>
      <c r="DJ152" s="51" t="str">
        <f t="shared" ca="1" si="267"/>
        <v>Slope</v>
      </c>
      <c r="DK152" s="51" t="str">
        <f t="shared" ca="1" si="268"/>
        <v>Slope</v>
      </c>
      <c r="DL152" s="51" t="str">
        <f t="shared" ca="1" si="269"/>
        <v>Slope</v>
      </c>
      <c r="DM152" s="51" t="str">
        <f t="shared" ca="1" si="270"/>
        <v>Slope</v>
      </c>
      <c r="DN152" s="51" t="str">
        <f t="shared" ca="1" si="271"/>
        <v>Slope</v>
      </c>
      <c r="DO152" s="51" t="str">
        <f t="shared" ca="1" si="272"/>
        <v>Slope</v>
      </c>
      <c r="DP152" s="51" t="str">
        <f t="shared" ca="1" si="273"/>
        <v>Slope</v>
      </c>
      <c r="DQ152" s="51" t="str">
        <f t="shared" ca="1" si="274"/>
        <v>Slope</v>
      </c>
      <c r="DR152" s="51" t="str">
        <f t="shared" ca="1" si="275"/>
        <v>Slope</v>
      </c>
      <c r="DS152" s="51" t="str">
        <f t="shared" ca="1" si="276"/>
        <v>Slope</v>
      </c>
      <c r="DT152" s="51" t="str">
        <f t="shared" ca="1" si="277"/>
        <v>Slope</v>
      </c>
      <c r="DU152" s="51" t="str">
        <f t="shared" ca="1" si="278"/>
        <v>Slope</v>
      </c>
      <c r="DV152" s="51" t="str">
        <f t="shared" ca="1" si="279"/>
        <v>Slope</v>
      </c>
      <c r="DW152" s="51" t="str">
        <f t="shared" ca="1" si="280"/>
        <v>Slope</v>
      </c>
      <c r="DX152" s="51" t="str">
        <f t="shared" ca="1" si="281"/>
        <v>Slope</v>
      </c>
      <c r="DY152" s="51" t="str">
        <f t="shared" ca="1" si="282"/>
        <v>Slope</v>
      </c>
      <c r="DZ152" s="51" t="str">
        <f t="shared" ca="1" si="283"/>
        <v>Slope</v>
      </c>
      <c r="EA152" s="51" t="str">
        <f t="shared" ca="1" si="284"/>
        <v>Slope</v>
      </c>
      <c r="EB152" s="51" t="str">
        <f t="shared" ca="1" si="285"/>
        <v>Slope</v>
      </c>
      <c r="EC152" s="51" t="str">
        <f t="shared" ca="1" si="286"/>
        <v>Slope</v>
      </c>
      <c r="EE152" s="52">
        <f t="shared" ca="1" si="287"/>
        <v>0.94480895329971282</v>
      </c>
      <c r="EF152" s="52">
        <f t="shared" ca="1" si="288"/>
        <v>0.85980527531879858</v>
      </c>
      <c r="EG152" s="52">
        <f t="shared" ca="1" si="289"/>
        <v>0.7863845674764034</v>
      </c>
      <c r="EH152" s="52">
        <f t="shared" ca="1" si="290"/>
        <v>0.72691972553052542</v>
      </c>
      <c r="EI152" s="52">
        <f t="shared" ca="1" si="291"/>
        <v>0.6812496137316939</v>
      </c>
      <c r="EJ152" s="52">
        <f t="shared" ca="1" si="292"/>
        <v>0.64248644046168479</v>
      </c>
      <c r="EK152" s="52">
        <f t="shared" ca="1" si="293"/>
        <v>0.62362315377384236</v>
      </c>
      <c r="EL152" s="52">
        <f t="shared" ca="1" si="294"/>
        <v>0.62061450936184115</v>
      </c>
      <c r="EM152" s="52">
        <f t="shared" ca="1" si="295"/>
        <v>0.62202061608417192</v>
      </c>
      <c r="EN152" s="52">
        <f t="shared" ca="1" si="296"/>
        <v>0.63128980083254349</v>
      </c>
      <c r="EO152" s="52">
        <f t="shared" ca="1" si="297"/>
        <v>0.64350014090641672</v>
      </c>
      <c r="EP152" s="52">
        <f t="shared" ca="1" si="298"/>
        <v>0.65697632050365495</v>
      </c>
      <c r="EQ152" s="52">
        <f t="shared" ca="1" si="299"/>
        <v>0.6652050660404738</v>
      </c>
      <c r="ER152" s="52">
        <f t="shared" ca="1" si="300"/>
        <v>0.68555890116163121</v>
      </c>
      <c r="ES152" s="52">
        <f t="shared" ca="1" si="301"/>
        <v>0.72358168288387903</v>
      </c>
      <c r="ET152" s="52">
        <f t="shared" ca="1" si="302"/>
        <v>0.78015823505381721</v>
      </c>
      <c r="EU152" s="52">
        <f t="shared" ca="1" si="303"/>
        <v>0.84832364103770375</v>
      </c>
      <c r="EV152" s="52">
        <f t="shared" ca="1" si="304"/>
        <v>0.9271611625320999</v>
      </c>
      <c r="EW152" s="52">
        <f t="shared" ca="1" si="305"/>
        <v>0.98515680697372543</v>
      </c>
      <c r="EX152" s="52">
        <f t="shared" ca="1" si="306"/>
        <v>0.89596653694303463</v>
      </c>
      <c r="EY152" s="52">
        <f t="shared" ca="1" si="307"/>
        <v>0.81462798088024402</v>
      </c>
      <c r="EZ152" s="52">
        <f t="shared" ca="1" si="308"/>
        <v>0.75362814008184675</v>
      </c>
      <c r="FA152" s="52">
        <f t="shared" ca="1" si="309"/>
        <v>0.71256332571784997</v>
      </c>
      <c r="FB152" s="52">
        <f t="shared" ca="1" si="310"/>
        <v>0.68379180644745485</v>
      </c>
      <c r="FC152" s="52">
        <f t="shared" ca="1" si="311"/>
        <v>0.66530981352629381</v>
      </c>
      <c r="FD152" s="52">
        <f t="shared" ca="1" si="312"/>
        <v>0.65846784847654827</v>
      </c>
      <c r="FE152" s="52">
        <f t="shared" ca="1" si="313"/>
        <v>0.66194761745678266</v>
      </c>
      <c r="FF152" s="52">
        <f t="shared" ca="1" si="314"/>
        <v>0.67189378760711505</v>
      </c>
      <c r="FG152" s="52">
        <f t="shared" ca="1" si="315"/>
        <v>0.68901719579459608</v>
      </c>
      <c r="FH152" s="52">
        <f t="shared" ca="1" si="316"/>
        <v>0.71222440163050615</v>
      </c>
      <c r="FI152" s="52">
        <f t="shared" ca="1" si="317"/>
        <v>0.74876866683350385</v>
      </c>
      <c r="FK152" s="52">
        <f t="shared" ca="1" si="318"/>
        <v>0.98515680697372543</v>
      </c>
      <c r="FL152" s="59">
        <f t="shared" ca="1" si="319"/>
        <v>18</v>
      </c>
      <c r="FM152" s="59" t="str">
        <f t="shared" ca="1" si="320"/>
        <v>Slope</v>
      </c>
      <c r="FN152" s="52">
        <f t="shared" ca="1" si="321"/>
        <v>0.43333333333333335</v>
      </c>
      <c r="FP152" s="52">
        <f t="shared" ca="1" si="322"/>
        <v>0.6482696510999042</v>
      </c>
      <c r="FQ152" s="52">
        <f t="shared" ca="1" si="323"/>
        <v>0.61993509177293282</v>
      </c>
      <c r="FR152" s="52">
        <f t="shared" ca="1" si="324"/>
        <v>0.58435041138102328</v>
      </c>
      <c r="FS152" s="52">
        <f t="shared" ca="1" si="325"/>
        <v>0.55341768628795296</v>
      </c>
      <c r="FT152" s="52">
        <f t="shared" ca="1" si="326"/>
        <v>0.52708320457723135</v>
      </c>
      <c r="FU152" s="52">
        <f t="shared" ca="1" si="327"/>
        <v>0.50305103570945042</v>
      </c>
      <c r="FV152" s="52">
        <f t="shared" ca="1" si="328"/>
        <v>0.48565216236905856</v>
      </c>
      <c r="FW152" s="52">
        <f t="shared" ca="1" si="329"/>
        <v>0.47353816978728036</v>
      </c>
      <c r="FX152" s="52">
        <f t="shared" ca="1" si="330"/>
        <v>0.46289576091694618</v>
      </c>
      <c r="FY152" s="52">
        <f t="shared" ca="1" si="331"/>
        <v>0.45487437805529229</v>
      </c>
      <c r="FZ152" s="52">
        <f t="shared" ca="1" si="332"/>
        <v>0.44783338030213887</v>
      </c>
      <c r="GA152" s="52">
        <f t="shared" ca="1" si="333"/>
        <v>0.44121432905677388</v>
      </c>
      <c r="GB152" s="52">
        <f t="shared" ca="1" si="334"/>
        <v>0.43284613312460235</v>
      </c>
      <c r="GC152" s="52">
        <f t="shared" ca="1" si="335"/>
        <v>0.42851963372054369</v>
      </c>
      <c r="GD152" s="52">
        <f t="shared" ca="1" si="336"/>
        <v>0.43008278318351523</v>
      </c>
      <c r="GE152" s="52">
        <f t="shared" ca="1" si="337"/>
        <v>0.43783052279571683</v>
      </c>
      <c r="GF152" s="52">
        <f t="shared" ca="1" si="338"/>
        <v>0.44944121367923451</v>
      </c>
      <c r="GG152" s="52">
        <f t="shared" ca="1" si="339"/>
        <v>0.46460927639958882</v>
      </c>
      <c r="GH152" s="52">
        <f t="shared" ca="1" si="340"/>
        <v>0.47283004676901957</v>
      </c>
      <c r="GI152" s="52">
        <f t="shared" ca="1" si="341"/>
        <v>0.43198884564767814</v>
      </c>
      <c r="GJ152" s="52">
        <f t="shared" ca="1" si="342"/>
        <v>0.3937648825156369</v>
      </c>
      <c r="GK152" s="52">
        <f t="shared" ca="1" si="343"/>
        <v>0.36232049113839332</v>
      </c>
      <c r="GL152" s="52">
        <f t="shared" ca="1" si="344"/>
        <v>0.33752110857261663</v>
      </c>
      <c r="GM152" s="52">
        <f t="shared" ca="1" si="345"/>
        <v>0.31681949103804052</v>
      </c>
      <c r="GN152" s="52">
        <f t="shared" ca="1" si="346"/>
        <v>0.2995477156198757</v>
      </c>
      <c r="GO152" s="52">
        <f t="shared" ca="1" si="347"/>
        <v>0.2861559494921827</v>
      </c>
      <c r="GP152" s="52">
        <f t="shared" ca="1" si="348"/>
        <v>0.27620476137448308</v>
      </c>
      <c r="GQ152" s="52">
        <f t="shared" ca="1" si="349"/>
        <v>0.26840904031348278</v>
      </c>
      <c r="GR152" s="52">
        <f t="shared" ca="1" si="350"/>
        <v>0.26300573193153198</v>
      </c>
      <c r="GS152" s="52">
        <f t="shared" ca="1" si="351"/>
        <v>0.2596303560990576</v>
      </c>
      <c r="GT152" s="52">
        <f t="shared" ca="1" si="352"/>
        <v>0.26070066672227904</v>
      </c>
      <c r="GV152" s="52">
        <f t="shared" ca="1" si="353"/>
        <v>0.6482696510999042</v>
      </c>
      <c r="GW152" s="59">
        <f t="shared" ca="1" si="354"/>
        <v>0</v>
      </c>
      <c r="GX152" s="52">
        <f t="shared" ca="1" si="355"/>
        <v>0.94480895329971282</v>
      </c>
      <c r="GY152" s="52" t="str">
        <f t="shared" ca="1" si="356"/>
        <v>Slope</v>
      </c>
      <c r="GZ152" s="52">
        <f t="shared" ca="1" si="357"/>
        <v>1</v>
      </c>
      <c r="HB152" s="58">
        <f t="shared" si="358"/>
        <v>5.5210232734680204E-2</v>
      </c>
      <c r="HC152" s="58"/>
      <c r="HE152" s="52">
        <f t="shared" si="359"/>
        <v>0.72670934796333297</v>
      </c>
      <c r="HF152" s="52">
        <f t="shared" si="360"/>
        <v>0</v>
      </c>
      <c r="HH152" s="52">
        <f t="shared" ca="1" si="361"/>
        <v>0.94480895329971282</v>
      </c>
      <c r="HI152" s="52" t="str">
        <f t="shared" ca="1" si="362"/>
        <v>Slope</v>
      </c>
      <c r="HJ152" s="59">
        <f t="shared" ca="1" si="363"/>
        <v>2</v>
      </c>
      <c r="HK152" s="52">
        <f t="shared" ca="1" si="364"/>
        <v>1</v>
      </c>
      <c r="HL152" s="52">
        <f t="shared" si="365"/>
        <v>0</v>
      </c>
      <c r="HM152" s="52">
        <f t="shared" si="366"/>
        <v>20</v>
      </c>
      <c r="HN152" s="52">
        <f t="shared" si="367"/>
        <v>-20</v>
      </c>
      <c r="HP152" s="52">
        <f t="shared" si="375"/>
        <v>4.5672416687011531E-4</v>
      </c>
      <c r="HR152" s="52">
        <f t="shared" si="368"/>
        <v>1.4455524093584472E-4</v>
      </c>
      <c r="HS152">
        <f t="shared" si="369"/>
        <v>2.1660251439385957E-3</v>
      </c>
    </row>
    <row r="153" spans="1:227" x14ac:dyDescent="0.2">
      <c r="A153" s="45">
        <v>115</v>
      </c>
      <c r="B153" s="35">
        <f t="shared" si="214"/>
        <v>1.319444444444446E-2</v>
      </c>
      <c r="C153" s="28">
        <v>-5.5210232734680202</v>
      </c>
      <c r="D153" s="95">
        <v>0</v>
      </c>
      <c r="E153" s="95">
        <v>999999</v>
      </c>
      <c r="F153" s="37">
        <f t="shared" si="379"/>
        <v>166666.5</v>
      </c>
      <c r="G153" s="38">
        <f t="shared" si="382"/>
        <v>0</v>
      </c>
      <c r="H153" s="102">
        <v>20</v>
      </c>
      <c r="I153" s="102">
        <v>2000</v>
      </c>
      <c r="J153" s="28">
        <v>-4.6075746417045602</v>
      </c>
      <c r="K153" s="126">
        <f t="shared" si="383"/>
        <v>-4.60757464170456E-2</v>
      </c>
      <c r="L153" s="30">
        <f t="shared" si="380"/>
        <v>-4.60757464170456E-2</v>
      </c>
      <c r="M153" s="101">
        <f t="shared" si="381"/>
        <v>-5.5210232734680202</v>
      </c>
      <c r="N153" s="103">
        <f t="shared" si="215"/>
        <v>4.5672431588172999E-4</v>
      </c>
      <c r="AD153" s="52">
        <f t="shared" ca="1" si="384"/>
        <v>0.9696363115349742</v>
      </c>
      <c r="AE153" s="52">
        <f t="shared" ca="1" si="384"/>
        <v>1</v>
      </c>
      <c r="AF153" s="52">
        <f t="shared" ca="1" si="384"/>
        <v>0.96953022621021079</v>
      </c>
      <c r="AG153" s="52">
        <f t="shared" ca="1" si="207"/>
        <v>0.89218129737115182</v>
      </c>
      <c r="AH153" s="52">
        <f t="shared" ca="1" si="207"/>
        <v>0.78046659521297335</v>
      </c>
      <c r="AI153" s="52">
        <f t="shared" ca="1" si="207"/>
        <v>0.65199892519008029</v>
      </c>
      <c r="AJ153" s="52">
        <f t="shared" ca="1" si="207"/>
        <v>0.515503903241189</v>
      </c>
      <c r="AK153" s="52">
        <f t="shared" ca="1" si="208"/>
        <v>0.38160151672937043</v>
      </c>
      <c r="AL153" s="52">
        <f t="shared" ca="1" si="208"/>
        <v>0.2501277899739015</v>
      </c>
      <c r="AM153" s="52">
        <f t="shared" ca="1" si="208"/>
        <v>0.11912497868709004</v>
      </c>
      <c r="AN153" s="52">
        <f t="shared" ca="1" si="208"/>
        <v>4.6669644443680042E-3</v>
      </c>
      <c r="AO153" s="52">
        <f t="shared" ca="1" si="209"/>
        <v>-0.11332711799279119</v>
      </c>
      <c r="AP153" s="52">
        <f t="shared" ca="1" si="209"/>
        <v>-0.23359664856818599</v>
      </c>
      <c r="AQ153" s="52">
        <f t="shared" ca="1" si="209"/>
        <v>-0.36078027771406285</v>
      </c>
      <c r="AR153" s="52">
        <f t="shared" ca="1" si="209"/>
        <v>-0.48599402154819527</v>
      </c>
      <c r="AS153" s="52">
        <f t="shared" ca="1" si="210"/>
        <v>-0.60644416456217032</v>
      </c>
      <c r="AT153" s="52">
        <f t="shared" ca="1" si="210"/>
        <v>-0.71260757410191178</v>
      </c>
      <c r="AU153" s="52">
        <f t="shared" ca="1" si="210"/>
        <v>-0.7873071214328804</v>
      </c>
      <c r="AV153" s="52">
        <f t="shared" ca="1" si="210"/>
        <v>-0.82610014459358638</v>
      </c>
      <c r="AW153" s="52">
        <f t="shared" ca="1" si="211"/>
        <v>-0.83177405824998463</v>
      </c>
      <c r="AX153" s="52">
        <f t="shared" ca="1" si="211"/>
        <v>-0.79523486387099818</v>
      </c>
      <c r="AY153" s="52">
        <f t="shared" ca="1" si="211"/>
        <v>-0.73046089766169164</v>
      </c>
      <c r="AZ153" s="52">
        <f t="shared" ca="1" si="211"/>
        <v>-0.66845402291996781</v>
      </c>
      <c r="BA153" s="52">
        <f t="shared" ca="1" si="212"/>
        <v>-0.60253739245148985</v>
      </c>
      <c r="BB153" s="52">
        <f t="shared" ca="1" si="212"/>
        <v>-0.52002034944190834</v>
      </c>
      <c r="BC153" s="52">
        <f t="shared" ca="1" si="212"/>
        <v>-0.41300035152899028</v>
      </c>
      <c r="BD153" s="52">
        <f t="shared" ca="1" si="212"/>
        <v>-0.28193076271994477</v>
      </c>
      <c r="BE153" s="52">
        <f t="shared" ca="1" si="213"/>
        <v>-0.13513107459298615</v>
      </c>
      <c r="BF153" s="52">
        <f t="shared" ca="1" si="213"/>
        <v>1.73326582609825E-2</v>
      </c>
      <c r="BG153" s="52">
        <f t="shared" ca="1" si="213"/>
        <v>0.1760282179754788</v>
      </c>
      <c r="BH153" s="52">
        <f t="shared" ca="1" si="213"/>
        <v>0.33729006242915965</v>
      </c>
      <c r="BJ153" s="52">
        <f t="shared" si="217"/>
        <v>-2.3037873208522799E-3</v>
      </c>
      <c r="BK153" s="52">
        <f t="shared" si="218"/>
        <v>-2.1368556495215151E-3</v>
      </c>
      <c r="BL153" s="52">
        <f t="shared" si="219"/>
        <v>-1.0684278247607573E-4</v>
      </c>
      <c r="BM153" s="52">
        <f t="shared" si="220"/>
        <v>-1.0684278247607573E-4</v>
      </c>
      <c r="BN153" s="52">
        <f t="shared" si="221"/>
        <v>0</v>
      </c>
      <c r="BO153" s="52">
        <f t="shared" si="222"/>
        <v>0</v>
      </c>
      <c r="BP153" s="52">
        <f t="shared" si="223"/>
        <v>2.1934207617408199E-3</v>
      </c>
      <c r="BQ153" s="52">
        <f t="shared" si="224"/>
        <v>0.05</v>
      </c>
      <c r="BS153" s="52">
        <f t="shared" ca="1" si="225"/>
        <v>-0.14026485710975625</v>
      </c>
      <c r="BT153" s="52">
        <f t="shared" ca="1" si="226"/>
        <v>-0.21368556495215146</v>
      </c>
      <c r="BU153" s="52">
        <f t="shared" ca="1" si="227"/>
        <v>-0.27315040689802944</v>
      </c>
      <c r="BV153" s="52">
        <f t="shared" ca="1" si="228"/>
        <v>-0.31882051869686096</v>
      </c>
      <c r="BW153" s="52">
        <f t="shared" ca="1" si="229"/>
        <v>-0.35758369196687012</v>
      </c>
      <c r="BX153" s="52">
        <f t="shared" ca="1" si="230"/>
        <v>-0.37644697865471255</v>
      </c>
      <c r="BY153" s="52">
        <f t="shared" ca="1" si="231"/>
        <v>-0.37945562306671377</v>
      </c>
      <c r="BZ153" s="52">
        <f t="shared" ca="1" si="232"/>
        <v>-0.378049516344383</v>
      </c>
      <c r="CA153" s="52">
        <f t="shared" ca="1" si="233"/>
        <v>-0.36878033159601137</v>
      </c>
      <c r="CB153" s="52">
        <f t="shared" ca="1" si="234"/>
        <v>-0.3565699915221382</v>
      </c>
      <c r="CC153" s="52">
        <f t="shared" ca="1" si="235"/>
        <v>-0.34309381192489985</v>
      </c>
      <c r="CD153" s="52">
        <f t="shared" ca="1" si="236"/>
        <v>-0.33486506638808106</v>
      </c>
      <c r="CE153" s="52">
        <f t="shared" ca="1" si="237"/>
        <v>-0.3145112312669236</v>
      </c>
      <c r="CF153" s="52">
        <f t="shared" ca="1" si="238"/>
        <v>-0.27648844954467588</v>
      </c>
      <c r="CG153" s="52">
        <f t="shared" ca="1" si="239"/>
        <v>-0.21991189737473774</v>
      </c>
      <c r="CH153" s="52">
        <f t="shared" ca="1" si="240"/>
        <v>-0.1517464913908512</v>
      </c>
      <c r="CI153" s="52">
        <f t="shared" ca="1" si="241"/>
        <v>-7.2908969896454956E-2</v>
      </c>
      <c r="CJ153" s="52">
        <f t="shared" ca="1" si="242"/>
        <v>1.4773060597719686E-2</v>
      </c>
      <c r="CK153" s="52">
        <f t="shared" ca="1" si="243"/>
        <v>0.10396333062841048</v>
      </c>
      <c r="CL153" s="52">
        <f t="shared" ca="1" si="244"/>
        <v>0.1853018866912011</v>
      </c>
      <c r="CM153" s="52">
        <f t="shared" ca="1" si="245"/>
        <v>0.24630172748959833</v>
      </c>
      <c r="CN153" s="52">
        <f t="shared" ca="1" si="246"/>
        <v>0.28736654185359517</v>
      </c>
      <c r="CO153" s="52">
        <f t="shared" ca="1" si="247"/>
        <v>0.31613806112399023</v>
      </c>
      <c r="CP153" s="52">
        <f t="shared" ca="1" si="248"/>
        <v>0.33462005404515133</v>
      </c>
      <c r="CQ153" s="52">
        <f t="shared" ca="1" si="249"/>
        <v>0.34146201909489693</v>
      </c>
      <c r="CR153" s="52">
        <f t="shared" ca="1" si="250"/>
        <v>0.33798225011466249</v>
      </c>
      <c r="CS153" s="52">
        <f t="shared" ca="1" si="251"/>
        <v>0.3280360799643301</v>
      </c>
      <c r="CT153" s="52">
        <f t="shared" ca="1" si="252"/>
        <v>0.310912671776849</v>
      </c>
      <c r="CU153" s="52">
        <f t="shared" ca="1" si="253"/>
        <v>0.28770546594093893</v>
      </c>
      <c r="CV153" s="52">
        <f t="shared" ca="1" si="254"/>
        <v>0.25116120073794129</v>
      </c>
      <c r="CW153" s="52">
        <f t="shared" ca="1" si="255"/>
        <v>0.20008899291015925</v>
      </c>
      <c r="CY153" s="51" t="str">
        <f t="shared" ca="1" si="256"/>
        <v>Slope</v>
      </c>
      <c r="CZ153" s="51" t="str">
        <f t="shared" ca="1" si="257"/>
        <v>Slope</v>
      </c>
      <c r="DA153" s="51" t="str">
        <f t="shared" ca="1" si="258"/>
        <v>Slope</v>
      </c>
      <c r="DB153" s="51" t="str">
        <f t="shared" ca="1" si="259"/>
        <v>Slope</v>
      </c>
      <c r="DC153" s="51" t="str">
        <f t="shared" ca="1" si="260"/>
        <v>Slope</v>
      </c>
      <c r="DD153" s="51" t="str">
        <f t="shared" ca="1" si="261"/>
        <v>Slope</v>
      </c>
      <c r="DE153" s="51" t="str">
        <f t="shared" ca="1" si="262"/>
        <v>Slope</v>
      </c>
      <c r="DF153" s="51" t="str">
        <f t="shared" ca="1" si="263"/>
        <v>Slope</v>
      </c>
      <c r="DG153" s="51" t="str">
        <f t="shared" ca="1" si="264"/>
        <v>Slope</v>
      </c>
      <c r="DH153" s="51" t="str">
        <f t="shared" ca="1" si="265"/>
        <v>Slope</v>
      </c>
      <c r="DI153" s="51" t="str">
        <f t="shared" ca="1" si="266"/>
        <v>Slope</v>
      </c>
      <c r="DJ153" s="51" t="str">
        <f t="shared" ca="1" si="267"/>
        <v>Slope</v>
      </c>
      <c r="DK153" s="51" t="str">
        <f t="shared" ca="1" si="268"/>
        <v>Slope</v>
      </c>
      <c r="DL153" s="51" t="str">
        <f t="shared" ca="1" si="269"/>
        <v>Slope</v>
      </c>
      <c r="DM153" s="51" t="str">
        <f t="shared" ca="1" si="270"/>
        <v>Slope</v>
      </c>
      <c r="DN153" s="51" t="str">
        <f t="shared" ca="1" si="271"/>
        <v>Slope</v>
      </c>
      <c r="DO153" s="51" t="str">
        <f t="shared" ca="1" si="272"/>
        <v>Slope</v>
      </c>
      <c r="DP153" s="51" t="str">
        <f t="shared" ca="1" si="273"/>
        <v>Slope</v>
      </c>
      <c r="DQ153" s="51" t="str">
        <f t="shared" ca="1" si="274"/>
        <v>Slope</v>
      </c>
      <c r="DR153" s="51" t="str">
        <f t="shared" ca="1" si="275"/>
        <v>Slope</v>
      </c>
      <c r="DS153" s="51" t="str">
        <f t="shared" ca="1" si="276"/>
        <v>Slope</v>
      </c>
      <c r="DT153" s="51" t="str">
        <f t="shared" ca="1" si="277"/>
        <v>Slope</v>
      </c>
      <c r="DU153" s="51" t="str">
        <f t="shared" ca="1" si="278"/>
        <v>Slope</v>
      </c>
      <c r="DV153" s="51" t="str">
        <f t="shared" ca="1" si="279"/>
        <v>Slope</v>
      </c>
      <c r="DW153" s="51" t="str">
        <f t="shared" ca="1" si="280"/>
        <v>Slope</v>
      </c>
      <c r="DX153" s="51" t="str">
        <f t="shared" ca="1" si="281"/>
        <v>Slope</v>
      </c>
      <c r="DY153" s="51" t="str">
        <f t="shared" ca="1" si="282"/>
        <v>Slope</v>
      </c>
      <c r="DZ153" s="51" t="str">
        <f t="shared" ca="1" si="283"/>
        <v>Slope</v>
      </c>
      <c r="EA153" s="51" t="str">
        <f t="shared" ca="1" si="284"/>
        <v>Slope</v>
      </c>
      <c r="EB153" s="51" t="str">
        <f t="shared" ca="1" si="285"/>
        <v>Slope</v>
      </c>
      <c r="EC153" s="51" t="str">
        <f t="shared" ca="1" si="286"/>
        <v>Slope</v>
      </c>
      <c r="EE153" s="52">
        <f t="shared" ca="1" si="287"/>
        <v>0.85984198567271986</v>
      </c>
      <c r="EF153" s="52">
        <f t="shared" ca="1" si="288"/>
        <v>0.78642127783032456</v>
      </c>
      <c r="EG153" s="52">
        <f t="shared" ca="1" si="289"/>
        <v>0.72695643588444669</v>
      </c>
      <c r="EH153" s="52">
        <f t="shared" ca="1" si="290"/>
        <v>0.68128632408561507</v>
      </c>
      <c r="EI153" s="52">
        <f t="shared" ca="1" si="291"/>
        <v>0.64252315081560596</v>
      </c>
      <c r="EJ153" s="52">
        <f t="shared" ca="1" si="292"/>
        <v>0.62365986412776353</v>
      </c>
      <c r="EK153" s="52">
        <f t="shared" ca="1" si="293"/>
        <v>0.62065121971576231</v>
      </c>
      <c r="EL153" s="52">
        <f t="shared" ca="1" si="294"/>
        <v>0.62205732643809308</v>
      </c>
      <c r="EM153" s="52">
        <f t="shared" ca="1" si="295"/>
        <v>0.63132651118646477</v>
      </c>
      <c r="EN153" s="52">
        <f t="shared" ca="1" si="296"/>
        <v>0.64353685126033788</v>
      </c>
      <c r="EO153" s="52">
        <f t="shared" ca="1" si="297"/>
        <v>0.65701303085757623</v>
      </c>
      <c r="EP153" s="52">
        <f t="shared" ca="1" si="298"/>
        <v>0.66524177639439497</v>
      </c>
      <c r="EQ153" s="52">
        <f t="shared" ca="1" si="299"/>
        <v>0.68559561151555248</v>
      </c>
      <c r="ER153" s="52">
        <f t="shared" ca="1" si="300"/>
        <v>0.72361839323780019</v>
      </c>
      <c r="ES153" s="52">
        <f t="shared" ca="1" si="301"/>
        <v>0.78019494540773837</v>
      </c>
      <c r="ET153" s="52">
        <f t="shared" ca="1" si="302"/>
        <v>0.84836035139162491</v>
      </c>
      <c r="EU153" s="52">
        <f t="shared" ca="1" si="303"/>
        <v>0.92719787288602107</v>
      </c>
      <c r="EV153" s="52">
        <f t="shared" ca="1" si="304"/>
        <v>0.98512009661980426</v>
      </c>
      <c r="EW153" s="52">
        <f t="shared" ca="1" si="305"/>
        <v>0.89592982658911346</v>
      </c>
      <c r="EX153" s="52">
        <f t="shared" ca="1" si="306"/>
        <v>0.81459127052632285</v>
      </c>
      <c r="EY153" s="52">
        <f t="shared" ca="1" si="307"/>
        <v>0.75359142972792559</v>
      </c>
      <c r="EZ153" s="52">
        <f t="shared" ca="1" si="308"/>
        <v>0.71252661536392869</v>
      </c>
      <c r="FA153" s="52">
        <f t="shared" ca="1" si="309"/>
        <v>0.68375509609353369</v>
      </c>
      <c r="FB153" s="52">
        <f t="shared" ca="1" si="310"/>
        <v>0.66527310317237265</v>
      </c>
      <c r="FC153" s="52">
        <f t="shared" ca="1" si="311"/>
        <v>0.65843113812262699</v>
      </c>
      <c r="FD153" s="52">
        <f t="shared" ca="1" si="312"/>
        <v>0.66191090710286149</v>
      </c>
      <c r="FE153" s="52">
        <f t="shared" ca="1" si="313"/>
        <v>0.67185707725319377</v>
      </c>
      <c r="FF153" s="52">
        <f t="shared" ca="1" si="314"/>
        <v>0.68898048544067492</v>
      </c>
      <c r="FG153" s="52">
        <f t="shared" ca="1" si="315"/>
        <v>0.71218769127658499</v>
      </c>
      <c r="FH153" s="52">
        <f t="shared" ca="1" si="316"/>
        <v>0.74873195647958268</v>
      </c>
      <c r="FI153" s="52">
        <f t="shared" ca="1" si="317"/>
        <v>0.79980416430736467</v>
      </c>
      <c r="FK153" s="52">
        <f t="shared" ca="1" si="318"/>
        <v>0.98512009661980426</v>
      </c>
      <c r="FL153" s="59">
        <f t="shared" ca="1" si="319"/>
        <v>17</v>
      </c>
      <c r="FM153" s="59" t="str">
        <f t="shared" ca="1" si="320"/>
        <v>Slope</v>
      </c>
      <c r="FN153" s="52">
        <f t="shared" ca="1" si="321"/>
        <v>0.46666666666666667</v>
      </c>
      <c r="FP153" s="52">
        <f t="shared" ca="1" si="322"/>
        <v>0.61994732855757317</v>
      </c>
      <c r="FQ153" s="52">
        <f t="shared" ca="1" si="323"/>
        <v>0.59547375927677482</v>
      </c>
      <c r="FR153" s="52">
        <f t="shared" ca="1" si="324"/>
        <v>0.56454103418370438</v>
      </c>
      <c r="FS153" s="52">
        <f t="shared" ca="1" si="325"/>
        <v>0.53820655247298277</v>
      </c>
      <c r="FT153" s="52">
        <f t="shared" ca="1" si="326"/>
        <v>0.51417438360520196</v>
      </c>
      <c r="FU153" s="52">
        <f t="shared" ca="1" si="327"/>
        <v>0.49677551026481004</v>
      </c>
      <c r="FV153" s="52">
        <f t="shared" ca="1" si="328"/>
        <v>0.48466151768303189</v>
      </c>
      <c r="FW153" s="52">
        <f t="shared" ca="1" si="329"/>
        <v>0.47401910881269771</v>
      </c>
      <c r="FX153" s="52">
        <f t="shared" ca="1" si="330"/>
        <v>0.46599772595104377</v>
      </c>
      <c r="FY153" s="52">
        <f t="shared" ca="1" si="331"/>
        <v>0.45895672819789041</v>
      </c>
      <c r="FZ153" s="52">
        <f t="shared" ca="1" si="332"/>
        <v>0.45233767695252536</v>
      </c>
      <c r="GA153" s="52">
        <f t="shared" ca="1" si="333"/>
        <v>0.44396948102035388</v>
      </c>
      <c r="GB153" s="52">
        <f t="shared" ca="1" si="334"/>
        <v>0.43964298161629523</v>
      </c>
      <c r="GC153" s="52">
        <f t="shared" ca="1" si="335"/>
        <v>0.44120613107926671</v>
      </c>
      <c r="GD153" s="52">
        <f t="shared" ca="1" si="336"/>
        <v>0.4489538706914683</v>
      </c>
      <c r="GE153" s="52">
        <f t="shared" ca="1" si="337"/>
        <v>0.46056456157498604</v>
      </c>
      <c r="GF153" s="52">
        <f t="shared" ca="1" si="338"/>
        <v>0.47573262429534036</v>
      </c>
      <c r="GG153" s="52">
        <f t="shared" ca="1" si="339"/>
        <v>0.48392892109549029</v>
      </c>
      <c r="GH153" s="52">
        <f t="shared" ca="1" si="340"/>
        <v>0.44308771997414892</v>
      </c>
      <c r="GI153" s="52">
        <f t="shared" ca="1" si="341"/>
        <v>0.40486375684210762</v>
      </c>
      <c r="GJ153" s="52">
        <f t="shared" ca="1" si="342"/>
        <v>0.37341936546486409</v>
      </c>
      <c r="GK153" s="52">
        <f t="shared" ca="1" si="343"/>
        <v>0.34861998289908736</v>
      </c>
      <c r="GL153" s="52">
        <f t="shared" ca="1" si="344"/>
        <v>0.32791836536451124</v>
      </c>
      <c r="GM153" s="52">
        <f t="shared" ca="1" si="345"/>
        <v>0.31064658994634642</v>
      </c>
      <c r="GN153" s="52">
        <f t="shared" ca="1" si="346"/>
        <v>0.29725482381865342</v>
      </c>
      <c r="GO153" s="52">
        <f t="shared" ca="1" si="347"/>
        <v>0.2873036357009538</v>
      </c>
      <c r="GP153" s="52">
        <f t="shared" ca="1" si="348"/>
        <v>0.27950791463995345</v>
      </c>
      <c r="GQ153" s="52">
        <f t="shared" ca="1" si="349"/>
        <v>0.27410460625800276</v>
      </c>
      <c r="GR153" s="52">
        <f t="shared" ca="1" si="350"/>
        <v>0.27072923042552832</v>
      </c>
      <c r="GS153" s="52">
        <f t="shared" ca="1" si="351"/>
        <v>0.27179954104874976</v>
      </c>
      <c r="GT153" s="52">
        <f t="shared" ca="1" si="352"/>
        <v>0.277712499213566</v>
      </c>
      <c r="GV153" s="52">
        <f t="shared" ca="1" si="353"/>
        <v>0.61994732855757317</v>
      </c>
      <c r="GW153" s="59">
        <f t="shared" ca="1" si="354"/>
        <v>0</v>
      </c>
      <c r="GX153" s="52">
        <f t="shared" ca="1" si="355"/>
        <v>0.85984198567271986</v>
      </c>
      <c r="GY153" s="52" t="str">
        <f t="shared" ca="1" si="356"/>
        <v>Slope</v>
      </c>
      <c r="GZ153" s="52">
        <f t="shared" ca="1" si="357"/>
        <v>1</v>
      </c>
      <c r="HB153" s="58">
        <f t="shared" si="358"/>
        <v>4.60757464170456E-2</v>
      </c>
      <c r="HC153" s="58"/>
      <c r="HE153" s="52">
        <f t="shared" si="359"/>
        <v>0.77192505523562427</v>
      </c>
      <c r="HF153" s="52">
        <f t="shared" si="360"/>
        <v>0</v>
      </c>
      <c r="HH153" s="52">
        <f t="shared" ca="1" si="361"/>
        <v>0.85984198567271986</v>
      </c>
      <c r="HI153" s="52" t="str">
        <f t="shared" ca="1" si="362"/>
        <v>Slope</v>
      </c>
      <c r="HJ153" s="59">
        <f t="shared" ca="1" si="363"/>
        <v>2</v>
      </c>
      <c r="HK153" s="52">
        <f t="shared" ca="1" si="364"/>
        <v>1</v>
      </c>
      <c r="HL153" s="52">
        <f t="shared" si="365"/>
        <v>0</v>
      </c>
      <c r="HM153" s="52">
        <f t="shared" si="366"/>
        <v>20</v>
      </c>
      <c r="HN153" s="52">
        <f t="shared" si="367"/>
        <v>-20</v>
      </c>
      <c r="HP153" s="52">
        <f t="shared" si="375"/>
        <v>4.5672431588172999E-4</v>
      </c>
      <c r="HR153" s="52">
        <f t="shared" si="368"/>
        <v>1.451988401259885E-4</v>
      </c>
      <c r="HS153">
        <f t="shared" si="369"/>
        <v>2.1934207617408199E-3</v>
      </c>
    </row>
    <row r="154" spans="1:227" x14ac:dyDescent="0.2">
      <c r="A154" s="45">
        <v>116</v>
      </c>
      <c r="B154" s="35">
        <f t="shared" si="214"/>
        <v>1.3310185185185201E-2</v>
      </c>
      <c r="C154" s="28">
        <v>-4.6075746417045602</v>
      </c>
      <c r="D154" s="95">
        <v>0</v>
      </c>
      <c r="E154" s="95">
        <v>999999</v>
      </c>
      <c r="F154" s="37">
        <f t="shared" si="379"/>
        <v>166666.5</v>
      </c>
      <c r="G154" s="38">
        <f t="shared" si="382"/>
        <v>0</v>
      </c>
      <c r="H154" s="102">
        <v>20</v>
      </c>
      <c r="I154" s="102">
        <v>2000</v>
      </c>
      <c r="J154" s="28">
        <v>-3.6729317903518699</v>
      </c>
      <c r="K154" s="126">
        <f t="shared" si="383"/>
        <v>-3.6729317903518695E-2</v>
      </c>
      <c r="L154" s="30">
        <f t="shared" si="380"/>
        <v>-3.6729317903518695E-2</v>
      </c>
      <c r="M154" s="101">
        <f t="shared" si="381"/>
        <v>-4.6075746417045602</v>
      </c>
      <c r="N154" s="103">
        <f t="shared" si="215"/>
        <v>4.6732142567634501E-4</v>
      </c>
      <c r="AD154" s="52">
        <f t="shared" ca="1" si="384"/>
        <v>0.96953022621021068</v>
      </c>
      <c r="AE154" s="52">
        <f t="shared" ca="1" si="384"/>
        <v>0.99999999999999989</v>
      </c>
      <c r="AF154" s="52">
        <f t="shared" ca="1" si="384"/>
        <v>0.96929616947875086</v>
      </c>
      <c r="AG154" s="52">
        <f t="shared" ca="1" si="207"/>
        <v>0.89191219428420898</v>
      </c>
      <c r="AH154" s="52">
        <f t="shared" ca="1" si="207"/>
        <v>0.7852093531824792</v>
      </c>
      <c r="AI154" s="52">
        <f t="shared" ca="1" si="207"/>
        <v>0.66576785661153393</v>
      </c>
      <c r="AJ154" s="52">
        <f t="shared" ca="1" si="207"/>
        <v>0.54093279419464813</v>
      </c>
      <c r="AK154" s="52">
        <f t="shared" ca="1" si="208"/>
        <v>0.4122445719655693</v>
      </c>
      <c r="AL154" s="52">
        <f t="shared" ca="1" si="208"/>
        <v>0.28432247205704814</v>
      </c>
      <c r="AM154" s="52">
        <f t="shared" ca="1" si="208"/>
        <v>0.16776234903277623</v>
      </c>
      <c r="AN154" s="52">
        <f t="shared" ca="1" si="208"/>
        <v>4.8054594779834932E-2</v>
      </c>
      <c r="AO154" s="52">
        <f t="shared" ca="1" si="209"/>
        <v>-7.4749403234460582E-2</v>
      </c>
      <c r="AP154" s="52">
        <f t="shared" ca="1" si="209"/>
        <v>-0.20755925886790677</v>
      </c>
      <c r="AQ154" s="52">
        <f t="shared" ca="1" si="209"/>
        <v>-0.34464607732092839</v>
      </c>
      <c r="AR154" s="52">
        <f t="shared" ca="1" si="209"/>
        <v>-0.48196538994821653</v>
      </c>
      <c r="AS154" s="52">
        <f t="shared" ca="1" si="210"/>
        <v>-0.61191785732295922</v>
      </c>
      <c r="AT154" s="52">
        <f t="shared" ca="1" si="210"/>
        <v>-0.72030974662382752</v>
      </c>
      <c r="AU154" s="52">
        <f t="shared" ca="1" si="210"/>
        <v>-0.79546219546076402</v>
      </c>
      <c r="AV154" s="52">
        <f t="shared" ca="1" si="210"/>
        <v>-0.83713040168846464</v>
      </c>
      <c r="AW154" s="52">
        <f t="shared" ca="1" si="211"/>
        <v>-0.83561037614239042</v>
      </c>
      <c r="AX154" s="52">
        <f t="shared" ca="1" si="211"/>
        <v>-0.79377619958916867</v>
      </c>
      <c r="AY154" s="52">
        <f t="shared" ca="1" si="211"/>
        <v>-0.7406313629223038</v>
      </c>
      <c r="AZ154" s="52">
        <f t="shared" ca="1" si="211"/>
        <v>-0.68832530731995067</v>
      </c>
      <c r="BA154" s="52">
        <f t="shared" ca="1" si="212"/>
        <v>-0.6304927752036692</v>
      </c>
      <c r="BB154" s="52">
        <f t="shared" ca="1" si="212"/>
        <v>-0.55479420923149891</v>
      </c>
      <c r="BC154" s="52">
        <f t="shared" ca="1" si="212"/>
        <v>-0.45218662304270557</v>
      </c>
      <c r="BD154" s="52">
        <f t="shared" ca="1" si="212"/>
        <v>-0.3275499304013218</v>
      </c>
      <c r="BE154" s="52">
        <f t="shared" ca="1" si="213"/>
        <v>-0.1855220607693055</v>
      </c>
      <c r="BF154" s="52">
        <f t="shared" ca="1" si="213"/>
        <v>-2.6769891738586293E-2</v>
      </c>
      <c r="BG154" s="52">
        <f t="shared" ca="1" si="213"/>
        <v>0.14232212886005413</v>
      </c>
      <c r="BH154" s="52">
        <f t="shared" ca="1" si="213"/>
        <v>0.31564337640243112</v>
      </c>
      <c r="BJ154" s="52">
        <f t="shared" si="217"/>
        <v>-1.8364658951759349E-3</v>
      </c>
      <c r="BK154" s="52">
        <f t="shared" si="218"/>
        <v>-2.7315040689802933E-3</v>
      </c>
      <c r="BL154" s="52">
        <f t="shared" si="219"/>
        <v>-1.3657520344901471E-4</v>
      </c>
      <c r="BM154" s="52">
        <f t="shared" si="220"/>
        <v>-1.3657520344901471E-4</v>
      </c>
      <c r="BN154" s="52">
        <f t="shared" si="221"/>
        <v>0</v>
      </c>
      <c r="BO154" s="52">
        <f t="shared" si="222"/>
        <v>0</v>
      </c>
      <c r="BP154" s="52">
        <f t="shared" si="223"/>
        <v>2.2092996460632845E-3</v>
      </c>
      <c r="BQ154" s="52">
        <f t="shared" si="224"/>
        <v>0.05</v>
      </c>
      <c r="BS154" s="52">
        <f t="shared" ca="1" si="225"/>
        <v>-0.21368556495215146</v>
      </c>
      <c r="BT154" s="52">
        <f t="shared" ca="1" si="226"/>
        <v>-0.27315040689802944</v>
      </c>
      <c r="BU154" s="52">
        <f t="shared" ca="1" si="227"/>
        <v>-0.31882051869686096</v>
      </c>
      <c r="BV154" s="52">
        <f t="shared" ca="1" si="228"/>
        <v>-0.35758369196687012</v>
      </c>
      <c r="BW154" s="52">
        <f t="shared" ca="1" si="229"/>
        <v>-0.37644697865471255</v>
      </c>
      <c r="BX154" s="52">
        <f t="shared" ca="1" si="230"/>
        <v>-0.37945562306671377</v>
      </c>
      <c r="BY154" s="52">
        <f t="shared" ca="1" si="231"/>
        <v>-0.378049516344383</v>
      </c>
      <c r="BZ154" s="52">
        <f t="shared" ca="1" si="232"/>
        <v>-0.36878033159601137</v>
      </c>
      <c r="CA154" s="52">
        <f t="shared" ca="1" si="233"/>
        <v>-0.3565699915221382</v>
      </c>
      <c r="CB154" s="52">
        <f t="shared" ca="1" si="234"/>
        <v>-0.34309381192489985</v>
      </c>
      <c r="CC154" s="52">
        <f t="shared" ca="1" si="235"/>
        <v>-0.33486506638808106</v>
      </c>
      <c r="CD154" s="52">
        <f t="shared" ca="1" si="236"/>
        <v>-0.3145112312669236</v>
      </c>
      <c r="CE154" s="52">
        <f t="shared" ca="1" si="237"/>
        <v>-0.27648844954467588</v>
      </c>
      <c r="CF154" s="52">
        <f t="shared" ca="1" si="238"/>
        <v>-0.21991189737473774</v>
      </c>
      <c r="CG154" s="52">
        <f t="shared" ca="1" si="239"/>
        <v>-0.1517464913908512</v>
      </c>
      <c r="CH154" s="52">
        <f t="shared" ca="1" si="240"/>
        <v>-7.2908969896454956E-2</v>
      </c>
      <c r="CI154" s="52">
        <f t="shared" ca="1" si="241"/>
        <v>1.4773060597719686E-2</v>
      </c>
      <c r="CJ154" s="52">
        <f t="shared" ca="1" si="242"/>
        <v>0.10396333062841048</v>
      </c>
      <c r="CK154" s="52">
        <f t="shared" ca="1" si="243"/>
        <v>0.1853018866912011</v>
      </c>
      <c r="CL154" s="52">
        <f t="shared" ca="1" si="244"/>
        <v>0.24630172748959833</v>
      </c>
      <c r="CM154" s="52">
        <f t="shared" ca="1" si="245"/>
        <v>0.28736654185359517</v>
      </c>
      <c r="CN154" s="52">
        <f t="shared" ca="1" si="246"/>
        <v>0.31613806112399023</v>
      </c>
      <c r="CO154" s="52">
        <f t="shared" ca="1" si="247"/>
        <v>0.33462005404515133</v>
      </c>
      <c r="CP154" s="52">
        <f t="shared" ca="1" si="248"/>
        <v>0.34146201909489693</v>
      </c>
      <c r="CQ154" s="52">
        <f t="shared" ca="1" si="249"/>
        <v>0.33798225011466249</v>
      </c>
      <c r="CR154" s="52">
        <f t="shared" ca="1" si="250"/>
        <v>0.3280360799643301</v>
      </c>
      <c r="CS154" s="52">
        <f t="shared" ca="1" si="251"/>
        <v>0.310912671776849</v>
      </c>
      <c r="CT154" s="52">
        <f t="shared" ca="1" si="252"/>
        <v>0.28770546594093893</v>
      </c>
      <c r="CU154" s="52">
        <f t="shared" ca="1" si="253"/>
        <v>0.25116120073794129</v>
      </c>
      <c r="CV154" s="52">
        <f t="shared" ca="1" si="254"/>
        <v>0.20008899291015925</v>
      </c>
      <c r="CW154" s="52">
        <f t="shared" ca="1" si="255"/>
        <v>0.14265004573239679</v>
      </c>
      <c r="CY154" s="51" t="str">
        <f t="shared" ca="1" si="256"/>
        <v>Slope</v>
      </c>
      <c r="CZ154" s="51" t="str">
        <f t="shared" ca="1" si="257"/>
        <v>Slope</v>
      </c>
      <c r="DA154" s="51" t="str">
        <f t="shared" ca="1" si="258"/>
        <v>Slope</v>
      </c>
      <c r="DB154" s="51" t="str">
        <f t="shared" ca="1" si="259"/>
        <v>Slope</v>
      </c>
      <c r="DC154" s="51" t="str">
        <f t="shared" ca="1" si="260"/>
        <v>Slope</v>
      </c>
      <c r="DD154" s="51" t="str">
        <f t="shared" ca="1" si="261"/>
        <v>Slope</v>
      </c>
      <c r="DE154" s="51" t="str">
        <f t="shared" ca="1" si="262"/>
        <v>Slope</v>
      </c>
      <c r="DF154" s="51" t="str">
        <f t="shared" ca="1" si="263"/>
        <v>Slope</v>
      </c>
      <c r="DG154" s="51" t="str">
        <f t="shared" ca="1" si="264"/>
        <v>Slope</v>
      </c>
      <c r="DH154" s="51" t="str">
        <f t="shared" ca="1" si="265"/>
        <v>Slope</v>
      </c>
      <c r="DI154" s="51" t="str">
        <f t="shared" ca="1" si="266"/>
        <v>Slope</v>
      </c>
      <c r="DJ154" s="51" t="str">
        <f t="shared" ca="1" si="267"/>
        <v>Slope</v>
      </c>
      <c r="DK154" s="51" t="str">
        <f t="shared" ca="1" si="268"/>
        <v>Slope</v>
      </c>
      <c r="DL154" s="51" t="str">
        <f t="shared" ca="1" si="269"/>
        <v>Slope</v>
      </c>
      <c r="DM154" s="51" t="str">
        <f t="shared" ca="1" si="270"/>
        <v>Slope</v>
      </c>
      <c r="DN154" s="51" t="str">
        <f t="shared" ca="1" si="271"/>
        <v>Slope</v>
      </c>
      <c r="DO154" s="51" t="str">
        <f t="shared" ca="1" si="272"/>
        <v>Slope</v>
      </c>
      <c r="DP154" s="51" t="str">
        <f t="shared" ca="1" si="273"/>
        <v>Slope</v>
      </c>
      <c r="DQ154" s="51" t="str">
        <f t="shared" ca="1" si="274"/>
        <v>Slope</v>
      </c>
      <c r="DR154" s="51" t="str">
        <f t="shared" ca="1" si="275"/>
        <v>Slope</v>
      </c>
      <c r="DS154" s="51" t="str">
        <f t="shared" ca="1" si="276"/>
        <v>Slope</v>
      </c>
      <c r="DT154" s="51" t="str">
        <f t="shared" ca="1" si="277"/>
        <v>Slope</v>
      </c>
      <c r="DU154" s="51" t="str">
        <f t="shared" ca="1" si="278"/>
        <v>Slope</v>
      </c>
      <c r="DV154" s="51" t="str">
        <f t="shared" ca="1" si="279"/>
        <v>Slope</v>
      </c>
      <c r="DW154" s="51" t="str">
        <f t="shared" ca="1" si="280"/>
        <v>Slope</v>
      </c>
      <c r="DX154" s="51" t="str">
        <f t="shared" ca="1" si="281"/>
        <v>Slope</v>
      </c>
      <c r="DY154" s="51" t="str">
        <f t="shared" ca="1" si="282"/>
        <v>Slope</v>
      </c>
      <c r="DZ154" s="51" t="str">
        <f t="shared" ca="1" si="283"/>
        <v>Slope</v>
      </c>
      <c r="EA154" s="51" t="str">
        <f t="shared" ca="1" si="284"/>
        <v>Slope</v>
      </c>
      <c r="EB154" s="51" t="str">
        <f t="shared" ca="1" si="285"/>
        <v>Slope</v>
      </c>
      <c r="EC154" s="51" t="str">
        <f t="shared" ca="1" si="286"/>
        <v>Slope</v>
      </c>
      <c r="EE154" s="52">
        <f t="shared" ca="1" si="287"/>
        <v>0.7864510102512976</v>
      </c>
      <c r="EF154" s="52">
        <f t="shared" ca="1" si="288"/>
        <v>0.72698616830541951</v>
      </c>
      <c r="EG154" s="52">
        <f t="shared" ca="1" si="289"/>
        <v>0.68131605650658811</v>
      </c>
      <c r="EH154" s="52">
        <f t="shared" ca="1" si="290"/>
        <v>0.64255288323657889</v>
      </c>
      <c r="EI154" s="52">
        <f t="shared" ca="1" si="291"/>
        <v>0.62368959654873646</v>
      </c>
      <c r="EJ154" s="52">
        <f t="shared" ca="1" si="292"/>
        <v>0.62068095213673524</v>
      </c>
      <c r="EK154" s="52">
        <f t="shared" ca="1" si="293"/>
        <v>0.62208705885906601</v>
      </c>
      <c r="EL154" s="52">
        <f t="shared" ca="1" si="294"/>
        <v>0.63135624360743758</v>
      </c>
      <c r="EM154" s="52">
        <f t="shared" ca="1" si="295"/>
        <v>0.64356658368131081</v>
      </c>
      <c r="EN154" s="52">
        <f t="shared" ca="1" si="296"/>
        <v>0.65704276327854916</v>
      </c>
      <c r="EO154" s="52">
        <f t="shared" ca="1" si="297"/>
        <v>0.66527150881536801</v>
      </c>
      <c r="EP154" s="52">
        <f t="shared" ca="1" si="298"/>
        <v>0.68562534393652541</v>
      </c>
      <c r="EQ154" s="52">
        <f t="shared" ca="1" si="299"/>
        <v>0.72364812565877312</v>
      </c>
      <c r="ER154" s="52">
        <f t="shared" ca="1" si="300"/>
        <v>0.7802246778287113</v>
      </c>
      <c r="ES154" s="52">
        <f t="shared" ca="1" si="301"/>
        <v>0.84839008381259784</v>
      </c>
      <c r="ET154" s="52">
        <f t="shared" ca="1" si="302"/>
        <v>0.92722760530699411</v>
      </c>
      <c r="EU154" s="52">
        <f t="shared" ca="1" si="303"/>
        <v>0.98509036419883134</v>
      </c>
      <c r="EV154" s="52">
        <f t="shared" ca="1" si="304"/>
        <v>0.89590009416814054</v>
      </c>
      <c r="EW154" s="52">
        <f t="shared" ca="1" si="305"/>
        <v>0.81456153810534992</v>
      </c>
      <c r="EX154" s="52">
        <f t="shared" ca="1" si="306"/>
        <v>0.75356169730695266</v>
      </c>
      <c r="EY154" s="52">
        <f t="shared" ca="1" si="307"/>
        <v>0.71249688294295588</v>
      </c>
      <c r="EZ154" s="52">
        <f t="shared" ca="1" si="308"/>
        <v>0.68372536367256076</v>
      </c>
      <c r="FA154" s="52">
        <f t="shared" ca="1" si="309"/>
        <v>0.66524337075139961</v>
      </c>
      <c r="FB154" s="52">
        <f t="shared" ca="1" si="310"/>
        <v>0.65840140570165406</v>
      </c>
      <c r="FC154" s="52">
        <f t="shared" ca="1" si="311"/>
        <v>0.66188117468188845</v>
      </c>
      <c r="FD154" s="52">
        <f t="shared" ca="1" si="312"/>
        <v>0.67182734483222095</v>
      </c>
      <c r="FE154" s="52">
        <f t="shared" ca="1" si="313"/>
        <v>0.68895075301970199</v>
      </c>
      <c r="FF154" s="52">
        <f t="shared" ca="1" si="314"/>
        <v>0.71215795885561206</v>
      </c>
      <c r="FG154" s="52">
        <f t="shared" ca="1" si="315"/>
        <v>0.74870222405860964</v>
      </c>
      <c r="FH154" s="52">
        <f t="shared" ca="1" si="316"/>
        <v>0.79977443188639175</v>
      </c>
      <c r="FI154" s="52">
        <f t="shared" ca="1" si="317"/>
        <v>0.85721337906415418</v>
      </c>
      <c r="FK154" s="52">
        <f t="shared" ca="1" si="318"/>
        <v>0.98509036419883134</v>
      </c>
      <c r="FL154" s="59">
        <f t="shared" ca="1" si="319"/>
        <v>16</v>
      </c>
      <c r="FM154" s="59" t="str">
        <f t="shared" ca="1" si="320"/>
        <v>Slope</v>
      </c>
      <c r="FN154" s="52">
        <f t="shared" ca="1" si="321"/>
        <v>0.5</v>
      </c>
      <c r="FP154" s="52">
        <f t="shared" ca="1" si="322"/>
        <v>0.59548367008376579</v>
      </c>
      <c r="FQ154" s="52">
        <f t="shared" ca="1" si="323"/>
        <v>0.57566205610180643</v>
      </c>
      <c r="FR154" s="52">
        <f t="shared" ca="1" si="324"/>
        <v>0.54932757439108482</v>
      </c>
      <c r="FS154" s="52">
        <f t="shared" ca="1" si="325"/>
        <v>0.52529540552330412</v>
      </c>
      <c r="FT154" s="52">
        <f t="shared" ca="1" si="326"/>
        <v>0.50789653218291209</v>
      </c>
      <c r="FU154" s="52">
        <f t="shared" ca="1" si="327"/>
        <v>0.49578253960113394</v>
      </c>
      <c r="FV154" s="52">
        <f t="shared" ca="1" si="328"/>
        <v>0.48514013073079976</v>
      </c>
      <c r="FW154" s="52">
        <f t="shared" ca="1" si="329"/>
        <v>0.47711874786914588</v>
      </c>
      <c r="FX154" s="52">
        <f t="shared" ca="1" si="330"/>
        <v>0.47007775011599245</v>
      </c>
      <c r="FY154" s="52">
        <f t="shared" ca="1" si="331"/>
        <v>0.46345869887062752</v>
      </c>
      <c r="FZ154" s="52">
        <f t="shared" ca="1" si="332"/>
        <v>0.45509050293845599</v>
      </c>
      <c r="GA154" s="52">
        <f t="shared" ca="1" si="333"/>
        <v>0.45076400353439738</v>
      </c>
      <c r="GB154" s="52">
        <f t="shared" ca="1" si="334"/>
        <v>0.45232715299736881</v>
      </c>
      <c r="GC154" s="52">
        <f t="shared" ca="1" si="335"/>
        <v>0.46007489260957035</v>
      </c>
      <c r="GD154" s="52">
        <f t="shared" ca="1" si="336"/>
        <v>0.47168558349308815</v>
      </c>
      <c r="GE154" s="52">
        <f t="shared" ca="1" si="337"/>
        <v>0.48685364621344246</v>
      </c>
      <c r="GF154" s="52">
        <f t="shared" ca="1" si="338"/>
        <v>0.49503012139961045</v>
      </c>
      <c r="GG154" s="52">
        <f t="shared" ca="1" si="339"/>
        <v>0.45418892027826907</v>
      </c>
      <c r="GH154" s="52">
        <f t="shared" ca="1" si="340"/>
        <v>0.41596495714622772</v>
      </c>
      <c r="GI154" s="52">
        <f t="shared" ca="1" si="341"/>
        <v>0.38452056576898419</v>
      </c>
      <c r="GJ154" s="52">
        <f t="shared" ca="1" si="342"/>
        <v>0.35972118320320751</v>
      </c>
      <c r="GK154" s="52">
        <f t="shared" ca="1" si="343"/>
        <v>0.33901956566863134</v>
      </c>
      <c r="GL154" s="52">
        <f t="shared" ca="1" si="344"/>
        <v>0.32174779025046651</v>
      </c>
      <c r="GM154" s="52">
        <f t="shared" ca="1" si="345"/>
        <v>0.30835602412277358</v>
      </c>
      <c r="GN154" s="52">
        <f t="shared" ca="1" si="346"/>
        <v>0.29840483600507389</v>
      </c>
      <c r="GO154" s="52">
        <f t="shared" ca="1" si="347"/>
        <v>0.2906091149440736</v>
      </c>
      <c r="GP154" s="52">
        <f t="shared" ca="1" si="348"/>
        <v>0.28520580656212285</v>
      </c>
      <c r="GQ154" s="52">
        <f t="shared" ca="1" si="349"/>
        <v>0.28183043072964847</v>
      </c>
      <c r="GR154" s="52">
        <f t="shared" ca="1" si="350"/>
        <v>0.28290074135286986</v>
      </c>
      <c r="GS154" s="52">
        <f t="shared" ca="1" si="351"/>
        <v>0.2888136995176861</v>
      </c>
      <c r="GT154" s="52">
        <f t="shared" ca="1" si="352"/>
        <v>0.29684890413249582</v>
      </c>
      <c r="GV154" s="52">
        <f t="shared" ca="1" si="353"/>
        <v>0.59548367008376579</v>
      </c>
      <c r="GW154" s="59">
        <f t="shared" ca="1" si="354"/>
        <v>0</v>
      </c>
      <c r="GX154" s="52">
        <f t="shared" ca="1" si="355"/>
        <v>0.7864510102512976</v>
      </c>
      <c r="GY154" s="52" t="str">
        <f t="shared" ca="1" si="356"/>
        <v>Slope</v>
      </c>
      <c r="GZ154" s="52">
        <f t="shared" ca="1" si="357"/>
        <v>1</v>
      </c>
      <c r="HB154" s="58">
        <f t="shared" si="358"/>
        <v>3.6729317903518695E-2</v>
      </c>
      <c r="HC154" s="58"/>
      <c r="HE154" s="52">
        <f t="shared" si="359"/>
        <v>0.81818987637758245</v>
      </c>
      <c r="HF154" s="52">
        <f t="shared" si="360"/>
        <v>0</v>
      </c>
      <c r="HH154" s="52">
        <f t="shared" ca="1" si="361"/>
        <v>0.7864510102512976</v>
      </c>
      <c r="HI154" s="52" t="str">
        <f t="shared" ca="1" si="362"/>
        <v>Slope</v>
      </c>
      <c r="HJ154" s="59">
        <f t="shared" ca="1" si="363"/>
        <v>2</v>
      </c>
      <c r="HK154" s="52">
        <f t="shared" ca="1" si="364"/>
        <v>1</v>
      </c>
      <c r="HL154" s="52">
        <f t="shared" si="365"/>
        <v>0</v>
      </c>
      <c r="HM154" s="52">
        <f t="shared" si="366"/>
        <v>20</v>
      </c>
      <c r="HN154" s="52">
        <f t="shared" si="367"/>
        <v>-20</v>
      </c>
      <c r="HP154" s="52">
        <f t="shared" si="375"/>
        <v>4.6732142567634501E-4</v>
      </c>
      <c r="HR154" s="52">
        <f t="shared" si="368"/>
        <v>1.4459113726666444E-4</v>
      </c>
      <c r="HS154">
        <f t="shared" si="369"/>
        <v>2.2092996460632845E-3</v>
      </c>
    </row>
    <row r="155" spans="1:227" x14ac:dyDescent="0.2">
      <c r="A155" s="45">
        <v>117</v>
      </c>
      <c r="B155" s="35">
        <f t="shared" si="214"/>
        <v>1.3425925925925942E-2</v>
      </c>
      <c r="C155" s="28">
        <v>-3.6729317903518699</v>
      </c>
      <c r="D155" s="95">
        <v>0</v>
      </c>
      <c r="E155" s="95">
        <v>999999</v>
      </c>
      <c r="F155" s="37">
        <f t="shared" si="379"/>
        <v>166666.5</v>
      </c>
      <c r="G155" s="38">
        <f t="shared" si="382"/>
        <v>0</v>
      </c>
      <c r="H155" s="102">
        <v>20</v>
      </c>
      <c r="I155" s="102">
        <v>2000</v>
      </c>
      <c r="J155" s="28">
        <v>-3.2138869166374202</v>
      </c>
      <c r="K155" s="126">
        <f t="shared" si="383"/>
        <v>-3.21388691663742E-2</v>
      </c>
      <c r="L155" s="30">
        <f t="shared" si="380"/>
        <v>-3.21388691663742E-2</v>
      </c>
      <c r="M155" s="101">
        <f t="shared" si="381"/>
        <v>-3.6729317903518699</v>
      </c>
      <c r="N155" s="103">
        <f t="shared" si="215"/>
        <v>2.2952243685722489E-4</v>
      </c>
      <c r="AD155" s="52">
        <f t="shared" ca="1" si="384"/>
        <v>0.96929616947875064</v>
      </c>
      <c r="AE155" s="52">
        <f t="shared" ca="1" si="384"/>
        <v>1.0000000000000002</v>
      </c>
      <c r="AF155" s="52">
        <f t="shared" ca="1" si="384"/>
        <v>0.96933111387800397</v>
      </c>
      <c r="AG155" s="52">
        <f t="shared" ca="1" si="207"/>
        <v>0.8953458465827796</v>
      </c>
      <c r="AH155" s="52">
        <f t="shared" ca="1" si="207"/>
        <v>0.79614676645222859</v>
      </c>
      <c r="AI155" s="52">
        <f t="shared" ca="1" si="207"/>
        <v>0.68581913859509669</v>
      </c>
      <c r="AJ155" s="52">
        <f t="shared" ca="1" si="207"/>
        <v>0.56585887196459184</v>
      </c>
      <c r="AK155" s="52">
        <f t="shared" ca="1" si="208"/>
        <v>0.44003073936732928</v>
      </c>
      <c r="AL155" s="52">
        <f t="shared" ca="1" si="208"/>
        <v>0.32350513359242505</v>
      </c>
      <c r="AM155" s="52">
        <f t="shared" ca="1" si="208"/>
        <v>0.20149348639232836</v>
      </c>
      <c r="AN155" s="52">
        <f t="shared" ca="1" si="208"/>
        <v>7.8998878149559915E-2</v>
      </c>
      <c r="AO155" s="52">
        <f t="shared" ca="1" si="209"/>
        <v>-5.2980500010793609E-2</v>
      </c>
      <c r="AP155" s="52">
        <f t="shared" ca="1" si="209"/>
        <v>-0.19342342789852263</v>
      </c>
      <c r="AQ155" s="52">
        <f t="shared" ca="1" si="209"/>
        <v>-0.34122907147809201</v>
      </c>
      <c r="AR155" s="52">
        <f t="shared" ca="1" si="209"/>
        <v>-0.48703096413311781</v>
      </c>
      <c r="AS155" s="52">
        <f t="shared" ca="1" si="210"/>
        <v>-0.61863412500087511</v>
      </c>
      <c r="AT155" s="52">
        <f t="shared" ca="1" si="210"/>
        <v>-0.72776669066330613</v>
      </c>
      <c r="AU155" s="52">
        <f t="shared" ca="1" si="210"/>
        <v>-0.80870099353033664</v>
      </c>
      <c r="AV155" s="52">
        <f t="shared" ca="1" si="210"/>
        <v>-0.84714046380731967</v>
      </c>
      <c r="AW155" s="52">
        <f t="shared" ca="1" si="211"/>
        <v>-0.83633353285606282</v>
      </c>
      <c r="AX155" s="52">
        <f t="shared" ca="1" si="211"/>
        <v>-0.79947998286526378</v>
      </c>
      <c r="AY155" s="52">
        <f t="shared" ca="1" si="211"/>
        <v>-0.75397516624104821</v>
      </c>
      <c r="AZ155" s="52">
        <f t="shared" ca="1" si="211"/>
        <v>-0.70932586908980533</v>
      </c>
      <c r="BA155" s="52">
        <f t="shared" ca="1" si="212"/>
        <v>-0.65831816097533602</v>
      </c>
      <c r="BB155" s="52">
        <f t="shared" ca="1" si="212"/>
        <v>-0.5871120567870538</v>
      </c>
      <c r="BC155" s="52">
        <f t="shared" ca="1" si="212"/>
        <v>-0.49105519797299302</v>
      </c>
      <c r="BD155" s="52">
        <f t="shared" ca="1" si="212"/>
        <v>-0.37163893104914725</v>
      </c>
      <c r="BE155" s="52">
        <f t="shared" ca="1" si="213"/>
        <v>-0.22701652915329976</v>
      </c>
      <c r="BF155" s="52">
        <f t="shared" ca="1" si="213"/>
        <v>-6.1999234360515437E-2</v>
      </c>
      <c r="BG155" s="52">
        <f t="shared" ca="1" si="213"/>
        <v>0.11706809558847706</v>
      </c>
      <c r="BH155" s="52">
        <f t="shared" ca="1" si="213"/>
        <v>0.3103954018522645</v>
      </c>
      <c r="BJ155" s="52">
        <f t="shared" si="217"/>
        <v>-1.60694345831871E-3</v>
      </c>
      <c r="BK155" s="52">
        <f t="shared" si="218"/>
        <v>-3.1882051869686094E-3</v>
      </c>
      <c r="BL155" s="52">
        <f t="shared" si="219"/>
        <v>-1.5941025934843047E-4</v>
      </c>
      <c r="BM155" s="52">
        <f t="shared" si="220"/>
        <v>-1.5941025934843047E-4</v>
      </c>
      <c r="BN155" s="52">
        <f t="shared" si="221"/>
        <v>0</v>
      </c>
      <c r="BO155" s="52">
        <f t="shared" si="222"/>
        <v>0</v>
      </c>
      <c r="BP155" s="52">
        <f t="shared" si="223"/>
        <v>2.2174347512216304E-3</v>
      </c>
      <c r="BQ155" s="52">
        <f t="shared" si="224"/>
        <v>0.05</v>
      </c>
      <c r="BS155" s="52">
        <f t="shared" ca="1" si="225"/>
        <v>-0.27315040689802944</v>
      </c>
      <c r="BT155" s="52">
        <f t="shared" ca="1" si="226"/>
        <v>-0.31882051869686096</v>
      </c>
      <c r="BU155" s="52">
        <f t="shared" ca="1" si="227"/>
        <v>-0.35758369196687012</v>
      </c>
      <c r="BV155" s="52">
        <f t="shared" ca="1" si="228"/>
        <v>-0.37644697865471255</v>
      </c>
      <c r="BW155" s="52">
        <f t="shared" ca="1" si="229"/>
        <v>-0.37945562306671377</v>
      </c>
      <c r="BX155" s="52">
        <f t="shared" ca="1" si="230"/>
        <v>-0.378049516344383</v>
      </c>
      <c r="BY155" s="52">
        <f t="shared" ca="1" si="231"/>
        <v>-0.36878033159601137</v>
      </c>
      <c r="BZ155" s="52">
        <f t="shared" ca="1" si="232"/>
        <v>-0.3565699915221382</v>
      </c>
      <c r="CA155" s="52">
        <f t="shared" ca="1" si="233"/>
        <v>-0.34309381192489985</v>
      </c>
      <c r="CB155" s="52">
        <f t="shared" ca="1" si="234"/>
        <v>-0.33486506638808106</v>
      </c>
      <c r="CC155" s="52">
        <f t="shared" ca="1" si="235"/>
        <v>-0.3145112312669236</v>
      </c>
      <c r="CD155" s="52">
        <f t="shared" ca="1" si="236"/>
        <v>-0.27648844954467588</v>
      </c>
      <c r="CE155" s="52">
        <f t="shared" ca="1" si="237"/>
        <v>-0.21991189737473774</v>
      </c>
      <c r="CF155" s="52">
        <f t="shared" ca="1" si="238"/>
        <v>-0.1517464913908512</v>
      </c>
      <c r="CG155" s="52">
        <f t="shared" ca="1" si="239"/>
        <v>-7.2908969896454956E-2</v>
      </c>
      <c r="CH155" s="52">
        <f t="shared" ca="1" si="240"/>
        <v>1.4773060597719686E-2</v>
      </c>
      <c r="CI155" s="52">
        <f t="shared" ca="1" si="241"/>
        <v>0.10396333062841048</v>
      </c>
      <c r="CJ155" s="52">
        <f t="shared" ca="1" si="242"/>
        <v>0.1853018866912011</v>
      </c>
      <c r="CK155" s="52">
        <f t="shared" ca="1" si="243"/>
        <v>0.24630172748959833</v>
      </c>
      <c r="CL155" s="52">
        <f t="shared" ca="1" si="244"/>
        <v>0.28736654185359517</v>
      </c>
      <c r="CM155" s="52">
        <f t="shared" ca="1" si="245"/>
        <v>0.31613806112399023</v>
      </c>
      <c r="CN155" s="52">
        <f t="shared" ca="1" si="246"/>
        <v>0.33462005404515133</v>
      </c>
      <c r="CO155" s="52">
        <f t="shared" ca="1" si="247"/>
        <v>0.34146201909489693</v>
      </c>
      <c r="CP155" s="52">
        <f t="shared" ca="1" si="248"/>
        <v>0.33798225011466249</v>
      </c>
      <c r="CQ155" s="52">
        <f t="shared" ca="1" si="249"/>
        <v>0.3280360799643301</v>
      </c>
      <c r="CR155" s="52">
        <f t="shared" ca="1" si="250"/>
        <v>0.310912671776849</v>
      </c>
      <c r="CS155" s="52">
        <f t="shared" ca="1" si="251"/>
        <v>0.28770546594093893</v>
      </c>
      <c r="CT155" s="52">
        <f t="shared" ca="1" si="252"/>
        <v>0.25116120073794129</v>
      </c>
      <c r="CU155" s="52">
        <f t="shared" ca="1" si="253"/>
        <v>0.20008899291015925</v>
      </c>
      <c r="CV155" s="52">
        <f t="shared" ca="1" si="254"/>
        <v>0.14265004573239679</v>
      </c>
      <c r="CW155" s="52">
        <f t="shared" ca="1" si="255"/>
        <v>8.497355974489644E-2</v>
      </c>
      <c r="CY155" s="51" t="str">
        <f t="shared" ca="1" si="256"/>
        <v>Slope</v>
      </c>
      <c r="CZ155" s="51" t="str">
        <f t="shared" ca="1" si="257"/>
        <v>Slope</v>
      </c>
      <c r="DA155" s="51" t="str">
        <f t="shared" ca="1" si="258"/>
        <v>Slope</v>
      </c>
      <c r="DB155" s="51" t="str">
        <f t="shared" ca="1" si="259"/>
        <v>Slope</v>
      </c>
      <c r="DC155" s="51" t="str">
        <f t="shared" ca="1" si="260"/>
        <v>Slope</v>
      </c>
      <c r="DD155" s="51" t="str">
        <f t="shared" ca="1" si="261"/>
        <v>Slope</v>
      </c>
      <c r="DE155" s="51" t="str">
        <f t="shared" ca="1" si="262"/>
        <v>Slope</v>
      </c>
      <c r="DF155" s="51" t="str">
        <f t="shared" ca="1" si="263"/>
        <v>Slope</v>
      </c>
      <c r="DG155" s="51" t="str">
        <f t="shared" ca="1" si="264"/>
        <v>Slope</v>
      </c>
      <c r="DH155" s="51" t="str">
        <f t="shared" ca="1" si="265"/>
        <v>Slope</v>
      </c>
      <c r="DI155" s="51" t="str">
        <f t="shared" ca="1" si="266"/>
        <v>Slope</v>
      </c>
      <c r="DJ155" s="51" t="str">
        <f t="shared" ca="1" si="267"/>
        <v>Slope</v>
      </c>
      <c r="DK155" s="51" t="str">
        <f t="shared" ca="1" si="268"/>
        <v>Slope</v>
      </c>
      <c r="DL155" s="51" t="str">
        <f t="shared" ca="1" si="269"/>
        <v>Slope</v>
      </c>
      <c r="DM155" s="51" t="str">
        <f t="shared" ca="1" si="270"/>
        <v>Slope</v>
      </c>
      <c r="DN155" s="51" t="str">
        <f t="shared" ca="1" si="271"/>
        <v>Slope</v>
      </c>
      <c r="DO155" s="51" t="str">
        <f t="shared" ca="1" si="272"/>
        <v>Slope</v>
      </c>
      <c r="DP155" s="51" t="str">
        <f t="shared" ca="1" si="273"/>
        <v>Slope</v>
      </c>
      <c r="DQ155" s="51" t="str">
        <f t="shared" ca="1" si="274"/>
        <v>Slope</v>
      </c>
      <c r="DR155" s="51" t="str">
        <f t="shared" ca="1" si="275"/>
        <v>Slope</v>
      </c>
      <c r="DS155" s="51" t="str">
        <f t="shared" ca="1" si="276"/>
        <v>Slope</v>
      </c>
      <c r="DT155" s="51" t="str">
        <f t="shared" ca="1" si="277"/>
        <v>Slope</v>
      </c>
      <c r="DU155" s="51" t="str">
        <f t="shared" ca="1" si="278"/>
        <v>Slope</v>
      </c>
      <c r="DV155" s="51" t="str">
        <f t="shared" ca="1" si="279"/>
        <v>Slope</v>
      </c>
      <c r="DW155" s="51" t="str">
        <f t="shared" ca="1" si="280"/>
        <v>Slope</v>
      </c>
      <c r="DX155" s="51" t="str">
        <f t="shared" ca="1" si="281"/>
        <v>Slope</v>
      </c>
      <c r="DY155" s="51" t="str">
        <f t="shared" ca="1" si="282"/>
        <v>Slope</v>
      </c>
      <c r="DZ155" s="51" t="str">
        <f t="shared" ca="1" si="283"/>
        <v>Slope</v>
      </c>
      <c r="EA155" s="51" t="str">
        <f t="shared" ca="1" si="284"/>
        <v>Slope</v>
      </c>
      <c r="EB155" s="51" t="str">
        <f t="shared" ca="1" si="285"/>
        <v>Slope</v>
      </c>
      <c r="EC155" s="51" t="str">
        <f t="shared" ca="1" si="286"/>
        <v>Slope</v>
      </c>
      <c r="EE155" s="52">
        <f t="shared" ca="1" si="287"/>
        <v>0.72700900336131902</v>
      </c>
      <c r="EF155" s="52">
        <f t="shared" ca="1" si="288"/>
        <v>0.6813388915624875</v>
      </c>
      <c r="EG155" s="52">
        <f t="shared" ca="1" si="289"/>
        <v>0.64257571829247828</v>
      </c>
      <c r="EH155" s="52">
        <f t="shared" ca="1" si="290"/>
        <v>0.62371243160463585</v>
      </c>
      <c r="EI155" s="52">
        <f t="shared" ca="1" si="291"/>
        <v>0.62070378719263464</v>
      </c>
      <c r="EJ155" s="52">
        <f t="shared" ca="1" si="292"/>
        <v>0.62210989391496541</v>
      </c>
      <c r="EK155" s="52">
        <f t="shared" ca="1" si="293"/>
        <v>0.63137907866333709</v>
      </c>
      <c r="EL155" s="52">
        <f t="shared" ca="1" si="294"/>
        <v>0.64358941873721021</v>
      </c>
      <c r="EM155" s="52">
        <f t="shared" ca="1" si="295"/>
        <v>0.65706559833444866</v>
      </c>
      <c r="EN155" s="52">
        <f t="shared" ca="1" si="296"/>
        <v>0.6652943438712674</v>
      </c>
      <c r="EO155" s="52">
        <f t="shared" ca="1" si="297"/>
        <v>0.68564817899242492</v>
      </c>
      <c r="EP155" s="52">
        <f t="shared" ca="1" si="298"/>
        <v>0.72367096071467252</v>
      </c>
      <c r="EQ155" s="52">
        <f t="shared" ca="1" si="299"/>
        <v>0.78024751288461069</v>
      </c>
      <c r="ER155" s="52">
        <f t="shared" ca="1" si="300"/>
        <v>0.84841291886849723</v>
      </c>
      <c r="ES155" s="52">
        <f t="shared" ca="1" si="301"/>
        <v>0.9272504403628935</v>
      </c>
      <c r="ET155" s="52">
        <f t="shared" ca="1" si="302"/>
        <v>0.98506752914293183</v>
      </c>
      <c r="EU155" s="52">
        <f t="shared" ca="1" si="303"/>
        <v>0.89587725911224103</v>
      </c>
      <c r="EV155" s="52">
        <f t="shared" ca="1" si="304"/>
        <v>0.81453870304945042</v>
      </c>
      <c r="EW155" s="52">
        <f t="shared" ca="1" si="305"/>
        <v>0.75353886225105327</v>
      </c>
      <c r="EX155" s="52">
        <f t="shared" ca="1" si="306"/>
        <v>0.71247404788705637</v>
      </c>
      <c r="EY155" s="52">
        <f t="shared" ca="1" si="307"/>
        <v>0.68370252861666136</v>
      </c>
      <c r="EZ155" s="52">
        <f t="shared" ca="1" si="308"/>
        <v>0.66522053569550021</v>
      </c>
      <c r="FA155" s="52">
        <f t="shared" ca="1" si="309"/>
        <v>0.65837857064575456</v>
      </c>
      <c r="FB155" s="52">
        <f t="shared" ca="1" si="310"/>
        <v>0.66185833962598906</v>
      </c>
      <c r="FC155" s="52">
        <f t="shared" ca="1" si="311"/>
        <v>0.67180450977632145</v>
      </c>
      <c r="FD155" s="52">
        <f t="shared" ca="1" si="312"/>
        <v>0.68892791796380259</v>
      </c>
      <c r="FE155" s="52">
        <f t="shared" ca="1" si="313"/>
        <v>0.71213512379971267</v>
      </c>
      <c r="FF155" s="52">
        <f t="shared" ca="1" si="314"/>
        <v>0.74867938900271025</v>
      </c>
      <c r="FG155" s="52">
        <f t="shared" ca="1" si="315"/>
        <v>0.79975159683049235</v>
      </c>
      <c r="FH155" s="52">
        <f t="shared" ca="1" si="316"/>
        <v>0.85719054400825478</v>
      </c>
      <c r="FI155" s="52">
        <f t="shared" ca="1" si="317"/>
        <v>0.91486702999575509</v>
      </c>
      <c r="FK155" s="52">
        <f t="shared" ca="1" si="318"/>
        <v>0.98506752914293183</v>
      </c>
      <c r="FL155" s="59">
        <f t="shared" ca="1" si="319"/>
        <v>15</v>
      </c>
      <c r="FM155" s="59" t="str">
        <f t="shared" ca="1" si="320"/>
        <v>Slope</v>
      </c>
      <c r="FN155" s="52">
        <f t="shared" ca="1" si="321"/>
        <v>0.53333333333333333</v>
      </c>
      <c r="FP155" s="52">
        <f t="shared" ca="1" si="322"/>
        <v>0.57566966778710627</v>
      </c>
      <c r="FQ155" s="52">
        <f t="shared" ca="1" si="323"/>
        <v>0.56044629718749583</v>
      </c>
      <c r="FR155" s="52">
        <f t="shared" ca="1" si="324"/>
        <v>0.53641412831971491</v>
      </c>
      <c r="FS155" s="52">
        <f t="shared" ca="1" si="325"/>
        <v>0.51901525497932299</v>
      </c>
      <c r="FT155" s="52">
        <f t="shared" ca="1" si="326"/>
        <v>0.50690126239754485</v>
      </c>
      <c r="FU155" s="52">
        <f t="shared" ca="1" si="327"/>
        <v>0.49625885352721066</v>
      </c>
      <c r="FV155" s="52">
        <f t="shared" ca="1" si="328"/>
        <v>0.48823747066555678</v>
      </c>
      <c r="FW155" s="52">
        <f t="shared" ca="1" si="329"/>
        <v>0.48119647291240342</v>
      </c>
      <c r="FX155" s="52">
        <f t="shared" ca="1" si="330"/>
        <v>0.47457742166703842</v>
      </c>
      <c r="FY155" s="52">
        <f t="shared" ca="1" si="331"/>
        <v>0.46620922573486689</v>
      </c>
      <c r="FZ155" s="52">
        <f t="shared" ca="1" si="332"/>
        <v>0.46188272633080829</v>
      </c>
      <c r="GA155" s="52">
        <f t="shared" ca="1" si="333"/>
        <v>0.46344587579377972</v>
      </c>
      <c r="GB155" s="52">
        <f t="shared" ca="1" si="334"/>
        <v>0.47119361540598131</v>
      </c>
      <c r="GC155" s="52">
        <f t="shared" ca="1" si="335"/>
        <v>0.482804306289499</v>
      </c>
      <c r="GD155" s="52">
        <f t="shared" ca="1" si="336"/>
        <v>0.49797236900985337</v>
      </c>
      <c r="GE155" s="52">
        <f t="shared" ca="1" si="337"/>
        <v>0.50613362082542168</v>
      </c>
      <c r="GF155" s="52">
        <f t="shared" ca="1" si="338"/>
        <v>0.46529241970408031</v>
      </c>
      <c r="GG155" s="52">
        <f t="shared" ca="1" si="339"/>
        <v>0.42706845657203901</v>
      </c>
      <c r="GH155" s="52">
        <f t="shared" ca="1" si="340"/>
        <v>0.39562406519479548</v>
      </c>
      <c r="GI155" s="52">
        <f t="shared" ca="1" si="341"/>
        <v>0.3708246826290188</v>
      </c>
      <c r="GJ155" s="52">
        <f t="shared" ca="1" si="342"/>
        <v>0.35012306509444269</v>
      </c>
      <c r="GK155" s="52">
        <f t="shared" ca="1" si="343"/>
        <v>0.33285128967627786</v>
      </c>
      <c r="GL155" s="52">
        <f t="shared" ca="1" si="344"/>
        <v>0.31945952354858487</v>
      </c>
      <c r="GM155" s="52">
        <f t="shared" ca="1" si="345"/>
        <v>0.30950833543088524</v>
      </c>
      <c r="GN155" s="52">
        <f t="shared" ca="1" si="346"/>
        <v>0.30171261436988489</v>
      </c>
      <c r="GO155" s="52">
        <f t="shared" ca="1" si="347"/>
        <v>0.29630930598793415</v>
      </c>
      <c r="GP155" s="52">
        <f t="shared" ca="1" si="348"/>
        <v>0.29293393015545977</v>
      </c>
      <c r="GQ155" s="52">
        <f t="shared" ca="1" si="349"/>
        <v>0.2940042407786812</v>
      </c>
      <c r="GR155" s="52">
        <f t="shared" ca="1" si="350"/>
        <v>0.29991719894349744</v>
      </c>
      <c r="GS155" s="52">
        <f t="shared" ca="1" si="351"/>
        <v>0.30795240355830711</v>
      </c>
      <c r="GT155" s="52">
        <f t="shared" ca="1" si="352"/>
        <v>0.31606678777636282</v>
      </c>
      <c r="GV155" s="52">
        <f t="shared" ca="1" si="353"/>
        <v>0.57566966778710627</v>
      </c>
      <c r="GW155" s="59">
        <f t="shared" ca="1" si="354"/>
        <v>0</v>
      </c>
      <c r="GX155" s="52">
        <f t="shared" ca="1" si="355"/>
        <v>0.72700900336131902</v>
      </c>
      <c r="GY155" s="52" t="str">
        <f t="shared" ca="1" si="356"/>
        <v>Slope</v>
      </c>
      <c r="GZ155" s="52">
        <f t="shared" ca="1" si="357"/>
        <v>1</v>
      </c>
      <c r="HB155" s="58">
        <f t="shared" si="358"/>
        <v>3.21388691663742E-2</v>
      </c>
      <c r="HC155" s="58"/>
      <c r="HE155" s="52">
        <f t="shared" si="359"/>
        <v>0.84091259762644777</v>
      </c>
      <c r="HF155" s="52">
        <f t="shared" si="360"/>
        <v>0</v>
      </c>
      <c r="HH155" s="52">
        <f t="shared" ca="1" si="361"/>
        <v>0.72700900336131902</v>
      </c>
      <c r="HI155" s="52" t="str">
        <f t="shared" ca="1" si="362"/>
        <v>Slope</v>
      </c>
      <c r="HJ155" s="59">
        <f t="shared" ca="1" si="363"/>
        <v>2</v>
      </c>
      <c r="HK155" s="52">
        <f t="shared" ca="1" si="364"/>
        <v>1</v>
      </c>
      <c r="HL155" s="52">
        <f t="shared" si="365"/>
        <v>0</v>
      </c>
      <c r="HM155" s="52">
        <f t="shared" si="366"/>
        <v>20</v>
      </c>
      <c r="HN155" s="52">
        <f t="shared" si="367"/>
        <v>-20</v>
      </c>
      <c r="HP155" s="52">
        <f t="shared" si="375"/>
        <v>2.2952243685722489E-4</v>
      </c>
      <c r="HR155" s="52">
        <f t="shared" si="368"/>
        <v>1.4278746186150356E-4</v>
      </c>
      <c r="HS155">
        <f t="shared" si="369"/>
        <v>2.2174347512216304E-3</v>
      </c>
    </row>
    <row r="156" spans="1:227" x14ac:dyDescent="0.2">
      <c r="A156" s="45">
        <v>118</v>
      </c>
      <c r="B156" s="35">
        <f t="shared" si="214"/>
        <v>1.3541666666666683E-2</v>
      </c>
      <c r="C156" s="28">
        <v>-3.2138869166374202</v>
      </c>
      <c r="D156" s="95">
        <v>0</v>
      </c>
      <c r="E156" s="95">
        <v>999999</v>
      </c>
      <c r="F156" s="37">
        <f t="shared" si="379"/>
        <v>166666.5</v>
      </c>
      <c r="G156" s="38">
        <f t="shared" si="382"/>
        <v>0</v>
      </c>
      <c r="H156" s="102">
        <v>20</v>
      </c>
      <c r="I156" s="102">
        <v>2000</v>
      </c>
      <c r="J156" s="28">
        <v>-1.20336726307869</v>
      </c>
      <c r="K156" s="126">
        <f t="shared" si="383"/>
        <v>-1.2033672630786899E-2</v>
      </c>
      <c r="L156" s="30">
        <f t="shared" si="380"/>
        <v>-1.2033672630786899E-2</v>
      </c>
      <c r="M156" s="101">
        <f t="shared" si="381"/>
        <v>-3.2138869166374202</v>
      </c>
      <c r="N156" s="103">
        <f t="shared" si="215"/>
        <v>1.0052598267793651E-3</v>
      </c>
      <c r="AD156" s="52">
        <f t="shared" ca="1" si="384"/>
        <v>0.96933111387800397</v>
      </c>
      <c r="AE156" s="52">
        <f t="shared" ca="1" si="384"/>
        <v>1</v>
      </c>
      <c r="AF156" s="52">
        <f t="shared" ca="1" si="384"/>
        <v>0.97190101022720121</v>
      </c>
      <c r="AG156" s="52">
        <f t="shared" ca="1" si="207"/>
        <v>0.9047530504616409</v>
      </c>
      <c r="AH156" s="52">
        <f t="shared" ca="1" si="207"/>
        <v>0.81354020065151433</v>
      </c>
      <c r="AI156" s="52">
        <f t="shared" ca="1" si="207"/>
        <v>0.70826566104896693</v>
      </c>
      <c r="AJ156" s="52">
        <f t="shared" ca="1" si="207"/>
        <v>0.59106485887456017</v>
      </c>
      <c r="AK156" s="52">
        <f t="shared" ca="1" si="208"/>
        <v>0.4754716915890112</v>
      </c>
      <c r="AL156" s="52">
        <f t="shared" ca="1" si="208"/>
        <v>0.3530552763238507</v>
      </c>
      <c r="AM156" s="52">
        <f t="shared" ca="1" si="208"/>
        <v>0.22993898639030474</v>
      </c>
      <c r="AN156" s="52">
        <f t="shared" ca="1" si="208"/>
        <v>0.10065809751716839</v>
      </c>
      <c r="AO156" s="52">
        <f t="shared" ca="1" si="209"/>
        <v>-3.6832594837488582E-2</v>
      </c>
      <c r="AP156" s="52">
        <f t="shared" ca="1" si="209"/>
        <v>-0.18729364248650615</v>
      </c>
      <c r="AQ156" s="52">
        <f t="shared" ca="1" si="209"/>
        <v>-0.34417807131247491</v>
      </c>
      <c r="AR156" s="52">
        <f t="shared" ca="1" si="209"/>
        <v>-0.49246663661106899</v>
      </c>
      <c r="AS156" s="52">
        <f t="shared" ca="1" si="210"/>
        <v>-0.62491889339176576</v>
      </c>
      <c r="AT156" s="52">
        <f t="shared" ca="1" si="210"/>
        <v>-0.74036618130300136</v>
      </c>
      <c r="AU156" s="52">
        <f t="shared" ca="1" si="210"/>
        <v>-0.82047511356256331</v>
      </c>
      <c r="AV156" s="52">
        <f t="shared" ca="1" si="210"/>
        <v>-0.84865326133712005</v>
      </c>
      <c r="AW156" s="52">
        <f t="shared" ca="1" si="211"/>
        <v>-0.83946953000026403</v>
      </c>
      <c r="AX156" s="52">
        <f t="shared" ca="1" si="211"/>
        <v>-0.80913091905630297</v>
      </c>
      <c r="AY156" s="52">
        <f t="shared" ca="1" si="211"/>
        <v>-0.77128268963997892</v>
      </c>
      <c r="AZ156" s="52">
        <f t="shared" ca="1" si="211"/>
        <v>-0.73372657507553174</v>
      </c>
      <c r="BA156" s="52">
        <f t="shared" ca="1" si="212"/>
        <v>-0.68755003824498884</v>
      </c>
      <c r="BB156" s="52">
        <f t="shared" ca="1" si="212"/>
        <v>-0.62357397066059783</v>
      </c>
      <c r="BC156" s="52">
        <f t="shared" ca="1" si="212"/>
        <v>-0.53392931322678572</v>
      </c>
      <c r="BD156" s="52">
        <f t="shared" ca="1" si="212"/>
        <v>-0.41553651175820105</v>
      </c>
      <c r="BE156" s="52">
        <f t="shared" ca="1" si="213"/>
        <v>-0.26932859141415805</v>
      </c>
      <c r="BF156" s="52">
        <f t="shared" ca="1" si="213"/>
        <v>-9.7882216797222268E-2</v>
      </c>
      <c r="BG156" s="52">
        <f t="shared" ca="1" si="213"/>
        <v>0.10358691700760386</v>
      </c>
      <c r="BH156" s="52">
        <f t="shared" ca="1" si="213"/>
        <v>0.31344735375815969</v>
      </c>
      <c r="BJ156" s="52">
        <f t="shared" si="217"/>
        <v>-6.0168363153934501E-4</v>
      </c>
      <c r="BK156" s="52">
        <f t="shared" si="218"/>
        <v>-3.5758369196687012E-3</v>
      </c>
      <c r="BL156" s="52">
        <f t="shared" si="219"/>
        <v>-1.7879184598343511E-4</v>
      </c>
      <c r="BM156" s="52">
        <f t="shared" si="220"/>
        <v>-1.7879184598343511E-4</v>
      </c>
      <c r="BN156" s="52">
        <f t="shared" si="221"/>
        <v>0</v>
      </c>
      <c r="BO156" s="52">
        <f t="shared" si="222"/>
        <v>0</v>
      </c>
      <c r="BP156" s="52">
        <f t="shared" si="223"/>
        <v>2.2225283008115138E-3</v>
      </c>
      <c r="BQ156" s="52">
        <f t="shared" si="224"/>
        <v>0.05</v>
      </c>
      <c r="BS156" s="52">
        <f t="shared" ca="1" si="225"/>
        <v>-0.31882051869686096</v>
      </c>
      <c r="BT156" s="52">
        <f t="shared" ca="1" si="226"/>
        <v>-0.35758369196687012</v>
      </c>
      <c r="BU156" s="52">
        <f t="shared" ca="1" si="227"/>
        <v>-0.37644697865471255</v>
      </c>
      <c r="BV156" s="52">
        <f t="shared" ca="1" si="228"/>
        <v>-0.37945562306671377</v>
      </c>
      <c r="BW156" s="52">
        <f t="shared" ca="1" si="229"/>
        <v>-0.378049516344383</v>
      </c>
      <c r="BX156" s="52">
        <f t="shared" ca="1" si="230"/>
        <v>-0.36878033159601137</v>
      </c>
      <c r="BY156" s="52">
        <f t="shared" ca="1" si="231"/>
        <v>-0.3565699915221382</v>
      </c>
      <c r="BZ156" s="52">
        <f t="shared" ca="1" si="232"/>
        <v>-0.34309381192489985</v>
      </c>
      <c r="CA156" s="52">
        <f t="shared" ca="1" si="233"/>
        <v>-0.33486506638808106</v>
      </c>
      <c r="CB156" s="52">
        <f t="shared" ca="1" si="234"/>
        <v>-0.3145112312669236</v>
      </c>
      <c r="CC156" s="52">
        <f t="shared" ca="1" si="235"/>
        <v>-0.27648844954467588</v>
      </c>
      <c r="CD156" s="52">
        <f t="shared" ca="1" si="236"/>
        <v>-0.21991189737473774</v>
      </c>
      <c r="CE156" s="52">
        <f t="shared" ca="1" si="237"/>
        <v>-0.1517464913908512</v>
      </c>
      <c r="CF156" s="52">
        <f t="shared" ca="1" si="238"/>
        <v>-7.2908969896454956E-2</v>
      </c>
      <c r="CG156" s="52">
        <f t="shared" ca="1" si="239"/>
        <v>1.4773060597719686E-2</v>
      </c>
      <c r="CH156" s="52">
        <f t="shared" ca="1" si="240"/>
        <v>0.10396333062841048</v>
      </c>
      <c r="CI156" s="52">
        <f t="shared" ca="1" si="241"/>
        <v>0.1853018866912011</v>
      </c>
      <c r="CJ156" s="52">
        <f t="shared" ca="1" si="242"/>
        <v>0.24630172748959833</v>
      </c>
      <c r="CK156" s="52">
        <f t="shared" ca="1" si="243"/>
        <v>0.28736654185359517</v>
      </c>
      <c r="CL156" s="52">
        <f t="shared" ca="1" si="244"/>
        <v>0.31613806112399023</v>
      </c>
      <c r="CM156" s="52">
        <f t="shared" ca="1" si="245"/>
        <v>0.33462005404515133</v>
      </c>
      <c r="CN156" s="52">
        <f t="shared" ca="1" si="246"/>
        <v>0.34146201909489693</v>
      </c>
      <c r="CO156" s="52">
        <f t="shared" ca="1" si="247"/>
        <v>0.33798225011466249</v>
      </c>
      <c r="CP156" s="52">
        <f t="shared" ca="1" si="248"/>
        <v>0.3280360799643301</v>
      </c>
      <c r="CQ156" s="52">
        <f t="shared" ca="1" si="249"/>
        <v>0.310912671776849</v>
      </c>
      <c r="CR156" s="52">
        <f t="shared" ca="1" si="250"/>
        <v>0.28770546594093893</v>
      </c>
      <c r="CS156" s="52">
        <f t="shared" ca="1" si="251"/>
        <v>0.25116120073794129</v>
      </c>
      <c r="CT156" s="52">
        <f t="shared" ca="1" si="252"/>
        <v>0.20008899291015925</v>
      </c>
      <c r="CU156" s="52">
        <f t="shared" ca="1" si="253"/>
        <v>0.14265004573239679</v>
      </c>
      <c r="CV156" s="52">
        <f t="shared" ca="1" si="254"/>
        <v>8.497355974489644E-2</v>
      </c>
      <c r="CW156" s="52">
        <f t="shared" ca="1" si="255"/>
        <v>2.8009866717301629E-2</v>
      </c>
      <c r="CY156" s="51" t="str">
        <f t="shared" ca="1" si="256"/>
        <v>Slope</v>
      </c>
      <c r="CZ156" s="51" t="str">
        <f t="shared" ca="1" si="257"/>
        <v>Slope</v>
      </c>
      <c r="DA156" s="51" t="str">
        <f t="shared" ca="1" si="258"/>
        <v>Slope</v>
      </c>
      <c r="DB156" s="51" t="str">
        <f t="shared" ca="1" si="259"/>
        <v>Slope</v>
      </c>
      <c r="DC156" s="51" t="str">
        <f t="shared" ca="1" si="260"/>
        <v>Slope</v>
      </c>
      <c r="DD156" s="51" t="str">
        <f t="shared" ca="1" si="261"/>
        <v>Slope</v>
      </c>
      <c r="DE156" s="51" t="str">
        <f t="shared" ca="1" si="262"/>
        <v>Slope</v>
      </c>
      <c r="DF156" s="51" t="str">
        <f t="shared" ca="1" si="263"/>
        <v>Slope</v>
      </c>
      <c r="DG156" s="51" t="str">
        <f t="shared" ca="1" si="264"/>
        <v>Slope</v>
      </c>
      <c r="DH156" s="51" t="str">
        <f t="shared" ca="1" si="265"/>
        <v>Slope</v>
      </c>
      <c r="DI156" s="51" t="str">
        <f t="shared" ca="1" si="266"/>
        <v>Slope</v>
      </c>
      <c r="DJ156" s="51" t="str">
        <f t="shared" ca="1" si="267"/>
        <v>Slope</v>
      </c>
      <c r="DK156" s="51" t="str">
        <f t="shared" ca="1" si="268"/>
        <v>Slope</v>
      </c>
      <c r="DL156" s="51" t="str">
        <f t="shared" ca="1" si="269"/>
        <v>Slope</v>
      </c>
      <c r="DM156" s="51" t="str">
        <f t="shared" ca="1" si="270"/>
        <v>Slope</v>
      </c>
      <c r="DN156" s="51" t="str">
        <f t="shared" ca="1" si="271"/>
        <v>Slope</v>
      </c>
      <c r="DO156" s="51" t="str">
        <f t="shared" ca="1" si="272"/>
        <v>Slope</v>
      </c>
      <c r="DP156" s="51" t="str">
        <f t="shared" ca="1" si="273"/>
        <v>Slope</v>
      </c>
      <c r="DQ156" s="51" t="str">
        <f t="shared" ca="1" si="274"/>
        <v>Slope</v>
      </c>
      <c r="DR156" s="51" t="str">
        <f t="shared" ca="1" si="275"/>
        <v>Slope</v>
      </c>
      <c r="DS156" s="51" t="str">
        <f t="shared" ca="1" si="276"/>
        <v>Slope</v>
      </c>
      <c r="DT156" s="51" t="str">
        <f t="shared" ca="1" si="277"/>
        <v>Slope</v>
      </c>
      <c r="DU156" s="51" t="str">
        <f t="shared" ca="1" si="278"/>
        <v>Slope</v>
      </c>
      <c r="DV156" s="51" t="str">
        <f t="shared" ca="1" si="279"/>
        <v>Slope</v>
      </c>
      <c r="DW156" s="51" t="str">
        <f t="shared" ca="1" si="280"/>
        <v>Slope</v>
      </c>
      <c r="DX156" s="51" t="str">
        <f t="shared" ca="1" si="281"/>
        <v>Slope</v>
      </c>
      <c r="DY156" s="51" t="str">
        <f t="shared" ca="1" si="282"/>
        <v>Slope</v>
      </c>
      <c r="DZ156" s="51" t="str">
        <f t="shared" ca="1" si="283"/>
        <v>Slope</v>
      </c>
      <c r="EA156" s="51" t="str">
        <f t="shared" ca="1" si="284"/>
        <v>Slope</v>
      </c>
      <c r="EB156" s="51" t="str">
        <f t="shared" ca="1" si="285"/>
        <v>Slope</v>
      </c>
      <c r="EC156" s="51" t="str">
        <f t="shared" ca="1" si="286"/>
        <v>Slope</v>
      </c>
      <c r="EE156" s="52">
        <f t="shared" ca="1" si="287"/>
        <v>0.68135827314912256</v>
      </c>
      <c r="EF156" s="52">
        <f t="shared" ca="1" si="288"/>
        <v>0.64259509987911334</v>
      </c>
      <c r="EG156" s="52">
        <f t="shared" ca="1" si="289"/>
        <v>0.62373181319127091</v>
      </c>
      <c r="EH156" s="52">
        <f t="shared" ca="1" si="290"/>
        <v>0.6207231687792697</v>
      </c>
      <c r="EI156" s="52">
        <f t="shared" ca="1" si="291"/>
        <v>0.62212927550160046</v>
      </c>
      <c r="EJ156" s="52">
        <f t="shared" ca="1" si="292"/>
        <v>0.63139846024997204</v>
      </c>
      <c r="EK156" s="52">
        <f t="shared" ca="1" si="293"/>
        <v>0.64360880032384526</v>
      </c>
      <c r="EL156" s="52">
        <f t="shared" ca="1" si="294"/>
        <v>0.65708497992108361</v>
      </c>
      <c r="EM156" s="52">
        <f t="shared" ca="1" si="295"/>
        <v>0.66531372545790246</v>
      </c>
      <c r="EN156" s="52">
        <f t="shared" ca="1" si="296"/>
        <v>0.68566756057905986</v>
      </c>
      <c r="EO156" s="52">
        <f t="shared" ca="1" si="297"/>
        <v>0.72369034230130758</v>
      </c>
      <c r="EP156" s="52">
        <f t="shared" ca="1" si="298"/>
        <v>0.78026689447124564</v>
      </c>
      <c r="EQ156" s="52">
        <f t="shared" ca="1" si="299"/>
        <v>0.84843230045513218</v>
      </c>
      <c r="ER156" s="52">
        <f t="shared" ca="1" si="300"/>
        <v>0.92726982194952845</v>
      </c>
      <c r="ES156" s="52">
        <f t="shared" ca="1" si="301"/>
        <v>0.98504814755629688</v>
      </c>
      <c r="ET156" s="52">
        <f t="shared" ca="1" si="302"/>
        <v>0.89585787752560608</v>
      </c>
      <c r="EU156" s="52">
        <f t="shared" ca="1" si="303"/>
        <v>0.81451932146281547</v>
      </c>
      <c r="EV156" s="52">
        <f t="shared" ca="1" si="304"/>
        <v>0.75351948066441821</v>
      </c>
      <c r="EW156" s="52">
        <f t="shared" ca="1" si="305"/>
        <v>0.71245466630042142</v>
      </c>
      <c r="EX156" s="52">
        <f t="shared" ca="1" si="306"/>
        <v>0.68368314703002631</v>
      </c>
      <c r="EY156" s="52">
        <f t="shared" ca="1" si="307"/>
        <v>0.66520115410886516</v>
      </c>
      <c r="EZ156" s="52">
        <f t="shared" ca="1" si="308"/>
        <v>0.65835918905911961</v>
      </c>
      <c r="FA156" s="52">
        <f t="shared" ca="1" si="309"/>
        <v>0.661838958039354</v>
      </c>
      <c r="FB156" s="52">
        <f t="shared" ca="1" si="310"/>
        <v>0.6717851281896865</v>
      </c>
      <c r="FC156" s="52">
        <f t="shared" ca="1" si="311"/>
        <v>0.68890853637716754</v>
      </c>
      <c r="FD156" s="52">
        <f t="shared" ca="1" si="312"/>
        <v>0.71211574221307761</v>
      </c>
      <c r="FE156" s="52">
        <f t="shared" ca="1" si="313"/>
        <v>0.74866000741607519</v>
      </c>
      <c r="FF156" s="52">
        <f t="shared" ca="1" si="314"/>
        <v>0.79973221524385729</v>
      </c>
      <c r="FG156" s="52">
        <f t="shared" ca="1" si="315"/>
        <v>0.85717116242161984</v>
      </c>
      <c r="FH156" s="52">
        <f t="shared" ca="1" si="316"/>
        <v>0.91484764840912014</v>
      </c>
      <c r="FI156" s="52">
        <f t="shared" ca="1" si="317"/>
        <v>0.97181134143671488</v>
      </c>
      <c r="FK156" s="52">
        <f t="shared" ca="1" si="318"/>
        <v>0.98504814755629688</v>
      </c>
      <c r="FL156" s="59">
        <f t="shared" ca="1" si="319"/>
        <v>14</v>
      </c>
      <c r="FM156" s="59" t="str">
        <f t="shared" ca="1" si="320"/>
        <v>Slope</v>
      </c>
      <c r="FN156" s="52">
        <f t="shared" ca="1" si="321"/>
        <v>0.56666666666666665</v>
      </c>
      <c r="FP156" s="52">
        <f t="shared" ca="1" si="322"/>
        <v>0.56045275771637415</v>
      </c>
      <c r="FQ156" s="52">
        <f t="shared" ca="1" si="323"/>
        <v>0.54753169995970441</v>
      </c>
      <c r="FR156" s="52">
        <f t="shared" ca="1" si="324"/>
        <v>0.53013282661931249</v>
      </c>
      <c r="FS156" s="52">
        <f t="shared" ca="1" si="325"/>
        <v>0.51801883403753435</v>
      </c>
      <c r="FT156" s="52">
        <f t="shared" ca="1" si="326"/>
        <v>0.50737642516720016</v>
      </c>
      <c r="FU156" s="52">
        <f t="shared" ca="1" si="327"/>
        <v>0.49935504230554617</v>
      </c>
      <c r="FV156" s="52">
        <f t="shared" ca="1" si="328"/>
        <v>0.49231404455239286</v>
      </c>
      <c r="FW156" s="52">
        <f t="shared" ca="1" si="329"/>
        <v>0.48569499330702787</v>
      </c>
      <c r="FX156" s="52">
        <f t="shared" ca="1" si="330"/>
        <v>0.47732679737485634</v>
      </c>
      <c r="FY156" s="52">
        <f t="shared" ca="1" si="331"/>
        <v>0.47300029797079773</v>
      </c>
      <c r="FZ156" s="52">
        <f t="shared" ca="1" si="332"/>
        <v>0.47456344743376916</v>
      </c>
      <c r="GA156" s="52">
        <f t="shared" ca="1" si="333"/>
        <v>0.48231118704597076</v>
      </c>
      <c r="GB156" s="52">
        <f t="shared" ca="1" si="334"/>
        <v>0.49392187792948844</v>
      </c>
      <c r="GC156" s="52">
        <f t="shared" ca="1" si="335"/>
        <v>0.50908994064984281</v>
      </c>
      <c r="GD156" s="52">
        <f t="shared" ca="1" si="336"/>
        <v>0.51723827140765444</v>
      </c>
      <c r="GE156" s="52">
        <f t="shared" ca="1" si="337"/>
        <v>0.47639707028631312</v>
      </c>
      <c r="GF156" s="52">
        <f t="shared" ca="1" si="338"/>
        <v>0.43817310715427182</v>
      </c>
      <c r="GG156" s="52">
        <f t="shared" ca="1" si="339"/>
        <v>0.40672871577702829</v>
      </c>
      <c r="GH156" s="52">
        <f t="shared" ca="1" si="340"/>
        <v>0.38192933321125155</v>
      </c>
      <c r="GI156" s="52">
        <f t="shared" ca="1" si="341"/>
        <v>0.36122771567667544</v>
      </c>
      <c r="GJ156" s="52">
        <f t="shared" ca="1" si="342"/>
        <v>0.34395594025851062</v>
      </c>
      <c r="GK156" s="52">
        <f t="shared" ca="1" si="343"/>
        <v>0.33056417413081762</v>
      </c>
      <c r="GL156" s="52">
        <f t="shared" ca="1" si="344"/>
        <v>0.320612986013118</v>
      </c>
      <c r="GM156" s="52">
        <f t="shared" ca="1" si="345"/>
        <v>0.3128172649521177</v>
      </c>
      <c r="GN156" s="52">
        <f t="shared" ca="1" si="346"/>
        <v>0.3074139565701669</v>
      </c>
      <c r="GO156" s="52">
        <f t="shared" ca="1" si="347"/>
        <v>0.30403858073769252</v>
      </c>
      <c r="GP156" s="52">
        <f t="shared" ca="1" si="348"/>
        <v>0.3051088913609139</v>
      </c>
      <c r="GQ156" s="52">
        <f t="shared" ca="1" si="349"/>
        <v>0.3110218495257302</v>
      </c>
      <c r="GR156" s="52">
        <f t="shared" ca="1" si="350"/>
        <v>0.31905705414053992</v>
      </c>
      <c r="GS156" s="52">
        <f t="shared" ca="1" si="351"/>
        <v>0.32717143835859558</v>
      </c>
      <c r="GT156" s="52">
        <f t="shared" ca="1" si="352"/>
        <v>0.3350482249233494</v>
      </c>
      <c r="GV156" s="52">
        <f t="shared" ca="1" si="353"/>
        <v>0.56045275771637415</v>
      </c>
      <c r="GW156" s="59">
        <f t="shared" ca="1" si="354"/>
        <v>0</v>
      </c>
      <c r="GX156" s="52">
        <f t="shared" ca="1" si="355"/>
        <v>0.68135827314912256</v>
      </c>
      <c r="GY156" s="52" t="str">
        <f t="shared" ca="1" si="356"/>
        <v>Slope</v>
      </c>
      <c r="GZ156" s="52">
        <f t="shared" ca="1" si="357"/>
        <v>1</v>
      </c>
      <c r="HB156" s="58">
        <f t="shared" si="358"/>
        <v>1.2033672630786899E-2</v>
      </c>
      <c r="HC156" s="58"/>
      <c r="HE156" s="52">
        <f t="shared" si="359"/>
        <v>0.94043332047760486</v>
      </c>
      <c r="HF156" s="52">
        <f t="shared" si="360"/>
        <v>0</v>
      </c>
      <c r="HH156" s="52">
        <f t="shared" ca="1" si="361"/>
        <v>0.68135827314912256</v>
      </c>
      <c r="HI156" s="52" t="str">
        <f t="shared" ca="1" si="362"/>
        <v>Slope</v>
      </c>
      <c r="HJ156" s="59">
        <f t="shared" ca="1" si="363"/>
        <v>2</v>
      </c>
      <c r="HK156" s="52">
        <f t="shared" ca="1" si="364"/>
        <v>1</v>
      </c>
      <c r="HL156" s="52">
        <f t="shared" si="365"/>
        <v>0</v>
      </c>
      <c r="HM156" s="52">
        <f t="shared" si="366"/>
        <v>20</v>
      </c>
      <c r="HN156" s="52">
        <f t="shared" si="367"/>
        <v>-20</v>
      </c>
      <c r="HP156" s="52">
        <f t="shared" si="375"/>
        <v>1.0052598267793651E-3</v>
      </c>
      <c r="HR156" s="52">
        <f t="shared" si="368"/>
        <v>1.39985378714172E-4</v>
      </c>
      <c r="HS156">
        <f t="shared" si="369"/>
        <v>2.2225283008115138E-3</v>
      </c>
    </row>
    <row r="157" spans="1:227" x14ac:dyDescent="0.2">
      <c r="A157" s="45">
        <v>119</v>
      </c>
      <c r="B157" s="35">
        <f t="shared" si="214"/>
        <v>1.3657407407407424E-2</v>
      </c>
      <c r="C157" s="28">
        <v>-1.20336726307869</v>
      </c>
      <c r="D157" s="95">
        <v>0</v>
      </c>
      <c r="E157" s="95">
        <v>999999</v>
      </c>
      <c r="F157" s="37">
        <f t="shared" si="379"/>
        <v>166666.5</v>
      </c>
      <c r="G157" s="38">
        <f t="shared" si="382"/>
        <v>0</v>
      </c>
      <c r="H157" s="102">
        <v>20</v>
      </c>
      <c r="I157" s="102">
        <v>2000</v>
      </c>
      <c r="J157" s="28">
        <v>0.503442361950874</v>
      </c>
      <c r="K157" s="126">
        <f t="shared" si="383"/>
        <v>5.03442361950874E-3</v>
      </c>
      <c r="L157" s="30">
        <f t="shared" si="380"/>
        <v>5.03442361950874E-3</v>
      </c>
      <c r="M157" s="101">
        <f t="shared" si="381"/>
        <v>-1.20336726307869</v>
      </c>
      <c r="N157" s="103">
        <f t="shared" si="215"/>
        <v>8.5340481251478201E-4</v>
      </c>
      <c r="AD157" s="52">
        <f t="shared" ca="1" si="384"/>
        <v>0.9719010102272011</v>
      </c>
      <c r="AE157" s="52">
        <f t="shared" ca="1" si="384"/>
        <v>1.0000000000000002</v>
      </c>
      <c r="AF157" s="52">
        <f t="shared" ca="1" si="384"/>
        <v>0.97412931281675352</v>
      </c>
      <c r="AG157" s="52">
        <f t="shared" ca="1" si="207"/>
        <v>0.91116097678087304</v>
      </c>
      <c r="AH157" s="52">
        <f t="shared" ca="1" si="207"/>
        <v>0.82346334921157627</v>
      </c>
      <c r="AI157" s="52">
        <f t="shared" ca="1" si="207"/>
        <v>0.7200366306252165</v>
      </c>
      <c r="AJ157" s="52">
        <f t="shared" ca="1" si="207"/>
        <v>0.60895999535786771</v>
      </c>
      <c r="AK157" s="52">
        <f t="shared" ca="1" si="208"/>
        <v>0.48927125949658801</v>
      </c>
      <c r="AL157" s="52">
        <f t="shared" ca="1" si="208"/>
        <v>0.36644892694098985</v>
      </c>
      <c r="AM157" s="52">
        <f t="shared" ca="1" si="208"/>
        <v>0.23807909837322838</v>
      </c>
      <c r="AN157" s="52">
        <f t="shared" ca="1" si="208"/>
        <v>0.10299268885385084</v>
      </c>
      <c r="AO157" s="52">
        <f t="shared" ca="1" si="209"/>
        <v>-4.3769150174540118E-2</v>
      </c>
      <c r="AP157" s="52">
        <f t="shared" ca="1" si="209"/>
        <v>-0.20264076524602109</v>
      </c>
      <c r="AQ157" s="52">
        <f t="shared" ca="1" si="209"/>
        <v>-0.36209747402889864</v>
      </c>
      <c r="AR157" s="52">
        <f t="shared" ca="1" si="209"/>
        <v>-0.51147043788209379</v>
      </c>
      <c r="AS157" s="52">
        <f t="shared" ca="1" si="210"/>
        <v>-0.65152988520126798</v>
      </c>
      <c r="AT157" s="52">
        <f t="shared" ca="1" si="210"/>
        <v>-0.76693358035720671</v>
      </c>
      <c r="AU157" s="52">
        <f t="shared" ca="1" si="210"/>
        <v>-0.82910428381077728</v>
      </c>
      <c r="AV157" s="52">
        <f t="shared" ca="1" si="210"/>
        <v>-0.84839740966138966</v>
      </c>
      <c r="AW157" s="52">
        <f t="shared" ca="1" si="211"/>
        <v>-0.84059555870992742</v>
      </c>
      <c r="AX157" s="52">
        <f t="shared" ca="1" si="211"/>
        <v>-0.81478599722309597</v>
      </c>
      <c r="AY157" s="52">
        <f t="shared" ca="1" si="211"/>
        <v>-0.78179847584144069</v>
      </c>
      <c r="AZ157" s="52">
        <f t="shared" ca="1" si="211"/>
        <v>-0.74769978509441326</v>
      </c>
      <c r="BA157" s="52">
        <f t="shared" ca="1" si="212"/>
        <v>-0.70684051035869455</v>
      </c>
      <c r="BB157" s="52">
        <f t="shared" ca="1" si="212"/>
        <v>-0.64803158458200294</v>
      </c>
      <c r="BC157" s="52">
        <f t="shared" ca="1" si="212"/>
        <v>-0.56068101075207333</v>
      </c>
      <c r="BD157" s="52">
        <f t="shared" ca="1" si="212"/>
        <v>-0.44241519249715455</v>
      </c>
      <c r="BE157" s="52">
        <f t="shared" ca="1" si="213"/>
        <v>-0.29151766953984398</v>
      </c>
      <c r="BF157" s="52">
        <f t="shared" ca="1" si="213"/>
        <v>-9.9195039354846706E-2</v>
      </c>
      <c r="BG157" s="52">
        <f t="shared" ca="1" si="213"/>
        <v>0.11834768435729914</v>
      </c>
      <c r="BH157" s="52">
        <f t="shared" ca="1" si="213"/>
        <v>0.32459693536568612</v>
      </c>
      <c r="BJ157" s="52">
        <f t="shared" si="217"/>
        <v>2.51721180975437E-4</v>
      </c>
      <c r="BK157" s="52">
        <f t="shared" si="218"/>
        <v>-3.7644697865471242E-3</v>
      </c>
      <c r="BL157" s="52">
        <f t="shared" si="219"/>
        <v>-1.8822348932735631E-4</v>
      </c>
      <c r="BM157" s="52">
        <f t="shared" si="220"/>
        <v>-1.8822348932735631E-4</v>
      </c>
      <c r="BN157" s="52">
        <f t="shared" si="221"/>
        <v>0</v>
      </c>
      <c r="BO157" s="52">
        <f t="shared" si="222"/>
        <v>0</v>
      </c>
      <c r="BP157" s="52">
        <f t="shared" si="223"/>
        <v>2.2300505741485841E-3</v>
      </c>
      <c r="BQ157" s="52">
        <f t="shared" si="224"/>
        <v>0.05</v>
      </c>
      <c r="BS157" s="52">
        <f t="shared" ca="1" si="225"/>
        <v>-0.35758369196687012</v>
      </c>
      <c r="BT157" s="52">
        <f t="shared" ca="1" si="226"/>
        <v>-0.37644697865471255</v>
      </c>
      <c r="BU157" s="52">
        <f t="shared" ca="1" si="227"/>
        <v>-0.37945562306671377</v>
      </c>
      <c r="BV157" s="52">
        <f t="shared" ca="1" si="228"/>
        <v>-0.378049516344383</v>
      </c>
      <c r="BW157" s="52">
        <f t="shared" ca="1" si="229"/>
        <v>-0.36878033159601137</v>
      </c>
      <c r="BX157" s="52">
        <f t="shared" ca="1" si="230"/>
        <v>-0.3565699915221382</v>
      </c>
      <c r="BY157" s="52">
        <f t="shared" ca="1" si="231"/>
        <v>-0.34309381192489985</v>
      </c>
      <c r="BZ157" s="52">
        <f t="shared" ca="1" si="232"/>
        <v>-0.33486506638808106</v>
      </c>
      <c r="CA157" s="52">
        <f t="shared" ca="1" si="233"/>
        <v>-0.3145112312669236</v>
      </c>
      <c r="CB157" s="52">
        <f t="shared" ca="1" si="234"/>
        <v>-0.27648844954467588</v>
      </c>
      <c r="CC157" s="52">
        <f t="shared" ca="1" si="235"/>
        <v>-0.21991189737473774</v>
      </c>
      <c r="CD157" s="52">
        <f t="shared" ca="1" si="236"/>
        <v>-0.1517464913908512</v>
      </c>
      <c r="CE157" s="52">
        <f t="shared" ca="1" si="237"/>
        <v>-7.2908969896454956E-2</v>
      </c>
      <c r="CF157" s="52">
        <f t="shared" ca="1" si="238"/>
        <v>1.4773060597719686E-2</v>
      </c>
      <c r="CG157" s="52">
        <f t="shared" ca="1" si="239"/>
        <v>0.10396333062841048</v>
      </c>
      <c r="CH157" s="52">
        <f t="shared" ca="1" si="240"/>
        <v>0.1853018866912011</v>
      </c>
      <c r="CI157" s="52">
        <f t="shared" ca="1" si="241"/>
        <v>0.24630172748959833</v>
      </c>
      <c r="CJ157" s="52">
        <f t="shared" ca="1" si="242"/>
        <v>0.28736654185359517</v>
      </c>
      <c r="CK157" s="52">
        <f t="shared" ca="1" si="243"/>
        <v>0.31613806112399023</v>
      </c>
      <c r="CL157" s="52">
        <f t="shared" ca="1" si="244"/>
        <v>0.33462005404515133</v>
      </c>
      <c r="CM157" s="52">
        <f t="shared" ca="1" si="245"/>
        <v>0.34146201909489693</v>
      </c>
      <c r="CN157" s="52">
        <f t="shared" ca="1" si="246"/>
        <v>0.33798225011466249</v>
      </c>
      <c r="CO157" s="52">
        <f t="shared" ca="1" si="247"/>
        <v>0.3280360799643301</v>
      </c>
      <c r="CP157" s="52">
        <f t="shared" ca="1" si="248"/>
        <v>0.310912671776849</v>
      </c>
      <c r="CQ157" s="52">
        <f t="shared" ca="1" si="249"/>
        <v>0.28770546594093893</v>
      </c>
      <c r="CR157" s="52">
        <f t="shared" ca="1" si="250"/>
        <v>0.25116120073794129</v>
      </c>
      <c r="CS157" s="52">
        <f t="shared" ca="1" si="251"/>
        <v>0.20008899291015925</v>
      </c>
      <c r="CT157" s="52">
        <f t="shared" ca="1" si="252"/>
        <v>0.14265004573239679</v>
      </c>
      <c r="CU157" s="52">
        <f t="shared" ca="1" si="253"/>
        <v>8.497355974489644E-2</v>
      </c>
      <c r="CV157" s="52">
        <f t="shared" ca="1" si="254"/>
        <v>2.8009866717301629E-2</v>
      </c>
      <c r="CW157" s="52">
        <f t="shared" ca="1" si="255"/>
        <v>-3.0223968844379993E-2</v>
      </c>
      <c r="CY157" s="51" t="str">
        <f t="shared" ca="1" si="256"/>
        <v>Slope</v>
      </c>
      <c r="CZ157" s="51" t="str">
        <f t="shared" ca="1" si="257"/>
        <v>Slope</v>
      </c>
      <c r="DA157" s="51" t="str">
        <f t="shared" ca="1" si="258"/>
        <v>Slope</v>
      </c>
      <c r="DB157" s="51" t="str">
        <f t="shared" ca="1" si="259"/>
        <v>Slope</v>
      </c>
      <c r="DC157" s="51" t="str">
        <f t="shared" ca="1" si="260"/>
        <v>Slope</v>
      </c>
      <c r="DD157" s="51" t="str">
        <f t="shared" ca="1" si="261"/>
        <v>Slope</v>
      </c>
      <c r="DE157" s="51" t="str">
        <f t="shared" ca="1" si="262"/>
        <v>Slope</v>
      </c>
      <c r="DF157" s="51" t="str">
        <f t="shared" ca="1" si="263"/>
        <v>Slope</v>
      </c>
      <c r="DG157" s="51" t="str">
        <f t="shared" ca="1" si="264"/>
        <v>Slope</v>
      </c>
      <c r="DH157" s="51" t="str">
        <f t="shared" ca="1" si="265"/>
        <v>Slope</v>
      </c>
      <c r="DI157" s="51" t="str">
        <f t="shared" ca="1" si="266"/>
        <v>Slope</v>
      </c>
      <c r="DJ157" s="51" t="str">
        <f t="shared" ca="1" si="267"/>
        <v>Slope</v>
      </c>
      <c r="DK157" s="51" t="str">
        <f t="shared" ca="1" si="268"/>
        <v>Slope</v>
      </c>
      <c r="DL157" s="51" t="str">
        <f t="shared" ca="1" si="269"/>
        <v>Slope</v>
      </c>
      <c r="DM157" s="51" t="str">
        <f t="shared" ca="1" si="270"/>
        <v>Slope</v>
      </c>
      <c r="DN157" s="51" t="str">
        <f t="shared" ca="1" si="271"/>
        <v>Slope</v>
      </c>
      <c r="DO157" s="51" t="str">
        <f t="shared" ca="1" si="272"/>
        <v>Slope</v>
      </c>
      <c r="DP157" s="51" t="str">
        <f t="shared" ca="1" si="273"/>
        <v>Slope</v>
      </c>
      <c r="DQ157" s="51" t="str">
        <f t="shared" ca="1" si="274"/>
        <v>Slope</v>
      </c>
      <c r="DR157" s="51" t="str">
        <f t="shared" ca="1" si="275"/>
        <v>Slope</v>
      </c>
      <c r="DS157" s="51" t="str">
        <f t="shared" ca="1" si="276"/>
        <v>Slope</v>
      </c>
      <c r="DT157" s="51" t="str">
        <f t="shared" ca="1" si="277"/>
        <v>Slope</v>
      </c>
      <c r="DU157" s="51" t="str">
        <f t="shared" ca="1" si="278"/>
        <v>Slope</v>
      </c>
      <c r="DV157" s="51" t="str">
        <f t="shared" ca="1" si="279"/>
        <v>Slope</v>
      </c>
      <c r="DW157" s="51" t="str">
        <f t="shared" ca="1" si="280"/>
        <v>Slope</v>
      </c>
      <c r="DX157" s="51" t="str">
        <f t="shared" ca="1" si="281"/>
        <v>Slope</v>
      </c>
      <c r="DY157" s="51" t="str">
        <f t="shared" ca="1" si="282"/>
        <v>Slope</v>
      </c>
      <c r="DZ157" s="51" t="str">
        <f t="shared" ca="1" si="283"/>
        <v>Slope</v>
      </c>
      <c r="EA157" s="51" t="str">
        <f t="shared" ca="1" si="284"/>
        <v>Slope</v>
      </c>
      <c r="EB157" s="51" t="str">
        <f t="shared" ca="1" si="285"/>
        <v>Slope</v>
      </c>
      <c r="EC157" s="51" t="str">
        <f t="shared" ca="1" si="286"/>
        <v>Slope</v>
      </c>
      <c r="EE157" s="52">
        <f t="shared" ca="1" si="287"/>
        <v>0.64260453152245722</v>
      </c>
      <c r="EF157" s="52">
        <f t="shared" ca="1" si="288"/>
        <v>0.62374124483461479</v>
      </c>
      <c r="EG157" s="52">
        <f t="shared" ca="1" si="289"/>
        <v>0.62073260042261358</v>
      </c>
      <c r="EH157" s="52">
        <f t="shared" ca="1" si="290"/>
        <v>0.62213870714494435</v>
      </c>
      <c r="EI157" s="52">
        <f t="shared" ca="1" si="291"/>
        <v>0.63140789189331592</v>
      </c>
      <c r="EJ157" s="52">
        <f t="shared" ca="1" si="292"/>
        <v>0.64361823196718915</v>
      </c>
      <c r="EK157" s="52">
        <f t="shared" ca="1" si="293"/>
        <v>0.65709441156442749</v>
      </c>
      <c r="EL157" s="52">
        <f t="shared" ca="1" si="294"/>
        <v>0.66532315710124634</v>
      </c>
      <c r="EM157" s="52">
        <f t="shared" ca="1" si="295"/>
        <v>0.68567699222240375</v>
      </c>
      <c r="EN157" s="52">
        <f t="shared" ca="1" si="296"/>
        <v>0.72369977394465146</v>
      </c>
      <c r="EO157" s="52">
        <f t="shared" ca="1" si="297"/>
        <v>0.78027632611458964</v>
      </c>
      <c r="EP157" s="52">
        <f t="shared" ca="1" si="298"/>
        <v>0.84844173209847618</v>
      </c>
      <c r="EQ157" s="52">
        <f t="shared" ca="1" si="299"/>
        <v>0.92727925359287244</v>
      </c>
      <c r="ER157" s="52">
        <f t="shared" ca="1" si="300"/>
        <v>0.985038715912953</v>
      </c>
      <c r="ES157" s="52">
        <f t="shared" ca="1" si="301"/>
        <v>0.8958484458822622</v>
      </c>
      <c r="ET157" s="52">
        <f t="shared" ca="1" si="302"/>
        <v>0.81450988981947159</v>
      </c>
      <c r="EU157" s="52">
        <f t="shared" ca="1" si="303"/>
        <v>0.75351004902107432</v>
      </c>
      <c r="EV157" s="52">
        <f t="shared" ca="1" si="304"/>
        <v>0.71244523465707754</v>
      </c>
      <c r="EW157" s="52">
        <f t="shared" ca="1" si="305"/>
        <v>0.68367371538668242</v>
      </c>
      <c r="EX157" s="52">
        <f t="shared" ca="1" si="306"/>
        <v>0.66519172246552127</v>
      </c>
      <c r="EY157" s="52">
        <f t="shared" ca="1" si="307"/>
        <v>0.65834975741577573</v>
      </c>
      <c r="EZ157" s="52">
        <f t="shared" ca="1" si="308"/>
        <v>0.66182952639601011</v>
      </c>
      <c r="FA157" s="52">
        <f t="shared" ca="1" si="309"/>
        <v>0.67177569654634262</v>
      </c>
      <c r="FB157" s="52">
        <f t="shared" ca="1" si="310"/>
        <v>0.68889910473382365</v>
      </c>
      <c r="FC157" s="52">
        <f t="shared" ca="1" si="311"/>
        <v>0.71210631056973372</v>
      </c>
      <c r="FD157" s="52">
        <f t="shared" ca="1" si="312"/>
        <v>0.74865057577273131</v>
      </c>
      <c r="FE157" s="52">
        <f t="shared" ca="1" si="313"/>
        <v>0.79972278360051341</v>
      </c>
      <c r="FF157" s="52">
        <f t="shared" ca="1" si="314"/>
        <v>0.85716173077827584</v>
      </c>
      <c r="FG157" s="52">
        <f t="shared" ca="1" si="315"/>
        <v>0.91483821676577626</v>
      </c>
      <c r="FH157" s="52">
        <f t="shared" ca="1" si="316"/>
        <v>0.971801909793371</v>
      </c>
      <c r="FI157" s="52">
        <f t="shared" ca="1" si="317"/>
        <v>0.9699642546449474</v>
      </c>
      <c r="FK157" s="52">
        <f t="shared" ca="1" si="318"/>
        <v>0.985038715912953</v>
      </c>
      <c r="FL157" s="59">
        <f t="shared" ca="1" si="319"/>
        <v>13</v>
      </c>
      <c r="FM157" s="59" t="str">
        <f t="shared" ca="1" si="320"/>
        <v>Slope</v>
      </c>
      <c r="FN157" s="52">
        <f t="shared" ca="1" si="321"/>
        <v>0.6</v>
      </c>
      <c r="FP157" s="52">
        <f t="shared" ca="1" si="322"/>
        <v>0.54753484384081907</v>
      </c>
      <c r="FQ157" s="52">
        <f t="shared" ca="1" si="323"/>
        <v>0.54124708161153823</v>
      </c>
      <c r="FR157" s="52">
        <f t="shared" ca="1" si="324"/>
        <v>0.52913308902976008</v>
      </c>
      <c r="FS157" s="52">
        <f t="shared" ca="1" si="325"/>
        <v>0.5184906801594259</v>
      </c>
      <c r="FT157" s="52">
        <f t="shared" ca="1" si="326"/>
        <v>0.51046929729777202</v>
      </c>
      <c r="FU157" s="52">
        <f t="shared" ca="1" si="327"/>
        <v>0.50342829954461854</v>
      </c>
      <c r="FV157" s="52">
        <f t="shared" ca="1" si="328"/>
        <v>0.4968092482992536</v>
      </c>
      <c r="FW157" s="52">
        <f t="shared" ca="1" si="329"/>
        <v>0.48844105236708213</v>
      </c>
      <c r="FX157" s="52">
        <f t="shared" ca="1" si="330"/>
        <v>0.48411455296302341</v>
      </c>
      <c r="FY157" s="52">
        <f t="shared" ca="1" si="331"/>
        <v>0.48567770242599495</v>
      </c>
      <c r="FZ157" s="52">
        <f t="shared" ca="1" si="332"/>
        <v>0.49342544203819649</v>
      </c>
      <c r="GA157" s="52">
        <f t="shared" ca="1" si="333"/>
        <v>0.50503613292171423</v>
      </c>
      <c r="GB157" s="52">
        <f t="shared" ca="1" si="334"/>
        <v>0.52020419564206855</v>
      </c>
      <c r="GC157" s="52">
        <f t="shared" ca="1" si="335"/>
        <v>0.52834623863765096</v>
      </c>
      <c r="GD157" s="52">
        <f t="shared" ca="1" si="336"/>
        <v>0.48750503751630958</v>
      </c>
      <c r="GE157" s="52">
        <f t="shared" ca="1" si="337"/>
        <v>0.44928107438426829</v>
      </c>
      <c r="GF157" s="52">
        <f t="shared" ca="1" si="338"/>
        <v>0.4178366830070247</v>
      </c>
      <c r="GG157" s="52">
        <f t="shared" ca="1" si="339"/>
        <v>0.39303730044124807</v>
      </c>
      <c r="GH157" s="52">
        <f t="shared" ca="1" si="340"/>
        <v>0.37233568290667191</v>
      </c>
      <c r="GI157" s="52">
        <f t="shared" ca="1" si="341"/>
        <v>0.35506390748850708</v>
      </c>
      <c r="GJ157" s="52">
        <f t="shared" ca="1" si="342"/>
        <v>0.34167214136081414</v>
      </c>
      <c r="GK157" s="52">
        <f t="shared" ca="1" si="343"/>
        <v>0.33172095324311446</v>
      </c>
      <c r="GL157" s="52">
        <f t="shared" ca="1" si="344"/>
        <v>0.32392523218211422</v>
      </c>
      <c r="GM157" s="52">
        <f t="shared" ca="1" si="345"/>
        <v>0.31852192380016342</v>
      </c>
      <c r="GN157" s="52">
        <f t="shared" ca="1" si="346"/>
        <v>0.31514654796768898</v>
      </c>
      <c r="GO157" s="52">
        <f t="shared" ca="1" si="347"/>
        <v>0.31621685859091042</v>
      </c>
      <c r="GP157" s="52">
        <f t="shared" ca="1" si="348"/>
        <v>0.32212981675572666</v>
      </c>
      <c r="GQ157" s="52">
        <f t="shared" ca="1" si="349"/>
        <v>0.33016502137053638</v>
      </c>
      <c r="GR157" s="52">
        <f t="shared" ca="1" si="350"/>
        <v>0.33827940558859204</v>
      </c>
      <c r="GS157" s="52">
        <f t="shared" ca="1" si="351"/>
        <v>0.34615619215334587</v>
      </c>
      <c r="GT157" s="52">
        <f t="shared" ca="1" si="352"/>
        <v>0.33443252932609357</v>
      </c>
      <c r="GV157" s="52">
        <f t="shared" ca="1" si="353"/>
        <v>0.54753484384081907</v>
      </c>
      <c r="GW157" s="59">
        <f t="shared" ca="1" si="354"/>
        <v>0</v>
      </c>
      <c r="GX157" s="52">
        <f t="shared" ca="1" si="355"/>
        <v>0.64260453152245722</v>
      </c>
      <c r="GY157" s="52" t="str">
        <f t="shared" ca="1" si="356"/>
        <v>Slope</v>
      </c>
      <c r="GZ157" s="52">
        <f t="shared" ca="1" si="357"/>
        <v>1</v>
      </c>
      <c r="HB157" s="58">
        <f t="shared" si="358"/>
        <v>5.03442361950874E-3</v>
      </c>
      <c r="HC157" s="58"/>
      <c r="HE157" s="52">
        <f t="shared" si="359"/>
        <v>0.97507960308343178</v>
      </c>
      <c r="HF157" s="52">
        <f t="shared" si="360"/>
        <v>0</v>
      </c>
      <c r="HH157" s="52">
        <f t="shared" ca="1" si="361"/>
        <v>0.64260453152245722</v>
      </c>
      <c r="HI157" s="52" t="str">
        <f t="shared" ca="1" si="362"/>
        <v>Slope</v>
      </c>
      <c r="HJ157" s="59">
        <f t="shared" ca="1" si="363"/>
        <v>2</v>
      </c>
      <c r="HK157" s="52">
        <f t="shared" ca="1" si="364"/>
        <v>1</v>
      </c>
      <c r="HL157" s="52">
        <f t="shared" si="365"/>
        <v>0</v>
      </c>
      <c r="HM157" s="52">
        <f t="shared" si="366"/>
        <v>20</v>
      </c>
      <c r="HN157" s="52">
        <f t="shared" si="367"/>
        <v>-20</v>
      </c>
      <c r="HP157" s="52">
        <f t="shared" si="375"/>
        <v>8.5340481251478201E-4</v>
      </c>
      <c r="HR157" s="52">
        <f t="shared" si="368"/>
        <v>1.3640205174658427E-4</v>
      </c>
      <c r="HS157">
        <f t="shared" si="369"/>
        <v>2.2300505741485841E-3</v>
      </c>
    </row>
    <row r="158" spans="1:227" x14ac:dyDescent="0.2">
      <c r="A158" s="45">
        <v>120</v>
      </c>
      <c r="B158" s="35">
        <f t="shared" si="214"/>
        <v>1.3773148148148165E-2</v>
      </c>
      <c r="C158" s="28">
        <v>0.503442361950874</v>
      </c>
      <c r="D158" s="95">
        <v>0</v>
      </c>
      <c r="E158" s="95">
        <v>999999</v>
      </c>
      <c r="F158" s="37">
        <f t="shared" si="379"/>
        <v>166666.5</v>
      </c>
      <c r="G158" s="38">
        <f t="shared" si="382"/>
        <v>0</v>
      </c>
      <c r="H158" s="102">
        <v>20</v>
      </c>
      <c r="I158" s="102">
        <v>2000</v>
      </c>
      <c r="J158" s="28">
        <v>1.3974635303020499</v>
      </c>
      <c r="K158" s="126">
        <f t="shared" si="383"/>
        <v>1.3974635303020498E-2</v>
      </c>
      <c r="L158" s="30">
        <f t="shared" si="380"/>
        <v>1.3974635303020498E-2</v>
      </c>
      <c r="M158" s="101">
        <f t="shared" si="381"/>
        <v>0.503442361950874</v>
      </c>
      <c r="N158" s="103">
        <f t="shared" si="215"/>
        <v>4.4701058417558797E-4</v>
      </c>
      <c r="AD158" s="52">
        <f t="shared" ca="1" si="384"/>
        <v>0.97412931281675397</v>
      </c>
      <c r="AE158" s="52">
        <f t="shared" ca="1" si="384"/>
        <v>1</v>
      </c>
      <c r="AF158" s="52">
        <f t="shared" ca="1" si="384"/>
        <v>0.97488820975292612</v>
      </c>
      <c r="AG158" s="52">
        <f t="shared" ca="1" si="207"/>
        <v>0.91362811951110945</v>
      </c>
      <c r="AH158" s="52">
        <f t="shared" ca="1" si="207"/>
        <v>0.82664299251247553</v>
      </c>
      <c r="AI158" s="52">
        <f t="shared" ca="1" si="207"/>
        <v>0.72574274294883145</v>
      </c>
      <c r="AJ158" s="52">
        <f t="shared" ca="1" si="207"/>
        <v>0.61177481080153617</v>
      </c>
      <c r="AK158" s="52">
        <f t="shared" ca="1" si="208"/>
        <v>0.49150207995711498</v>
      </c>
      <c r="AL158" s="52">
        <f t="shared" ca="1" si="208"/>
        <v>0.36364544996932874</v>
      </c>
      <c r="AM158" s="52">
        <f t="shared" ca="1" si="208"/>
        <v>0.2281143984330645</v>
      </c>
      <c r="AN158" s="52">
        <f t="shared" ca="1" si="208"/>
        <v>8.327762072874792E-2</v>
      </c>
      <c r="AO158" s="52">
        <f t="shared" ca="1" si="209"/>
        <v>-7.2516987435284563E-2</v>
      </c>
      <c r="AP158" s="52">
        <f t="shared" ca="1" si="209"/>
        <v>-0.23524665741396508</v>
      </c>
      <c r="AQ158" s="52">
        <f t="shared" ca="1" si="209"/>
        <v>-0.39652874049861608</v>
      </c>
      <c r="AR158" s="52">
        <f t="shared" ca="1" si="209"/>
        <v>-0.55413120765471158</v>
      </c>
      <c r="AS158" s="52">
        <f t="shared" ca="1" si="210"/>
        <v>-0.69408721765042947</v>
      </c>
      <c r="AT158" s="52">
        <f t="shared" ca="1" si="210"/>
        <v>-0.78572424840053012</v>
      </c>
      <c r="AU158" s="52">
        <f t="shared" ca="1" si="210"/>
        <v>-0.83067393404056167</v>
      </c>
      <c r="AV158" s="52">
        <f t="shared" ca="1" si="210"/>
        <v>-0.84669111582609968</v>
      </c>
      <c r="AW158" s="52">
        <f t="shared" ca="1" si="211"/>
        <v>-0.84012486749306081</v>
      </c>
      <c r="AX158" s="52">
        <f t="shared" ca="1" si="211"/>
        <v>-0.81674998067945326</v>
      </c>
      <c r="AY158" s="52">
        <f t="shared" ca="1" si="211"/>
        <v>-0.78565552025024687</v>
      </c>
      <c r="AZ158" s="52">
        <f t="shared" ca="1" si="211"/>
        <v>-0.75469023704628868</v>
      </c>
      <c r="BA158" s="52">
        <f t="shared" ca="1" si="212"/>
        <v>-0.71730275809479571</v>
      </c>
      <c r="BB158" s="52">
        <f t="shared" ca="1" si="212"/>
        <v>-0.66078624949429177</v>
      </c>
      <c r="BC158" s="52">
        <f t="shared" ca="1" si="212"/>
        <v>-0.57399403274601923</v>
      </c>
      <c r="BD158" s="52">
        <f t="shared" ca="1" si="212"/>
        <v>-0.45229539723826967</v>
      </c>
      <c r="BE158" s="52">
        <f t="shared" ca="1" si="213"/>
        <v>-0.28158754595580227</v>
      </c>
      <c r="BF158" s="52">
        <f t="shared" ca="1" si="213"/>
        <v>-7.2042052528378184E-2</v>
      </c>
      <c r="BG158" s="52">
        <f t="shared" ca="1" si="213"/>
        <v>0.14364506099571925</v>
      </c>
      <c r="BH158" s="52">
        <f t="shared" ca="1" si="213"/>
        <v>0.33108933679071045</v>
      </c>
      <c r="BJ158" s="52">
        <f t="shared" si="217"/>
        <v>6.9873176515102497E-4</v>
      </c>
      <c r="BK158" s="52">
        <f t="shared" si="218"/>
        <v>-3.7945562306671379E-3</v>
      </c>
      <c r="BL158" s="52">
        <f t="shared" si="219"/>
        <v>-1.8972781153335692E-4</v>
      </c>
      <c r="BM158" s="52">
        <f t="shared" si="220"/>
        <v>-1.8972781153335692E-4</v>
      </c>
      <c r="BN158" s="52">
        <f t="shared" si="221"/>
        <v>0</v>
      </c>
      <c r="BO158" s="52">
        <f t="shared" si="222"/>
        <v>0</v>
      </c>
      <c r="BP158" s="52">
        <f t="shared" si="223"/>
        <v>2.2321421771028653E-3</v>
      </c>
      <c r="BQ158" s="52">
        <f t="shared" si="224"/>
        <v>0.05</v>
      </c>
      <c r="BS158" s="52">
        <f t="shared" ca="1" si="225"/>
        <v>-0.37644697865471255</v>
      </c>
      <c r="BT158" s="52">
        <f t="shared" ca="1" si="226"/>
        <v>-0.37945562306671377</v>
      </c>
      <c r="BU158" s="52">
        <f t="shared" ca="1" si="227"/>
        <v>-0.378049516344383</v>
      </c>
      <c r="BV158" s="52">
        <f t="shared" ca="1" si="228"/>
        <v>-0.36878033159601137</v>
      </c>
      <c r="BW158" s="52">
        <f t="shared" ca="1" si="229"/>
        <v>-0.3565699915221382</v>
      </c>
      <c r="BX158" s="52">
        <f t="shared" ca="1" si="230"/>
        <v>-0.34309381192489985</v>
      </c>
      <c r="BY158" s="52">
        <f t="shared" ca="1" si="231"/>
        <v>-0.33486506638808106</v>
      </c>
      <c r="BZ158" s="52">
        <f t="shared" ca="1" si="232"/>
        <v>-0.3145112312669236</v>
      </c>
      <c r="CA158" s="52">
        <f t="shared" ca="1" si="233"/>
        <v>-0.27648844954467588</v>
      </c>
      <c r="CB158" s="52">
        <f t="shared" ca="1" si="234"/>
        <v>-0.21991189737473774</v>
      </c>
      <c r="CC158" s="52">
        <f t="shared" ca="1" si="235"/>
        <v>-0.1517464913908512</v>
      </c>
      <c r="CD158" s="52">
        <f t="shared" ca="1" si="236"/>
        <v>-7.2908969896454956E-2</v>
      </c>
      <c r="CE158" s="52">
        <f t="shared" ca="1" si="237"/>
        <v>1.4773060597719686E-2</v>
      </c>
      <c r="CF158" s="52">
        <f t="shared" ca="1" si="238"/>
        <v>0.10396333062841048</v>
      </c>
      <c r="CG158" s="52">
        <f t="shared" ca="1" si="239"/>
        <v>0.1853018866912011</v>
      </c>
      <c r="CH158" s="52">
        <f t="shared" ca="1" si="240"/>
        <v>0.24630172748959833</v>
      </c>
      <c r="CI158" s="52">
        <f t="shared" ca="1" si="241"/>
        <v>0.28736654185359517</v>
      </c>
      <c r="CJ158" s="52">
        <f t="shared" ca="1" si="242"/>
        <v>0.31613806112399023</v>
      </c>
      <c r="CK158" s="52">
        <f t="shared" ca="1" si="243"/>
        <v>0.33462005404515133</v>
      </c>
      <c r="CL158" s="52">
        <f t="shared" ca="1" si="244"/>
        <v>0.34146201909489693</v>
      </c>
      <c r="CM158" s="52">
        <f t="shared" ca="1" si="245"/>
        <v>0.33798225011466249</v>
      </c>
      <c r="CN158" s="52">
        <f t="shared" ca="1" si="246"/>
        <v>0.3280360799643301</v>
      </c>
      <c r="CO158" s="52">
        <f t="shared" ca="1" si="247"/>
        <v>0.310912671776849</v>
      </c>
      <c r="CP158" s="52">
        <f t="shared" ca="1" si="248"/>
        <v>0.28770546594093893</v>
      </c>
      <c r="CQ158" s="52">
        <f t="shared" ca="1" si="249"/>
        <v>0.25116120073794129</v>
      </c>
      <c r="CR158" s="52">
        <f t="shared" ca="1" si="250"/>
        <v>0.20008899291015925</v>
      </c>
      <c r="CS158" s="52">
        <f t="shared" ca="1" si="251"/>
        <v>0.14265004573239679</v>
      </c>
      <c r="CT158" s="52">
        <f t="shared" ca="1" si="252"/>
        <v>8.497355974489644E-2</v>
      </c>
      <c r="CU158" s="52">
        <f t="shared" ca="1" si="253"/>
        <v>2.8009866717301629E-2</v>
      </c>
      <c r="CV158" s="52">
        <f t="shared" ca="1" si="254"/>
        <v>-3.0223968844379993E-2</v>
      </c>
      <c r="CW158" s="52">
        <f t="shared" ca="1" si="255"/>
        <v>-9.2540313752608294E-2</v>
      </c>
      <c r="CY158" s="51" t="str">
        <f t="shared" ca="1" si="256"/>
        <v>Slope</v>
      </c>
      <c r="CZ158" s="51" t="str">
        <f t="shared" ca="1" si="257"/>
        <v>Slope</v>
      </c>
      <c r="DA158" s="51" t="str">
        <f t="shared" ca="1" si="258"/>
        <v>Slope</v>
      </c>
      <c r="DB158" s="51" t="str">
        <f t="shared" ca="1" si="259"/>
        <v>Slope</v>
      </c>
      <c r="DC158" s="51" t="str">
        <f t="shared" ca="1" si="260"/>
        <v>Slope</v>
      </c>
      <c r="DD158" s="51" t="str">
        <f t="shared" ca="1" si="261"/>
        <v>Slope</v>
      </c>
      <c r="DE158" s="51" t="str">
        <f t="shared" ca="1" si="262"/>
        <v>Slope</v>
      </c>
      <c r="DF158" s="51" t="str">
        <f t="shared" ca="1" si="263"/>
        <v>Slope</v>
      </c>
      <c r="DG158" s="51" t="str">
        <f t="shared" ca="1" si="264"/>
        <v>Slope</v>
      </c>
      <c r="DH158" s="51" t="str">
        <f t="shared" ca="1" si="265"/>
        <v>Slope</v>
      </c>
      <c r="DI158" s="51" t="str">
        <f t="shared" ca="1" si="266"/>
        <v>Slope</v>
      </c>
      <c r="DJ158" s="51" t="str">
        <f t="shared" ca="1" si="267"/>
        <v>Slope</v>
      </c>
      <c r="DK158" s="51" t="str">
        <f t="shared" ca="1" si="268"/>
        <v>Slope</v>
      </c>
      <c r="DL158" s="51" t="str">
        <f t="shared" ca="1" si="269"/>
        <v>Slope</v>
      </c>
      <c r="DM158" s="51" t="str">
        <f t="shared" ca="1" si="270"/>
        <v>Slope</v>
      </c>
      <c r="DN158" s="51" t="str">
        <f t="shared" ca="1" si="271"/>
        <v>Slope</v>
      </c>
      <c r="DO158" s="51" t="str">
        <f t="shared" ca="1" si="272"/>
        <v>Slope</v>
      </c>
      <c r="DP158" s="51" t="str">
        <f t="shared" ca="1" si="273"/>
        <v>Slope</v>
      </c>
      <c r="DQ158" s="51" t="str">
        <f t="shared" ca="1" si="274"/>
        <v>Slope</v>
      </c>
      <c r="DR158" s="51" t="str">
        <f t="shared" ca="1" si="275"/>
        <v>Slope</v>
      </c>
      <c r="DS158" s="51" t="str">
        <f t="shared" ca="1" si="276"/>
        <v>Slope</v>
      </c>
      <c r="DT158" s="51" t="str">
        <f t="shared" ca="1" si="277"/>
        <v>Slope</v>
      </c>
      <c r="DU158" s="51" t="str">
        <f t="shared" ca="1" si="278"/>
        <v>Slope</v>
      </c>
      <c r="DV158" s="51" t="str">
        <f t="shared" ca="1" si="279"/>
        <v>Slope</v>
      </c>
      <c r="DW158" s="51" t="str">
        <f t="shared" ca="1" si="280"/>
        <v>Slope</v>
      </c>
      <c r="DX158" s="51" t="str">
        <f t="shared" ca="1" si="281"/>
        <v>Slope</v>
      </c>
      <c r="DY158" s="51" t="str">
        <f t="shared" ca="1" si="282"/>
        <v>Slope</v>
      </c>
      <c r="DZ158" s="51" t="str">
        <f t="shared" ca="1" si="283"/>
        <v>Slope</v>
      </c>
      <c r="EA158" s="51" t="str">
        <f t="shared" ca="1" si="284"/>
        <v>Slope</v>
      </c>
      <c r="EB158" s="51" t="str">
        <f t="shared" ca="1" si="285"/>
        <v>Slope</v>
      </c>
      <c r="EC158" s="51" t="str">
        <f t="shared" ca="1" si="286"/>
        <v>Slope</v>
      </c>
      <c r="EE158" s="52">
        <f t="shared" ca="1" si="287"/>
        <v>0.62374274915682082</v>
      </c>
      <c r="EF158" s="52">
        <f t="shared" ca="1" si="288"/>
        <v>0.6207341047448196</v>
      </c>
      <c r="EG158" s="52">
        <f t="shared" ca="1" si="289"/>
        <v>0.62214021146715037</v>
      </c>
      <c r="EH158" s="52">
        <f t="shared" ca="1" si="290"/>
        <v>0.63140939621552206</v>
      </c>
      <c r="EI158" s="52">
        <f t="shared" ca="1" si="291"/>
        <v>0.64361973628939517</v>
      </c>
      <c r="EJ158" s="52">
        <f t="shared" ca="1" si="292"/>
        <v>0.65709591588663352</v>
      </c>
      <c r="EK158" s="52">
        <f t="shared" ca="1" si="293"/>
        <v>0.66532466142345226</v>
      </c>
      <c r="EL158" s="52">
        <f t="shared" ca="1" si="294"/>
        <v>0.68567849654460977</v>
      </c>
      <c r="EM158" s="52">
        <f t="shared" ca="1" si="295"/>
        <v>0.72370127826685748</v>
      </c>
      <c r="EN158" s="52">
        <f t="shared" ca="1" si="296"/>
        <v>0.78027783043679566</v>
      </c>
      <c r="EO158" s="52">
        <f t="shared" ca="1" si="297"/>
        <v>0.8484432364206822</v>
      </c>
      <c r="EP158" s="52">
        <f t="shared" ca="1" si="298"/>
        <v>0.92728075791507836</v>
      </c>
      <c r="EQ158" s="52">
        <f t="shared" ca="1" si="299"/>
        <v>0.98503721159074697</v>
      </c>
      <c r="ER158" s="52">
        <f t="shared" ca="1" si="300"/>
        <v>0.89584694156005618</v>
      </c>
      <c r="ES158" s="52">
        <f t="shared" ca="1" si="301"/>
        <v>0.81450838549726556</v>
      </c>
      <c r="ET158" s="52">
        <f t="shared" ca="1" si="302"/>
        <v>0.7535085446988683</v>
      </c>
      <c r="EU158" s="52">
        <f t="shared" ca="1" si="303"/>
        <v>0.71244373033487141</v>
      </c>
      <c r="EV158" s="52">
        <f t="shared" ca="1" si="304"/>
        <v>0.6836722110644764</v>
      </c>
      <c r="EW158" s="52">
        <f t="shared" ca="1" si="305"/>
        <v>0.66519021814331536</v>
      </c>
      <c r="EX158" s="52">
        <f t="shared" ca="1" si="306"/>
        <v>0.6583482530935697</v>
      </c>
      <c r="EY158" s="52">
        <f t="shared" ca="1" si="307"/>
        <v>0.6618280220738042</v>
      </c>
      <c r="EZ158" s="52">
        <f t="shared" ca="1" si="308"/>
        <v>0.67177419222413648</v>
      </c>
      <c r="FA158" s="52">
        <f t="shared" ca="1" si="309"/>
        <v>0.68889760041161763</v>
      </c>
      <c r="FB158" s="52">
        <f t="shared" ca="1" si="310"/>
        <v>0.7121048062475277</v>
      </c>
      <c r="FC158" s="52">
        <f t="shared" ca="1" si="311"/>
        <v>0.74864907145052539</v>
      </c>
      <c r="FD158" s="52">
        <f t="shared" ca="1" si="312"/>
        <v>0.79972127927830738</v>
      </c>
      <c r="FE158" s="52">
        <f t="shared" ca="1" si="313"/>
        <v>0.85716022645606982</v>
      </c>
      <c r="FF158" s="52">
        <f t="shared" ca="1" si="314"/>
        <v>0.91483671244357023</v>
      </c>
      <c r="FG158" s="52">
        <f t="shared" ca="1" si="315"/>
        <v>0.97180040547116497</v>
      </c>
      <c r="FH158" s="52">
        <f t="shared" ca="1" si="316"/>
        <v>0.96996575896715331</v>
      </c>
      <c r="FI158" s="52">
        <f t="shared" ca="1" si="317"/>
        <v>0.90764941405892507</v>
      </c>
      <c r="FK158" s="52">
        <f t="shared" ca="1" si="318"/>
        <v>0.98503721159074697</v>
      </c>
      <c r="FL158" s="59">
        <f t="shared" ca="1" si="319"/>
        <v>12</v>
      </c>
      <c r="FM158" s="59" t="str">
        <f t="shared" ca="1" si="320"/>
        <v>Slope</v>
      </c>
      <c r="FN158" s="52">
        <f t="shared" ca="1" si="321"/>
        <v>0.6333333333333333</v>
      </c>
      <c r="FP158" s="52">
        <f t="shared" ca="1" si="322"/>
        <v>0.54124758305227361</v>
      </c>
      <c r="FQ158" s="52">
        <f t="shared" ca="1" si="323"/>
        <v>0.54024470158160653</v>
      </c>
      <c r="FR158" s="52">
        <f t="shared" ca="1" si="324"/>
        <v>0.52960229271127224</v>
      </c>
      <c r="FS158" s="52">
        <f t="shared" ca="1" si="325"/>
        <v>0.52158090984961847</v>
      </c>
      <c r="FT158" s="52">
        <f t="shared" ca="1" si="326"/>
        <v>0.5145399120964651</v>
      </c>
      <c r="FU158" s="52">
        <f t="shared" ca="1" si="327"/>
        <v>0.5079208608511</v>
      </c>
      <c r="FV158" s="52">
        <f t="shared" ca="1" si="328"/>
        <v>0.49955266491892852</v>
      </c>
      <c r="FW158" s="52">
        <f t="shared" ca="1" si="329"/>
        <v>0.49522616551486992</v>
      </c>
      <c r="FX158" s="52">
        <f t="shared" ca="1" si="330"/>
        <v>0.49678931497784135</v>
      </c>
      <c r="FY158" s="52">
        <f t="shared" ca="1" si="331"/>
        <v>0.50453705459004294</v>
      </c>
      <c r="FZ158" s="52">
        <f t="shared" ca="1" si="332"/>
        <v>0.51614774547356068</v>
      </c>
      <c r="GA158" s="52">
        <f t="shared" ca="1" si="333"/>
        <v>0.531315808193915</v>
      </c>
      <c r="GB158" s="52">
        <f t="shared" ca="1" si="334"/>
        <v>0.53945684830802665</v>
      </c>
      <c r="GC158" s="52">
        <f t="shared" ca="1" si="335"/>
        <v>0.49861564718668538</v>
      </c>
      <c r="GD158" s="52">
        <f t="shared" ca="1" si="336"/>
        <v>0.46039168405464403</v>
      </c>
      <c r="GE158" s="52">
        <f t="shared" ca="1" si="337"/>
        <v>0.4289472926774005</v>
      </c>
      <c r="GF158" s="52">
        <f t="shared" ca="1" si="338"/>
        <v>0.40414791011162376</v>
      </c>
      <c r="GG158" s="52">
        <f t="shared" ca="1" si="339"/>
        <v>0.38344629257704765</v>
      </c>
      <c r="GH158" s="52">
        <f t="shared" ca="1" si="340"/>
        <v>0.36617451715888288</v>
      </c>
      <c r="GI158" s="52">
        <f t="shared" ca="1" si="341"/>
        <v>0.35278275103118989</v>
      </c>
      <c r="GJ158" s="52">
        <f t="shared" ca="1" si="342"/>
        <v>0.34283156291349026</v>
      </c>
      <c r="GK158" s="52">
        <f t="shared" ca="1" si="343"/>
        <v>0.33503584185248991</v>
      </c>
      <c r="GL158" s="52">
        <f t="shared" ca="1" si="344"/>
        <v>0.32963253347053922</v>
      </c>
      <c r="GM158" s="52">
        <f t="shared" ca="1" si="345"/>
        <v>0.32625715763806479</v>
      </c>
      <c r="GN158" s="52">
        <f t="shared" ca="1" si="346"/>
        <v>0.32732746826128623</v>
      </c>
      <c r="GO158" s="52">
        <f t="shared" ca="1" si="347"/>
        <v>0.33324042642610241</v>
      </c>
      <c r="GP158" s="52">
        <f t="shared" ca="1" si="348"/>
        <v>0.34127563104091213</v>
      </c>
      <c r="GQ158" s="52">
        <f t="shared" ca="1" si="349"/>
        <v>0.34939001525896785</v>
      </c>
      <c r="GR158" s="52">
        <f t="shared" ca="1" si="350"/>
        <v>0.35726680182372161</v>
      </c>
      <c r="GS158" s="52">
        <f t="shared" ca="1" si="351"/>
        <v>0.34554414187793997</v>
      </c>
      <c r="GT158" s="52">
        <f t="shared" ca="1" si="352"/>
        <v>0.31366091579741945</v>
      </c>
      <c r="GV158" s="52">
        <f t="shared" ca="1" si="353"/>
        <v>0.54124758305227361</v>
      </c>
      <c r="GW158" s="59">
        <f t="shared" ca="1" si="354"/>
        <v>0</v>
      </c>
      <c r="GX158" s="52">
        <f t="shared" ca="1" si="355"/>
        <v>0.62374274915682082</v>
      </c>
      <c r="GY158" s="52" t="str">
        <f t="shared" ca="1" si="356"/>
        <v>Slope</v>
      </c>
      <c r="GZ158" s="52">
        <f t="shared" ca="1" si="357"/>
        <v>1</v>
      </c>
      <c r="HB158" s="58">
        <f t="shared" si="358"/>
        <v>1.3974635303020498E-2</v>
      </c>
      <c r="HC158" s="58"/>
      <c r="HE158" s="52">
        <f t="shared" si="359"/>
        <v>0.93082555525004851</v>
      </c>
      <c r="HF158" s="52">
        <f t="shared" si="360"/>
        <v>0</v>
      </c>
      <c r="HH158" s="52">
        <f t="shared" ca="1" si="361"/>
        <v>0.62374274915682082</v>
      </c>
      <c r="HI158" s="52" t="str">
        <f t="shared" ca="1" si="362"/>
        <v>Slope</v>
      </c>
      <c r="HJ158" s="59">
        <f t="shared" ca="1" si="363"/>
        <v>2</v>
      </c>
      <c r="HK158" s="52">
        <f t="shared" ca="1" si="364"/>
        <v>1</v>
      </c>
      <c r="HL158" s="52">
        <f t="shared" si="365"/>
        <v>0</v>
      </c>
      <c r="HM158" s="52">
        <f t="shared" si="366"/>
        <v>20</v>
      </c>
      <c r="HN158" s="52">
        <f t="shared" si="367"/>
        <v>-20</v>
      </c>
      <c r="HP158" s="52">
        <f t="shared" si="375"/>
        <v>4.4701058417558797E-4</v>
      </c>
      <c r="HR158" s="52">
        <f t="shared" si="368"/>
        <v>1.3265877826576381E-4</v>
      </c>
      <c r="HS158">
        <f t="shared" si="369"/>
        <v>2.2321421771028653E-3</v>
      </c>
    </row>
    <row r="159" spans="1:227" x14ac:dyDescent="0.2">
      <c r="A159" s="45">
        <v>121</v>
      </c>
      <c r="B159" s="35">
        <f t="shared" si="214"/>
        <v>1.3888888888888905E-2</v>
      </c>
      <c r="C159" s="28">
        <v>1.3974635303020499</v>
      </c>
      <c r="D159" s="95">
        <v>0</v>
      </c>
      <c r="E159" s="95">
        <v>999999</v>
      </c>
      <c r="F159" s="37">
        <f t="shared" si="379"/>
        <v>166666.5</v>
      </c>
      <c r="G159" s="38">
        <f t="shared" si="382"/>
        <v>0</v>
      </c>
      <c r="H159" s="102">
        <v>20</v>
      </c>
      <c r="I159" s="102">
        <v>2000</v>
      </c>
      <c r="J159" s="28">
        <v>2.1189966797828701</v>
      </c>
      <c r="K159" s="126">
        <f t="shared" si="383"/>
        <v>2.1189966797828703E-2</v>
      </c>
      <c r="L159" s="30">
        <f t="shared" si="380"/>
        <v>2.1189966797828703E-2</v>
      </c>
      <c r="M159" s="101">
        <f t="shared" si="381"/>
        <v>1.3974635303020499</v>
      </c>
      <c r="N159" s="103">
        <f t="shared" si="215"/>
        <v>3.6076657474040999E-4</v>
      </c>
      <c r="AD159" s="52">
        <f t="shared" ca="1" si="384"/>
        <v>0.97488820975292634</v>
      </c>
      <c r="AE159" s="52">
        <f t="shared" ca="1" si="384"/>
        <v>0.99999999999999967</v>
      </c>
      <c r="AF159" s="52">
        <f t="shared" ca="1" si="384"/>
        <v>0.97521334110986913</v>
      </c>
      <c r="AG159" s="52">
        <f t="shared" ca="1" si="207"/>
        <v>0.9141372902001651</v>
      </c>
      <c r="AH159" s="52">
        <f t="shared" ca="1" si="207"/>
        <v>0.82879549153745857</v>
      </c>
      <c r="AI159" s="52">
        <f t="shared" ca="1" si="207"/>
        <v>0.72564555631993766</v>
      </c>
      <c r="AJ159" s="52">
        <f t="shared" ca="1" si="207"/>
        <v>0.60998256179943511</v>
      </c>
      <c r="AK159" s="52">
        <f t="shared" ca="1" si="208"/>
        <v>0.48280011098782633</v>
      </c>
      <c r="AL159" s="52">
        <f t="shared" ca="1" si="208"/>
        <v>0.34531247238427626</v>
      </c>
      <c r="AM159" s="52">
        <f t="shared" ca="1" si="208"/>
        <v>0.19756612556281899</v>
      </c>
      <c r="AN159" s="52">
        <f t="shared" ca="1" si="208"/>
        <v>4.0372492000273166E-2</v>
      </c>
      <c r="AO159" s="52">
        <f t="shared" ca="1" si="209"/>
        <v>-0.12244931490849155</v>
      </c>
      <c r="AP159" s="52">
        <f t="shared" ca="1" si="209"/>
        <v>-0.28757741381476654</v>
      </c>
      <c r="AQ159" s="52">
        <f t="shared" ca="1" si="209"/>
        <v>-0.4549164117480165</v>
      </c>
      <c r="AR159" s="52">
        <f t="shared" ca="1" si="209"/>
        <v>-0.60946056216413291</v>
      </c>
      <c r="AS159" s="52">
        <f t="shared" ca="1" si="210"/>
        <v>-0.72291929343340322</v>
      </c>
      <c r="AT159" s="52">
        <f t="shared" ca="1" si="210"/>
        <v>-0.79373061294607439</v>
      </c>
      <c r="AU159" s="52">
        <f t="shared" ca="1" si="210"/>
        <v>-0.83221229673234631</v>
      </c>
      <c r="AV159" s="52">
        <f t="shared" ca="1" si="210"/>
        <v>-0.84646100140432634</v>
      </c>
      <c r="AW159" s="52">
        <f t="shared" ca="1" si="211"/>
        <v>-0.84000037687408291</v>
      </c>
      <c r="AX159" s="52">
        <f t="shared" ca="1" si="211"/>
        <v>-0.81713936719631985</v>
      </c>
      <c r="AY159" s="52">
        <f t="shared" ca="1" si="211"/>
        <v>-0.78749742489484931</v>
      </c>
      <c r="AZ159" s="52">
        <f t="shared" ca="1" si="211"/>
        <v>-0.75869292004407507</v>
      </c>
      <c r="BA159" s="52">
        <f t="shared" ca="1" si="212"/>
        <v>-0.72194237220156932</v>
      </c>
      <c r="BB159" s="52">
        <f t="shared" ca="1" si="212"/>
        <v>-0.66503533452589247</v>
      </c>
      <c r="BC159" s="52">
        <f t="shared" ca="1" si="212"/>
        <v>-0.57601250469670306</v>
      </c>
      <c r="BD159" s="52">
        <f t="shared" ca="1" si="212"/>
        <v>-0.43375263068092157</v>
      </c>
      <c r="BE159" s="52">
        <f t="shared" ca="1" si="213"/>
        <v>-0.24089311980279624</v>
      </c>
      <c r="BF159" s="52">
        <f t="shared" ca="1" si="213"/>
        <v>-2.5526038178471235E-2</v>
      </c>
      <c r="BG159" s="52">
        <f t="shared" ca="1" si="213"/>
        <v>0.17601980255416944</v>
      </c>
      <c r="BH159" s="52">
        <f t="shared" ca="1" si="213"/>
        <v>0.33624152219449138</v>
      </c>
      <c r="BJ159" s="52">
        <f t="shared" si="217"/>
        <v>1.059498339891435E-3</v>
      </c>
      <c r="BK159" s="52">
        <f t="shared" si="218"/>
        <v>-3.7804951634438306E-3</v>
      </c>
      <c r="BL159" s="52">
        <f t="shared" si="219"/>
        <v>-1.8902475817219146E-4</v>
      </c>
      <c r="BM159" s="52">
        <f t="shared" si="220"/>
        <v>-1.8902475817219146E-4</v>
      </c>
      <c r="BN159" s="52">
        <f t="shared" si="221"/>
        <v>0</v>
      </c>
      <c r="BO159" s="52">
        <f t="shared" si="222"/>
        <v>0</v>
      </c>
      <c r="BP159" s="52">
        <f t="shared" si="223"/>
        <v>2.2306300606379087E-3</v>
      </c>
      <c r="BQ159" s="52">
        <f t="shared" si="224"/>
        <v>0.05</v>
      </c>
      <c r="BS159" s="52">
        <f t="shared" ca="1" si="225"/>
        <v>-0.37945562306671377</v>
      </c>
      <c r="BT159" s="52">
        <f t="shared" ca="1" si="226"/>
        <v>-0.378049516344383</v>
      </c>
      <c r="BU159" s="52">
        <f t="shared" ca="1" si="227"/>
        <v>-0.36878033159601137</v>
      </c>
      <c r="BV159" s="52">
        <f t="shared" ca="1" si="228"/>
        <v>-0.3565699915221382</v>
      </c>
      <c r="BW159" s="52">
        <f t="shared" ca="1" si="229"/>
        <v>-0.34309381192489985</v>
      </c>
      <c r="BX159" s="52">
        <f t="shared" ca="1" si="230"/>
        <v>-0.33486506638808106</v>
      </c>
      <c r="BY159" s="52">
        <f t="shared" ca="1" si="231"/>
        <v>-0.3145112312669236</v>
      </c>
      <c r="BZ159" s="52">
        <f t="shared" ca="1" si="232"/>
        <v>-0.27648844954467588</v>
      </c>
      <c r="CA159" s="52">
        <f t="shared" ca="1" si="233"/>
        <v>-0.21991189737473774</v>
      </c>
      <c r="CB159" s="52">
        <f t="shared" ca="1" si="234"/>
        <v>-0.1517464913908512</v>
      </c>
      <c r="CC159" s="52">
        <f t="shared" ca="1" si="235"/>
        <v>-7.2908969896454956E-2</v>
      </c>
      <c r="CD159" s="52">
        <f t="shared" ca="1" si="236"/>
        <v>1.4773060597719686E-2</v>
      </c>
      <c r="CE159" s="52">
        <f t="shared" ca="1" si="237"/>
        <v>0.10396333062841048</v>
      </c>
      <c r="CF159" s="52">
        <f t="shared" ca="1" si="238"/>
        <v>0.1853018866912011</v>
      </c>
      <c r="CG159" s="52">
        <f t="shared" ca="1" si="239"/>
        <v>0.24630172748959833</v>
      </c>
      <c r="CH159" s="52">
        <f t="shared" ca="1" si="240"/>
        <v>0.28736654185359517</v>
      </c>
      <c r="CI159" s="52">
        <f t="shared" ca="1" si="241"/>
        <v>0.31613806112399023</v>
      </c>
      <c r="CJ159" s="52">
        <f t="shared" ca="1" si="242"/>
        <v>0.33462005404515133</v>
      </c>
      <c r="CK159" s="52">
        <f t="shared" ca="1" si="243"/>
        <v>0.34146201909489693</v>
      </c>
      <c r="CL159" s="52">
        <f t="shared" ca="1" si="244"/>
        <v>0.33798225011466249</v>
      </c>
      <c r="CM159" s="52">
        <f t="shared" ca="1" si="245"/>
        <v>0.3280360799643301</v>
      </c>
      <c r="CN159" s="52">
        <f t="shared" ca="1" si="246"/>
        <v>0.310912671776849</v>
      </c>
      <c r="CO159" s="52">
        <f t="shared" ca="1" si="247"/>
        <v>0.28770546594093893</v>
      </c>
      <c r="CP159" s="52">
        <f t="shared" ca="1" si="248"/>
        <v>0.25116120073794129</v>
      </c>
      <c r="CQ159" s="52">
        <f t="shared" ca="1" si="249"/>
        <v>0.20008899291015925</v>
      </c>
      <c r="CR159" s="52">
        <f t="shared" ca="1" si="250"/>
        <v>0.14265004573239679</v>
      </c>
      <c r="CS159" s="52">
        <f t="shared" ca="1" si="251"/>
        <v>8.497355974489644E-2</v>
      </c>
      <c r="CT159" s="52">
        <f t="shared" ca="1" si="252"/>
        <v>2.8009866717301629E-2</v>
      </c>
      <c r="CU159" s="52">
        <f t="shared" ca="1" si="253"/>
        <v>-3.0223968844379993E-2</v>
      </c>
      <c r="CV159" s="52">
        <f t="shared" ca="1" si="254"/>
        <v>-9.2540313752608294E-2</v>
      </c>
      <c r="CW159" s="52">
        <f t="shared" ca="1" si="255"/>
        <v>-0.15476233274826109</v>
      </c>
      <c r="CY159" s="51" t="str">
        <f t="shared" ca="1" si="256"/>
        <v>Slope</v>
      </c>
      <c r="CZ159" s="51" t="str">
        <f t="shared" ca="1" si="257"/>
        <v>Slope</v>
      </c>
      <c r="DA159" s="51" t="str">
        <f t="shared" ca="1" si="258"/>
        <v>Slope</v>
      </c>
      <c r="DB159" s="51" t="str">
        <f t="shared" ca="1" si="259"/>
        <v>Slope</v>
      </c>
      <c r="DC159" s="51" t="str">
        <f t="shared" ca="1" si="260"/>
        <v>Slope</v>
      </c>
      <c r="DD159" s="51" t="str">
        <f t="shared" ca="1" si="261"/>
        <v>Slope</v>
      </c>
      <c r="DE159" s="51" t="str">
        <f t="shared" ca="1" si="262"/>
        <v>Slope</v>
      </c>
      <c r="DF159" s="51" t="str">
        <f t="shared" ca="1" si="263"/>
        <v>Slope</v>
      </c>
      <c r="DG159" s="51" t="str">
        <f t="shared" ca="1" si="264"/>
        <v>Slope</v>
      </c>
      <c r="DH159" s="51" t="str">
        <f t="shared" ca="1" si="265"/>
        <v>Slope</v>
      </c>
      <c r="DI159" s="51" t="str">
        <f t="shared" ca="1" si="266"/>
        <v>Slope</v>
      </c>
      <c r="DJ159" s="51" t="str">
        <f t="shared" ca="1" si="267"/>
        <v>Slope</v>
      </c>
      <c r="DK159" s="51" t="str">
        <f t="shared" ca="1" si="268"/>
        <v>Slope</v>
      </c>
      <c r="DL159" s="51" t="str">
        <f t="shared" ca="1" si="269"/>
        <v>Slope</v>
      </c>
      <c r="DM159" s="51" t="str">
        <f t="shared" ca="1" si="270"/>
        <v>Slope</v>
      </c>
      <c r="DN159" s="51" t="str">
        <f t="shared" ca="1" si="271"/>
        <v>Slope</v>
      </c>
      <c r="DO159" s="51" t="str">
        <f t="shared" ca="1" si="272"/>
        <v>Slope</v>
      </c>
      <c r="DP159" s="51" t="str">
        <f t="shared" ca="1" si="273"/>
        <v>Slope</v>
      </c>
      <c r="DQ159" s="51" t="str">
        <f t="shared" ca="1" si="274"/>
        <v>Slope</v>
      </c>
      <c r="DR159" s="51" t="str">
        <f t="shared" ca="1" si="275"/>
        <v>Slope</v>
      </c>
      <c r="DS159" s="51" t="str">
        <f t="shared" ca="1" si="276"/>
        <v>Slope</v>
      </c>
      <c r="DT159" s="51" t="str">
        <f t="shared" ca="1" si="277"/>
        <v>Slope</v>
      </c>
      <c r="DU159" s="51" t="str">
        <f t="shared" ca="1" si="278"/>
        <v>Slope</v>
      </c>
      <c r="DV159" s="51" t="str">
        <f t="shared" ca="1" si="279"/>
        <v>Slope</v>
      </c>
      <c r="DW159" s="51" t="str">
        <f t="shared" ca="1" si="280"/>
        <v>Slope</v>
      </c>
      <c r="DX159" s="51" t="str">
        <f t="shared" ca="1" si="281"/>
        <v>Slope</v>
      </c>
      <c r="DY159" s="51" t="str">
        <f t="shared" ca="1" si="282"/>
        <v>Slope</v>
      </c>
      <c r="DZ159" s="51" t="str">
        <f t="shared" ca="1" si="283"/>
        <v>Slope</v>
      </c>
      <c r="EA159" s="51" t="str">
        <f t="shared" ca="1" si="284"/>
        <v>Slope</v>
      </c>
      <c r="EB159" s="51" t="str">
        <f t="shared" ca="1" si="285"/>
        <v>Slope</v>
      </c>
      <c r="EC159" s="51" t="str">
        <f t="shared" ca="1" si="286"/>
        <v>Slope</v>
      </c>
      <c r="EE159" s="52">
        <f t="shared" ca="1" si="287"/>
        <v>0.62073340169145841</v>
      </c>
      <c r="EF159" s="52">
        <f t="shared" ca="1" si="288"/>
        <v>0.62213950841378918</v>
      </c>
      <c r="EG159" s="52">
        <f t="shared" ca="1" si="289"/>
        <v>0.63140869316216075</v>
      </c>
      <c r="EH159" s="52">
        <f t="shared" ca="1" si="290"/>
        <v>0.64361903323603398</v>
      </c>
      <c r="EI159" s="52">
        <f t="shared" ca="1" si="291"/>
        <v>0.65709521283327232</v>
      </c>
      <c r="EJ159" s="52">
        <f t="shared" ca="1" si="292"/>
        <v>0.66532395837009117</v>
      </c>
      <c r="EK159" s="52">
        <f t="shared" ca="1" si="293"/>
        <v>0.68567779349124858</v>
      </c>
      <c r="EL159" s="52">
        <f t="shared" ca="1" si="294"/>
        <v>0.72370057521349629</v>
      </c>
      <c r="EM159" s="52">
        <f t="shared" ca="1" si="295"/>
        <v>0.78027712738343447</v>
      </c>
      <c r="EN159" s="52">
        <f t="shared" ca="1" si="296"/>
        <v>0.84844253336732101</v>
      </c>
      <c r="EO159" s="52">
        <f t="shared" ca="1" si="297"/>
        <v>0.92728005486171727</v>
      </c>
      <c r="EP159" s="52">
        <f t="shared" ca="1" si="298"/>
        <v>0.98503791464410817</v>
      </c>
      <c r="EQ159" s="52">
        <f t="shared" ca="1" si="299"/>
        <v>0.89584764461341737</v>
      </c>
      <c r="ER159" s="52">
        <f t="shared" ca="1" si="300"/>
        <v>0.81450908855062676</v>
      </c>
      <c r="ES159" s="52">
        <f t="shared" ca="1" si="301"/>
        <v>0.75350924775222949</v>
      </c>
      <c r="ET159" s="52">
        <f t="shared" ca="1" si="302"/>
        <v>0.71244443338823271</v>
      </c>
      <c r="EU159" s="52">
        <f t="shared" ca="1" si="303"/>
        <v>0.68367291411783759</v>
      </c>
      <c r="EV159" s="52">
        <f t="shared" ca="1" si="304"/>
        <v>0.66519092119667644</v>
      </c>
      <c r="EW159" s="52">
        <f t="shared" ca="1" si="305"/>
        <v>0.6583489561469309</v>
      </c>
      <c r="EX159" s="52">
        <f t="shared" ca="1" si="306"/>
        <v>0.66182872512716528</v>
      </c>
      <c r="EY159" s="52">
        <f t="shared" ca="1" si="307"/>
        <v>0.67177489527749779</v>
      </c>
      <c r="EZ159" s="52">
        <f t="shared" ca="1" si="308"/>
        <v>0.68889830346497882</v>
      </c>
      <c r="FA159" s="52">
        <f t="shared" ca="1" si="309"/>
        <v>0.71210550930088889</v>
      </c>
      <c r="FB159" s="52">
        <f t="shared" ca="1" si="310"/>
        <v>0.74864977450388648</v>
      </c>
      <c r="FC159" s="52">
        <f t="shared" ca="1" si="311"/>
        <v>0.79972198233166858</v>
      </c>
      <c r="FD159" s="52">
        <f t="shared" ca="1" si="312"/>
        <v>0.85716092950943101</v>
      </c>
      <c r="FE159" s="52">
        <f t="shared" ca="1" si="313"/>
        <v>0.91483741549693143</v>
      </c>
      <c r="FF159" s="52">
        <f t="shared" ca="1" si="314"/>
        <v>0.97180110852452617</v>
      </c>
      <c r="FG159" s="52">
        <f t="shared" ca="1" si="315"/>
        <v>0.96996505591379223</v>
      </c>
      <c r="FH159" s="52">
        <f t="shared" ca="1" si="316"/>
        <v>0.90764871100556388</v>
      </c>
      <c r="FI159" s="52">
        <f t="shared" ca="1" si="317"/>
        <v>0.84542669200991116</v>
      </c>
      <c r="FK159" s="52">
        <f t="shared" ca="1" si="318"/>
        <v>0.98503791464410817</v>
      </c>
      <c r="FL159" s="59">
        <f t="shared" ca="1" si="319"/>
        <v>11</v>
      </c>
      <c r="FM159" s="59" t="str">
        <f t="shared" ca="1" si="320"/>
        <v>Slope</v>
      </c>
      <c r="FN159" s="52">
        <f t="shared" ca="1" si="321"/>
        <v>0.66666666666666674</v>
      </c>
      <c r="FP159" s="52">
        <f t="shared" ca="1" si="322"/>
        <v>0.54024446723048614</v>
      </c>
      <c r="FQ159" s="52">
        <f t="shared" ca="1" si="323"/>
        <v>0.54071316947126302</v>
      </c>
      <c r="FR159" s="52">
        <f t="shared" ca="1" si="324"/>
        <v>0.53269178660960903</v>
      </c>
      <c r="FS159" s="52">
        <f t="shared" ca="1" si="325"/>
        <v>0.52565078885645578</v>
      </c>
      <c r="FT159" s="52">
        <f t="shared" ca="1" si="326"/>
        <v>0.51903173761109078</v>
      </c>
      <c r="FU159" s="52">
        <f t="shared" ca="1" si="327"/>
        <v>0.51066354167891925</v>
      </c>
      <c r="FV159" s="52">
        <f t="shared" ca="1" si="328"/>
        <v>0.50633704227486065</v>
      </c>
      <c r="FW159" s="52">
        <f t="shared" ca="1" si="329"/>
        <v>0.50790019173783207</v>
      </c>
      <c r="FX159" s="52">
        <f t="shared" ca="1" si="330"/>
        <v>0.51564793135003373</v>
      </c>
      <c r="FY159" s="52">
        <f t="shared" ca="1" si="331"/>
        <v>0.52725862223355147</v>
      </c>
      <c r="FZ159" s="52">
        <f t="shared" ca="1" si="332"/>
        <v>0.54242668495390567</v>
      </c>
      <c r="GA159" s="52">
        <f t="shared" ca="1" si="333"/>
        <v>0.55056819377025823</v>
      </c>
      <c r="GB159" s="52">
        <f t="shared" ca="1" si="334"/>
        <v>0.50972699264891685</v>
      </c>
      <c r="GC159" s="52">
        <f t="shared" ca="1" si="335"/>
        <v>0.4715030295168755</v>
      </c>
      <c r="GD159" s="52">
        <f t="shared" ca="1" si="336"/>
        <v>0.44005863813963203</v>
      </c>
      <c r="GE159" s="52">
        <f t="shared" ca="1" si="337"/>
        <v>0.41525925557385535</v>
      </c>
      <c r="GF159" s="52">
        <f t="shared" ca="1" si="338"/>
        <v>0.39455763803927918</v>
      </c>
      <c r="GG159" s="52">
        <f t="shared" ca="1" si="339"/>
        <v>0.37728586262111435</v>
      </c>
      <c r="GH159" s="52">
        <f t="shared" ca="1" si="340"/>
        <v>0.36389409649342142</v>
      </c>
      <c r="GI159" s="52">
        <f t="shared" ca="1" si="341"/>
        <v>0.35394290837572173</v>
      </c>
      <c r="GJ159" s="52">
        <f t="shared" ca="1" si="342"/>
        <v>0.34614718731472149</v>
      </c>
      <c r="GK159" s="52">
        <f t="shared" ca="1" si="343"/>
        <v>0.34074387893277069</v>
      </c>
      <c r="GL159" s="52">
        <f t="shared" ca="1" si="344"/>
        <v>0.33736850310029631</v>
      </c>
      <c r="GM159" s="52">
        <f t="shared" ca="1" si="345"/>
        <v>0.3384388137235177</v>
      </c>
      <c r="GN159" s="52">
        <f t="shared" ca="1" si="346"/>
        <v>0.34435177188833388</v>
      </c>
      <c r="GO159" s="52">
        <f t="shared" ca="1" si="347"/>
        <v>0.35238697650314366</v>
      </c>
      <c r="GP159" s="52">
        <f t="shared" ca="1" si="348"/>
        <v>0.36050136072119932</v>
      </c>
      <c r="GQ159" s="52">
        <f t="shared" ca="1" si="349"/>
        <v>0.36837814728595314</v>
      </c>
      <c r="GR159" s="52">
        <f t="shared" ca="1" si="350"/>
        <v>0.3566550186379307</v>
      </c>
      <c r="GS159" s="52">
        <f t="shared" ca="1" si="351"/>
        <v>0.32477179255741012</v>
      </c>
      <c r="GT159" s="52">
        <f t="shared" ca="1" si="352"/>
        <v>0.29292000844774818</v>
      </c>
      <c r="GV159" s="52">
        <f t="shared" ca="1" si="353"/>
        <v>0.55056819377025823</v>
      </c>
      <c r="GW159" s="59">
        <f t="shared" ca="1" si="354"/>
        <v>11</v>
      </c>
      <c r="GX159" s="52">
        <f t="shared" ca="1" si="355"/>
        <v>0.98503791464410817</v>
      </c>
      <c r="GY159" s="52" t="str">
        <f t="shared" ca="1" si="356"/>
        <v>Slope</v>
      </c>
      <c r="GZ159" s="52">
        <f t="shared" ca="1" si="357"/>
        <v>0.66666666666666674</v>
      </c>
      <c r="HB159" s="58">
        <f t="shared" si="358"/>
        <v>2.1189966797828703E-2</v>
      </c>
      <c r="HC159" s="58"/>
      <c r="HE159" s="52">
        <f t="shared" si="359"/>
        <v>0.8951096643507479</v>
      </c>
      <c r="HF159" s="52">
        <f t="shared" si="360"/>
        <v>0</v>
      </c>
      <c r="HH159" s="52">
        <f t="shared" ca="1" si="361"/>
        <v>0.98503791464410817</v>
      </c>
      <c r="HI159" s="52" t="str">
        <f t="shared" ca="1" si="362"/>
        <v>Slope</v>
      </c>
      <c r="HJ159" s="59">
        <f t="shared" ca="1" si="363"/>
        <v>2</v>
      </c>
      <c r="HK159" s="52">
        <f t="shared" ca="1" si="364"/>
        <v>0.66666666666666674</v>
      </c>
      <c r="HL159" s="52">
        <f t="shared" si="365"/>
        <v>0</v>
      </c>
      <c r="HM159" s="52">
        <f t="shared" si="366"/>
        <v>20</v>
      </c>
      <c r="HN159" s="52">
        <f t="shared" si="367"/>
        <v>-20</v>
      </c>
      <c r="HP159" s="52">
        <f t="shared" si="375"/>
        <v>3.6076657474040999E-4</v>
      </c>
      <c r="HR159" s="52">
        <f t="shared" si="368"/>
        <v>1.293967071882338E-4</v>
      </c>
      <c r="HS159">
        <f t="shared" si="369"/>
        <v>2.2306300606379087E-3</v>
      </c>
    </row>
    <row r="160" spans="1:227" x14ac:dyDescent="0.2">
      <c r="A160" s="45">
        <v>122</v>
      </c>
      <c r="B160" s="35">
        <f t="shared" si="214"/>
        <v>1.4004629629629646E-2</v>
      </c>
      <c r="C160" s="28">
        <v>2.1189966797828701</v>
      </c>
      <c r="D160" s="95">
        <v>0</v>
      </c>
      <c r="E160" s="95">
        <v>999999</v>
      </c>
      <c r="F160" s="37">
        <f t="shared" si="379"/>
        <v>166666.5</v>
      </c>
      <c r="G160" s="38">
        <f t="shared" si="382"/>
        <v>0</v>
      </c>
      <c r="H160" s="102">
        <v>20</v>
      </c>
      <c r="I160" s="102">
        <v>2000</v>
      </c>
      <c r="J160" s="28">
        <v>2.3921938240528098</v>
      </c>
      <c r="K160" s="126">
        <f t="shared" si="383"/>
        <v>2.3921938240528101E-2</v>
      </c>
      <c r="L160" s="30">
        <f t="shared" si="380"/>
        <v>2.3921938240528101E-2</v>
      </c>
      <c r="M160" s="101">
        <f t="shared" si="381"/>
        <v>2.1189966797828701</v>
      </c>
      <c r="N160" s="103">
        <f t="shared" si="215"/>
        <v>1.3659857213496997E-4</v>
      </c>
      <c r="AD160" s="52">
        <f t="shared" ca="1" si="384"/>
        <v>0.97521334110986924</v>
      </c>
      <c r="AE160" s="52">
        <f t="shared" ca="1" si="384"/>
        <v>0.99999999999999989</v>
      </c>
      <c r="AF160" s="52">
        <f t="shared" ca="1" si="384"/>
        <v>0.97505902513857456</v>
      </c>
      <c r="AG160" s="52">
        <f t="shared" ca="1" si="207"/>
        <v>0.91398691746073091</v>
      </c>
      <c r="AH160" s="52">
        <f t="shared" ca="1" si="207"/>
        <v>0.82669084747886412</v>
      </c>
      <c r="AI160" s="52">
        <f t="shared" ca="1" si="207"/>
        <v>0.72201203187112717</v>
      </c>
      <c r="AJ160" s="52">
        <f t="shared" ca="1" si="207"/>
        <v>0.59981527137336355</v>
      </c>
      <c r="AK160" s="52">
        <f t="shared" ca="1" si="208"/>
        <v>0.46262553208496132</v>
      </c>
      <c r="AL160" s="52">
        <f t="shared" ca="1" si="208"/>
        <v>0.31214858318278438</v>
      </c>
      <c r="AM160" s="52">
        <f t="shared" ca="1" si="208"/>
        <v>0.15058823578318312</v>
      </c>
      <c r="AN160" s="52">
        <f t="shared" ca="1" si="208"/>
        <v>-1.5334849501480532E-2</v>
      </c>
      <c r="AO160" s="52">
        <f t="shared" ca="1" si="209"/>
        <v>-0.18135881226930753</v>
      </c>
      <c r="AP160" s="52">
        <f t="shared" ca="1" si="209"/>
        <v>-0.35240379325779564</v>
      </c>
      <c r="AQ160" s="52">
        <f t="shared" ca="1" si="209"/>
        <v>-0.51703095151532874</v>
      </c>
      <c r="AR160" s="52">
        <f t="shared" ca="1" si="209"/>
        <v>-0.6443623112486927</v>
      </c>
      <c r="AS160" s="52">
        <f t="shared" ca="1" si="210"/>
        <v>-0.73429964264625835</v>
      </c>
      <c r="AT160" s="52">
        <f t="shared" ca="1" si="210"/>
        <v>-0.79658191313997662</v>
      </c>
      <c r="AU160" s="52">
        <f t="shared" ca="1" si="210"/>
        <v>-0.83166427935142273</v>
      </c>
      <c r="AV160" s="52">
        <f t="shared" ca="1" si="210"/>
        <v>-0.84484632677731208</v>
      </c>
      <c r="AW160" s="52">
        <f t="shared" ca="1" si="211"/>
        <v>-0.83824792584529573</v>
      </c>
      <c r="AX160" s="52">
        <f t="shared" ca="1" si="211"/>
        <v>-0.81582363078270881</v>
      </c>
      <c r="AY160" s="52">
        <f t="shared" ca="1" si="211"/>
        <v>-0.78728616771462356</v>
      </c>
      <c r="AZ160" s="52">
        <f t="shared" ca="1" si="211"/>
        <v>-0.75887008323925598</v>
      </c>
      <c r="BA160" s="52">
        <f t="shared" ca="1" si="212"/>
        <v>-0.72209579517861278</v>
      </c>
      <c r="BB160" s="52">
        <f t="shared" ca="1" si="212"/>
        <v>-0.66473419883037732</v>
      </c>
      <c r="BC160" s="52">
        <f t="shared" ca="1" si="212"/>
        <v>-0.55675766593519505</v>
      </c>
      <c r="BD160" s="52">
        <f t="shared" ca="1" si="212"/>
        <v>-0.39049475538972117</v>
      </c>
      <c r="BE160" s="52">
        <f t="shared" ca="1" si="213"/>
        <v>-0.18672247402095826</v>
      </c>
      <c r="BF160" s="52">
        <f t="shared" ca="1" si="213"/>
        <v>1.8490314548230607E-2</v>
      </c>
      <c r="BG160" s="52">
        <f t="shared" ca="1" si="213"/>
        <v>0.19304974765249655</v>
      </c>
      <c r="BH160" s="52">
        <f t="shared" ca="1" si="213"/>
        <v>0.33260885796695278</v>
      </c>
      <c r="BJ160" s="52">
        <f t="shared" si="217"/>
        <v>1.1960969120264049E-3</v>
      </c>
      <c r="BK160" s="52">
        <f t="shared" si="218"/>
        <v>-3.6878033159601104E-3</v>
      </c>
      <c r="BL160" s="52">
        <f t="shared" si="219"/>
        <v>-1.8439016579800555E-4</v>
      </c>
      <c r="BM160" s="52">
        <f t="shared" si="220"/>
        <v>-1.8439016579800555E-4</v>
      </c>
      <c r="BN160" s="52">
        <f t="shared" si="221"/>
        <v>0</v>
      </c>
      <c r="BO160" s="52">
        <f t="shared" si="222"/>
        <v>0</v>
      </c>
      <c r="BP160" s="52">
        <f t="shared" si="223"/>
        <v>2.2194363167354794E-3</v>
      </c>
      <c r="BQ160" s="52">
        <f t="shared" si="224"/>
        <v>0.05</v>
      </c>
      <c r="BS160" s="52">
        <f t="shared" ca="1" si="225"/>
        <v>-0.378049516344383</v>
      </c>
      <c r="BT160" s="52">
        <f t="shared" ca="1" si="226"/>
        <v>-0.36878033159601137</v>
      </c>
      <c r="BU160" s="52">
        <f t="shared" ca="1" si="227"/>
        <v>-0.3565699915221382</v>
      </c>
      <c r="BV160" s="52">
        <f t="shared" ca="1" si="228"/>
        <v>-0.34309381192489985</v>
      </c>
      <c r="BW160" s="52">
        <f t="shared" ca="1" si="229"/>
        <v>-0.33486506638808106</v>
      </c>
      <c r="BX160" s="52">
        <f t="shared" ca="1" si="230"/>
        <v>-0.3145112312669236</v>
      </c>
      <c r="BY160" s="52">
        <f t="shared" ca="1" si="231"/>
        <v>-0.27648844954467588</v>
      </c>
      <c r="BZ160" s="52">
        <f t="shared" ca="1" si="232"/>
        <v>-0.21991189737473774</v>
      </c>
      <c r="CA160" s="52">
        <f t="shared" ca="1" si="233"/>
        <v>-0.1517464913908512</v>
      </c>
      <c r="CB160" s="52">
        <f t="shared" ca="1" si="234"/>
        <v>-7.2908969896454956E-2</v>
      </c>
      <c r="CC160" s="52">
        <f t="shared" ca="1" si="235"/>
        <v>1.4773060597719686E-2</v>
      </c>
      <c r="CD160" s="52">
        <f t="shared" ca="1" si="236"/>
        <v>0.10396333062841048</v>
      </c>
      <c r="CE160" s="52">
        <f t="shared" ca="1" si="237"/>
        <v>0.1853018866912011</v>
      </c>
      <c r="CF160" s="52">
        <f t="shared" ca="1" si="238"/>
        <v>0.24630172748959833</v>
      </c>
      <c r="CG160" s="52">
        <f t="shared" ca="1" si="239"/>
        <v>0.28736654185359517</v>
      </c>
      <c r="CH160" s="52">
        <f t="shared" ca="1" si="240"/>
        <v>0.31613806112399023</v>
      </c>
      <c r="CI160" s="52">
        <f t="shared" ca="1" si="241"/>
        <v>0.33462005404515133</v>
      </c>
      <c r="CJ160" s="52">
        <f t="shared" ca="1" si="242"/>
        <v>0.34146201909489693</v>
      </c>
      <c r="CK160" s="52">
        <f t="shared" ca="1" si="243"/>
        <v>0.33798225011466249</v>
      </c>
      <c r="CL160" s="52">
        <f t="shared" ca="1" si="244"/>
        <v>0.3280360799643301</v>
      </c>
      <c r="CM160" s="52">
        <f t="shared" ca="1" si="245"/>
        <v>0.310912671776849</v>
      </c>
      <c r="CN160" s="52">
        <f t="shared" ca="1" si="246"/>
        <v>0.28770546594093893</v>
      </c>
      <c r="CO160" s="52">
        <f t="shared" ca="1" si="247"/>
        <v>0.25116120073794129</v>
      </c>
      <c r="CP160" s="52">
        <f t="shared" ca="1" si="248"/>
        <v>0.20008899291015925</v>
      </c>
      <c r="CQ160" s="52">
        <f t="shared" ca="1" si="249"/>
        <v>0.14265004573239679</v>
      </c>
      <c r="CR160" s="52">
        <f t="shared" ca="1" si="250"/>
        <v>8.497355974489644E-2</v>
      </c>
      <c r="CS160" s="52">
        <f t="shared" ca="1" si="251"/>
        <v>2.8009866717301629E-2</v>
      </c>
      <c r="CT160" s="52">
        <f t="shared" ca="1" si="252"/>
        <v>-3.0223968844379993E-2</v>
      </c>
      <c r="CU160" s="52">
        <f t="shared" ca="1" si="253"/>
        <v>-9.2540313752608294E-2</v>
      </c>
      <c r="CV160" s="52">
        <f t="shared" ca="1" si="254"/>
        <v>-0.15476233274826109</v>
      </c>
      <c r="CW160" s="52">
        <f t="shared" ca="1" si="255"/>
        <v>-0.21397553138705261</v>
      </c>
      <c r="CY160" s="51" t="str">
        <f t="shared" ca="1" si="256"/>
        <v>Slope</v>
      </c>
      <c r="CZ160" s="51" t="str">
        <f t="shared" ca="1" si="257"/>
        <v>Slope</v>
      </c>
      <c r="DA160" s="51" t="str">
        <f t="shared" ca="1" si="258"/>
        <v>Slope</v>
      </c>
      <c r="DB160" s="51" t="str">
        <f t="shared" ca="1" si="259"/>
        <v>Slope</v>
      </c>
      <c r="DC160" s="51" t="str">
        <f t="shared" ca="1" si="260"/>
        <v>Slope</v>
      </c>
      <c r="DD160" s="51" t="str">
        <f t="shared" ca="1" si="261"/>
        <v>Slope</v>
      </c>
      <c r="DE160" s="51" t="str">
        <f t="shared" ca="1" si="262"/>
        <v>Slope</v>
      </c>
      <c r="DF160" s="51" t="str">
        <f t="shared" ca="1" si="263"/>
        <v>Slope</v>
      </c>
      <c r="DG160" s="51" t="str">
        <f t="shared" ca="1" si="264"/>
        <v>Slope</v>
      </c>
      <c r="DH160" s="51" t="str">
        <f t="shared" ca="1" si="265"/>
        <v>Slope</v>
      </c>
      <c r="DI160" s="51" t="str">
        <f t="shared" ca="1" si="266"/>
        <v>Slope</v>
      </c>
      <c r="DJ160" s="51" t="str">
        <f t="shared" ca="1" si="267"/>
        <v>Slope</v>
      </c>
      <c r="DK160" s="51" t="str">
        <f t="shared" ca="1" si="268"/>
        <v>Slope</v>
      </c>
      <c r="DL160" s="51" t="str">
        <f t="shared" ca="1" si="269"/>
        <v>Slope</v>
      </c>
      <c r="DM160" s="51" t="str">
        <f t="shared" ca="1" si="270"/>
        <v>Slope</v>
      </c>
      <c r="DN160" s="51" t="str">
        <f t="shared" ca="1" si="271"/>
        <v>Slope</v>
      </c>
      <c r="DO160" s="51" t="str">
        <f t="shared" ca="1" si="272"/>
        <v>Slope</v>
      </c>
      <c r="DP160" s="51" t="str">
        <f t="shared" ca="1" si="273"/>
        <v>Slope</v>
      </c>
      <c r="DQ160" s="51" t="str">
        <f t="shared" ca="1" si="274"/>
        <v>Slope</v>
      </c>
      <c r="DR160" s="51" t="str">
        <f t="shared" ca="1" si="275"/>
        <v>Slope</v>
      </c>
      <c r="DS160" s="51" t="str">
        <f t="shared" ca="1" si="276"/>
        <v>Slope</v>
      </c>
      <c r="DT160" s="51" t="str">
        <f t="shared" ca="1" si="277"/>
        <v>Slope</v>
      </c>
      <c r="DU160" s="51" t="str">
        <f t="shared" ca="1" si="278"/>
        <v>Slope</v>
      </c>
      <c r="DV160" s="51" t="str">
        <f t="shared" ca="1" si="279"/>
        <v>Slope</v>
      </c>
      <c r="DW160" s="51" t="str">
        <f t="shared" ca="1" si="280"/>
        <v>Slope</v>
      </c>
      <c r="DX160" s="51" t="str">
        <f t="shared" ca="1" si="281"/>
        <v>Slope</v>
      </c>
      <c r="DY160" s="51" t="str">
        <f t="shared" ca="1" si="282"/>
        <v>Slope</v>
      </c>
      <c r="DZ160" s="51" t="str">
        <f t="shared" ca="1" si="283"/>
        <v>Slope</v>
      </c>
      <c r="EA160" s="51" t="str">
        <f t="shared" ca="1" si="284"/>
        <v>Slope</v>
      </c>
      <c r="EB160" s="51" t="str">
        <f t="shared" ca="1" si="285"/>
        <v>Slope</v>
      </c>
      <c r="EC160" s="51" t="str">
        <f t="shared" ca="1" si="286"/>
        <v>Slope</v>
      </c>
      <c r="EE160" s="52">
        <f t="shared" ca="1" si="287"/>
        <v>0.62213487382141497</v>
      </c>
      <c r="EF160" s="52">
        <f t="shared" ca="1" si="288"/>
        <v>0.63140405856978665</v>
      </c>
      <c r="EG160" s="52">
        <f t="shared" ca="1" si="289"/>
        <v>0.64361439864365977</v>
      </c>
      <c r="EH160" s="52">
        <f t="shared" ca="1" si="290"/>
        <v>0.65709057824089823</v>
      </c>
      <c r="EI160" s="52">
        <f t="shared" ca="1" si="291"/>
        <v>0.66531932377771696</v>
      </c>
      <c r="EJ160" s="52">
        <f t="shared" ca="1" si="292"/>
        <v>0.68567315889887448</v>
      </c>
      <c r="EK160" s="52">
        <f t="shared" ca="1" si="293"/>
        <v>0.72369594062112208</v>
      </c>
      <c r="EL160" s="52">
        <f t="shared" ca="1" si="294"/>
        <v>0.78027249279106026</v>
      </c>
      <c r="EM160" s="52">
        <f t="shared" ca="1" si="295"/>
        <v>0.8484378987749468</v>
      </c>
      <c r="EN160" s="52">
        <f t="shared" ca="1" si="296"/>
        <v>0.92727542026934306</v>
      </c>
      <c r="EO160" s="52">
        <f t="shared" ca="1" si="297"/>
        <v>0.98504254923648227</v>
      </c>
      <c r="EP160" s="52">
        <f t="shared" ca="1" si="298"/>
        <v>0.89585227920579147</v>
      </c>
      <c r="EQ160" s="52">
        <f t="shared" ca="1" si="299"/>
        <v>0.81451372314300086</v>
      </c>
      <c r="ER160" s="52">
        <f t="shared" ca="1" si="300"/>
        <v>0.7535138823446037</v>
      </c>
      <c r="ES160" s="52">
        <f t="shared" ca="1" si="301"/>
        <v>0.71244906798060681</v>
      </c>
      <c r="ET160" s="52">
        <f t="shared" ca="1" si="302"/>
        <v>0.6836775487102118</v>
      </c>
      <c r="EU160" s="52">
        <f t="shared" ca="1" si="303"/>
        <v>0.66519555578905065</v>
      </c>
      <c r="EV160" s="52">
        <f t="shared" ca="1" si="304"/>
        <v>0.65835359073930499</v>
      </c>
      <c r="EW160" s="52">
        <f t="shared" ca="1" si="305"/>
        <v>0.66183335971953949</v>
      </c>
      <c r="EX160" s="52">
        <f t="shared" ca="1" si="306"/>
        <v>0.67177952986987188</v>
      </c>
      <c r="EY160" s="52">
        <f t="shared" ca="1" si="307"/>
        <v>0.68890293805735303</v>
      </c>
      <c r="EZ160" s="52">
        <f t="shared" ca="1" si="308"/>
        <v>0.7121101438932631</v>
      </c>
      <c r="FA160" s="52">
        <f t="shared" ca="1" si="309"/>
        <v>0.74865440909626069</v>
      </c>
      <c r="FB160" s="52">
        <f t="shared" ca="1" si="310"/>
        <v>0.79972661692404279</v>
      </c>
      <c r="FC160" s="52">
        <f t="shared" ca="1" si="311"/>
        <v>0.85716556410180522</v>
      </c>
      <c r="FD160" s="52">
        <f t="shared" ca="1" si="312"/>
        <v>0.91484205008930553</v>
      </c>
      <c r="FE160" s="52">
        <f t="shared" ca="1" si="313"/>
        <v>0.97180574311690038</v>
      </c>
      <c r="FF160" s="52">
        <f t="shared" ca="1" si="314"/>
        <v>0.96996042132141802</v>
      </c>
      <c r="FG160" s="52">
        <f t="shared" ca="1" si="315"/>
        <v>0.90764407641318967</v>
      </c>
      <c r="FH160" s="52">
        <f t="shared" ca="1" si="316"/>
        <v>0.84542205741753684</v>
      </c>
      <c r="FI160" s="52">
        <f t="shared" ca="1" si="317"/>
        <v>0.78620885877874536</v>
      </c>
      <c r="FK160" s="52">
        <f t="shared" ca="1" si="318"/>
        <v>0.98504254923648227</v>
      </c>
      <c r="FL160" s="59">
        <f t="shared" ca="1" si="319"/>
        <v>10</v>
      </c>
      <c r="FM160" s="59" t="str">
        <f t="shared" ca="1" si="320"/>
        <v>Slope</v>
      </c>
      <c r="FN160" s="52">
        <f t="shared" ca="1" si="321"/>
        <v>0.7</v>
      </c>
      <c r="FP160" s="52">
        <f t="shared" ca="1" si="322"/>
        <v>0.54071162460713829</v>
      </c>
      <c r="FQ160" s="52">
        <f t="shared" ca="1" si="323"/>
        <v>0.54380135285659548</v>
      </c>
      <c r="FR160" s="52">
        <f t="shared" ca="1" si="324"/>
        <v>0.53676035510344211</v>
      </c>
      <c r="FS160" s="52">
        <f t="shared" ca="1" si="325"/>
        <v>0.53014130385807712</v>
      </c>
      <c r="FT160" s="52">
        <f t="shared" ca="1" si="326"/>
        <v>0.52177310792590559</v>
      </c>
      <c r="FU160" s="52">
        <f t="shared" ca="1" si="327"/>
        <v>0.51744660852184698</v>
      </c>
      <c r="FV160" s="52">
        <f t="shared" ca="1" si="328"/>
        <v>0.51900975798481852</v>
      </c>
      <c r="FW160" s="52">
        <f t="shared" ca="1" si="329"/>
        <v>0.52675749759702006</v>
      </c>
      <c r="FX160" s="52">
        <f t="shared" ca="1" si="330"/>
        <v>0.5383681884805378</v>
      </c>
      <c r="FY160" s="52">
        <f t="shared" ca="1" si="331"/>
        <v>0.55353625120089212</v>
      </c>
      <c r="FZ160" s="52">
        <f t="shared" ca="1" si="332"/>
        <v>0.56168084974549404</v>
      </c>
      <c r="GA160" s="52">
        <f t="shared" ca="1" si="333"/>
        <v>0.52083964862415266</v>
      </c>
      <c r="GB160" s="52">
        <f t="shared" ca="1" si="334"/>
        <v>0.48261568549211137</v>
      </c>
      <c r="GC160" s="52">
        <f t="shared" ca="1" si="335"/>
        <v>0.45117129411486789</v>
      </c>
      <c r="GD160" s="52">
        <f t="shared" ca="1" si="336"/>
        <v>0.42637191154909115</v>
      </c>
      <c r="GE160" s="52">
        <f t="shared" ca="1" si="337"/>
        <v>0.40567029401451504</v>
      </c>
      <c r="GF160" s="52">
        <f t="shared" ca="1" si="338"/>
        <v>0.38839851859635022</v>
      </c>
      <c r="GG160" s="52">
        <f t="shared" ca="1" si="339"/>
        <v>0.37500675246865722</v>
      </c>
      <c r="GH160" s="52">
        <f t="shared" ca="1" si="340"/>
        <v>0.3650555643509576</v>
      </c>
      <c r="GI160" s="52">
        <f t="shared" ca="1" si="341"/>
        <v>0.3572598432899573</v>
      </c>
      <c r="GJ160" s="52">
        <f t="shared" ca="1" si="342"/>
        <v>0.35185653490800656</v>
      </c>
      <c r="GK160" s="52">
        <f t="shared" ca="1" si="343"/>
        <v>0.34848115907553212</v>
      </c>
      <c r="GL160" s="52">
        <f t="shared" ca="1" si="344"/>
        <v>0.34955146969875356</v>
      </c>
      <c r="GM160" s="52">
        <f t="shared" ca="1" si="345"/>
        <v>0.3554644278635698</v>
      </c>
      <c r="GN160" s="52">
        <f t="shared" ca="1" si="346"/>
        <v>0.36349963247837946</v>
      </c>
      <c r="GO160" s="52">
        <f t="shared" ca="1" si="347"/>
        <v>0.37161401669643512</v>
      </c>
      <c r="GP160" s="52">
        <f t="shared" ca="1" si="348"/>
        <v>0.37949080326118895</v>
      </c>
      <c r="GQ160" s="52">
        <f t="shared" ca="1" si="349"/>
        <v>0.36776458488491709</v>
      </c>
      <c r="GR160" s="52">
        <f t="shared" ca="1" si="350"/>
        <v>0.33588135880439651</v>
      </c>
      <c r="GS160" s="52">
        <f t="shared" ca="1" si="351"/>
        <v>0.30402957469473446</v>
      </c>
      <c r="GT160" s="52">
        <f t="shared" ca="1" si="352"/>
        <v>0.27318073070402621</v>
      </c>
      <c r="GV160" s="52">
        <f t="shared" ca="1" si="353"/>
        <v>0.56168084974549404</v>
      </c>
      <c r="GW160" s="59">
        <f t="shared" ca="1" si="354"/>
        <v>10</v>
      </c>
      <c r="GX160" s="52">
        <f t="shared" ca="1" si="355"/>
        <v>0.98504254923648227</v>
      </c>
      <c r="GY160" s="52" t="str">
        <f t="shared" ca="1" si="356"/>
        <v>Slope</v>
      </c>
      <c r="GZ160" s="52">
        <f t="shared" ca="1" si="357"/>
        <v>0.7</v>
      </c>
      <c r="HB160" s="58">
        <f t="shared" si="358"/>
        <v>2.3921938240528101E-2</v>
      </c>
      <c r="HC160" s="58"/>
      <c r="HE160" s="52">
        <f t="shared" si="359"/>
        <v>0.88158640570938596</v>
      </c>
      <c r="HF160" s="52">
        <f t="shared" si="360"/>
        <v>0</v>
      </c>
      <c r="HH160" s="52">
        <f t="shared" ca="1" si="361"/>
        <v>0.98504254923648227</v>
      </c>
      <c r="HI160" s="52" t="str">
        <f t="shared" ca="1" si="362"/>
        <v>Slope</v>
      </c>
      <c r="HJ160" s="59">
        <f t="shared" ca="1" si="363"/>
        <v>2</v>
      </c>
      <c r="HK160" s="52">
        <f t="shared" ca="1" si="364"/>
        <v>0.7</v>
      </c>
      <c r="HL160" s="52">
        <f t="shared" si="365"/>
        <v>0</v>
      </c>
      <c r="HM160" s="52">
        <f t="shared" si="366"/>
        <v>20</v>
      </c>
      <c r="HN160" s="52">
        <f t="shared" si="367"/>
        <v>-20</v>
      </c>
      <c r="HP160" s="52">
        <f t="shared" si="375"/>
        <v>1.3659857213496997E-4</v>
      </c>
      <c r="HR160" s="52">
        <f t="shared" si="368"/>
        <v>1.2710809933172052E-4</v>
      </c>
      <c r="HS160">
        <f t="shared" si="369"/>
        <v>2.2194363167354794E-3</v>
      </c>
    </row>
    <row r="161" spans="1:227" x14ac:dyDescent="0.2">
      <c r="A161" s="45">
        <v>123</v>
      </c>
      <c r="B161" s="35">
        <f t="shared" si="214"/>
        <v>1.4120370370370387E-2</v>
      </c>
      <c r="C161" s="28">
        <v>2.3921938240528098</v>
      </c>
      <c r="D161" s="95">
        <v>0</v>
      </c>
      <c r="E161" s="95">
        <v>999999</v>
      </c>
      <c r="F161" s="37">
        <f t="shared" si="379"/>
        <v>166666.5</v>
      </c>
      <c r="G161" s="38">
        <f t="shared" si="382"/>
        <v>0</v>
      </c>
      <c r="H161" s="102">
        <v>20</v>
      </c>
      <c r="I161" s="102">
        <v>2000</v>
      </c>
      <c r="J161" s="28">
        <v>3.1592577695846602</v>
      </c>
      <c r="K161" s="126">
        <f t="shared" si="383"/>
        <v>3.1592577695846599E-2</v>
      </c>
      <c r="L161" s="30">
        <f t="shared" si="380"/>
        <v>3.1592577695846599E-2</v>
      </c>
      <c r="M161" s="101">
        <f t="shared" si="381"/>
        <v>2.3921938240528098</v>
      </c>
      <c r="N161" s="103">
        <f t="shared" si="215"/>
        <v>3.8353197276592521E-4</v>
      </c>
      <c r="AD161" s="52">
        <f t="shared" ca="1" si="384"/>
        <v>0.9750590251385739</v>
      </c>
      <c r="AE161" s="52">
        <f t="shared" ca="1" si="384"/>
        <v>1</v>
      </c>
      <c r="AF161" s="52">
        <f t="shared" ca="1" si="384"/>
        <v>0.9749209226181077</v>
      </c>
      <c r="AG161" s="52">
        <f t="shared" ca="1" si="207"/>
        <v>0.91224956402306989</v>
      </c>
      <c r="AH161" s="52">
        <f t="shared" ca="1" si="207"/>
        <v>0.82375570084074268</v>
      </c>
      <c r="AI161" s="52">
        <f t="shared" ca="1" si="207"/>
        <v>0.71286389758357271</v>
      </c>
      <c r="AJ161" s="52">
        <f t="shared" ca="1" si="207"/>
        <v>0.5807612888813839</v>
      </c>
      <c r="AK161" s="52">
        <f t="shared" ca="1" si="208"/>
        <v>0.42971210906455165</v>
      </c>
      <c r="AL161" s="52">
        <f t="shared" ca="1" si="208"/>
        <v>0.26334272479052268</v>
      </c>
      <c r="AM161" s="52">
        <f t="shared" ca="1" si="208"/>
        <v>9.0941913368860136E-2</v>
      </c>
      <c r="AN161" s="52">
        <f t="shared" ca="1" si="208"/>
        <v>-7.8608880489595717E-2</v>
      </c>
      <c r="AO161" s="52">
        <f t="shared" ca="1" si="209"/>
        <v>-0.24911763656717617</v>
      </c>
      <c r="AP161" s="52">
        <f t="shared" ca="1" si="209"/>
        <v>-0.41671847293758574</v>
      </c>
      <c r="AQ161" s="52">
        <f t="shared" ca="1" si="209"/>
        <v>-0.55510576025607217</v>
      </c>
      <c r="AR161" s="52">
        <f t="shared" ca="1" si="209"/>
        <v>-0.65853819839711403</v>
      </c>
      <c r="AS161" s="52">
        <f t="shared" ca="1" si="210"/>
        <v>-0.73882914067273053</v>
      </c>
      <c r="AT161" s="52">
        <f t="shared" ca="1" si="210"/>
        <v>-0.79651779476437867</v>
      </c>
      <c r="AU161" s="52">
        <f t="shared" ca="1" si="210"/>
        <v>-0.82970172403125531</v>
      </c>
      <c r="AV161" s="52">
        <f t="shared" ca="1" si="210"/>
        <v>-0.84242409968103216</v>
      </c>
      <c r="AW161" s="52">
        <f t="shared" ca="1" si="211"/>
        <v>-0.83590459646506643</v>
      </c>
      <c r="AX161" s="52">
        <f t="shared" ca="1" si="211"/>
        <v>-0.81423868799449406</v>
      </c>
      <c r="AY161" s="52">
        <f t="shared" ca="1" si="211"/>
        <v>-0.78557154218656966</v>
      </c>
      <c r="AZ161" s="52">
        <f t="shared" ca="1" si="211"/>
        <v>-0.75696782307480692</v>
      </c>
      <c r="BA161" s="52">
        <f t="shared" ca="1" si="212"/>
        <v>-0.72104794935448735</v>
      </c>
      <c r="BB161" s="52">
        <f t="shared" ca="1" si="212"/>
        <v>-0.64608618988831668</v>
      </c>
      <c r="BC161" s="52">
        <f t="shared" ca="1" si="212"/>
        <v>-0.51207647982933457</v>
      </c>
      <c r="BD161" s="52">
        <f t="shared" ca="1" si="212"/>
        <v>-0.32875928890682071</v>
      </c>
      <c r="BE161" s="52">
        <f t="shared" ca="1" si="213"/>
        <v>-0.12965626869340413</v>
      </c>
      <c r="BF161" s="52">
        <f t="shared" ca="1" si="213"/>
        <v>5.1207407493293153E-2</v>
      </c>
      <c r="BG161" s="52">
        <f t="shared" ca="1" si="213"/>
        <v>0.20239820356804861</v>
      </c>
      <c r="BH161" s="52">
        <f t="shared" ca="1" si="213"/>
        <v>0.33233454023421727</v>
      </c>
      <c r="BJ161" s="52">
        <f t="shared" si="217"/>
        <v>1.5796288847923301E-3</v>
      </c>
      <c r="BK161" s="52">
        <f t="shared" si="218"/>
        <v>-3.5656999152213829E-3</v>
      </c>
      <c r="BL161" s="52">
        <f t="shared" si="219"/>
        <v>-1.782849957610691E-4</v>
      </c>
      <c r="BM161" s="52">
        <f t="shared" si="220"/>
        <v>-1.782849957610691E-4</v>
      </c>
      <c r="BN161" s="52">
        <f t="shared" si="221"/>
        <v>0</v>
      </c>
      <c r="BO161" s="52">
        <f t="shared" si="222"/>
        <v>0</v>
      </c>
      <c r="BP161" s="52">
        <f t="shared" si="223"/>
        <v>2.2033222320701012E-3</v>
      </c>
      <c r="BQ161" s="52">
        <f t="shared" si="224"/>
        <v>0.05</v>
      </c>
      <c r="BS161" s="52">
        <f t="shared" ca="1" si="225"/>
        <v>-0.36878033159601137</v>
      </c>
      <c r="BT161" s="52">
        <f t="shared" ca="1" si="226"/>
        <v>-0.3565699915221382</v>
      </c>
      <c r="BU161" s="52">
        <f t="shared" ca="1" si="227"/>
        <v>-0.34309381192489985</v>
      </c>
      <c r="BV161" s="52">
        <f t="shared" ca="1" si="228"/>
        <v>-0.33486506638808106</v>
      </c>
      <c r="BW161" s="52">
        <f t="shared" ca="1" si="229"/>
        <v>-0.3145112312669236</v>
      </c>
      <c r="BX161" s="52">
        <f t="shared" ca="1" si="230"/>
        <v>-0.27648844954467588</v>
      </c>
      <c r="BY161" s="52">
        <f t="shared" ca="1" si="231"/>
        <v>-0.21991189737473774</v>
      </c>
      <c r="BZ161" s="52">
        <f t="shared" ca="1" si="232"/>
        <v>-0.1517464913908512</v>
      </c>
      <c r="CA161" s="52">
        <f t="shared" ca="1" si="233"/>
        <v>-7.2908969896454956E-2</v>
      </c>
      <c r="CB161" s="52">
        <f t="shared" ca="1" si="234"/>
        <v>1.4773060597719686E-2</v>
      </c>
      <c r="CC161" s="52">
        <f t="shared" ca="1" si="235"/>
        <v>0.10396333062841048</v>
      </c>
      <c r="CD161" s="52">
        <f t="shared" ca="1" si="236"/>
        <v>0.1853018866912011</v>
      </c>
      <c r="CE161" s="52">
        <f t="shared" ca="1" si="237"/>
        <v>0.24630172748959833</v>
      </c>
      <c r="CF161" s="52">
        <f t="shared" ca="1" si="238"/>
        <v>0.28736654185359517</v>
      </c>
      <c r="CG161" s="52">
        <f t="shared" ca="1" si="239"/>
        <v>0.31613806112399023</v>
      </c>
      <c r="CH161" s="52">
        <f t="shared" ca="1" si="240"/>
        <v>0.33462005404515133</v>
      </c>
      <c r="CI161" s="52">
        <f t="shared" ca="1" si="241"/>
        <v>0.34146201909489693</v>
      </c>
      <c r="CJ161" s="52">
        <f t="shared" ca="1" si="242"/>
        <v>0.33798225011466249</v>
      </c>
      <c r="CK161" s="52">
        <f t="shared" ca="1" si="243"/>
        <v>0.3280360799643301</v>
      </c>
      <c r="CL161" s="52">
        <f t="shared" ca="1" si="244"/>
        <v>0.310912671776849</v>
      </c>
      <c r="CM161" s="52">
        <f t="shared" ca="1" si="245"/>
        <v>0.28770546594093893</v>
      </c>
      <c r="CN161" s="52">
        <f t="shared" ca="1" si="246"/>
        <v>0.25116120073794129</v>
      </c>
      <c r="CO161" s="52">
        <f t="shared" ca="1" si="247"/>
        <v>0.20008899291015925</v>
      </c>
      <c r="CP161" s="52">
        <f t="shared" ca="1" si="248"/>
        <v>0.14265004573239679</v>
      </c>
      <c r="CQ161" s="52">
        <f t="shared" ca="1" si="249"/>
        <v>8.497355974489644E-2</v>
      </c>
      <c r="CR161" s="52">
        <f t="shared" ca="1" si="250"/>
        <v>2.8009866717301629E-2</v>
      </c>
      <c r="CS161" s="52">
        <f t="shared" ca="1" si="251"/>
        <v>-3.0223968844379993E-2</v>
      </c>
      <c r="CT161" s="52">
        <f t="shared" ca="1" si="252"/>
        <v>-9.2540313752608294E-2</v>
      </c>
      <c r="CU161" s="52">
        <f t="shared" ca="1" si="253"/>
        <v>-0.15476233274826109</v>
      </c>
      <c r="CV161" s="52">
        <f t="shared" ca="1" si="254"/>
        <v>-0.21397553138705261</v>
      </c>
      <c r="CW161" s="52">
        <f t="shared" ca="1" si="255"/>
        <v>-0.27580119133175846</v>
      </c>
      <c r="CY161" s="51" t="str">
        <f t="shared" ca="1" si="256"/>
        <v>Slope</v>
      </c>
      <c r="CZ161" s="51" t="str">
        <f t="shared" ca="1" si="257"/>
        <v>Slope</v>
      </c>
      <c r="DA161" s="51" t="str">
        <f t="shared" ca="1" si="258"/>
        <v>Slope</v>
      </c>
      <c r="DB161" s="51" t="str">
        <f t="shared" ca="1" si="259"/>
        <v>Slope</v>
      </c>
      <c r="DC161" s="51" t="str">
        <f t="shared" ca="1" si="260"/>
        <v>Slope</v>
      </c>
      <c r="DD161" s="51" t="str">
        <f t="shared" ca="1" si="261"/>
        <v>Slope</v>
      </c>
      <c r="DE161" s="51" t="str">
        <f t="shared" ca="1" si="262"/>
        <v>Slope</v>
      </c>
      <c r="DF161" s="51" t="str">
        <f t="shared" ca="1" si="263"/>
        <v>Slope</v>
      </c>
      <c r="DG161" s="51" t="str">
        <f t="shared" ca="1" si="264"/>
        <v>Slope</v>
      </c>
      <c r="DH161" s="51" t="str">
        <f t="shared" ca="1" si="265"/>
        <v>Slope</v>
      </c>
      <c r="DI161" s="51" t="str">
        <f t="shared" ca="1" si="266"/>
        <v>Slope</v>
      </c>
      <c r="DJ161" s="51" t="str">
        <f t="shared" ca="1" si="267"/>
        <v>Slope</v>
      </c>
      <c r="DK161" s="51" t="str">
        <f t="shared" ca="1" si="268"/>
        <v>Slope</v>
      </c>
      <c r="DL161" s="51" t="str">
        <f t="shared" ca="1" si="269"/>
        <v>Slope</v>
      </c>
      <c r="DM161" s="51" t="str">
        <f t="shared" ca="1" si="270"/>
        <v>Slope</v>
      </c>
      <c r="DN161" s="51" t="str">
        <f t="shared" ca="1" si="271"/>
        <v>Slope</v>
      </c>
      <c r="DO161" s="51" t="str">
        <f t="shared" ca="1" si="272"/>
        <v>Slope</v>
      </c>
      <c r="DP161" s="51" t="str">
        <f t="shared" ca="1" si="273"/>
        <v>Slope</v>
      </c>
      <c r="DQ161" s="51" t="str">
        <f t="shared" ca="1" si="274"/>
        <v>Slope</v>
      </c>
      <c r="DR161" s="51" t="str">
        <f t="shared" ca="1" si="275"/>
        <v>Slope</v>
      </c>
      <c r="DS161" s="51" t="str">
        <f t="shared" ca="1" si="276"/>
        <v>Slope</v>
      </c>
      <c r="DT161" s="51" t="str">
        <f t="shared" ca="1" si="277"/>
        <v>Slope</v>
      </c>
      <c r="DU161" s="51" t="str">
        <f t="shared" ca="1" si="278"/>
        <v>Slope</v>
      </c>
      <c r="DV161" s="51" t="str">
        <f t="shared" ca="1" si="279"/>
        <v>Slope</v>
      </c>
      <c r="DW161" s="51" t="str">
        <f t="shared" ca="1" si="280"/>
        <v>Slope</v>
      </c>
      <c r="DX161" s="51" t="str">
        <f t="shared" ca="1" si="281"/>
        <v>Slope</v>
      </c>
      <c r="DY161" s="51" t="str">
        <f t="shared" ca="1" si="282"/>
        <v>Slope</v>
      </c>
      <c r="DZ161" s="51" t="str">
        <f t="shared" ca="1" si="283"/>
        <v>Slope</v>
      </c>
      <c r="EA161" s="51" t="str">
        <f t="shared" ca="1" si="284"/>
        <v>Slope</v>
      </c>
      <c r="EB161" s="51" t="str">
        <f t="shared" ca="1" si="285"/>
        <v>Slope</v>
      </c>
      <c r="EC161" s="51" t="str">
        <f t="shared" ca="1" si="286"/>
        <v>Slope</v>
      </c>
      <c r="EE161" s="52">
        <f t="shared" ca="1" si="287"/>
        <v>0.63139795339974969</v>
      </c>
      <c r="EF161" s="52">
        <f t="shared" ca="1" si="288"/>
        <v>0.64360829347362292</v>
      </c>
      <c r="EG161" s="52">
        <f t="shared" ca="1" si="289"/>
        <v>0.65708447307086115</v>
      </c>
      <c r="EH161" s="52">
        <f t="shared" ca="1" si="290"/>
        <v>0.66531321860768</v>
      </c>
      <c r="EI161" s="52">
        <f t="shared" ca="1" si="291"/>
        <v>0.68566705372883741</v>
      </c>
      <c r="EJ161" s="52">
        <f t="shared" ca="1" si="292"/>
        <v>0.72368983545108523</v>
      </c>
      <c r="EK161" s="52">
        <f t="shared" ca="1" si="293"/>
        <v>0.78026638762102329</v>
      </c>
      <c r="EL161" s="52">
        <f t="shared" ca="1" si="294"/>
        <v>0.84843179360490983</v>
      </c>
      <c r="EM161" s="52">
        <f t="shared" ca="1" si="295"/>
        <v>0.9272693150993061</v>
      </c>
      <c r="EN161" s="52">
        <f t="shared" ca="1" si="296"/>
        <v>0.98504865440651923</v>
      </c>
      <c r="EO161" s="52">
        <f t="shared" ca="1" si="297"/>
        <v>0.89585838437582843</v>
      </c>
      <c r="EP161" s="52">
        <f t="shared" ca="1" si="298"/>
        <v>0.81451982831303782</v>
      </c>
      <c r="EQ161" s="52">
        <f t="shared" ca="1" si="299"/>
        <v>0.75351998751464055</v>
      </c>
      <c r="ER161" s="52">
        <f t="shared" ca="1" si="300"/>
        <v>0.71245517315064377</v>
      </c>
      <c r="ES161" s="52">
        <f t="shared" ca="1" si="301"/>
        <v>0.68368365388024865</v>
      </c>
      <c r="ET161" s="52">
        <f t="shared" ca="1" si="302"/>
        <v>0.66520166095908762</v>
      </c>
      <c r="EU161" s="52">
        <f t="shared" ca="1" si="303"/>
        <v>0.65835969590934207</v>
      </c>
      <c r="EV161" s="52">
        <f t="shared" ca="1" si="304"/>
        <v>0.66183946488957646</v>
      </c>
      <c r="EW161" s="52">
        <f t="shared" ca="1" si="305"/>
        <v>0.67178563503990885</v>
      </c>
      <c r="EX161" s="52">
        <f t="shared" ca="1" si="306"/>
        <v>0.68890904322738988</v>
      </c>
      <c r="EY161" s="52">
        <f t="shared" ca="1" si="307"/>
        <v>0.71211624906329996</v>
      </c>
      <c r="EZ161" s="52">
        <f t="shared" ca="1" si="308"/>
        <v>0.74866051426629765</v>
      </c>
      <c r="FA161" s="52">
        <f t="shared" ca="1" si="309"/>
        <v>0.79973272209407975</v>
      </c>
      <c r="FB161" s="52">
        <f t="shared" ca="1" si="310"/>
        <v>0.85717166927184218</v>
      </c>
      <c r="FC161" s="52">
        <f t="shared" ca="1" si="311"/>
        <v>0.91484815525934249</v>
      </c>
      <c r="FD161" s="52">
        <f t="shared" ca="1" si="312"/>
        <v>0.97181184828693734</v>
      </c>
      <c r="FE161" s="52">
        <f t="shared" ca="1" si="313"/>
        <v>0.96995431615138106</v>
      </c>
      <c r="FF161" s="52">
        <f t="shared" ca="1" si="314"/>
        <v>0.90763797124315282</v>
      </c>
      <c r="FG161" s="52">
        <f t="shared" ca="1" si="315"/>
        <v>0.84541595224749999</v>
      </c>
      <c r="FH161" s="52">
        <f t="shared" ca="1" si="316"/>
        <v>0.78620275360870839</v>
      </c>
      <c r="FI161" s="52">
        <f t="shared" ca="1" si="317"/>
        <v>0.7243770936640026</v>
      </c>
      <c r="FK161" s="52">
        <f t="shared" ca="1" si="318"/>
        <v>0.98504865440651923</v>
      </c>
      <c r="FL161" s="59">
        <f t="shared" ca="1" si="319"/>
        <v>9</v>
      </c>
      <c r="FM161" s="59" t="str">
        <f t="shared" ca="1" si="320"/>
        <v>Slope</v>
      </c>
      <c r="FN161" s="52">
        <f t="shared" ca="1" si="321"/>
        <v>0.73333333333333339</v>
      </c>
      <c r="FP161" s="52">
        <f t="shared" ca="1" si="322"/>
        <v>0.54379931779991653</v>
      </c>
      <c r="FQ161" s="52">
        <f t="shared" ca="1" si="323"/>
        <v>0.54786943115787423</v>
      </c>
      <c r="FR161" s="52">
        <f t="shared" ca="1" si="324"/>
        <v>0.54125037991250924</v>
      </c>
      <c r="FS161" s="52">
        <f t="shared" ca="1" si="325"/>
        <v>0.53288218398033771</v>
      </c>
      <c r="FT161" s="52">
        <f t="shared" ca="1" si="326"/>
        <v>0.52855568457627911</v>
      </c>
      <c r="FU161" s="52">
        <f t="shared" ca="1" si="327"/>
        <v>0.53011883403925064</v>
      </c>
      <c r="FV161" s="52">
        <f t="shared" ca="1" si="328"/>
        <v>0.53786657365145218</v>
      </c>
      <c r="FW161" s="52">
        <f t="shared" ca="1" si="329"/>
        <v>0.54947726453496992</v>
      </c>
      <c r="FX161" s="52">
        <f t="shared" ca="1" si="330"/>
        <v>0.56464532725532424</v>
      </c>
      <c r="FY161" s="52">
        <f t="shared" ca="1" si="331"/>
        <v>0.57279399591328417</v>
      </c>
      <c r="FZ161" s="52">
        <f t="shared" ca="1" si="332"/>
        <v>0.5319527947919428</v>
      </c>
      <c r="GA161" s="52">
        <f t="shared" ca="1" si="333"/>
        <v>0.49372883165990145</v>
      </c>
      <c r="GB161" s="52">
        <f t="shared" ca="1" si="334"/>
        <v>0.46228444028265792</v>
      </c>
      <c r="GC161" s="52">
        <f t="shared" ca="1" si="335"/>
        <v>0.43748505771688123</v>
      </c>
      <c r="GD161" s="52">
        <f t="shared" ca="1" si="336"/>
        <v>0.41678344018230506</v>
      </c>
      <c r="GE161" s="52">
        <f t="shared" ca="1" si="337"/>
        <v>0.3995116647641403</v>
      </c>
      <c r="GF161" s="52">
        <f t="shared" ca="1" si="338"/>
        <v>0.38611989863644736</v>
      </c>
      <c r="GG161" s="52">
        <f t="shared" ca="1" si="339"/>
        <v>0.37616871051874767</v>
      </c>
      <c r="GH161" s="52">
        <f t="shared" ca="1" si="340"/>
        <v>0.36837298945774738</v>
      </c>
      <c r="GI161" s="52">
        <f t="shared" ca="1" si="341"/>
        <v>0.36296968107579664</v>
      </c>
      <c r="GJ161" s="52">
        <f t="shared" ca="1" si="342"/>
        <v>0.3595943052433222</v>
      </c>
      <c r="GK161" s="52">
        <f t="shared" ca="1" si="343"/>
        <v>0.36066461586654364</v>
      </c>
      <c r="GL161" s="52">
        <f t="shared" ca="1" si="344"/>
        <v>0.36657757403135993</v>
      </c>
      <c r="GM161" s="52">
        <f t="shared" ca="1" si="345"/>
        <v>0.3746127786461696</v>
      </c>
      <c r="GN161" s="52">
        <f t="shared" ca="1" si="346"/>
        <v>0.38272716286422526</v>
      </c>
      <c r="GO161" s="52">
        <f t="shared" ca="1" si="347"/>
        <v>0.39060394942897908</v>
      </c>
      <c r="GP161" s="52">
        <f t="shared" ca="1" si="348"/>
        <v>0.37887366093934921</v>
      </c>
      <c r="GQ161" s="52">
        <f t="shared" ca="1" si="349"/>
        <v>0.34699043485882869</v>
      </c>
      <c r="GR161" s="52">
        <f t="shared" ca="1" si="350"/>
        <v>0.31513865074916664</v>
      </c>
      <c r="GS161" s="52">
        <f t="shared" ca="1" si="351"/>
        <v>0.28428980675845833</v>
      </c>
      <c r="GT161" s="52">
        <f t="shared" ca="1" si="352"/>
        <v>0.25257014233244529</v>
      </c>
      <c r="GV161" s="52">
        <f t="shared" ca="1" si="353"/>
        <v>0.57279399591328417</v>
      </c>
      <c r="GW161" s="59">
        <f t="shared" ca="1" si="354"/>
        <v>9</v>
      </c>
      <c r="GX161" s="52">
        <f t="shared" ca="1" si="355"/>
        <v>0.98504865440651923</v>
      </c>
      <c r="GY161" s="52" t="str">
        <f t="shared" ca="1" si="356"/>
        <v>Slope</v>
      </c>
      <c r="GZ161" s="52">
        <f t="shared" ca="1" si="357"/>
        <v>0.73333333333333339</v>
      </c>
      <c r="HB161" s="58">
        <f t="shared" si="358"/>
        <v>3.1592577695846599E-2</v>
      </c>
      <c r="HC161" s="58"/>
      <c r="HE161" s="52">
        <f t="shared" si="359"/>
        <v>0.84361674040555934</v>
      </c>
      <c r="HF161" s="52">
        <f t="shared" si="360"/>
        <v>0</v>
      </c>
      <c r="HH161" s="52">
        <f t="shared" ca="1" si="361"/>
        <v>0.98504865440651923</v>
      </c>
      <c r="HI161" s="52" t="str">
        <f t="shared" ca="1" si="362"/>
        <v>Slope</v>
      </c>
      <c r="HJ161" s="59">
        <f t="shared" ca="1" si="363"/>
        <v>2</v>
      </c>
      <c r="HK161" s="52">
        <f t="shared" ca="1" si="364"/>
        <v>0.73333333333333339</v>
      </c>
      <c r="HL161" s="52">
        <f t="shared" si="365"/>
        <v>0</v>
      </c>
      <c r="HM161" s="52">
        <f t="shared" si="366"/>
        <v>20</v>
      </c>
      <c r="HN161" s="52">
        <f t="shared" si="367"/>
        <v>-20</v>
      </c>
      <c r="HP161" s="52">
        <f t="shared" si="375"/>
        <v>3.8353197276592521E-4</v>
      </c>
      <c r="HR161" s="52">
        <f t="shared" si="368"/>
        <v>1.2629031962892154E-4</v>
      </c>
      <c r="HS161">
        <f t="shared" si="369"/>
        <v>2.2033222320701012E-3</v>
      </c>
    </row>
    <row r="162" spans="1:227" x14ac:dyDescent="0.2">
      <c r="A162" s="45">
        <v>124</v>
      </c>
      <c r="B162" s="35">
        <f t="shared" si="214"/>
        <v>1.4236111111111128E-2</v>
      </c>
      <c r="C162" s="28">
        <v>3.1592577695846602</v>
      </c>
      <c r="D162" s="95">
        <v>0</v>
      </c>
      <c r="E162" s="95">
        <v>999999</v>
      </c>
      <c r="F162" s="37">
        <f t="shared" si="379"/>
        <v>166666.5</v>
      </c>
      <c r="G162" s="38">
        <f t="shared" si="382"/>
        <v>0</v>
      </c>
      <c r="H162" s="102">
        <v>20</v>
      </c>
      <c r="I162" s="102">
        <v>2000</v>
      </c>
      <c r="J162" s="28">
        <v>2.21159592270851</v>
      </c>
      <c r="K162" s="126">
        <f t="shared" si="383"/>
        <v>2.2115959227085098E-2</v>
      </c>
      <c r="L162" s="30">
        <f t="shared" si="380"/>
        <v>2.2115959227085098E-2</v>
      </c>
      <c r="M162" s="101">
        <f t="shared" si="381"/>
        <v>3.1592577695846602</v>
      </c>
      <c r="N162" s="103">
        <f t="shared" si="215"/>
        <v>4.7383092343807509E-4</v>
      </c>
      <c r="AD162" s="52">
        <f t="shared" ca="1" si="384"/>
        <v>0.9749209226181077</v>
      </c>
      <c r="AE162" s="52">
        <f t="shared" ca="1" si="384"/>
        <v>0.99999999999999989</v>
      </c>
      <c r="AF162" s="52">
        <f t="shared" ca="1" si="384"/>
        <v>0.97494148914164147</v>
      </c>
      <c r="AG162" s="52">
        <f t="shared" ca="1" si="207"/>
        <v>0.90895909955614196</v>
      </c>
      <c r="AH162" s="52">
        <f t="shared" ca="1" si="207"/>
        <v>0.81074289599584581</v>
      </c>
      <c r="AI162" s="52">
        <f t="shared" ca="1" si="207"/>
        <v>0.68597119611751511</v>
      </c>
      <c r="AJ162" s="52">
        <f t="shared" ca="1" si="207"/>
        <v>0.53607859184180995</v>
      </c>
      <c r="AK162" s="52">
        <f t="shared" ca="1" si="208"/>
        <v>0.36388565923141813</v>
      </c>
      <c r="AL162" s="52">
        <f t="shared" ca="1" si="208"/>
        <v>0.18192528137090336</v>
      </c>
      <c r="AM162" s="52">
        <f t="shared" ca="1" si="208"/>
        <v>4.6700917504034775E-3</v>
      </c>
      <c r="AN162" s="52">
        <f t="shared" ca="1" si="208"/>
        <v>-0.16676690556912968</v>
      </c>
      <c r="AO162" s="52">
        <f t="shared" ca="1" si="209"/>
        <v>-0.32892229375187221</v>
      </c>
      <c r="AP162" s="52">
        <f t="shared" ca="1" si="209"/>
        <v>-0.46751657560039522</v>
      </c>
      <c r="AQ162" s="52">
        <f t="shared" ca="1" si="209"/>
        <v>-0.57983239056193525</v>
      </c>
      <c r="AR162" s="52">
        <f t="shared" ca="1" si="209"/>
        <v>-0.67063578157855597</v>
      </c>
      <c r="AS162" s="52">
        <f t="shared" ca="1" si="210"/>
        <v>-0.7427547544142683</v>
      </c>
      <c r="AT162" s="52">
        <f t="shared" ca="1" si="210"/>
        <v>-0.79554890358180153</v>
      </c>
      <c r="AU162" s="52">
        <f t="shared" ca="1" si="210"/>
        <v>-0.82659637951051856</v>
      </c>
      <c r="AV162" s="52">
        <f t="shared" ca="1" si="210"/>
        <v>-0.83751965988235022</v>
      </c>
      <c r="AW162" s="52">
        <f t="shared" ca="1" si="211"/>
        <v>-0.83021532230118233</v>
      </c>
      <c r="AX162" s="52">
        <f t="shared" ca="1" si="211"/>
        <v>-0.80456109847264456</v>
      </c>
      <c r="AY162" s="52">
        <f t="shared" ca="1" si="211"/>
        <v>-0.77061674698502136</v>
      </c>
      <c r="AZ162" s="52">
        <f t="shared" ca="1" si="211"/>
        <v>-0.74026960360413108</v>
      </c>
      <c r="BA162" s="52">
        <f t="shared" ca="1" si="212"/>
        <v>-0.68638756904178977</v>
      </c>
      <c r="BB162" s="52">
        <f t="shared" ca="1" si="212"/>
        <v>-0.58386680091531984</v>
      </c>
      <c r="BC162" s="52">
        <f t="shared" ca="1" si="212"/>
        <v>-0.42748128950179221</v>
      </c>
      <c r="BD162" s="52">
        <f t="shared" ca="1" si="212"/>
        <v>-0.2430240336341008</v>
      </c>
      <c r="BE162" s="52">
        <f t="shared" ca="1" si="213"/>
        <v>-6.5968086505533569E-2</v>
      </c>
      <c r="BF162" s="52">
        <f t="shared" ca="1" si="213"/>
        <v>8.800518975090274E-2</v>
      </c>
      <c r="BG162" s="52">
        <f t="shared" ca="1" si="213"/>
        <v>0.22716040696899775</v>
      </c>
      <c r="BH162" s="52">
        <f t="shared" ca="1" si="213"/>
        <v>0.34411933509119091</v>
      </c>
      <c r="BJ162" s="52">
        <f t="shared" si="217"/>
        <v>1.105797961354255E-3</v>
      </c>
      <c r="BK162" s="52">
        <f t="shared" si="218"/>
        <v>-3.4309381192489984E-3</v>
      </c>
      <c r="BL162" s="52">
        <f t="shared" si="219"/>
        <v>-1.7154690596244993E-4</v>
      </c>
      <c r="BM162" s="52">
        <f t="shared" si="220"/>
        <v>-1.7154690596244993E-4</v>
      </c>
      <c r="BN162" s="52">
        <f t="shared" si="221"/>
        <v>0</v>
      </c>
      <c r="BO162" s="52">
        <f t="shared" si="222"/>
        <v>0</v>
      </c>
      <c r="BP162" s="52">
        <f t="shared" si="223"/>
        <v>2.1785325378869511E-3</v>
      </c>
      <c r="BQ162" s="52">
        <f t="shared" si="224"/>
        <v>0.05</v>
      </c>
      <c r="BS162" s="52">
        <f t="shared" ca="1" si="225"/>
        <v>-0.3565699915221382</v>
      </c>
      <c r="BT162" s="52">
        <f t="shared" ca="1" si="226"/>
        <v>-0.34309381192489985</v>
      </c>
      <c r="BU162" s="52">
        <f t="shared" ca="1" si="227"/>
        <v>-0.33486506638808106</v>
      </c>
      <c r="BV162" s="52">
        <f t="shared" ca="1" si="228"/>
        <v>-0.3145112312669236</v>
      </c>
      <c r="BW162" s="52">
        <f t="shared" ca="1" si="229"/>
        <v>-0.27648844954467588</v>
      </c>
      <c r="BX162" s="52">
        <f t="shared" ca="1" si="230"/>
        <v>-0.21991189737473774</v>
      </c>
      <c r="BY162" s="52">
        <f t="shared" ca="1" si="231"/>
        <v>-0.1517464913908512</v>
      </c>
      <c r="BZ162" s="52">
        <f t="shared" ca="1" si="232"/>
        <v>-7.2908969896454956E-2</v>
      </c>
      <c r="CA162" s="52">
        <f t="shared" ca="1" si="233"/>
        <v>1.4773060597719686E-2</v>
      </c>
      <c r="CB162" s="52">
        <f t="shared" ca="1" si="234"/>
        <v>0.10396333062841048</v>
      </c>
      <c r="CC162" s="52">
        <f t="shared" ca="1" si="235"/>
        <v>0.1853018866912011</v>
      </c>
      <c r="CD162" s="52">
        <f t="shared" ca="1" si="236"/>
        <v>0.24630172748959833</v>
      </c>
      <c r="CE162" s="52">
        <f t="shared" ca="1" si="237"/>
        <v>0.28736654185359517</v>
      </c>
      <c r="CF162" s="52">
        <f t="shared" ca="1" si="238"/>
        <v>0.31613806112399023</v>
      </c>
      <c r="CG162" s="52">
        <f t="shared" ca="1" si="239"/>
        <v>0.33462005404515133</v>
      </c>
      <c r="CH162" s="52">
        <f t="shared" ca="1" si="240"/>
        <v>0.34146201909489693</v>
      </c>
      <c r="CI162" s="52">
        <f t="shared" ca="1" si="241"/>
        <v>0.33798225011466249</v>
      </c>
      <c r="CJ162" s="52">
        <f t="shared" ca="1" si="242"/>
        <v>0.3280360799643301</v>
      </c>
      <c r="CK162" s="52">
        <f t="shared" ca="1" si="243"/>
        <v>0.310912671776849</v>
      </c>
      <c r="CL162" s="52">
        <f t="shared" ca="1" si="244"/>
        <v>0.28770546594093893</v>
      </c>
      <c r="CM162" s="52">
        <f t="shared" ca="1" si="245"/>
        <v>0.25116120073794129</v>
      </c>
      <c r="CN162" s="52">
        <f t="shared" ca="1" si="246"/>
        <v>0.20008899291015925</v>
      </c>
      <c r="CO162" s="52">
        <f t="shared" ca="1" si="247"/>
        <v>0.14265004573239679</v>
      </c>
      <c r="CP162" s="52">
        <f t="shared" ca="1" si="248"/>
        <v>8.497355974489644E-2</v>
      </c>
      <c r="CQ162" s="52">
        <f t="shared" ca="1" si="249"/>
        <v>2.8009866717301629E-2</v>
      </c>
      <c r="CR162" s="52">
        <f t="shared" ca="1" si="250"/>
        <v>-3.0223968844379993E-2</v>
      </c>
      <c r="CS162" s="52">
        <f t="shared" ca="1" si="251"/>
        <v>-9.2540313752608294E-2</v>
      </c>
      <c r="CT162" s="52">
        <f t="shared" ca="1" si="252"/>
        <v>-0.15476233274826109</v>
      </c>
      <c r="CU162" s="52">
        <f t="shared" ca="1" si="253"/>
        <v>-0.21397553138705261</v>
      </c>
      <c r="CV162" s="52">
        <f t="shared" ca="1" si="254"/>
        <v>-0.27580119133175846</v>
      </c>
      <c r="CW162" s="52">
        <f t="shared" ca="1" si="255"/>
        <v>-0.33533923216013911</v>
      </c>
      <c r="CY162" s="51" t="str">
        <f t="shared" ca="1" si="256"/>
        <v>Slope</v>
      </c>
      <c r="CZ162" s="51" t="str">
        <f t="shared" ca="1" si="257"/>
        <v>Slope</v>
      </c>
      <c r="DA162" s="51" t="str">
        <f t="shared" ca="1" si="258"/>
        <v>Slope</v>
      </c>
      <c r="DB162" s="51" t="str">
        <f t="shared" ca="1" si="259"/>
        <v>Slope</v>
      </c>
      <c r="DC162" s="51" t="str">
        <f t="shared" ca="1" si="260"/>
        <v>Slope</v>
      </c>
      <c r="DD162" s="51" t="str">
        <f t="shared" ca="1" si="261"/>
        <v>Slope</v>
      </c>
      <c r="DE162" s="51" t="str">
        <f t="shared" ca="1" si="262"/>
        <v>Slope</v>
      </c>
      <c r="DF162" s="51" t="str">
        <f t="shared" ca="1" si="263"/>
        <v>Slope</v>
      </c>
      <c r="DG162" s="51" t="str">
        <f t="shared" ca="1" si="264"/>
        <v>Slope</v>
      </c>
      <c r="DH162" s="51" t="str">
        <f t="shared" ca="1" si="265"/>
        <v>Slope</v>
      </c>
      <c r="DI162" s="51" t="str">
        <f t="shared" ca="1" si="266"/>
        <v>Slope</v>
      </c>
      <c r="DJ162" s="51" t="str">
        <f t="shared" ca="1" si="267"/>
        <v>Slope</v>
      </c>
      <c r="DK162" s="51" t="str">
        <f t="shared" ca="1" si="268"/>
        <v>Slope</v>
      </c>
      <c r="DL162" s="51" t="str">
        <f t="shared" ca="1" si="269"/>
        <v>Slope</v>
      </c>
      <c r="DM162" s="51" t="str">
        <f t="shared" ca="1" si="270"/>
        <v>Slope</v>
      </c>
      <c r="DN162" s="51" t="str">
        <f t="shared" ca="1" si="271"/>
        <v>Slope</v>
      </c>
      <c r="DO162" s="51" t="str">
        <f t="shared" ca="1" si="272"/>
        <v>Slope</v>
      </c>
      <c r="DP162" s="51" t="str">
        <f t="shared" ca="1" si="273"/>
        <v>Slope</v>
      </c>
      <c r="DQ162" s="51" t="str">
        <f t="shared" ca="1" si="274"/>
        <v>Slope</v>
      </c>
      <c r="DR162" s="51" t="str">
        <f t="shared" ca="1" si="275"/>
        <v>Slope</v>
      </c>
      <c r="DS162" s="51" t="str">
        <f t="shared" ca="1" si="276"/>
        <v>Slope</v>
      </c>
      <c r="DT162" s="51" t="str">
        <f t="shared" ca="1" si="277"/>
        <v>Slope</v>
      </c>
      <c r="DU162" s="51" t="str">
        <f t="shared" ca="1" si="278"/>
        <v>Slope</v>
      </c>
      <c r="DV162" s="51" t="str">
        <f t="shared" ca="1" si="279"/>
        <v>Slope</v>
      </c>
      <c r="DW162" s="51" t="str">
        <f t="shared" ca="1" si="280"/>
        <v>Slope</v>
      </c>
      <c r="DX162" s="51" t="str">
        <f t="shared" ca="1" si="281"/>
        <v>Slope</v>
      </c>
      <c r="DY162" s="51" t="str">
        <f t="shared" ca="1" si="282"/>
        <v>Slope</v>
      </c>
      <c r="DZ162" s="51" t="str">
        <f t="shared" ca="1" si="283"/>
        <v>Slope</v>
      </c>
      <c r="EA162" s="51" t="str">
        <f t="shared" ca="1" si="284"/>
        <v>Slope</v>
      </c>
      <c r="EB162" s="51" t="str">
        <f t="shared" ca="1" si="285"/>
        <v>Slope</v>
      </c>
      <c r="EC162" s="51" t="str">
        <f t="shared" ca="1" si="286"/>
        <v>Slope</v>
      </c>
      <c r="EE162" s="52">
        <f t="shared" ca="1" si="287"/>
        <v>0.64360155538382424</v>
      </c>
      <c r="EF162" s="52">
        <f t="shared" ca="1" si="288"/>
        <v>0.65707773498106259</v>
      </c>
      <c r="EG162" s="52">
        <f t="shared" ca="1" si="289"/>
        <v>0.66530648051788144</v>
      </c>
      <c r="EH162" s="52">
        <f t="shared" ca="1" si="290"/>
        <v>0.68566031563903884</v>
      </c>
      <c r="EI162" s="52">
        <f t="shared" ca="1" si="291"/>
        <v>0.72368309736128655</v>
      </c>
      <c r="EJ162" s="52">
        <f t="shared" ca="1" si="292"/>
        <v>0.78025964953122473</v>
      </c>
      <c r="EK162" s="52">
        <f t="shared" ca="1" si="293"/>
        <v>0.84842505551511127</v>
      </c>
      <c r="EL162" s="52">
        <f t="shared" ca="1" si="294"/>
        <v>0.92726257700950754</v>
      </c>
      <c r="EM162" s="52">
        <f t="shared" ca="1" si="295"/>
        <v>0.98505539249631791</v>
      </c>
      <c r="EN162" s="52">
        <f t="shared" ca="1" si="296"/>
        <v>0.89586512246562711</v>
      </c>
      <c r="EO162" s="52">
        <f t="shared" ca="1" si="297"/>
        <v>0.81452656640283649</v>
      </c>
      <c r="EP162" s="52">
        <f t="shared" ca="1" si="298"/>
        <v>0.75352672560443923</v>
      </c>
      <c r="EQ162" s="52">
        <f t="shared" ca="1" si="299"/>
        <v>0.71246191124044245</v>
      </c>
      <c r="ER162" s="52">
        <f t="shared" ca="1" si="300"/>
        <v>0.68369039197004733</v>
      </c>
      <c r="ES162" s="52">
        <f t="shared" ca="1" si="301"/>
        <v>0.66520839904888618</v>
      </c>
      <c r="ET162" s="52">
        <f t="shared" ca="1" si="302"/>
        <v>0.65836643399914063</v>
      </c>
      <c r="EU162" s="52">
        <f t="shared" ca="1" si="303"/>
        <v>0.66184620297937502</v>
      </c>
      <c r="EV162" s="52">
        <f t="shared" ca="1" si="304"/>
        <v>0.67179237312970752</v>
      </c>
      <c r="EW162" s="52">
        <f t="shared" ca="1" si="305"/>
        <v>0.68891578131718856</v>
      </c>
      <c r="EX162" s="52">
        <f t="shared" ca="1" si="306"/>
        <v>0.71212298715309863</v>
      </c>
      <c r="EY162" s="52">
        <f t="shared" ca="1" si="307"/>
        <v>0.74866725235609621</v>
      </c>
      <c r="EZ162" s="52">
        <f t="shared" ca="1" si="308"/>
        <v>0.79973946018387831</v>
      </c>
      <c r="FA162" s="52">
        <f t="shared" ca="1" si="309"/>
        <v>0.85717840736164075</v>
      </c>
      <c r="FB162" s="52">
        <f t="shared" ca="1" si="310"/>
        <v>0.91485489334914116</v>
      </c>
      <c r="FC162" s="52">
        <f t="shared" ca="1" si="311"/>
        <v>0.9718185863767359</v>
      </c>
      <c r="FD162" s="52">
        <f t="shared" ca="1" si="312"/>
        <v>0.96994757806158249</v>
      </c>
      <c r="FE162" s="52">
        <f t="shared" ca="1" si="313"/>
        <v>0.90763123315335414</v>
      </c>
      <c r="FF162" s="52">
        <f t="shared" ca="1" si="314"/>
        <v>0.84540921415770132</v>
      </c>
      <c r="FG162" s="52">
        <f t="shared" ca="1" si="315"/>
        <v>0.78619601551890983</v>
      </c>
      <c r="FH162" s="52">
        <f t="shared" ca="1" si="316"/>
        <v>0.72437035557420404</v>
      </c>
      <c r="FI162" s="52">
        <f t="shared" ca="1" si="317"/>
        <v>0.66483231474582327</v>
      </c>
      <c r="FK162" s="52">
        <f t="shared" ca="1" si="318"/>
        <v>0.98505539249631791</v>
      </c>
      <c r="FL162" s="59">
        <f t="shared" ca="1" si="319"/>
        <v>8</v>
      </c>
      <c r="FM162" s="59" t="str">
        <f t="shared" ca="1" si="320"/>
        <v>Slope</v>
      </c>
      <c r="FN162" s="52">
        <f t="shared" ca="1" si="321"/>
        <v>0.76666666666666661</v>
      </c>
      <c r="FP162" s="52">
        <f t="shared" ca="1" si="322"/>
        <v>0.54786718512794141</v>
      </c>
      <c r="FQ162" s="52">
        <f t="shared" ca="1" si="323"/>
        <v>0.55235924499368749</v>
      </c>
      <c r="FR162" s="52">
        <f t="shared" ca="1" si="324"/>
        <v>0.54399104906151596</v>
      </c>
      <c r="FS162" s="52">
        <f t="shared" ca="1" si="325"/>
        <v>0.53966454965745736</v>
      </c>
      <c r="FT162" s="52">
        <f t="shared" ca="1" si="326"/>
        <v>0.54122769912042878</v>
      </c>
      <c r="FU162" s="52">
        <f t="shared" ca="1" si="327"/>
        <v>0.54897543873263044</v>
      </c>
      <c r="FV162" s="52">
        <f t="shared" ca="1" si="328"/>
        <v>0.56058612961614818</v>
      </c>
      <c r="FW162" s="52">
        <f t="shared" ca="1" si="329"/>
        <v>0.57575419233650249</v>
      </c>
      <c r="FX162" s="52">
        <f t="shared" ca="1" si="330"/>
        <v>0.58390735305432817</v>
      </c>
      <c r="FY162" s="52">
        <f t="shared" ca="1" si="331"/>
        <v>0.5430661519329868</v>
      </c>
      <c r="FZ162" s="52">
        <f t="shared" ca="1" si="332"/>
        <v>0.50484218880094545</v>
      </c>
      <c r="GA162" s="52">
        <f t="shared" ca="1" si="333"/>
        <v>0.47339779742370192</v>
      </c>
      <c r="GB162" s="52">
        <f t="shared" ca="1" si="334"/>
        <v>0.44859841485792523</v>
      </c>
      <c r="GC162" s="52">
        <f t="shared" ca="1" si="335"/>
        <v>0.42789679732334907</v>
      </c>
      <c r="GD162" s="52">
        <f t="shared" ca="1" si="336"/>
        <v>0.41062502190518424</v>
      </c>
      <c r="GE162" s="52">
        <f t="shared" ca="1" si="337"/>
        <v>0.3972332557774913</v>
      </c>
      <c r="GF162" s="52">
        <f t="shared" ca="1" si="338"/>
        <v>0.38728206765979167</v>
      </c>
      <c r="GG162" s="52">
        <f t="shared" ca="1" si="339"/>
        <v>0.37948634659879138</v>
      </c>
      <c r="GH162" s="52">
        <f t="shared" ca="1" si="340"/>
        <v>0.37408303821684064</v>
      </c>
      <c r="GI162" s="52">
        <f t="shared" ca="1" si="341"/>
        <v>0.3707076623843662</v>
      </c>
      <c r="GJ162" s="52">
        <f t="shared" ca="1" si="342"/>
        <v>0.37177797300758764</v>
      </c>
      <c r="GK162" s="52">
        <f t="shared" ca="1" si="343"/>
        <v>0.37769093117240388</v>
      </c>
      <c r="GL162" s="52">
        <f t="shared" ca="1" si="344"/>
        <v>0.3857261357872136</v>
      </c>
      <c r="GM162" s="52">
        <f t="shared" ca="1" si="345"/>
        <v>0.39384052000526926</v>
      </c>
      <c r="GN162" s="52">
        <f t="shared" ca="1" si="346"/>
        <v>0.40171730657002303</v>
      </c>
      <c r="GO162" s="52">
        <f t="shared" ca="1" si="347"/>
        <v>0.38998252602052746</v>
      </c>
      <c r="GP162" s="52">
        <f t="shared" ca="1" si="348"/>
        <v>0.35809929994000689</v>
      </c>
      <c r="GQ162" s="52">
        <f t="shared" ca="1" si="349"/>
        <v>0.32624751583034489</v>
      </c>
      <c r="GR162" s="52">
        <f t="shared" ca="1" si="350"/>
        <v>0.29539867183963658</v>
      </c>
      <c r="GS162" s="52">
        <f t="shared" ca="1" si="351"/>
        <v>0.26367900741362355</v>
      </c>
      <c r="GT162" s="52">
        <f t="shared" ca="1" si="352"/>
        <v>0.23272188269305219</v>
      </c>
      <c r="GV162" s="52">
        <f t="shared" ca="1" si="353"/>
        <v>0.58390735305432817</v>
      </c>
      <c r="GW162" s="59">
        <f t="shared" ca="1" si="354"/>
        <v>8</v>
      </c>
      <c r="GX162" s="52">
        <f t="shared" ca="1" si="355"/>
        <v>0.98505539249631791</v>
      </c>
      <c r="GY162" s="52" t="str">
        <f t="shared" ca="1" si="356"/>
        <v>Slope</v>
      </c>
      <c r="GZ162" s="52">
        <f t="shared" ca="1" si="357"/>
        <v>0.76666666666666661</v>
      </c>
      <c r="HB162" s="58">
        <f t="shared" si="358"/>
        <v>2.2115959227085098E-2</v>
      </c>
      <c r="HC162" s="58"/>
      <c r="HE162" s="52">
        <f t="shared" si="359"/>
        <v>0.89052600182592878</v>
      </c>
      <c r="HF162" s="52">
        <f t="shared" si="360"/>
        <v>0</v>
      </c>
      <c r="HH162" s="52">
        <f t="shared" ca="1" si="361"/>
        <v>0.98505539249631791</v>
      </c>
      <c r="HI162" s="52" t="str">
        <f t="shared" ca="1" si="362"/>
        <v>Slope</v>
      </c>
      <c r="HJ162" s="59">
        <f t="shared" ca="1" si="363"/>
        <v>2</v>
      </c>
      <c r="HK162" s="52">
        <f t="shared" ca="1" si="364"/>
        <v>0.76666666666666661</v>
      </c>
      <c r="HL162" s="52">
        <f t="shared" si="365"/>
        <v>0</v>
      </c>
      <c r="HM162" s="52">
        <f t="shared" si="366"/>
        <v>20</v>
      </c>
      <c r="HN162" s="52">
        <f t="shared" si="367"/>
        <v>-20</v>
      </c>
      <c r="HP162" s="52">
        <f t="shared" si="375"/>
        <v>4.7383092343807509E-4</v>
      </c>
      <c r="HR162" s="52">
        <f t="shared" si="368"/>
        <v>1.2722562033636476E-4</v>
      </c>
      <c r="HS162">
        <f t="shared" si="369"/>
        <v>2.1785325378869511E-3</v>
      </c>
    </row>
    <row r="163" spans="1:227" x14ac:dyDescent="0.2">
      <c r="A163" s="45">
        <v>125</v>
      </c>
      <c r="B163" s="35">
        <f t="shared" si="214"/>
        <v>1.4351851851851869E-2</v>
      </c>
      <c r="C163" s="28">
        <v>2.21159592270851</v>
      </c>
      <c r="D163" s="95">
        <v>0</v>
      </c>
      <c r="E163" s="95">
        <v>999999</v>
      </c>
      <c r="F163" s="37">
        <f t="shared" si="379"/>
        <v>166666.5</v>
      </c>
      <c r="G163" s="38">
        <f t="shared" si="382"/>
        <v>0</v>
      </c>
      <c r="H163" s="102">
        <v>20</v>
      </c>
      <c r="I163" s="102">
        <v>2000</v>
      </c>
      <c r="J163" s="28">
        <v>2.83064216375351</v>
      </c>
      <c r="K163" s="126">
        <f t="shared" si="383"/>
        <v>2.8306421637535099E-2</v>
      </c>
      <c r="L163" s="30">
        <f t="shared" si="380"/>
        <v>2.8306421637535099E-2</v>
      </c>
      <c r="M163" s="101">
        <f t="shared" si="381"/>
        <v>2.21159592270851</v>
      </c>
      <c r="N163" s="103">
        <f t="shared" si="215"/>
        <v>3.0952312052249988E-4</v>
      </c>
      <c r="AD163" s="52">
        <f t="shared" ca="1" si="384"/>
        <v>0.97494148914164169</v>
      </c>
      <c r="AE163" s="52">
        <f t="shared" ca="1" si="384"/>
        <v>0.99999999999999967</v>
      </c>
      <c r="AF163" s="52">
        <f t="shared" ca="1" si="384"/>
        <v>0.9738558740793255</v>
      </c>
      <c r="AG163" s="52">
        <f t="shared" ca="1" si="207"/>
        <v>0.90085817465913165</v>
      </c>
      <c r="AH163" s="52">
        <f t="shared" ca="1" si="207"/>
        <v>0.79259169003329599</v>
      </c>
      <c r="AI163" s="52">
        <f t="shared" ca="1" si="207"/>
        <v>0.65157793334104241</v>
      </c>
      <c r="AJ163" s="52">
        <f t="shared" ca="1" si="207"/>
        <v>0.48006467575190159</v>
      </c>
      <c r="AK163" s="52">
        <f t="shared" ca="1" si="208"/>
        <v>0.291696970978573</v>
      </c>
      <c r="AL163" s="52">
        <f t="shared" ca="1" si="208"/>
        <v>0.10606227009625785</v>
      </c>
      <c r="AM163" s="52">
        <f t="shared" ca="1" si="208"/>
        <v>-7.011203834964104E-2</v>
      </c>
      <c r="AN163" s="52">
        <f t="shared" ca="1" si="208"/>
        <v>-0.23300101731718753</v>
      </c>
      <c r="AO163" s="52">
        <f t="shared" ca="1" si="209"/>
        <v>-0.3714600305949422</v>
      </c>
      <c r="AP163" s="52">
        <f t="shared" ca="1" si="209"/>
        <v>-0.48846618859328561</v>
      </c>
      <c r="AQ163" s="52">
        <f t="shared" ca="1" si="209"/>
        <v>-0.58955017085748029</v>
      </c>
      <c r="AR163" s="52">
        <f t="shared" ca="1" si="209"/>
        <v>-0.67296649371538109</v>
      </c>
      <c r="AS163" s="52">
        <f t="shared" ca="1" si="210"/>
        <v>-0.74092750699870047</v>
      </c>
      <c r="AT163" s="52">
        <f t="shared" ca="1" si="210"/>
        <v>-0.7923264154814379</v>
      </c>
      <c r="AU163" s="52">
        <f t="shared" ca="1" si="210"/>
        <v>-0.82291634753350862</v>
      </c>
      <c r="AV163" s="52">
        <f t="shared" ca="1" si="210"/>
        <v>-0.83472526683118931</v>
      </c>
      <c r="AW163" s="52">
        <f t="shared" ca="1" si="211"/>
        <v>-0.82579181056475148</v>
      </c>
      <c r="AX163" s="52">
        <f t="shared" ca="1" si="211"/>
        <v>-0.79766403707260236</v>
      </c>
      <c r="AY163" s="52">
        <f t="shared" ca="1" si="211"/>
        <v>-0.76373331490733842</v>
      </c>
      <c r="AZ163" s="52">
        <f t="shared" ca="1" si="211"/>
        <v>-0.7148550554493871</v>
      </c>
      <c r="BA163" s="52">
        <f t="shared" ca="1" si="212"/>
        <v>-0.63101972084077274</v>
      </c>
      <c r="BB163" s="52">
        <f t="shared" ca="1" si="212"/>
        <v>-0.50056740660167065</v>
      </c>
      <c r="BC163" s="52">
        <f t="shared" ca="1" si="212"/>
        <v>-0.33749895788887918</v>
      </c>
      <c r="BD163" s="52">
        <f t="shared" ca="1" si="212"/>
        <v>-0.16930523739848954</v>
      </c>
      <c r="BE163" s="52">
        <f t="shared" ca="1" si="213"/>
        <v>-1.861055680602763E-2</v>
      </c>
      <c r="BF163" s="52">
        <f t="shared" ca="1" si="213"/>
        <v>0.1210323555803528</v>
      </c>
      <c r="BG163" s="52">
        <f t="shared" ca="1" si="213"/>
        <v>0.24568363724986955</v>
      </c>
      <c r="BH163" s="52">
        <f t="shared" ca="1" si="213"/>
        <v>0.35471415855250149</v>
      </c>
      <c r="BJ163" s="52">
        <f t="shared" si="217"/>
        <v>1.4153210818767549E-3</v>
      </c>
      <c r="BK163" s="52">
        <f t="shared" si="218"/>
        <v>-3.3486506638808139E-3</v>
      </c>
      <c r="BL163" s="52">
        <f t="shared" si="219"/>
        <v>-1.6743253319404056E-4</v>
      </c>
      <c r="BM163" s="52">
        <f t="shared" si="220"/>
        <v>-1.6743253319404056E-4</v>
      </c>
      <c r="BN163" s="52">
        <f t="shared" si="221"/>
        <v>0</v>
      </c>
      <c r="BO163" s="52">
        <f t="shared" si="222"/>
        <v>0</v>
      </c>
      <c r="BP163" s="52">
        <f t="shared" si="223"/>
        <v>2.164999668269425E-3</v>
      </c>
      <c r="BQ163" s="52">
        <f t="shared" si="224"/>
        <v>0.05</v>
      </c>
      <c r="BS163" s="52">
        <f t="shared" ca="1" si="225"/>
        <v>-0.34309381192489985</v>
      </c>
      <c r="BT163" s="52">
        <f t="shared" ca="1" si="226"/>
        <v>-0.33486506638808106</v>
      </c>
      <c r="BU163" s="52">
        <f t="shared" ca="1" si="227"/>
        <v>-0.3145112312669236</v>
      </c>
      <c r="BV163" s="52">
        <f t="shared" ca="1" si="228"/>
        <v>-0.27648844954467588</v>
      </c>
      <c r="BW163" s="52">
        <f t="shared" ca="1" si="229"/>
        <v>-0.21991189737473774</v>
      </c>
      <c r="BX163" s="52">
        <f t="shared" ca="1" si="230"/>
        <v>-0.1517464913908512</v>
      </c>
      <c r="BY163" s="52">
        <f t="shared" ca="1" si="231"/>
        <v>-7.2908969896454956E-2</v>
      </c>
      <c r="BZ163" s="52">
        <f t="shared" ca="1" si="232"/>
        <v>1.4773060597719686E-2</v>
      </c>
      <c r="CA163" s="52">
        <f t="shared" ca="1" si="233"/>
        <v>0.10396333062841048</v>
      </c>
      <c r="CB163" s="52">
        <f t="shared" ca="1" si="234"/>
        <v>0.1853018866912011</v>
      </c>
      <c r="CC163" s="52">
        <f t="shared" ca="1" si="235"/>
        <v>0.24630172748959833</v>
      </c>
      <c r="CD163" s="52">
        <f t="shared" ca="1" si="236"/>
        <v>0.28736654185359517</v>
      </c>
      <c r="CE163" s="52">
        <f t="shared" ca="1" si="237"/>
        <v>0.31613806112399023</v>
      </c>
      <c r="CF163" s="52">
        <f t="shared" ca="1" si="238"/>
        <v>0.33462005404515133</v>
      </c>
      <c r="CG163" s="52">
        <f t="shared" ca="1" si="239"/>
        <v>0.34146201909489693</v>
      </c>
      <c r="CH163" s="52">
        <f t="shared" ca="1" si="240"/>
        <v>0.33798225011466249</v>
      </c>
      <c r="CI163" s="52">
        <f t="shared" ca="1" si="241"/>
        <v>0.3280360799643301</v>
      </c>
      <c r="CJ163" s="52">
        <f t="shared" ca="1" si="242"/>
        <v>0.310912671776849</v>
      </c>
      <c r="CK163" s="52">
        <f t="shared" ca="1" si="243"/>
        <v>0.28770546594093893</v>
      </c>
      <c r="CL163" s="52">
        <f t="shared" ca="1" si="244"/>
        <v>0.25116120073794129</v>
      </c>
      <c r="CM163" s="52">
        <f t="shared" ca="1" si="245"/>
        <v>0.20008899291015925</v>
      </c>
      <c r="CN163" s="52">
        <f t="shared" ca="1" si="246"/>
        <v>0.14265004573239679</v>
      </c>
      <c r="CO163" s="52">
        <f t="shared" ca="1" si="247"/>
        <v>8.497355974489644E-2</v>
      </c>
      <c r="CP163" s="52">
        <f t="shared" ca="1" si="248"/>
        <v>2.8009866717301629E-2</v>
      </c>
      <c r="CQ163" s="52">
        <f t="shared" ca="1" si="249"/>
        <v>-3.0223968844379993E-2</v>
      </c>
      <c r="CR163" s="52">
        <f t="shared" ca="1" si="250"/>
        <v>-9.2540313752608294E-2</v>
      </c>
      <c r="CS163" s="52">
        <f t="shared" ca="1" si="251"/>
        <v>-0.15476233274826109</v>
      </c>
      <c r="CT163" s="52">
        <f t="shared" ca="1" si="252"/>
        <v>-0.21397553138705261</v>
      </c>
      <c r="CU163" s="52">
        <f t="shared" ca="1" si="253"/>
        <v>-0.27580119133175846</v>
      </c>
      <c r="CV163" s="52">
        <f t="shared" ca="1" si="254"/>
        <v>-0.33533923216013911</v>
      </c>
      <c r="CW163" s="52">
        <f t="shared" ca="1" si="255"/>
        <v>-0.39265035735743697</v>
      </c>
      <c r="CY163" s="51" t="str">
        <f t="shared" ca="1" si="256"/>
        <v>Slope</v>
      </c>
      <c r="CZ163" s="51" t="str">
        <f t="shared" ca="1" si="257"/>
        <v>Slope</v>
      </c>
      <c r="DA163" s="51" t="str">
        <f t="shared" ca="1" si="258"/>
        <v>Slope</v>
      </c>
      <c r="DB163" s="51" t="str">
        <f t="shared" ca="1" si="259"/>
        <v>Slope</v>
      </c>
      <c r="DC163" s="51" t="str">
        <f t="shared" ca="1" si="260"/>
        <v>Slope</v>
      </c>
      <c r="DD163" s="51" t="str">
        <f t="shared" ca="1" si="261"/>
        <v>Slope</v>
      </c>
      <c r="DE163" s="51" t="str">
        <f t="shared" ca="1" si="262"/>
        <v>Slope</v>
      </c>
      <c r="DF163" s="51" t="str">
        <f t="shared" ca="1" si="263"/>
        <v>Slope</v>
      </c>
      <c r="DG163" s="51" t="str">
        <f t="shared" ca="1" si="264"/>
        <v>Slope</v>
      </c>
      <c r="DH163" s="51" t="str">
        <f t="shared" ca="1" si="265"/>
        <v>Slope</v>
      </c>
      <c r="DI163" s="51" t="str">
        <f t="shared" ca="1" si="266"/>
        <v>Slope</v>
      </c>
      <c r="DJ163" s="51" t="str">
        <f t="shared" ca="1" si="267"/>
        <v>Slope</v>
      </c>
      <c r="DK163" s="51" t="str">
        <f t="shared" ca="1" si="268"/>
        <v>Slope</v>
      </c>
      <c r="DL163" s="51" t="str">
        <f t="shared" ca="1" si="269"/>
        <v>Slope</v>
      </c>
      <c r="DM163" s="51" t="str">
        <f t="shared" ca="1" si="270"/>
        <v>Slope</v>
      </c>
      <c r="DN163" s="51" t="str">
        <f t="shared" ca="1" si="271"/>
        <v>Slope</v>
      </c>
      <c r="DO163" s="51" t="str">
        <f t="shared" ca="1" si="272"/>
        <v>Slope</v>
      </c>
      <c r="DP163" s="51" t="str">
        <f t="shared" ca="1" si="273"/>
        <v>Slope</v>
      </c>
      <c r="DQ163" s="51" t="str">
        <f t="shared" ca="1" si="274"/>
        <v>Slope</v>
      </c>
      <c r="DR163" s="51" t="str">
        <f t="shared" ca="1" si="275"/>
        <v>Slope</v>
      </c>
      <c r="DS163" s="51" t="str">
        <f t="shared" ca="1" si="276"/>
        <v>Slope</v>
      </c>
      <c r="DT163" s="51" t="str">
        <f t="shared" ca="1" si="277"/>
        <v>Slope</v>
      </c>
      <c r="DU163" s="51" t="str">
        <f t="shared" ca="1" si="278"/>
        <v>Slope</v>
      </c>
      <c r="DV163" s="51" t="str">
        <f t="shared" ca="1" si="279"/>
        <v>Slope</v>
      </c>
      <c r="DW163" s="51" t="str">
        <f t="shared" ca="1" si="280"/>
        <v>Slope</v>
      </c>
      <c r="DX163" s="51" t="str">
        <f t="shared" ca="1" si="281"/>
        <v>Slope</v>
      </c>
      <c r="DY163" s="51" t="str">
        <f t="shared" ca="1" si="282"/>
        <v>Slope</v>
      </c>
      <c r="DZ163" s="51" t="str">
        <f t="shared" ca="1" si="283"/>
        <v>Slope</v>
      </c>
      <c r="EA163" s="51" t="str">
        <f t="shared" ca="1" si="284"/>
        <v>Slope</v>
      </c>
      <c r="EB163" s="51" t="str">
        <f t="shared" ca="1" si="285"/>
        <v>Slope</v>
      </c>
      <c r="EC163" s="51" t="str">
        <f t="shared" ca="1" si="286"/>
        <v>Slope</v>
      </c>
      <c r="EE163" s="52">
        <f t="shared" ca="1" si="287"/>
        <v>0.65707362060829422</v>
      </c>
      <c r="EF163" s="52">
        <f t="shared" ca="1" si="288"/>
        <v>0.66530236614511296</v>
      </c>
      <c r="EG163" s="52">
        <f t="shared" ca="1" si="289"/>
        <v>0.68565620126627047</v>
      </c>
      <c r="EH163" s="52">
        <f t="shared" ca="1" si="290"/>
        <v>0.72367898298851818</v>
      </c>
      <c r="EI163" s="52">
        <f t="shared" ca="1" si="291"/>
        <v>0.78025553515845636</v>
      </c>
      <c r="EJ163" s="52">
        <f t="shared" ca="1" si="292"/>
        <v>0.8484209411423429</v>
      </c>
      <c r="EK163" s="52">
        <f t="shared" ca="1" si="293"/>
        <v>0.92725846263673906</v>
      </c>
      <c r="EL163" s="52">
        <f t="shared" ca="1" si="294"/>
        <v>0.98505950686908628</v>
      </c>
      <c r="EM163" s="52">
        <f t="shared" ca="1" si="295"/>
        <v>0.89586923683839548</v>
      </c>
      <c r="EN163" s="52">
        <f t="shared" ca="1" si="296"/>
        <v>0.81453068077560487</v>
      </c>
      <c r="EO163" s="52">
        <f t="shared" ca="1" si="297"/>
        <v>0.7535308399772076</v>
      </c>
      <c r="EP163" s="52">
        <f t="shared" ca="1" si="298"/>
        <v>0.71246602561321071</v>
      </c>
      <c r="EQ163" s="52">
        <f t="shared" ca="1" si="299"/>
        <v>0.6836945063428157</v>
      </c>
      <c r="ER163" s="52">
        <f t="shared" ca="1" si="300"/>
        <v>0.66521251342165466</v>
      </c>
      <c r="ES163" s="52">
        <f t="shared" ca="1" si="301"/>
        <v>0.658370548371909</v>
      </c>
      <c r="ET163" s="52">
        <f t="shared" ca="1" si="302"/>
        <v>0.6618503173521435</v>
      </c>
      <c r="EU163" s="52">
        <f t="shared" ca="1" si="303"/>
        <v>0.67179648750247578</v>
      </c>
      <c r="EV163" s="52">
        <f t="shared" ca="1" si="304"/>
        <v>0.68891989568995693</v>
      </c>
      <c r="EW163" s="52">
        <f t="shared" ca="1" si="305"/>
        <v>0.712127101525867</v>
      </c>
      <c r="EX163" s="52">
        <f t="shared" ca="1" si="306"/>
        <v>0.7486713667288647</v>
      </c>
      <c r="EY163" s="52">
        <f t="shared" ca="1" si="307"/>
        <v>0.79974357455664669</v>
      </c>
      <c r="EZ163" s="52">
        <f t="shared" ca="1" si="308"/>
        <v>0.85718252173440912</v>
      </c>
      <c r="FA163" s="52">
        <f t="shared" ca="1" si="309"/>
        <v>0.91485900772190953</v>
      </c>
      <c r="FB163" s="52">
        <f t="shared" ca="1" si="310"/>
        <v>0.97182270074950439</v>
      </c>
      <c r="FC163" s="52">
        <f t="shared" ca="1" si="311"/>
        <v>0.96994346368881401</v>
      </c>
      <c r="FD163" s="52">
        <f t="shared" ca="1" si="312"/>
        <v>0.90762711878058577</v>
      </c>
      <c r="FE163" s="52">
        <f t="shared" ca="1" si="313"/>
        <v>0.84540509978493295</v>
      </c>
      <c r="FF163" s="52">
        <f t="shared" ca="1" si="314"/>
        <v>0.78619190114614146</v>
      </c>
      <c r="FG163" s="52">
        <f t="shared" ca="1" si="315"/>
        <v>0.72436624120143556</v>
      </c>
      <c r="FH163" s="52">
        <f t="shared" ca="1" si="316"/>
        <v>0.66482820037305501</v>
      </c>
      <c r="FI163" s="52">
        <f t="shared" ca="1" si="317"/>
        <v>0.60751707517575704</v>
      </c>
      <c r="FK163" s="52">
        <f t="shared" ca="1" si="318"/>
        <v>0.98505950686908628</v>
      </c>
      <c r="FL163" s="59">
        <f t="shared" ca="1" si="319"/>
        <v>7</v>
      </c>
      <c r="FM163" s="59" t="str">
        <f t="shared" ca="1" si="320"/>
        <v>Slope</v>
      </c>
      <c r="FN163" s="52">
        <f t="shared" ca="1" si="321"/>
        <v>0.8</v>
      </c>
      <c r="FP163" s="52">
        <f t="shared" ca="1" si="322"/>
        <v>0.55235787353609811</v>
      </c>
      <c r="FQ163" s="52">
        <f t="shared" ca="1" si="323"/>
        <v>0.55510078871503765</v>
      </c>
      <c r="FR163" s="52">
        <f t="shared" ca="1" si="324"/>
        <v>0.55077428931097905</v>
      </c>
      <c r="FS163" s="52">
        <f t="shared" ca="1" si="325"/>
        <v>0.55233743877395047</v>
      </c>
      <c r="FT163" s="52">
        <f t="shared" ca="1" si="326"/>
        <v>0.56008517838615202</v>
      </c>
      <c r="FU163" s="52">
        <f t="shared" ca="1" si="327"/>
        <v>0.57169586926966987</v>
      </c>
      <c r="FV163" s="52">
        <f t="shared" ca="1" si="328"/>
        <v>0.58686393199002418</v>
      </c>
      <c r="FW163" s="52">
        <f t="shared" ca="1" si="329"/>
        <v>0.59501983562302874</v>
      </c>
      <c r="FX163" s="52">
        <f t="shared" ca="1" si="330"/>
        <v>0.55417863450168736</v>
      </c>
      <c r="FY163" s="52">
        <f t="shared" ca="1" si="331"/>
        <v>0.51595467136964612</v>
      </c>
      <c r="FZ163" s="52">
        <f t="shared" ca="1" si="332"/>
        <v>0.48451027999240248</v>
      </c>
      <c r="GA163" s="52">
        <f t="shared" ca="1" si="333"/>
        <v>0.4597108974266258</v>
      </c>
      <c r="GB163" s="52">
        <f t="shared" ca="1" si="334"/>
        <v>0.43900927989204963</v>
      </c>
      <c r="GC163" s="52">
        <f t="shared" ca="1" si="335"/>
        <v>0.42173750447388486</v>
      </c>
      <c r="GD163" s="52">
        <f t="shared" ca="1" si="336"/>
        <v>0.40834573834619187</v>
      </c>
      <c r="GE163" s="52">
        <f t="shared" ca="1" si="337"/>
        <v>0.39839455022849224</v>
      </c>
      <c r="GF163" s="52">
        <f t="shared" ca="1" si="338"/>
        <v>0.39059882916749189</v>
      </c>
      <c r="GG163" s="52">
        <f t="shared" ca="1" si="339"/>
        <v>0.3851955207855412</v>
      </c>
      <c r="GH163" s="52">
        <f t="shared" ca="1" si="340"/>
        <v>0.38182014495306676</v>
      </c>
      <c r="GI163" s="52">
        <f t="shared" ca="1" si="341"/>
        <v>0.3828904555762882</v>
      </c>
      <c r="GJ163" s="52">
        <f t="shared" ca="1" si="342"/>
        <v>0.38880341374110444</v>
      </c>
      <c r="GK163" s="52">
        <f t="shared" ca="1" si="343"/>
        <v>0.39683861835591411</v>
      </c>
      <c r="GL163" s="52">
        <f t="shared" ca="1" si="344"/>
        <v>0.40495300257396982</v>
      </c>
      <c r="GM163" s="52">
        <f t="shared" ca="1" si="345"/>
        <v>0.4128297891387237</v>
      </c>
      <c r="GN163" s="52">
        <f t="shared" ca="1" si="346"/>
        <v>0.4010922656740491</v>
      </c>
      <c r="GO163" s="52">
        <f t="shared" ca="1" si="347"/>
        <v>0.36920903959352858</v>
      </c>
      <c r="GP163" s="52">
        <f t="shared" ca="1" si="348"/>
        <v>0.33735725548386647</v>
      </c>
      <c r="GQ163" s="52">
        <f t="shared" ca="1" si="349"/>
        <v>0.30650841149315827</v>
      </c>
      <c r="GR163" s="52">
        <f t="shared" ca="1" si="350"/>
        <v>0.27478874706714518</v>
      </c>
      <c r="GS163" s="52">
        <f t="shared" ca="1" si="351"/>
        <v>0.24383162234657388</v>
      </c>
      <c r="GT163" s="52">
        <f t="shared" ca="1" si="352"/>
        <v>0.21361680283636345</v>
      </c>
      <c r="GV163" s="52">
        <f t="shared" ca="1" si="353"/>
        <v>0.59501983562302874</v>
      </c>
      <c r="GW163" s="59">
        <f t="shared" ca="1" si="354"/>
        <v>7</v>
      </c>
      <c r="GX163" s="52">
        <f t="shared" ca="1" si="355"/>
        <v>0.98505950686908628</v>
      </c>
      <c r="GY163" s="52" t="str">
        <f t="shared" ca="1" si="356"/>
        <v>Slope</v>
      </c>
      <c r="GZ163" s="52">
        <f t="shared" ca="1" si="357"/>
        <v>0.8</v>
      </c>
      <c r="HB163" s="58">
        <f t="shared" si="358"/>
        <v>2.8306421637535099E-2</v>
      </c>
      <c r="HC163" s="58"/>
      <c r="HE163" s="52">
        <f t="shared" si="359"/>
        <v>0.85988321289420133</v>
      </c>
      <c r="HF163" s="52">
        <f t="shared" si="360"/>
        <v>0</v>
      </c>
      <c r="HH163" s="52">
        <f t="shared" ca="1" si="361"/>
        <v>0.98505950686908628</v>
      </c>
      <c r="HI163" s="52" t="str">
        <f t="shared" ca="1" si="362"/>
        <v>Slope</v>
      </c>
      <c r="HJ163" s="59">
        <f t="shared" ca="1" si="363"/>
        <v>2</v>
      </c>
      <c r="HK163" s="52">
        <f t="shared" ca="1" si="364"/>
        <v>0.8</v>
      </c>
      <c r="HL163" s="52">
        <f t="shared" si="365"/>
        <v>0</v>
      </c>
      <c r="HM163" s="52">
        <f t="shared" si="366"/>
        <v>20</v>
      </c>
      <c r="HN163" s="52">
        <f t="shared" si="367"/>
        <v>-20</v>
      </c>
      <c r="HP163" s="52">
        <f t="shared" si="375"/>
        <v>3.0952312052249988E-4</v>
      </c>
      <c r="HR163" s="52">
        <f t="shared" si="368"/>
        <v>1.2990279562426172E-4</v>
      </c>
      <c r="HS163">
        <f t="shared" si="369"/>
        <v>2.164999668269425E-3</v>
      </c>
    </row>
    <row r="164" spans="1:227" x14ac:dyDescent="0.2">
      <c r="A164" s="45">
        <v>126</v>
      </c>
      <c r="B164" s="35">
        <f t="shared" si="214"/>
        <v>1.446759259259261E-2</v>
      </c>
      <c r="C164" s="28">
        <v>2.83064216375351</v>
      </c>
      <c r="D164" s="95">
        <v>0</v>
      </c>
      <c r="E164" s="95">
        <v>999999</v>
      </c>
      <c r="F164" s="37">
        <f t="shared" si="379"/>
        <v>166666.5</v>
      </c>
      <c r="G164" s="38">
        <f t="shared" si="382"/>
        <v>0</v>
      </c>
      <c r="H164" s="102">
        <v>20</v>
      </c>
      <c r="I164" s="102">
        <v>2000</v>
      </c>
      <c r="J164" s="28">
        <v>3.61350774765015</v>
      </c>
      <c r="K164" s="126">
        <f t="shared" si="383"/>
        <v>3.61350774765015E-2</v>
      </c>
      <c r="L164" s="30">
        <f t="shared" si="380"/>
        <v>3.61350774765015E-2</v>
      </c>
      <c r="M164" s="101">
        <f t="shared" si="381"/>
        <v>2.83064216375351</v>
      </c>
      <c r="N164" s="103">
        <f t="shared" si="215"/>
        <v>3.9143279194832001E-4</v>
      </c>
      <c r="AD164" s="52">
        <f t="shared" ref="AD164:AF167" ca="1" si="385">CORREL( $K164:$K194, OFFSET( $M164:$M194, AD$5, 0 ) )</f>
        <v>0.97385587407932572</v>
      </c>
      <c r="AE164" s="52">
        <f t="shared" ca="1" si="385"/>
        <v>0.99999999999999989</v>
      </c>
      <c r="AF164" s="52">
        <f t="shared" ca="1" si="385"/>
        <v>0.97043580541083008</v>
      </c>
      <c r="AG164" s="52">
        <f t="shared" ca="1" si="207"/>
        <v>0.88975225511831202</v>
      </c>
      <c r="AH164" s="52">
        <f t="shared" ca="1" si="207"/>
        <v>0.76704707026689267</v>
      </c>
      <c r="AI164" s="52">
        <f t="shared" ca="1" si="207"/>
        <v>0.60520035456456622</v>
      </c>
      <c r="AJ164" s="52">
        <f t="shared" ca="1" si="207"/>
        <v>0.41683836843942035</v>
      </c>
      <c r="AK164" s="52">
        <f t="shared" ca="1" si="208"/>
        <v>0.22321252051711363</v>
      </c>
      <c r="AL164" s="52">
        <f t="shared" ca="1" si="208"/>
        <v>3.6050040323864857E-2</v>
      </c>
      <c r="AM164" s="52">
        <f t="shared" ca="1" si="208"/>
        <v>-0.13562341825616006</v>
      </c>
      <c r="AN164" s="52">
        <f t="shared" ca="1" si="208"/>
        <v>-0.27559642900436909</v>
      </c>
      <c r="AO164" s="52">
        <f t="shared" ca="1" si="209"/>
        <v>-0.39042323400817086</v>
      </c>
      <c r="AP164" s="52">
        <f t="shared" ca="1" si="209"/>
        <v>-0.49556794091784456</v>
      </c>
      <c r="AQ164" s="52">
        <f t="shared" ca="1" si="209"/>
        <v>-0.58913989296745328</v>
      </c>
      <c r="AR164" s="52">
        <f t="shared" ca="1" si="209"/>
        <v>-0.66840657101650625</v>
      </c>
      <c r="AS164" s="52">
        <f t="shared" ca="1" si="210"/>
        <v>-0.73518642864296913</v>
      </c>
      <c r="AT164" s="52">
        <f t="shared" ca="1" si="210"/>
        <v>-0.78586080892925281</v>
      </c>
      <c r="AU164" s="52">
        <f t="shared" ca="1" si="210"/>
        <v>-0.81706549482787094</v>
      </c>
      <c r="AV164" s="52">
        <f t="shared" ca="1" si="210"/>
        <v>-0.82912168065465208</v>
      </c>
      <c r="AW164" s="52">
        <f t="shared" ca="1" si="211"/>
        <v>-0.81970544739742279</v>
      </c>
      <c r="AX164" s="52">
        <f t="shared" ca="1" si="211"/>
        <v>-0.79203193352265489</v>
      </c>
      <c r="AY164" s="52">
        <f t="shared" ca="1" si="211"/>
        <v>-0.74210805332976204</v>
      </c>
      <c r="AZ164" s="52">
        <f t="shared" ca="1" si="211"/>
        <v>-0.66790993662550724</v>
      </c>
      <c r="BA164" s="52">
        <f t="shared" ca="1" si="212"/>
        <v>-0.56030181390765499</v>
      </c>
      <c r="BB164" s="52">
        <f t="shared" ca="1" si="212"/>
        <v>-0.42325026585454051</v>
      </c>
      <c r="BC164" s="52">
        <f t="shared" ca="1" si="212"/>
        <v>-0.27559651259719653</v>
      </c>
      <c r="BD164" s="52">
        <f t="shared" ca="1" si="212"/>
        <v>-0.13323791546981373</v>
      </c>
      <c r="BE164" s="52">
        <f t="shared" ca="1" si="213"/>
        <v>4.6312537205298989E-3</v>
      </c>
      <c r="BF164" s="52">
        <f t="shared" ca="1" si="213"/>
        <v>0.13002801875313125</v>
      </c>
      <c r="BG164" s="52">
        <f t="shared" ca="1" si="213"/>
        <v>0.24717641324781639</v>
      </c>
      <c r="BH164" s="52">
        <f t="shared" ca="1" si="213"/>
        <v>0.36133040467199368</v>
      </c>
      <c r="BJ164" s="52">
        <f t="shared" si="217"/>
        <v>1.8067538738250749E-3</v>
      </c>
      <c r="BK164" s="52">
        <f t="shared" si="218"/>
        <v>-3.1451123126692358E-3</v>
      </c>
      <c r="BL164" s="52">
        <f t="shared" si="219"/>
        <v>-1.572556156334618E-4</v>
      </c>
      <c r="BM164" s="52">
        <f t="shared" si="220"/>
        <v>-1.572556156334618E-4</v>
      </c>
      <c r="BN164" s="52">
        <f t="shared" si="221"/>
        <v>0</v>
      </c>
      <c r="BO164" s="52">
        <f t="shared" si="222"/>
        <v>0</v>
      </c>
      <c r="BP164" s="52">
        <f t="shared" si="223"/>
        <v>2.1334997063870032E-3</v>
      </c>
      <c r="BQ164" s="52">
        <f t="shared" si="224"/>
        <v>0.05</v>
      </c>
      <c r="BS164" s="52">
        <f t="shared" ca="1" si="225"/>
        <v>-0.33486506638808106</v>
      </c>
      <c r="BT164" s="52">
        <f t="shared" ca="1" si="226"/>
        <v>-0.3145112312669236</v>
      </c>
      <c r="BU164" s="52">
        <f t="shared" ca="1" si="227"/>
        <v>-0.27648844954467588</v>
      </c>
      <c r="BV164" s="52">
        <f t="shared" ca="1" si="228"/>
        <v>-0.21991189737473774</v>
      </c>
      <c r="BW164" s="52">
        <f t="shared" ca="1" si="229"/>
        <v>-0.1517464913908512</v>
      </c>
      <c r="BX164" s="52">
        <f t="shared" ca="1" si="230"/>
        <v>-7.2908969896454956E-2</v>
      </c>
      <c r="BY164" s="52">
        <f t="shared" ca="1" si="231"/>
        <v>1.4773060597719686E-2</v>
      </c>
      <c r="BZ164" s="52">
        <f t="shared" ca="1" si="232"/>
        <v>0.10396333062841048</v>
      </c>
      <c r="CA164" s="52">
        <f t="shared" ca="1" si="233"/>
        <v>0.1853018866912011</v>
      </c>
      <c r="CB164" s="52">
        <f t="shared" ca="1" si="234"/>
        <v>0.24630172748959833</v>
      </c>
      <c r="CC164" s="52">
        <f t="shared" ca="1" si="235"/>
        <v>0.28736654185359517</v>
      </c>
      <c r="CD164" s="52">
        <f t="shared" ca="1" si="236"/>
        <v>0.31613806112399023</v>
      </c>
      <c r="CE164" s="52">
        <f t="shared" ca="1" si="237"/>
        <v>0.33462005404515133</v>
      </c>
      <c r="CF164" s="52">
        <f t="shared" ca="1" si="238"/>
        <v>0.34146201909489693</v>
      </c>
      <c r="CG164" s="52">
        <f t="shared" ca="1" si="239"/>
        <v>0.33798225011466249</v>
      </c>
      <c r="CH164" s="52">
        <f t="shared" ca="1" si="240"/>
        <v>0.3280360799643301</v>
      </c>
      <c r="CI164" s="52">
        <f t="shared" ca="1" si="241"/>
        <v>0.310912671776849</v>
      </c>
      <c r="CJ164" s="52">
        <f t="shared" ca="1" si="242"/>
        <v>0.28770546594093893</v>
      </c>
      <c r="CK164" s="52">
        <f t="shared" ca="1" si="243"/>
        <v>0.25116120073794129</v>
      </c>
      <c r="CL164" s="52">
        <f t="shared" ca="1" si="244"/>
        <v>0.20008899291015925</v>
      </c>
      <c r="CM164" s="52">
        <f t="shared" ca="1" si="245"/>
        <v>0.14265004573239679</v>
      </c>
      <c r="CN164" s="52">
        <f t="shared" ca="1" si="246"/>
        <v>8.497355974489644E-2</v>
      </c>
      <c r="CO164" s="52">
        <f t="shared" ca="1" si="247"/>
        <v>2.8009866717301629E-2</v>
      </c>
      <c r="CP164" s="52">
        <f t="shared" ca="1" si="248"/>
        <v>-3.0223968844379993E-2</v>
      </c>
      <c r="CQ164" s="52">
        <f t="shared" ca="1" si="249"/>
        <v>-9.2540313752608294E-2</v>
      </c>
      <c r="CR164" s="52">
        <f t="shared" ca="1" si="250"/>
        <v>-0.15476233274826109</v>
      </c>
      <c r="CS164" s="52">
        <f t="shared" ca="1" si="251"/>
        <v>-0.21397553138705261</v>
      </c>
      <c r="CT164" s="52">
        <f t="shared" ca="1" si="252"/>
        <v>-0.27580119133175846</v>
      </c>
      <c r="CU164" s="52">
        <f t="shared" ca="1" si="253"/>
        <v>-0.33533923216013911</v>
      </c>
      <c r="CV164" s="52">
        <f t="shared" ca="1" si="254"/>
        <v>-0.39265035735743697</v>
      </c>
      <c r="CW164" s="52">
        <f t="shared" ca="1" si="255"/>
        <v>-0.44362267693354507</v>
      </c>
      <c r="CY164" s="51" t="str">
        <f t="shared" ca="1" si="256"/>
        <v>Slope</v>
      </c>
      <c r="CZ164" s="51" t="str">
        <f t="shared" ca="1" si="257"/>
        <v>Slope</v>
      </c>
      <c r="DA164" s="51" t="str">
        <f t="shared" ca="1" si="258"/>
        <v>Slope</v>
      </c>
      <c r="DB164" s="51" t="str">
        <f t="shared" ca="1" si="259"/>
        <v>Slope</v>
      </c>
      <c r="DC164" s="51" t="str">
        <f t="shared" ca="1" si="260"/>
        <v>Slope</v>
      </c>
      <c r="DD164" s="51" t="str">
        <f t="shared" ca="1" si="261"/>
        <v>Slope</v>
      </c>
      <c r="DE164" s="51" t="str">
        <f t="shared" ca="1" si="262"/>
        <v>Slope</v>
      </c>
      <c r="DF164" s="51" t="str">
        <f t="shared" ca="1" si="263"/>
        <v>Slope</v>
      </c>
      <c r="DG164" s="51" t="str">
        <f t="shared" ca="1" si="264"/>
        <v>Slope</v>
      </c>
      <c r="DH164" s="51" t="str">
        <f t="shared" ca="1" si="265"/>
        <v>Slope</v>
      </c>
      <c r="DI164" s="51" t="str">
        <f t="shared" ca="1" si="266"/>
        <v>Slope</v>
      </c>
      <c r="DJ164" s="51" t="str">
        <f t="shared" ca="1" si="267"/>
        <v>Slope</v>
      </c>
      <c r="DK164" s="51" t="str">
        <f t="shared" ca="1" si="268"/>
        <v>Slope</v>
      </c>
      <c r="DL164" s="51" t="str">
        <f t="shared" ca="1" si="269"/>
        <v>Slope</v>
      </c>
      <c r="DM164" s="51" t="str">
        <f t="shared" ca="1" si="270"/>
        <v>Slope</v>
      </c>
      <c r="DN164" s="51" t="str">
        <f t="shared" ca="1" si="271"/>
        <v>Slope</v>
      </c>
      <c r="DO164" s="51" t="str">
        <f t="shared" ca="1" si="272"/>
        <v>Slope</v>
      </c>
      <c r="DP164" s="51" t="str">
        <f t="shared" ca="1" si="273"/>
        <v>Slope</v>
      </c>
      <c r="DQ164" s="51" t="str">
        <f t="shared" ca="1" si="274"/>
        <v>Slope</v>
      </c>
      <c r="DR164" s="51" t="str">
        <f t="shared" ca="1" si="275"/>
        <v>Slope</v>
      </c>
      <c r="DS164" s="51" t="str">
        <f t="shared" ca="1" si="276"/>
        <v>Slope</v>
      </c>
      <c r="DT164" s="51" t="str">
        <f t="shared" ca="1" si="277"/>
        <v>Slope</v>
      </c>
      <c r="DU164" s="51" t="str">
        <f t="shared" ca="1" si="278"/>
        <v>Slope</v>
      </c>
      <c r="DV164" s="51" t="str">
        <f t="shared" ca="1" si="279"/>
        <v>Slope</v>
      </c>
      <c r="DW164" s="51" t="str">
        <f t="shared" ca="1" si="280"/>
        <v>Slope</v>
      </c>
      <c r="DX164" s="51" t="str">
        <f t="shared" ca="1" si="281"/>
        <v>Slope</v>
      </c>
      <c r="DY164" s="51" t="str">
        <f t="shared" ca="1" si="282"/>
        <v>Slope</v>
      </c>
      <c r="DZ164" s="51" t="str">
        <f t="shared" ca="1" si="283"/>
        <v>Slope</v>
      </c>
      <c r="EA164" s="51" t="str">
        <f t="shared" ca="1" si="284"/>
        <v>Slope</v>
      </c>
      <c r="EB164" s="51" t="str">
        <f t="shared" ca="1" si="285"/>
        <v>Slope</v>
      </c>
      <c r="EC164" s="51" t="str">
        <f t="shared" ca="1" si="286"/>
        <v>Slope</v>
      </c>
      <c r="EE164" s="52">
        <f t="shared" ca="1" si="287"/>
        <v>0.6652921892275524</v>
      </c>
      <c r="EF164" s="52">
        <f t="shared" ca="1" si="288"/>
        <v>0.68564602434870991</v>
      </c>
      <c r="EG164" s="52">
        <f t="shared" ca="1" si="289"/>
        <v>0.72366880607095752</v>
      </c>
      <c r="EH164" s="52">
        <f t="shared" ca="1" si="290"/>
        <v>0.78024535824089569</v>
      </c>
      <c r="EI164" s="52">
        <f t="shared" ca="1" si="291"/>
        <v>0.84841076422478223</v>
      </c>
      <c r="EJ164" s="52">
        <f t="shared" ca="1" si="292"/>
        <v>0.9272482857191785</v>
      </c>
      <c r="EK164" s="52">
        <f t="shared" ca="1" si="293"/>
        <v>0.98506968378664683</v>
      </c>
      <c r="EL164" s="52">
        <f t="shared" ca="1" si="294"/>
        <v>0.89587941375595603</v>
      </c>
      <c r="EM164" s="52">
        <f t="shared" ca="1" si="295"/>
        <v>0.81454085769316542</v>
      </c>
      <c r="EN164" s="52">
        <f t="shared" ca="1" si="296"/>
        <v>0.75354101689476827</v>
      </c>
      <c r="EO164" s="52">
        <f t="shared" ca="1" si="297"/>
        <v>0.71247620253077137</v>
      </c>
      <c r="EP164" s="52">
        <f t="shared" ca="1" si="298"/>
        <v>0.68370468326037637</v>
      </c>
      <c r="EQ164" s="52">
        <f t="shared" ca="1" si="299"/>
        <v>0.66522269033921522</v>
      </c>
      <c r="ER164" s="52">
        <f t="shared" ca="1" si="300"/>
        <v>0.65838072528946956</v>
      </c>
      <c r="ES164" s="52">
        <f t="shared" ca="1" si="301"/>
        <v>0.66186049426970406</v>
      </c>
      <c r="ET164" s="52">
        <f t="shared" ca="1" si="302"/>
        <v>0.67180666442003645</v>
      </c>
      <c r="EU164" s="52">
        <f t="shared" ca="1" si="303"/>
        <v>0.6889300726075176</v>
      </c>
      <c r="EV164" s="52">
        <f t="shared" ca="1" si="304"/>
        <v>0.71213727844342767</v>
      </c>
      <c r="EW164" s="52">
        <f t="shared" ca="1" si="305"/>
        <v>0.74868154364642525</v>
      </c>
      <c r="EX164" s="52">
        <f t="shared" ca="1" si="306"/>
        <v>0.79975375147420724</v>
      </c>
      <c r="EY164" s="52">
        <f t="shared" ca="1" si="307"/>
        <v>0.85719269865196979</v>
      </c>
      <c r="EZ164" s="52">
        <f t="shared" ca="1" si="308"/>
        <v>0.91486918463947009</v>
      </c>
      <c r="FA164" s="52">
        <f t="shared" ca="1" si="309"/>
        <v>0.97183287766706494</v>
      </c>
      <c r="FB164" s="52">
        <f t="shared" ca="1" si="310"/>
        <v>0.96993328677125346</v>
      </c>
      <c r="FC164" s="52">
        <f t="shared" ca="1" si="311"/>
        <v>0.90761694186302511</v>
      </c>
      <c r="FD164" s="52">
        <f t="shared" ca="1" si="312"/>
        <v>0.84539492286737239</v>
      </c>
      <c r="FE164" s="52">
        <f t="shared" ca="1" si="313"/>
        <v>0.7861817242285809</v>
      </c>
      <c r="FF164" s="52">
        <f t="shared" ca="1" si="314"/>
        <v>0.724356064283875</v>
      </c>
      <c r="FG164" s="52">
        <f t="shared" ca="1" si="315"/>
        <v>0.66481802345549434</v>
      </c>
      <c r="FH164" s="52">
        <f t="shared" ca="1" si="316"/>
        <v>0.60750689825819648</v>
      </c>
      <c r="FI164" s="52">
        <f t="shared" ca="1" si="317"/>
        <v>0.55653457868208833</v>
      </c>
      <c r="FK164" s="52">
        <f t="shared" ca="1" si="318"/>
        <v>0.98506968378664683</v>
      </c>
      <c r="FL164" s="59">
        <f t="shared" ca="1" si="319"/>
        <v>6</v>
      </c>
      <c r="FM164" s="59" t="str">
        <f t="shared" ca="1" si="320"/>
        <v>Slope</v>
      </c>
      <c r="FN164" s="52">
        <f t="shared" ca="1" si="321"/>
        <v>0.83333333333333337</v>
      </c>
      <c r="FP164" s="52">
        <f t="shared" ca="1" si="322"/>
        <v>0.5550973964091841</v>
      </c>
      <c r="FQ164" s="52">
        <f t="shared" ca="1" si="323"/>
        <v>0.56188200811623656</v>
      </c>
      <c r="FR164" s="52">
        <f t="shared" ca="1" si="324"/>
        <v>0.56344515757920799</v>
      </c>
      <c r="FS164" s="52">
        <f t="shared" ca="1" si="325"/>
        <v>0.57119289719140964</v>
      </c>
      <c r="FT164" s="52">
        <f t="shared" ca="1" si="326"/>
        <v>0.58280358807492738</v>
      </c>
      <c r="FU164" s="52">
        <f t="shared" ca="1" si="327"/>
        <v>0.5979716507952817</v>
      </c>
      <c r="FV164" s="52">
        <f t="shared" ca="1" si="328"/>
        <v>0.60613433903999336</v>
      </c>
      <c r="FW164" s="52">
        <f t="shared" ca="1" si="329"/>
        <v>0.56529313791865199</v>
      </c>
      <c r="FX164" s="52">
        <f t="shared" ca="1" si="330"/>
        <v>0.52706917478661064</v>
      </c>
      <c r="FY164" s="52">
        <f t="shared" ca="1" si="331"/>
        <v>0.49562478340936722</v>
      </c>
      <c r="FZ164" s="52">
        <f t="shared" ca="1" si="332"/>
        <v>0.47082540084359042</v>
      </c>
      <c r="GA164" s="52">
        <f t="shared" ca="1" si="333"/>
        <v>0.45012378330901437</v>
      </c>
      <c r="GB164" s="52">
        <f t="shared" ca="1" si="334"/>
        <v>0.43285200789084949</v>
      </c>
      <c r="GC164" s="52">
        <f t="shared" ca="1" si="335"/>
        <v>0.41946024176315649</v>
      </c>
      <c r="GD164" s="52">
        <f t="shared" ca="1" si="336"/>
        <v>0.40950905364545687</v>
      </c>
      <c r="GE164" s="52">
        <f t="shared" ca="1" si="337"/>
        <v>0.40171333258445657</v>
      </c>
      <c r="GF164" s="52">
        <f t="shared" ca="1" si="338"/>
        <v>0.39631002420250583</v>
      </c>
      <c r="GG164" s="52">
        <f t="shared" ca="1" si="339"/>
        <v>0.39293464837003145</v>
      </c>
      <c r="GH164" s="52">
        <f t="shared" ca="1" si="340"/>
        <v>0.39400495899325283</v>
      </c>
      <c r="GI164" s="52">
        <f t="shared" ca="1" si="341"/>
        <v>0.39991791715806901</v>
      </c>
      <c r="GJ164" s="52">
        <f t="shared" ca="1" si="342"/>
        <v>0.40795312177287879</v>
      </c>
      <c r="GK164" s="52">
        <f t="shared" ca="1" si="343"/>
        <v>0.41606750599093445</v>
      </c>
      <c r="GL164" s="52">
        <f t="shared" ca="1" si="344"/>
        <v>0.42394429255568833</v>
      </c>
      <c r="GM164" s="52">
        <f t="shared" ca="1" si="345"/>
        <v>0.41219998447930672</v>
      </c>
      <c r="GN164" s="52">
        <f t="shared" ca="1" si="346"/>
        <v>0.38031675839878609</v>
      </c>
      <c r="GO164" s="52">
        <f t="shared" ca="1" si="347"/>
        <v>0.3484649742891241</v>
      </c>
      <c r="GP164" s="52">
        <f t="shared" ca="1" si="348"/>
        <v>0.31761613029841579</v>
      </c>
      <c r="GQ164" s="52">
        <f t="shared" ca="1" si="349"/>
        <v>0.28589646587240275</v>
      </c>
      <c r="GR164" s="52">
        <f t="shared" ca="1" si="350"/>
        <v>0.25493934115183142</v>
      </c>
      <c r="GS164" s="52">
        <f t="shared" ca="1" si="351"/>
        <v>0.22472452164162104</v>
      </c>
      <c r="GT164" s="52">
        <f t="shared" ca="1" si="352"/>
        <v>0.19662263733847388</v>
      </c>
      <c r="GV164" s="52">
        <f t="shared" ca="1" si="353"/>
        <v>0.60613433903999336</v>
      </c>
      <c r="GW164" s="59">
        <f t="shared" ca="1" si="354"/>
        <v>6</v>
      </c>
      <c r="GX164" s="52">
        <f t="shared" ca="1" si="355"/>
        <v>0.98506968378664683</v>
      </c>
      <c r="GY164" s="52" t="str">
        <f t="shared" ca="1" si="356"/>
        <v>Slope</v>
      </c>
      <c r="GZ164" s="52">
        <f t="shared" ca="1" si="357"/>
        <v>0.83333333333333337</v>
      </c>
      <c r="HB164" s="58">
        <f t="shared" si="358"/>
        <v>3.61350774765015E-2</v>
      </c>
      <c r="HC164" s="58"/>
      <c r="HE164" s="52">
        <f t="shared" si="359"/>
        <v>0.82113136649131757</v>
      </c>
      <c r="HF164" s="52">
        <f t="shared" si="360"/>
        <v>0</v>
      </c>
      <c r="HH164" s="52">
        <f t="shared" ca="1" si="361"/>
        <v>0.98506968378664683</v>
      </c>
      <c r="HI164" s="52" t="str">
        <f t="shared" ca="1" si="362"/>
        <v>Slope</v>
      </c>
      <c r="HJ164" s="59">
        <f t="shared" ca="1" si="363"/>
        <v>2</v>
      </c>
      <c r="HK164" s="52">
        <f t="shared" ca="1" si="364"/>
        <v>0.83333333333333337</v>
      </c>
      <c r="HL164" s="52">
        <f t="shared" si="365"/>
        <v>0</v>
      </c>
      <c r="HM164" s="52">
        <f t="shared" si="366"/>
        <v>20</v>
      </c>
      <c r="HN164" s="52">
        <f t="shared" si="367"/>
        <v>-20</v>
      </c>
      <c r="HP164" s="52">
        <f t="shared" si="375"/>
        <v>3.9143279194832001E-4</v>
      </c>
      <c r="HR164" s="52">
        <f t="shared" si="368"/>
        <v>1.3385330318769619E-4</v>
      </c>
      <c r="HS164">
        <f t="shared" si="369"/>
        <v>2.1334997063870032E-3</v>
      </c>
    </row>
    <row r="165" spans="1:227" x14ac:dyDescent="0.2">
      <c r="A165" s="45">
        <v>127</v>
      </c>
      <c r="B165" s="35">
        <f t="shared" si="214"/>
        <v>1.4583333333333351E-2</v>
      </c>
      <c r="C165" s="28">
        <v>3.61350774765015</v>
      </c>
      <c r="D165" s="95">
        <v>0</v>
      </c>
      <c r="E165" s="95">
        <v>999999</v>
      </c>
      <c r="F165" s="37">
        <f t="shared" si="379"/>
        <v>166666.5</v>
      </c>
      <c r="G165" s="38">
        <f t="shared" si="382"/>
        <v>0</v>
      </c>
      <c r="H165" s="102">
        <v>20</v>
      </c>
      <c r="I165" s="102">
        <v>2000</v>
      </c>
      <c r="J165" s="28">
        <v>4.8285689949989301</v>
      </c>
      <c r="K165" s="126">
        <f t="shared" si="383"/>
        <v>4.8285689949989302E-2</v>
      </c>
      <c r="L165" s="30">
        <f t="shared" si="380"/>
        <v>4.8285689949989302E-2</v>
      </c>
      <c r="M165" s="101">
        <f t="shared" si="381"/>
        <v>3.61350774765015</v>
      </c>
      <c r="N165" s="103">
        <f t="shared" si="215"/>
        <v>6.0753062367438992E-4</v>
      </c>
      <c r="AD165" s="52">
        <f t="shared" ca="1" si="385"/>
        <v>0.97043580541083041</v>
      </c>
      <c r="AE165" s="52">
        <f t="shared" ca="1" si="385"/>
        <v>1.0000000000000002</v>
      </c>
      <c r="AF165" s="52">
        <f t="shared" ca="1" si="385"/>
        <v>0.96815568361022608</v>
      </c>
      <c r="AG165" s="52">
        <f t="shared" ca="1" si="207"/>
        <v>0.87788717256000814</v>
      </c>
      <c r="AH165" s="52">
        <f t="shared" ca="1" si="207"/>
        <v>0.7383854880903401</v>
      </c>
      <c r="AI165" s="52">
        <f t="shared" ca="1" si="207"/>
        <v>0.56122988349635816</v>
      </c>
      <c r="AJ165" s="52">
        <f t="shared" ca="1" si="207"/>
        <v>0.36626572376767469</v>
      </c>
      <c r="AK165" s="52">
        <f t="shared" ca="1" si="208"/>
        <v>0.16681032663586573</v>
      </c>
      <c r="AL165" s="52">
        <f t="shared" ca="1" si="208"/>
        <v>-2.3068068112646604E-2</v>
      </c>
      <c r="AM165" s="52">
        <f t="shared" ca="1" si="208"/>
        <v>-0.17297910980984357</v>
      </c>
      <c r="AN165" s="52">
        <f t="shared" ca="1" si="208"/>
        <v>-0.28583413974925898</v>
      </c>
      <c r="AO165" s="52">
        <f t="shared" ca="1" si="209"/>
        <v>-0.38816045869058835</v>
      </c>
      <c r="AP165" s="52">
        <f t="shared" ca="1" si="209"/>
        <v>-0.48631317234979227</v>
      </c>
      <c r="AQ165" s="52">
        <f t="shared" ca="1" si="209"/>
        <v>-0.5764374175191177</v>
      </c>
      <c r="AR165" s="52">
        <f t="shared" ca="1" si="209"/>
        <v>-0.6551502222609018</v>
      </c>
      <c r="AS165" s="52">
        <f t="shared" ca="1" si="210"/>
        <v>-0.72109123153817023</v>
      </c>
      <c r="AT165" s="52">
        <f t="shared" ca="1" si="210"/>
        <v>-0.77229311099976794</v>
      </c>
      <c r="AU165" s="52">
        <f t="shared" ca="1" si="210"/>
        <v>-0.80730276429080217</v>
      </c>
      <c r="AV165" s="52">
        <f t="shared" ca="1" si="210"/>
        <v>-0.82288576517945655</v>
      </c>
      <c r="AW165" s="52">
        <f t="shared" ca="1" si="211"/>
        <v>-0.81625777548373035</v>
      </c>
      <c r="AX165" s="52">
        <f t="shared" ca="1" si="211"/>
        <v>-0.77825269988419432</v>
      </c>
      <c r="AY165" s="52">
        <f t="shared" ca="1" si="211"/>
        <v>-0.71051017287465545</v>
      </c>
      <c r="AZ165" s="52">
        <f t="shared" ca="1" si="211"/>
        <v>-0.62087013665802149</v>
      </c>
      <c r="BA165" s="52">
        <f t="shared" ca="1" si="212"/>
        <v>-0.51009070817123947</v>
      </c>
      <c r="BB165" s="52">
        <f t="shared" ca="1" si="212"/>
        <v>-0.38961058414685529</v>
      </c>
      <c r="BC165" s="52">
        <f t="shared" ca="1" si="212"/>
        <v>-0.26636127465622078</v>
      </c>
      <c r="BD165" s="52">
        <f t="shared" ca="1" si="212"/>
        <v>-0.13433711164086498</v>
      </c>
      <c r="BE165" s="52">
        <f t="shared" ca="1" si="213"/>
        <v>-9.910283252673081E-3</v>
      </c>
      <c r="BF165" s="52">
        <f t="shared" ca="1" si="213"/>
        <v>0.10960025690129654</v>
      </c>
      <c r="BG165" s="52">
        <f t="shared" ca="1" si="213"/>
        <v>0.23695829533643803</v>
      </c>
      <c r="BH165" s="52">
        <f t="shared" ca="1" si="213"/>
        <v>0.36020953321383875</v>
      </c>
      <c r="BJ165" s="52">
        <f t="shared" si="217"/>
        <v>2.4142844974994648E-3</v>
      </c>
      <c r="BK165" s="52">
        <f t="shared" si="218"/>
        <v>-2.7648844954467591E-3</v>
      </c>
      <c r="BL165" s="52">
        <f t="shared" si="219"/>
        <v>-1.3824422477233796E-4</v>
      </c>
      <c r="BM165" s="52">
        <f t="shared" si="220"/>
        <v>-1.3824422477233796E-4</v>
      </c>
      <c r="BN165" s="52">
        <f t="shared" si="221"/>
        <v>0</v>
      </c>
      <c r="BO165" s="52">
        <f t="shared" si="222"/>
        <v>0</v>
      </c>
      <c r="BP165" s="52">
        <f t="shared" si="223"/>
        <v>2.0852073371475811E-3</v>
      </c>
      <c r="BQ165" s="52">
        <f t="shared" si="224"/>
        <v>0.05</v>
      </c>
      <c r="BS165" s="52">
        <f t="shared" ca="1" si="225"/>
        <v>-0.3145112312669236</v>
      </c>
      <c r="BT165" s="52">
        <f t="shared" ca="1" si="226"/>
        <v>-0.27648844954467588</v>
      </c>
      <c r="BU165" s="52">
        <f t="shared" ca="1" si="227"/>
        <v>-0.21991189737473774</v>
      </c>
      <c r="BV165" s="52">
        <f t="shared" ca="1" si="228"/>
        <v>-0.1517464913908512</v>
      </c>
      <c r="BW165" s="52">
        <f t="shared" ca="1" si="229"/>
        <v>-7.2908969896454956E-2</v>
      </c>
      <c r="BX165" s="52">
        <f t="shared" ca="1" si="230"/>
        <v>1.4773060597719686E-2</v>
      </c>
      <c r="BY165" s="52">
        <f t="shared" ca="1" si="231"/>
        <v>0.10396333062841048</v>
      </c>
      <c r="BZ165" s="52">
        <f t="shared" ca="1" si="232"/>
        <v>0.1853018866912011</v>
      </c>
      <c r="CA165" s="52">
        <f t="shared" ca="1" si="233"/>
        <v>0.24630172748959833</v>
      </c>
      <c r="CB165" s="52">
        <f t="shared" ca="1" si="234"/>
        <v>0.28736654185359517</v>
      </c>
      <c r="CC165" s="52">
        <f t="shared" ca="1" si="235"/>
        <v>0.31613806112399023</v>
      </c>
      <c r="CD165" s="52">
        <f t="shared" ca="1" si="236"/>
        <v>0.33462005404515133</v>
      </c>
      <c r="CE165" s="52">
        <f t="shared" ca="1" si="237"/>
        <v>0.34146201909489693</v>
      </c>
      <c r="CF165" s="52">
        <f t="shared" ca="1" si="238"/>
        <v>0.33798225011466249</v>
      </c>
      <c r="CG165" s="52">
        <f t="shared" ca="1" si="239"/>
        <v>0.3280360799643301</v>
      </c>
      <c r="CH165" s="52">
        <f t="shared" ca="1" si="240"/>
        <v>0.310912671776849</v>
      </c>
      <c r="CI165" s="52">
        <f t="shared" ca="1" si="241"/>
        <v>0.28770546594093893</v>
      </c>
      <c r="CJ165" s="52">
        <f t="shared" ca="1" si="242"/>
        <v>0.25116120073794129</v>
      </c>
      <c r="CK165" s="52">
        <f t="shared" ca="1" si="243"/>
        <v>0.20008899291015925</v>
      </c>
      <c r="CL165" s="52">
        <f t="shared" ca="1" si="244"/>
        <v>0.14265004573239679</v>
      </c>
      <c r="CM165" s="52">
        <f t="shared" ca="1" si="245"/>
        <v>8.497355974489644E-2</v>
      </c>
      <c r="CN165" s="52">
        <f t="shared" ca="1" si="246"/>
        <v>2.8009866717301629E-2</v>
      </c>
      <c r="CO165" s="52">
        <f t="shared" ca="1" si="247"/>
        <v>-3.0223968844379993E-2</v>
      </c>
      <c r="CP165" s="52">
        <f t="shared" ca="1" si="248"/>
        <v>-9.2540313752608294E-2</v>
      </c>
      <c r="CQ165" s="52">
        <f t="shared" ca="1" si="249"/>
        <v>-0.15476233274826109</v>
      </c>
      <c r="CR165" s="52">
        <f t="shared" ca="1" si="250"/>
        <v>-0.21397553138705261</v>
      </c>
      <c r="CS165" s="52">
        <f t="shared" ca="1" si="251"/>
        <v>-0.27580119133175846</v>
      </c>
      <c r="CT165" s="52">
        <f t="shared" ca="1" si="252"/>
        <v>-0.33533923216013911</v>
      </c>
      <c r="CU165" s="52">
        <f t="shared" ca="1" si="253"/>
        <v>-0.39265035735743697</v>
      </c>
      <c r="CV165" s="52">
        <f t="shared" ca="1" si="254"/>
        <v>-0.44362267693354507</v>
      </c>
      <c r="CW165" s="52">
        <f t="shared" ca="1" si="255"/>
        <v>-0.48288553690297498</v>
      </c>
      <c r="CY165" s="51" t="str">
        <f t="shared" ca="1" si="256"/>
        <v>Slope</v>
      </c>
      <c r="CZ165" s="51" t="str">
        <f t="shared" ca="1" si="257"/>
        <v>Slope</v>
      </c>
      <c r="DA165" s="51" t="str">
        <f t="shared" ca="1" si="258"/>
        <v>Slope</v>
      </c>
      <c r="DB165" s="51" t="str">
        <f t="shared" ca="1" si="259"/>
        <v>Slope</v>
      </c>
      <c r="DC165" s="51" t="str">
        <f t="shared" ca="1" si="260"/>
        <v>Slope</v>
      </c>
      <c r="DD165" s="51" t="str">
        <f t="shared" ca="1" si="261"/>
        <v>Slope</v>
      </c>
      <c r="DE165" s="51" t="str">
        <f t="shared" ca="1" si="262"/>
        <v>Slope</v>
      </c>
      <c r="DF165" s="51" t="str">
        <f t="shared" ca="1" si="263"/>
        <v>Slope</v>
      </c>
      <c r="DG165" s="51" t="str">
        <f t="shared" ca="1" si="264"/>
        <v>Slope</v>
      </c>
      <c r="DH165" s="51" t="str">
        <f t="shared" ca="1" si="265"/>
        <v>Slope</v>
      </c>
      <c r="DI165" s="51" t="str">
        <f t="shared" ca="1" si="266"/>
        <v>Slope</v>
      </c>
      <c r="DJ165" s="51" t="str">
        <f t="shared" ca="1" si="267"/>
        <v>Slope</v>
      </c>
      <c r="DK165" s="51" t="str">
        <f t="shared" ca="1" si="268"/>
        <v>Slope</v>
      </c>
      <c r="DL165" s="51" t="str">
        <f t="shared" ca="1" si="269"/>
        <v>Slope</v>
      </c>
      <c r="DM165" s="51" t="str">
        <f t="shared" ca="1" si="270"/>
        <v>Slope</v>
      </c>
      <c r="DN165" s="51" t="str">
        <f t="shared" ca="1" si="271"/>
        <v>Slope</v>
      </c>
      <c r="DO165" s="51" t="str">
        <f t="shared" ca="1" si="272"/>
        <v>Slope</v>
      </c>
      <c r="DP165" s="51" t="str">
        <f t="shared" ca="1" si="273"/>
        <v>Slope</v>
      </c>
      <c r="DQ165" s="51" t="str">
        <f t="shared" ca="1" si="274"/>
        <v>Slope</v>
      </c>
      <c r="DR165" s="51" t="str">
        <f t="shared" ca="1" si="275"/>
        <v>Slope</v>
      </c>
      <c r="DS165" s="51" t="str">
        <f t="shared" ca="1" si="276"/>
        <v>Slope</v>
      </c>
      <c r="DT165" s="51" t="str">
        <f t="shared" ca="1" si="277"/>
        <v>Slope</v>
      </c>
      <c r="DU165" s="51" t="str">
        <f t="shared" ca="1" si="278"/>
        <v>Slope</v>
      </c>
      <c r="DV165" s="51" t="str">
        <f t="shared" ca="1" si="279"/>
        <v>Slope</v>
      </c>
      <c r="DW165" s="51" t="str">
        <f t="shared" ca="1" si="280"/>
        <v>Slope</v>
      </c>
      <c r="DX165" s="51" t="str">
        <f t="shared" ca="1" si="281"/>
        <v>Slope</v>
      </c>
      <c r="DY165" s="51" t="str">
        <f t="shared" ca="1" si="282"/>
        <v>Slope</v>
      </c>
      <c r="DZ165" s="51" t="str">
        <f t="shared" ca="1" si="283"/>
        <v>Slope</v>
      </c>
      <c r="EA165" s="51" t="str">
        <f t="shared" ca="1" si="284"/>
        <v>Slope</v>
      </c>
      <c r="EB165" s="51" t="str">
        <f t="shared" ca="1" si="285"/>
        <v>Slope</v>
      </c>
      <c r="EC165" s="51" t="str">
        <f t="shared" ca="1" si="286"/>
        <v>Slope</v>
      </c>
      <c r="EE165" s="52">
        <f t="shared" ca="1" si="287"/>
        <v>0.68562701295784878</v>
      </c>
      <c r="EF165" s="52">
        <f t="shared" ca="1" si="288"/>
        <v>0.72364979468009638</v>
      </c>
      <c r="EG165" s="52">
        <f t="shared" ca="1" si="289"/>
        <v>0.78022634685003456</v>
      </c>
      <c r="EH165" s="52">
        <f t="shared" ca="1" si="290"/>
        <v>0.8483917528339211</v>
      </c>
      <c r="EI165" s="52">
        <f t="shared" ca="1" si="291"/>
        <v>0.92722927432831737</v>
      </c>
      <c r="EJ165" s="52">
        <f t="shared" ca="1" si="292"/>
        <v>0.98508869517750797</v>
      </c>
      <c r="EK165" s="52">
        <f t="shared" ca="1" si="293"/>
        <v>0.89589842514681717</v>
      </c>
      <c r="EL165" s="52">
        <f t="shared" ca="1" si="294"/>
        <v>0.81455986908402656</v>
      </c>
      <c r="EM165" s="52">
        <f t="shared" ca="1" si="295"/>
        <v>0.75356002828562929</v>
      </c>
      <c r="EN165" s="52">
        <f t="shared" ca="1" si="296"/>
        <v>0.71249521392163251</v>
      </c>
      <c r="EO165" s="52">
        <f t="shared" ca="1" si="297"/>
        <v>0.6837236946512375</v>
      </c>
      <c r="EP165" s="52">
        <f t="shared" ca="1" si="298"/>
        <v>0.66524170173007635</v>
      </c>
      <c r="EQ165" s="52">
        <f t="shared" ca="1" si="299"/>
        <v>0.65839973668033069</v>
      </c>
      <c r="ER165" s="52">
        <f t="shared" ca="1" si="300"/>
        <v>0.66187950566056519</v>
      </c>
      <c r="ES165" s="52">
        <f t="shared" ca="1" si="301"/>
        <v>0.67182567581089758</v>
      </c>
      <c r="ET165" s="52">
        <f t="shared" ca="1" si="302"/>
        <v>0.68894908399837873</v>
      </c>
      <c r="EU165" s="52">
        <f t="shared" ca="1" si="303"/>
        <v>0.7121562898342888</v>
      </c>
      <c r="EV165" s="52">
        <f t="shared" ca="1" si="304"/>
        <v>0.74870055503728639</v>
      </c>
      <c r="EW165" s="52">
        <f t="shared" ca="1" si="305"/>
        <v>0.79977276286506838</v>
      </c>
      <c r="EX165" s="52">
        <f t="shared" ca="1" si="306"/>
        <v>0.85721171004283092</v>
      </c>
      <c r="EY165" s="52">
        <f t="shared" ca="1" si="307"/>
        <v>0.91488819603033122</v>
      </c>
      <c r="EZ165" s="52">
        <f t="shared" ca="1" si="308"/>
        <v>0.97185188905792608</v>
      </c>
      <c r="FA165" s="52">
        <f t="shared" ca="1" si="309"/>
        <v>0.96991427538039232</v>
      </c>
      <c r="FB165" s="52">
        <f t="shared" ca="1" si="310"/>
        <v>0.90759793047216408</v>
      </c>
      <c r="FC165" s="52">
        <f t="shared" ca="1" si="311"/>
        <v>0.84537591147651125</v>
      </c>
      <c r="FD165" s="52">
        <f t="shared" ca="1" si="312"/>
        <v>0.78616271283771977</v>
      </c>
      <c r="FE165" s="52">
        <f t="shared" ca="1" si="313"/>
        <v>0.72433705289301387</v>
      </c>
      <c r="FF165" s="52">
        <f t="shared" ca="1" si="314"/>
        <v>0.66479901206463321</v>
      </c>
      <c r="FG165" s="52">
        <f t="shared" ca="1" si="315"/>
        <v>0.60748788686733535</v>
      </c>
      <c r="FH165" s="52">
        <f t="shared" ca="1" si="316"/>
        <v>0.5565155672912272</v>
      </c>
      <c r="FI165" s="52">
        <f t="shared" ca="1" si="317"/>
        <v>0.5172527073217974</v>
      </c>
      <c r="FK165" s="52">
        <f t="shared" ca="1" si="318"/>
        <v>0.98508869517750797</v>
      </c>
      <c r="FL165" s="59">
        <f t="shared" ca="1" si="319"/>
        <v>5</v>
      </c>
      <c r="FM165" s="59" t="str">
        <f t="shared" ca="1" si="320"/>
        <v>Slope</v>
      </c>
      <c r="FN165" s="52">
        <f t="shared" ca="1" si="321"/>
        <v>0.8666666666666667</v>
      </c>
      <c r="FP165" s="52">
        <f t="shared" ca="1" si="322"/>
        <v>0.56187567098594959</v>
      </c>
      <c r="FQ165" s="52">
        <f t="shared" ca="1" si="323"/>
        <v>0.57454993156003209</v>
      </c>
      <c r="FR165" s="52">
        <f t="shared" ca="1" si="324"/>
        <v>0.58229767117223363</v>
      </c>
      <c r="FS165" s="52">
        <f t="shared" ca="1" si="325"/>
        <v>0.59390836205575148</v>
      </c>
      <c r="FT165" s="52">
        <f t="shared" ca="1" si="326"/>
        <v>0.6090764247761058</v>
      </c>
      <c r="FU165" s="52">
        <f t="shared" ca="1" si="327"/>
        <v>0.61725178728139152</v>
      </c>
      <c r="FV165" s="52">
        <f t="shared" ca="1" si="328"/>
        <v>0.57641058616005014</v>
      </c>
      <c r="FW165" s="52">
        <f t="shared" ca="1" si="329"/>
        <v>0.53818662302800879</v>
      </c>
      <c r="FX165" s="52">
        <f t="shared" ca="1" si="330"/>
        <v>0.50674223165076526</v>
      </c>
      <c r="FY165" s="52">
        <f t="shared" ca="1" si="331"/>
        <v>0.48194284908498863</v>
      </c>
      <c r="FZ165" s="52">
        <f t="shared" ca="1" si="332"/>
        <v>0.46124123155041247</v>
      </c>
      <c r="GA165" s="52">
        <f t="shared" ca="1" si="333"/>
        <v>0.4439694561322477</v>
      </c>
      <c r="GB165" s="52">
        <f t="shared" ca="1" si="334"/>
        <v>0.43057769000455465</v>
      </c>
      <c r="GC165" s="52">
        <f t="shared" ca="1" si="335"/>
        <v>0.42062650188685502</v>
      </c>
      <c r="GD165" s="52">
        <f t="shared" ca="1" si="336"/>
        <v>0.41283078082585473</v>
      </c>
      <c r="GE165" s="52">
        <f t="shared" ca="1" si="337"/>
        <v>0.40742747244390398</v>
      </c>
      <c r="GF165" s="52">
        <f t="shared" ca="1" si="338"/>
        <v>0.4040520966114296</v>
      </c>
      <c r="GG165" s="52">
        <f t="shared" ca="1" si="339"/>
        <v>0.40512240723465098</v>
      </c>
      <c r="GH165" s="52">
        <f t="shared" ca="1" si="340"/>
        <v>0.41103536539946722</v>
      </c>
      <c r="GI165" s="52">
        <f t="shared" ca="1" si="341"/>
        <v>0.41907057001427694</v>
      </c>
      <c r="GJ165" s="52">
        <f t="shared" ca="1" si="342"/>
        <v>0.4271849542323326</v>
      </c>
      <c r="GK165" s="52">
        <f t="shared" ca="1" si="343"/>
        <v>0.43506174079708643</v>
      </c>
      <c r="GL165" s="52">
        <f t="shared" ca="1" si="344"/>
        <v>0.42330475846013071</v>
      </c>
      <c r="GM165" s="52">
        <f t="shared" ca="1" si="345"/>
        <v>0.39142153237961025</v>
      </c>
      <c r="GN165" s="52">
        <f t="shared" ca="1" si="346"/>
        <v>0.35956974826994814</v>
      </c>
      <c r="GO165" s="52">
        <f t="shared" ca="1" si="347"/>
        <v>0.32872090427923989</v>
      </c>
      <c r="GP165" s="52">
        <f t="shared" ca="1" si="348"/>
        <v>0.29700123985322679</v>
      </c>
      <c r="GQ165" s="52">
        <f t="shared" ca="1" si="349"/>
        <v>0.26604411513265552</v>
      </c>
      <c r="GR165" s="52">
        <f t="shared" ca="1" si="350"/>
        <v>0.23582929562244509</v>
      </c>
      <c r="GS165" s="52">
        <f t="shared" ca="1" si="351"/>
        <v>0.20772741131929795</v>
      </c>
      <c r="GT165" s="52">
        <f t="shared" ca="1" si="352"/>
        <v>0.1835286802183769</v>
      </c>
      <c r="GV165" s="52">
        <f t="shared" ca="1" si="353"/>
        <v>0.61725178728139152</v>
      </c>
      <c r="GW165" s="59">
        <f t="shared" ca="1" si="354"/>
        <v>5</v>
      </c>
      <c r="GX165" s="52">
        <f t="shared" ca="1" si="355"/>
        <v>0.98508869517750797</v>
      </c>
      <c r="GY165" s="52" t="str">
        <f t="shared" ca="1" si="356"/>
        <v>Slope</v>
      </c>
      <c r="GZ165" s="52">
        <f t="shared" ca="1" si="357"/>
        <v>0.8666666666666667</v>
      </c>
      <c r="HB165" s="58">
        <f t="shared" si="358"/>
        <v>4.8285689949989302E-2</v>
      </c>
      <c r="HC165" s="58"/>
      <c r="HE165" s="52">
        <f t="shared" si="359"/>
        <v>0.76098583474755299</v>
      </c>
      <c r="HF165" s="52">
        <f t="shared" si="360"/>
        <v>0</v>
      </c>
      <c r="HH165" s="52">
        <f t="shared" ca="1" si="361"/>
        <v>0.98508869517750797</v>
      </c>
      <c r="HI165" s="52" t="str">
        <f t="shared" ca="1" si="362"/>
        <v>Slope</v>
      </c>
      <c r="HJ165" s="59">
        <f t="shared" ca="1" si="363"/>
        <v>2</v>
      </c>
      <c r="HK165" s="52">
        <f t="shared" ca="1" si="364"/>
        <v>0.8666666666666667</v>
      </c>
      <c r="HL165" s="52">
        <f t="shared" si="365"/>
        <v>0</v>
      </c>
      <c r="HM165" s="52">
        <f t="shared" si="366"/>
        <v>20</v>
      </c>
      <c r="HN165" s="52">
        <f t="shared" si="367"/>
        <v>-20</v>
      </c>
      <c r="HP165" s="52">
        <f t="shared" si="375"/>
        <v>6.0753062367438992E-4</v>
      </c>
      <c r="HR165" s="52">
        <f t="shared" si="368"/>
        <v>1.3867166866553713E-4</v>
      </c>
      <c r="HS165">
        <f t="shared" si="369"/>
        <v>2.0852073371475811E-3</v>
      </c>
    </row>
    <row r="166" spans="1:227" x14ac:dyDescent="0.2">
      <c r="A166" s="45">
        <v>128</v>
      </c>
      <c r="B166" s="35">
        <f t="shared" si="214"/>
        <v>1.4699074074074092E-2</v>
      </c>
      <c r="C166" s="28">
        <v>4.8285689949989301</v>
      </c>
      <c r="D166" s="95">
        <v>0</v>
      </c>
      <c r="E166" s="95">
        <v>999999</v>
      </c>
      <c r="F166" s="37">
        <f t="shared" si="379"/>
        <v>166666.5</v>
      </c>
      <c r="G166" s="38">
        <f t="shared" si="382"/>
        <v>0</v>
      </c>
      <c r="H166" s="102">
        <v>20</v>
      </c>
      <c r="I166" s="102">
        <v>2000</v>
      </c>
      <c r="J166" s="28">
        <v>5.1764082908630398</v>
      </c>
      <c r="K166" s="126">
        <f t="shared" si="383"/>
        <v>5.1764082908630396E-2</v>
      </c>
      <c r="L166" s="30">
        <f t="shared" si="380"/>
        <v>5.1764082908630396E-2</v>
      </c>
      <c r="M166" s="101">
        <f t="shared" si="381"/>
        <v>4.8285689949989301</v>
      </c>
      <c r="N166" s="103">
        <f t="shared" si="215"/>
        <v>1.7391964793205504E-4</v>
      </c>
      <c r="AD166" s="52">
        <f t="shared" ca="1" si="385"/>
        <v>0.96815568361022575</v>
      </c>
      <c r="AE166" s="52">
        <f t="shared" ca="1" si="385"/>
        <v>0.99999999999999978</v>
      </c>
      <c r="AF166" s="52">
        <f t="shared" ca="1" si="385"/>
        <v>0.96405544784928476</v>
      </c>
      <c r="AG166" s="52">
        <f t="shared" ca="1" si="207"/>
        <v>0.86120034754533825</v>
      </c>
      <c r="AH166" s="52">
        <f t="shared" ca="1" si="207"/>
        <v>0.70755061140756415</v>
      </c>
      <c r="AI166" s="52">
        <f t="shared" ca="1" si="207"/>
        <v>0.52218159509490691</v>
      </c>
      <c r="AJ166" s="52">
        <f t="shared" ca="1" si="207"/>
        <v>0.31745453793648598</v>
      </c>
      <c r="AK166" s="52">
        <f t="shared" ca="1" si="208"/>
        <v>0.10927809478797924</v>
      </c>
      <c r="AL166" s="52">
        <f t="shared" ca="1" si="208"/>
        <v>-5.8414817334127754E-2</v>
      </c>
      <c r="AM166" s="52">
        <f t="shared" ca="1" si="208"/>
        <v>-0.17591923588153949</v>
      </c>
      <c r="AN166" s="52">
        <f t="shared" ca="1" si="208"/>
        <v>-0.27417191105525307</v>
      </c>
      <c r="AO166" s="52">
        <f t="shared" ca="1" si="209"/>
        <v>-0.36848732196687661</v>
      </c>
      <c r="AP166" s="52">
        <f t="shared" ca="1" si="209"/>
        <v>-0.46260657922783183</v>
      </c>
      <c r="AQ166" s="52">
        <f t="shared" ca="1" si="209"/>
        <v>-0.55218468324008396</v>
      </c>
      <c r="AR166" s="52">
        <f t="shared" ca="1" si="209"/>
        <v>-0.62893638560213083</v>
      </c>
      <c r="AS166" s="52">
        <f t="shared" ca="1" si="210"/>
        <v>-0.69426675072951693</v>
      </c>
      <c r="AT166" s="52">
        <f t="shared" ca="1" si="210"/>
        <v>-0.75108309393476957</v>
      </c>
      <c r="AU166" s="52">
        <f t="shared" ca="1" si="210"/>
        <v>-0.79135854821737595</v>
      </c>
      <c r="AV166" s="52">
        <f t="shared" ca="1" si="210"/>
        <v>-0.81098904248148107</v>
      </c>
      <c r="AW166" s="52">
        <f t="shared" ca="1" si="211"/>
        <v>-0.80161165534644008</v>
      </c>
      <c r="AX166" s="52">
        <f t="shared" ca="1" si="211"/>
        <v>-0.75506924444079482</v>
      </c>
      <c r="AY166" s="52">
        <f t="shared" ca="1" si="211"/>
        <v>-0.68121429699003533</v>
      </c>
      <c r="AZ166" s="52">
        <f t="shared" ca="1" si="211"/>
        <v>-0.59292958423605391</v>
      </c>
      <c r="BA166" s="52">
        <f t="shared" ca="1" si="212"/>
        <v>-0.50177917948352513</v>
      </c>
      <c r="BB166" s="52">
        <f t="shared" ca="1" si="212"/>
        <v>-0.40532415172803526</v>
      </c>
      <c r="BC166" s="52">
        <f t="shared" ca="1" si="212"/>
        <v>-0.28938997012145318</v>
      </c>
      <c r="BD166" s="52">
        <f t="shared" ca="1" si="212"/>
        <v>-0.17050496004810586</v>
      </c>
      <c r="BE166" s="52">
        <f t="shared" ca="1" si="213"/>
        <v>-5.071106857169573E-2</v>
      </c>
      <c r="BF166" s="52">
        <f t="shared" ca="1" si="213"/>
        <v>8.3905848038576911E-2</v>
      </c>
      <c r="BG166" s="52">
        <f t="shared" ca="1" si="213"/>
        <v>0.22506087657579926</v>
      </c>
      <c r="BH166" s="52">
        <f t="shared" ca="1" si="213"/>
        <v>0.35067400265827325</v>
      </c>
      <c r="BJ166" s="52">
        <f t="shared" si="217"/>
        <v>2.5882041454315199E-3</v>
      </c>
      <c r="BK166" s="52">
        <f t="shared" si="218"/>
        <v>-2.199118973747376E-3</v>
      </c>
      <c r="BL166" s="52">
        <f t="shared" si="219"/>
        <v>-1.0995594868736883E-4</v>
      </c>
      <c r="BM166" s="52">
        <f t="shared" si="220"/>
        <v>-1.0995594868736883E-4</v>
      </c>
      <c r="BN166" s="52">
        <f t="shared" si="221"/>
        <v>0</v>
      </c>
      <c r="BO166" s="52">
        <f t="shared" si="222"/>
        <v>0</v>
      </c>
      <c r="BP166" s="52">
        <f t="shared" si="223"/>
        <v>2.0166084045570433E-3</v>
      </c>
      <c r="BQ166" s="52">
        <f t="shared" si="224"/>
        <v>0.05</v>
      </c>
      <c r="BS166" s="52">
        <f t="shared" ca="1" si="225"/>
        <v>-0.27648844954467588</v>
      </c>
      <c r="BT166" s="52">
        <f t="shared" ca="1" si="226"/>
        <v>-0.21991189737473774</v>
      </c>
      <c r="BU166" s="52">
        <f t="shared" ca="1" si="227"/>
        <v>-0.1517464913908512</v>
      </c>
      <c r="BV166" s="52">
        <f t="shared" ca="1" si="228"/>
        <v>-7.2908969896454956E-2</v>
      </c>
      <c r="BW166" s="52">
        <f t="shared" ca="1" si="229"/>
        <v>1.4773060597719686E-2</v>
      </c>
      <c r="BX166" s="52">
        <f t="shared" ca="1" si="230"/>
        <v>0.10396333062841048</v>
      </c>
      <c r="BY166" s="52">
        <f t="shared" ca="1" si="231"/>
        <v>0.1853018866912011</v>
      </c>
      <c r="BZ166" s="52">
        <f t="shared" ca="1" si="232"/>
        <v>0.24630172748959833</v>
      </c>
      <c r="CA166" s="52">
        <f t="shared" ca="1" si="233"/>
        <v>0.28736654185359517</v>
      </c>
      <c r="CB166" s="52">
        <f t="shared" ca="1" si="234"/>
        <v>0.31613806112399023</v>
      </c>
      <c r="CC166" s="52">
        <f t="shared" ca="1" si="235"/>
        <v>0.33462005404515133</v>
      </c>
      <c r="CD166" s="52">
        <f t="shared" ca="1" si="236"/>
        <v>0.34146201909489693</v>
      </c>
      <c r="CE166" s="52">
        <f t="shared" ca="1" si="237"/>
        <v>0.33798225011466249</v>
      </c>
      <c r="CF166" s="52">
        <f t="shared" ca="1" si="238"/>
        <v>0.3280360799643301</v>
      </c>
      <c r="CG166" s="52">
        <f t="shared" ca="1" si="239"/>
        <v>0.310912671776849</v>
      </c>
      <c r="CH166" s="52">
        <f t="shared" ca="1" si="240"/>
        <v>0.28770546594093893</v>
      </c>
      <c r="CI166" s="52">
        <f t="shared" ca="1" si="241"/>
        <v>0.25116120073794129</v>
      </c>
      <c r="CJ166" s="52">
        <f t="shared" ca="1" si="242"/>
        <v>0.20008899291015925</v>
      </c>
      <c r="CK166" s="52">
        <f t="shared" ca="1" si="243"/>
        <v>0.14265004573239679</v>
      </c>
      <c r="CL166" s="52">
        <f t="shared" ca="1" si="244"/>
        <v>8.497355974489644E-2</v>
      </c>
      <c r="CM166" s="52">
        <f t="shared" ca="1" si="245"/>
        <v>2.8009866717301629E-2</v>
      </c>
      <c r="CN166" s="52">
        <f t="shared" ca="1" si="246"/>
        <v>-3.0223968844379993E-2</v>
      </c>
      <c r="CO166" s="52">
        <f t="shared" ca="1" si="247"/>
        <v>-9.2540313752608294E-2</v>
      </c>
      <c r="CP166" s="52">
        <f t="shared" ca="1" si="248"/>
        <v>-0.15476233274826109</v>
      </c>
      <c r="CQ166" s="52">
        <f t="shared" ca="1" si="249"/>
        <v>-0.21397553138705261</v>
      </c>
      <c r="CR166" s="52">
        <f t="shared" ca="1" si="250"/>
        <v>-0.27580119133175846</v>
      </c>
      <c r="CS166" s="52">
        <f t="shared" ca="1" si="251"/>
        <v>-0.33533923216013911</v>
      </c>
      <c r="CT166" s="52">
        <f t="shared" ca="1" si="252"/>
        <v>-0.39265035735743697</v>
      </c>
      <c r="CU166" s="52">
        <f t="shared" ca="1" si="253"/>
        <v>-0.44362267693354507</v>
      </c>
      <c r="CV166" s="52">
        <f t="shared" ca="1" si="254"/>
        <v>-0.48288553690297498</v>
      </c>
      <c r="CW166" s="52">
        <f t="shared" ca="1" si="255"/>
        <v>-0.50343796892482218</v>
      </c>
      <c r="CY166" s="51" t="str">
        <f t="shared" ca="1" si="256"/>
        <v>Slope</v>
      </c>
      <c r="CZ166" s="51" t="str">
        <f t="shared" ca="1" si="257"/>
        <v>Slope</v>
      </c>
      <c r="DA166" s="51" t="str">
        <f t="shared" ca="1" si="258"/>
        <v>Slope</v>
      </c>
      <c r="DB166" s="51" t="str">
        <f t="shared" ca="1" si="259"/>
        <v>Slope</v>
      </c>
      <c r="DC166" s="51" t="str">
        <f t="shared" ca="1" si="260"/>
        <v>Slope</v>
      </c>
      <c r="DD166" s="51" t="str">
        <f t="shared" ca="1" si="261"/>
        <v>Slope</v>
      </c>
      <c r="DE166" s="51" t="str">
        <f t="shared" ca="1" si="262"/>
        <v>Slope</v>
      </c>
      <c r="DF166" s="51" t="str">
        <f t="shared" ca="1" si="263"/>
        <v>Slope</v>
      </c>
      <c r="DG166" s="51" t="str">
        <f t="shared" ca="1" si="264"/>
        <v>Slope</v>
      </c>
      <c r="DH166" s="51" t="str">
        <f t="shared" ca="1" si="265"/>
        <v>Slope</v>
      </c>
      <c r="DI166" s="51" t="str">
        <f t="shared" ca="1" si="266"/>
        <v>Slope</v>
      </c>
      <c r="DJ166" s="51" t="str">
        <f t="shared" ca="1" si="267"/>
        <v>Slope</v>
      </c>
      <c r="DK166" s="51" t="str">
        <f t="shared" ca="1" si="268"/>
        <v>Slope</v>
      </c>
      <c r="DL166" s="51" t="str">
        <f t="shared" ca="1" si="269"/>
        <v>Slope</v>
      </c>
      <c r="DM166" s="51" t="str">
        <f t="shared" ca="1" si="270"/>
        <v>Slope</v>
      </c>
      <c r="DN166" s="51" t="str">
        <f t="shared" ca="1" si="271"/>
        <v>Slope</v>
      </c>
      <c r="DO166" s="51" t="str">
        <f t="shared" ca="1" si="272"/>
        <v>Slope</v>
      </c>
      <c r="DP166" s="51" t="str">
        <f t="shared" ca="1" si="273"/>
        <v>Slope</v>
      </c>
      <c r="DQ166" s="51" t="str">
        <f t="shared" ca="1" si="274"/>
        <v>Slope</v>
      </c>
      <c r="DR166" s="51" t="str">
        <f t="shared" ca="1" si="275"/>
        <v>Slope</v>
      </c>
      <c r="DS166" s="51" t="str">
        <f t="shared" ca="1" si="276"/>
        <v>Slope</v>
      </c>
      <c r="DT166" s="51" t="str">
        <f t="shared" ca="1" si="277"/>
        <v>Slope</v>
      </c>
      <c r="DU166" s="51" t="str">
        <f t="shared" ca="1" si="278"/>
        <v>Slope</v>
      </c>
      <c r="DV166" s="51" t="str">
        <f t="shared" ca="1" si="279"/>
        <v>Slope</v>
      </c>
      <c r="DW166" s="51" t="str">
        <f t="shared" ca="1" si="280"/>
        <v>Slope</v>
      </c>
      <c r="DX166" s="51" t="str">
        <f t="shared" ca="1" si="281"/>
        <v>Slope</v>
      </c>
      <c r="DY166" s="51" t="str">
        <f t="shared" ca="1" si="282"/>
        <v>Slope</v>
      </c>
      <c r="DZ166" s="51" t="str">
        <f t="shared" ca="1" si="283"/>
        <v>Slope</v>
      </c>
      <c r="EA166" s="51" t="str">
        <f t="shared" ca="1" si="284"/>
        <v>Slope</v>
      </c>
      <c r="EB166" s="51" t="str">
        <f t="shared" ca="1" si="285"/>
        <v>Slope</v>
      </c>
      <c r="EC166" s="51" t="str">
        <f t="shared" ca="1" si="286"/>
        <v>Slope</v>
      </c>
      <c r="EE166" s="52">
        <f t="shared" ca="1" si="287"/>
        <v>0.72362150640401146</v>
      </c>
      <c r="EF166" s="52">
        <f t="shared" ca="1" si="288"/>
        <v>0.78019805857394964</v>
      </c>
      <c r="EG166" s="52">
        <f t="shared" ca="1" si="289"/>
        <v>0.84836346455783618</v>
      </c>
      <c r="EH166" s="52">
        <f t="shared" ca="1" si="290"/>
        <v>0.92720098605223245</v>
      </c>
      <c r="EI166" s="52">
        <f t="shared" ca="1" si="291"/>
        <v>0.985116983453593</v>
      </c>
      <c r="EJ166" s="52">
        <f t="shared" ca="1" si="292"/>
        <v>0.89592671342290209</v>
      </c>
      <c r="EK166" s="52">
        <f t="shared" ca="1" si="293"/>
        <v>0.81458815736011148</v>
      </c>
      <c r="EL166" s="52">
        <f t="shared" ca="1" si="294"/>
        <v>0.75358831656171432</v>
      </c>
      <c r="EM166" s="52">
        <f t="shared" ca="1" si="295"/>
        <v>0.71252350219771743</v>
      </c>
      <c r="EN166" s="52">
        <f t="shared" ca="1" si="296"/>
        <v>0.68375198292732242</v>
      </c>
      <c r="EO166" s="52">
        <f t="shared" ca="1" si="297"/>
        <v>0.66526999000616138</v>
      </c>
      <c r="EP166" s="52">
        <f t="shared" ca="1" si="298"/>
        <v>0.65842802495641573</v>
      </c>
      <c r="EQ166" s="52">
        <f t="shared" ca="1" si="299"/>
        <v>0.66190779393665022</v>
      </c>
      <c r="ER166" s="52">
        <f t="shared" ca="1" si="300"/>
        <v>0.6718539640869825</v>
      </c>
      <c r="ES166" s="52">
        <f t="shared" ca="1" si="301"/>
        <v>0.68897737227446365</v>
      </c>
      <c r="ET166" s="52">
        <f t="shared" ca="1" si="302"/>
        <v>0.71218457811037372</v>
      </c>
      <c r="EU166" s="52">
        <f t="shared" ca="1" si="303"/>
        <v>0.74872884331337142</v>
      </c>
      <c r="EV166" s="52">
        <f t="shared" ca="1" si="304"/>
        <v>0.79980105114115341</v>
      </c>
      <c r="EW166" s="52">
        <f t="shared" ca="1" si="305"/>
        <v>0.85723999831891584</v>
      </c>
      <c r="EX166" s="52">
        <f t="shared" ca="1" si="306"/>
        <v>0.91491648430641614</v>
      </c>
      <c r="EY166" s="52">
        <f t="shared" ca="1" si="307"/>
        <v>0.971880177334011</v>
      </c>
      <c r="EZ166" s="52">
        <f t="shared" ca="1" si="308"/>
        <v>0.9698859871043074</v>
      </c>
      <c r="FA166" s="52">
        <f t="shared" ca="1" si="309"/>
        <v>0.90756964219607905</v>
      </c>
      <c r="FB166" s="52">
        <f t="shared" ca="1" si="310"/>
        <v>0.84534762320042622</v>
      </c>
      <c r="FC166" s="52">
        <f t="shared" ca="1" si="311"/>
        <v>0.78613442456163474</v>
      </c>
      <c r="FD166" s="52">
        <f t="shared" ca="1" si="312"/>
        <v>0.72430876461692884</v>
      </c>
      <c r="FE166" s="52">
        <f t="shared" ca="1" si="313"/>
        <v>0.66477072378854829</v>
      </c>
      <c r="FF166" s="52">
        <f t="shared" ca="1" si="314"/>
        <v>0.60745959859125032</v>
      </c>
      <c r="FG166" s="52">
        <f t="shared" ca="1" si="315"/>
        <v>0.55648727901514228</v>
      </c>
      <c r="FH166" s="52">
        <f t="shared" ca="1" si="316"/>
        <v>0.51722441904571237</v>
      </c>
      <c r="FI166" s="52">
        <f t="shared" ca="1" si="317"/>
        <v>0.49667198702386517</v>
      </c>
      <c r="FK166" s="52">
        <f t="shared" ca="1" si="318"/>
        <v>0.985116983453593</v>
      </c>
      <c r="FL166" s="59">
        <f t="shared" ca="1" si="319"/>
        <v>4</v>
      </c>
      <c r="FM166" s="59" t="str">
        <f t="shared" ca="1" si="320"/>
        <v>Slope</v>
      </c>
      <c r="FN166" s="52">
        <f t="shared" ca="1" si="321"/>
        <v>0.9</v>
      </c>
      <c r="FP166" s="52">
        <f t="shared" ca="1" si="322"/>
        <v>0.57454050213467045</v>
      </c>
      <c r="FQ166" s="52">
        <f t="shared" ca="1" si="323"/>
        <v>0.59339935285798318</v>
      </c>
      <c r="FR166" s="52">
        <f t="shared" ca="1" si="324"/>
        <v>0.60501004374150091</v>
      </c>
      <c r="FS166" s="52">
        <f t="shared" ca="1" si="325"/>
        <v>0.62017810646185523</v>
      </c>
      <c r="FT166" s="52">
        <f t="shared" ca="1" si="326"/>
        <v>0.62837232781786434</v>
      </c>
      <c r="FU166" s="52">
        <f t="shared" ca="1" si="327"/>
        <v>0.58753112669652285</v>
      </c>
      <c r="FV166" s="52">
        <f t="shared" ca="1" si="328"/>
        <v>0.54930716356448162</v>
      </c>
      <c r="FW166" s="52">
        <f t="shared" ca="1" si="329"/>
        <v>0.51786277218723809</v>
      </c>
      <c r="FX166" s="52">
        <f t="shared" ca="1" si="330"/>
        <v>0.49306338962146135</v>
      </c>
      <c r="FY166" s="52">
        <f t="shared" ca="1" si="331"/>
        <v>0.47236177208688523</v>
      </c>
      <c r="FZ166" s="52">
        <f t="shared" ca="1" si="332"/>
        <v>0.45508999666872041</v>
      </c>
      <c r="GA166" s="52">
        <f t="shared" ca="1" si="333"/>
        <v>0.44169823054102747</v>
      </c>
      <c r="GB166" s="52">
        <f t="shared" ca="1" si="334"/>
        <v>0.43174704242332784</v>
      </c>
      <c r="GC166" s="52">
        <f t="shared" ca="1" si="335"/>
        <v>0.42395132136232749</v>
      </c>
      <c r="GD166" s="52">
        <f t="shared" ca="1" si="336"/>
        <v>0.41854801298037675</v>
      </c>
      <c r="GE166" s="52">
        <f t="shared" ca="1" si="337"/>
        <v>0.41517263714790231</v>
      </c>
      <c r="GF166" s="52">
        <f t="shared" ca="1" si="338"/>
        <v>0.41624294777112381</v>
      </c>
      <c r="GG166" s="52">
        <f t="shared" ca="1" si="339"/>
        <v>0.42215590593593999</v>
      </c>
      <c r="GH166" s="52">
        <f t="shared" ca="1" si="340"/>
        <v>0.43019111055074971</v>
      </c>
      <c r="GI166" s="52">
        <f t="shared" ca="1" si="341"/>
        <v>0.43830549476880531</v>
      </c>
      <c r="GJ166" s="52">
        <f t="shared" ca="1" si="342"/>
        <v>0.44618228133355919</v>
      </c>
      <c r="GK166" s="52">
        <f t="shared" ca="1" si="343"/>
        <v>0.4344064401458802</v>
      </c>
      <c r="GL166" s="52">
        <f t="shared" ca="1" si="344"/>
        <v>0.40252321406535962</v>
      </c>
      <c r="GM166" s="52">
        <f t="shared" ca="1" si="345"/>
        <v>0.37067142995569763</v>
      </c>
      <c r="GN166" s="52">
        <f t="shared" ca="1" si="346"/>
        <v>0.33982258596498927</v>
      </c>
      <c r="GO166" s="52">
        <f t="shared" ca="1" si="347"/>
        <v>0.30810292153897623</v>
      </c>
      <c r="GP166" s="52">
        <f t="shared" ca="1" si="348"/>
        <v>0.27714579681840495</v>
      </c>
      <c r="GQ166" s="52">
        <f t="shared" ca="1" si="349"/>
        <v>0.24693097730819452</v>
      </c>
      <c r="GR166" s="52">
        <f t="shared" ca="1" si="350"/>
        <v>0.21882909300504741</v>
      </c>
      <c r="GS166" s="52">
        <f t="shared" ca="1" si="351"/>
        <v>0.19463036190412633</v>
      </c>
      <c r="GT166" s="52">
        <f t="shared" ca="1" si="352"/>
        <v>0.17666844011906616</v>
      </c>
      <c r="GV166" s="52">
        <f t="shared" ca="1" si="353"/>
        <v>0.62837232781786434</v>
      </c>
      <c r="GW166" s="59">
        <f t="shared" ca="1" si="354"/>
        <v>4</v>
      </c>
      <c r="GX166" s="52">
        <f t="shared" ca="1" si="355"/>
        <v>0.985116983453593</v>
      </c>
      <c r="GY166" s="52" t="str">
        <f t="shared" ca="1" si="356"/>
        <v>Slope</v>
      </c>
      <c r="GZ166" s="52">
        <f t="shared" ca="1" si="357"/>
        <v>0.9</v>
      </c>
      <c r="HB166" s="58">
        <f t="shared" si="358"/>
        <v>5.1764082908630396E-2</v>
      </c>
      <c r="HC166" s="58"/>
      <c r="HE166" s="52">
        <f t="shared" si="359"/>
        <v>0.74376778960227952</v>
      </c>
      <c r="HF166" s="52">
        <f t="shared" si="360"/>
        <v>0</v>
      </c>
      <c r="HH166" s="52">
        <f t="shared" ca="1" si="361"/>
        <v>0.985116983453593</v>
      </c>
      <c r="HI166" s="52" t="str">
        <f t="shared" ca="1" si="362"/>
        <v>Slope</v>
      </c>
      <c r="HJ166" s="59">
        <f t="shared" ca="1" si="363"/>
        <v>2</v>
      </c>
      <c r="HK166" s="52">
        <f t="shared" ca="1" si="364"/>
        <v>0.9</v>
      </c>
      <c r="HL166" s="52">
        <f t="shared" si="365"/>
        <v>0</v>
      </c>
      <c r="HM166" s="52">
        <f t="shared" si="366"/>
        <v>20</v>
      </c>
      <c r="HN166" s="52">
        <f t="shared" si="367"/>
        <v>-20</v>
      </c>
      <c r="HP166" s="52">
        <f t="shared" si="375"/>
        <v>1.7391964793205504E-4</v>
      </c>
      <c r="HR166" s="52">
        <f t="shared" si="368"/>
        <v>1.4386380738615079E-4</v>
      </c>
      <c r="HS166">
        <f t="shared" si="369"/>
        <v>2.0166084045570433E-3</v>
      </c>
    </row>
    <row r="167" spans="1:227" x14ac:dyDescent="0.2">
      <c r="A167" s="45">
        <v>129</v>
      </c>
      <c r="B167" s="35">
        <f t="shared" si="214"/>
        <v>1.4814814814814833E-2</v>
      </c>
      <c r="C167" s="28">
        <v>5.1764082908630398</v>
      </c>
      <c r="D167" s="95">
        <v>0</v>
      </c>
      <c r="E167" s="95">
        <v>999999</v>
      </c>
      <c r="F167" s="37">
        <f t="shared" si="379"/>
        <v>166666.5</v>
      </c>
      <c r="G167" s="38">
        <f t="shared" si="382"/>
        <v>0</v>
      </c>
      <c r="H167" s="102">
        <v>20</v>
      </c>
      <c r="I167" s="102">
        <v>2000</v>
      </c>
      <c r="J167" s="28">
        <v>5.2449679374694798</v>
      </c>
      <c r="K167" s="126">
        <f t="shared" si="383"/>
        <v>5.2449679374694795E-2</v>
      </c>
      <c r="L167" s="30">
        <f t="shared" si="380"/>
        <v>5.2449679374694795E-2</v>
      </c>
      <c r="M167" s="101">
        <f t="shared" si="381"/>
        <v>5.1764082908630398</v>
      </c>
      <c r="N167" s="103">
        <f t="shared" si="215"/>
        <v>3.4279823303219777E-5</v>
      </c>
      <c r="AD167" s="52">
        <f t="shared" ca="1" si="385"/>
        <v>0.96405544784928487</v>
      </c>
      <c r="AE167" s="52">
        <f t="shared" ca="1" si="385"/>
        <v>1.0000000000000002</v>
      </c>
      <c r="AF167" s="52">
        <f t="shared" ca="1" si="385"/>
        <v>0.9590798109558174</v>
      </c>
      <c r="AG167" s="52">
        <f t="shared" ref="AG167:AS167" ca="1" si="386">CORREL( $K167:$K197, OFFSET( $M167:$M197, AG$5, 0 ) )</f>
        <v>0.84625554249701129</v>
      </c>
      <c r="AH167" s="52">
        <f t="shared" ca="1" si="386"/>
        <v>0.68585671426331318</v>
      </c>
      <c r="AI167" s="52">
        <f t="shared" ca="1" si="386"/>
        <v>0.49050453341365496</v>
      </c>
      <c r="AJ167" s="52">
        <f t="shared" ca="1" si="386"/>
        <v>0.2727057897381987</v>
      </c>
      <c r="AK167" s="52">
        <f t="shared" ca="1" si="386"/>
        <v>8.4023289153728142E-2</v>
      </c>
      <c r="AL167" s="52">
        <f t="shared" ca="1" si="386"/>
        <v>-4.9230381294956688E-2</v>
      </c>
      <c r="AM167" s="52">
        <f t="shared" ca="1" si="386"/>
        <v>-0.15119133170187093</v>
      </c>
      <c r="AN167" s="52">
        <f t="shared" ca="1" si="386"/>
        <v>-0.24105251781411699</v>
      </c>
      <c r="AO167" s="52">
        <f t="shared" ca="1" si="386"/>
        <v>-0.33089038581759811</v>
      </c>
      <c r="AP167" s="52">
        <f t="shared" ca="1" si="386"/>
        <v>-0.42417530333224135</v>
      </c>
      <c r="AQ167" s="52">
        <f t="shared" ca="1" si="386"/>
        <v>-0.51105926865577078</v>
      </c>
      <c r="AR167" s="52">
        <f t="shared" ca="1" si="386"/>
        <v>-0.5863391408407177</v>
      </c>
      <c r="AS167" s="52">
        <f t="shared" ca="1" si="386"/>
        <v>-0.65949673003409104</v>
      </c>
      <c r="AT167" s="52">
        <f t="shared" ref="AT167:AW230" ca="1" si="387">CORREL( $K167:$K197, OFFSET( $M167:$M197, AT$5, 0 ) )</f>
        <v>-0.72466032656765644</v>
      </c>
      <c r="AU167" s="52">
        <f t="shared" ca="1" si="387"/>
        <v>-0.77150699838279835</v>
      </c>
      <c r="AV167" s="52">
        <f t="shared" ca="1" si="387"/>
        <v>-0.79640186112268641</v>
      </c>
      <c r="AW167" s="52">
        <f t="shared" ca="1" si="387"/>
        <v>-0.78773677419716959</v>
      </c>
      <c r="AX167" s="52">
        <f t="shared" ref="AX167:BA230" ca="1" si="388">CORREL( $K167:$K197, OFFSET( $M167:$M197, AX$5, 0 ) )</f>
        <v>-0.74240018658103502</v>
      </c>
      <c r="AY167" s="52">
        <f t="shared" ca="1" si="388"/>
        <v>-0.67334602274832356</v>
      </c>
      <c r="AZ167" s="52">
        <f t="shared" ca="1" si="388"/>
        <v>-0.60621105899334526</v>
      </c>
      <c r="BA167" s="52">
        <f t="shared" ca="1" si="388"/>
        <v>-0.53813580963972063</v>
      </c>
      <c r="BB167" s="52">
        <f t="shared" ref="BB167:BE230" ca="1" si="389">CORREL( $K167:$K197, OFFSET( $M167:$M197, BB$5, 0 ) )</f>
        <v>-0.44726662878144852</v>
      </c>
      <c r="BC167" s="52">
        <f t="shared" ca="1" si="389"/>
        <v>-0.34442723287502702</v>
      </c>
      <c r="BD167" s="52">
        <f t="shared" ca="1" si="389"/>
        <v>-0.23022706209656216</v>
      </c>
      <c r="BE167" s="52">
        <f t="shared" ca="1" si="389"/>
        <v>-9.3716691491541826E-2</v>
      </c>
      <c r="BF167" s="52">
        <f t="shared" ref="BF167:BH230" ca="1" si="390">CORREL( $K167:$K197, OFFSET( $M167:$M197, BF$5, 0 ) )</f>
        <v>5.6889167802959384E-2</v>
      </c>
      <c r="BG167" s="52">
        <f t="shared" ca="1" si="390"/>
        <v>0.20246124381547684</v>
      </c>
      <c r="BH167" s="52">
        <f t="shared" ca="1" si="390"/>
        <v>0.32393828124411189</v>
      </c>
      <c r="BJ167" s="52">
        <f t="shared" si="217"/>
        <v>2.6224839687347397E-3</v>
      </c>
      <c r="BK167" s="52">
        <f t="shared" si="218"/>
        <v>-1.5174649139085119E-3</v>
      </c>
      <c r="BL167" s="52">
        <f t="shared" si="219"/>
        <v>-7.5873245695425617E-5</v>
      </c>
      <c r="BM167" s="52">
        <f t="shared" si="220"/>
        <v>-7.5873245695425617E-5</v>
      </c>
      <c r="BN167" s="52">
        <f t="shared" si="221"/>
        <v>0</v>
      </c>
      <c r="BO167" s="52">
        <f t="shared" si="222"/>
        <v>0</v>
      </c>
      <c r="BP167" s="52">
        <f t="shared" si="223"/>
        <v>1.9529203358347562E-3</v>
      </c>
      <c r="BQ167" s="52">
        <f t="shared" si="224"/>
        <v>0.05</v>
      </c>
      <c r="BS167" s="52">
        <f t="shared" ca="1" si="225"/>
        <v>-0.21991189737473774</v>
      </c>
      <c r="BT167" s="52">
        <f t="shared" ca="1" si="226"/>
        <v>-0.1517464913908512</v>
      </c>
      <c r="BU167" s="52">
        <f t="shared" ca="1" si="227"/>
        <v>-7.2908969896454956E-2</v>
      </c>
      <c r="BV167" s="52">
        <f t="shared" ca="1" si="228"/>
        <v>1.4773060597719686E-2</v>
      </c>
      <c r="BW167" s="52">
        <f t="shared" ca="1" si="229"/>
        <v>0.10396333062841048</v>
      </c>
      <c r="BX167" s="52">
        <f t="shared" ca="1" si="230"/>
        <v>0.1853018866912011</v>
      </c>
      <c r="BY167" s="52">
        <f t="shared" ca="1" si="231"/>
        <v>0.24630172748959833</v>
      </c>
      <c r="BZ167" s="52">
        <f t="shared" ca="1" si="232"/>
        <v>0.28736654185359517</v>
      </c>
      <c r="CA167" s="52">
        <f t="shared" ca="1" si="233"/>
        <v>0.31613806112399023</v>
      </c>
      <c r="CB167" s="52">
        <f t="shared" ca="1" si="234"/>
        <v>0.33462005404515133</v>
      </c>
      <c r="CC167" s="52">
        <f t="shared" ca="1" si="235"/>
        <v>0.34146201909489693</v>
      </c>
      <c r="CD167" s="52">
        <f t="shared" ca="1" si="236"/>
        <v>0.33798225011466249</v>
      </c>
      <c r="CE167" s="52">
        <f t="shared" ca="1" si="237"/>
        <v>0.3280360799643301</v>
      </c>
      <c r="CF167" s="52">
        <f t="shared" ca="1" si="238"/>
        <v>0.310912671776849</v>
      </c>
      <c r="CG167" s="52">
        <f t="shared" ca="1" si="239"/>
        <v>0.28770546594093893</v>
      </c>
      <c r="CH167" s="52">
        <f t="shared" ca="1" si="240"/>
        <v>0.25116120073794129</v>
      </c>
      <c r="CI167" s="52">
        <f t="shared" ca="1" si="241"/>
        <v>0.20008899291015925</v>
      </c>
      <c r="CJ167" s="52">
        <f t="shared" ca="1" si="242"/>
        <v>0.14265004573239679</v>
      </c>
      <c r="CK167" s="52">
        <f t="shared" ca="1" si="243"/>
        <v>8.497355974489644E-2</v>
      </c>
      <c r="CL167" s="52">
        <f t="shared" ca="1" si="244"/>
        <v>2.8009866717301629E-2</v>
      </c>
      <c r="CM167" s="52">
        <f t="shared" ca="1" si="245"/>
        <v>-3.0223968844379993E-2</v>
      </c>
      <c r="CN167" s="52">
        <f t="shared" ca="1" si="246"/>
        <v>-9.2540313752608294E-2</v>
      </c>
      <c r="CO167" s="52">
        <f t="shared" ca="1" si="247"/>
        <v>-0.15476233274826109</v>
      </c>
      <c r="CP167" s="52">
        <f t="shared" ca="1" si="248"/>
        <v>-0.21397553138705261</v>
      </c>
      <c r="CQ167" s="52">
        <f t="shared" ca="1" si="249"/>
        <v>-0.27580119133175846</v>
      </c>
      <c r="CR167" s="52">
        <f t="shared" ca="1" si="250"/>
        <v>-0.33533923216013911</v>
      </c>
      <c r="CS167" s="52">
        <f t="shared" ca="1" si="251"/>
        <v>-0.39265035735743697</v>
      </c>
      <c r="CT167" s="52">
        <f t="shared" ca="1" si="252"/>
        <v>-0.44362267693354507</v>
      </c>
      <c r="CU167" s="52">
        <f t="shared" ca="1" si="253"/>
        <v>-0.48288553690297498</v>
      </c>
      <c r="CV167" s="52">
        <f t="shared" ca="1" si="254"/>
        <v>-0.50343796892482218</v>
      </c>
      <c r="CW167" s="52">
        <f t="shared" ca="1" si="255"/>
        <v>-0.50186054814126269</v>
      </c>
      <c r="CY167" s="51" t="str">
        <f t="shared" ca="1" si="256"/>
        <v>Slope</v>
      </c>
      <c r="CZ167" s="51" t="str">
        <f t="shared" ca="1" si="257"/>
        <v>Slope</v>
      </c>
      <c r="DA167" s="51" t="str">
        <f t="shared" ca="1" si="258"/>
        <v>Slope</v>
      </c>
      <c r="DB167" s="51" t="str">
        <f t="shared" ca="1" si="259"/>
        <v>Slope</v>
      </c>
      <c r="DC167" s="51" t="str">
        <f t="shared" ca="1" si="260"/>
        <v>Slope</v>
      </c>
      <c r="DD167" s="51" t="str">
        <f t="shared" ca="1" si="261"/>
        <v>Slope</v>
      </c>
      <c r="DE167" s="51" t="str">
        <f t="shared" ca="1" si="262"/>
        <v>Slope</v>
      </c>
      <c r="DF167" s="51" t="str">
        <f t="shared" ca="1" si="263"/>
        <v>Slope</v>
      </c>
      <c r="DG167" s="51" t="str">
        <f t="shared" ca="1" si="264"/>
        <v>Slope</v>
      </c>
      <c r="DH167" s="51" t="str">
        <f t="shared" ca="1" si="265"/>
        <v>Slope</v>
      </c>
      <c r="DI167" s="51" t="str">
        <f t="shared" ca="1" si="266"/>
        <v>Slope</v>
      </c>
      <c r="DJ167" s="51" t="str">
        <f t="shared" ca="1" si="267"/>
        <v>Slope</v>
      </c>
      <c r="DK167" s="51" t="str">
        <f t="shared" ca="1" si="268"/>
        <v>Slope</v>
      </c>
      <c r="DL167" s="51" t="str">
        <f t="shared" ca="1" si="269"/>
        <v>Slope</v>
      </c>
      <c r="DM167" s="51" t="str">
        <f t="shared" ca="1" si="270"/>
        <v>Slope</v>
      </c>
      <c r="DN167" s="51" t="str">
        <f t="shared" ca="1" si="271"/>
        <v>Slope</v>
      </c>
      <c r="DO167" s="51" t="str">
        <f t="shared" ca="1" si="272"/>
        <v>Slope</v>
      </c>
      <c r="DP167" s="51" t="str">
        <f t="shared" ca="1" si="273"/>
        <v>Slope</v>
      </c>
      <c r="DQ167" s="51" t="str">
        <f t="shared" ca="1" si="274"/>
        <v>Slope</v>
      </c>
      <c r="DR167" s="51" t="str">
        <f t="shared" ca="1" si="275"/>
        <v>Slope</v>
      </c>
      <c r="DS167" s="51" t="str">
        <f t="shared" ca="1" si="276"/>
        <v>Slope</v>
      </c>
      <c r="DT167" s="51" t="str">
        <f t="shared" ca="1" si="277"/>
        <v>Slope</v>
      </c>
      <c r="DU167" s="51" t="str">
        <f t="shared" ca="1" si="278"/>
        <v>Slope</v>
      </c>
      <c r="DV167" s="51" t="str">
        <f t="shared" ca="1" si="279"/>
        <v>Slope</v>
      </c>
      <c r="DW167" s="51" t="str">
        <f t="shared" ca="1" si="280"/>
        <v>Slope</v>
      </c>
      <c r="DX167" s="51" t="str">
        <f t="shared" ca="1" si="281"/>
        <v>Slope</v>
      </c>
      <c r="DY167" s="51" t="str">
        <f t="shared" ca="1" si="282"/>
        <v>Slope</v>
      </c>
      <c r="DZ167" s="51" t="str">
        <f t="shared" ca="1" si="283"/>
        <v>Slope</v>
      </c>
      <c r="EA167" s="51" t="str">
        <f t="shared" ca="1" si="284"/>
        <v>Slope</v>
      </c>
      <c r="EB167" s="51" t="str">
        <f t="shared" ca="1" si="285"/>
        <v>Slope</v>
      </c>
      <c r="EC167" s="51" t="str">
        <f t="shared" ca="1" si="286"/>
        <v>Slope</v>
      </c>
      <c r="EE167" s="52">
        <f t="shared" ca="1" si="287"/>
        <v>0.78016397587095765</v>
      </c>
      <c r="EF167" s="52">
        <f t="shared" ca="1" si="288"/>
        <v>0.84832938185484419</v>
      </c>
      <c r="EG167" s="52">
        <f t="shared" ca="1" si="289"/>
        <v>0.92716690334924046</v>
      </c>
      <c r="EH167" s="52">
        <f t="shared" ca="1" si="290"/>
        <v>0.98515106615658488</v>
      </c>
      <c r="EI167" s="52">
        <f t="shared" ca="1" si="291"/>
        <v>0.89596079612589408</v>
      </c>
      <c r="EJ167" s="52">
        <f t="shared" ca="1" si="292"/>
        <v>0.81462224006310346</v>
      </c>
      <c r="EK167" s="52">
        <f t="shared" ca="1" si="293"/>
        <v>0.7536223992647062</v>
      </c>
      <c r="EL167" s="52">
        <f t="shared" ca="1" si="294"/>
        <v>0.71255758490070942</v>
      </c>
      <c r="EM167" s="52">
        <f t="shared" ca="1" si="295"/>
        <v>0.6837860656303143</v>
      </c>
      <c r="EN167" s="52">
        <f t="shared" ca="1" si="296"/>
        <v>0.66530407270915326</v>
      </c>
      <c r="EO167" s="52">
        <f t="shared" ca="1" si="297"/>
        <v>0.65846210765940771</v>
      </c>
      <c r="EP167" s="52">
        <f t="shared" ca="1" si="298"/>
        <v>0.6619418766396421</v>
      </c>
      <c r="EQ167" s="52">
        <f t="shared" ca="1" si="299"/>
        <v>0.67188804678997449</v>
      </c>
      <c r="ER167" s="52">
        <f t="shared" ca="1" si="300"/>
        <v>0.68901145497745553</v>
      </c>
      <c r="ES167" s="52">
        <f t="shared" ca="1" si="301"/>
        <v>0.7122186608133656</v>
      </c>
      <c r="ET167" s="52">
        <f t="shared" ca="1" si="302"/>
        <v>0.74876292601636329</v>
      </c>
      <c r="EU167" s="52">
        <f t="shared" ca="1" si="303"/>
        <v>0.7998351338441454</v>
      </c>
      <c r="EV167" s="52">
        <f t="shared" ca="1" si="304"/>
        <v>0.85727408102190783</v>
      </c>
      <c r="EW167" s="52">
        <f t="shared" ca="1" si="305"/>
        <v>0.91495056700940813</v>
      </c>
      <c r="EX167" s="52">
        <f t="shared" ca="1" si="306"/>
        <v>0.97191426003700299</v>
      </c>
      <c r="EY167" s="52">
        <f t="shared" ca="1" si="307"/>
        <v>0.96985190440131541</v>
      </c>
      <c r="EZ167" s="52">
        <f t="shared" ca="1" si="308"/>
        <v>0.90753555949308717</v>
      </c>
      <c r="FA167" s="52">
        <f t="shared" ca="1" si="309"/>
        <v>0.84531354049743435</v>
      </c>
      <c r="FB167" s="52">
        <f t="shared" ca="1" si="310"/>
        <v>0.78610034185864275</v>
      </c>
      <c r="FC167" s="52">
        <f t="shared" ca="1" si="311"/>
        <v>0.72427468191393696</v>
      </c>
      <c r="FD167" s="52">
        <f t="shared" ca="1" si="312"/>
        <v>0.6647366410855563</v>
      </c>
      <c r="FE167" s="52">
        <f t="shared" ca="1" si="313"/>
        <v>0.60742551588825844</v>
      </c>
      <c r="FF167" s="52">
        <f t="shared" ca="1" si="314"/>
        <v>0.5564531963121504</v>
      </c>
      <c r="FG167" s="52">
        <f t="shared" ca="1" si="315"/>
        <v>0.51719033634272038</v>
      </c>
      <c r="FH167" s="52">
        <f t="shared" ca="1" si="316"/>
        <v>0.49663790432087329</v>
      </c>
      <c r="FI167" s="52">
        <f t="shared" ca="1" si="317"/>
        <v>0.49821532510443278</v>
      </c>
      <c r="FK167" s="52">
        <f t="shared" ca="1" si="318"/>
        <v>0.98515106615658488</v>
      </c>
      <c r="FL167" s="59">
        <f t="shared" ca="1" si="319"/>
        <v>3</v>
      </c>
      <c r="FM167" s="59" t="str">
        <f t="shared" ca="1" si="320"/>
        <v>Slope</v>
      </c>
      <c r="FN167" s="52">
        <f t="shared" ca="1" si="321"/>
        <v>0.93333333333333335</v>
      </c>
      <c r="FP167" s="52">
        <f t="shared" ca="1" si="322"/>
        <v>0.59338799195698577</v>
      </c>
      <c r="FQ167" s="52">
        <f t="shared" ca="1" si="323"/>
        <v>0.61610979395161469</v>
      </c>
      <c r="FR167" s="52">
        <f t="shared" ca="1" si="324"/>
        <v>0.63127785667196901</v>
      </c>
      <c r="FS167" s="52">
        <f t="shared" ca="1" si="325"/>
        <v>0.6394947998299727</v>
      </c>
      <c r="FT167" s="52">
        <f t="shared" ca="1" si="326"/>
        <v>0.59865359870863133</v>
      </c>
      <c r="FU167" s="52">
        <f t="shared" ca="1" si="327"/>
        <v>0.56042963557658998</v>
      </c>
      <c r="FV167" s="52">
        <f t="shared" ca="1" si="328"/>
        <v>0.52898524419934656</v>
      </c>
      <c r="FW167" s="52">
        <f t="shared" ca="1" si="329"/>
        <v>0.50418586163356982</v>
      </c>
      <c r="FX167" s="52">
        <f t="shared" ca="1" si="330"/>
        <v>0.4834842440989936</v>
      </c>
      <c r="FY167" s="52">
        <f t="shared" ca="1" si="331"/>
        <v>0.46621246868082888</v>
      </c>
      <c r="FZ167" s="52">
        <f t="shared" ca="1" si="332"/>
        <v>0.45282070255313589</v>
      </c>
      <c r="GA167" s="52">
        <f t="shared" ca="1" si="333"/>
        <v>0.44286951443543626</v>
      </c>
      <c r="GB167" s="52">
        <f t="shared" ca="1" si="334"/>
        <v>0.43507379337443591</v>
      </c>
      <c r="GC167" s="52">
        <f t="shared" ca="1" si="335"/>
        <v>0.42967048499248517</v>
      </c>
      <c r="GD167" s="52">
        <f t="shared" ca="1" si="336"/>
        <v>0.42629510916001073</v>
      </c>
      <c r="GE167" s="52">
        <f t="shared" ca="1" si="337"/>
        <v>0.42736541978323217</v>
      </c>
      <c r="GF167" s="52">
        <f t="shared" ca="1" si="338"/>
        <v>0.43327837794804847</v>
      </c>
      <c r="GG167" s="52">
        <f t="shared" ca="1" si="339"/>
        <v>0.44131358256285813</v>
      </c>
      <c r="GH167" s="52">
        <f t="shared" ca="1" si="340"/>
        <v>0.44942796678091379</v>
      </c>
      <c r="GI167" s="52">
        <f t="shared" ca="1" si="341"/>
        <v>0.45730475334566767</v>
      </c>
      <c r="GJ167" s="52">
        <f t="shared" ca="1" si="342"/>
        <v>0.44550619035599404</v>
      </c>
      <c r="GK167" s="52">
        <f t="shared" ca="1" si="343"/>
        <v>0.41362296427547346</v>
      </c>
      <c r="GL167" s="52">
        <f t="shared" ca="1" si="344"/>
        <v>0.38177118016581146</v>
      </c>
      <c r="GM167" s="52">
        <f t="shared" ca="1" si="345"/>
        <v>0.35092233617510316</v>
      </c>
      <c r="GN167" s="52">
        <f t="shared" ca="1" si="346"/>
        <v>0.31920267174909006</v>
      </c>
      <c r="GO167" s="52">
        <f t="shared" ca="1" si="347"/>
        <v>0.28824554702851873</v>
      </c>
      <c r="GP167" s="52">
        <f t="shared" ca="1" si="348"/>
        <v>0.25803072751830836</v>
      </c>
      <c r="GQ167" s="52">
        <f t="shared" ca="1" si="349"/>
        <v>0.22992884321516122</v>
      </c>
      <c r="GR167" s="52">
        <f t="shared" ca="1" si="350"/>
        <v>0.20573011211424011</v>
      </c>
      <c r="GS167" s="52">
        <f t="shared" ca="1" si="351"/>
        <v>0.18776819032917999</v>
      </c>
      <c r="GT167" s="52">
        <f t="shared" ca="1" si="352"/>
        <v>0.17718288614592201</v>
      </c>
      <c r="GV167" s="52">
        <f t="shared" ca="1" si="353"/>
        <v>0.6394947998299727</v>
      </c>
      <c r="GW167" s="59">
        <f t="shared" ca="1" si="354"/>
        <v>3</v>
      </c>
      <c r="GX167" s="52">
        <f t="shared" ca="1" si="355"/>
        <v>0.98515106615658488</v>
      </c>
      <c r="GY167" s="52" t="str">
        <f t="shared" ca="1" si="356"/>
        <v>Slope</v>
      </c>
      <c r="GZ167" s="52">
        <f t="shared" ca="1" si="357"/>
        <v>0.93333333333333335</v>
      </c>
      <c r="HB167" s="58">
        <f t="shared" si="358"/>
        <v>5.2449679374694795E-2</v>
      </c>
      <c r="HC167" s="58"/>
      <c r="HE167" s="52">
        <f t="shared" si="359"/>
        <v>0.74037408709526076</v>
      </c>
      <c r="HF167" s="52">
        <f t="shared" si="360"/>
        <v>0</v>
      </c>
      <c r="HH167" s="52">
        <f t="shared" ca="1" si="361"/>
        <v>0.98515106615658488</v>
      </c>
      <c r="HI167" s="52" t="str">
        <f t="shared" ca="1" si="362"/>
        <v>Slope</v>
      </c>
      <c r="HJ167" s="59">
        <f t="shared" ca="1" si="363"/>
        <v>2</v>
      </c>
      <c r="HK167" s="52">
        <f t="shared" ca="1" si="364"/>
        <v>0.93333333333333335</v>
      </c>
      <c r="HL167" s="52">
        <f t="shared" si="365"/>
        <v>0</v>
      </c>
      <c r="HM167" s="52">
        <f t="shared" si="366"/>
        <v>20</v>
      </c>
      <c r="HN167" s="52">
        <f t="shared" si="367"/>
        <v>-20</v>
      </c>
      <c r="HP167" s="52">
        <f t="shared" si="375"/>
        <v>3.4279823303219777E-5</v>
      </c>
      <c r="HR167" s="52">
        <f t="shared" si="368"/>
        <v>1.4880522606430325E-4</v>
      </c>
      <c r="HS167">
        <f t="shared" si="369"/>
        <v>1.9529203358347562E-3</v>
      </c>
    </row>
    <row r="168" spans="1:227" x14ac:dyDescent="0.2">
      <c r="A168" s="45">
        <v>130</v>
      </c>
      <c r="B168" s="35">
        <f t="shared" ref="B168:B231" si="391">B167 + TIME(0,0,10)</f>
        <v>1.4930555555555574E-2</v>
      </c>
      <c r="C168" s="28">
        <v>5.2449679374694798</v>
      </c>
      <c r="D168" s="95">
        <v>0</v>
      </c>
      <c r="E168" s="95">
        <v>999999</v>
      </c>
      <c r="F168" s="37">
        <f t="shared" si="379"/>
        <v>166666.5</v>
      </c>
      <c r="G168" s="38">
        <f t="shared" si="382"/>
        <v>0</v>
      </c>
      <c r="H168" s="102">
        <v>20</v>
      </c>
      <c r="I168" s="102">
        <v>2000</v>
      </c>
      <c r="J168" s="28">
        <v>5.4064637422561601</v>
      </c>
      <c r="K168" s="126">
        <f t="shared" si="383"/>
        <v>5.4064637422561602E-2</v>
      </c>
      <c r="L168" s="30">
        <f t="shared" si="380"/>
        <v>5.4064637422561602E-2</v>
      </c>
      <c r="M168" s="101">
        <f t="shared" si="381"/>
        <v>5.2449679374694798</v>
      </c>
      <c r="N168" s="103">
        <f t="shared" ref="N168:N231" si="392">HP168</f>
        <v>8.0747902393340544E-5</v>
      </c>
      <c r="AD168" s="52">
        <f t="shared" ref="AD168:AG231" ca="1" si="393">CORREL( $K168:$K198, OFFSET( $M168:$M198, AD$5, 0 ) )</f>
        <v>0.95907981095581751</v>
      </c>
      <c r="AE168" s="52">
        <f t="shared" ca="1" si="393"/>
        <v>0.99999999999999944</v>
      </c>
      <c r="AF168" s="52">
        <f t="shared" ca="1" si="393"/>
        <v>0.95624919110978512</v>
      </c>
      <c r="AG168" s="52">
        <f t="shared" ca="1" si="393"/>
        <v>0.84028512232119501</v>
      </c>
      <c r="AH168" s="52">
        <f t="shared" ref="AH168:AK231" ca="1" si="394">CORREL( $K168:$K198, OFFSET( $M168:$M198, AH$5, 0 ) )</f>
        <v>0.67186858507923475</v>
      </c>
      <c r="AI168" s="52">
        <f t="shared" ca="1" si="394"/>
        <v>0.46073349102886829</v>
      </c>
      <c r="AJ168" s="52">
        <f t="shared" ca="1" si="394"/>
        <v>0.25967212013770802</v>
      </c>
      <c r="AK168" s="52">
        <f t="shared" ca="1" si="394"/>
        <v>0.10725358094715594</v>
      </c>
      <c r="AL168" s="52">
        <f t="shared" ref="AL168:AO231" ca="1" si="395">CORREL( $K168:$K198, OFFSET( $M168:$M198, AL$5, 0 ) )</f>
        <v>-9.4793081946975642E-3</v>
      </c>
      <c r="AM168" s="52">
        <f t="shared" ca="1" si="395"/>
        <v>-0.10291862474122683</v>
      </c>
      <c r="AN168" s="52">
        <f t="shared" ca="1" si="395"/>
        <v>-0.18787254930071018</v>
      </c>
      <c r="AO168" s="52">
        <f t="shared" ca="1" si="395"/>
        <v>-0.27584987050171256</v>
      </c>
      <c r="AP168" s="52">
        <f t="shared" ref="AP168:AS231" ca="1" si="396">CORREL( $K168:$K198, OFFSET( $M168:$M198, AP$5, 0 ) )</f>
        <v>-0.36494499317971973</v>
      </c>
      <c r="AQ168" s="52">
        <f t="shared" ca="1" si="396"/>
        <v>-0.44894129155513035</v>
      </c>
      <c r="AR168" s="52">
        <f t="shared" ca="1" si="396"/>
        <v>-0.53414380817492524</v>
      </c>
      <c r="AS168" s="52">
        <f t="shared" ca="1" si="396"/>
        <v>-0.61856890258804154</v>
      </c>
      <c r="AT168" s="52">
        <f t="shared" ca="1" si="387"/>
        <v>-0.69257415113906196</v>
      </c>
      <c r="AU168" s="52">
        <f t="shared" ca="1" si="387"/>
        <v>-0.75308304811749638</v>
      </c>
      <c r="AV168" s="52">
        <f t="shared" ca="1" si="387"/>
        <v>-0.78913517294464131</v>
      </c>
      <c r="AW168" s="52">
        <f t="shared" ca="1" si="387"/>
        <v>-0.79009151534912614</v>
      </c>
      <c r="AX168" s="52">
        <f t="shared" ca="1" si="388"/>
        <v>-0.75309764283049752</v>
      </c>
      <c r="AY168" s="52">
        <f t="shared" ca="1" si="388"/>
        <v>-0.70652771576018503</v>
      </c>
      <c r="AZ168" s="52">
        <f t="shared" ca="1" si="388"/>
        <v>-0.66130756995862261</v>
      </c>
      <c r="BA168" s="52">
        <f t="shared" ca="1" si="388"/>
        <v>-0.59736527323391053</v>
      </c>
      <c r="BB168" s="52">
        <f t="shared" ca="1" si="389"/>
        <v>-0.51931590770407787</v>
      </c>
      <c r="BC168" s="52">
        <f t="shared" ca="1" si="389"/>
        <v>-0.42153635727934019</v>
      </c>
      <c r="BD168" s="52">
        <f t="shared" ca="1" si="389"/>
        <v>-0.29027488379438499</v>
      </c>
      <c r="BE168" s="52">
        <f t="shared" ca="1" si="389"/>
        <v>-0.13694542778700636</v>
      </c>
      <c r="BF168" s="52">
        <f t="shared" ca="1" si="390"/>
        <v>1.9183631540240307E-2</v>
      </c>
      <c r="BG168" s="52">
        <f t="shared" ca="1" si="390"/>
        <v>0.16158856773047117</v>
      </c>
      <c r="BH168" s="52">
        <f t="shared" ca="1" si="390"/>
        <v>0.29278230802855065</v>
      </c>
      <c r="BJ168" s="52">
        <f t="shared" ref="BJ168:BJ231" si="397">MIN(MAX(IF(I168 = 0, 0, J168 / I168 ), -1), 1)</f>
        <v>2.7032318711280802E-3</v>
      </c>
      <c r="BK168" s="52">
        <f t="shared" ref="BK168:BK231" si="398">SLOPE( K168:K198, $A168:$A198 )</f>
        <v>-7.2908969896454969E-4</v>
      </c>
      <c r="BL168" s="52">
        <f t="shared" ref="BL168:BL231" si="399">SLOPE( BJ168:BJ198, $A168:$A198 )</f>
        <v>-3.645448494822749E-5</v>
      </c>
      <c r="BM168" s="52">
        <f t="shared" ref="BM168:BM231" si="400">IF( $BL$5 = 1, BK168, BL168)</f>
        <v>-3.645448494822749E-5</v>
      </c>
      <c r="BN168" s="52">
        <f t="shared" ref="BN168:BN231" si="401">$D$5</f>
        <v>0</v>
      </c>
      <c r="BO168" s="52">
        <f t="shared" ref="BO168:BO231" si="402">-BN168</f>
        <v>0</v>
      </c>
      <c r="BP168" s="52">
        <f t="shared" ref="BP168:BP231" si="403">STDEV( BJ168:BJ198)</f>
        <v>1.9164009350499374E-3</v>
      </c>
      <c r="BQ168" s="52">
        <f t="shared" ref="BQ168:BQ231" si="404">$D$6</f>
        <v>0.05</v>
      </c>
      <c r="BS168" s="52">
        <f t="shared" ref="BS168:BS231" ca="1" si="405">SLOPE( OFFSET( $M168:$M198, AD$5, 0 ),$A$39:$A$69)</f>
        <v>-0.1517464913908512</v>
      </c>
      <c r="BT168" s="52">
        <f t="shared" ref="BT168:BT231" ca="1" si="406">SLOPE( OFFSET( $M168:$M198, AE$5, 0 ),$A$39:$A$69)</f>
        <v>-7.2908969896454956E-2</v>
      </c>
      <c r="BU168" s="52">
        <f t="shared" ref="BU168:BU231" ca="1" si="407">SLOPE( OFFSET( $M168:$M198, AF$5, 0 ),$A$39:$A$69)</f>
        <v>1.4773060597719686E-2</v>
      </c>
      <c r="BV168" s="52">
        <f t="shared" ref="BV168:BV231" ca="1" si="408">SLOPE( OFFSET( $M168:$M198, AG$5, 0 ),$A$39:$A$69)</f>
        <v>0.10396333062841048</v>
      </c>
      <c r="BW168" s="52">
        <f t="shared" ref="BW168:BW231" ca="1" si="409">SLOPE( OFFSET( $M168:$M198, AH$5, 0 ),$A$39:$A$69)</f>
        <v>0.1853018866912011</v>
      </c>
      <c r="BX168" s="52">
        <f t="shared" ref="BX168:BX231" ca="1" si="410">SLOPE( OFFSET( $M168:$M198, AI$5, 0 ),$A$39:$A$69)</f>
        <v>0.24630172748959833</v>
      </c>
      <c r="BY168" s="52">
        <f t="shared" ref="BY168:BY231" ca="1" si="411">SLOPE( OFFSET( $M168:$M198, AJ$5, 0 ),$A$39:$A$69)</f>
        <v>0.28736654185359517</v>
      </c>
      <c r="BZ168" s="52">
        <f t="shared" ref="BZ168:BZ231" ca="1" si="412">SLOPE( OFFSET( $M168:$M198, AK$5, 0 ),$A$39:$A$69)</f>
        <v>0.31613806112399023</v>
      </c>
      <c r="CA168" s="52">
        <f t="shared" ref="CA168:CA231" ca="1" si="413">SLOPE( OFFSET( $M168:$M198, AL$5, 0 ),$A$39:$A$69)</f>
        <v>0.33462005404515133</v>
      </c>
      <c r="CB168" s="52">
        <f t="shared" ref="CB168:CB231" ca="1" si="414">SLOPE( OFFSET( $M168:$M198, AM$5, 0 ),$A$39:$A$69)</f>
        <v>0.34146201909489693</v>
      </c>
      <c r="CC168" s="52">
        <f t="shared" ref="CC168:CC231" ca="1" si="415">SLOPE( OFFSET( $M168:$M198, AN$5, 0 ),$A$39:$A$69)</f>
        <v>0.33798225011466249</v>
      </c>
      <c r="CD168" s="52">
        <f t="shared" ref="CD168:CD231" ca="1" si="416">SLOPE( OFFSET( $M168:$M198, AO$5, 0 ),$A$39:$A$69)</f>
        <v>0.3280360799643301</v>
      </c>
      <c r="CE168" s="52">
        <f t="shared" ref="CE168:CE231" ca="1" si="417">SLOPE( OFFSET( $M168:$M198, AP$5, 0 ),$A$39:$A$69)</f>
        <v>0.310912671776849</v>
      </c>
      <c r="CF168" s="52">
        <f t="shared" ref="CF168:CF231" ca="1" si="418">SLOPE( OFFSET( $M168:$M198, AQ$5, 0 ),$A$39:$A$69)</f>
        <v>0.28770546594093893</v>
      </c>
      <c r="CG168" s="52">
        <f t="shared" ref="CG168:CG231" ca="1" si="419">SLOPE( OFFSET( $M168:$M198, AR$5, 0 ),$A$39:$A$69)</f>
        <v>0.25116120073794129</v>
      </c>
      <c r="CH168" s="52">
        <f t="shared" ref="CH168:CH231" ca="1" si="420">SLOPE( OFFSET( $M168:$M198, AS$5, 0 ),$A$39:$A$69)</f>
        <v>0.20008899291015925</v>
      </c>
      <c r="CI168" s="52">
        <f t="shared" ref="CI168:CI231" ca="1" si="421">SLOPE( OFFSET( $M168:$M198, AT$5, 0 ),$A$39:$A$69)</f>
        <v>0.14265004573239679</v>
      </c>
      <c r="CJ168" s="52">
        <f t="shared" ref="CJ168:CJ231" ca="1" si="422">SLOPE( OFFSET( $M168:$M198, AU$5, 0 ),$A$39:$A$69)</f>
        <v>8.497355974489644E-2</v>
      </c>
      <c r="CK168" s="52">
        <f t="shared" ref="CK168:CK231" ca="1" si="423">SLOPE( OFFSET( $M168:$M198, AV$5, 0 ),$A$39:$A$69)</f>
        <v>2.8009866717301629E-2</v>
      </c>
      <c r="CL168" s="52">
        <f t="shared" ref="CL168:CL231" ca="1" si="424">SLOPE( OFFSET( $M168:$M198, AW$5, 0 ),$A$39:$A$69)</f>
        <v>-3.0223968844379993E-2</v>
      </c>
      <c r="CM168" s="52">
        <f t="shared" ref="CM168:CM231" ca="1" si="425">SLOPE( OFFSET( $M168:$M198, AX$5, 0 ),$A$39:$A$69)</f>
        <v>-9.2540313752608294E-2</v>
      </c>
      <c r="CN168" s="52">
        <f t="shared" ref="CN168:CN231" ca="1" si="426">SLOPE( OFFSET( $M168:$M198, AY$5, 0 ),$A$39:$A$69)</f>
        <v>-0.15476233274826109</v>
      </c>
      <c r="CO168" s="52">
        <f t="shared" ref="CO168:CO231" ca="1" si="427">SLOPE( OFFSET( $M168:$M198, AZ$5, 0 ),$A$39:$A$69)</f>
        <v>-0.21397553138705261</v>
      </c>
      <c r="CP168" s="52">
        <f t="shared" ref="CP168:CP231" ca="1" si="428">SLOPE( OFFSET( $M168:$M198, BA$5, 0 ),$A$39:$A$69)</f>
        <v>-0.27580119133175846</v>
      </c>
      <c r="CQ168" s="52">
        <f t="shared" ref="CQ168:CQ231" ca="1" si="429">SLOPE( OFFSET( $M168:$M198, BB$5, 0 ),$A$39:$A$69)</f>
        <v>-0.33533923216013911</v>
      </c>
      <c r="CR168" s="52">
        <f t="shared" ref="CR168:CR231" ca="1" si="430">SLOPE( OFFSET( $M168:$M198, BC$5, 0 ),$A$39:$A$69)</f>
        <v>-0.39265035735743697</v>
      </c>
      <c r="CS168" s="52">
        <f t="shared" ref="CS168:CS231" ca="1" si="431">SLOPE( OFFSET( $M168:$M198, BD$5, 0 ),$A$39:$A$69)</f>
        <v>-0.44362267693354507</v>
      </c>
      <c r="CT168" s="52">
        <f t="shared" ref="CT168:CT231" ca="1" si="432">SLOPE( OFFSET( $M168:$M198, BE$5, 0 ),$A$39:$A$69)</f>
        <v>-0.48288553690297498</v>
      </c>
      <c r="CU168" s="52">
        <f t="shared" ref="CU168:CU231" ca="1" si="433">SLOPE( OFFSET( $M168:$M198, BF$5, 0 ),$A$39:$A$69)</f>
        <v>-0.50343796892482218</v>
      </c>
      <c r="CV168" s="52">
        <f t="shared" ref="CV168:CV231" ca="1" si="434">SLOPE( OFFSET( $M168:$M198, BG$5, 0 ),$A$39:$A$69)</f>
        <v>-0.50186054814126269</v>
      </c>
      <c r="CW168" s="52">
        <f t="shared" ref="CW168:CW231" ca="1" si="435">SLOPE( OFFSET( $M168:$M198, BH$5, 0 ),$A$39:$A$69)</f>
        <v>-0.47449913722342807</v>
      </c>
      <c r="CY168" s="51" t="str">
        <f t="shared" ref="CY168:CY231" ca="1" si="436">IF( OR( $BP168 &lt; $D$6, ABS(BS168) &lt; $D$5), "Slope", "Correl" )</f>
        <v>Slope</v>
      </c>
      <c r="CZ168" s="51" t="str">
        <f t="shared" ref="CZ168:CZ231" ca="1" si="437">IF( OR( $BP168 &lt; $D$6, ABS(BT168) &lt; $D$5), "Slope", "Correl" )</f>
        <v>Slope</v>
      </c>
      <c r="DA168" s="51" t="str">
        <f t="shared" ref="DA168:DA231" ca="1" si="438">IF( OR( $BP168 &lt; $D$6, ABS(BU168) &lt; $D$5), "Slope", "Correl" )</f>
        <v>Slope</v>
      </c>
      <c r="DB168" s="51" t="str">
        <f t="shared" ref="DB168:DB231" ca="1" si="439">IF( OR( $BP168 &lt; $D$6, ABS(BV168) &lt; $D$5), "Slope", "Correl" )</f>
        <v>Slope</v>
      </c>
      <c r="DC168" s="51" t="str">
        <f t="shared" ref="DC168:DC231" ca="1" si="440">IF( OR( $BP168 &lt; $D$6, ABS(BW168) &lt; $D$5), "Slope", "Correl" )</f>
        <v>Slope</v>
      </c>
      <c r="DD168" s="51" t="str">
        <f t="shared" ref="DD168:DD231" ca="1" si="441">IF( OR( $BP168 &lt; $D$6, ABS(BX168) &lt; $D$5), "Slope", "Correl" )</f>
        <v>Slope</v>
      </c>
      <c r="DE168" s="51" t="str">
        <f t="shared" ref="DE168:DE231" ca="1" si="442">IF( OR( $BP168 &lt; $D$6, ABS(BY168) &lt; $D$5), "Slope", "Correl" )</f>
        <v>Slope</v>
      </c>
      <c r="DF168" s="51" t="str">
        <f t="shared" ref="DF168:DF231" ca="1" si="443">IF( OR( $BP168 &lt; $D$6, ABS(BZ168) &lt; $D$5), "Slope", "Correl" )</f>
        <v>Slope</v>
      </c>
      <c r="DG168" s="51" t="str">
        <f t="shared" ref="DG168:DG231" ca="1" si="444">IF( OR( $BP168 &lt; $D$6, ABS(CA168) &lt; $D$5), "Slope", "Correl" )</f>
        <v>Slope</v>
      </c>
      <c r="DH168" s="51" t="str">
        <f t="shared" ref="DH168:DH231" ca="1" si="445">IF( OR( $BP168 &lt; $D$6, ABS(CB168) &lt; $D$5), "Slope", "Correl" )</f>
        <v>Slope</v>
      </c>
      <c r="DI168" s="51" t="str">
        <f t="shared" ref="DI168:DI231" ca="1" si="446">IF( OR( $BP168 &lt; $D$6, ABS(CC168) &lt; $D$5), "Slope", "Correl" )</f>
        <v>Slope</v>
      </c>
      <c r="DJ168" s="51" t="str">
        <f t="shared" ref="DJ168:DJ231" ca="1" si="447">IF( OR( $BP168 &lt; $D$6, ABS(CD168) &lt; $D$5), "Slope", "Correl" )</f>
        <v>Slope</v>
      </c>
      <c r="DK168" s="51" t="str">
        <f t="shared" ref="DK168:DK231" ca="1" si="448">IF( OR( $BP168 &lt; $D$6, ABS(CE168) &lt; $D$5), "Slope", "Correl" )</f>
        <v>Slope</v>
      </c>
      <c r="DL168" s="51" t="str">
        <f t="shared" ref="DL168:DL231" ca="1" si="449">IF( OR( $BP168 &lt; $D$6, ABS(CF168) &lt; $D$5), "Slope", "Correl" )</f>
        <v>Slope</v>
      </c>
      <c r="DM168" s="51" t="str">
        <f t="shared" ref="DM168:DM231" ca="1" si="450">IF( OR( $BP168 &lt; $D$6, ABS(CG168) &lt; $D$5), "Slope", "Correl" )</f>
        <v>Slope</v>
      </c>
      <c r="DN168" s="51" t="str">
        <f t="shared" ref="DN168:DN231" ca="1" si="451">IF( OR( $BP168 &lt; $D$6, ABS(CH168) &lt; $D$5), "Slope", "Correl" )</f>
        <v>Slope</v>
      </c>
      <c r="DO168" s="51" t="str">
        <f t="shared" ref="DO168:DO231" ca="1" si="452">IF( OR( $BP168 &lt; $D$6, ABS(CI168) &lt; $D$5), "Slope", "Correl" )</f>
        <v>Slope</v>
      </c>
      <c r="DP168" s="51" t="str">
        <f t="shared" ref="DP168:DP231" ca="1" si="453">IF( OR( $BP168 &lt; $D$6, ABS(CJ168) &lt; $D$5), "Slope", "Correl" )</f>
        <v>Slope</v>
      </c>
      <c r="DQ168" s="51" t="str">
        <f t="shared" ref="DQ168:DQ231" ca="1" si="454">IF( OR( $BP168 &lt; $D$6, ABS(CK168) &lt; $D$5), "Slope", "Correl" )</f>
        <v>Slope</v>
      </c>
      <c r="DR168" s="51" t="str">
        <f t="shared" ref="DR168:DR231" ca="1" si="455">IF( OR( $BP168 &lt; $D$6, ABS(CL168) &lt; $D$5), "Slope", "Correl" )</f>
        <v>Slope</v>
      </c>
      <c r="DS168" s="51" t="str">
        <f t="shared" ref="DS168:DS231" ca="1" si="456">IF( OR( $BP168 &lt; $D$6, ABS(CM168) &lt; $D$5), "Slope", "Correl" )</f>
        <v>Slope</v>
      </c>
      <c r="DT168" s="51" t="str">
        <f t="shared" ref="DT168:DT231" ca="1" si="457">IF( OR( $BP168 &lt; $D$6, ABS(CN168) &lt; $D$5), "Slope", "Correl" )</f>
        <v>Slope</v>
      </c>
      <c r="DU168" s="51" t="str">
        <f t="shared" ref="DU168:DU231" ca="1" si="458">IF( OR( $BP168 &lt; $D$6, ABS(CO168) &lt; $D$5), "Slope", "Correl" )</f>
        <v>Slope</v>
      </c>
      <c r="DV168" s="51" t="str">
        <f t="shared" ref="DV168:DV231" ca="1" si="459">IF( OR( $BP168 &lt; $D$6, ABS(CP168) &lt; $D$5), "Slope", "Correl" )</f>
        <v>Slope</v>
      </c>
      <c r="DW168" s="51" t="str">
        <f t="shared" ref="DW168:DW231" ca="1" si="460">IF( OR( $BP168 &lt; $D$6, ABS(CQ168) &lt; $D$5), "Slope", "Correl" )</f>
        <v>Slope</v>
      </c>
      <c r="DX168" s="51" t="str">
        <f t="shared" ref="DX168:DX231" ca="1" si="461">IF( OR( $BP168 &lt; $D$6, ABS(CR168) &lt; $D$5), "Slope", "Correl" )</f>
        <v>Slope</v>
      </c>
      <c r="DY168" s="51" t="str">
        <f t="shared" ref="DY168:DY231" ca="1" si="462">IF( OR( $BP168 &lt; $D$6, ABS(CS168) &lt; $D$5), "Slope", "Correl" )</f>
        <v>Slope</v>
      </c>
      <c r="DZ168" s="51" t="str">
        <f t="shared" ref="DZ168:DZ231" ca="1" si="463">IF( OR( $BP168 &lt; $D$6, ABS(CT168) &lt; $D$5), "Slope", "Correl" )</f>
        <v>Slope</v>
      </c>
      <c r="EA168" s="51" t="str">
        <f t="shared" ref="EA168:EA231" ca="1" si="464">IF( OR( $BP168 &lt; $D$6, ABS(CU168) &lt; $D$5), "Slope", "Correl" )</f>
        <v>Slope</v>
      </c>
      <c r="EB168" s="51" t="str">
        <f t="shared" ref="EB168:EB231" ca="1" si="465">IF( OR( $BP168 &lt; $D$6, ABS(CV168) &lt; $D$5), "Slope", "Correl" )</f>
        <v>Slope</v>
      </c>
      <c r="EC168" s="51" t="str">
        <f t="shared" ref="EC168:EC231" ca="1" si="466">IF( OR( $BP168 &lt; $D$6, ABS(CW168) &lt; $D$5), "Slope", "Correl" )</f>
        <v>Slope</v>
      </c>
      <c r="EE168" s="52">
        <f t="shared" ref="EE168:EE231" ca="1" si="467">MAX( MIN( IF(CY168 = "Correl", AD168, 1 - ABS( $BM168 - BS168 ) ), 1 ), 0 )</f>
        <v>0.84828996309409699</v>
      </c>
      <c r="EF168" s="52">
        <f t="shared" ref="EF168:EF231" ca="1" si="468">MAX( MIN( IF(CZ168 = "Correl", AE168, 1 - ABS( $BM168 - BT168 ) ), 1 ), 0 )</f>
        <v>0.92712748458849326</v>
      </c>
      <c r="EG168" s="52">
        <f t="shared" ref="EG168:EG231" ca="1" si="469">MAX( MIN( IF(DA168 = "Correl", AF168, 1 - ABS( $BM168 - BU168 ) ), 1 ), 0 )</f>
        <v>0.98519048491733208</v>
      </c>
      <c r="EH168" s="52">
        <f t="shared" ref="EH168:EH231" ca="1" si="470">MAX( MIN( IF(DB168 = "Correl", AG168, 1 - ABS( $BM168 - BV168 ) ), 1 ), 0 )</f>
        <v>0.89600021488664128</v>
      </c>
      <c r="EI168" s="52">
        <f t="shared" ref="EI168:EI231" ca="1" si="471">MAX( MIN( IF(DC168 = "Correl", AH168, 1 - ABS( $BM168 - BW168 ) ), 1 ), 0 )</f>
        <v>0.81466165882385067</v>
      </c>
      <c r="EJ168" s="52">
        <f t="shared" ref="EJ168:EJ231" ca="1" si="472">MAX( MIN( IF(DD168 = "Correl", AI168, 1 - ABS( $BM168 - BX168 ) ), 1 ), 0 )</f>
        <v>0.7536618180254534</v>
      </c>
      <c r="EK168" s="52">
        <f t="shared" ref="EK168:EK231" ca="1" si="473">MAX( MIN( IF(DE168 = "Correl", AJ168, 1 - ABS( $BM168 - BY168 ) ), 1 ), 0 )</f>
        <v>0.71259700366145662</v>
      </c>
      <c r="EL168" s="52">
        <f t="shared" ref="EL168:EL231" ca="1" si="474">MAX( MIN( IF(DF168 = "Correl", AK168, 1 - ABS( $BM168 - BZ168 ) ), 1 ), 0 )</f>
        <v>0.68382548439106161</v>
      </c>
      <c r="EM168" s="52">
        <f t="shared" ref="EM168:EM231" ca="1" si="475">MAX( MIN( IF(DG168 = "Correl", AL168, 1 - ABS( $BM168 - CA168 ) ), 1 ), 0 )</f>
        <v>0.66534349146990046</v>
      </c>
      <c r="EN168" s="52">
        <f t="shared" ref="EN168:EN231" ca="1" si="476">MAX( MIN( IF(DH168 = "Correl", AM168, 1 - ABS( $BM168 - CB168 ) ), 1 ), 0 )</f>
        <v>0.6585015264201548</v>
      </c>
      <c r="EO168" s="52">
        <f t="shared" ref="EO168:EO231" ca="1" si="477">MAX( MIN( IF(DI168 = "Correl", AN168, 1 - ABS( $BM168 - CC168 ) ), 1 ), 0 )</f>
        <v>0.6619812954003893</v>
      </c>
      <c r="EP168" s="52">
        <f t="shared" ref="EP168:EP231" ca="1" si="478">MAX( MIN( IF(DJ168 = "Correl", AO168, 1 - ABS( $BM168 - CD168 ) ), 1 ), 0 )</f>
        <v>0.67192746555072169</v>
      </c>
      <c r="EQ168" s="52">
        <f t="shared" ref="EQ168:EQ231" ca="1" si="479">MAX( MIN( IF(DK168 = "Correl", AP168, 1 - ABS( $BM168 - CE168 ) ), 1 ), 0 )</f>
        <v>0.68905087373820284</v>
      </c>
      <c r="ER168" s="52">
        <f t="shared" ref="ER168:ER231" ca="1" si="480">MAX( MIN( IF(DL168 = "Correl", AQ168, 1 - ABS( $BM168 - CF168 ) ), 1 ), 0 )</f>
        <v>0.71225807957411291</v>
      </c>
      <c r="ES168" s="52">
        <f t="shared" ref="ES168:ES231" ca="1" si="481">MAX( MIN( IF(DM168 = "Correl", AR168, 1 - ABS( $BM168 - CG168 ) ), 1 ), 0 )</f>
        <v>0.7488023447771105</v>
      </c>
      <c r="ET168" s="52">
        <f t="shared" ref="ET168:ET231" ca="1" si="482">MAX( MIN( IF(DN168 = "Correl", AS168, 1 - ABS( $BM168 - CH168 ) ), 1 ), 0 )</f>
        <v>0.79987455260489249</v>
      </c>
      <c r="EU168" s="52">
        <f t="shared" ref="EU168:EU231" ca="1" si="483">MAX( MIN( IF(DO168 = "Correl", AT168, 1 - ABS( $BM168 - CI168 ) ), 1 ), 0 )</f>
        <v>0.85731349978265503</v>
      </c>
      <c r="EV168" s="52">
        <f t="shared" ref="EV168:EV231" ca="1" si="484">MAX( MIN( IF(DP168 = "Correl", AU168, 1 - ABS( $BM168 - CJ168 ) ), 1 ), 0 )</f>
        <v>0.91498998577015533</v>
      </c>
      <c r="EW168" s="52">
        <f t="shared" ref="EW168:EW231" ca="1" si="485">MAX( MIN( IF(DQ168 = "Correl", AV168, 1 - ABS( $BM168 - CK168 ) ), 1 ), 0 )</f>
        <v>0.97195367879775019</v>
      </c>
      <c r="EX168" s="52">
        <f t="shared" ref="EX168:EX231" ca="1" si="486">MAX( MIN( IF(DR168 = "Correl", AW168, 1 - ABS( $BM168 - CL168 ) ), 1 ), 0 )</f>
        <v>0.96981248564056821</v>
      </c>
      <c r="EY168" s="52">
        <f t="shared" ref="EY168:EY231" ca="1" si="487">MAX( MIN( IF(DS168 = "Correl", AX168, 1 - ABS( $BM168 - CM168 ) ), 1 ), 0 )</f>
        <v>0.90749614073233997</v>
      </c>
      <c r="EZ168" s="52">
        <f t="shared" ref="EZ168:EZ231" ca="1" si="488">MAX( MIN( IF(DT168 = "Correl", AY168, 1 - ABS( $BM168 - CN168 ) ), 1 ), 0 )</f>
        <v>0.84527412173668715</v>
      </c>
      <c r="FA168" s="52">
        <f t="shared" ref="FA168:FA231" ca="1" si="489">MAX( MIN( IF(DU168 = "Correl", AZ168, 1 - ABS( $BM168 - CO168 ) ), 1 ), 0 )</f>
        <v>0.78606092309789566</v>
      </c>
      <c r="FB168" s="52">
        <f t="shared" ref="FB168:FB231" ca="1" si="490">MAX( MIN( IF(DV168 = "Correl", BA168, 1 - ABS( $BM168 - CP168 ) ), 1 ), 0 )</f>
        <v>0.72423526315318976</v>
      </c>
      <c r="FC168" s="52">
        <f t="shared" ref="FC168:FC231" ca="1" si="491">MAX( MIN( IF(DW168 = "Correl", BB168, 1 - ABS( $BM168 - CQ168 ) ), 1 ), 0 )</f>
        <v>0.6646972223248091</v>
      </c>
      <c r="FD168" s="52">
        <f t="shared" ref="FD168:FD231" ca="1" si="492">MAX( MIN( IF(DX168 = "Correl", BC168, 1 - ABS( $BM168 - CR168 ) ), 1 ), 0 )</f>
        <v>0.60738609712751124</v>
      </c>
      <c r="FE168" s="52">
        <f t="shared" ref="FE168:FE231" ca="1" si="493">MAX( MIN( IF(DY168 = "Correl", BD168, 1 - ABS( $BM168 - CS168 ) ), 1 ), 0 )</f>
        <v>0.55641377755140309</v>
      </c>
      <c r="FF168" s="52">
        <f t="shared" ref="FF168:FF231" ca="1" si="494">MAX( MIN( IF(DZ168 = "Correl", BE168, 1 - ABS( $BM168 - CT168 ) ), 1 ), 0 )</f>
        <v>0.51715091758197329</v>
      </c>
      <c r="FG168" s="52">
        <f t="shared" ref="FG168:FG231" ca="1" si="495">MAX( MIN( IF(EA168 = "Correl", BF168, 1 - ABS( $BM168 - CU168 ) ), 1 ), 0 )</f>
        <v>0.49659848556012609</v>
      </c>
      <c r="FH168" s="52">
        <f t="shared" ref="FH168:FH231" ca="1" si="496">MAX( MIN( IF(EB168 = "Correl", BG168, 1 - ABS( $BM168 - CV168 ) ), 1 ), 0 )</f>
        <v>0.49817590634368558</v>
      </c>
      <c r="FI168" s="52">
        <f t="shared" ref="FI168:FI231" ca="1" si="497">MAX( MIN( IF(EC168 = "Correl", BH168, 1 - ABS( $BM168 - CW168 ) ), 1 ), 0 )</f>
        <v>0.52553731726152009</v>
      </c>
      <c r="FK168" s="52">
        <f t="shared" ref="FK168:FK231" ca="1" si="498">IF(I168=0,0,MAX(EE168:FI168))</f>
        <v>0.98519048491733208</v>
      </c>
      <c r="FL168" s="59">
        <f t="shared" ref="FL168:FL231" ca="1" si="499">MATCH(FK168, EE168:FI168, 0) - 1</f>
        <v>2</v>
      </c>
      <c r="FM168" s="59" t="str">
        <f t="shared" ref="FM168:FM231" ca="1" si="500">OFFSET($CY168, 0, FL168)</f>
        <v>Slope</v>
      </c>
      <c r="FN168" s="52">
        <f t="shared" ref="FN168:FN231" ca="1" si="501">IF(FK168=0,0,OFFSET($AD$6, 0, FL168))</f>
        <v>0.96666666666666667</v>
      </c>
      <c r="FP168" s="52">
        <f t="shared" ref="FP168:FP231" ca="1" si="502">$D$2 * EE168 + $D$3 * FP$6</f>
        <v>0.61609665436469896</v>
      </c>
      <c r="FQ168" s="52">
        <f t="shared" ref="FQ168:FQ231" ca="1" si="503">$D$2 * EF168 + $D$3 * FQ$6</f>
        <v>0.64237582819616446</v>
      </c>
      <c r="FR168" s="52">
        <f t="shared" ref="FR168:FR231" ca="1" si="504">$D$2 * EG168 + $D$3 * FR$6</f>
        <v>0.65061905052799951</v>
      </c>
      <c r="FS168" s="52">
        <f t="shared" ref="FS168:FS231" ca="1" si="505">$D$2 * EH168 + $D$3 * FS$6</f>
        <v>0.60977784940665813</v>
      </c>
      <c r="FT168" s="52">
        <f t="shared" ref="FT168:FT231" ca="1" si="506">$D$2 * EI168 + $D$3 * FT$6</f>
        <v>0.57155388627461678</v>
      </c>
      <c r="FU168" s="52">
        <f t="shared" ref="FU168:FU231" ca="1" si="507">$D$2 * EJ168 + $D$3 * FU$6</f>
        <v>0.54010949489737325</v>
      </c>
      <c r="FV168" s="52">
        <f t="shared" ref="FV168:FV231" ca="1" si="508">$D$2 * EK168 + $D$3 * FV$6</f>
        <v>0.51531011233159663</v>
      </c>
      <c r="FW168" s="52">
        <f t="shared" ref="FW168:FW231" ca="1" si="509">$D$2 * EL168 + $D$3 * FW$6</f>
        <v>0.49460849479702051</v>
      </c>
      <c r="FX168" s="52">
        <f t="shared" ref="FX168:FX231" ca="1" si="510">$D$2 * EM168 + $D$3 * FX$6</f>
        <v>0.47733671937885569</v>
      </c>
      <c r="FY168" s="52">
        <f t="shared" ref="FY168:FY231" ca="1" si="511">$D$2 * EN168 + $D$3 * FY$6</f>
        <v>0.4639449532511627</v>
      </c>
      <c r="FZ168" s="52">
        <f t="shared" ref="FZ168:FZ231" ca="1" si="512">$D$2 * EO168 + $D$3 * FZ$6</f>
        <v>0.45399376513346307</v>
      </c>
      <c r="GA168" s="52">
        <f t="shared" ref="GA168:GA231" ca="1" si="513">$D$2 * EP168 + $D$3 * GA$6</f>
        <v>0.44619804407246277</v>
      </c>
      <c r="GB168" s="52">
        <f t="shared" ref="GB168:GB231" ca="1" si="514">$D$2 * EQ168 + $D$3 * GB$6</f>
        <v>0.44079473569051203</v>
      </c>
      <c r="GC168" s="52">
        <f t="shared" ref="GC168:GC231" ca="1" si="515">$D$2 * ER168 + $D$3 * GC$6</f>
        <v>0.43741935985803759</v>
      </c>
      <c r="GD168" s="52">
        <f t="shared" ref="GD168:GD231" ca="1" si="516">$D$2 * ES168 + $D$3 * GD$6</f>
        <v>0.43848967048125903</v>
      </c>
      <c r="GE168" s="52">
        <f t="shared" ref="GE168:GE231" ca="1" si="517">$D$2 * ET168 + $D$3 * GE$6</f>
        <v>0.44440262864607522</v>
      </c>
      <c r="GF168" s="52">
        <f t="shared" ref="GF168:GF231" ca="1" si="518">$D$2 * EU168 + $D$3 * GF$6</f>
        <v>0.45243783326088494</v>
      </c>
      <c r="GG168" s="52">
        <f t="shared" ref="GG168:GG231" ca="1" si="519">$D$2 * EV168 + $D$3 * GG$6</f>
        <v>0.46055221747894065</v>
      </c>
      <c r="GH168" s="52">
        <f t="shared" ref="GH168:GH231" ca="1" si="520">$D$2 * EW168 + $D$3 * GH$6</f>
        <v>0.46842900404369447</v>
      </c>
      <c r="GI168" s="52">
        <f t="shared" ref="GI168:GI231" ca="1" si="521">$D$2 * EX168 + $D$3 * GI$6</f>
        <v>0.45660416188018937</v>
      </c>
      <c r="GJ168" s="52">
        <f t="shared" ref="GJ168:GJ231" ca="1" si="522">$D$2 * EY168 + $D$3 * GJ$6</f>
        <v>0.42472093579966885</v>
      </c>
      <c r="GK168" s="52">
        <f t="shared" ref="GK168:GK231" ca="1" si="523">$D$2 * EZ168 + $D$3 * GK$6</f>
        <v>0.3928691516900068</v>
      </c>
      <c r="GL168" s="52">
        <f t="shared" ref="GL168:GL231" ca="1" si="524">$D$2 * FA168 + $D$3 * GL$6</f>
        <v>0.36202030769929849</v>
      </c>
      <c r="GM168" s="52">
        <f t="shared" ref="GM168:GM231" ca="1" si="525">$D$2 * FB168 + $D$3 * GM$6</f>
        <v>0.33030064327328545</v>
      </c>
      <c r="GN168" s="52">
        <f t="shared" ref="GN168:GN231" ca="1" si="526">$D$2 * FC168 + $D$3 * GN$6</f>
        <v>0.29934351855271413</v>
      </c>
      <c r="GO168" s="52">
        <f t="shared" ref="GO168:GO231" ca="1" si="527">$D$2 * FD168 + $D$3 * GO$6</f>
        <v>0.26912869904250369</v>
      </c>
      <c r="GP168" s="52">
        <f t="shared" ref="GP168:GP231" ca="1" si="528">$D$2 * FE168 + $D$3 * GP$6</f>
        <v>0.24102681473935655</v>
      </c>
      <c r="GQ168" s="52">
        <f t="shared" ref="GQ168:GQ231" ca="1" si="529">$D$2 * FF168 + $D$3 * GQ$6</f>
        <v>0.2168280836384355</v>
      </c>
      <c r="GR168" s="52">
        <f t="shared" ref="GR168:GR231" ca="1" si="530">$D$2 * FG168 + $D$3 * GR$6</f>
        <v>0.19886616185337536</v>
      </c>
      <c r="GS168" s="52">
        <f t="shared" ref="GS168:GS231" ca="1" si="531">$D$2 * FH168 + $D$3 * GS$6</f>
        <v>0.1882808576701174</v>
      </c>
      <c r="GT168" s="52">
        <f t="shared" ref="GT168:GT231" ca="1" si="532">$D$2 * FI168 + $D$3 * GT$6</f>
        <v>0.18629021686495112</v>
      </c>
      <c r="GV168" s="52">
        <f t="shared" ref="GV168:GV231" ca="1" si="533">MAX(FP168:GT168)</f>
        <v>0.65061905052799951</v>
      </c>
      <c r="GW168" s="59">
        <f t="shared" ref="GW168:GW231" ca="1" si="534">MATCH(GV168, FP168:GT168, 0)-1</f>
        <v>2</v>
      </c>
      <c r="GX168" s="52">
        <f t="shared" ref="GX168:GX231" ca="1" si="535">IF(MAX(M168:M228) = MIN(M168:M228), 0, IF(MIN(H168:H198)=0,"NaN",IF(OFFSET($EE168,0,GW168) &lt; 0.000001,0,IF(I168=0,0,OFFSET($EE168,0,GW168)))))</f>
        <v>0.98519048491733208</v>
      </c>
      <c r="GY168" s="52" t="str">
        <f t="shared" ref="GY168:GY231" ca="1" si="536">OFFSET($CY168, 0, GW168)</f>
        <v>Slope</v>
      </c>
      <c r="GZ168" s="52">
        <f t="shared" ref="GZ168:GZ231" ca="1" si="537">IF(MIN(H168:H198)=0,"NaN",IF(GX168=0,0,OFFSET($EE$6,0,GW168)))</f>
        <v>0.96666666666666667</v>
      </c>
      <c r="HB168" s="58">
        <f t="shared" ref="HB168:HB231" si="538">ABS(K168)</f>
        <v>5.4064637422561602E-2</v>
      </c>
      <c r="HC168" s="58"/>
      <c r="HE168" s="52">
        <f t="shared" ref="HE168:HE231" si="539">IF(I168=0,0,MIN(MAX(1 - ABS(M169 - K168) / H168, 0), 1))</f>
        <v>0.73238004475832008</v>
      </c>
      <c r="HF168" s="52">
        <f t="shared" ref="HF168:HF231" si="540">IF(MAX(M168:M228) = MIN(M168:M228), 0, IF(MIN(H168:H198)=0,"NaN",IF(I168=0,0,MIN(MAX(1 - ABS(M169 - K168) / $HC$39, 0), 1 ))))</f>
        <v>0</v>
      </c>
      <c r="HH168" s="52">
        <f t="shared" ref="HH168:HH231" ca="1" si="541">IF( $HH$2 = 1, FK168, GX168)</f>
        <v>0.98519048491733208</v>
      </c>
      <c r="HI168" s="52" t="str">
        <f t="shared" ref="HI168:HI231" ca="1" si="542">IF($HH$2 = 1, FM168, GY168)</f>
        <v>Slope</v>
      </c>
      <c r="HJ168" s="59">
        <f t="shared" ref="HJ168:HJ231" ca="1" si="543">IF(HI168 = "Correl", 1, IF(HI168="Slope", 2, 0 ))</f>
        <v>2</v>
      </c>
      <c r="HK168" s="52">
        <f t="shared" ref="HK168:HK231" ca="1" si="544">IF($HH$2=1, FN168, GZ168)</f>
        <v>0.96666666666666667</v>
      </c>
      <c r="HL168" s="52">
        <f t="shared" ref="HL168:HL231" si="545">IF($HH$5 = 1, HE168, HF168)</f>
        <v>0</v>
      </c>
      <c r="HM168" s="52">
        <f t="shared" ref="HM168:HM231" si="546">H168</f>
        <v>20</v>
      </c>
      <c r="HN168" s="52">
        <f t="shared" ref="HN168:HN231" si="547">-HM168</f>
        <v>-20</v>
      </c>
      <c r="HP168" s="52">
        <f t="shared" si="375"/>
        <v>8.0747902393340544E-5</v>
      </c>
      <c r="HR168" s="52">
        <f t="shared" ref="HR168:HR231" si="548">STDEV( BM168:BM198)</f>
        <v>1.5298079433909216E-4</v>
      </c>
      <c r="HS168">
        <f t="shared" ref="HS168:HS231" si="549">STDEV( BJ168:BJ198)</f>
        <v>1.9164009350499374E-3</v>
      </c>
    </row>
    <row r="169" spans="1:227" x14ac:dyDescent="0.2">
      <c r="A169" s="45">
        <v>131</v>
      </c>
      <c r="B169" s="35">
        <f t="shared" si="391"/>
        <v>1.5046296296296315E-2</v>
      </c>
      <c r="C169" s="28">
        <v>5.4064637422561601</v>
      </c>
      <c r="D169" s="95">
        <v>0</v>
      </c>
      <c r="E169" s="95">
        <v>999999</v>
      </c>
      <c r="F169" s="37">
        <f t="shared" si="379"/>
        <v>166666.5</v>
      </c>
      <c r="G169" s="38">
        <f t="shared" si="382"/>
        <v>0</v>
      </c>
      <c r="H169" s="102">
        <v>20</v>
      </c>
      <c r="I169" s="102">
        <v>2000</v>
      </c>
      <c r="J169" s="28">
        <v>5.5518227815628096</v>
      </c>
      <c r="K169" s="126">
        <f t="shared" si="383"/>
        <v>5.5518227815628096E-2</v>
      </c>
      <c r="L169" s="30">
        <f t="shared" si="380"/>
        <v>5.5518227815628096E-2</v>
      </c>
      <c r="M169" s="101">
        <f t="shared" si="381"/>
        <v>5.4064637422561601</v>
      </c>
      <c r="N169" s="103">
        <f t="shared" si="392"/>
        <v>7.2679519653324684E-5</v>
      </c>
      <c r="AD169" s="52">
        <f t="shared" ca="1" si="393"/>
        <v>0.95624919110978479</v>
      </c>
      <c r="AE169" s="52">
        <f t="shared" ca="1" si="393"/>
        <v>0.99999999999999944</v>
      </c>
      <c r="AF169" s="52">
        <f t="shared" ca="1" si="393"/>
        <v>0.95578866519551287</v>
      </c>
      <c r="AG169" s="52">
        <f t="shared" ca="1" si="393"/>
        <v>0.83412604983395244</v>
      </c>
      <c r="AH169" s="52">
        <f t="shared" ca="1" si="394"/>
        <v>0.64932942604415245</v>
      </c>
      <c r="AI169" s="52">
        <f t="shared" ca="1" si="394"/>
        <v>0.45295443920522765</v>
      </c>
      <c r="AJ169" s="52">
        <f t="shared" ca="1" si="394"/>
        <v>0.28981459407908255</v>
      </c>
      <c r="AK169" s="52">
        <f t="shared" ca="1" si="394"/>
        <v>0.15564920720617414</v>
      </c>
      <c r="AL169" s="52">
        <f t="shared" ca="1" si="395"/>
        <v>4.8426749251620868E-2</v>
      </c>
      <c r="AM169" s="52">
        <f t="shared" ca="1" si="395"/>
        <v>-3.9190001525559119E-2</v>
      </c>
      <c r="AN169" s="52">
        <f t="shared" ca="1" si="395"/>
        <v>-0.12097523963084249</v>
      </c>
      <c r="AO169" s="52">
        <f t="shared" ca="1" si="395"/>
        <v>-0.20263418755309609</v>
      </c>
      <c r="AP169" s="52">
        <f t="shared" ca="1" si="396"/>
        <v>-0.28653975676043963</v>
      </c>
      <c r="AQ169" s="52">
        <f t="shared" ca="1" si="396"/>
        <v>-0.38069925453404457</v>
      </c>
      <c r="AR169" s="52">
        <f t="shared" ca="1" si="396"/>
        <v>-0.47752223867000199</v>
      </c>
      <c r="AS169" s="52">
        <f t="shared" ca="1" si="396"/>
        <v>-0.57060828547036224</v>
      </c>
      <c r="AT169" s="52">
        <f t="shared" ca="1" si="387"/>
        <v>-0.66540752033814543</v>
      </c>
      <c r="AU169" s="52">
        <f t="shared" ca="1" si="387"/>
        <v>-0.74674023234339892</v>
      </c>
      <c r="AV169" s="52">
        <f t="shared" ca="1" si="387"/>
        <v>-0.79997064370412374</v>
      </c>
      <c r="AW169" s="52">
        <f t="shared" ca="1" si="387"/>
        <v>-0.81092723749098339</v>
      </c>
      <c r="AX169" s="52">
        <f t="shared" ca="1" si="388"/>
        <v>-0.79582868175740451</v>
      </c>
      <c r="AY169" s="52">
        <f t="shared" ca="1" si="388"/>
        <v>-0.76999099148217365</v>
      </c>
      <c r="AZ169" s="52">
        <f t="shared" ca="1" si="388"/>
        <v>-0.7275492464884088</v>
      </c>
      <c r="BA169" s="52">
        <f t="shared" ca="1" si="388"/>
        <v>-0.67566854056982462</v>
      </c>
      <c r="BB169" s="52">
        <f t="shared" ca="1" si="389"/>
        <v>-0.60256682003050144</v>
      </c>
      <c r="BC169" s="52">
        <f t="shared" ca="1" si="389"/>
        <v>-0.48827075674791925</v>
      </c>
      <c r="BD169" s="52">
        <f t="shared" ca="1" si="389"/>
        <v>-0.34093498456718468</v>
      </c>
      <c r="BE169" s="52">
        <f t="shared" ca="1" si="389"/>
        <v>-0.18266332695592927</v>
      </c>
      <c r="BF169" s="52">
        <f t="shared" ca="1" si="390"/>
        <v>-3.059789303475751E-2</v>
      </c>
      <c r="BG169" s="52">
        <f t="shared" ca="1" si="390"/>
        <v>0.12328659752647561</v>
      </c>
      <c r="BH169" s="52">
        <f t="shared" ca="1" si="390"/>
        <v>0.26153548781959468</v>
      </c>
      <c r="BJ169" s="52">
        <f t="shared" si="397"/>
        <v>2.7759113907814049E-3</v>
      </c>
      <c r="BK169" s="52">
        <f t="shared" si="398"/>
        <v>1.4773060597719645E-4</v>
      </c>
      <c r="BL169" s="52">
        <f t="shared" si="399"/>
        <v>7.3865302988598553E-6</v>
      </c>
      <c r="BM169" s="52">
        <f t="shared" si="400"/>
        <v>7.3865302988598553E-6</v>
      </c>
      <c r="BN169" s="52">
        <f t="shared" si="401"/>
        <v>0</v>
      </c>
      <c r="BO169" s="52">
        <f t="shared" si="402"/>
        <v>0</v>
      </c>
      <c r="BP169" s="52">
        <f t="shared" si="403"/>
        <v>1.9070641649644685E-3</v>
      </c>
      <c r="BQ169" s="52">
        <f t="shared" si="404"/>
        <v>0.05</v>
      </c>
      <c r="BS169" s="52">
        <f t="shared" ca="1" si="405"/>
        <v>-7.2908969896454956E-2</v>
      </c>
      <c r="BT169" s="52">
        <f t="shared" ca="1" si="406"/>
        <v>1.4773060597719686E-2</v>
      </c>
      <c r="BU169" s="52">
        <f t="shared" ca="1" si="407"/>
        <v>0.10396333062841048</v>
      </c>
      <c r="BV169" s="52">
        <f t="shared" ca="1" si="408"/>
        <v>0.1853018866912011</v>
      </c>
      <c r="BW169" s="52">
        <f t="shared" ca="1" si="409"/>
        <v>0.24630172748959833</v>
      </c>
      <c r="BX169" s="52">
        <f t="shared" ca="1" si="410"/>
        <v>0.28736654185359517</v>
      </c>
      <c r="BY169" s="52">
        <f t="shared" ca="1" si="411"/>
        <v>0.31613806112399023</v>
      </c>
      <c r="BZ169" s="52">
        <f t="shared" ca="1" si="412"/>
        <v>0.33462005404515133</v>
      </c>
      <c r="CA169" s="52">
        <f t="shared" ca="1" si="413"/>
        <v>0.34146201909489693</v>
      </c>
      <c r="CB169" s="52">
        <f t="shared" ca="1" si="414"/>
        <v>0.33798225011466249</v>
      </c>
      <c r="CC169" s="52">
        <f t="shared" ca="1" si="415"/>
        <v>0.3280360799643301</v>
      </c>
      <c r="CD169" s="52">
        <f t="shared" ca="1" si="416"/>
        <v>0.310912671776849</v>
      </c>
      <c r="CE169" s="52">
        <f t="shared" ca="1" si="417"/>
        <v>0.28770546594093893</v>
      </c>
      <c r="CF169" s="52">
        <f t="shared" ca="1" si="418"/>
        <v>0.25116120073794129</v>
      </c>
      <c r="CG169" s="52">
        <f t="shared" ca="1" si="419"/>
        <v>0.20008899291015925</v>
      </c>
      <c r="CH169" s="52">
        <f t="shared" ca="1" si="420"/>
        <v>0.14265004573239679</v>
      </c>
      <c r="CI169" s="52">
        <f t="shared" ca="1" si="421"/>
        <v>8.497355974489644E-2</v>
      </c>
      <c r="CJ169" s="52">
        <f t="shared" ca="1" si="422"/>
        <v>2.8009866717301629E-2</v>
      </c>
      <c r="CK169" s="52">
        <f t="shared" ca="1" si="423"/>
        <v>-3.0223968844379993E-2</v>
      </c>
      <c r="CL169" s="52">
        <f t="shared" ca="1" si="424"/>
        <v>-9.2540313752608294E-2</v>
      </c>
      <c r="CM169" s="52">
        <f t="shared" ca="1" si="425"/>
        <v>-0.15476233274826109</v>
      </c>
      <c r="CN169" s="52">
        <f t="shared" ca="1" si="426"/>
        <v>-0.21397553138705261</v>
      </c>
      <c r="CO169" s="52">
        <f t="shared" ca="1" si="427"/>
        <v>-0.27580119133175846</v>
      </c>
      <c r="CP169" s="52">
        <f t="shared" ca="1" si="428"/>
        <v>-0.33533923216013911</v>
      </c>
      <c r="CQ169" s="52">
        <f t="shared" ca="1" si="429"/>
        <v>-0.39265035735743697</v>
      </c>
      <c r="CR169" s="52">
        <f t="shared" ca="1" si="430"/>
        <v>-0.44362267693354507</v>
      </c>
      <c r="CS169" s="52">
        <f t="shared" ca="1" si="431"/>
        <v>-0.48288553690297498</v>
      </c>
      <c r="CT169" s="52">
        <f t="shared" ca="1" si="432"/>
        <v>-0.50343796892482218</v>
      </c>
      <c r="CU169" s="52">
        <f t="shared" ca="1" si="433"/>
        <v>-0.50186054814126269</v>
      </c>
      <c r="CV169" s="52">
        <f t="shared" ca="1" si="434"/>
        <v>-0.47449913722342807</v>
      </c>
      <c r="CW169" s="52">
        <f t="shared" ca="1" si="435"/>
        <v>-0.42715380071932768</v>
      </c>
      <c r="CY169" s="51" t="str">
        <f t="shared" ca="1" si="436"/>
        <v>Slope</v>
      </c>
      <c r="CZ169" s="51" t="str">
        <f t="shared" ca="1" si="437"/>
        <v>Slope</v>
      </c>
      <c r="DA169" s="51" t="str">
        <f t="shared" ca="1" si="438"/>
        <v>Slope</v>
      </c>
      <c r="DB169" s="51" t="str">
        <f t="shared" ca="1" si="439"/>
        <v>Slope</v>
      </c>
      <c r="DC169" s="51" t="str">
        <f t="shared" ca="1" si="440"/>
        <v>Slope</v>
      </c>
      <c r="DD169" s="51" t="str">
        <f t="shared" ca="1" si="441"/>
        <v>Slope</v>
      </c>
      <c r="DE169" s="51" t="str">
        <f t="shared" ca="1" si="442"/>
        <v>Slope</v>
      </c>
      <c r="DF169" s="51" t="str">
        <f t="shared" ca="1" si="443"/>
        <v>Slope</v>
      </c>
      <c r="DG169" s="51" t="str">
        <f t="shared" ca="1" si="444"/>
        <v>Slope</v>
      </c>
      <c r="DH169" s="51" t="str">
        <f t="shared" ca="1" si="445"/>
        <v>Slope</v>
      </c>
      <c r="DI169" s="51" t="str">
        <f t="shared" ca="1" si="446"/>
        <v>Slope</v>
      </c>
      <c r="DJ169" s="51" t="str">
        <f t="shared" ca="1" si="447"/>
        <v>Slope</v>
      </c>
      <c r="DK169" s="51" t="str">
        <f t="shared" ca="1" si="448"/>
        <v>Slope</v>
      </c>
      <c r="DL169" s="51" t="str">
        <f t="shared" ca="1" si="449"/>
        <v>Slope</v>
      </c>
      <c r="DM169" s="51" t="str">
        <f t="shared" ca="1" si="450"/>
        <v>Slope</v>
      </c>
      <c r="DN169" s="51" t="str">
        <f t="shared" ca="1" si="451"/>
        <v>Slope</v>
      </c>
      <c r="DO169" s="51" t="str">
        <f t="shared" ca="1" si="452"/>
        <v>Slope</v>
      </c>
      <c r="DP169" s="51" t="str">
        <f t="shared" ca="1" si="453"/>
        <v>Slope</v>
      </c>
      <c r="DQ169" s="51" t="str">
        <f t="shared" ca="1" si="454"/>
        <v>Slope</v>
      </c>
      <c r="DR169" s="51" t="str">
        <f t="shared" ca="1" si="455"/>
        <v>Slope</v>
      </c>
      <c r="DS169" s="51" t="str">
        <f t="shared" ca="1" si="456"/>
        <v>Slope</v>
      </c>
      <c r="DT169" s="51" t="str">
        <f t="shared" ca="1" si="457"/>
        <v>Slope</v>
      </c>
      <c r="DU169" s="51" t="str">
        <f t="shared" ca="1" si="458"/>
        <v>Slope</v>
      </c>
      <c r="DV169" s="51" t="str">
        <f t="shared" ca="1" si="459"/>
        <v>Slope</v>
      </c>
      <c r="DW169" s="51" t="str">
        <f t="shared" ca="1" si="460"/>
        <v>Slope</v>
      </c>
      <c r="DX169" s="51" t="str">
        <f t="shared" ca="1" si="461"/>
        <v>Slope</v>
      </c>
      <c r="DY169" s="51" t="str">
        <f t="shared" ca="1" si="462"/>
        <v>Slope</v>
      </c>
      <c r="DZ169" s="51" t="str">
        <f t="shared" ca="1" si="463"/>
        <v>Slope</v>
      </c>
      <c r="EA169" s="51" t="str">
        <f t="shared" ca="1" si="464"/>
        <v>Slope</v>
      </c>
      <c r="EB169" s="51" t="str">
        <f t="shared" ca="1" si="465"/>
        <v>Slope</v>
      </c>
      <c r="EC169" s="51" t="str">
        <f t="shared" ca="1" si="466"/>
        <v>Slope</v>
      </c>
      <c r="EE169" s="52">
        <f t="shared" ca="1" si="467"/>
        <v>0.92708364357324613</v>
      </c>
      <c r="EF169" s="52">
        <f t="shared" ca="1" si="468"/>
        <v>0.9852343259325792</v>
      </c>
      <c r="EG169" s="52">
        <f t="shared" ca="1" si="469"/>
        <v>0.8960440559018884</v>
      </c>
      <c r="EH169" s="52">
        <f t="shared" ca="1" si="470"/>
        <v>0.81470549983909779</v>
      </c>
      <c r="EI169" s="52">
        <f t="shared" ca="1" si="471"/>
        <v>0.75370565904070053</v>
      </c>
      <c r="EJ169" s="52">
        <f t="shared" ca="1" si="472"/>
        <v>0.71264084467670363</v>
      </c>
      <c r="EK169" s="52">
        <f t="shared" ca="1" si="473"/>
        <v>0.68386932540630863</v>
      </c>
      <c r="EL169" s="52">
        <f t="shared" ca="1" si="474"/>
        <v>0.66538733248514759</v>
      </c>
      <c r="EM169" s="52">
        <f t="shared" ca="1" si="475"/>
        <v>0.65854536743540193</v>
      </c>
      <c r="EN169" s="52">
        <f t="shared" ca="1" si="476"/>
        <v>0.66202513641563643</v>
      </c>
      <c r="EO169" s="52">
        <f t="shared" ca="1" si="477"/>
        <v>0.67197130656596871</v>
      </c>
      <c r="EP169" s="52">
        <f t="shared" ca="1" si="478"/>
        <v>0.68909471475344986</v>
      </c>
      <c r="EQ169" s="52">
        <f t="shared" ca="1" si="479"/>
        <v>0.71230192058935993</v>
      </c>
      <c r="ER169" s="52">
        <f t="shared" ca="1" si="480"/>
        <v>0.74884618579235762</v>
      </c>
      <c r="ES169" s="52">
        <f t="shared" ca="1" si="481"/>
        <v>0.79991839362013961</v>
      </c>
      <c r="ET169" s="52">
        <f t="shared" ca="1" si="482"/>
        <v>0.85735734079790205</v>
      </c>
      <c r="EU169" s="52">
        <f t="shared" ca="1" si="483"/>
        <v>0.91503382678540246</v>
      </c>
      <c r="EV169" s="52">
        <f t="shared" ca="1" si="484"/>
        <v>0.9719975198129972</v>
      </c>
      <c r="EW169" s="52">
        <f t="shared" ca="1" si="485"/>
        <v>0.9697686446253212</v>
      </c>
      <c r="EX169" s="52">
        <f t="shared" ca="1" si="486"/>
        <v>0.90745229971709285</v>
      </c>
      <c r="EY169" s="52">
        <f t="shared" ca="1" si="487"/>
        <v>0.84523028072144002</v>
      </c>
      <c r="EZ169" s="52">
        <f t="shared" ca="1" si="488"/>
        <v>0.78601708208264853</v>
      </c>
      <c r="FA169" s="52">
        <f t="shared" ca="1" si="489"/>
        <v>0.72419142213794263</v>
      </c>
      <c r="FB169" s="52">
        <f t="shared" ca="1" si="490"/>
        <v>0.66465338130956209</v>
      </c>
      <c r="FC169" s="52">
        <f t="shared" ca="1" si="491"/>
        <v>0.60734225611226411</v>
      </c>
      <c r="FD169" s="52">
        <f t="shared" ca="1" si="492"/>
        <v>0.55636993653615607</v>
      </c>
      <c r="FE169" s="52">
        <f t="shared" ca="1" si="493"/>
        <v>0.51710707656672616</v>
      </c>
      <c r="FF169" s="52">
        <f t="shared" ca="1" si="494"/>
        <v>0.49655464454487896</v>
      </c>
      <c r="FG169" s="52">
        <f t="shared" ca="1" si="495"/>
        <v>0.49813206532843846</v>
      </c>
      <c r="FH169" s="52">
        <f t="shared" ca="1" si="496"/>
        <v>0.52549347624627307</v>
      </c>
      <c r="FI169" s="52">
        <f t="shared" ca="1" si="497"/>
        <v>0.57283881275037341</v>
      </c>
      <c r="FK169" s="52">
        <f t="shared" ca="1" si="498"/>
        <v>0.9852343259325792</v>
      </c>
      <c r="FL169" s="59">
        <f t="shared" ca="1" si="499"/>
        <v>1</v>
      </c>
      <c r="FM169" s="59" t="str">
        <f t="shared" ca="1" si="500"/>
        <v>Slope</v>
      </c>
      <c r="FN169" s="52">
        <f t="shared" ca="1" si="501"/>
        <v>1</v>
      </c>
      <c r="FP169" s="52">
        <f t="shared" ca="1" si="502"/>
        <v>0.6423612145244153</v>
      </c>
      <c r="FQ169" s="52">
        <f t="shared" ca="1" si="503"/>
        <v>0.66174477531085962</v>
      </c>
      <c r="FR169" s="52">
        <f t="shared" ca="1" si="504"/>
        <v>0.62090357418951836</v>
      </c>
      <c r="FS169" s="52">
        <f t="shared" ca="1" si="505"/>
        <v>0.58267961105747701</v>
      </c>
      <c r="FT169" s="52">
        <f t="shared" ca="1" si="506"/>
        <v>0.55123521968023348</v>
      </c>
      <c r="FU169" s="52">
        <f t="shared" ca="1" si="507"/>
        <v>0.52643583711445674</v>
      </c>
      <c r="FV169" s="52">
        <f t="shared" ca="1" si="508"/>
        <v>0.50573421957988063</v>
      </c>
      <c r="FW169" s="52">
        <f t="shared" ca="1" si="509"/>
        <v>0.48846244416171586</v>
      </c>
      <c r="FX169" s="52">
        <f t="shared" ca="1" si="510"/>
        <v>0.47507067803402281</v>
      </c>
      <c r="FY169" s="52">
        <f t="shared" ca="1" si="511"/>
        <v>0.46511948991632324</v>
      </c>
      <c r="FZ169" s="52">
        <f t="shared" ca="1" si="512"/>
        <v>0.45732376885532289</v>
      </c>
      <c r="GA169" s="52">
        <f t="shared" ca="1" si="513"/>
        <v>0.4519204604733722</v>
      </c>
      <c r="GB169" s="52">
        <f t="shared" ca="1" si="514"/>
        <v>0.44854508464089771</v>
      </c>
      <c r="GC169" s="52">
        <f t="shared" ca="1" si="515"/>
        <v>0.4496153952641192</v>
      </c>
      <c r="GD169" s="52">
        <f t="shared" ca="1" si="516"/>
        <v>0.45552835342893538</v>
      </c>
      <c r="GE169" s="52">
        <f t="shared" ca="1" si="517"/>
        <v>0.46356355804374511</v>
      </c>
      <c r="GF169" s="52">
        <f t="shared" ca="1" si="518"/>
        <v>0.47167794226180082</v>
      </c>
      <c r="GG169" s="52">
        <f t="shared" ca="1" si="519"/>
        <v>0.47955472882655459</v>
      </c>
      <c r="GH169" s="52">
        <f t="shared" ca="1" si="520"/>
        <v>0.46770065931955146</v>
      </c>
      <c r="GI169" s="52">
        <f t="shared" ca="1" si="521"/>
        <v>0.43581743323903088</v>
      </c>
      <c r="GJ169" s="52">
        <f t="shared" ca="1" si="522"/>
        <v>0.40396564912936889</v>
      </c>
      <c r="GK169" s="52">
        <f t="shared" ca="1" si="523"/>
        <v>0.37311680513866058</v>
      </c>
      <c r="GL169" s="52">
        <f t="shared" ca="1" si="524"/>
        <v>0.34139714071264754</v>
      </c>
      <c r="GM169" s="52">
        <f t="shared" ca="1" si="525"/>
        <v>0.31044001599207627</v>
      </c>
      <c r="GN169" s="52">
        <f t="shared" ca="1" si="526"/>
        <v>0.28022519648186578</v>
      </c>
      <c r="GO169" s="52">
        <f t="shared" ca="1" si="527"/>
        <v>0.25212331217871864</v>
      </c>
      <c r="GP169" s="52">
        <f t="shared" ca="1" si="528"/>
        <v>0.22792458107779756</v>
      </c>
      <c r="GQ169" s="52">
        <f t="shared" ca="1" si="529"/>
        <v>0.20996265929273741</v>
      </c>
      <c r="GR169" s="52">
        <f t="shared" ca="1" si="530"/>
        <v>0.19937735510947946</v>
      </c>
      <c r="GS169" s="52">
        <f t="shared" ca="1" si="531"/>
        <v>0.19738671430431323</v>
      </c>
      <c r="GT169" s="52">
        <f t="shared" ca="1" si="532"/>
        <v>0.20205738202790222</v>
      </c>
      <c r="GV169" s="52">
        <f t="shared" ca="1" si="533"/>
        <v>0.66174477531085962</v>
      </c>
      <c r="GW169" s="59">
        <f t="shared" ca="1" si="534"/>
        <v>1</v>
      </c>
      <c r="GX169" s="52">
        <f t="shared" ca="1" si="535"/>
        <v>0.9852343259325792</v>
      </c>
      <c r="GY169" s="52" t="str">
        <f t="shared" ca="1" si="536"/>
        <v>Slope</v>
      </c>
      <c r="GZ169" s="52">
        <f t="shared" ca="1" si="537"/>
        <v>1</v>
      </c>
      <c r="HB169" s="58">
        <f t="shared" si="538"/>
        <v>5.5518227815628096E-2</v>
      </c>
      <c r="HC169" s="58"/>
      <c r="HE169" s="52">
        <f t="shared" si="539"/>
        <v>0.72518477231264089</v>
      </c>
      <c r="HF169" s="52">
        <f t="shared" si="540"/>
        <v>0</v>
      </c>
      <c r="HH169" s="52">
        <f t="shared" ca="1" si="541"/>
        <v>0.9852343259325792</v>
      </c>
      <c r="HI169" s="52" t="str">
        <f t="shared" ca="1" si="542"/>
        <v>Slope</v>
      </c>
      <c r="HJ169" s="59">
        <f t="shared" ca="1" si="543"/>
        <v>2</v>
      </c>
      <c r="HK169" s="52">
        <f t="shared" ca="1" si="544"/>
        <v>1</v>
      </c>
      <c r="HL169" s="52">
        <f t="shared" si="545"/>
        <v>0</v>
      </c>
      <c r="HM169" s="52">
        <f t="shared" si="546"/>
        <v>20</v>
      </c>
      <c r="HN169" s="52">
        <f t="shared" si="547"/>
        <v>-20</v>
      </c>
      <c r="HP169" s="52">
        <f t="shared" ref="HP169:HP232" si="550">ABS(BJ169 - BJ168)</f>
        <v>7.2679519653324684E-5</v>
      </c>
      <c r="HR169" s="52">
        <f t="shared" si="548"/>
        <v>1.5606770905739927E-4</v>
      </c>
      <c r="HS169">
        <f t="shared" si="549"/>
        <v>1.9070641649644685E-3</v>
      </c>
    </row>
    <row r="170" spans="1:227" x14ac:dyDescent="0.2">
      <c r="A170" s="45">
        <v>132</v>
      </c>
      <c r="B170" s="35">
        <f t="shared" si="391"/>
        <v>1.5162037037037055E-2</v>
      </c>
      <c r="C170" s="28">
        <v>5.5518227815628096</v>
      </c>
      <c r="D170" s="95">
        <v>0</v>
      </c>
      <c r="E170" s="95">
        <v>999999</v>
      </c>
      <c r="F170" s="37">
        <f t="shared" si="379"/>
        <v>166666.5</v>
      </c>
      <c r="G170" s="38">
        <f t="shared" si="382"/>
        <v>0</v>
      </c>
      <c r="H170" s="102">
        <v>20</v>
      </c>
      <c r="I170" s="102">
        <v>2000</v>
      </c>
      <c r="J170" s="28">
        <v>5.53491115570068</v>
      </c>
      <c r="K170" s="126">
        <f t="shared" si="383"/>
        <v>5.5349111557006801E-2</v>
      </c>
      <c r="L170" s="30">
        <f t="shared" si="380"/>
        <v>5.5349111557006801E-2</v>
      </c>
      <c r="M170" s="101">
        <f t="shared" si="381"/>
        <v>5.5518227815628096</v>
      </c>
      <c r="N170" s="103">
        <f t="shared" si="392"/>
        <v>8.4558129310650064E-6</v>
      </c>
      <c r="AD170" s="52">
        <f t="shared" ca="1" si="393"/>
        <v>0.95578866519551309</v>
      </c>
      <c r="AE170" s="52">
        <f t="shared" ca="1" si="393"/>
        <v>1.0000000000000002</v>
      </c>
      <c r="AF170" s="52">
        <f t="shared" ca="1" si="393"/>
        <v>0.95273792057328155</v>
      </c>
      <c r="AG170" s="52">
        <f t="shared" ca="1" si="393"/>
        <v>0.8168136658735724</v>
      </c>
      <c r="AH170" s="52">
        <f t="shared" ca="1" si="394"/>
        <v>0.64344405715507225</v>
      </c>
      <c r="AI170" s="52">
        <f t="shared" ca="1" si="394"/>
        <v>0.48273245678006327</v>
      </c>
      <c r="AJ170" s="52">
        <f t="shared" ca="1" si="394"/>
        <v>0.33836052659270421</v>
      </c>
      <c r="AK170" s="52">
        <f t="shared" ca="1" si="394"/>
        <v>0.21505567103832485</v>
      </c>
      <c r="AL170" s="52">
        <f t="shared" ca="1" si="395"/>
        <v>0.11492712109558556</v>
      </c>
      <c r="AM170" s="52">
        <f t="shared" ca="1" si="395"/>
        <v>3.1364583217114994E-2</v>
      </c>
      <c r="AN170" s="52">
        <f t="shared" ca="1" si="395"/>
        <v>-4.2564239315522258E-2</v>
      </c>
      <c r="AO170" s="52">
        <f t="shared" ca="1" si="395"/>
        <v>-0.1171786419089145</v>
      </c>
      <c r="AP170" s="52">
        <f t="shared" ca="1" si="396"/>
        <v>-0.20874418727429717</v>
      </c>
      <c r="AQ170" s="52">
        <f t="shared" ca="1" si="396"/>
        <v>-0.31165723805143153</v>
      </c>
      <c r="AR170" s="52">
        <f t="shared" ca="1" si="396"/>
        <v>-0.41512851785774707</v>
      </c>
      <c r="AS170" s="52">
        <f t="shared" ca="1" si="396"/>
        <v>-0.53364242415856811</v>
      </c>
      <c r="AT170" s="52">
        <f t="shared" ca="1" si="387"/>
        <v>-0.65662532719787536</v>
      </c>
      <c r="AU170" s="52">
        <f t="shared" ca="1" si="387"/>
        <v>-0.75984512155344597</v>
      </c>
      <c r="AV170" s="52">
        <f t="shared" ca="1" si="387"/>
        <v>-0.82192787228633579</v>
      </c>
      <c r="AW170" s="52">
        <f t="shared" ca="1" si="387"/>
        <v>-0.85095347746864813</v>
      </c>
      <c r="AX170" s="52">
        <f t="shared" ca="1" si="388"/>
        <v>-0.85446995369850198</v>
      </c>
      <c r="AY170" s="52">
        <f t="shared" ca="1" si="388"/>
        <v>-0.83061269100819213</v>
      </c>
      <c r="AZ170" s="52">
        <f t="shared" ca="1" si="388"/>
        <v>-0.79973366313347949</v>
      </c>
      <c r="BA170" s="52">
        <f t="shared" ca="1" si="388"/>
        <v>-0.75262816175393477</v>
      </c>
      <c r="BB170" s="52">
        <f t="shared" ca="1" si="389"/>
        <v>-0.66539437541204705</v>
      </c>
      <c r="BC170" s="52">
        <f t="shared" ca="1" si="389"/>
        <v>-0.53757172359150296</v>
      </c>
      <c r="BD170" s="52">
        <f t="shared" ca="1" si="389"/>
        <v>-0.38727642854827715</v>
      </c>
      <c r="BE170" s="52">
        <f t="shared" ca="1" si="389"/>
        <v>-0.23500045005916512</v>
      </c>
      <c r="BF170" s="52">
        <f t="shared" ca="1" si="390"/>
        <v>-7.2900913385339855E-2</v>
      </c>
      <c r="BG170" s="52">
        <f t="shared" ca="1" si="390"/>
        <v>8.7587132008470459E-2</v>
      </c>
      <c r="BH170" s="52">
        <f t="shared" ca="1" si="390"/>
        <v>0.21695629281150663</v>
      </c>
      <c r="BJ170" s="52">
        <f t="shared" si="397"/>
        <v>2.7674555778503399E-3</v>
      </c>
      <c r="BK170" s="52">
        <f t="shared" si="398"/>
        <v>1.0396333062841045E-3</v>
      </c>
      <c r="BL170" s="52">
        <f t="shared" si="399"/>
        <v>5.1981665314205234E-5</v>
      </c>
      <c r="BM170" s="52">
        <f t="shared" si="400"/>
        <v>5.1981665314205234E-5</v>
      </c>
      <c r="BN170" s="52">
        <f t="shared" si="401"/>
        <v>0</v>
      </c>
      <c r="BO170" s="52">
        <f t="shared" si="402"/>
        <v>0</v>
      </c>
      <c r="BP170" s="52">
        <f t="shared" si="403"/>
        <v>1.8952808590638802E-3</v>
      </c>
      <c r="BQ170" s="52">
        <f t="shared" si="404"/>
        <v>0.05</v>
      </c>
      <c r="BS170" s="52">
        <f t="shared" ca="1" si="405"/>
        <v>1.4773060597719686E-2</v>
      </c>
      <c r="BT170" s="52">
        <f t="shared" ca="1" si="406"/>
        <v>0.10396333062841048</v>
      </c>
      <c r="BU170" s="52">
        <f t="shared" ca="1" si="407"/>
        <v>0.1853018866912011</v>
      </c>
      <c r="BV170" s="52">
        <f t="shared" ca="1" si="408"/>
        <v>0.24630172748959833</v>
      </c>
      <c r="BW170" s="52">
        <f t="shared" ca="1" si="409"/>
        <v>0.28736654185359517</v>
      </c>
      <c r="BX170" s="52">
        <f t="shared" ca="1" si="410"/>
        <v>0.31613806112399023</v>
      </c>
      <c r="BY170" s="52">
        <f t="shared" ca="1" si="411"/>
        <v>0.33462005404515133</v>
      </c>
      <c r="BZ170" s="52">
        <f t="shared" ca="1" si="412"/>
        <v>0.34146201909489693</v>
      </c>
      <c r="CA170" s="52">
        <f t="shared" ca="1" si="413"/>
        <v>0.33798225011466249</v>
      </c>
      <c r="CB170" s="52">
        <f t="shared" ca="1" si="414"/>
        <v>0.3280360799643301</v>
      </c>
      <c r="CC170" s="52">
        <f t="shared" ca="1" si="415"/>
        <v>0.310912671776849</v>
      </c>
      <c r="CD170" s="52">
        <f t="shared" ca="1" si="416"/>
        <v>0.28770546594093893</v>
      </c>
      <c r="CE170" s="52">
        <f t="shared" ca="1" si="417"/>
        <v>0.25116120073794129</v>
      </c>
      <c r="CF170" s="52">
        <f t="shared" ca="1" si="418"/>
        <v>0.20008899291015925</v>
      </c>
      <c r="CG170" s="52">
        <f t="shared" ca="1" si="419"/>
        <v>0.14265004573239679</v>
      </c>
      <c r="CH170" s="52">
        <f t="shared" ca="1" si="420"/>
        <v>8.497355974489644E-2</v>
      </c>
      <c r="CI170" s="52">
        <f t="shared" ca="1" si="421"/>
        <v>2.8009866717301629E-2</v>
      </c>
      <c r="CJ170" s="52">
        <f t="shared" ca="1" si="422"/>
        <v>-3.0223968844379993E-2</v>
      </c>
      <c r="CK170" s="52">
        <f t="shared" ca="1" si="423"/>
        <v>-9.2540313752608294E-2</v>
      </c>
      <c r="CL170" s="52">
        <f t="shared" ca="1" si="424"/>
        <v>-0.15476233274826109</v>
      </c>
      <c r="CM170" s="52">
        <f t="shared" ca="1" si="425"/>
        <v>-0.21397553138705261</v>
      </c>
      <c r="CN170" s="52">
        <f t="shared" ca="1" si="426"/>
        <v>-0.27580119133175846</v>
      </c>
      <c r="CO170" s="52">
        <f t="shared" ca="1" si="427"/>
        <v>-0.33533923216013911</v>
      </c>
      <c r="CP170" s="52">
        <f t="shared" ca="1" si="428"/>
        <v>-0.39265035735743697</v>
      </c>
      <c r="CQ170" s="52">
        <f t="shared" ca="1" si="429"/>
        <v>-0.44362267693354507</v>
      </c>
      <c r="CR170" s="52">
        <f t="shared" ca="1" si="430"/>
        <v>-0.48288553690297498</v>
      </c>
      <c r="CS170" s="52">
        <f t="shared" ca="1" si="431"/>
        <v>-0.50343796892482218</v>
      </c>
      <c r="CT170" s="52">
        <f t="shared" ca="1" si="432"/>
        <v>-0.50186054814126269</v>
      </c>
      <c r="CU170" s="52">
        <f t="shared" ca="1" si="433"/>
        <v>-0.47449913722342807</v>
      </c>
      <c r="CV170" s="52">
        <f t="shared" ca="1" si="434"/>
        <v>-0.42715380071932768</v>
      </c>
      <c r="CW170" s="52">
        <f t="shared" ca="1" si="435"/>
        <v>-0.36594223194650483</v>
      </c>
      <c r="CY170" s="51" t="str">
        <f t="shared" ca="1" si="436"/>
        <v>Slope</v>
      </c>
      <c r="CZ170" s="51" t="str">
        <f t="shared" ca="1" si="437"/>
        <v>Slope</v>
      </c>
      <c r="DA170" s="51" t="str">
        <f t="shared" ca="1" si="438"/>
        <v>Slope</v>
      </c>
      <c r="DB170" s="51" t="str">
        <f t="shared" ca="1" si="439"/>
        <v>Slope</v>
      </c>
      <c r="DC170" s="51" t="str">
        <f t="shared" ca="1" si="440"/>
        <v>Slope</v>
      </c>
      <c r="DD170" s="51" t="str">
        <f t="shared" ca="1" si="441"/>
        <v>Slope</v>
      </c>
      <c r="DE170" s="51" t="str">
        <f t="shared" ca="1" si="442"/>
        <v>Slope</v>
      </c>
      <c r="DF170" s="51" t="str">
        <f t="shared" ca="1" si="443"/>
        <v>Slope</v>
      </c>
      <c r="DG170" s="51" t="str">
        <f t="shared" ca="1" si="444"/>
        <v>Slope</v>
      </c>
      <c r="DH170" s="51" t="str">
        <f t="shared" ca="1" si="445"/>
        <v>Slope</v>
      </c>
      <c r="DI170" s="51" t="str">
        <f t="shared" ca="1" si="446"/>
        <v>Slope</v>
      </c>
      <c r="DJ170" s="51" t="str">
        <f t="shared" ca="1" si="447"/>
        <v>Slope</v>
      </c>
      <c r="DK170" s="51" t="str">
        <f t="shared" ca="1" si="448"/>
        <v>Slope</v>
      </c>
      <c r="DL170" s="51" t="str">
        <f t="shared" ca="1" si="449"/>
        <v>Slope</v>
      </c>
      <c r="DM170" s="51" t="str">
        <f t="shared" ca="1" si="450"/>
        <v>Slope</v>
      </c>
      <c r="DN170" s="51" t="str">
        <f t="shared" ca="1" si="451"/>
        <v>Slope</v>
      </c>
      <c r="DO170" s="51" t="str">
        <f t="shared" ca="1" si="452"/>
        <v>Slope</v>
      </c>
      <c r="DP170" s="51" t="str">
        <f t="shared" ca="1" si="453"/>
        <v>Slope</v>
      </c>
      <c r="DQ170" s="51" t="str">
        <f t="shared" ca="1" si="454"/>
        <v>Slope</v>
      </c>
      <c r="DR170" s="51" t="str">
        <f t="shared" ca="1" si="455"/>
        <v>Slope</v>
      </c>
      <c r="DS170" s="51" t="str">
        <f t="shared" ca="1" si="456"/>
        <v>Slope</v>
      </c>
      <c r="DT170" s="51" t="str">
        <f t="shared" ca="1" si="457"/>
        <v>Slope</v>
      </c>
      <c r="DU170" s="51" t="str">
        <f t="shared" ca="1" si="458"/>
        <v>Slope</v>
      </c>
      <c r="DV170" s="51" t="str">
        <f t="shared" ca="1" si="459"/>
        <v>Slope</v>
      </c>
      <c r="DW170" s="51" t="str">
        <f t="shared" ca="1" si="460"/>
        <v>Slope</v>
      </c>
      <c r="DX170" s="51" t="str">
        <f t="shared" ca="1" si="461"/>
        <v>Slope</v>
      </c>
      <c r="DY170" s="51" t="str">
        <f t="shared" ca="1" si="462"/>
        <v>Slope</v>
      </c>
      <c r="DZ170" s="51" t="str">
        <f t="shared" ca="1" si="463"/>
        <v>Slope</v>
      </c>
      <c r="EA170" s="51" t="str">
        <f t="shared" ca="1" si="464"/>
        <v>Slope</v>
      </c>
      <c r="EB170" s="51" t="str">
        <f t="shared" ca="1" si="465"/>
        <v>Slope</v>
      </c>
      <c r="EC170" s="51" t="str">
        <f t="shared" ca="1" si="466"/>
        <v>Slope</v>
      </c>
      <c r="EE170" s="52">
        <f t="shared" ca="1" si="467"/>
        <v>0.98527892106759452</v>
      </c>
      <c r="EF170" s="52">
        <f t="shared" ca="1" si="468"/>
        <v>0.89608865103690372</v>
      </c>
      <c r="EG170" s="52">
        <f t="shared" ca="1" si="469"/>
        <v>0.8147500949741131</v>
      </c>
      <c r="EH170" s="52">
        <f t="shared" ca="1" si="470"/>
        <v>0.75375025417571584</v>
      </c>
      <c r="EI170" s="52">
        <f t="shared" ca="1" si="471"/>
        <v>0.71268543981171906</v>
      </c>
      <c r="EJ170" s="52">
        <f t="shared" ca="1" si="472"/>
        <v>0.68391392054132405</v>
      </c>
      <c r="EK170" s="52">
        <f t="shared" ca="1" si="473"/>
        <v>0.6654319276201629</v>
      </c>
      <c r="EL170" s="52">
        <f t="shared" ca="1" si="474"/>
        <v>0.65858996257041724</v>
      </c>
      <c r="EM170" s="52">
        <f t="shared" ca="1" si="475"/>
        <v>0.66206973155065174</v>
      </c>
      <c r="EN170" s="52">
        <f t="shared" ca="1" si="476"/>
        <v>0.67201590170098413</v>
      </c>
      <c r="EO170" s="52">
        <f t="shared" ca="1" si="477"/>
        <v>0.68913930988846528</v>
      </c>
      <c r="EP170" s="52">
        <f t="shared" ca="1" si="478"/>
        <v>0.71234651572437535</v>
      </c>
      <c r="EQ170" s="52">
        <f t="shared" ca="1" si="479"/>
        <v>0.74889078092737293</v>
      </c>
      <c r="ER170" s="52">
        <f t="shared" ca="1" si="480"/>
        <v>0.79996298875515492</v>
      </c>
      <c r="ES170" s="52">
        <f t="shared" ca="1" si="481"/>
        <v>0.85740193593291747</v>
      </c>
      <c r="ET170" s="52">
        <f t="shared" ca="1" si="482"/>
        <v>0.91507842192041777</v>
      </c>
      <c r="EU170" s="52">
        <f t="shared" ca="1" si="483"/>
        <v>0.97204211494801263</v>
      </c>
      <c r="EV170" s="52">
        <f t="shared" ca="1" si="484"/>
        <v>0.96972404949030577</v>
      </c>
      <c r="EW170" s="52">
        <f t="shared" ca="1" si="485"/>
        <v>0.90740770458207753</v>
      </c>
      <c r="EX170" s="52">
        <f t="shared" ca="1" si="486"/>
        <v>0.84518568558642471</v>
      </c>
      <c r="EY170" s="52">
        <f t="shared" ca="1" si="487"/>
        <v>0.78597248694763322</v>
      </c>
      <c r="EZ170" s="52">
        <f t="shared" ca="1" si="488"/>
        <v>0.72414682700292732</v>
      </c>
      <c r="FA170" s="52">
        <f t="shared" ca="1" si="489"/>
        <v>0.66460878617454666</v>
      </c>
      <c r="FB170" s="52">
        <f t="shared" ca="1" si="490"/>
        <v>0.6072976609772488</v>
      </c>
      <c r="FC170" s="52">
        <f t="shared" ca="1" si="491"/>
        <v>0.55632534140114065</v>
      </c>
      <c r="FD170" s="52">
        <f t="shared" ca="1" si="492"/>
        <v>0.51706248143171085</v>
      </c>
      <c r="FE170" s="52">
        <f t="shared" ca="1" si="493"/>
        <v>0.49651004940986365</v>
      </c>
      <c r="FF170" s="52">
        <f t="shared" ca="1" si="494"/>
        <v>0.49808747019342314</v>
      </c>
      <c r="FG170" s="52">
        <f t="shared" ca="1" si="495"/>
        <v>0.52544888111125765</v>
      </c>
      <c r="FH170" s="52">
        <f t="shared" ca="1" si="496"/>
        <v>0.57279421761535809</v>
      </c>
      <c r="FI170" s="52">
        <f t="shared" ca="1" si="497"/>
        <v>0.63400578638818095</v>
      </c>
      <c r="FK170" s="52">
        <f t="shared" ca="1" si="498"/>
        <v>0.98527892106759452</v>
      </c>
      <c r="FL170" s="59">
        <f t="shared" ca="1" si="499"/>
        <v>0</v>
      </c>
      <c r="FM170" s="59" t="str">
        <f t="shared" ca="1" si="500"/>
        <v>Slope</v>
      </c>
      <c r="FN170" s="52">
        <f t="shared" ca="1" si="501"/>
        <v>1</v>
      </c>
      <c r="FP170" s="52">
        <f t="shared" ca="1" si="502"/>
        <v>0.66175964035586476</v>
      </c>
      <c r="FQ170" s="52">
        <f t="shared" ca="1" si="503"/>
        <v>0.63202955034563457</v>
      </c>
      <c r="FR170" s="52">
        <f t="shared" ca="1" si="504"/>
        <v>0.59380558721359322</v>
      </c>
      <c r="FS170" s="52">
        <f t="shared" ca="1" si="505"/>
        <v>0.56236119583634969</v>
      </c>
      <c r="FT170" s="52">
        <f t="shared" ca="1" si="506"/>
        <v>0.53756181327057306</v>
      </c>
      <c r="FU170" s="52">
        <f t="shared" ca="1" si="507"/>
        <v>0.51686019573599684</v>
      </c>
      <c r="FV170" s="52">
        <f t="shared" ca="1" si="508"/>
        <v>0.49958842031783207</v>
      </c>
      <c r="FW170" s="52">
        <f t="shared" ca="1" si="509"/>
        <v>0.48619665419013908</v>
      </c>
      <c r="FX170" s="52">
        <f t="shared" ca="1" si="510"/>
        <v>0.47624546607243945</v>
      </c>
      <c r="FY170" s="52">
        <f t="shared" ca="1" si="511"/>
        <v>0.46844974501143916</v>
      </c>
      <c r="FZ170" s="52">
        <f t="shared" ca="1" si="512"/>
        <v>0.46304643662948841</v>
      </c>
      <c r="GA170" s="52">
        <f t="shared" ca="1" si="513"/>
        <v>0.45967106079701403</v>
      </c>
      <c r="GB170" s="52">
        <f t="shared" ca="1" si="514"/>
        <v>0.46074137142023541</v>
      </c>
      <c r="GC170" s="52">
        <f t="shared" ca="1" si="515"/>
        <v>0.4666543295850516</v>
      </c>
      <c r="GD170" s="52">
        <f t="shared" ca="1" si="516"/>
        <v>0.47468953419986137</v>
      </c>
      <c r="GE170" s="52">
        <f t="shared" ca="1" si="517"/>
        <v>0.48280391841791698</v>
      </c>
      <c r="GF170" s="52">
        <f t="shared" ca="1" si="518"/>
        <v>0.4906807049826708</v>
      </c>
      <c r="GG170" s="52">
        <f t="shared" ca="1" si="519"/>
        <v>0.47879690538565745</v>
      </c>
      <c r="GH170" s="52">
        <f t="shared" ca="1" si="520"/>
        <v>0.44691367930513692</v>
      </c>
      <c r="GI170" s="52">
        <f t="shared" ca="1" si="521"/>
        <v>0.41506189519547487</v>
      </c>
      <c r="GJ170" s="52">
        <f t="shared" ca="1" si="522"/>
        <v>0.38421305120476662</v>
      </c>
      <c r="GK170" s="52">
        <f t="shared" ca="1" si="523"/>
        <v>0.35249338677875353</v>
      </c>
      <c r="GL170" s="52">
        <f t="shared" ca="1" si="524"/>
        <v>0.3215362620581822</v>
      </c>
      <c r="GM170" s="52">
        <f t="shared" ca="1" si="525"/>
        <v>0.29132144254797182</v>
      </c>
      <c r="GN170" s="52">
        <f t="shared" ca="1" si="526"/>
        <v>0.26321955824482463</v>
      </c>
      <c r="GO170" s="52">
        <f t="shared" ca="1" si="527"/>
        <v>0.2390208271439036</v>
      </c>
      <c r="GP170" s="52">
        <f t="shared" ca="1" si="528"/>
        <v>0.22105890535884343</v>
      </c>
      <c r="GQ170" s="52">
        <f t="shared" ca="1" si="529"/>
        <v>0.21047360117558547</v>
      </c>
      <c r="GR170" s="52">
        <f t="shared" ca="1" si="530"/>
        <v>0.20848296037041919</v>
      </c>
      <c r="GS170" s="52">
        <f t="shared" ca="1" si="531"/>
        <v>0.21315362809400826</v>
      </c>
      <c r="GT170" s="52">
        <f t="shared" ca="1" si="532"/>
        <v>0.22244637324050473</v>
      </c>
      <c r="GV170" s="52">
        <f t="shared" ca="1" si="533"/>
        <v>0.66175964035586476</v>
      </c>
      <c r="GW170" s="59">
        <f t="shared" ca="1" si="534"/>
        <v>0</v>
      </c>
      <c r="GX170" s="52">
        <f t="shared" ca="1" si="535"/>
        <v>0.98527892106759452</v>
      </c>
      <c r="GY170" s="52" t="str">
        <f t="shared" ca="1" si="536"/>
        <v>Slope</v>
      </c>
      <c r="GZ170" s="52">
        <f t="shared" ca="1" si="537"/>
        <v>1</v>
      </c>
      <c r="HB170" s="58">
        <f t="shared" si="538"/>
        <v>5.5349111557006801E-2</v>
      </c>
      <c r="HC170" s="58"/>
      <c r="HE170" s="52">
        <f t="shared" si="539"/>
        <v>0.72602189779281634</v>
      </c>
      <c r="HF170" s="52">
        <f t="shared" si="540"/>
        <v>0</v>
      </c>
      <c r="HH170" s="52">
        <f t="shared" ca="1" si="541"/>
        <v>0.98527892106759452</v>
      </c>
      <c r="HI170" s="52" t="str">
        <f t="shared" ca="1" si="542"/>
        <v>Slope</v>
      </c>
      <c r="HJ170" s="59">
        <f t="shared" ca="1" si="543"/>
        <v>2</v>
      </c>
      <c r="HK170" s="52">
        <f t="shared" ca="1" si="544"/>
        <v>1</v>
      </c>
      <c r="HL170" s="52">
        <f t="shared" si="545"/>
        <v>0</v>
      </c>
      <c r="HM170" s="52">
        <f t="shared" si="546"/>
        <v>20</v>
      </c>
      <c r="HN170" s="52">
        <f t="shared" si="547"/>
        <v>-20</v>
      </c>
      <c r="HP170" s="52">
        <f t="shared" si="550"/>
        <v>8.4558129310650064E-6</v>
      </c>
      <c r="HR170" s="52">
        <f t="shared" si="548"/>
        <v>1.5776283398227222E-4</v>
      </c>
      <c r="HS170">
        <f t="shared" si="549"/>
        <v>1.8952808590638802E-3</v>
      </c>
    </row>
    <row r="171" spans="1:227" x14ac:dyDescent="0.2">
      <c r="A171" s="45">
        <v>133</v>
      </c>
      <c r="B171" s="35">
        <f t="shared" si="391"/>
        <v>1.5277777777777796E-2</v>
      </c>
      <c r="C171" s="28">
        <v>5.53491115570068</v>
      </c>
      <c r="D171" s="95">
        <v>0</v>
      </c>
      <c r="E171" s="95">
        <v>999999</v>
      </c>
      <c r="F171" s="37">
        <f t="shared" si="379"/>
        <v>166666.5</v>
      </c>
      <c r="G171" s="38">
        <f t="shared" si="382"/>
        <v>0</v>
      </c>
      <c r="H171" s="102">
        <v>20</v>
      </c>
      <c r="I171" s="102">
        <v>2000</v>
      </c>
      <c r="J171" s="28">
        <v>4.2841324210166896</v>
      </c>
      <c r="K171" s="126">
        <f t="shared" si="383"/>
        <v>4.2841324210166898E-2</v>
      </c>
      <c r="L171" s="30">
        <f t="shared" si="380"/>
        <v>4.2841324210166898E-2</v>
      </c>
      <c r="M171" s="101">
        <f t="shared" si="381"/>
        <v>5.53491115570068</v>
      </c>
      <c r="N171" s="103">
        <f t="shared" si="392"/>
        <v>6.25389367341995E-4</v>
      </c>
      <c r="AD171" s="52">
        <f t="shared" ca="1" si="393"/>
        <v>0.95273792057328088</v>
      </c>
      <c r="AE171" s="52">
        <f t="shared" ca="1" si="393"/>
        <v>0.99999999999999978</v>
      </c>
      <c r="AF171" s="52">
        <f t="shared" ca="1" si="393"/>
        <v>0.94645196897763995</v>
      </c>
      <c r="AG171" s="52">
        <f t="shared" ca="1" si="393"/>
        <v>0.81898863048622617</v>
      </c>
      <c r="AH171" s="52">
        <f t="shared" ca="1" si="394"/>
        <v>0.67512405262314901</v>
      </c>
      <c r="AI171" s="52">
        <f t="shared" ca="1" si="394"/>
        <v>0.531775432723814</v>
      </c>
      <c r="AJ171" s="52">
        <f t="shared" ca="1" si="394"/>
        <v>0.39915175328494434</v>
      </c>
      <c r="AK171" s="52">
        <f t="shared" ca="1" si="394"/>
        <v>0.28399740727934153</v>
      </c>
      <c r="AL171" s="52">
        <f t="shared" ca="1" si="395"/>
        <v>0.1880671104534973</v>
      </c>
      <c r="AM171" s="52">
        <f t="shared" ca="1" si="395"/>
        <v>0.11320766250703139</v>
      </c>
      <c r="AN171" s="52">
        <f t="shared" ca="1" si="395"/>
        <v>4.7549170053180219E-2</v>
      </c>
      <c r="AO171" s="52">
        <f t="shared" ca="1" si="395"/>
        <v>-2.933339681867371E-2</v>
      </c>
      <c r="AP171" s="52">
        <f t="shared" ca="1" si="396"/>
        <v>-0.12322735149962061</v>
      </c>
      <c r="AQ171" s="52">
        <f t="shared" ca="1" si="396"/>
        <v>-0.22966764459247221</v>
      </c>
      <c r="AR171" s="52">
        <f t="shared" ca="1" si="396"/>
        <v>-0.36145664686597634</v>
      </c>
      <c r="AS171" s="52">
        <f t="shared" ca="1" si="396"/>
        <v>-0.51421767849898059</v>
      </c>
      <c r="AT171" s="52">
        <f t="shared" ca="1" si="387"/>
        <v>-0.66312677245588181</v>
      </c>
      <c r="AU171" s="52">
        <f t="shared" ca="1" si="387"/>
        <v>-0.7741266110068501</v>
      </c>
      <c r="AV171" s="52">
        <f t="shared" ca="1" si="387"/>
        <v>-0.85064836019283585</v>
      </c>
      <c r="AW171" s="52">
        <f t="shared" ca="1" si="387"/>
        <v>-0.89663946295202246</v>
      </c>
      <c r="AX171" s="52">
        <f t="shared" ca="1" si="388"/>
        <v>-0.90183642177509304</v>
      </c>
      <c r="AY171" s="52">
        <f t="shared" ca="1" si="388"/>
        <v>-0.89015712061037833</v>
      </c>
      <c r="AZ171" s="52">
        <f t="shared" ca="1" si="388"/>
        <v>-0.8653648180118495</v>
      </c>
      <c r="BA171" s="52">
        <f t="shared" ca="1" si="388"/>
        <v>-0.80979391977342063</v>
      </c>
      <c r="BB171" s="52">
        <f t="shared" ca="1" si="389"/>
        <v>-0.71421962011942208</v>
      </c>
      <c r="BC171" s="52">
        <f t="shared" ca="1" si="389"/>
        <v>-0.58717409296395828</v>
      </c>
      <c r="BD171" s="52">
        <f t="shared" ca="1" si="389"/>
        <v>-0.44575968329867866</v>
      </c>
      <c r="BE171" s="52">
        <f t="shared" ca="1" si="389"/>
        <v>-0.28776847331002997</v>
      </c>
      <c r="BF171" s="52">
        <f t="shared" ca="1" si="390"/>
        <v>-0.12088270639198387</v>
      </c>
      <c r="BG171" s="52">
        <f t="shared" ca="1" si="390"/>
        <v>3.026856706628521E-2</v>
      </c>
      <c r="BH171" s="52">
        <f t="shared" ca="1" si="390"/>
        <v>0.15740510561841817</v>
      </c>
      <c r="BJ171" s="52">
        <f t="shared" si="397"/>
        <v>2.1420662105083449E-3</v>
      </c>
      <c r="BK171" s="52">
        <f t="shared" si="398"/>
        <v>1.8530188669120113E-3</v>
      </c>
      <c r="BL171" s="52">
        <f t="shared" si="399"/>
        <v>9.2650943345600557E-5</v>
      </c>
      <c r="BM171" s="52">
        <f t="shared" si="400"/>
        <v>9.2650943345600557E-5</v>
      </c>
      <c r="BN171" s="52">
        <f t="shared" si="401"/>
        <v>0</v>
      </c>
      <c r="BO171" s="52">
        <f t="shared" si="402"/>
        <v>0</v>
      </c>
      <c r="BP171" s="52">
        <f t="shared" si="403"/>
        <v>1.847027302908065E-3</v>
      </c>
      <c r="BQ171" s="52">
        <f t="shared" si="404"/>
        <v>0.05</v>
      </c>
      <c r="BS171" s="52">
        <f t="shared" ca="1" si="405"/>
        <v>0.10396333062841048</v>
      </c>
      <c r="BT171" s="52">
        <f t="shared" ca="1" si="406"/>
        <v>0.1853018866912011</v>
      </c>
      <c r="BU171" s="52">
        <f t="shared" ca="1" si="407"/>
        <v>0.24630172748959833</v>
      </c>
      <c r="BV171" s="52">
        <f t="shared" ca="1" si="408"/>
        <v>0.28736654185359517</v>
      </c>
      <c r="BW171" s="52">
        <f t="shared" ca="1" si="409"/>
        <v>0.31613806112399023</v>
      </c>
      <c r="BX171" s="52">
        <f t="shared" ca="1" si="410"/>
        <v>0.33462005404515133</v>
      </c>
      <c r="BY171" s="52">
        <f t="shared" ca="1" si="411"/>
        <v>0.34146201909489693</v>
      </c>
      <c r="BZ171" s="52">
        <f t="shared" ca="1" si="412"/>
        <v>0.33798225011466249</v>
      </c>
      <c r="CA171" s="52">
        <f t="shared" ca="1" si="413"/>
        <v>0.3280360799643301</v>
      </c>
      <c r="CB171" s="52">
        <f t="shared" ca="1" si="414"/>
        <v>0.310912671776849</v>
      </c>
      <c r="CC171" s="52">
        <f t="shared" ca="1" si="415"/>
        <v>0.28770546594093893</v>
      </c>
      <c r="CD171" s="52">
        <f t="shared" ca="1" si="416"/>
        <v>0.25116120073794129</v>
      </c>
      <c r="CE171" s="52">
        <f t="shared" ca="1" si="417"/>
        <v>0.20008899291015925</v>
      </c>
      <c r="CF171" s="52">
        <f t="shared" ca="1" si="418"/>
        <v>0.14265004573239679</v>
      </c>
      <c r="CG171" s="52">
        <f t="shared" ca="1" si="419"/>
        <v>8.497355974489644E-2</v>
      </c>
      <c r="CH171" s="52">
        <f t="shared" ca="1" si="420"/>
        <v>2.8009866717301629E-2</v>
      </c>
      <c r="CI171" s="52">
        <f t="shared" ca="1" si="421"/>
        <v>-3.0223968844379993E-2</v>
      </c>
      <c r="CJ171" s="52">
        <f t="shared" ca="1" si="422"/>
        <v>-9.2540313752608294E-2</v>
      </c>
      <c r="CK171" s="52">
        <f t="shared" ca="1" si="423"/>
        <v>-0.15476233274826109</v>
      </c>
      <c r="CL171" s="52">
        <f t="shared" ca="1" si="424"/>
        <v>-0.21397553138705261</v>
      </c>
      <c r="CM171" s="52">
        <f t="shared" ca="1" si="425"/>
        <v>-0.27580119133175846</v>
      </c>
      <c r="CN171" s="52">
        <f t="shared" ca="1" si="426"/>
        <v>-0.33533923216013911</v>
      </c>
      <c r="CO171" s="52">
        <f t="shared" ca="1" si="427"/>
        <v>-0.39265035735743697</v>
      </c>
      <c r="CP171" s="52">
        <f t="shared" ca="1" si="428"/>
        <v>-0.44362267693354507</v>
      </c>
      <c r="CQ171" s="52">
        <f t="shared" ca="1" si="429"/>
        <v>-0.48288553690297498</v>
      </c>
      <c r="CR171" s="52">
        <f t="shared" ca="1" si="430"/>
        <v>-0.50343796892482218</v>
      </c>
      <c r="CS171" s="52">
        <f t="shared" ca="1" si="431"/>
        <v>-0.50186054814126269</v>
      </c>
      <c r="CT171" s="52">
        <f t="shared" ca="1" si="432"/>
        <v>-0.47449913722342807</v>
      </c>
      <c r="CU171" s="52">
        <f t="shared" ca="1" si="433"/>
        <v>-0.42715380071932768</v>
      </c>
      <c r="CV171" s="52">
        <f t="shared" ca="1" si="434"/>
        <v>-0.36594223194650483</v>
      </c>
      <c r="CW171" s="52">
        <f t="shared" ca="1" si="435"/>
        <v>-0.29102473775856214</v>
      </c>
      <c r="CY171" s="51" t="str">
        <f t="shared" ca="1" si="436"/>
        <v>Slope</v>
      </c>
      <c r="CZ171" s="51" t="str">
        <f t="shared" ca="1" si="437"/>
        <v>Slope</v>
      </c>
      <c r="DA171" s="51" t="str">
        <f t="shared" ca="1" si="438"/>
        <v>Slope</v>
      </c>
      <c r="DB171" s="51" t="str">
        <f t="shared" ca="1" si="439"/>
        <v>Slope</v>
      </c>
      <c r="DC171" s="51" t="str">
        <f t="shared" ca="1" si="440"/>
        <v>Slope</v>
      </c>
      <c r="DD171" s="51" t="str">
        <f t="shared" ca="1" si="441"/>
        <v>Slope</v>
      </c>
      <c r="DE171" s="51" t="str">
        <f t="shared" ca="1" si="442"/>
        <v>Slope</v>
      </c>
      <c r="DF171" s="51" t="str">
        <f t="shared" ca="1" si="443"/>
        <v>Slope</v>
      </c>
      <c r="DG171" s="51" t="str">
        <f t="shared" ca="1" si="444"/>
        <v>Slope</v>
      </c>
      <c r="DH171" s="51" t="str">
        <f t="shared" ca="1" si="445"/>
        <v>Slope</v>
      </c>
      <c r="DI171" s="51" t="str">
        <f t="shared" ca="1" si="446"/>
        <v>Slope</v>
      </c>
      <c r="DJ171" s="51" t="str">
        <f t="shared" ca="1" si="447"/>
        <v>Slope</v>
      </c>
      <c r="DK171" s="51" t="str">
        <f t="shared" ca="1" si="448"/>
        <v>Slope</v>
      </c>
      <c r="DL171" s="51" t="str">
        <f t="shared" ca="1" si="449"/>
        <v>Slope</v>
      </c>
      <c r="DM171" s="51" t="str">
        <f t="shared" ca="1" si="450"/>
        <v>Slope</v>
      </c>
      <c r="DN171" s="51" t="str">
        <f t="shared" ca="1" si="451"/>
        <v>Slope</v>
      </c>
      <c r="DO171" s="51" t="str">
        <f t="shared" ca="1" si="452"/>
        <v>Slope</v>
      </c>
      <c r="DP171" s="51" t="str">
        <f t="shared" ca="1" si="453"/>
        <v>Slope</v>
      </c>
      <c r="DQ171" s="51" t="str">
        <f t="shared" ca="1" si="454"/>
        <v>Slope</v>
      </c>
      <c r="DR171" s="51" t="str">
        <f t="shared" ca="1" si="455"/>
        <v>Slope</v>
      </c>
      <c r="DS171" s="51" t="str">
        <f t="shared" ca="1" si="456"/>
        <v>Slope</v>
      </c>
      <c r="DT171" s="51" t="str">
        <f t="shared" ca="1" si="457"/>
        <v>Slope</v>
      </c>
      <c r="DU171" s="51" t="str">
        <f t="shared" ca="1" si="458"/>
        <v>Slope</v>
      </c>
      <c r="DV171" s="51" t="str">
        <f t="shared" ca="1" si="459"/>
        <v>Slope</v>
      </c>
      <c r="DW171" s="51" t="str">
        <f t="shared" ca="1" si="460"/>
        <v>Slope</v>
      </c>
      <c r="DX171" s="51" t="str">
        <f t="shared" ca="1" si="461"/>
        <v>Slope</v>
      </c>
      <c r="DY171" s="51" t="str">
        <f t="shared" ca="1" si="462"/>
        <v>Slope</v>
      </c>
      <c r="DZ171" s="51" t="str">
        <f t="shared" ca="1" si="463"/>
        <v>Slope</v>
      </c>
      <c r="EA171" s="51" t="str">
        <f t="shared" ca="1" si="464"/>
        <v>Slope</v>
      </c>
      <c r="EB171" s="51" t="str">
        <f t="shared" ca="1" si="465"/>
        <v>Slope</v>
      </c>
      <c r="EC171" s="51" t="str">
        <f t="shared" ca="1" si="466"/>
        <v>Slope</v>
      </c>
      <c r="EE171" s="52">
        <f t="shared" ca="1" si="467"/>
        <v>0.89612932031493509</v>
      </c>
      <c r="EF171" s="52">
        <f t="shared" ca="1" si="468"/>
        <v>0.81479076425214447</v>
      </c>
      <c r="EG171" s="52">
        <f t="shared" ca="1" si="469"/>
        <v>0.75379092345374721</v>
      </c>
      <c r="EH171" s="52">
        <f t="shared" ca="1" si="470"/>
        <v>0.71272610908975043</v>
      </c>
      <c r="EI171" s="52">
        <f t="shared" ca="1" si="471"/>
        <v>0.68395458981935531</v>
      </c>
      <c r="EJ171" s="52">
        <f t="shared" ca="1" si="472"/>
        <v>0.66547259689819427</v>
      </c>
      <c r="EK171" s="52">
        <f t="shared" ca="1" si="473"/>
        <v>0.65863063184844872</v>
      </c>
      <c r="EL171" s="52">
        <f t="shared" ca="1" si="474"/>
        <v>0.66211040082868311</v>
      </c>
      <c r="EM171" s="52">
        <f t="shared" ca="1" si="475"/>
        <v>0.6720565709790155</v>
      </c>
      <c r="EN171" s="52">
        <f t="shared" ca="1" si="476"/>
        <v>0.68917997916649654</v>
      </c>
      <c r="EO171" s="52">
        <f t="shared" ca="1" si="477"/>
        <v>0.71238718500240661</v>
      </c>
      <c r="EP171" s="52">
        <f t="shared" ca="1" si="478"/>
        <v>0.7489314502054043</v>
      </c>
      <c r="EQ171" s="52">
        <f t="shared" ca="1" si="479"/>
        <v>0.8000036580331864</v>
      </c>
      <c r="ER171" s="52">
        <f t="shared" ca="1" si="480"/>
        <v>0.85744260521094884</v>
      </c>
      <c r="ES171" s="52">
        <f t="shared" ca="1" si="481"/>
        <v>0.91511909119844914</v>
      </c>
      <c r="ET171" s="52">
        <f t="shared" ca="1" si="482"/>
        <v>0.97208278422604399</v>
      </c>
      <c r="EU171" s="52">
        <f t="shared" ca="1" si="483"/>
        <v>0.9696833802122744</v>
      </c>
      <c r="EV171" s="52">
        <f t="shared" ca="1" si="484"/>
        <v>0.90736703530404617</v>
      </c>
      <c r="EW171" s="52">
        <f t="shared" ca="1" si="485"/>
        <v>0.84514501630839334</v>
      </c>
      <c r="EX171" s="52">
        <f t="shared" ca="1" si="486"/>
        <v>0.78593181766960174</v>
      </c>
      <c r="EY171" s="52">
        <f t="shared" ca="1" si="487"/>
        <v>0.72410615772489595</v>
      </c>
      <c r="EZ171" s="52">
        <f t="shared" ca="1" si="488"/>
        <v>0.66456811689651529</v>
      </c>
      <c r="FA171" s="52">
        <f t="shared" ca="1" si="489"/>
        <v>0.60725699169921743</v>
      </c>
      <c r="FB171" s="52">
        <f t="shared" ca="1" si="490"/>
        <v>0.55628467212310939</v>
      </c>
      <c r="FC171" s="52">
        <f t="shared" ca="1" si="491"/>
        <v>0.51702181215367937</v>
      </c>
      <c r="FD171" s="52">
        <f t="shared" ca="1" si="492"/>
        <v>0.49646938013183217</v>
      </c>
      <c r="FE171" s="52">
        <f t="shared" ca="1" si="493"/>
        <v>0.49804680091539166</v>
      </c>
      <c r="FF171" s="52">
        <f t="shared" ca="1" si="494"/>
        <v>0.52540821183322639</v>
      </c>
      <c r="FG171" s="52">
        <f t="shared" ca="1" si="495"/>
        <v>0.57275354833732672</v>
      </c>
      <c r="FH171" s="52">
        <f t="shared" ca="1" si="496"/>
        <v>0.63396511711014958</v>
      </c>
      <c r="FI171" s="52">
        <f t="shared" ca="1" si="497"/>
        <v>0.70888261129809227</v>
      </c>
      <c r="FK171" s="52">
        <f t="shared" ca="1" si="498"/>
        <v>0.97208278422604399</v>
      </c>
      <c r="FL171" s="59">
        <f t="shared" ca="1" si="499"/>
        <v>15</v>
      </c>
      <c r="FM171" s="59" t="str">
        <f t="shared" ca="1" si="500"/>
        <v>Slope</v>
      </c>
      <c r="FN171" s="52">
        <f t="shared" ca="1" si="501"/>
        <v>0.53333333333333333</v>
      </c>
      <c r="FP171" s="52">
        <f t="shared" ca="1" si="502"/>
        <v>0.63204310677164499</v>
      </c>
      <c r="FQ171" s="52">
        <f t="shared" ca="1" si="503"/>
        <v>0.60493025475071471</v>
      </c>
      <c r="FR171" s="52">
        <f t="shared" ca="1" si="504"/>
        <v>0.57348586337347118</v>
      </c>
      <c r="FS171" s="52">
        <f t="shared" ca="1" si="505"/>
        <v>0.54868648080769455</v>
      </c>
      <c r="FT171" s="52">
        <f t="shared" ca="1" si="506"/>
        <v>0.52798486327311844</v>
      </c>
      <c r="FU171" s="52">
        <f t="shared" ca="1" si="507"/>
        <v>0.51071308785495362</v>
      </c>
      <c r="FV171" s="52">
        <f t="shared" ca="1" si="508"/>
        <v>0.49732132172726068</v>
      </c>
      <c r="FW171" s="52">
        <f t="shared" ca="1" si="509"/>
        <v>0.48737013360956105</v>
      </c>
      <c r="FX171" s="52">
        <f t="shared" ca="1" si="510"/>
        <v>0.4795744125485607</v>
      </c>
      <c r="FY171" s="52">
        <f t="shared" ca="1" si="511"/>
        <v>0.47417110416660996</v>
      </c>
      <c r="FZ171" s="52">
        <f t="shared" ca="1" si="512"/>
        <v>0.47079572833413552</v>
      </c>
      <c r="GA171" s="52">
        <f t="shared" ca="1" si="513"/>
        <v>0.47186603895735701</v>
      </c>
      <c r="GB171" s="52">
        <f t="shared" ca="1" si="514"/>
        <v>0.4777789971221732</v>
      </c>
      <c r="GC171" s="52">
        <f t="shared" ca="1" si="515"/>
        <v>0.48581420173698286</v>
      </c>
      <c r="GD171" s="52">
        <f t="shared" ca="1" si="516"/>
        <v>0.49392858595503858</v>
      </c>
      <c r="GE171" s="52">
        <f t="shared" ca="1" si="517"/>
        <v>0.5018053725197924</v>
      </c>
      <c r="GF171" s="52">
        <f t="shared" ca="1" si="518"/>
        <v>0.4898944600707581</v>
      </c>
      <c r="GG171" s="52">
        <f t="shared" ca="1" si="519"/>
        <v>0.45801123399023758</v>
      </c>
      <c r="GH171" s="52">
        <f t="shared" ca="1" si="520"/>
        <v>0.42615944988057552</v>
      </c>
      <c r="GI171" s="52">
        <f t="shared" ca="1" si="521"/>
        <v>0.39531060588986722</v>
      </c>
      <c r="GJ171" s="52">
        <f t="shared" ca="1" si="522"/>
        <v>0.36359094146385418</v>
      </c>
      <c r="GK171" s="52">
        <f t="shared" ca="1" si="523"/>
        <v>0.33263381674328285</v>
      </c>
      <c r="GL171" s="52">
        <f t="shared" ca="1" si="524"/>
        <v>0.30241899723307247</v>
      </c>
      <c r="GM171" s="52">
        <f t="shared" ca="1" si="525"/>
        <v>0.27431711292992533</v>
      </c>
      <c r="GN171" s="52">
        <f t="shared" ca="1" si="526"/>
        <v>0.2501183818290042</v>
      </c>
      <c r="GO171" s="52">
        <f t="shared" ca="1" si="527"/>
        <v>0.23215646004394402</v>
      </c>
      <c r="GP171" s="52">
        <f t="shared" ca="1" si="528"/>
        <v>0.2215711558606861</v>
      </c>
      <c r="GQ171" s="52">
        <f t="shared" ca="1" si="529"/>
        <v>0.21958051505551987</v>
      </c>
      <c r="GR171" s="52">
        <f t="shared" ca="1" si="530"/>
        <v>0.22425118277910888</v>
      </c>
      <c r="GS171" s="52">
        <f t="shared" ca="1" si="531"/>
        <v>0.23354392792560541</v>
      </c>
      <c r="GT171" s="52">
        <f t="shared" ca="1" si="532"/>
        <v>0.24740531487714185</v>
      </c>
      <c r="GV171" s="52">
        <f t="shared" ca="1" si="533"/>
        <v>0.63204310677164499</v>
      </c>
      <c r="GW171" s="59">
        <f t="shared" ca="1" si="534"/>
        <v>0</v>
      </c>
      <c r="GX171" s="52">
        <f t="shared" ca="1" si="535"/>
        <v>0.89612932031493509</v>
      </c>
      <c r="GY171" s="52" t="str">
        <f t="shared" ca="1" si="536"/>
        <v>Slope</v>
      </c>
      <c r="GZ171" s="52">
        <f t="shared" ca="1" si="537"/>
        <v>1</v>
      </c>
      <c r="HB171" s="58">
        <f t="shared" si="538"/>
        <v>4.2841324210166898E-2</v>
      </c>
      <c r="HC171" s="58"/>
      <c r="HE171" s="52">
        <f t="shared" si="539"/>
        <v>0.78793544515967384</v>
      </c>
      <c r="HF171" s="52">
        <f t="shared" si="540"/>
        <v>0</v>
      </c>
      <c r="HH171" s="52">
        <f t="shared" ca="1" si="541"/>
        <v>0.89612932031493509</v>
      </c>
      <c r="HI171" s="52" t="str">
        <f t="shared" ca="1" si="542"/>
        <v>Slope</v>
      </c>
      <c r="HJ171" s="59">
        <f t="shared" ca="1" si="543"/>
        <v>2</v>
      </c>
      <c r="HK171" s="52">
        <f t="shared" ca="1" si="544"/>
        <v>1</v>
      </c>
      <c r="HL171" s="52">
        <f t="shared" si="545"/>
        <v>0</v>
      </c>
      <c r="HM171" s="52">
        <f t="shared" si="546"/>
        <v>20</v>
      </c>
      <c r="HN171" s="52">
        <f t="shared" si="547"/>
        <v>-20</v>
      </c>
      <c r="HP171" s="52">
        <f t="shared" si="550"/>
        <v>6.25389367341995E-4</v>
      </c>
      <c r="HR171" s="52">
        <f t="shared" si="548"/>
        <v>1.57891008819287E-4</v>
      </c>
      <c r="HS171">
        <f t="shared" si="549"/>
        <v>1.847027302908065E-3</v>
      </c>
    </row>
    <row r="172" spans="1:227" x14ac:dyDescent="0.2">
      <c r="A172" s="45">
        <v>134</v>
      </c>
      <c r="B172" s="35">
        <f t="shared" si="391"/>
        <v>1.5393518518518537E-2</v>
      </c>
      <c r="C172" s="28">
        <v>4.2841324210166896</v>
      </c>
      <c r="D172" s="95">
        <v>0</v>
      </c>
      <c r="E172" s="95">
        <v>999999</v>
      </c>
      <c r="F172" s="37">
        <f t="shared" si="379"/>
        <v>166666.5</v>
      </c>
      <c r="G172" s="38">
        <f t="shared" si="382"/>
        <v>0</v>
      </c>
      <c r="H172" s="102">
        <v>20</v>
      </c>
      <c r="I172" s="102">
        <v>2000</v>
      </c>
      <c r="J172" s="28">
        <v>1.6483719646930699</v>
      </c>
      <c r="K172" s="126">
        <f t="shared" si="383"/>
        <v>1.6483719646930697E-2</v>
      </c>
      <c r="L172" s="30">
        <f t="shared" si="380"/>
        <v>1.6483719646930697E-2</v>
      </c>
      <c r="M172" s="101">
        <f t="shared" si="381"/>
        <v>4.2841324210166896</v>
      </c>
      <c r="N172" s="103">
        <f t="shared" si="392"/>
        <v>1.31788022816181E-3</v>
      </c>
      <c r="AD172" s="52">
        <f t="shared" ca="1" si="393"/>
        <v>0.94645196897764017</v>
      </c>
      <c r="AE172" s="52">
        <f t="shared" ca="1" si="393"/>
        <v>0.99999999999999989</v>
      </c>
      <c r="AF172" s="52">
        <f t="shared" ca="1" si="393"/>
        <v>0.952229894033922</v>
      </c>
      <c r="AG172" s="52">
        <f t="shared" ca="1" si="393"/>
        <v>0.84494171202319657</v>
      </c>
      <c r="AH172" s="52">
        <f t="shared" ca="1" si="394"/>
        <v>0.71644448695404928</v>
      </c>
      <c r="AI172" s="52">
        <f t="shared" ca="1" si="394"/>
        <v>0.58580083931420213</v>
      </c>
      <c r="AJ172" s="52">
        <f t="shared" ca="1" si="394"/>
        <v>0.46245985328619449</v>
      </c>
      <c r="AK172" s="52">
        <f t="shared" ca="1" si="394"/>
        <v>0.3516560822263704</v>
      </c>
      <c r="AL172" s="52">
        <f t="shared" ca="1" si="395"/>
        <v>0.26417416738114607</v>
      </c>
      <c r="AM172" s="52">
        <f t="shared" ca="1" si="395"/>
        <v>0.19770476292208877</v>
      </c>
      <c r="AN172" s="52">
        <f t="shared" ca="1" si="395"/>
        <v>0.13575556294030366</v>
      </c>
      <c r="AO172" s="52">
        <f t="shared" ca="1" si="395"/>
        <v>6.4042964274420328E-2</v>
      </c>
      <c r="AP172" s="52">
        <f t="shared" ca="1" si="396"/>
        <v>-2.8833294035096074E-2</v>
      </c>
      <c r="AQ172" s="52">
        <f t="shared" ca="1" si="396"/>
        <v>-0.16119730497417448</v>
      </c>
      <c r="AR172" s="52">
        <f t="shared" ca="1" si="396"/>
        <v>-0.32595970480451464</v>
      </c>
      <c r="AS172" s="52">
        <f t="shared" ca="1" si="396"/>
        <v>-0.50197008927313358</v>
      </c>
      <c r="AT172" s="52">
        <f t="shared" ca="1" si="387"/>
        <v>-0.65411451312000746</v>
      </c>
      <c r="AU172" s="52">
        <f t="shared" ca="1" si="387"/>
        <v>-0.77200372245118876</v>
      </c>
      <c r="AV172" s="52">
        <f t="shared" ca="1" si="387"/>
        <v>-0.86148621622557742</v>
      </c>
      <c r="AW172" s="52">
        <f t="shared" ca="1" si="387"/>
        <v>-0.90917068282589619</v>
      </c>
      <c r="AX172" s="52">
        <f t="shared" ca="1" si="388"/>
        <v>-0.92636334573535584</v>
      </c>
      <c r="AY172" s="52">
        <f t="shared" ca="1" si="388"/>
        <v>-0.92329970372655812</v>
      </c>
      <c r="AZ172" s="52">
        <f t="shared" ca="1" si="388"/>
        <v>-0.90055698539822593</v>
      </c>
      <c r="BA172" s="52">
        <f t="shared" ca="1" si="388"/>
        <v>-0.84632230169745204</v>
      </c>
      <c r="BB172" s="52">
        <f t="shared" ca="1" si="389"/>
        <v>-0.75796068150058649</v>
      </c>
      <c r="BC172" s="52">
        <f t="shared" ca="1" si="389"/>
        <v>-0.6438451696333467</v>
      </c>
      <c r="BD172" s="52">
        <f t="shared" ca="1" si="389"/>
        <v>-0.50395884262544599</v>
      </c>
      <c r="BE172" s="52">
        <f t="shared" ca="1" si="389"/>
        <v>-0.34543534029896628</v>
      </c>
      <c r="BF172" s="52">
        <f t="shared" ca="1" si="390"/>
        <v>-0.18848186750806456</v>
      </c>
      <c r="BG172" s="52">
        <f t="shared" ca="1" si="390"/>
        <v>-4.0603052940217509E-2</v>
      </c>
      <c r="BH172" s="52">
        <f t="shared" ca="1" si="390"/>
        <v>9.9593922289708939E-2</v>
      </c>
      <c r="BJ172" s="52">
        <f t="shared" si="397"/>
        <v>8.2418598234653491E-4</v>
      </c>
      <c r="BK172" s="52">
        <f t="shared" si="398"/>
        <v>2.4630172748959832E-3</v>
      </c>
      <c r="BL172" s="52">
        <f t="shared" si="399"/>
        <v>1.2315086374479917E-4</v>
      </c>
      <c r="BM172" s="52">
        <f t="shared" si="400"/>
        <v>1.2315086374479917E-4</v>
      </c>
      <c r="BN172" s="52">
        <f t="shared" si="401"/>
        <v>0</v>
      </c>
      <c r="BO172" s="52">
        <f t="shared" si="402"/>
        <v>0</v>
      </c>
      <c r="BP172" s="52">
        <f t="shared" si="403"/>
        <v>1.7899164723159601E-3</v>
      </c>
      <c r="BQ172" s="52">
        <f t="shared" si="404"/>
        <v>0.05</v>
      </c>
      <c r="BS172" s="52">
        <f t="shared" ca="1" si="405"/>
        <v>0.1853018866912011</v>
      </c>
      <c r="BT172" s="52">
        <f t="shared" ca="1" si="406"/>
        <v>0.24630172748959833</v>
      </c>
      <c r="BU172" s="52">
        <f t="shared" ca="1" si="407"/>
        <v>0.28736654185359517</v>
      </c>
      <c r="BV172" s="52">
        <f t="shared" ca="1" si="408"/>
        <v>0.31613806112399023</v>
      </c>
      <c r="BW172" s="52">
        <f t="shared" ca="1" si="409"/>
        <v>0.33462005404515133</v>
      </c>
      <c r="BX172" s="52">
        <f t="shared" ca="1" si="410"/>
        <v>0.34146201909489693</v>
      </c>
      <c r="BY172" s="52">
        <f t="shared" ca="1" si="411"/>
        <v>0.33798225011466249</v>
      </c>
      <c r="BZ172" s="52">
        <f t="shared" ca="1" si="412"/>
        <v>0.3280360799643301</v>
      </c>
      <c r="CA172" s="52">
        <f t="shared" ca="1" si="413"/>
        <v>0.310912671776849</v>
      </c>
      <c r="CB172" s="52">
        <f t="shared" ca="1" si="414"/>
        <v>0.28770546594093893</v>
      </c>
      <c r="CC172" s="52">
        <f t="shared" ca="1" si="415"/>
        <v>0.25116120073794129</v>
      </c>
      <c r="CD172" s="52">
        <f t="shared" ca="1" si="416"/>
        <v>0.20008899291015925</v>
      </c>
      <c r="CE172" s="52">
        <f t="shared" ca="1" si="417"/>
        <v>0.14265004573239679</v>
      </c>
      <c r="CF172" s="52">
        <f t="shared" ca="1" si="418"/>
        <v>8.497355974489644E-2</v>
      </c>
      <c r="CG172" s="52">
        <f t="shared" ca="1" si="419"/>
        <v>2.8009866717301629E-2</v>
      </c>
      <c r="CH172" s="52">
        <f t="shared" ca="1" si="420"/>
        <v>-3.0223968844379993E-2</v>
      </c>
      <c r="CI172" s="52">
        <f t="shared" ca="1" si="421"/>
        <v>-9.2540313752608294E-2</v>
      </c>
      <c r="CJ172" s="52">
        <f t="shared" ca="1" si="422"/>
        <v>-0.15476233274826109</v>
      </c>
      <c r="CK172" s="52">
        <f t="shared" ca="1" si="423"/>
        <v>-0.21397553138705261</v>
      </c>
      <c r="CL172" s="52">
        <f t="shared" ca="1" si="424"/>
        <v>-0.27580119133175846</v>
      </c>
      <c r="CM172" s="52">
        <f t="shared" ca="1" si="425"/>
        <v>-0.33533923216013911</v>
      </c>
      <c r="CN172" s="52">
        <f t="shared" ca="1" si="426"/>
        <v>-0.39265035735743697</v>
      </c>
      <c r="CO172" s="52">
        <f t="shared" ca="1" si="427"/>
        <v>-0.44362267693354507</v>
      </c>
      <c r="CP172" s="52">
        <f t="shared" ca="1" si="428"/>
        <v>-0.48288553690297498</v>
      </c>
      <c r="CQ172" s="52">
        <f t="shared" ca="1" si="429"/>
        <v>-0.50343796892482218</v>
      </c>
      <c r="CR172" s="52">
        <f t="shared" ca="1" si="430"/>
        <v>-0.50186054814126269</v>
      </c>
      <c r="CS172" s="52">
        <f t="shared" ca="1" si="431"/>
        <v>-0.47449913722342807</v>
      </c>
      <c r="CT172" s="52">
        <f t="shared" ca="1" si="432"/>
        <v>-0.42715380071932768</v>
      </c>
      <c r="CU172" s="52">
        <f t="shared" ca="1" si="433"/>
        <v>-0.36594223194650483</v>
      </c>
      <c r="CV172" s="52">
        <f t="shared" ca="1" si="434"/>
        <v>-0.29102473775856214</v>
      </c>
      <c r="CW172" s="52">
        <f t="shared" ca="1" si="435"/>
        <v>-0.20696579847079269</v>
      </c>
      <c r="CY172" s="51" t="str">
        <f t="shared" ca="1" si="436"/>
        <v>Slope</v>
      </c>
      <c r="CZ172" s="51" t="str">
        <f t="shared" ca="1" si="437"/>
        <v>Slope</v>
      </c>
      <c r="DA172" s="51" t="str">
        <f t="shared" ca="1" si="438"/>
        <v>Slope</v>
      </c>
      <c r="DB172" s="51" t="str">
        <f t="shared" ca="1" si="439"/>
        <v>Slope</v>
      </c>
      <c r="DC172" s="51" t="str">
        <f t="shared" ca="1" si="440"/>
        <v>Slope</v>
      </c>
      <c r="DD172" s="51" t="str">
        <f t="shared" ca="1" si="441"/>
        <v>Slope</v>
      </c>
      <c r="DE172" s="51" t="str">
        <f t="shared" ca="1" si="442"/>
        <v>Slope</v>
      </c>
      <c r="DF172" s="51" t="str">
        <f t="shared" ca="1" si="443"/>
        <v>Slope</v>
      </c>
      <c r="DG172" s="51" t="str">
        <f t="shared" ca="1" si="444"/>
        <v>Slope</v>
      </c>
      <c r="DH172" s="51" t="str">
        <f t="shared" ca="1" si="445"/>
        <v>Slope</v>
      </c>
      <c r="DI172" s="51" t="str">
        <f t="shared" ca="1" si="446"/>
        <v>Slope</v>
      </c>
      <c r="DJ172" s="51" t="str">
        <f t="shared" ca="1" si="447"/>
        <v>Slope</v>
      </c>
      <c r="DK172" s="51" t="str">
        <f t="shared" ca="1" si="448"/>
        <v>Slope</v>
      </c>
      <c r="DL172" s="51" t="str">
        <f t="shared" ca="1" si="449"/>
        <v>Slope</v>
      </c>
      <c r="DM172" s="51" t="str">
        <f t="shared" ca="1" si="450"/>
        <v>Slope</v>
      </c>
      <c r="DN172" s="51" t="str">
        <f t="shared" ca="1" si="451"/>
        <v>Slope</v>
      </c>
      <c r="DO172" s="51" t="str">
        <f t="shared" ca="1" si="452"/>
        <v>Slope</v>
      </c>
      <c r="DP172" s="51" t="str">
        <f t="shared" ca="1" si="453"/>
        <v>Slope</v>
      </c>
      <c r="DQ172" s="51" t="str">
        <f t="shared" ca="1" si="454"/>
        <v>Slope</v>
      </c>
      <c r="DR172" s="51" t="str">
        <f t="shared" ca="1" si="455"/>
        <v>Slope</v>
      </c>
      <c r="DS172" s="51" t="str">
        <f t="shared" ca="1" si="456"/>
        <v>Slope</v>
      </c>
      <c r="DT172" s="51" t="str">
        <f t="shared" ca="1" si="457"/>
        <v>Slope</v>
      </c>
      <c r="DU172" s="51" t="str">
        <f t="shared" ca="1" si="458"/>
        <v>Slope</v>
      </c>
      <c r="DV172" s="51" t="str">
        <f t="shared" ca="1" si="459"/>
        <v>Slope</v>
      </c>
      <c r="DW172" s="51" t="str">
        <f t="shared" ca="1" si="460"/>
        <v>Slope</v>
      </c>
      <c r="DX172" s="51" t="str">
        <f t="shared" ca="1" si="461"/>
        <v>Slope</v>
      </c>
      <c r="DY172" s="51" t="str">
        <f t="shared" ca="1" si="462"/>
        <v>Slope</v>
      </c>
      <c r="DZ172" s="51" t="str">
        <f t="shared" ca="1" si="463"/>
        <v>Slope</v>
      </c>
      <c r="EA172" s="51" t="str">
        <f t="shared" ca="1" si="464"/>
        <v>Slope</v>
      </c>
      <c r="EB172" s="51" t="str">
        <f t="shared" ca="1" si="465"/>
        <v>Slope</v>
      </c>
      <c r="EC172" s="51" t="str">
        <f t="shared" ca="1" si="466"/>
        <v>Slope</v>
      </c>
      <c r="EE172" s="52">
        <f t="shared" ca="1" si="467"/>
        <v>0.81482126417254364</v>
      </c>
      <c r="EF172" s="52">
        <f t="shared" ca="1" si="468"/>
        <v>0.75382142337414648</v>
      </c>
      <c r="EG172" s="52">
        <f t="shared" ca="1" si="469"/>
        <v>0.71275660901014959</v>
      </c>
      <c r="EH172" s="52">
        <f t="shared" ca="1" si="470"/>
        <v>0.68398508973975458</v>
      </c>
      <c r="EI172" s="52">
        <f t="shared" ca="1" si="471"/>
        <v>0.66550309681859354</v>
      </c>
      <c r="EJ172" s="52">
        <f t="shared" ca="1" si="472"/>
        <v>0.65866113176884789</v>
      </c>
      <c r="EK172" s="52">
        <f t="shared" ca="1" si="473"/>
        <v>0.66214090074908238</v>
      </c>
      <c r="EL172" s="52">
        <f t="shared" ca="1" si="474"/>
        <v>0.67208707089941466</v>
      </c>
      <c r="EM172" s="52">
        <f t="shared" ca="1" si="475"/>
        <v>0.68921047908689581</v>
      </c>
      <c r="EN172" s="52">
        <f t="shared" ca="1" si="476"/>
        <v>0.71241768492280588</v>
      </c>
      <c r="EO172" s="52">
        <f t="shared" ca="1" si="477"/>
        <v>0.74896195012580358</v>
      </c>
      <c r="EP172" s="52">
        <f t="shared" ca="1" si="478"/>
        <v>0.80003415795358557</v>
      </c>
      <c r="EQ172" s="52">
        <f t="shared" ca="1" si="479"/>
        <v>0.857473105131348</v>
      </c>
      <c r="ER172" s="52">
        <f t="shared" ca="1" si="480"/>
        <v>0.9151495911188483</v>
      </c>
      <c r="ES172" s="52">
        <f t="shared" ca="1" si="481"/>
        <v>0.97211328414644316</v>
      </c>
      <c r="ET172" s="52">
        <f t="shared" ca="1" si="482"/>
        <v>0.96965288029187524</v>
      </c>
      <c r="EU172" s="52">
        <f t="shared" ca="1" si="483"/>
        <v>0.90733653538364689</v>
      </c>
      <c r="EV172" s="52">
        <f t="shared" ca="1" si="484"/>
        <v>0.84511451638799406</v>
      </c>
      <c r="EW172" s="52">
        <f t="shared" ca="1" si="485"/>
        <v>0.78590131774920258</v>
      </c>
      <c r="EX172" s="52">
        <f t="shared" ca="1" si="486"/>
        <v>0.72407565780449668</v>
      </c>
      <c r="EY172" s="52">
        <f t="shared" ca="1" si="487"/>
        <v>0.66453761697611613</v>
      </c>
      <c r="EZ172" s="52">
        <f t="shared" ca="1" si="488"/>
        <v>0.60722649177881816</v>
      </c>
      <c r="FA172" s="52">
        <f t="shared" ca="1" si="489"/>
        <v>0.55625417220271012</v>
      </c>
      <c r="FB172" s="52">
        <f t="shared" ca="1" si="490"/>
        <v>0.51699131223328021</v>
      </c>
      <c r="FC172" s="52">
        <f t="shared" ca="1" si="491"/>
        <v>0.49643888021143301</v>
      </c>
      <c r="FD172" s="52">
        <f t="shared" ca="1" si="492"/>
        <v>0.4980163009949925</v>
      </c>
      <c r="FE172" s="52">
        <f t="shared" ca="1" si="493"/>
        <v>0.52537771191282712</v>
      </c>
      <c r="FF172" s="52">
        <f t="shared" ca="1" si="494"/>
        <v>0.57272304841692745</v>
      </c>
      <c r="FG172" s="52">
        <f t="shared" ca="1" si="495"/>
        <v>0.63393461718975042</v>
      </c>
      <c r="FH172" s="52">
        <f t="shared" ca="1" si="496"/>
        <v>0.70885211137769311</v>
      </c>
      <c r="FI172" s="52">
        <f t="shared" ca="1" si="497"/>
        <v>0.79291105066546252</v>
      </c>
      <c r="FK172" s="52">
        <f t="shared" ca="1" si="498"/>
        <v>0.97211328414644316</v>
      </c>
      <c r="FL172" s="59">
        <f t="shared" ca="1" si="499"/>
        <v>14</v>
      </c>
      <c r="FM172" s="59" t="str">
        <f t="shared" ca="1" si="500"/>
        <v>Slope</v>
      </c>
      <c r="FN172" s="52">
        <f t="shared" ca="1" si="501"/>
        <v>0.56666666666666665</v>
      </c>
      <c r="FP172" s="52">
        <f t="shared" ca="1" si="502"/>
        <v>0.6049404213908478</v>
      </c>
      <c r="FQ172" s="52">
        <f t="shared" ca="1" si="503"/>
        <v>0.58460714112471546</v>
      </c>
      <c r="FR172" s="52">
        <f t="shared" ca="1" si="504"/>
        <v>0.55980775855893872</v>
      </c>
      <c r="FS172" s="52">
        <f t="shared" ca="1" si="505"/>
        <v>0.53910614102436261</v>
      </c>
      <c r="FT172" s="52">
        <f t="shared" ca="1" si="506"/>
        <v>0.52183436560619789</v>
      </c>
      <c r="FU172" s="52">
        <f t="shared" ca="1" si="507"/>
        <v>0.50844259947850479</v>
      </c>
      <c r="FV172" s="52">
        <f t="shared" ca="1" si="508"/>
        <v>0.49849141136080521</v>
      </c>
      <c r="FW172" s="52">
        <f t="shared" ca="1" si="509"/>
        <v>0.49069569029980487</v>
      </c>
      <c r="FX172" s="52">
        <f t="shared" ca="1" si="510"/>
        <v>0.48529238191785412</v>
      </c>
      <c r="FY172" s="52">
        <f t="shared" ca="1" si="511"/>
        <v>0.48191700608537974</v>
      </c>
      <c r="FZ172" s="52">
        <f t="shared" ca="1" si="512"/>
        <v>0.48298731670860118</v>
      </c>
      <c r="GA172" s="52">
        <f t="shared" ca="1" si="513"/>
        <v>0.48890027487341736</v>
      </c>
      <c r="GB172" s="52">
        <f t="shared" ca="1" si="514"/>
        <v>0.49693547948822708</v>
      </c>
      <c r="GC172" s="52">
        <f t="shared" ca="1" si="515"/>
        <v>0.50504986370628269</v>
      </c>
      <c r="GD172" s="52">
        <f t="shared" ca="1" si="516"/>
        <v>0.51292665027103657</v>
      </c>
      <c r="GE172" s="52">
        <f t="shared" ca="1" si="517"/>
        <v>0.50099540454173619</v>
      </c>
      <c r="GF172" s="52">
        <f t="shared" ca="1" si="518"/>
        <v>0.46911217846121556</v>
      </c>
      <c r="GG172" s="52">
        <f t="shared" ca="1" si="519"/>
        <v>0.43726039435155356</v>
      </c>
      <c r="GH172" s="52">
        <f t="shared" ca="1" si="520"/>
        <v>0.40641155036084525</v>
      </c>
      <c r="GI172" s="52">
        <f t="shared" ca="1" si="521"/>
        <v>0.37469188593483221</v>
      </c>
      <c r="GJ172" s="52">
        <f t="shared" ca="1" si="522"/>
        <v>0.34373476121426094</v>
      </c>
      <c r="GK172" s="52">
        <f t="shared" ca="1" si="523"/>
        <v>0.31351994170405051</v>
      </c>
      <c r="GL172" s="52">
        <f t="shared" ca="1" si="524"/>
        <v>0.28541805740090337</v>
      </c>
      <c r="GM172" s="52">
        <f t="shared" ca="1" si="525"/>
        <v>0.26121932629998229</v>
      </c>
      <c r="GN172" s="52">
        <f t="shared" ca="1" si="526"/>
        <v>0.24325740451492209</v>
      </c>
      <c r="GO172" s="52">
        <f t="shared" ca="1" si="527"/>
        <v>0.23267210033166413</v>
      </c>
      <c r="GP172" s="52">
        <f t="shared" ca="1" si="528"/>
        <v>0.23068145952649788</v>
      </c>
      <c r="GQ172" s="52">
        <f t="shared" ca="1" si="529"/>
        <v>0.23535212725008689</v>
      </c>
      <c r="GR172" s="52">
        <f t="shared" ca="1" si="530"/>
        <v>0.24464487239658345</v>
      </c>
      <c r="GS172" s="52">
        <f t="shared" ca="1" si="531"/>
        <v>0.25850625934811988</v>
      </c>
      <c r="GT172" s="52">
        <f t="shared" ca="1" si="532"/>
        <v>0.27541479466626528</v>
      </c>
      <c r="GV172" s="52">
        <f t="shared" ca="1" si="533"/>
        <v>0.6049404213908478</v>
      </c>
      <c r="GW172" s="59">
        <f t="shared" ca="1" si="534"/>
        <v>0</v>
      </c>
      <c r="GX172" s="52">
        <f t="shared" ca="1" si="535"/>
        <v>0.81482126417254364</v>
      </c>
      <c r="GY172" s="52" t="str">
        <f t="shared" ca="1" si="536"/>
        <v>Slope</v>
      </c>
      <c r="GZ172" s="52">
        <f t="shared" ca="1" si="537"/>
        <v>1</v>
      </c>
      <c r="HB172" s="58">
        <f t="shared" si="538"/>
        <v>1.6483719646930697E-2</v>
      </c>
      <c r="HC172" s="58"/>
      <c r="HE172" s="52">
        <f t="shared" si="539"/>
        <v>0.9184055877476931</v>
      </c>
      <c r="HF172" s="52">
        <f t="shared" si="540"/>
        <v>0</v>
      </c>
      <c r="HH172" s="52">
        <f t="shared" ca="1" si="541"/>
        <v>0.81482126417254364</v>
      </c>
      <c r="HI172" s="52" t="str">
        <f t="shared" ca="1" si="542"/>
        <v>Slope</v>
      </c>
      <c r="HJ172" s="59">
        <f t="shared" ca="1" si="543"/>
        <v>2</v>
      </c>
      <c r="HK172" s="52">
        <f t="shared" ca="1" si="544"/>
        <v>1</v>
      </c>
      <c r="HL172" s="52">
        <f t="shared" si="545"/>
        <v>0</v>
      </c>
      <c r="HM172" s="52">
        <f t="shared" si="546"/>
        <v>20</v>
      </c>
      <c r="HN172" s="52">
        <f t="shared" si="547"/>
        <v>-20</v>
      </c>
      <c r="HP172" s="52">
        <f t="shared" si="550"/>
        <v>1.31788022816181E-3</v>
      </c>
      <c r="HR172" s="52">
        <f t="shared" si="548"/>
        <v>1.5650744155754523E-4</v>
      </c>
      <c r="HS172">
        <f t="shared" si="549"/>
        <v>1.7899164723159601E-3</v>
      </c>
    </row>
    <row r="173" spans="1:227" x14ac:dyDescent="0.2">
      <c r="A173" s="45">
        <v>135</v>
      </c>
      <c r="B173" s="35">
        <f t="shared" si="391"/>
        <v>1.5509259259259278E-2</v>
      </c>
      <c r="C173" s="28">
        <v>1.6483719646930699</v>
      </c>
      <c r="D173" s="95">
        <v>0</v>
      </c>
      <c r="E173" s="95">
        <v>999999</v>
      </c>
      <c r="F173" s="37">
        <f t="shared" si="379"/>
        <v>166666.5</v>
      </c>
      <c r="G173" s="38">
        <f t="shared" si="382"/>
        <v>0</v>
      </c>
      <c r="H173" s="102">
        <v>20</v>
      </c>
      <c r="I173" s="102">
        <v>2000</v>
      </c>
      <c r="J173" s="28">
        <v>-0.58784242719411905</v>
      </c>
      <c r="K173" s="126">
        <f t="shared" si="383"/>
        <v>-5.8784242719411902E-3</v>
      </c>
      <c r="L173" s="30">
        <f t="shared" si="380"/>
        <v>-5.8784242719411902E-3</v>
      </c>
      <c r="M173" s="101">
        <f t="shared" si="381"/>
        <v>1.6483719646930699</v>
      </c>
      <c r="N173" s="103">
        <f t="shared" si="392"/>
        <v>1.1181071959435944E-3</v>
      </c>
      <c r="AD173" s="52">
        <f t="shared" ca="1" si="393"/>
        <v>0.95222989403392211</v>
      </c>
      <c r="AE173" s="52">
        <f t="shared" ca="1" si="393"/>
        <v>1</v>
      </c>
      <c r="AF173" s="52">
        <f t="shared" ca="1" si="393"/>
        <v>0.95912852278079119</v>
      </c>
      <c r="AG173" s="52">
        <f t="shared" ca="1" si="393"/>
        <v>0.86263763341764177</v>
      </c>
      <c r="AH173" s="52">
        <f t="shared" ca="1" si="394"/>
        <v>0.74499407182209809</v>
      </c>
      <c r="AI173" s="52">
        <f t="shared" ca="1" si="394"/>
        <v>0.6229094735500178</v>
      </c>
      <c r="AJ173" s="52">
        <f t="shared" ca="1" si="394"/>
        <v>0.50420541105544325</v>
      </c>
      <c r="AK173" s="52">
        <f t="shared" ca="1" si="394"/>
        <v>0.40028731609226192</v>
      </c>
      <c r="AL173" s="52">
        <f t="shared" ca="1" si="395"/>
        <v>0.31917389467828772</v>
      </c>
      <c r="AM173" s="52">
        <f t="shared" ca="1" si="395"/>
        <v>0.25459727423128281</v>
      </c>
      <c r="AN173" s="52">
        <f t="shared" ca="1" si="395"/>
        <v>0.19578576885764218</v>
      </c>
      <c r="AO173" s="52">
        <f t="shared" ca="1" si="395"/>
        <v>0.12585280500940171</v>
      </c>
      <c r="AP173" s="52">
        <f t="shared" ca="1" si="396"/>
        <v>1.2213087153246529E-2</v>
      </c>
      <c r="AQ173" s="52">
        <f t="shared" ca="1" si="396"/>
        <v>-0.1467403521904683</v>
      </c>
      <c r="AR173" s="52">
        <f t="shared" ca="1" si="396"/>
        <v>-0.32708332017091218</v>
      </c>
      <c r="AS173" s="52">
        <f t="shared" ca="1" si="396"/>
        <v>-0.49851647721738945</v>
      </c>
      <c r="AT173" s="52">
        <f t="shared" ca="1" si="387"/>
        <v>-0.6433243555265119</v>
      </c>
      <c r="AU173" s="52">
        <f t="shared" ca="1" si="387"/>
        <v>-0.76122393674316779</v>
      </c>
      <c r="AV173" s="52">
        <f t="shared" ca="1" si="387"/>
        <v>-0.84772162672965623</v>
      </c>
      <c r="AW173" s="52">
        <f t="shared" ca="1" si="387"/>
        <v>-0.90096342583370148</v>
      </c>
      <c r="AX173" s="52">
        <f t="shared" ca="1" si="388"/>
        <v>-0.92486302411038102</v>
      </c>
      <c r="AY173" s="52">
        <f t="shared" ca="1" si="388"/>
        <v>-0.92949020508195479</v>
      </c>
      <c r="AZ173" s="52">
        <f t="shared" ca="1" si="388"/>
        <v>-0.91233460418164047</v>
      </c>
      <c r="BA173" s="52">
        <f t="shared" ca="1" si="388"/>
        <v>-0.86521870225040021</v>
      </c>
      <c r="BB173" s="52">
        <f t="shared" ca="1" si="389"/>
        <v>-0.7873319257280883</v>
      </c>
      <c r="BC173" s="52">
        <f t="shared" ca="1" si="389"/>
        <v>-0.67520887562925724</v>
      </c>
      <c r="BD173" s="52">
        <f t="shared" ca="1" si="389"/>
        <v>-0.53541492749616271</v>
      </c>
      <c r="BE173" s="52">
        <f t="shared" ca="1" si="389"/>
        <v>-0.38631341535348307</v>
      </c>
      <c r="BF173" s="52">
        <f t="shared" ca="1" si="390"/>
        <v>-0.23235960689052629</v>
      </c>
      <c r="BG173" s="52">
        <f t="shared" ca="1" si="390"/>
        <v>-7.2463070502616592E-2</v>
      </c>
      <c r="BH173" s="52">
        <f t="shared" ca="1" si="390"/>
        <v>8.6911272546161142E-2</v>
      </c>
      <c r="BJ173" s="52">
        <f t="shared" si="397"/>
        <v>-2.9392121359705952E-4</v>
      </c>
      <c r="BK173" s="52">
        <f t="shared" si="398"/>
        <v>2.8736654185359516E-3</v>
      </c>
      <c r="BL173" s="52">
        <f t="shared" si="399"/>
        <v>1.436832709267976E-4</v>
      </c>
      <c r="BM173" s="52">
        <f t="shared" si="400"/>
        <v>1.436832709267976E-4</v>
      </c>
      <c r="BN173" s="52">
        <f t="shared" si="401"/>
        <v>0</v>
      </c>
      <c r="BO173" s="52">
        <f t="shared" si="402"/>
        <v>0</v>
      </c>
      <c r="BP173" s="52">
        <f t="shared" si="403"/>
        <v>1.7811348830883227E-3</v>
      </c>
      <c r="BQ173" s="52">
        <f t="shared" si="404"/>
        <v>0.05</v>
      </c>
      <c r="BS173" s="52">
        <f t="shared" ca="1" si="405"/>
        <v>0.24630172748959833</v>
      </c>
      <c r="BT173" s="52">
        <f t="shared" ca="1" si="406"/>
        <v>0.28736654185359517</v>
      </c>
      <c r="BU173" s="52">
        <f t="shared" ca="1" si="407"/>
        <v>0.31613806112399023</v>
      </c>
      <c r="BV173" s="52">
        <f t="shared" ca="1" si="408"/>
        <v>0.33462005404515133</v>
      </c>
      <c r="BW173" s="52">
        <f t="shared" ca="1" si="409"/>
        <v>0.34146201909489693</v>
      </c>
      <c r="BX173" s="52">
        <f t="shared" ca="1" si="410"/>
        <v>0.33798225011466249</v>
      </c>
      <c r="BY173" s="52">
        <f t="shared" ca="1" si="411"/>
        <v>0.3280360799643301</v>
      </c>
      <c r="BZ173" s="52">
        <f t="shared" ca="1" si="412"/>
        <v>0.310912671776849</v>
      </c>
      <c r="CA173" s="52">
        <f t="shared" ca="1" si="413"/>
        <v>0.28770546594093893</v>
      </c>
      <c r="CB173" s="52">
        <f t="shared" ca="1" si="414"/>
        <v>0.25116120073794129</v>
      </c>
      <c r="CC173" s="52">
        <f t="shared" ca="1" si="415"/>
        <v>0.20008899291015925</v>
      </c>
      <c r="CD173" s="52">
        <f t="shared" ca="1" si="416"/>
        <v>0.14265004573239679</v>
      </c>
      <c r="CE173" s="52">
        <f t="shared" ca="1" si="417"/>
        <v>8.497355974489644E-2</v>
      </c>
      <c r="CF173" s="52">
        <f t="shared" ca="1" si="418"/>
        <v>2.8009866717301629E-2</v>
      </c>
      <c r="CG173" s="52">
        <f t="shared" ca="1" si="419"/>
        <v>-3.0223968844379993E-2</v>
      </c>
      <c r="CH173" s="52">
        <f t="shared" ca="1" si="420"/>
        <v>-9.2540313752608294E-2</v>
      </c>
      <c r="CI173" s="52">
        <f t="shared" ca="1" si="421"/>
        <v>-0.15476233274826109</v>
      </c>
      <c r="CJ173" s="52">
        <f t="shared" ca="1" si="422"/>
        <v>-0.21397553138705261</v>
      </c>
      <c r="CK173" s="52">
        <f t="shared" ca="1" si="423"/>
        <v>-0.27580119133175846</v>
      </c>
      <c r="CL173" s="52">
        <f t="shared" ca="1" si="424"/>
        <v>-0.33533923216013911</v>
      </c>
      <c r="CM173" s="52">
        <f t="shared" ca="1" si="425"/>
        <v>-0.39265035735743697</v>
      </c>
      <c r="CN173" s="52">
        <f t="shared" ca="1" si="426"/>
        <v>-0.44362267693354507</v>
      </c>
      <c r="CO173" s="52">
        <f t="shared" ca="1" si="427"/>
        <v>-0.48288553690297498</v>
      </c>
      <c r="CP173" s="52">
        <f t="shared" ca="1" si="428"/>
        <v>-0.50343796892482218</v>
      </c>
      <c r="CQ173" s="52">
        <f t="shared" ca="1" si="429"/>
        <v>-0.50186054814126269</v>
      </c>
      <c r="CR173" s="52">
        <f t="shared" ca="1" si="430"/>
        <v>-0.47449913722342807</v>
      </c>
      <c r="CS173" s="52">
        <f t="shared" ca="1" si="431"/>
        <v>-0.42715380071932768</v>
      </c>
      <c r="CT173" s="52">
        <f t="shared" ca="1" si="432"/>
        <v>-0.36594223194650483</v>
      </c>
      <c r="CU173" s="52">
        <f t="shared" ca="1" si="433"/>
        <v>-0.29102473775856214</v>
      </c>
      <c r="CV173" s="52">
        <f t="shared" ca="1" si="434"/>
        <v>-0.20696579847079269</v>
      </c>
      <c r="CW173" s="52">
        <f t="shared" ca="1" si="435"/>
        <v>-0.12384184227595427</v>
      </c>
      <c r="CY173" s="51" t="str">
        <f t="shared" ca="1" si="436"/>
        <v>Slope</v>
      </c>
      <c r="CZ173" s="51" t="str">
        <f t="shared" ca="1" si="437"/>
        <v>Slope</v>
      </c>
      <c r="DA173" s="51" t="str">
        <f t="shared" ca="1" si="438"/>
        <v>Slope</v>
      </c>
      <c r="DB173" s="51" t="str">
        <f t="shared" ca="1" si="439"/>
        <v>Slope</v>
      </c>
      <c r="DC173" s="51" t="str">
        <f t="shared" ca="1" si="440"/>
        <v>Slope</v>
      </c>
      <c r="DD173" s="51" t="str">
        <f t="shared" ca="1" si="441"/>
        <v>Slope</v>
      </c>
      <c r="DE173" s="51" t="str">
        <f t="shared" ca="1" si="442"/>
        <v>Slope</v>
      </c>
      <c r="DF173" s="51" t="str">
        <f t="shared" ca="1" si="443"/>
        <v>Slope</v>
      </c>
      <c r="DG173" s="51" t="str">
        <f t="shared" ca="1" si="444"/>
        <v>Slope</v>
      </c>
      <c r="DH173" s="51" t="str">
        <f t="shared" ca="1" si="445"/>
        <v>Slope</v>
      </c>
      <c r="DI173" s="51" t="str">
        <f t="shared" ca="1" si="446"/>
        <v>Slope</v>
      </c>
      <c r="DJ173" s="51" t="str">
        <f t="shared" ca="1" si="447"/>
        <v>Slope</v>
      </c>
      <c r="DK173" s="51" t="str">
        <f t="shared" ca="1" si="448"/>
        <v>Slope</v>
      </c>
      <c r="DL173" s="51" t="str">
        <f t="shared" ca="1" si="449"/>
        <v>Slope</v>
      </c>
      <c r="DM173" s="51" t="str">
        <f t="shared" ca="1" si="450"/>
        <v>Slope</v>
      </c>
      <c r="DN173" s="51" t="str">
        <f t="shared" ca="1" si="451"/>
        <v>Slope</v>
      </c>
      <c r="DO173" s="51" t="str">
        <f t="shared" ca="1" si="452"/>
        <v>Slope</v>
      </c>
      <c r="DP173" s="51" t="str">
        <f t="shared" ca="1" si="453"/>
        <v>Slope</v>
      </c>
      <c r="DQ173" s="51" t="str">
        <f t="shared" ca="1" si="454"/>
        <v>Slope</v>
      </c>
      <c r="DR173" s="51" t="str">
        <f t="shared" ca="1" si="455"/>
        <v>Slope</v>
      </c>
      <c r="DS173" s="51" t="str">
        <f t="shared" ca="1" si="456"/>
        <v>Slope</v>
      </c>
      <c r="DT173" s="51" t="str">
        <f t="shared" ca="1" si="457"/>
        <v>Slope</v>
      </c>
      <c r="DU173" s="51" t="str">
        <f t="shared" ca="1" si="458"/>
        <v>Slope</v>
      </c>
      <c r="DV173" s="51" t="str">
        <f t="shared" ca="1" si="459"/>
        <v>Slope</v>
      </c>
      <c r="DW173" s="51" t="str">
        <f t="shared" ca="1" si="460"/>
        <v>Slope</v>
      </c>
      <c r="DX173" s="51" t="str">
        <f t="shared" ca="1" si="461"/>
        <v>Slope</v>
      </c>
      <c r="DY173" s="51" t="str">
        <f t="shared" ca="1" si="462"/>
        <v>Slope</v>
      </c>
      <c r="DZ173" s="51" t="str">
        <f t="shared" ca="1" si="463"/>
        <v>Slope</v>
      </c>
      <c r="EA173" s="51" t="str">
        <f t="shared" ca="1" si="464"/>
        <v>Slope</v>
      </c>
      <c r="EB173" s="51" t="str">
        <f t="shared" ca="1" si="465"/>
        <v>Slope</v>
      </c>
      <c r="EC173" s="51" t="str">
        <f t="shared" ca="1" si="466"/>
        <v>Slope</v>
      </c>
      <c r="EE173" s="52">
        <f t="shared" ca="1" si="467"/>
        <v>0.75384195578132851</v>
      </c>
      <c r="EF173" s="52">
        <f t="shared" ca="1" si="468"/>
        <v>0.71277714141733162</v>
      </c>
      <c r="EG173" s="52">
        <f t="shared" ca="1" si="469"/>
        <v>0.68400562214693661</v>
      </c>
      <c r="EH173" s="52">
        <f t="shared" ca="1" si="470"/>
        <v>0.66552362922577546</v>
      </c>
      <c r="EI173" s="52">
        <f t="shared" ca="1" si="471"/>
        <v>0.6586816641760298</v>
      </c>
      <c r="EJ173" s="52">
        <f t="shared" ca="1" si="472"/>
        <v>0.6621614331562643</v>
      </c>
      <c r="EK173" s="52">
        <f t="shared" ca="1" si="473"/>
        <v>0.67210760330659669</v>
      </c>
      <c r="EL173" s="52">
        <f t="shared" ca="1" si="474"/>
        <v>0.68923101149407784</v>
      </c>
      <c r="EM173" s="52">
        <f t="shared" ca="1" si="475"/>
        <v>0.71243821732998791</v>
      </c>
      <c r="EN173" s="52">
        <f t="shared" ca="1" si="476"/>
        <v>0.74898248253298549</v>
      </c>
      <c r="EO173" s="52">
        <f t="shared" ca="1" si="477"/>
        <v>0.80005469036076748</v>
      </c>
      <c r="EP173" s="52">
        <f t="shared" ca="1" si="478"/>
        <v>0.85749363753853003</v>
      </c>
      <c r="EQ173" s="52">
        <f t="shared" ca="1" si="479"/>
        <v>0.91517012352603033</v>
      </c>
      <c r="ER173" s="52">
        <f t="shared" ca="1" si="480"/>
        <v>0.97213381655362519</v>
      </c>
      <c r="ES173" s="52">
        <f t="shared" ca="1" si="481"/>
        <v>0.96963234788469321</v>
      </c>
      <c r="ET173" s="52">
        <f t="shared" ca="1" si="482"/>
        <v>0.90731600297646486</v>
      </c>
      <c r="EU173" s="52">
        <f t="shared" ca="1" si="483"/>
        <v>0.84509398398081215</v>
      </c>
      <c r="EV173" s="52">
        <f t="shared" ca="1" si="484"/>
        <v>0.78588078534202066</v>
      </c>
      <c r="EW173" s="52">
        <f t="shared" ca="1" si="485"/>
        <v>0.72405512539731476</v>
      </c>
      <c r="EX173" s="52">
        <f t="shared" ca="1" si="486"/>
        <v>0.6645170845689341</v>
      </c>
      <c r="EY173" s="52">
        <f t="shared" ca="1" si="487"/>
        <v>0.60720595937163624</v>
      </c>
      <c r="EZ173" s="52">
        <f t="shared" ca="1" si="488"/>
        <v>0.55623363979552809</v>
      </c>
      <c r="FA173" s="52">
        <f t="shared" ca="1" si="489"/>
        <v>0.51697077982609829</v>
      </c>
      <c r="FB173" s="52">
        <f t="shared" ca="1" si="490"/>
        <v>0.49641834780425098</v>
      </c>
      <c r="FC173" s="52">
        <f t="shared" ca="1" si="491"/>
        <v>0.49799576858781047</v>
      </c>
      <c r="FD173" s="52">
        <f t="shared" ca="1" si="492"/>
        <v>0.52535717950564509</v>
      </c>
      <c r="FE173" s="52">
        <f t="shared" ca="1" si="493"/>
        <v>0.57270251600974553</v>
      </c>
      <c r="FF173" s="52">
        <f t="shared" ca="1" si="494"/>
        <v>0.63391408478256839</v>
      </c>
      <c r="FG173" s="52">
        <f t="shared" ca="1" si="495"/>
        <v>0.70883157897051108</v>
      </c>
      <c r="FH173" s="52">
        <f t="shared" ca="1" si="496"/>
        <v>0.7928905182582805</v>
      </c>
      <c r="FI173" s="52">
        <f t="shared" ca="1" si="497"/>
        <v>0.87601447445311897</v>
      </c>
      <c r="FK173" s="52">
        <f t="shared" ca="1" si="498"/>
        <v>0.97213381655362519</v>
      </c>
      <c r="FL173" s="59">
        <f t="shared" ca="1" si="499"/>
        <v>13</v>
      </c>
      <c r="FM173" s="59" t="str">
        <f t="shared" ca="1" si="500"/>
        <v>Slope</v>
      </c>
      <c r="FN173" s="52">
        <f t="shared" ca="1" si="501"/>
        <v>0.6</v>
      </c>
      <c r="FP173" s="52">
        <f t="shared" ca="1" si="502"/>
        <v>0.58461398526044284</v>
      </c>
      <c r="FQ173" s="52">
        <f t="shared" ca="1" si="503"/>
        <v>0.57092571380577717</v>
      </c>
      <c r="FR173" s="52">
        <f t="shared" ca="1" si="504"/>
        <v>0.55022409627120106</v>
      </c>
      <c r="FS173" s="52">
        <f t="shared" ca="1" si="505"/>
        <v>0.53295232085303623</v>
      </c>
      <c r="FT173" s="52">
        <f t="shared" ca="1" si="506"/>
        <v>0.51956055472534324</v>
      </c>
      <c r="FU173" s="52">
        <f t="shared" ca="1" si="507"/>
        <v>0.50960936660764355</v>
      </c>
      <c r="FV173" s="52">
        <f t="shared" ca="1" si="508"/>
        <v>0.50181364554664332</v>
      </c>
      <c r="FW173" s="52">
        <f t="shared" ca="1" si="509"/>
        <v>0.49641033716469263</v>
      </c>
      <c r="FX173" s="52">
        <f t="shared" ca="1" si="510"/>
        <v>0.49303496133221814</v>
      </c>
      <c r="FY173" s="52">
        <f t="shared" ca="1" si="511"/>
        <v>0.49410527195543963</v>
      </c>
      <c r="FZ173" s="52">
        <f t="shared" ca="1" si="512"/>
        <v>0.50001823012025581</v>
      </c>
      <c r="GA173" s="52">
        <f t="shared" ca="1" si="513"/>
        <v>0.50805343473506559</v>
      </c>
      <c r="GB173" s="52">
        <f t="shared" ca="1" si="514"/>
        <v>0.51616781895312114</v>
      </c>
      <c r="GC173" s="52">
        <f t="shared" ca="1" si="515"/>
        <v>0.52404460551787502</v>
      </c>
      <c r="GD173" s="52">
        <f t="shared" ca="1" si="516"/>
        <v>0.51209967151711999</v>
      </c>
      <c r="GE173" s="52">
        <f t="shared" ca="1" si="517"/>
        <v>0.48021644543659936</v>
      </c>
      <c r="GF173" s="52">
        <f t="shared" ca="1" si="518"/>
        <v>0.44836466132693731</v>
      </c>
      <c r="GG173" s="52">
        <f t="shared" ca="1" si="519"/>
        <v>0.41751581733622911</v>
      </c>
      <c r="GH173" s="52">
        <f t="shared" ca="1" si="520"/>
        <v>0.38579615291021602</v>
      </c>
      <c r="GI173" s="52">
        <f t="shared" ca="1" si="521"/>
        <v>0.35483902818964469</v>
      </c>
      <c r="GJ173" s="52">
        <f t="shared" ca="1" si="522"/>
        <v>0.32462420867943431</v>
      </c>
      <c r="GK173" s="52">
        <f t="shared" ca="1" si="523"/>
        <v>0.29652232437628712</v>
      </c>
      <c r="GL173" s="52">
        <f t="shared" ca="1" si="524"/>
        <v>0.27232359327536609</v>
      </c>
      <c r="GM173" s="52">
        <f t="shared" ca="1" si="525"/>
        <v>0.25436167149030586</v>
      </c>
      <c r="GN173" s="52">
        <f t="shared" ca="1" si="526"/>
        <v>0.24377636730704791</v>
      </c>
      <c r="GO173" s="52">
        <f t="shared" ca="1" si="527"/>
        <v>0.24178572650188168</v>
      </c>
      <c r="GP173" s="52">
        <f t="shared" ca="1" si="528"/>
        <v>0.24645639422547072</v>
      </c>
      <c r="GQ173" s="52">
        <f t="shared" ca="1" si="529"/>
        <v>0.25574913937196725</v>
      </c>
      <c r="GR173" s="52">
        <f t="shared" ca="1" si="530"/>
        <v>0.26961052632350369</v>
      </c>
      <c r="GS173" s="52">
        <f t="shared" ca="1" si="531"/>
        <v>0.28651906164164903</v>
      </c>
      <c r="GT173" s="52">
        <f t="shared" ca="1" si="532"/>
        <v>0.30311593592881741</v>
      </c>
      <c r="GV173" s="52">
        <f t="shared" ca="1" si="533"/>
        <v>0.58461398526044284</v>
      </c>
      <c r="GW173" s="59">
        <f t="shared" ca="1" si="534"/>
        <v>0</v>
      </c>
      <c r="GX173" s="52">
        <f t="shared" ca="1" si="535"/>
        <v>0.75384195578132851</v>
      </c>
      <c r="GY173" s="52" t="str">
        <f t="shared" ca="1" si="536"/>
        <v>Slope</v>
      </c>
      <c r="GZ173" s="52">
        <f t="shared" ca="1" si="537"/>
        <v>1</v>
      </c>
      <c r="HB173" s="58">
        <f t="shared" si="538"/>
        <v>5.8784242719411902E-3</v>
      </c>
      <c r="HC173" s="58"/>
      <c r="HE173" s="52">
        <f t="shared" si="539"/>
        <v>0.97090179985389113</v>
      </c>
      <c r="HF173" s="52">
        <f t="shared" si="540"/>
        <v>0</v>
      </c>
      <c r="HH173" s="52">
        <f t="shared" ca="1" si="541"/>
        <v>0.75384195578132851</v>
      </c>
      <c r="HI173" s="52" t="str">
        <f t="shared" ca="1" si="542"/>
        <v>Slope</v>
      </c>
      <c r="HJ173" s="59">
        <f t="shared" ca="1" si="543"/>
        <v>2</v>
      </c>
      <c r="HK173" s="52">
        <f t="shared" ca="1" si="544"/>
        <v>1</v>
      </c>
      <c r="HL173" s="52">
        <f t="shared" si="545"/>
        <v>0</v>
      </c>
      <c r="HM173" s="52">
        <f t="shared" si="546"/>
        <v>20</v>
      </c>
      <c r="HN173" s="52">
        <f t="shared" si="547"/>
        <v>-20</v>
      </c>
      <c r="HP173" s="52">
        <f t="shared" si="550"/>
        <v>1.1181071959435944E-3</v>
      </c>
      <c r="HR173" s="52">
        <f t="shared" si="548"/>
        <v>1.539368167439561E-4</v>
      </c>
      <c r="HS173">
        <f t="shared" si="549"/>
        <v>1.7811348830883227E-3</v>
      </c>
    </row>
    <row r="174" spans="1:227" x14ac:dyDescent="0.2">
      <c r="A174" s="45">
        <v>136</v>
      </c>
      <c r="B174" s="35">
        <f t="shared" si="391"/>
        <v>1.5625000000000017E-2</v>
      </c>
      <c r="C174" s="28">
        <v>-0.58784242719411905</v>
      </c>
      <c r="D174" s="95">
        <v>0</v>
      </c>
      <c r="E174" s="95">
        <v>999999</v>
      </c>
      <c r="F174" s="37">
        <f t="shared" si="379"/>
        <v>166666.5</v>
      </c>
      <c r="G174" s="38">
        <f t="shared" si="382"/>
        <v>0</v>
      </c>
      <c r="H174" s="102">
        <v>20</v>
      </c>
      <c r="I174" s="102">
        <v>2000</v>
      </c>
      <c r="J174" s="28">
        <v>-1.83299869298935</v>
      </c>
      <c r="K174" s="126">
        <f t="shared" si="383"/>
        <v>-1.8329986929893502E-2</v>
      </c>
      <c r="L174" s="30">
        <f t="shared" si="380"/>
        <v>-1.8329986929893502E-2</v>
      </c>
      <c r="M174" s="101">
        <f t="shared" si="381"/>
        <v>-0.58784242719411905</v>
      </c>
      <c r="N174" s="103">
        <f t="shared" si="392"/>
        <v>6.2257813289761559E-4</v>
      </c>
      <c r="AD174" s="52">
        <f t="shared" ca="1" si="393"/>
        <v>0.95912852278079086</v>
      </c>
      <c r="AE174" s="52">
        <f t="shared" ca="1" si="393"/>
        <v>1.0000000000000002</v>
      </c>
      <c r="AF174" s="52">
        <f t="shared" ca="1" si="393"/>
        <v>0.96214892665107432</v>
      </c>
      <c r="AG174" s="52">
        <f t="shared" ca="1" si="393"/>
        <v>0.87143129678166853</v>
      </c>
      <c r="AH174" s="52">
        <f t="shared" ca="1" si="394"/>
        <v>0.75913288820913871</v>
      </c>
      <c r="AI174" s="52">
        <f t="shared" ca="1" si="394"/>
        <v>0.64048767367113735</v>
      </c>
      <c r="AJ174" s="52">
        <f t="shared" ca="1" si="394"/>
        <v>0.52640006066963729</v>
      </c>
      <c r="AK174" s="52">
        <f t="shared" ca="1" si="394"/>
        <v>0.42636158305320787</v>
      </c>
      <c r="AL174" s="52">
        <f t="shared" ca="1" si="395"/>
        <v>0.34205082044641666</v>
      </c>
      <c r="AM174" s="52">
        <f t="shared" ca="1" si="395"/>
        <v>0.27367032017744741</v>
      </c>
      <c r="AN174" s="52">
        <f t="shared" ca="1" si="395"/>
        <v>0.21320058512454904</v>
      </c>
      <c r="AO174" s="52">
        <f t="shared" ca="1" si="395"/>
        <v>0.12472394472454637</v>
      </c>
      <c r="AP174" s="52">
        <f t="shared" ca="1" si="396"/>
        <v>-1.2319453667310742E-2</v>
      </c>
      <c r="AQ174" s="52">
        <f t="shared" ca="1" si="396"/>
        <v>-0.18410863428887939</v>
      </c>
      <c r="AR174" s="52">
        <f t="shared" ca="1" si="396"/>
        <v>-0.35705753030095372</v>
      </c>
      <c r="AS174" s="52">
        <f t="shared" ca="1" si="396"/>
        <v>-0.51158019102567576</v>
      </c>
      <c r="AT174" s="52">
        <f t="shared" ca="1" si="387"/>
        <v>-0.64426491804709385</v>
      </c>
      <c r="AU174" s="52">
        <f t="shared" ca="1" si="387"/>
        <v>-0.75364769701900847</v>
      </c>
      <c r="AV174" s="52">
        <f t="shared" ca="1" si="387"/>
        <v>-0.83727824192784917</v>
      </c>
      <c r="AW174" s="52">
        <f t="shared" ca="1" si="387"/>
        <v>-0.89193168372685783</v>
      </c>
      <c r="AX174" s="52">
        <f t="shared" ca="1" si="388"/>
        <v>-0.92302642416120839</v>
      </c>
      <c r="AY174" s="52">
        <f t="shared" ca="1" si="388"/>
        <v>-0.93177489074225384</v>
      </c>
      <c r="AZ174" s="52">
        <f t="shared" ca="1" si="388"/>
        <v>-0.91636613359594388</v>
      </c>
      <c r="BA174" s="52">
        <f t="shared" ca="1" si="388"/>
        <v>-0.87247313347104927</v>
      </c>
      <c r="BB174" s="52">
        <f t="shared" ca="1" si="389"/>
        <v>-0.79103796502940515</v>
      </c>
      <c r="BC174" s="52">
        <f t="shared" ca="1" si="389"/>
        <v>-0.67498300504478759</v>
      </c>
      <c r="BD174" s="52">
        <f t="shared" ca="1" si="389"/>
        <v>-0.54146989945668644</v>
      </c>
      <c r="BE174" s="52">
        <f t="shared" ca="1" si="389"/>
        <v>-0.39277829770561656</v>
      </c>
      <c r="BF174" s="52">
        <f t="shared" ca="1" si="390"/>
        <v>-0.22546860181262668</v>
      </c>
      <c r="BG174" s="52">
        <f t="shared" ca="1" si="390"/>
        <v>-4.892168370880827E-2</v>
      </c>
      <c r="BH174" s="52">
        <f t="shared" ca="1" si="390"/>
        <v>0.117730225354176</v>
      </c>
      <c r="BJ174" s="52">
        <f t="shared" si="397"/>
        <v>-9.1649934649467506E-4</v>
      </c>
      <c r="BK174" s="52">
        <f t="shared" si="398"/>
        <v>3.161380611239903E-3</v>
      </c>
      <c r="BL174" s="52">
        <f t="shared" si="399"/>
        <v>1.5806903056199512E-4</v>
      </c>
      <c r="BM174" s="52">
        <f t="shared" si="400"/>
        <v>1.5806903056199512E-4</v>
      </c>
      <c r="BN174" s="52">
        <f t="shared" si="401"/>
        <v>0</v>
      </c>
      <c r="BO174" s="52">
        <f t="shared" si="402"/>
        <v>0</v>
      </c>
      <c r="BP174" s="52">
        <f t="shared" si="403"/>
        <v>1.8023110329747401E-3</v>
      </c>
      <c r="BQ174" s="52">
        <f t="shared" si="404"/>
        <v>0.05</v>
      </c>
      <c r="BS174" s="52">
        <f t="shared" ca="1" si="405"/>
        <v>0.28736654185359517</v>
      </c>
      <c r="BT174" s="52">
        <f t="shared" ca="1" si="406"/>
        <v>0.31613806112399023</v>
      </c>
      <c r="BU174" s="52">
        <f t="shared" ca="1" si="407"/>
        <v>0.33462005404515133</v>
      </c>
      <c r="BV174" s="52">
        <f t="shared" ca="1" si="408"/>
        <v>0.34146201909489693</v>
      </c>
      <c r="BW174" s="52">
        <f t="shared" ca="1" si="409"/>
        <v>0.33798225011466249</v>
      </c>
      <c r="BX174" s="52">
        <f t="shared" ca="1" si="410"/>
        <v>0.3280360799643301</v>
      </c>
      <c r="BY174" s="52">
        <f t="shared" ca="1" si="411"/>
        <v>0.310912671776849</v>
      </c>
      <c r="BZ174" s="52">
        <f t="shared" ca="1" si="412"/>
        <v>0.28770546594093893</v>
      </c>
      <c r="CA174" s="52">
        <f t="shared" ca="1" si="413"/>
        <v>0.25116120073794129</v>
      </c>
      <c r="CB174" s="52">
        <f t="shared" ca="1" si="414"/>
        <v>0.20008899291015925</v>
      </c>
      <c r="CC174" s="52">
        <f t="shared" ca="1" si="415"/>
        <v>0.14265004573239679</v>
      </c>
      <c r="CD174" s="52">
        <f t="shared" ca="1" si="416"/>
        <v>8.497355974489644E-2</v>
      </c>
      <c r="CE174" s="52">
        <f t="shared" ca="1" si="417"/>
        <v>2.8009866717301629E-2</v>
      </c>
      <c r="CF174" s="52">
        <f t="shared" ca="1" si="418"/>
        <v>-3.0223968844379993E-2</v>
      </c>
      <c r="CG174" s="52">
        <f t="shared" ca="1" si="419"/>
        <v>-9.2540313752608294E-2</v>
      </c>
      <c r="CH174" s="52">
        <f t="shared" ca="1" si="420"/>
        <v>-0.15476233274826109</v>
      </c>
      <c r="CI174" s="52">
        <f t="shared" ca="1" si="421"/>
        <v>-0.21397553138705261</v>
      </c>
      <c r="CJ174" s="52">
        <f t="shared" ca="1" si="422"/>
        <v>-0.27580119133175846</v>
      </c>
      <c r="CK174" s="52">
        <f t="shared" ca="1" si="423"/>
        <v>-0.33533923216013911</v>
      </c>
      <c r="CL174" s="52">
        <f t="shared" ca="1" si="424"/>
        <v>-0.39265035735743697</v>
      </c>
      <c r="CM174" s="52">
        <f t="shared" ca="1" si="425"/>
        <v>-0.44362267693354507</v>
      </c>
      <c r="CN174" s="52">
        <f t="shared" ca="1" si="426"/>
        <v>-0.48288553690297498</v>
      </c>
      <c r="CO174" s="52">
        <f t="shared" ca="1" si="427"/>
        <v>-0.50343796892482218</v>
      </c>
      <c r="CP174" s="52">
        <f t="shared" ca="1" si="428"/>
        <v>-0.50186054814126269</v>
      </c>
      <c r="CQ174" s="52">
        <f t="shared" ca="1" si="429"/>
        <v>-0.47449913722342807</v>
      </c>
      <c r="CR174" s="52">
        <f t="shared" ca="1" si="430"/>
        <v>-0.42715380071932768</v>
      </c>
      <c r="CS174" s="52">
        <f t="shared" ca="1" si="431"/>
        <v>-0.36594223194650483</v>
      </c>
      <c r="CT174" s="52">
        <f t="shared" ca="1" si="432"/>
        <v>-0.29102473775856214</v>
      </c>
      <c r="CU174" s="52">
        <f t="shared" ca="1" si="433"/>
        <v>-0.20696579847079269</v>
      </c>
      <c r="CV174" s="52">
        <f t="shared" ca="1" si="434"/>
        <v>-0.12384184227595427</v>
      </c>
      <c r="CW174" s="52">
        <f t="shared" ca="1" si="435"/>
        <v>-4.9807640915406175E-2</v>
      </c>
      <c r="CY174" s="51" t="str">
        <f t="shared" ca="1" si="436"/>
        <v>Slope</v>
      </c>
      <c r="CZ174" s="51" t="str">
        <f t="shared" ca="1" si="437"/>
        <v>Slope</v>
      </c>
      <c r="DA174" s="51" t="str">
        <f t="shared" ca="1" si="438"/>
        <v>Slope</v>
      </c>
      <c r="DB174" s="51" t="str">
        <f t="shared" ca="1" si="439"/>
        <v>Slope</v>
      </c>
      <c r="DC174" s="51" t="str">
        <f t="shared" ca="1" si="440"/>
        <v>Slope</v>
      </c>
      <c r="DD174" s="51" t="str">
        <f t="shared" ca="1" si="441"/>
        <v>Slope</v>
      </c>
      <c r="DE174" s="51" t="str">
        <f t="shared" ca="1" si="442"/>
        <v>Slope</v>
      </c>
      <c r="DF174" s="51" t="str">
        <f t="shared" ca="1" si="443"/>
        <v>Slope</v>
      </c>
      <c r="DG174" s="51" t="str">
        <f t="shared" ca="1" si="444"/>
        <v>Slope</v>
      </c>
      <c r="DH174" s="51" t="str">
        <f t="shared" ca="1" si="445"/>
        <v>Slope</v>
      </c>
      <c r="DI174" s="51" t="str">
        <f t="shared" ca="1" si="446"/>
        <v>Slope</v>
      </c>
      <c r="DJ174" s="51" t="str">
        <f t="shared" ca="1" si="447"/>
        <v>Slope</v>
      </c>
      <c r="DK174" s="51" t="str">
        <f t="shared" ca="1" si="448"/>
        <v>Slope</v>
      </c>
      <c r="DL174" s="51" t="str">
        <f t="shared" ca="1" si="449"/>
        <v>Slope</v>
      </c>
      <c r="DM174" s="51" t="str">
        <f t="shared" ca="1" si="450"/>
        <v>Slope</v>
      </c>
      <c r="DN174" s="51" t="str">
        <f t="shared" ca="1" si="451"/>
        <v>Slope</v>
      </c>
      <c r="DO174" s="51" t="str">
        <f t="shared" ca="1" si="452"/>
        <v>Slope</v>
      </c>
      <c r="DP174" s="51" t="str">
        <f t="shared" ca="1" si="453"/>
        <v>Slope</v>
      </c>
      <c r="DQ174" s="51" t="str">
        <f t="shared" ca="1" si="454"/>
        <v>Slope</v>
      </c>
      <c r="DR174" s="51" t="str">
        <f t="shared" ca="1" si="455"/>
        <v>Slope</v>
      </c>
      <c r="DS174" s="51" t="str">
        <f t="shared" ca="1" si="456"/>
        <v>Slope</v>
      </c>
      <c r="DT174" s="51" t="str">
        <f t="shared" ca="1" si="457"/>
        <v>Slope</v>
      </c>
      <c r="DU174" s="51" t="str">
        <f t="shared" ca="1" si="458"/>
        <v>Slope</v>
      </c>
      <c r="DV174" s="51" t="str">
        <f t="shared" ca="1" si="459"/>
        <v>Slope</v>
      </c>
      <c r="DW174" s="51" t="str">
        <f t="shared" ca="1" si="460"/>
        <v>Slope</v>
      </c>
      <c r="DX174" s="51" t="str">
        <f t="shared" ca="1" si="461"/>
        <v>Slope</v>
      </c>
      <c r="DY174" s="51" t="str">
        <f t="shared" ca="1" si="462"/>
        <v>Slope</v>
      </c>
      <c r="DZ174" s="51" t="str">
        <f t="shared" ca="1" si="463"/>
        <v>Slope</v>
      </c>
      <c r="EA174" s="51" t="str">
        <f t="shared" ca="1" si="464"/>
        <v>Slope</v>
      </c>
      <c r="EB174" s="51" t="str">
        <f t="shared" ca="1" si="465"/>
        <v>Slope</v>
      </c>
      <c r="EC174" s="51" t="str">
        <f t="shared" ca="1" si="466"/>
        <v>Slope</v>
      </c>
      <c r="EE174" s="52">
        <f t="shared" ca="1" si="467"/>
        <v>0.71279152717696681</v>
      </c>
      <c r="EF174" s="52">
        <f t="shared" ca="1" si="468"/>
        <v>0.68402000790657169</v>
      </c>
      <c r="EG174" s="52">
        <f t="shared" ca="1" si="469"/>
        <v>0.66553801498541065</v>
      </c>
      <c r="EH174" s="52">
        <f t="shared" ca="1" si="470"/>
        <v>0.65869604993566511</v>
      </c>
      <c r="EI174" s="52">
        <f t="shared" ca="1" si="471"/>
        <v>0.66217581891589949</v>
      </c>
      <c r="EJ174" s="52">
        <f t="shared" ca="1" si="472"/>
        <v>0.67212198906623188</v>
      </c>
      <c r="EK174" s="52">
        <f t="shared" ca="1" si="473"/>
        <v>0.68924539725371292</v>
      </c>
      <c r="EL174" s="52">
        <f t="shared" ca="1" si="474"/>
        <v>0.71245260308962299</v>
      </c>
      <c r="EM174" s="52">
        <f t="shared" ca="1" si="475"/>
        <v>0.74899686829262069</v>
      </c>
      <c r="EN174" s="52">
        <f t="shared" ca="1" si="476"/>
        <v>0.80006907612040279</v>
      </c>
      <c r="EO174" s="52">
        <f t="shared" ca="1" si="477"/>
        <v>0.85750802329816522</v>
      </c>
      <c r="EP174" s="52">
        <f t="shared" ca="1" si="478"/>
        <v>0.91518450928566553</v>
      </c>
      <c r="EQ174" s="52">
        <f t="shared" ca="1" si="479"/>
        <v>0.97214820231326038</v>
      </c>
      <c r="ER174" s="52">
        <f t="shared" ca="1" si="480"/>
        <v>0.96961796212505802</v>
      </c>
      <c r="ES174" s="52">
        <f t="shared" ca="1" si="481"/>
        <v>0.90730161721682967</v>
      </c>
      <c r="ET174" s="52">
        <f t="shared" ca="1" si="482"/>
        <v>0.84507959822117695</v>
      </c>
      <c r="EU174" s="52">
        <f t="shared" ca="1" si="483"/>
        <v>0.78586639958238536</v>
      </c>
      <c r="EV174" s="52">
        <f t="shared" ca="1" si="484"/>
        <v>0.72404073963767956</v>
      </c>
      <c r="EW174" s="52">
        <f t="shared" ca="1" si="485"/>
        <v>0.66450269880929891</v>
      </c>
      <c r="EX174" s="52">
        <f t="shared" ca="1" si="486"/>
        <v>0.60719157361200105</v>
      </c>
      <c r="EY174" s="52">
        <f t="shared" ca="1" si="487"/>
        <v>0.55621925403589301</v>
      </c>
      <c r="EZ174" s="52">
        <f t="shared" ca="1" si="488"/>
        <v>0.51695639406646299</v>
      </c>
      <c r="FA174" s="52">
        <f t="shared" ca="1" si="489"/>
        <v>0.49640396204461579</v>
      </c>
      <c r="FB174" s="52">
        <f t="shared" ca="1" si="490"/>
        <v>0.49798138282817528</v>
      </c>
      <c r="FC174" s="52">
        <f t="shared" ca="1" si="491"/>
        <v>0.52534279374601001</v>
      </c>
      <c r="FD174" s="52">
        <f t="shared" ca="1" si="492"/>
        <v>0.57268813025011034</v>
      </c>
      <c r="FE174" s="52">
        <f t="shared" ca="1" si="493"/>
        <v>0.63389969902293319</v>
      </c>
      <c r="FF174" s="52">
        <f t="shared" ca="1" si="494"/>
        <v>0.70881719321087588</v>
      </c>
      <c r="FG174" s="52">
        <f t="shared" ca="1" si="495"/>
        <v>0.7928761324986453</v>
      </c>
      <c r="FH174" s="52">
        <f t="shared" ca="1" si="496"/>
        <v>0.87600008869348378</v>
      </c>
      <c r="FI174" s="52">
        <f t="shared" ca="1" si="497"/>
        <v>0.95003429005403184</v>
      </c>
      <c r="FK174" s="52">
        <f t="shared" ca="1" si="498"/>
        <v>0.97214820231326038</v>
      </c>
      <c r="FL174" s="59">
        <f t="shared" ca="1" si="499"/>
        <v>12</v>
      </c>
      <c r="FM174" s="59" t="str">
        <f t="shared" ca="1" si="500"/>
        <v>Slope</v>
      </c>
      <c r="FN174" s="52">
        <f t="shared" ca="1" si="501"/>
        <v>0.6333333333333333</v>
      </c>
      <c r="FP174" s="52">
        <f t="shared" ca="1" si="502"/>
        <v>0.5709305090589889</v>
      </c>
      <c r="FQ174" s="52">
        <f t="shared" ca="1" si="503"/>
        <v>0.56134000263552386</v>
      </c>
      <c r="FR174" s="52">
        <f t="shared" ca="1" si="504"/>
        <v>0.54406822721735904</v>
      </c>
      <c r="FS174" s="52">
        <f t="shared" ca="1" si="505"/>
        <v>0.53067646108966615</v>
      </c>
      <c r="FT174" s="52">
        <f t="shared" ca="1" si="506"/>
        <v>0.52072527297196647</v>
      </c>
      <c r="FU174" s="52">
        <f t="shared" ca="1" si="507"/>
        <v>0.51292955191096612</v>
      </c>
      <c r="FV174" s="52">
        <f t="shared" ca="1" si="508"/>
        <v>0.50752624352901543</v>
      </c>
      <c r="FW174" s="52">
        <f t="shared" ca="1" si="509"/>
        <v>0.50415086769654094</v>
      </c>
      <c r="FX174" s="52">
        <f t="shared" ca="1" si="510"/>
        <v>0.50522117831976243</v>
      </c>
      <c r="FY174" s="52">
        <f t="shared" ca="1" si="511"/>
        <v>0.51113413648457873</v>
      </c>
      <c r="FZ174" s="52">
        <f t="shared" ca="1" si="512"/>
        <v>0.51916934109938839</v>
      </c>
      <c r="GA174" s="52">
        <f t="shared" ca="1" si="513"/>
        <v>0.52728372531744405</v>
      </c>
      <c r="GB174" s="52">
        <f t="shared" ca="1" si="514"/>
        <v>0.53516051188219782</v>
      </c>
      <c r="GC174" s="52">
        <f t="shared" ca="1" si="515"/>
        <v>0.52320598737501933</v>
      </c>
      <c r="GD174" s="52">
        <f t="shared" ca="1" si="516"/>
        <v>0.49132276129449876</v>
      </c>
      <c r="GE174" s="52">
        <f t="shared" ca="1" si="517"/>
        <v>0.4594709771848367</v>
      </c>
      <c r="GF174" s="52">
        <f t="shared" ca="1" si="518"/>
        <v>0.42862213319412845</v>
      </c>
      <c r="GG174" s="52">
        <f t="shared" ca="1" si="519"/>
        <v>0.39690246876811541</v>
      </c>
      <c r="GH174" s="52">
        <f t="shared" ca="1" si="520"/>
        <v>0.36594534404754409</v>
      </c>
      <c r="GI174" s="52">
        <f t="shared" ca="1" si="521"/>
        <v>0.33573052453733365</v>
      </c>
      <c r="GJ174" s="52">
        <f t="shared" ca="1" si="522"/>
        <v>0.30762864023418657</v>
      </c>
      <c r="GK174" s="52">
        <f t="shared" ca="1" si="523"/>
        <v>0.28342990913326543</v>
      </c>
      <c r="GL174" s="52">
        <f t="shared" ca="1" si="524"/>
        <v>0.26546798734820526</v>
      </c>
      <c r="GM174" s="52">
        <f t="shared" ca="1" si="525"/>
        <v>0.25488268316494733</v>
      </c>
      <c r="GN174" s="52">
        <f t="shared" ca="1" si="526"/>
        <v>0.25289204235978108</v>
      </c>
      <c r="GO174" s="52">
        <f t="shared" ca="1" si="527"/>
        <v>0.25756271008337006</v>
      </c>
      <c r="GP174" s="52">
        <f t="shared" ca="1" si="528"/>
        <v>0.26685545522986659</v>
      </c>
      <c r="GQ174" s="52">
        <f t="shared" ca="1" si="529"/>
        <v>0.28071684218140308</v>
      </c>
      <c r="GR174" s="52">
        <f t="shared" ca="1" si="530"/>
        <v>0.29762537749954843</v>
      </c>
      <c r="GS174" s="52">
        <f t="shared" ca="1" si="531"/>
        <v>0.31422225178671676</v>
      </c>
      <c r="GT174" s="52">
        <f t="shared" ca="1" si="532"/>
        <v>0.32778920779578841</v>
      </c>
      <c r="GV174" s="52">
        <f t="shared" ca="1" si="533"/>
        <v>0.5709305090589889</v>
      </c>
      <c r="GW174" s="59">
        <f t="shared" ca="1" si="534"/>
        <v>0</v>
      </c>
      <c r="GX174" s="52">
        <f t="shared" ca="1" si="535"/>
        <v>0.71279152717696681</v>
      </c>
      <c r="GY174" s="52" t="str">
        <f t="shared" ca="1" si="536"/>
        <v>Slope</v>
      </c>
      <c r="GZ174" s="52">
        <f t="shared" ca="1" si="537"/>
        <v>1</v>
      </c>
      <c r="HB174" s="58">
        <f t="shared" si="538"/>
        <v>1.8329986929893502E-2</v>
      </c>
      <c r="HC174" s="58"/>
      <c r="HE174" s="52">
        <f t="shared" si="539"/>
        <v>0.90926656469702716</v>
      </c>
      <c r="HF174" s="52">
        <f t="shared" si="540"/>
        <v>0</v>
      </c>
      <c r="HH174" s="52">
        <f t="shared" ca="1" si="541"/>
        <v>0.71279152717696681</v>
      </c>
      <c r="HI174" s="52" t="str">
        <f t="shared" ca="1" si="542"/>
        <v>Slope</v>
      </c>
      <c r="HJ174" s="59">
        <f t="shared" ca="1" si="543"/>
        <v>2</v>
      </c>
      <c r="HK174" s="52">
        <f t="shared" ca="1" si="544"/>
        <v>1</v>
      </c>
      <c r="HL174" s="52">
        <f t="shared" si="545"/>
        <v>0</v>
      </c>
      <c r="HM174" s="52">
        <f t="shared" si="546"/>
        <v>20</v>
      </c>
      <c r="HN174" s="52">
        <f t="shared" si="547"/>
        <v>-20</v>
      </c>
      <c r="HP174" s="52">
        <f t="shared" si="550"/>
        <v>6.2257813289761559E-4</v>
      </c>
      <c r="HR174" s="52">
        <f t="shared" si="548"/>
        <v>1.5062278886641544E-4</v>
      </c>
      <c r="HS174">
        <f t="shared" si="549"/>
        <v>1.8023110329747401E-3</v>
      </c>
    </row>
    <row r="175" spans="1:227" x14ac:dyDescent="0.2">
      <c r="A175" s="45">
        <v>137</v>
      </c>
      <c r="B175" s="35">
        <f t="shared" si="391"/>
        <v>1.5740740740740757E-2</v>
      </c>
      <c r="C175" s="28">
        <v>-1.83299869298935</v>
      </c>
      <c r="D175" s="95">
        <v>0</v>
      </c>
      <c r="E175" s="95">
        <v>999999</v>
      </c>
      <c r="F175" s="37">
        <f t="shared" si="379"/>
        <v>166666.5</v>
      </c>
      <c r="G175" s="38">
        <f t="shared" si="382"/>
        <v>0</v>
      </c>
      <c r="H175" s="102">
        <v>20</v>
      </c>
      <c r="I175" s="102">
        <v>2000</v>
      </c>
      <c r="J175" s="28">
        <v>-2.91061967611313</v>
      </c>
      <c r="K175" s="126">
        <f t="shared" si="383"/>
        <v>-2.9106196761131301E-2</v>
      </c>
      <c r="L175" s="30">
        <f t="shared" si="380"/>
        <v>-2.9106196761131301E-2</v>
      </c>
      <c r="M175" s="101">
        <f t="shared" si="381"/>
        <v>-1.83299869298935</v>
      </c>
      <c r="N175" s="103">
        <f t="shared" si="392"/>
        <v>5.3881049156188996E-4</v>
      </c>
      <c r="AD175" s="52">
        <f t="shared" ca="1" si="393"/>
        <v>0.96214892665107465</v>
      </c>
      <c r="AE175" s="52">
        <f t="shared" ca="1" si="393"/>
        <v>1</v>
      </c>
      <c r="AF175" s="52">
        <f t="shared" ca="1" si="393"/>
        <v>0.96386323431827614</v>
      </c>
      <c r="AG175" s="52">
        <f t="shared" ca="1" si="393"/>
        <v>0.87613590737958769</v>
      </c>
      <c r="AH175" s="52">
        <f t="shared" ca="1" si="394"/>
        <v>0.76600894468530023</v>
      </c>
      <c r="AI175" s="52">
        <f t="shared" ca="1" si="394"/>
        <v>0.65033545999638853</v>
      </c>
      <c r="AJ175" s="52">
        <f t="shared" ca="1" si="394"/>
        <v>0.5385347118594801</v>
      </c>
      <c r="AK175" s="52">
        <f t="shared" ca="1" si="394"/>
        <v>0.43374212141948076</v>
      </c>
      <c r="AL175" s="52">
        <f t="shared" ca="1" si="395"/>
        <v>0.34273851623524854</v>
      </c>
      <c r="AM175" s="52">
        <f t="shared" ca="1" si="395"/>
        <v>0.2701778785435161</v>
      </c>
      <c r="AN175" s="52">
        <f t="shared" ca="1" si="395"/>
        <v>0.19275511398421413</v>
      </c>
      <c r="AO175" s="52">
        <f t="shared" ca="1" si="395"/>
        <v>8.3421583243493566E-2</v>
      </c>
      <c r="AP175" s="52">
        <f t="shared" ca="1" si="396"/>
        <v>-6.588381793578868E-2</v>
      </c>
      <c r="AQ175" s="52">
        <f t="shared" ca="1" si="396"/>
        <v>-0.23086628415068397</v>
      </c>
      <c r="AR175" s="52">
        <f t="shared" ca="1" si="396"/>
        <v>-0.38412508766279752</v>
      </c>
      <c r="AS175" s="52">
        <f t="shared" ca="1" si="396"/>
        <v>-0.52150904076636417</v>
      </c>
      <c r="AT175" s="52">
        <f t="shared" ca="1" si="387"/>
        <v>-0.64356742149997703</v>
      </c>
      <c r="AU175" s="52">
        <f t="shared" ca="1" si="387"/>
        <v>-0.74580317231322446</v>
      </c>
      <c r="AV175" s="52">
        <f t="shared" ca="1" si="387"/>
        <v>-0.82746987351724322</v>
      </c>
      <c r="AW175" s="52">
        <f t="shared" ca="1" si="387"/>
        <v>-0.88920937457062921</v>
      </c>
      <c r="AX175" s="52">
        <f t="shared" ca="1" si="388"/>
        <v>-0.92455099006007413</v>
      </c>
      <c r="AY175" s="52">
        <f t="shared" ca="1" si="388"/>
        <v>-0.93296286850256638</v>
      </c>
      <c r="AZ175" s="52">
        <f t="shared" ca="1" si="388"/>
        <v>-0.91709332373598929</v>
      </c>
      <c r="BA175" s="52">
        <f t="shared" ca="1" si="388"/>
        <v>-0.86758432303814159</v>
      </c>
      <c r="BB175" s="52">
        <f t="shared" ca="1" si="389"/>
        <v>-0.78028109487484543</v>
      </c>
      <c r="BC175" s="52">
        <f t="shared" ca="1" si="389"/>
        <v>-0.66817096517484931</v>
      </c>
      <c r="BD175" s="52">
        <f t="shared" ca="1" si="389"/>
        <v>-0.53363351558222127</v>
      </c>
      <c r="BE175" s="52">
        <f t="shared" ca="1" si="389"/>
        <v>-0.37074951980021925</v>
      </c>
      <c r="BF175" s="52">
        <f t="shared" ca="1" si="390"/>
        <v>-0.18668509652898407</v>
      </c>
      <c r="BG175" s="52">
        <f t="shared" ca="1" si="390"/>
        <v>-5.5079606985108578E-3</v>
      </c>
      <c r="BH175" s="52">
        <f t="shared" ca="1" si="390"/>
        <v>0.15422799843935553</v>
      </c>
      <c r="BJ175" s="52">
        <f t="shared" si="397"/>
        <v>-1.455309838056565E-3</v>
      </c>
      <c r="BK175" s="52">
        <f t="shared" si="398"/>
        <v>3.3462005404515131E-3</v>
      </c>
      <c r="BL175" s="52">
        <f t="shared" si="399"/>
        <v>1.6731002702257566E-4</v>
      </c>
      <c r="BM175" s="52">
        <f t="shared" si="400"/>
        <v>1.6731002702257566E-4</v>
      </c>
      <c r="BN175" s="52">
        <f t="shared" si="401"/>
        <v>0</v>
      </c>
      <c r="BO175" s="52">
        <f t="shared" si="402"/>
        <v>0</v>
      </c>
      <c r="BP175" s="52">
        <f t="shared" si="403"/>
        <v>1.8225837607040681E-3</v>
      </c>
      <c r="BQ175" s="52">
        <f t="shared" si="404"/>
        <v>0.05</v>
      </c>
      <c r="BS175" s="52">
        <f t="shared" ca="1" si="405"/>
        <v>0.31613806112399023</v>
      </c>
      <c r="BT175" s="52">
        <f t="shared" ca="1" si="406"/>
        <v>0.33462005404515133</v>
      </c>
      <c r="BU175" s="52">
        <f t="shared" ca="1" si="407"/>
        <v>0.34146201909489693</v>
      </c>
      <c r="BV175" s="52">
        <f t="shared" ca="1" si="408"/>
        <v>0.33798225011466249</v>
      </c>
      <c r="BW175" s="52">
        <f t="shared" ca="1" si="409"/>
        <v>0.3280360799643301</v>
      </c>
      <c r="BX175" s="52">
        <f t="shared" ca="1" si="410"/>
        <v>0.310912671776849</v>
      </c>
      <c r="BY175" s="52">
        <f t="shared" ca="1" si="411"/>
        <v>0.28770546594093893</v>
      </c>
      <c r="BZ175" s="52">
        <f t="shared" ca="1" si="412"/>
        <v>0.25116120073794129</v>
      </c>
      <c r="CA175" s="52">
        <f t="shared" ca="1" si="413"/>
        <v>0.20008899291015925</v>
      </c>
      <c r="CB175" s="52">
        <f t="shared" ca="1" si="414"/>
        <v>0.14265004573239679</v>
      </c>
      <c r="CC175" s="52">
        <f t="shared" ca="1" si="415"/>
        <v>8.497355974489644E-2</v>
      </c>
      <c r="CD175" s="52">
        <f t="shared" ca="1" si="416"/>
        <v>2.8009866717301629E-2</v>
      </c>
      <c r="CE175" s="52">
        <f t="shared" ca="1" si="417"/>
        <v>-3.0223968844379993E-2</v>
      </c>
      <c r="CF175" s="52">
        <f t="shared" ca="1" si="418"/>
        <v>-9.2540313752608294E-2</v>
      </c>
      <c r="CG175" s="52">
        <f t="shared" ca="1" si="419"/>
        <v>-0.15476233274826109</v>
      </c>
      <c r="CH175" s="52">
        <f t="shared" ca="1" si="420"/>
        <v>-0.21397553138705261</v>
      </c>
      <c r="CI175" s="52">
        <f t="shared" ca="1" si="421"/>
        <v>-0.27580119133175846</v>
      </c>
      <c r="CJ175" s="52">
        <f t="shared" ca="1" si="422"/>
        <v>-0.33533923216013911</v>
      </c>
      <c r="CK175" s="52">
        <f t="shared" ca="1" si="423"/>
        <v>-0.39265035735743697</v>
      </c>
      <c r="CL175" s="52">
        <f t="shared" ca="1" si="424"/>
        <v>-0.44362267693354507</v>
      </c>
      <c r="CM175" s="52">
        <f t="shared" ca="1" si="425"/>
        <v>-0.48288553690297498</v>
      </c>
      <c r="CN175" s="52">
        <f t="shared" ca="1" si="426"/>
        <v>-0.50343796892482218</v>
      </c>
      <c r="CO175" s="52">
        <f t="shared" ca="1" si="427"/>
        <v>-0.50186054814126269</v>
      </c>
      <c r="CP175" s="52">
        <f t="shared" ca="1" si="428"/>
        <v>-0.47449913722342807</v>
      </c>
      <c r="CQ175" s="52">
        <f t="shared" ca="1" si="429"/>
        <v>-0.42715380071932768</v>
      </c>
      <c r="CR175" s="52">
        <f t="shared" ca="1" si="430"/>
        <v>-0.36594223194650483</v>
      </c>
      <c r="CS175" s="52">
        <f t="shared" ca="1" si="431"/>
        <v>-0.29102473775856214</v>
      </c>
      <c r="CT175" s="52">
        <f t="shared" ca="1" si="432"/>
        <v>-0.20696579847079269</v>
      </c>
      <c r="CU175" s="52">
        <f t="shared" ca="1" si="433"/>
        <v>-0.12384184227595427</v>
      </c>
      <c r="CV175" s="52">
        <f t="shared" ca="1" si="434"/>
        <v>-4.9807640915406175E-2</v>
      </c>
      <c r="CW175" s="52">
        <f t="shared" ca="1" si="435"/>
        <v>1.9242103940116211E-2</v>
      </c>
      <c r="CY175" s="51" t="str">
        <f t="shared" ca="1" si="436"/>
        <v>Slope</v>
      </c>
      <c r="CZ175" s="51" t="str">
        <f t="shared" ca="1" si="437"/>
        <v>Slope</v>
      </c>
      <c r="DA175" s="51" t="str">
        <f t="shared" ca="1" si="438"/>
        <v>Slope</v>
      </c>
      <c r="DB175" s="51" t="str">
        <f t="shared" ca="1" si="439"/>
        <v>Slope</v>
      </c>
      <c r="DC175" s="51" t="str">
        <f t="shared" ca="1" si="440"/>
        <v>Slope</v>
      </c>
      <c r="DD175" s="51" t="str">
        <f t="shared" ca="1" si="441"/>
        <v>Slope</v>
      </c>
      <c r="DE175" s="51" t="str">
        <f t="shared" ca="1" si="442"/>
        <v>Slope</v>
      </c>
      <c r="DF175" s="51" t="str">
        <f t="shared" ca="1" si="443"/>
        <v>Slope</v>
      </c>
      <c r="DG175" s="51" t="str">
        <f t="shared" ca="1" si="444"/>
        <v>Slope</v>
      </c>
      <c r="DH175" s="51" t="str">
        <f t="shared" ca="1" si="445"/>
        <v>Slope</v>
      </c>
      <c r="DI175" s="51" t="str">
        <f t="shared" ca="1" si="446"/>
        <v>Slope</v>
      </c>
      <c r="DJ175" s="51" t="str">
        <f t="shared" ca="1" si="447"/>
        <v>Slope</v>
      </c>
      <c r="DK175" s="51" t="str">
        <f t="shared" ca="1" si="448"/>
        <v>Slope</v>
      </c>
      <c r="DL175" s="51" t="str">
        <f t="shared" ca="1" si="449"/>
        <v>Slope</v>
      </c>
      <c r="DM175" s="51" t="str">
        <f t="shared" ca="1" si="450"/>
        <v>Slope</v>
      </c>
      <c r="DN175" s="51" t="str">
        <f t="shared" ca="1" si="451"/>
        <v>Slope</v>
      </c>
      <c r="DO175" s="51" t="str">
        <f t="shared" ca="1" si="452"/>
        <v>Slope</v>
      </c>
      <c r="DP175" s="51" t="str">
        <f t="shared" ca="1" si="453"/>
        <v>Slope</v>
      </c>
      <c r="DQ175" s="51" t="str">
        <f t="shared" ca="1" si="454"/>
        <v>Slope</v>
      </c>
      <c r="DR175" s="51" t="str">
        <f t="shared" ca="1" si="455"/>
        <v>Slope</v>
      </c>
      <c r="DS175" s="51" t="str">
        <f t="shared" ca="1" si="456"/>
        <v>Slope</v>
      </c>
      <c r="DT175" s="51" t="str">
        <f t="shared" ca="1" si="457"/>
        <v>Slope</v>
      </c>
      <c r="DU175" s="51" t="str">
        <f t="shared" ca="1" si="458"/>
        <v>Slope</v>
      </c>
      <c r="DV175" s="51" t="str">
        <f t="shared" ca="1" si="459"/>
        <v>Slope</v>
      </c>
      <c r="DW175" s="51" t="str">
        <f t="shared" ca="1" si="460"/>
        <v>Slope</v>
      </c>
      <c r="DX175" s="51" t="str">
        <f t="shared" ca="1" si="461"/>
        <v>Slope</v>
      </c>
      <c r="DY175" s="51" t="str">
        <f t="shared" ca="1" si="462"/>
        <v>Slope</v>
      </c>
      <c r="DZ175" s="51" t="str">
        <f t="shared" ca="1" si="463"/>
        <v>Slope</v>
      </c>
      <c r="EA175" s="51" t="str">
        <f t="shared" ca="1" si="464"/>
        <v>Slope</v>
      </c>
      <c r="EB175" s="51" t="str">
        <f t="shared" ca="1" si="465"/>
        <v>Slope</v>
      </c>
      <c r="EC175" s="51" t="str">
        <f t="shared" ca="1" si="466"/>
        <v>Slope</v>
      </c>
      <c r="EE175" s="52">
        <f t="shared" ca="1" si="467"/>
        <v>0.68402924890303241</v>
      </c>
      <c r="EF175" s="52">
        <f t="shared" ca="1" si="468"/>
        <v>0.66554725598187126</v>
      </c>
      <c r="EG175" s="52">
        <f t="shared" ca="1" si="469"/>
        <v>0.6587052909321256</v>
      </c>
      <c r="EH175" s="52">
        <f t="shared" ca="1" si="470"/>
        <v>0.6621850599123601</v>
      </c>
      <c r="EI175" s="52">
        <f t="shared" ca="1" si="471"/>
        <v>0.67213123006269249</v>
      </c>
      <c r="EJ175" s="52">
        <f t="shared" ca="1" si="472"/>
        <v>0.68925463825017363</v>
      </c>
      <c r="EK175" s="52">
        <f t="shared" ca="1" si="473"/>
        <v>0.71246184408608371</v>
      </c>
      <c r="EL175" s="52">
        <f t="shared" ca="1" si="474"/>
        <v>0.74900610928908129</v>
      </c>
      <c r="EM175" s="52">
        <f t="shared" ca="1" si="475"/>
        <v>0.80007831711686328</v>
      </c>
      <c r="EN175" s="52">
        <f t="shared" ca="1" si="476"/>
        <v>0.85751726429462583</v>
      </c>
      <c r="EO175" s="52">
        <f t="shared" ca="1" si="477"/>
        <v>0.91519375028212613</v>
      </c>
      <c r="EP175" s="52">
        <f t="shared" ca="1" si="478"/>
        <v>0.97215744330972098</v>
      </c>
      <c r="EQ175" s="52">
        <f t="shared" ca="1" si="479"/>
        <v>0.96960872112859742</v>
      </c>
      <c r="ER175" s="52">
        <f t="shared" ca="1" si="480"/>
        <v>0.90729237622036907</v>
      </c>
      <c r="ES175" s="52">
        <f t="shared" ca="1" si="481"/>
        <v>0.84507035722471635</v>
      </c>
      <c r="ET175" s="52">
        <f t="shared" ca="1" si="482"/>
        <v>0.78585715858592486</v>
      </c>
      <c r="EU175" s="52">
        <f t="shared" ca="1" si="483"/>
        <v>0.72403149864121896</v>
      </c>
      <c r="EV175" s="52">
        <f t="shared" ca="1" si="484"/>
        <v>0.66449345781283831</v>
      </c>
      <c r="EW175" s="52">
        <f t="shared" ca="1" si="485"/>
        <v>0.60718233261554044</v>
      </c>
      <c r="EX175" s="52">
        <f t="shared" ca="1" si="486"/>
        <v>0.55621001303943229</v>
      </c>
      <c r="EY175" s="52">
        <f t="shared" ca="1" si="487"/>
        <v>0.5169471530700025</v>
      </c>
      <c r="EZ175" s="52">
        <f t="shared" ca="1" si="488"/>
        <v>0.4963947210481553</v>
      </c>
      <c r="FA175" s="52">
        <f t="shared" ca="1" si="489"/>
        <v>0.49797214183171479</v>
      </c>
      <c r="FB175" s="52">
        <f t="shared" ca="1" si="490"/>
        <v>0.52533355274954929</v>
      </c>
      <c r="FC175" s="52">
        <f t="shared" ca="1" si="491"/>
        <v>0.57267888925364974</v>
      </c>
      <c r="FD175" s="52">
        <f t="shared" ca="1" si="492"/>
        <v>0.63389045802647259</v>
      </c>
      <c r="FE175" s="52">
        <f t="shared" ca="1" si="493"/>
        <v>0.70880795221441528</v>
      </c>
      <c r="FF175" s="52">
        <f t="shared" ca="1" si="494"/>
        <v>0.7928668915021847</v>
      </c>
      <c r="FG175" s="52">
        <f t="shared" ca="1" si="495"/>
        <v>0.87599084769702318</v>
      </c>
      <c r="FH175" s="52">
        <f t="shared" ca="1" si="496"/>
        <v>0.95002504905757124</v>
      </c>
      <c r="FI175" s="52">
        <f t="shared" ca="1" si="497"/>
        <v>0.98092520608690636</v>
      </c>
      <c r="FK175" s="52">
        <f t="shared" ca="1" si="498"/>
        <v>0.98092520608690636</v>
      </c>
      <c r="FL175" s="59">
        <f t="shared" ca="1" si="499"/>
        <v>30</v>
      </c>
      <c r="FM175" s="59" t="str">
        <f t="shared" ca="1" si="500"/>
        <v>Slope</v>
      </c>
      <c r="FN175" s="52">
        <f t="shared" ca="1" si="501"/>
        <v>3.3333333333333326E-2</v>
      </c>
      <c r="FP175" s="52">
        <f t="shared" ca="1" si="502"/>
        <v>0.56134308296767743</v>
      </c>
      <c r="FQ175" s="52">
        <f t="shared" ca="1" si="503"/>
        <v>0.55518241866062379</v>
      </c>
      <c r="FR175" s="52">
        <f t="shared" ca="1" si="504"/>
        <v>0.54179065253293068</v>
      </c>
      <c r="FS175" s="52">
        <f t="shared" ca="1" si="505"/>
        <v>0.53183946441523111</v>
      </c>
      <c r="FT175" s="52">
        <f t="shared" ca="1" si="506"/>
        <v>0.52404374335423087</v>
      </c>
      <c r="FU175" s="52">
        <f t="shared" ca="1" si="507"/>
        <v>0.51864043497228007</v>
      </c>
      <c r="FV175" s="52">
        <f t="shared" ca="1" si="508"/>
        <v>0.51526505913980569</v>
      </c>
      <c r="FW175" s="52">
        <f t="shared" ca="1" si="509"/>
        <v>0.51633536976302707</v>
      </c>
      <c r="FX175" s="52">
        <f t="shared" ca="1" si="510"/>
        <v>0.52224832792784326</v>
      </c>
      <c r="FY175" s="52">
        <f t="shared" ca="1" si="511"/>
        <v>0.53028353254265304</v>
      </c>
      <c r="FZ175" s="52">
        <f t="shared" ca="1" si="512"/>
        <v>0.53839791676070869</v>
      </c>
      <c r="GA175" s="52">
        <f t="shared" ca="1" si="513"/>
        <v>0.54627470332546257</v>
      </c>
      <c r="GB175" s="52">
        <f t="shared" ca="1" si="514"/>
        <v>0.53431401815397694</v>
      </c>
      <c r="GC175" s="52">
        <f t="shared" ca="1" si="515"/>
        <v>0.50243079207345631</v>
      </c>
      <c r="GD175" s="52">
        <f t="shared" ca="1" si="516"/>
        <v>0.47057900796379432</v>
      </c>
      <c r="GE175" s="52">
        <f t="shared" ca="1" si="517"/>
        <v>0.43973016397308601</v>
      </c>
      <c r="GF175" s="52">
        <f t="shared" ca="1" si="518"/>
        <v>0.40801049954707297</v>
      </c>
      <c r="GG175" s="52">
        <f t="shared" ca="1" si="519"/>
        <v>0.37705337482650164</v>
      </c>
      <c r="GH175" s="52">
        <f t="shared" ca="1" si="520"/>
        <v>0.34683855531629126</v>
      </c>
      <c r="GI175" s="52">
        <f t="shared" ca="1" si="521"/>
        <v>0.31873667101314407</v>
      </c>
      <c r="GJ175" s="52">
        <f t="shared" ca="1" si="522"/>
        <v>0.29453793991222305</v>
      </c>
      <c r="GK175" s="52">
        <f t="shared" ca="1" si="523"/>
        <v>0.27657601812716287</v>
      </c>
      <c r="GL175" s="52">
        <f t="shared" ca="1" si="524"/>
        <v>0.26599071394390494</v>
      </c>
      <c r="GM175" s="52">
        <f t="shared" ca="1" si="525"/>
        <v>0.26400007313873863</v>
      </c>
      <c r="GN175" s="52">
        <f t="shared" ca="1" si="526"/>
        <v>0.26867074086232767</v>
      </c>
      <c r="GO175" s="52">
        <f t="shared" ca="1" si="527"/>
        <v>0.27796348600882415</v>
      </c>
      <c r="GP175" s="52">
        <f t="shared" ca="1" si="528"/>
        <v>0.29182487296036064</v>
      </c>
      <c r="GQ175" s="52">
        <f t="shared" ca="1" si="529"/>
        <v>0.30873340827850598</v>
      </c>
      <c r="GR175" s="52">
        <f t="shared" ca="1" si="530"/>
        <v>0.32533028256567437</v>
      </c>
      <c r="GS175" s="52">
        <f t="shared" ca="1" si="531"/>
        <v>0.33889723857474591</v>
      </c>
      <c r="GT175" s="52">
        <f t="shared" ca="1" si="532"/>
        <v>0.33808617980674655</v>
      </c>
      <c r="GV175" s="52">
        <f t="shared" ca="1" si="533"/>
        <v>0.56134308296767743</v>
      </c>
      <c r="GW175" s="59">
        <f t="shared" ca="1" si="534"/>
        <v>0</v>
      </c>
      <c r="GX175" s="52">
        <f t="shared" ca="1" si="535"/>
        <v>0.68402924890303241</v>
      </c>
      <c r="GY175" s="52" t="str">
        <f t="shared" ca="1" si="536"/>
        <v>Slope</v>
      </c>
      <c r="GZ175" s="52">
        <f t="shared" ca="1" si="537"/>
        <v>1</v>
      </c>
      <c r="HB175" s="58">
        <f t="shared" si="538"/>
        <v>2.9106196761131301E-2</v>
      </c>
      <c r="HC175" s="58"/>
      <c r="HE175" s="52">
        <f t="shared" si="539"/>
        <v>0.8559243260324001</v>
      </c>
      <c r="HF175" s="52">
        <f t="shared" si="540"/>
        <v>0</v>
      </c>
      <c r="HH175" s="52">
        <f t="shared" ca="1" si="541"/>
        <v>0.68402924890303241</v>
      </c>
      <c r="HI175" s="52" t="str">
        <f t="shared" ca="1" si="542"/>
        <v>Slope</v>
      </c>
      <c r="HJ175" s="59">
        <f t="shared" ca="1" si="543"/>
        <v>2</v>
      </c>
      <c r="HK175" s="52">
        <f t="shared" ca="1" si="544"/>
        <v>1</v>
      </c>
      <c r="HL175" s="52">
        <f t="shared" si="545"/>
        <v>0</v>
      </c>
      <c r="HM175" s="52">
        <f t="shared" si="546"/>
        <v>20</v>
      </c>
      <c r="HN175" s="52">
        <f t="shared" si="547"/>
        <v>-20</v>
      </c>
      <c r="HP175" s="52">
        <f t="shared" si="550"/>
        <v>5.3881049156188996E-4</v>
      </c>
      <c r="HR175" s="52">
        <f t="shared" si="548"/>
        <v>1.4702484613963537E-4</v>
      </c>
      <c r="HS175">
        <f t="shared" si="549"/>
        <v>1.8225837607040681E-3</v>
      </c>
    </row>
    <row r="176" spans="1:227" x14ac:dyDescent="0.2">
      <c r="A176" s="45">
        <v>138</v>
      </c>
      <c r="B176" s="35">
        <f t="shared" si="391"/>
        <v>1.5856481481481496E-2</v>
      </c>
      <c r="C176" s="28">
        <v>-2.91061967611313</v>
      </c>
      <c r="D176" s="95">
        <v>0</v>
      </c>
      <c r="E176" s="95">
        <v>999999</v>
      </c>
      <c r="F176" s="37">
        <f t="shared" si="379"/>
        <v>166666.5</v>
      </c>
      <c r="G176" s="38">
        <f t="shared" si="382"/>
        <v>0</v>
      </c>
      <c r="H176" s="102">
        <v>20</v>
      </c>
      <c r="I176" s="102">
        <v>2000</v>
      </c>
      <c r="J176" s="28">
        <v>-3.7924578785896301</v>
      </c>
      <c r="K176" s="126">
        <f t="shared" si="383"/>
        <v>-3.79245787858963E-2</v>
      </c>
      <c r="L176" s="30">
        <f t="shared" si="380"/>
        <v>-3.79245787858963E-2</v>
      </c>
      <c r="M176" s="101">
        <f t="shared" si="381"/>
        <v>-2.91061967611313</v>
      </c>
      <c r="N176" s="103">
        <f t="shared" si="392"/>
        <v>4.4091910123825011E-4</v>
      </c>
      <c r="AD176" s="52">
        <f t="shared" ca="1" si="393"/>
        <v>0.96386323431827614</v>
      </c>
      <c r="AE176" s="52">
        <f t="shared" ca="1" si="393"/>
        <v>1</v>
      </c>
      <c r="AF176" s="52">
        <f t="shared" ca="1" si="393"/>
        <v>0.96464767951917385</v>
      </c>
      <c r="AG176" s="52">
        <f t="shared" ca="1" si="393"/>
        <v>0.87773318536176059</v>
      </c>
      <c r="AH176" s="52">
        <f t="shared" ca="1" si="394"/>
        <v>0.76885724792764243</v>
      </c>
      <c r="AI176" s="52">
        <f t="shared" ca="1" si="394"/>
        <v>0.65380590166815311</v>
      </c>
      <c r="AJ176" s="52">
        <f t="shared" ca="1" si="394"/>
        <v>0.53680700628098188</v>
      </c>
      <c r="AK176" s="52">
        <f t="shared" ca="1" si="394"/>
        <v>0.42378523081897823</v>
      </c>
      <c r="AL176" s="52">
        <f t="shared" ca="1" si="395"/>
        <v>0.32590709652648775</v>
      </c>
      <c r="AM176" s="52">
        <f t="shared" ca="1" si="395"/>
        <v>0.23744390472634014</v>
      </c>
      <c r="AN176" s="52">
        <f t="shared" ca="1" si="395"/>
        <v>0.14311980450266154</v>
      </c>
      <c r="AO176" s="52">
        <f t="shared" ca="1" si="395"/>
        <v>2.4167815710138294E-2</v>
      </c>
      <c r="AP176" s="52">
        <f t="shared" ca="1" si="396"/>
        <v>-0.11909444626214395</v>
      </c>
      <c r="AQ176" s="52">
        <f t="shared" ca="1" si="396"/>
        <v>-0.26312823639281901</v>
      </c>
      <c r="AR176" s="52">
        <f t="shared" ca="1" si="396"/>
        <v>-0.39703936559602226</v>
      </c>
      <c r="AS176" s="52">
        <f t="shared" ca="1" si="396"/>
        <v>-0.5237920234813267</v>
      </c>
      <c r="AT176" s="52">
        <f t="shared" ca="1" si="387"/>
        <v>-0.63652735623912449</v>
      </c>
      <c r="AU176" s="52">
        <f t="shared" ca="1" si="387"/>
        <v>-0.73530524821112953</v>
      </c>
      <c r="AV176" s="52">
        <f t="shared" ca="1" si="387"/>
        <v>-0.82509070625436109</v>
      </c>
      <c r="AW176" s="52">
        <f t="shared" ca="1" si="387"/>
        <v>-0.89222099893555151</v>
      </c>
      <c r="AX176" s="52">
        <f t="shared" ca="1" si="388"/>
        <v>-0.92661242080363626</v>
      </c>
      <c r="AY176" s="52">
        <f t="shared" ca="1" si="388"/>
        <v>-0.93241619487407612</v>
      </c>
      <c r="AZ176" s="52">
        <f t="shared" ca="1" si="388"/>
        <v>-0.91058220808509593</v>
      </c>
      <c r="BA176" s="52">
        <f t="shared" ca="1" si="388"/>
        <v>-0.85440906646633497</v>
      </c>
      <c r="BB176" s="52">
        <f t="shared" ca="1" si="389"/>
        <v>-0.76886914526213046</v>
      </c>
      <c r="BC176" s="52">
        <f t="shared" ca="1" si="389"/>
        <v>-0.65460609506958412</v>
      </c>
      <c r="BD176" s="52">
        <f t="shared" ca="1" si="389"/>
        <v>-0.50567658917186908</v>
      </c>
      <c r="BE176" s="52">
        <f t="shared" ca="1" si="389"/>
        <v>-0.3257788725737607</v>
      </c>
      <c r="BF176" s="52">
        <f t="shared" ca="1" si="390"/>
        <v>-0.13816803145993584</v>
      </c>
      <c r="BG176" s="52">
        <f t="shared" ca="1" si="390"/>
        <v>3.5571052736051934E-2</v>
      </c>
      <c r="BH176" s="52">
        <f t="shared" ca="1" si="390"/>
        <v>0.19073681982296764</v>
      </c>
      <c r="BJ176" s="52">
        <f t="shared" si="397"/>
        <v>-1.8962289392948151E-3</v>
      </c>
      <c r="BK176" s="52">
        <f t="shared" si="398"/>
        <v>3.4146201909489682E-3</v>
      </c>
      <c r="BL176" s="52">
        <f t="shared" si="399"/>
        <v>1.7073100954744842E-4</v>
      </c>
      <c r="BM176" s="52">
        <f t="shared" si="400"/>
        <v>1.7073100954744842E-4</v>
      </c>
      <c r="BN176" s="52">
        <f t="shared" si="401"/>
        <v>0</v>
      </c>
      <c r="BO176" s="52">
        <f t="shared" si="402"/>
        <v>0</v>
      </c>
      <c r="BP176" s="52">
        <f t="shared" si="403"/>
        <v>1.8312810046394029E-3</v>
      </c>
      <c r="BQ176" s="52">
        <f t="shared" si="404"/>
        <v>0.05</v>
      </c>
      <c r="BS176" s="52">
        <f t="shared" ca="1" si="405"/>
        <v>0.33462005404515133</v>
      </c>
      <c r="BT176" s="52">
        <f t="shared" ca="1" si="406"/>
        <v>0.34146201909489693</v>
      </c>
      <c r="BU176" s="52">
        <f t="shared" ca="1" si="407"/>
        <v>0.33798225011466249</v>
      </c>
      <c r="BV176" s="52">
        <f t="shared" ca="1" si="408"/>
        <v>0.3280360799643301</v>
      </c>
      <c r="BW176" s="52">
        <f t="shared" ca="1" si="409"/>
        <v>0.310912671776849</v>
      </c>
      <c r="BX176" s="52">
        <f t="shared" ca="1" si="410"/>
        <v>0.28770546594093893</v>
      </c>
      <c r="BY176" s="52">
        <f t="shared" ca="1" si="411"/>
        <v>0.25116120073794129</v>
      </c>
      <c r="BZ176" s="52">
        <f t="shared" ca="1" si="412"/>
        <v>0.20008899291015925</v>
      </c>
      <c r="CA176" s="52">
        <f t="shared" ca="1" si="413"/>
        <v>0.14265004573239679</v>
      </c>
      <c r="CB176" s="52">
        <f t="shared" ca="1" si="414"/>
        <v>8.497355974489644E-2</v>
      </c>
      <c r="CC176" s="52">
        <f t="shared" ca="1" si="415"/>
        <v>2.8009866717301629E-2</v>
      </c>
      <c r="CD176" s="52">
        <f t="shared" ca="1" si="416"/>
        <v>-3.0223968844379993E-2</v>
      </c>
      <c r="CE176" s="52">
        <f t="shared" ca="1" si="417"/>
        <v>-9.2540313752608294E-2</v>
      </c>
      <c r="CF176" s="52">
        <f t="shared" ca="1" si="418"/>
        <v>-0.15476233274826109</v>
      </c>
      <c r="CG176" s="52">
        <f t="shared" ca="1" si="419"/>
        <v>-0.21397553138705261</v>
      </c>
      <c r="CH176" s="52">
        <f t="shared" ca="1" si="420"/>
        <v>-0.27580119133175846</v>
      </c>
      <c r="CI176" s="52">
        <f t="shared" ca="1" si="421"/>
        <v>-0.33533923216013911</v>
      </c>
      <c r="CJ176" s="52">
        <f t="shared" ca="1" si="422"/>
        <v>-0.39265035735743697</v>
      </c>
      <c r="CK176" s="52">
        <f t="shared" ca="1" si="423"/>
        <v>-0.44362267693354507</v>
      </c>
      <c r="CL176" s="52">
        <f t="shared" ca="1" si="424"/>
        <v>-0.48288553690297498</v>
      </c>
      <c r="CM176" s="52">
        <f t="shared" ca="1" si="425"/>
        <v>-0.50343796892482218</v>
      </c>
      <c r="CN176" s="52">
        <f t="shared" ca="1" si="426"/>
        <v>-0.50186054814126269</v>
      </c>
      <c r="CO176" s="52">
        <f t="shared" ca="1" si="427"/>
        <v>-0.47449913722342807</v>
      </c>
      <c r="CP176" s="52">
        <f t="shared" ca="1" si="428"/>
        <v>-0.42715380071932768</v>
      </c>
      <c r="CQ176" s="52">
        <f t="shared" ca="1" si="429"/>
        <v>-0.36594223194650483</v>
      </c>
      <c r="CR176" s="52">
        <f t="shared" ca="1" si="430"/>
        <v>-0.29102473775856214</v>
      </c>
      <c r="CS176" s="52">
        <f t="shared" ca="1" si="431"/>
        <v>-0.20696579847079269</v>
      </c>
      <c r="CT176" s="52">
        <f t="shared" ca="1" si="432"/>
        <v>-0.12384184227595427</v>
      </c>
      <c r="CU176" s="52">
        <f t="shared" ca="1" si="433"/>
        <v>-4.9807640915406175E-2</v>
      </c>
      <c r="CV176" s="52">
        <f t="shared" ca="1" si="434"/>
        <v>1.9242103940116211E-2</v>
      </c>
      <c r="CW176" s="52">
        <f t="shared" ca="1" si="435"/>
        <v>8.9294300891549064E-2</v>
      </c>
      <c r="CY176" s="51" t="str">
        <f t="shared" ca="1" si="436"/>
        <v>Slope</v>
      </c>
      <c r="CZ176" s="51" t="str">
        <f t="shared" ca="1" si="437"/>
        <v>Slope</v>
      </c>
      <c r="DA176" s="51" t="str">
        <f t="shared" ca="1" si="438"/>
        <v>Slope</v>
      </c>
      <c r="DB176" s="51" t="str">
        <f t="shared" ca="1" si="439"/>
        <v>Slope</v>
      </c>
      <c r="DC176" s="51" t="str">
        <f t="shared" ca="1" si="440"/>
        <v>Slope</v>
      </c>
      <c r="DD176" s="51" t="str">
        <f t="shared" ca="1" si="441"/>
        <v>Slope</v>
      </c>
      <c r="DE176" s="51" t="str">
        <f t="shared" ca="1" si="442"/>
        <v>Slope</v>
      </c>
      <c r="DF176" s="51" t="str">
        <f t="shared" ca="1" si="443"/>
        <v>Slope</v>
      </c>
      <c r="DG176" s="51" t="str">
        <f t="shared" ca="1" si="444"/>
        <v>Slope</v>
      </c>
      <c r="DH176" s="51" t="str">
        <f t="shared" ca="1" si="445"/>
        <v>Slope</v>
      </c>
      <c r="DI176" s="51" t="str">
        <f t="shared" ca="1" si="446"/>
        <v>Slope</v>
      </c>
      <c r="DJ176" s="51" t="str">
        <f t="shared" ca="1" si="447"/>
        <v>Slope</v>
      </c>
      <c r="DK176" s="51" t="str">
        <f t="shared" ca="1" si="448"/>
        <v>Slope</v>
      </c>
      <c r="DL176" s="51" t="str">
        <f t="shared" ca="1" si="449"/>
        <v>Slope</v>
      </c>
      <c r="DM176" s="51" t="str">
        <f t="shared" ca="1" si="450"/>
        <v>Slope</v>
      </c>
      <c r="DN176" s="51" t="str">
        <f t="shared" ca="1" si="451"/>
        <v>Slope</v>
      </c>
      <c r="DO176" s="51" t="str">
        <f t="shared" ca="1" si="452"/>
        <v>Slope</v>
      </c>
      <c r="DP176" s="51" t="str">
        <f t="shared" ca="1" si="453"/>
        <v>Slope</v>
      </c>
      <c r="DQ176" s="51" t="str">
        <f t="shared" ca="1" si="454"/>
        <v>Slope</v>
      </c>
      <c r="DR176" s="51" t="str">
        <f t="shared" ca="1" si="455"/>
        <v>Slope</v>
      </c>
      <c r="DS176" s="51" t="str">
        <f t="shared" ca="1" si="456"/>
        <v>Slope</v>
      </c>
      <c r="DT176" s="51" t="str">
        <f t="shared" ca="1" si="457"/>
        <v>Slope</v>
      </c>
      <c r="DU176" s="51" t="str">
        <f t="shared" ca="1" si="458"/>
        <v>Slope</v>
      </c>
      <c r="DV176" s="51" t="str">
        <f t="shared" ca="1" si="459"/>
        <v>Slope</v>
      </c>
      <c r="DW176" s="51" t="str">
        <f t="shared" ca="1" si="460"/>
        <v>Slope</v>
      </c>
      <c r="DX176" s="51" t="str">
        <f t="shared" ca="1" si="461"/>
        <v>Slope</v>
      </c>
      <c r="DY176" s="51" t="str">
        <f t="shared" ca="1" si="462"/>
        <v>Slope</v>
      </c>
      <c r="DZ176" s="51" t="str">
        <f t="shared" ca="1" si="463"/>
        <v>Slope</v>
      </c>
      <c r="EA176" s="51" t="str">
        <f t="shared" ca="1" si="464"/>
        <v>Slope</v>
      </c>
      <c r="EB176" s="51" t="str">
        <f t="shared" ca="1" si="465"/>
        <v>Slope</v>
      </c>
      <c r="EC176" s="51" t="str">
        <f t="shared" ca="1" si="466"/>
        <v>Slope</v>
      </c>
      <c r="EE176" s="52">
        <f t="shared" ca="1" si="467"/>
        <v>0.66555067696439618</v>
      </c>
      <c r="EF176" s="52">
        <f t="shared" ca="1" si="468"/>
        <v>0.65870871191465052</v>
      </c>
      <c r="EG176" s="52">
        <f t="shared" ca="1" si="469"/>
        <v>0.66218848089488502</v>
      </c>
      <c r="EH176" s="52">
        <f t="shared" ca="1" si="470"/>
        <v>0.6721346510452173</v>
      </c>
      <c r="EI176" s="52">
        <f t="shared" ca="1" si="471"/>
        <v>0.68925805923269845</v>
      </c>
      <c r="EJ176" s="52">
        <f t="shared" ca="1" si="472"/>
        <v>0.71246526506860852</v>
      </c>
      <c r="EK176" s="52">
        <f t="shared" ca="1" si="473"/>
        <v>0.74900953027160622</v>
      </c>
      <c r="EL176" s="52">
        <f t="shared" ca="1" si="474"/>
        <v>0.80008173809938821</v>
      </c>
      <c r="EM176" s="52">
        <f t="shared" ca="1" si="475"/>
        <v>0.85752068527715064</v>
      </c>
      <c r="EN176" s="52">
        <f t="shared" ca="1" si="476"/>
        <v>0.91519717126465105</v>
      </c>
      <c r="EO176" s="52">
        <f t="shared" ca="1" si="477"/>
        <v>0.9721608642922458</v>
      </c>
      <c r="EP176" s="52">
        <f t="shared" ca="1" si="478"/>
        <v>0.9696053001460726</v>
      </c>
      <c r="EQ176" s="52">
        <f t="shared" ca="1" si="479"/>
        <v>0.90728895523784425</v>
      </c>
      <c r="ER176" s="52">
        <f t="shared" ca="1" si="480"/>
        <v>0.84506693624219142</v>
      </c>
      <c r="ES176" s="52">
        <f t="shared" ca="1" si="481"/>
        <v>0.78585373760339994</v>
      </c>
      <c r="ET176" s="52">
        <f t="shared" ca="1" si="482"/>
        <v>0.72402807765869404</v>
      </c>
      <c r="EU176" s="52">
        <f t="shared" ca="1" si="483"/>
        <v>0.66449003683031349</v>
      </c>
      <c r="EV176" s="52">
        <f t="shared" ca="1" si="484"/>
        <v>0.60717891163301552</v>
      </c>
      <c r="EW176" s="52">
        <f t="shared" ca="1" si="485"/>
        <v>0.55620659205690748</v>
      </c>
      <c r="EX176" s="52">
        <f t="shared" ca="1" si="486"/>
        <v>0.51694373208747757</v>
      </c>
      <c r="EY176" s="52">
        <f t="shared" ca="1" si="487"/>
        <v>0.49639130006563037</v>
      </c>
      <c r="EZ176" s="52">
        <f t="shared" ca="1" si="488"/>
        <v>0.49796872084918986</v>
      </c>
      <c r="FA176" s="52">
        <f t="shared" ca="1" si="489"/>
        <v>0.52533013176702448</v>
      </c>
      <c r="FB176" s="52">
        <f t="shared" ca="1" si="490"/>
        <v>0.57267546827112481</v>
      </c>
      <c r="FC176" s="52">
        <f t="shared" ca="1" si="491"/>
        <v>0.63388703704394778</v>
      </c>
      <c r="FD176" s="52">
        <f t="shared" ca="1" si="492"/>
        <v>0.70880453123189047</v>
      </c>
      <c r="FE176" s="52">
        <f t="shared" ca="1" si="493"/>
        <v>0.79286347051965989</v>
      </c>
      <c r="FF176" s="52">
        <f t="shared" ca="1" si="494"/>
        <v>0.87598742671449825</v>
      </c>
      <c r="FG176" s="52">
        <f t="shared" ca="1" si="495"/>
        <v>0.95002162807504642</v>
      </c>
      <c r="FH176" s="52">
        <f t="shared" ca="1" si="496"/>
        <v>0.98092862706943129</v>
      </c>
      <c r="FI176" s="52">
        <f t="shared" ca="1" si="497"/>
        <v>0.91087643011799835</v>
      </c>
      <c r="FK176" s="52">
        <f t="shared" ca="1" si="498"/>
        <v>0.98092862706943129</v>
      </c>
      <c r="FL176" s="59">
        <f t="shared" ca="1" si="499"/>
        <v>29</v>
      </c>
      <c r="FM176" s="59" t="str">
        <f t="shared" ca="1" si="500"/>
        <v>Slope</v>
      </c>
      <c r="FN176" s="52">
        <f t="shared" ca="1" si="501"/>
        <v>6.6666666666666652E-2</v>
      </c>
      <c r="FP176" s="52">
        <f t="shared" ca="1" si="502"/>
        <v>0.55518355898813199</v>
      </c>
      <c r="FQ176" s="52">
        <f t="shared" ca="1" si="503"/>
        <v>0.55290290397155017</v>
      </c>
      <c r="FR176" s="52">
        <f t="shared" ca="1" si="504"/>
        <v>0.54295171585385049</v>
      </c>
      <c r="FS176" s="52">
        <f t="shared" ca="1" si="505"/>
        <v>0.53515599479285014</v>
      </c>
      <c r="FT176" s="52">
        <f t="shared" ca="1" si="506"/>
        <v>0.52975268641089945</v>
      </c>
      <c r="FU176" s="52">
        <f t="shared" ca="1" si="507"/>
        <v>0.52637731057842507</v>
      </c>
      <c r="FV176" s="52">
        <f t="shared" ca="1" si="508"/>
        <v>0.52744762120164657</v>
      </c>
      <c r="FW176" s="52">
        <f t="shared" ca="1" si="509"/>
        <v>0.53336057936646264</v>
      </c>
      <c r="FX176" s="52">
        <f t="shared" ca="1" si="510"/>
        <v>0.54139578398127242</v>
      </c>
      <c r="FY176" s="52">
        <f t="shared" ca="1" si="511"/>
        <v>0.54951016819932819</v>
      </c>
      <c r="FZ176" s="52">
        <f t="shared" ca="1" si="512"/>
        <v>0.55738695476408184</v>
      </c>
      <c r="GA176" s="52">
        <f t="shared" ca="1" si="513"/>
        <v>0.54542398893757971</v>
      </c>
      <c r="GB176" s="52">
        <f t="shared" ca="1" si="514"/>
        <v>0.51354076285705919</v>
      </c>
      <c r="GC176" s="52">
        <f t="shared" ca="1" si="515"/>
        <v>0.48168897874739713</v>
      </c>
      <c r="GD176" s="52">
        <f t="shared" ca="1" si="516"/>
        <v>0.45084013475668883</v>
      </c>
      <c r="GE176" s="52">
        <f t="shared" ca="1" si="517"/>
        <v>0.41912047033067579</v>
      </c>
      <c r="GF176" s="52">
        <f t="shared" ca="1" si="518"/>
        <v>0.38816334561010446</v>
      </c>
      <c r="GG176" s="52">
        <f t="shared" ca="1" si="519"/>
        <v>0.35794852609989403</v>
      </c>
      <c r="GH176" s="52">
        <f t="shared" ca="1" si="520"/>
        <v>0.32984664179674694</v>
      </c>
      <c r="GI176" s="52">
        <f t="shared" ca="1" si="521"/>
        <v>0.30564791069582586</v>
      </c>
      <c r="GJ176" s="52">
        <f t="shared" ca="1" si="522"/>
        <v>0.28768598891076569</v>
      </c>
      <c r="GK176" s="52">
        <f t="shared" ca="1" si="523"/>
        <v>0.27710068472750771</v>
      </c>
      <c r="GL176" s="52">
        <f t="shared" ca="1" si="524"/>
        <v>0.27511004392234151</v>
      </c>
      <c r="GM176" s="52">
        <f t="shared" ca="1" si="525"/>
        <v>0.27978071164593049</v>
      </c>
      <c r="GN176" s="52">
        <f t="shared" ca="1" si="526"/>
        <v>0.28907345679242702</v>
      </c>
      <c r="GO176" s="52">
        <f t="shared" ca="1" si="527"/>
        <v>0.30293484374396346</v>
      </c>
      <c r="GP176" s="52">
        <f t="shared" ca="1" si="528"/>
        <v>0.3198433790621088</v>
      </c>
      <c r="GQ176" s="52">
        <f t="shared" ca="1" si="529"/>
        <v>0.33644025334927719</v>
      </c>
      <c r="GR176" s="52">
        <f t="shared" ca="1" si="530"/>
        <v>0.35000720935834878</v>
      </c>
      <c r="GS176" s="52">
        <f t="shared" ca="1" si="531"/>
        <v>0.34919843124536593</v>
      </c>
      <c r="GT176" s="52">
        <f t="shared" ca="1" si="532"/>
        <v>0.31473658781711056</v>
      </c>
      <c r="GV176" s="52">
        <f t="shared" ca="1" si="533"/>
        <v>0.55738695476408184</v>
      </c>
      <c r="GW176" s="59">
        <f t="shared" ca="1" si="534"/>
        <v>10</v>
      </c>
      <c r="GX176" s="52">
        <f t="shared" ca="1" si="535"/>
        <v>0.9721608642922458</v>
      </c>
      <c r="GY176" s="52" t="str">
        <f t="shared" ca="1" si="536"/>
        <v>Slope</v>
      </c>
      <c r="GZ176" s="52">
        <f t="shared" ca="1" si="537"/>
        <v>0.7</v>
      </c>
      <c r="HB176" s="58">
        <f t="shared" si="538"/>
        <v>3.79245787858963E-2</v>
      </c>
      <c r="HC176" s="58"/>
      <c r="HE176" s="52">
        <f t="shared" si="539"/>
        <v>0.81227333500981325</v>
      </c>
      <c r="HF176" s="52">
        <f t="shared" si="540"/>
        <v>0</v>
      </c>
      <c r="HH176" s="52">
        <f t="shared" ca="1" si="541"/>
        <v>0.9721608642922458</v>
      </c>
      <c r="HI176" s="52" t="str">
        <f t="shared" ca="1" si="542"/>
        <v>Slope</v>
      </c>
      <c r="HJ176" s="59">
        <f t="shared" ca="1" si="543"/>
        <v>2</v>
      </c>
      <c r="HK176" s="52">
        <f t="shared" ca="1" si="544"/>
        <v>0.7</v>
      </c>
      <c r="HL176" s="52">
        <f t="shared" si="545"/>
        <v>0</v>
      </c>
      <c r="HM176" s="52">
        <f t="shared" si="546"/>
        <v>20</v>
      </c>
      <c r="HN176" s="52">
        <f t="shared" si="547"/>
        <v>-20</v>
      </c>
      <c r="HP176" s="52">
        <f t="shared" si="550"/>
        <v>4.4091910123825011E-4</v>
      </c>
      <c r="HR176" s="52">
        <f t="shared" si="548"/>
        <v>1.4363293944060583E-4</v>
      </c>
      <c r="HS176">
        <f t="shared" si="549"/>
        <v>1.8312810046394029E-3</v>
      </c>
    </row>
    <row r="177" spans="1:227" x14ac:dyDescent="0.2">
      <c r="A177" s="45">
        <v>139</v>
      </c>
      <c r="B177" s="35">
        <f t="shared" si="391"/>
        <v>1.5972222222222235E-2</v>
      </c>
      <c r="C177" s="28">
        <v>-3.7924578785896301</v>
      </c>
      <c r="D177" s="95">
        <v>0</v>
      </c>
      <c r="E177" s="95">
        <v>999999</v>
      </c>
      <c r="F177" s="37">
        <f t="shared" si="379"/>
        <v>166666.5</v>
      </c>
      <c r="G177" s="38">
        <f t="shared" si="382"/>
        <v>0</v>
      </c>
      <c r="H177" s="102">
        <v>20</v>
      </c>
      <c r="I177" s="102">
        <v>2000</v>
      </c>
      <c r="J177" s="28">
        <v>-4.29898530244827</v>
      </c>
      <c r="K177" s="126">
        <f t="shared" si="383"/>
        <v>-4.2989853024482702E-2</v>
      </c>
      <c r="L177" s="30">
        <f t="shared" si="380"/>
        <v>-4.2989853024482702E-2</v>
      </c>
      <c r="M177" s="101">
        <f t="shared" si="381"/>
        <v>-3.7924578785896301</v>
      </c>
      <c r="N177" s="103">
        <f t="shared" si="392"/>
        <v>2.5326371192932007E-4</v>
      </c>
      <c r="AD177" s="52">
        <f t="shared" ca="1" si="393"/>
        <v>0.96464767951917418</v>
      </c>
      <c r="AE177" s="52">
        <f t="shared" ca="1" si="393"/>
        <v>1.0000000000000007</v>
      </c>
      <c r="AF177" s="52">
        <f t="shared" ca="1" si="393"/>
        <v>0.96459706560112812</v>
      </c>
      <c r="AG177" s="52">
        <f t="shared" ca="1" si="393"/>
        <v>0.87763183172927239</v>
      </c>
      <c r="AH177" s="52">
        <f t="shared" ca="1" si="394"/>
        <v>0.7680411897033953</v>
      </c>
      <c r="AI177" s="52">
        <f t="shared" ca="1" si="394"/>
        <v>0.64774829925108679</v>
      </c>
      <c r="AJ177" s="52">
        <f t="shared" ca="1" si="394"/>
        <v>0.52172138117677724</v>
      </c>
      <c r="AK177" s="52">
        <f t="shared" ca="1" si="394"/>
        <v>0.39943377592732526</v>
      </c>
      <c r="AL177" s="52">
        <f t="shared" ca="1" si="395"/>
        <v>0.28502037485183657</v>
      </c>
      <c r="AM177" s="52">
        <f t="shared" ca="1" si="395"/>
        <v>0.18245590413164256</v>
      </c>
      <c r="AN177" s="52">
        <f t="shared" ca="1" si="395"/>
        <v>8.2051831085387744E-2</v>
      </c>
      <c r="AO177" s="52">
        <f t="shared" ca="1" si="395"/>
        <v>-3.1446887952332046E-2</v>
      </c>
      <c r="AP177" s="52">
        <f t="shared" ca="1" si="396"/>
        <v>-0.15403813236122557</v>
      </c>
      <c r="AQ177" s="52">
        <f t="shared" ca="1" si="396"/>
        <v>-0.27788059965617107</v>
      </c>
      <c r="AR177" s="52">
        <f t="shared" ca="1" si="396"/>
        <v>-0.40199205056240972</v>
      </c>
      <c r="AS177" s="52">
        <f t="shared" ca="1" si="396"/>
        <v>-0.51826003293049427</v>
      </c>
      <c r="AT177" s="52">
        <f t="shared" ca="1" si="387"/>
        <v>-0.62676583483749515</v>
      </c>
      <c r="AU177" s="52">
        <f t="shared" ca="1" si="387"/>
        <v>-0.73463544523743474</v>
      </c>
      <c r="AV177" s="52">
        <f t="shared" ca="1" si="387"/>
        <v>-0.83075184407594382</v>
      </c>
      <c r="AW177" s="52">
        <f t="shared" ca="1" si="387"/>
        <v>-0.89655046013082806</v>
      </c>
      <c r="AX177" s="52">
        <f t="shared" ca="1" si="388"/>
        <v>-0.92676804553139258</v>
      </c>
      <c r="AY177" s="52">
        <f t="shared" ca="1" si="388"/>
        <v>-0.92667891498955512</v>
      </c>
      <c r="AZ177" s="52">
        <f t="shared" ca="1" si="388"/>
        <v>-0.8978759970676502</v>
      </c>
      <c r="BA177" s="52">
        <f t="shared" ca="1" si="388"/>
        <v>-0.84180661314732474</v>
      </c>
      <c r="BB177" s="52">
        <f t="shared" ca="1" si="389"/>
        <v>-0.75348195858270783</v>
      </c>
      <c r="BC177" s="52">
        <f t="shared" ca="1" si="389"/>
        <v>-0.62504520884106363</v>
      </c>
      <c r="BD177" s="52">
        <f t="shared" ca="1" si="389"/>
        <v>-0.45876925269532509</v>
      </c>
      <c r="BE177" s="52">
        <f t="shared" ca="1" si="389"/>
        <v>-0.27528155909145247</v>
      </c>
      <c r="BF177" s="52">
        <f t="shared" ca="1" si="390"/>
        <v>-9.479821583066661E-2</v>
      </c>
      <c r="BG177" s="52">
        <f t="shared" ca="1" si="390"/>
        <v>7.5408068244107701E-2</v>
      </c>
      <c r="BH177" s="52">
        <f t="shared" ca="1" si="390"/>
        <v>0.22537848301680832</v>
      </c>
      <c r="BJ177" s="52">
        <f t="shared" si="397"/>
        <v>-2.1494926512241352E-3</v>
      </c>
      <c r="BK177" s="52">
        <f t="shared" si="398"/>
        <v>3.3798225011466248E-3</v>
      </c>
      <c r="BL177" s="52">
        <f t="shared" si="399"/>
        <v>1.6899112505733125E-4</v>
      </c>
      <c r="BM177" s="52">
        <f t="shared" si="400"/>
        <v>1.6899112505733125E-4</v>
      </c>
      <c r="BN177" s="52">
        <f t="shared" si="401"/>
        <v>0</v>
      </c>
      <c r="BO177" s="52">
        <f t="shared" si="402"/>
        <v>0</v>
      </c>
      <c r="BP177" s="52">
        <f t="shared" si="403"/>
        <v>1.826420649749354E-3</v>
      </c>
      <c r="BQ177" s="52">
        <f t="shared" si="404"/>
        <v>0.05</v>
      </c>
      <c r="BS177" s="52">
        <f t="shared" ca="1" si="405"/>
        <v>0.34146201909489693</v>
      </c>
      <c r="BT177" s="52">
        <f t="shared" ca="1" si="406"/>
        <v>0.33798225011466249</v>
      </c>
      <c r="BU177" s="52">
        <f t="shared" ca="1" si="407"/>
        <v>0.3280360799643301</v>
      </c>
      <c r="BV177" s="52">
        <f t="shared" ca="1" si="408"/>
        <v>0.310912671776849</v>
      </c>
      <c r="BW177" s="52">
        <f t="shared" ca="1" si="409"/>
        <v>0.28770546594093893</v>
      </c>
      <c r="BX177" s="52">
        <f t="shared" ca="1" si="410"/>
        <v>0.25116120073794129</v>
      </c>
      <c r="BY177" s="52">
        <f t="shared" ca="1" si="411"/>
        <v>0.20008899291015925</v>
      </c>
      <c r="BZ177" s="52">
        <f t="shared" ca="1" si="412"/>
        <v>0.14265004573239679</v>
      </c>
      <c r="CA177" s="52">
        <f t="shared" ca="1" si="413"/>
        <v>8.497355974489644E-2</v>
      </c>
      <c r="CB177" s="52">
        <f t="shared" ca="1" si="414"/>
        <v>2.8009866717301629E-2</v>
      </c>
      <c r="CC177" s="52">
        <f t="shared" ca="1" si="415"/>
        <v>-3.0223968844379993E-2</v>
      </c>
      <c r="CD177" s="52">
        <f t="shared" ca="1" si="416"/>
        <v>-9.2540313752608294E-2</v>
      </c>
      <c r="CE177" s="52">
        <f t="shared" ca="1" si="417"/>
        <v>-0.15476233274826109</v>
      </c>
      <c r="CF177" s="52">
        <f t="shared" ca="1" si="418"/>
        <v>-0.21397553138705261</v>
      </c>
      <c r="CG177" s="52">
        <f t="shared" ca="1" si="419"/>
        <v>-0.27580119133175846</v>
      </c>
      <c r="CH177" s="52">
        <f t="shared" ca="1" si="420"/>
        <v>-0.33533923216013911</v>
      </c>
      <c r="CI177" s="52">
        <f t="shared" ca="1" si="421"/>
        <v>-0.39265035735743697</v>
      </c>
      <c r="CJ177" s="52">
        <f t="shared" ca="1" si="422"/>
        <v>-0.44362267693354507</v>
      </c>
      <c r="CK177" s="52">
        <f t="shared" ca="1" si="423"/>
        <v>-0.48288553690297498</v>
      </c>
      <c r="CL177" s="52">
        <f t="shared" ca="1" si="424"/>
        <v>-0.50343796892482218</v>
      </c>
      <c r="CM177" s="52">
        <f t="shared" ca="1" si="425"/>
        <v>-0.50186054814126269</v>
      </c>
      <c r="CN177" s="52">
        <f t="shared" ca="1" si="426"/>
        <v>-0.47449913722342807</v>
      </c>
      <c r="CO177" s="52">
        <f t="shared" ca="1" si="427"/>
        <v>-0.42715380071932768</v>
      </c>
      <c r="CP177" s="52">
        <f t="shared" ca="1" si="428"/>
        <v>-0.36594223194650483</v>
      </c>
      <c r="CQ177" s="52">
        <f t="shared" ca="1" si="429"/>
        <v>-0.29102473775856214</v>
      </c>
      <c r="CR177" s="52">
        <f t="shared" ca="1" si="430"/>
        <v>-0.20696579847079269</v>
      </c>
      <c r="CS177" s="52">
        <f t="shared" ca="1" si="431"/>
        <v>-0.12384184227595427</v>
      </c>
      <c r="CT177" s="52">
        <f t="shared" ca="1" si="432"/>
        <v>-4.9807640915406175E-2</v>
      </c>
      <c r="CU177" s="52">
        <f t="shared" ca="1" si="433"/>
        <v>1.9242103940116211E-2</v>
      </c>
      <c r="CV177" s="52">
        <f t="shared" ca="1" si="434"/>
        <v>8.9294300891549064E-2</v>
      </c>
      <c r="CW177" s="52">
        <f t="shared" ca="1" si="435"/>
        <v>0.15688733097105731</v>
      </c>
      <c r="CY177" s="51" t="str">
        <f t="shared" ca="1" si="436"/>
        <v>Slope</v>
      </c>
      <c r="CZ177" s="51" t="str">
        <f t="shared" ca="1" si="437"/>
        <v>Slope</v>
      </c>
      <c r="DA177" s="51" t="str">
        <f t="shared" ca="1" si="438"/>
        <v>Slope</v>
      </c>
      <c r="DB177" s="51" t="str">
        <f t="shared" ca="1" si="439"/>
        <v>Slope</v>
      </c>
      <c r="DC177" s="51" t="str">
        <f t="shared" ca="1" si="440"/>
        <v>Slope</v>
      </c>
      <c r="DD177" s="51" t="str">
        <f t="shared" ca="1" si="441"/>
        <v>Slope</v>
      </c>
      <c r="DE177" s="51" t="str">
        <f t="shared" ca="1" si="442"/>
        <v>Slope</v>
      </c>
      <c r="DF177" s="51" t="str">
        <f t="shared" ca="1" si="443"/>
        <v>Slope</v>
      </c>
      <c r="DG177" s="51" t="str">
        <f t="shared" ca="1" si="444"/>
        <v>Slope</v>
      </c>
      <c r="DH177" s="51" t="str">
        <f t="shared" ca="1" si="445"/>
        <v>Slope</v>
      </c>
      <c r="DI177" s="51" t="str">
        <f t="shared" ca="1" si="446"/>
        <v>Slope</v>
      </c>
      <c r="DJ177" s="51" t="str">
        <f t="shared" ca="1" si="447"/>
        <v>Slope</v>
      </c>
      <c r="DK177" s="51" t="str">
        <f t="shared" ca="1" si="448"/>
        <v>Slope</v>
      </c>
      <c r="DL177" s="51" t="str">
        <f t="shared" ca="1" si="449"/>
        <v>Slope</v>
      </c>
      <c r="DM177" s="51" t="str">
        <f t="shared" ca="1" si="450"/>
        <v>Slope</v>
      </c>
      <c r="DN177" s="51" t="str">
        <f t="shared" ca="1" si="451"/>
        <v>Slope</v>
      </c>
      <c r="DO177" s="51" t="str">
        <f t="shared" ca="1" si="452"/>
        <v>Slope</v>
      </c>
      <c r="DP177" s="51" t="str">
        <f t="shared" ca="1" si="453"/>
        <v>Slope</v>
      </c>
      <c r="DQ177" s="51" t="str">
        <f t="shared" ca="1" si="454"/>
        <v>Slope</v>
      </c>
      <c r="DR177" s="51" t="str">
        <f t="shared" ca="1" si="455"/>
        <v>Slope</v>
      </c>
      <c r="DS177" s="51" t="str">
        <f t="shared" ca="1" si="456"/>
        <v>Slope</v>
      </c>
      <c r="DT177" s="51" t="str">
        <f t="shared" ca="1" si="457"/>
        <v>Slope</v>
      </c>
      <c r="DU177" s="51" t="str">
        <f t="shared" ca="1" si="458"/>
        <v>Slope</v>
      </c>
      <c r="DV177" s="51" t="str">
        <f t="shared" ca="1" si="459"/>
        <v>Slope</v>
      </c>
      <c r="DW177" s="51" t="str">
        <f t="shared" ca="1" si="460"/>
        <v>Slope</v>
      </c>
      <c r="DX177" s="51" t="str">
        <f t="shared" ca="1" si="461"/>
        <v>Slope</v>
      </c>
      <c r="DY177" s="51" t="str">
        <f t="shared" ca="1" si="462"/>
        <v>Slope</v>
      </c>
      <c r="DZ177" s="51" t="str">
        <f t="shared" ca="1" si="463"/>
        <v>Slope</v>
      </c>
      <c r="EA177" s="51" t="str">
        <f t="shared" ca="1" si="464"/>
        <v>Slope</v>
      </c>
      <c r="EB177" s="51" t="str">
        <f t="shared" ca="1" si="465"/>
        <v>Slope</v>
      </c>
      <c r="EC177" s="51" t="str">
        <f t="shared" ca="1" si="466"/>
        <v>Slope</v>
      </c>
      <c r="EE177" s="52">
        <f t="shared" ca="1" si="467"/>
        <v>0.65870697203016038</v>
      </c>
      <c r="EF177" s="52">
        <f t="shared" ca="1" si="468"/>
        <v>0.66218674101039476</v>
      </c>
      <c r="EG177" s="52">
        <f t="shared" ca="1" si="469"/>
        <v>0.67213291116072726</v>
      </c>
      <c r="EH177" s="52">
        <f t="shared" ca="1" si="470"/>
        <v>0.6892563193482083</v>
      </c>
      <c r="EI177" s="52">
        <f t="shared" ca="1" si="471"/>
        <v>0.71246352518411837</v>
      </c>
      <c r="EJ177" s="52">
        <f t="shared" ca="1" si="472"/>
        <v>0.74900779038711596</v>
      </c>
      <c r="EK177" s="52">
        <f t="shared" ca="1" si="473"/>
        <v>0.80007999821489806</v>
      </c>
      <c r="EL177" s="52">
        <f t="shared" ca="1" si="474"/>
        <v>0.8575189453926606</v>
      </c>
      <c r="EM177" s="52">
        <f t="shared" ca="1" si="475"/>
        <v>0.91519543138016091</v>
      </c>
      <c r="EN177" s="52">
        <f t="shared" ca="1" si="476"/>
        <v>0.97215912440775565</v>
      </c>
      <c r="EO177" s="52">
        <f t="shared" ca="1" si="477"/>
        <v>0.96960704003056264</v>
      </c>
      <c r="EP177" s="52">
        <f t="shared" ca="1" si="478"/>
        <v>0.9072906951223344</v>
      </c>
      <c r="EQ177" s="52">
        <f t="shared" ca="1" si="479"/>
        <v>0.84506867612668157</v>
      </c>
      <c r="ER177" s="52">
        <f t="shared" ca="1" si="480"/>
        <v>0.78585547748789009</v>
      </c>
      <c r="ES177" s="52">
        <f t="shared" ca="1" si="481"/>
        <v>0.7240298175431843</v>
      </c>
      <c r="ET177" s="52">
        <f t="shared" ca="1" si="482"/>
        <v>0.66449177671480353</v>
      </c>
      <c r="EU177" s="52">
        <f t="shared" ca="1" si="483"/>
        <v>0.60718065151750578</v>
      </c>
      <c r="EV177" s="52">
        <f t="shared" ca="1" si="484"/>
        <v>0.55620833194139763</v>
      </c>
      <c r="EW177" s="52">
        <f t="shared" ca="1" si="485"/>
        <v>0.51694547197196772</v>
      </c>
      <c r="EX177" s="52">
        <f t="shared" ca="1" si="486"/>
        <v>0.49639303995012052</v>
      </c>
      <c r="EY177" s="52">
        <f t="shared" ca="1" si="487"/>
        <v>0.49797046073368001</v>
      </c>
      <c r="EZ177" s="52">
        <f t="shared" ca="1" si="488"/>
        <v>0.52533187165151463</v>
      </c>
      <c r="FA177" s="52">
        <f t="shared" ca="1" si="489"/>
        <v>0.57267720815561507</v>
      </c>
      <c r="FB177" s="52">
        <f t="shared" ca="1" si="490"/>
        <v>0.63388877692843781</v>
      </c>
      <c r="FC177" s="52">
        <f t="shared" ca="1" si="491"/>
        <v>0.7088062711163805</v>
      </c>
      <c r="FD177" s="52">
        <f t="shared" ca="1" si="492"/>
        <v>0.79286521040415003</v>
      </c>
      <c r="FE177" s="52">
        <f t="shared" ca="1" si="493"/>
        <v>0.8759891665989884</v>
      </c>
      <c r="FF177" s="52">
        <f t="shared" ca="1" si="494"/>
        <v>0.95002336795953646</v>
      </c>
      <c r="FG177" s="52">
        <f t="shared" ca="1" si="495"/>
        <v>0.98092688718494114</v>
      </c>
      <c r="FH177" s="52">
        <f t="shared" ca="1" si="496"/>
        <v>0.91087469023350831</v>
      </c>
      <c r="FI177" s="52">
        <f t="shared" ca="1" si="497"/>
        <v>0.84328166015400008</v>
      </c>
      <c r="FK177" s="52">
        <f t="shared" ca="1" si="498"/>
        <v>0.98092688718494114</v>
      </c>
      <c r="FL177" s="59">
        <f t="shared" ca="1" si="499"/>
        <v>28</v>
      </c>
      <c r="FM177" s="59" t="str">
        <f t="shared" ca="1" si="500"/>
        <v>Slope</v>
      </c>
      <c r="FN177" s="52">
        <f t="shared" ca="1" si="501"/>
        <v>9.9999999999999978E-2</v>
      </c>
      <c r="FP177" s="52">
        <f t="shared" ca="1" si="502"/>
        <v>0.55290232401005346</v>
      </c>
      <c r="FQ177" s="52">
        <f t="shared" ca="1" si="503"/>
        <v>0.55406224700346485</v>
      </c>
      <c r="FR177" s="52">
        <f t="shared" ca="1" si="504"/>
        <v>0.54626652594246461</v>
      </c>
      <c r="FS177" s="52">
        <f t="shared" ca="1" si="505"/>
        <v>0.54086321756051392</v>
      </c>
      <c r="FT177" s="52">
        <f t="shared" ca="1" si="506"/>
        <v>0.53748784172803943</v>
      </c>
      <c r="FU177" s="52">
        <f t="shared" ca="1" si="507"/>
        <v>0.53855815235126081</v>
      </c>
      <c r="FV177" s="52">
        <f t="shared" ca="1" si="508"/>
        <v>0.54447111051607711</v>
      </c>
      <c r="FW177" s="52">
        <f t="shared" ca="1" si="509"/>
        <v>0.55250631513088688</v>
      </c>
      <c r="FX177" s="52">
        <f t="shared" ca="1" si="510"/>
        <v>0.56062069934894243</v>
      </c>
      <c r="FY177" s="52">
        <f t="shared" ca="1" si="511"/>
        <v>0.56849748591369631</v>
      </c>
      <c r="FZ177" s="52">
        <f t="shared" ca="1" si="512"/>
        <v>0.55653568001018749</v>
      </c>
      <c r="GA177" s="52">
        <f t="shared" ca="1" si="513"/>
        <v>0.52465245392966697</v>
      </c>
      <c r="GB177" s="52">
        <f t="shared" ca="1" si="514"/>
        <v>0.49280066982000492</v>
      </c>
      <c r="GC177" s="52">
        <f t="shared" ca="1" si="515"/>
        <v>0.46195182582929661</v>
      </c>
      <c r="GD177" s="52">
        <f t="shared" ca="1" si="516"/>
        <v>0.43023216140328363</v>
      </c>
      <c r="GE177" s="52">
        <f t="shared" ca="1" si="517"/>
        <v>0.39927503668271225</v>
      </c>
      <c r="GF177" s="52">
        <f t="shared" ca="1" si="518"/>
        <v>0.36906021717250193</v>
      </c>
      <c r="GG177" s="52">
        <f t="shared" ca="1" si="519"/>
        <v>0.34095833286935473</v>
      </c>
      <c r="GH177" s="52">
        <f t="shared" ca="1" si="520"/>
        <v>0.31675960176843365</v>
      </c>
      <c r="GI177" s="52">
        <f t="shared" ca="1" si="521"/>
        <v>0.29879767998337348</v>
      </c>
      <c r="GJ177" s="52">
        <f t="shared" ca="1" si="522"/>
        <v>0.28821237580011555</v>
      </c>
      <c r="GK177" s="52">
        <f t="shared" ca="1" si="523"/>
        <v>0.2862217349949493</v>
      </c>
      <c r="GL177" s="52">
        <f t="shared" ca="1" si="524"/>
        <v>0.29089240271853833</v>
      </c>
      <c r="GM177" s="52">
        <f t="shared" ca="1" si="525"/>
        <v>0.30018514786503481</v>
      </c>
      <c r="GN177" s="52">
        <f t="shared" ca="1" si="526"/>
        <v>0.31404653481657124</v>
      </c>
      <c r="GO177" s="52">
        <f t="shared" ca="1" si="527"/>
        <v>0.33095507013471664</v>
      </c>
      <c r="GP177" s="52">
        <f t="shared" ca="1" si="528"/>
        <v>0.34755194442188497</v>
      </c>
      <c r="GQ177" s="52">
        <f t="shared" ca="1" si="529"/>
        <v>0.36111890043095657</v>
      </c>
      <c r="GR177" s="52">
        <f t="shared" ca="1" si="530"/>
        <v>0.36030896239498034</v>
      </c>
      <c r="GS177" s="52">
        <f t="shared" ca="1" si="531"/>
        <v>0.32584711896672497</v>
      </c>
      <c r="GT177" s="52">
        <f t="shared" ca="1" si="532"/>
        <v>0.29220499782911113</v>
      </c>
      <c r="GV177" s="52">
        <f t="shared" ca="1" si="533"/>
        <v>0.56849748591369631</v>
      </c>
      <c r="GW177" s="59">
        <f t="shared" ca="1" si="534"/>
        <v>9</v>
      </c>
      <c r="GX177" s="52">
        <f t="shared" ca="1" si="535"/>
        <v>0.97215912440775565</v>
      </c>
      <c r="GY177" s="52" t="str">
        <f t="shared" ca="1" si="536"/>
        <v>Slope</v>
      </c>
      <c r="GZ177" s="52">
        <f t="shared" ca="1" si="537"/>
        <v>0.73333333333333339</v>
      </c>
      <c r="HB177" s="58">
        <f t="shared" si="538"/>
        <v>4.2989853024482702E-2</v>
      </c>
      <c r="HC177" s="58"/>
      <c r="HE177" s="52">
        <f t="shared" si="539"/>
        <v>0.78720022752881058</v>
      </c>
      <c r="HF177" s="52">
        <f t="shared" si="540"/>
        <v>0</v>
      </c>
      <c r="HH177" s="52">
        <f t="shared" ca="1" si="541"/>
        <v>0.97215912440775565</v>
      </c>
      <c r="HI177" s="52" t="str">
        <f t="shared" ca="1" si="542"/>
        <v>Slope</v>
      </c>
      <c r="HJ177" s="59">
        <f t="shared" ca="1" si="543"/>
        <v>2</v>
      </c>
      <c r="HK177" s="52">
        <f t="shared" ca="1" si="544"/>
        <v>0.73333333333333339</v>
      </c>
      <c r="HL177" s="52">
        <f t="shared" si="545"/>
        <v>0</v>
      </c>
      <c r="HM177" s="52">
        <f t="shared" si="546"/>
        <v>20</v>
      </c>
      <c r="HN177" s="52">
        <f t="shared" si="547"/>
        <v>-20</v>
      </c>
      <c r="HP177" s="52">
        <f t="shared" si="550"/>
        <v>2.5326371192932007E-4</v>
      </c>
      <c r="HR177" s="52">
        <f t="shared" si="548"/>
        <v>1.4097814596150546E-4</v>
      </c>
      <c r="HS177">
        <f t="shared" si="549"/>
        <v>1.826420649749354E-3</v>
      </c>
    </row>
    <row r="178" spans="1:227" x14ac:dyDescent="0.2">
      <c r="A178" s="45">
        <v>140</v>
      </c>
      <c r="B178" s="35">
        <f t="shared" si="391"/>
        <v>1.6087962962962974E-2</v>
      </c>
      <c r="C178" s="28">
        <v>-4.29898530244827</v>
      </c>
      <c r="D178" s="95">
        <v>0</v>
      </c>
      <c r="E178" s="95">
        <v>999999</v>
      </c>
      <c r="F178" s="37">
        <f t="shared" si="379"/>
        <v>166666.5</v>
      </c>
      <c r="G178" s="38">
        <f t="shared" si="382"/>
        <v>0</v>
      </c>
      <c r="H178" s="102">
        <v>20</v>
      </c>
      <c r="I178" s="102">
        <v>2000</v>
      </c>
      <c r="J178" s="28">
        <v>-4.9710047245025599</v>
      </c>
      <c r="K178" s="126">
        <f t="shared" si="383"/>
        <v>-4.9710047245025597E-2</v>
      </c>
      <c r="L178" s="30">
        <f t="shared" si="380"/>
        <v>-4.9710047245025597E-2</v>
      </c>
      <c r="M178" s="101">
        <f t="shared" si="381"/>
        <v>-4.29898530244827</v>
      </c>
      <c r="N178" s="103">
        <f t="shared" si="392"/>
        <v>3.3600971102714467E-4</v>
      </c>
      <c r="AD178" s="52">
        <f t="shared" ca="1" si="393"/>
        <v>0.9645970656011279</v>
      </c>
      <c r="AE178" s="52">
        <f t="shared" ca="1" si="393"/>
        <v>1</v>
      </c>
      <c r="AF178" s="52">
        <f t="shared" ca="1" si="393"/>
        <v>0.96452608394638673</v>
      </c>
      <c r="AG178" s="52">
        <f t="shared" ca="1" si="393"/>
        <v>0.87666101945194774</v>
      </c>
      <c r="AH178" s="52">
        <f t="shared" ca="1" si="394"/>
        <v>0.76244982767638569</v>
      </c>
      <c r="AI178" s="52">
        <f t="shared" ca="1" si="394"/>
        <v>0.63343058481364134</v>
      </c>
      <c r="AJ178" s="52">
        <f t="shared" ca="1" si="394"/>
        <v>0.49718076450466414</v>
      </c>
      <c r="AK178" s="52">
        <f t="shared" ca="1" si="394"/>
        <v>0.35614091290429906</v>
      </c>
      <c r="AL178" s="52">
        <f t="shared" ca="1" si="395"/>
        <v>0.22706300538208585</v>
      </c>
      <c r="AM178" s="52">
        <f t="shared" ca="1" si="395"/>
        <v>0.1201846054466295</v>
      </c>
      <c r="AN178" s="52">
        <f t="shared" ca="1" si="395"/>
        <v>2.4982739838429007E-2</v>
      </c>
      <c r="AO178" s="52">
        <f t="shared" ca="1" si="395"/>
        <v>-6.9414891983504284E-2</v>
      </c>
      <c r="AP178" s="52">
        <f t="shared" ca="1" si="396"/>
        <v>-0.17250239637008905</v>
      </c>
      <c r="AQ178" s="52">
        <f t="shared" ca="1" si="396"/>
        <v>-0.28738669560109242</v>
      </c>
      <c r="AR178" s="52">
        <f t="shared" ca="1" si="396"/>
        <v>-0.40038280028736162</v>
      </c>
      <c r="AS178" s="52">
        <f t="shared" ca="1" si="396"/>
        <v>-0.51169245827677357</v>
      </c>
      <c r="AT178" s="52">
        <f t="shared" ca="1" si="387"/>
        <v>-0.62884810816335179</v>
      </c>
      <c r="AU178" s="52">
        <f t="shared" ca="1" si="387"/>
        <v>-0.7429160477775657</v>
      </c>
      <c r="AV178" s="52">
        <f t="shared" ca="1" si="387"/>
        <v>-0.83710296645240412</v>
      </c>
      <c r="AW178" s="52">
        <f t="shared" ca="1" si="387"/>
        <v>-0.89761047013203943</v>
      </c>
      <c r="AX178" s="52">
        <f t="shared" ca="1" si="388"/>
        <v>-0.92198247705284209</v>
      </c>
      <c r="AY178" s="52">
        <f t="shared" ca="1" si="388"/>
        <v>-0.91484430218116664</v>
      </c>
      <c r="AZ178" s="52">
        <f t="shared" ca="1" si="388"/>
        <v>-0.88535763842229132</v>
      </c>
      <c r="BA178" s="52">
        <f t="shared" ca="1" si="388"/>
        <v>-0.82673040013591581</v>
      </c>
      <c r="BB178" s="52">
        <f t="shared" ca="1" si="389"/>
        <v>-0.72490721705846872</v>
      </c>
      <c r="BC178" s="52">
        <f t="shared" ca="1" si="389"/>
        <v>-0.57850929288741804</v>
      </c>
      <c r="BD178" s="52">
        <f t="shared" ca="1" si="389"/>
        <v>-0.40740174055084394</v>
      </c>
      <c r="BE178" s="52">
        <f t="shared" ca="1" si="389"/>
        <v>-0.23038958098791629</v>
      </c>
      <c r="BF178" s="52">
        <f t="shared" ca="1" si="390"/>
        <v>-5.2684020931774052E-2</v>
      </c>
      <c r="BG178" s="52">
        <f t="shared" ca="1" si="390"/>
        <v>0.11268247858550118</v>
      </c>
      <c r="BH178" s="52">
        <f t="shared" ca="1" si="390"/>
        <v>0.25574970655339513</v>
      </c>
      <c r="BJ178" s="52">
        <f t="shared" si="397"/>
        <v>-2.4855023622512799E-3</v>
      </c>
      <c r="BK178" s="52">
        <f t="shared" si="398"/>
        <v>3.2803607996433016E-3</v>
      </c>
      <c r="BL178" s="52">
        <f t="shared" si="399"/>
        <v>1.6401803998216511E-4</v>
      </c>
      <c r="BM178" s="52">
        <f t="shared" si="400"/>
        <v>1.6401803998216511E-4</v>
      </c>
      <c r="BN178" s="52">
        <f t="shared" si="401"/>
        <v>0</v>
      </c>
      <c r="BO178" s="52">
        <f t="shared" si="402"/>
        <v>0</v>
      </c>
      <c r="BP178" s="52">
        <f t="shared" si="403"/>
        <v>1.8116033157780781E-3</v>
      </c>
      <c r="BQ178" s="52">
        <f t="shared" si="404"/>
        <v>0.05</v>
      </c>
      <c r="BS178" s="52">
        <f t="shared" ca="1" si="405"/>
        <v>0.33798225011466249</v>
      </c>
      <c r="BT178" s="52">
        <f t="shared" ca="1" si="406"/>
        <v>0.3280360799643301</v>
      </c>
      <c r="BU178" s="52">
        <f t="shared" ca="1" si="407"/>
        <v>0.310912671776849</v>
      </c>
      <c r="BV178" s="52">
        <f t="shared" ca="1" si="408"/>
        <v>0.28770546594093893</v>
      </c>
      <c r="BW178" s="52">
        <f t="shared" ca="1" si="409"/>
        <v>0.25116120073794129</v>
      </c>
      <c r="BX178" s="52">
        <f t="shared" ca="1" si="410"/>
        <v>0.20008899291015925</v>
      </c>
      <c r="BY178" s="52">
        <f t="shared" ca="1" si="411"/>
        <v>0.14265004573239679</v>
      </c>
      <c r="BZ178" s="52">
        <f t="shared" ca="1" si="412"/>
        <v>8.497355974489644E-2</v>
      </c>
      <c r="CA178" s="52">
        <f t="shared" ca="1" si="413"/>
        <v>2.8009866717301629E-2</v>
      </c>
      <c r="CB178" s="52">
        <f t="shared" ca="1" si="414"/>
        <v>-3.0223968844379993E-2</v>
      </c>
      <c r="CC178" s="52">
        <f t="shared" ca="1" si="415"/>
        <v>-9.2540313752608294E-2</v>
      </c>
      <c r="CD178" s="52">
        <f t="shared" ca="1" si="416"/>
        <v>-0.15476233274826109</v>
      </c>
      <c r="CE178" s="52">
        <f t="shared" ca="1" si="417"/>
        <v>-0.21397553138705261</v>
      </c>
      <c r="CF178" s="52">
        <f t="shared" ca="1" si="418"/>
        <v>-0.27580119133175846</v>
      </c>
      <c r="CG178" s="52">
        <f t="shared" ca="1" si="419"/>
        <v>-0.33533923216013911</v>
      </c>
      <c r="CH178" s="52">
        <f t="shared" ca="1" si="420"/>
        <v>-0.39265035735743697</v>
      </c>
      <c r="CI178" s="52">
        <f t="shared" ca="1" si="421"/>
        <v>-0.44362267693354507</v>
      </c>
      <c r="CJ178" s="52">
        <f t="shared" ca="1" si="422"/>
        <v>-0.48288553690297498</v>
      </c>
      <c r="CK178" s="52">
        <f t="shared" ca="1" si="423"/>
        <v>-0.50343796892482218</v>
      </c>
      <c r="CL178" s="52">
        <f t="shared" ca="1" si="424"/>
        <v>-0.50186054814126269</v>
      </c>
      <c r="CM178" s="52">
        <f t="shared" ca="1" si="425"/>
        <v>-0.47449913722342807</v>
      </c>
      <c r="CN178" s="52">
        <f t="shared" ca="1" si="426"/>
        <v>-0.42715380071932768</v>
      </c>
      <c r="CO178" s="52">
        <f t="shared" ca="1" si="427"/>
        <v>-0.36594223194650483</v>
      </c>
      <c r="CP178" s="52">
        <f t="shared" ca="1" si="428"/>
        <v>-0.29102473775856214</v>
      </c>
      <c r="CQ178" s="52">
        <f t="shared" ca="1" si="429"/>
        <v>-0.20696579847079269</v>
      </c>
      <c r="CR178" s="52">
        <f t="shared" ca="1" si="430"/>
        <v>-0.12384184227595427</v>
      </c>
      <c r="CS178" s="52">
        <f t="shared" ca="1" si="431"/>
        <v>-4.9807640915406175E-2</v>
      </c>
      <c r="CT178" s="52">
        <f t="shared" ca="1" si="432"/>
        <v>1.9242103940116211E-2</v>
      </c>
      <c r="CU178" s="52">
        <f t="shared" ca="1" si="433"/>
        <v>8.9294300891549064E-2</v>
      </c>
      <c r="CV178" s="52">
        <f t="shared" ca="1" si="434"/>
        <v>0.15688733097105731</v>
      </c>
      <c r="CW178" s="52">
        <f t="shared" ca="1" si="435"/>
        <v>0.21975952666628379</v>
      </c>
      <c r="CY178" s="51" t="str">
        <f t="shared" ca="1" si="436"/>
        <v>Slope</v>
      </c>
      <c r="CZ178" s="51" t="str">
        <f t="shared" ca="1" si="437"/>
        <v>Slope</v>
      </c>
      <c r="DA178" s="51" t="str">
        <f t="shared" ca="1" si="438"/>
        <v>Slope</v>
      </c>
      <c r="DB178" s="51" t="str">
        <f t="shared" ca="1" si="439"/>
        <v>Slope</v>
      </c>
      <c r="DC178" s="51" t="str">
        <f t="shared" ca="1" si="440"/>
        <v>Slope</v>
      </c>
      <c r="DD178" s="51" t="str">
        <f t="shared" ca="1" si="441"/>
        <v>Slope</v>
      </c>
      <c r="DE178" s="51" t="str">
        <f t="shared" ca="1" si="442"/>
        <v>Slope</v>
      </c>
      <c r="DF178" s="51" t="str">
        <f t="shared" ca="1" si="443"/>
        <v>Slope</v>
      </c>
      <c r="DG178" s="51" t="str">
        <f t="shared" ca="1" si="444"/>
        <v>Slope</v>
      </c>
      <c r="DH178" s="51" t="str">
        <f t="shared" ca="1" si="445"/>
        <v>Slope</v>
      </c>
      <c r="DI178" s="51" t="str">
        <f t="shared" ca="1" si="446"/>
        <v>Slope</v>
      </c>
      <c r="DJ178" s="51" t="str">
        <f t="shared" ca="1" si="447"/>
        <v>Slope</v>
      </c>
      <c r="DK178" s="51" t="str">
        <f t="shared" ca="1" si="448"/>
        <v>Slope</v>
      </c>
      <c r="DL178" s="51" t="str">
        <f t="shared" ca="1" si="449"/>
        <v>Slope</v>
      </c>
      <c r="DM178" s="51" t="str">
        <f t="shared" ca="1" si="450"/>
        <v>Slope</v>
      </c>
      <c r="DN178" s="51" t="str">
        <f t="shared" ca="1" si="451"/>
        <v>Slope</v>
      </c>
      <c r="DO178" s="51" t="str">
        <f t="shared" ca="1" si="452"/>
        <v>Slope</v>
      </c>
      <c r="DP178" s="51" t="str">
        <f t="shared" ca="1" si="453"/>
        <v>Slope</v>
      </c>
      <c r="DQ178" s="51" t="str">
        <f t="shared" ca="1" si="454"/>
        <v>Slope</v>
      </c>
      <c r="DR178" s="51" t="str">
        <f t="shared" ca="1" si="455"/>
        <v>Slope</v>
      </c>
      <c r="DS178" s="51" t="str">
        <f t="shared" ca="1" si="456"/>
        <v>Slope</v>
      </c>
      <c r="DT178" s="51" t="str">
        <f t="shared" ca="1" si="457"/>
        <v>Slope</v>
      </c>
      <c r="DU178" s="51" t="str">
        <f t="shared" ca="1" si="458"/>
        <v>Slope</v>
      </c>
      <c r="DV178" s="51" t="str">
        <f t="shared" ca="1" si="459"/>
        <v>Slope</v>
      </c>
      <c r="DW178" s="51" t="str">
        <f t="shared" ca="1" si="460"/>
        <v>Slope</v>
      </c>
      <c r="DX178" s="51" t="str">
        <f t="shared" ca="1" si="461"/>
        <v>Slope</v>
      </c>
      <c r="DY178" s="51" t="str">
        <f t="shared" ca="1" si="462"/>
        <v>Slope</v>
      </c>
      <c r="DZ178" s="51" t="str">
        <f t="shared" ca="1" si="463"/>
        <v>Slope</v>
      </c>
      <c r="EA178" s="51" t="str">
        <f t="shared" ca="1" si="464"/>
        <v>Slope</v>
      </c>
      <c r="EB178" s="51" t="str">
        <f t="shared" ca="1" si="465"/>
        <v>Slope</v>
      </c>
      <c r="EC178" s="51" t="str">
        <f t="shared" ca="1" si="466"/>
        <v>Slope</v>
      </c>
      <c r="EE178" s="52">
        <f t="shared" ca="1" si="467"/>
        <v>0.66218176792531969</v>
      </c>
      <c r="EF178" s="52">
        <f t="shared" ca="1" si="468"/>
        <v>0.67212793807565208</v>
      </c>
      <c r="EG178" s="52">
        <f t="shared" ca="1" si="469"/>
        <v>0.68925134626313311</v>
      </c>
      <c r="EH178" s="52">
        <f t="shared" ca="1" si="470"/>
        <v>0.71245855209904319</v>
      </c>
      <c r="EI178" s="52">
        <f t="shared" ca="1" si="471"/>
        <v>0.74900281730204088</v>
      </c>
      <c r="EJ178" s="52">
        <f t="shared" ca="1" si="472"/>
        <v>0.80007502512982298</v>
      </c>
      <c r="EK178" s="52">
        <f t="shared" ca="1" si="473"/>
        <v>0.85751397230758541</v>
      </c>
      <c r="EL178" s="52">
        <f t="shared" ca="1" si="474"/>
        <v>0.91519045829508572</v>
      </c>
      <c r="EM178" s="52">
        <f t="shared" ca="1" si="475"/>
        <v>0.97215415132268057</v>
      </c>
      <c r="EN178" s="52">
        <f t="shared" ca="1" si="476"/>
        <v>0.96961201311563783</v>
      </c>
      <c r="EO178" s="52">
        <f t="shared" ca="1" si="477"/>
        <v>0.90729566820740959</v>
      </c>
      <c r="EP178" s="52">
        <f t="shared" ca="1" si="478"/>
        <v>0.84507364921175676</v>
      </c>
      <c r="EQ178" s="52">
        <f t="shared" ca="1" si="479"/>
        <v>0.78586045057296516</v>
      </c>
      <c r="ER178" s="52">
        <f t="shared" ca="1" si="480"/>
        <v>0.72403479062825937</v>
      </c>
      <c r="ES178" s="52">
        <f t="shared" ca="1" si="481"/>
        <v>0.66449674979987872</v>
      </c>
      <c r="ET178" s="52">
        <f t="shared" ca="1" si="482"/>
        <v>0.60718562460258085</v>
      </c>
      <c r="EU178" s="52">
        <f t="shared" ca="1" si="483"/>
        <v>0.55621330502647282</v>
      </c>
      <c r="EV178" s="52">
        <f t="shared" ca="1" si="484"/>
        <v>0.5169504450570428</v>
      </c>
      <c r="EW178" s="52">
        <f t="shared" ca="1" si="485"/>
        <v>0.49639801303519571</v>
      </c>
      <c r="EX178" s="52">
        <f t="shared" ca="1" si="486"/>
        <v>0.4979754338187552</v>
      </c>
      <c r="EY178" s="52">
        <f t="shared" ca="1" si="487"/>
        <v>0.52533684473658981</v>
      </c>
      <c r="EZ178" s="52">
        <f t="shared" ca="1" si="488"/>
        <v>0.57268218124069015</v>
      </c>
      <c r="FA178" s="52">
        <f t="shared" ca="1" si="489"/>
        <v>0.633893750013513</v>
      </c>
      <c r="FB178" s="52">
        <f t="shared" ca="1" si="490"/>
        <v>0.70881124420145569</v>
      </c>
      <c r="FC178" s="52">
        <f t="shared" ca="1" si="491"/>
        <v>0.79287018348922511</v>
      </c>
      <c r="FD178" s="52">
        <f t="shared" ca="1" si="492"/>
        <v>0.87599413968406359</v>
      </c>
      <c r="FE178" s="52">
        <f t="shared" ca="1" si="493"/>
        <v>0.95002834104461165</v>
      </c>
      <c r="FF178" s="52">
        <f t="shared" ca="1" si="494"/>
        <v>0.98092191409986595</v>
      </c>
      <c r="FG178" s="52">
        <f t="shared" ca="1" si="495"/>
        <v>0.91086971714843312</v>
      </c>
      <c r="FH178" s="52">
        <f t="shared" ca="1" si="496"/>
        <v>0.84327668706892489</v>
      </c>
      <c r="FI178" s="52">
        <f t="shared" ca="1" si="497"/>
        <v>0.78040449137369838</v>
      </c>
      <c r="FK178" s="52">
        <f t="shared" ca="1" si="498"/>
        <v>0.98092191409986595</v>
      </c>
      <c r="FL178" s="59">
        <f t="shared" ca="1" si="499"/>
        <v>27</v>
      </c>
      <c r="FM178" s="59" t="str">
        <f t="shared" ca="1" si="500"/>
        <v>Slope</v>
      </c>
      <c r="FN178" s="52">
        <f t="shared" ca="1" si="501"/>
        <v>0.1333333333333333</v>
      </c>
      <c r="FP178" s="52">
        <f t="shared" ca="1" si="502"/>
        <v>0.55406058930843982</v>
      </c>
      <c r="FQ178" s="52">
        <f t="shared" ca="1" si="503"/>
        <v>0.55737597935855066</v>
      </c>
      <c r="FR178" s="52">
        <f t="shared" ca="1" si="504"/>
        <v>0.55197267097659986</v>
      </c>
      <c r="FS178" s="52">
        <f t="shared" ca="1" si="505"/>
        <v>0.54859729514412547</v>
      </c>
      <c r="FT178" s="52">
        <f t="shared" ca="1" si="506"/>
        <v>0.54966760576734697</v>
      </c>
      <c r="FU178" s="52">
        <f t="shared" ca="1" si="507"/>
        <v>0.55558056393216315</v>
      </c>
      <c r="FV178" s="52">
        <f t="shared" ca="1" si="508"/>
        <v>0.56361576854697293</v>
      </c>
      <c r="FW178" s="52">
        <f t="shared" ca="1" si="509"/>
        <v>0.57173015276502848</v>
      </c>
      <c r="FX178" s="52">
        <f t="shared" ca="1" si="510"/>
        <v>0.57960693932978236</v>
      </c>
      <c r="FY178" s="52">
        <f t="shared" ca="1" si="511"/>
        <v>0.5676484488163237</v>
      </c>
      <c r="FZ178" s="52">
        <f t="shared" ca="1" si="512"/>
        <v>0.53576522273580318</v>
      </c>
      <c r="GA178" s="52">
        <f t="shared" ca="1" si="513"/>
        <v>0.50391343862614113</v>
      </c>
      <c r="GB178" s="52">
        <f t="shared" ca="1" si="514"/>
        <v>0.47306459463543277</v>
      </c>
      <c r="GC178" s="52">
        <f t="shared" ca="1" si="515"/>
        <v>0.44134493020941978</v>
      </c>
      <c r="GD178" s="52">
        <f t="shared" ca="1" si="516"/>
        <v>0.41038780548884846</v>
      </c>
      <c r="GE178" s="52">
        <f t="shared" ca="1" si="517"/>
        <v>0.38017298597863802</v>
      </c>
      <c r="GF178" s="52">
        <f t="shared" ca="1" si="518"/>
        <v>0.35207110167549094</v>
      </c>
      <c r="GG178" s="52">
        <f t="shared" ca="1" si="519"/>
        <v>0.3278723705745698</v>
      </c>
      <c r="GH178" s="52">
        <f t="shared" ca="1" si="520"/>
        <v>0.30991044878950968</v>
      </c>
      <c r="GI178" s="52">
        <f t="shared" ca="1" si="521"/>
        <v>0.2993251446062517</v>
      </c>
      <c r="GJ178" s="52">
        <f t="shared" ca="1" si="522"/>
        <v>0.2973345038010855</v>
      </c>
      <c r="GK178" s="52">
        <f t="shared" ca="1" si="523"/>
        <v>0.30200517152467449</v>
      </c>
      <c r="GL178" s="52">
        <f t="shared" ca="1" si="524"/>
        <v>0.31129791667117102</v>
      </c>
      <c r="GM178" s="52">
        <f t="shared" ca="1" si="525"/>
        <v>0.32515930362270745</v>
      </c>
      <c r="GN178" s="52">
        <f t="shared" ca="1" si="526"/>
        <v>0.3420678389408528</v>
      </c>
      <c r="GO178" s="52">
        <f t="shared" ca="1" si="527"/>
        <v>0.35866471322802118</v>
      </c>
      <c r="GP178" s="52">
        <f t="shared" ca="1" si="528"/>
        <v>0.37223166923709272</v>
      </c>
      <c r="GQ178" s="52">
        <f t="shared" ca="1" si="529"/>
        <v>0.37141841581106644</v>
      </c>
      <c r="GR178" s="52">
        <f t="shared" ca="1" si="530"/>
        <v>0.33695657238281101</v>
      </c>
      <c r="GS178" s="52">
        <f t="shared" ca="1" si="531"/>
        <v>0.30331445124519713</v>
      </c>
      <c r="GT178" s="52">
        <f t="shared" ca="1" si="532"/>
        <v>0.27124594156901055</v>
      </c>
      <c r="GV178" s="52">
        <f t="shared" ca="1" si="533"/>
        <v>0.57960693932978236</v>
      </c>
      <c r="GW178" s="59">
        <f t="shared" ca="1" si="534"/>
        <v>8</v>
      </c>
      <c r="GX178" s="52">
        <f t="shared" ca="1" si="535"/>
        <v>0.97215415132268057</v>
      </c>
      <c r="GY178" s="52" t="str">
        <f t="shared" ca="1" si="536"/>
        <v>Slope</v>
      </c>
      <c r="GZ178" s="52">
        <f t="shared" ca="1" si="537"/>
        <v>0.76666666666666661</v>
      </c>
      <c r="HB178" s="58">
        <f t="shared" si="538"/>
        <v>4.9710047245025597E-2</v>
      </c>
      <c r="HC178" s="58"/>
      <c r="HE178" s="52">
        <f t="shared" si="539"/>
        <v>0.75393526613712325</v>
      </c>
      <c r="HF178" s="52">
        <f t="shared" si="540"/>
        <v>0</v>
      </c>
      <c r="HH178" s="52">
        <f t="shared" ca="1" si="541"/>
        <v>0.97215415132268057</v>
      </c>
      <c r="HI178" s="52" t="str">
        <f t="shared" ca="1" si="542"/>
        <v>Slope</v>
      </c>
      <c r="HJ178" s="59">
        <f t="shared" ca="1" si="543"/>
        <v>2</v>
      </c>
      <c r="HK178" s="52">
        <f t="shared" ca="1" si="544"/>
        <v>0.76666666666666661</v>
      </c>
      <c r="HL178" s="52">
        <f t="shared" si="545"/>
        <v>0</v>
      </c>
      <c r="HM178" s="52">
        <f t="shared" si="546"/>
        <v>20</v>
      </c>
      <c r="HN178" s="52">
        <f t="shared" si="547"/>
        <v>-20</v>
      </c>
      <c r="HP178" s="52">
        <f t="shared" si="550"/>
        <v>3.3600971102714467E-4</v>
      </c>
      <c r="HR178" s="52">
        <f t="shared" si="548"/>
        <v>1.3954149697237967E-4</v>
      </c>
      <c r="HS178">
        <f t="shared" si="549"/>
        <v>1.8116033157780781E-3</v>
      </c>
    </row>
    <row r="179" spans="1:227" x14ac:dyDescent="0.2">
      <c r="A179" s="45">
        <v>141</v>
      </c>
      <c r="B179" s="35">
        <f t="shared" si="391"/>
        <v>1.6203703703703713E-2</v>
      </c>
      <c r="C179" s="28">
        <v>-4.9710047245025599</v>
      </c>
      <c r="D179" s="95">
        <v>0</v>
      </c>
      <c r="E179" s="95">
        <v>999999</v>
      </c>
      <c r="F179" s="37">
        <f t="shared" si="379"/>
        <v>166666.5</v>
      </c>
      <c r="G179" s="38">
        <f t="shared" si="382"/>
        <v>0</v>
      </c>
      <c r="H179" s="102">
        <v>20</v>
      </c>
      <c r="I179" s="102">
        <v>2000</v>
      </c>
      <c r="J179" s="28">
        <v>-5.5317217111587498</v>
      </c>
      <c r="K179" s="126">
        <f t="shared" si="383"/>
        <v>-5.5317217111587498E-2</v>
      </c>
      <c r="L179" s="30">
        <f t="shared" si="380"/>
        <v>-5.5317217111587498E-2</v>
      </c>
      <c r="M179" s="101">
        <f t="shared" si="381"/>
        <v>-4.9710047245025599</v>
      </c>
      <c r="N179" s="103">
        <f t="shared" si="392"/>
        <v>2.8035849332809504E-4</v>
      </c>
      <c r="AD179" s="52">
        <f t="shared" ca="1" si="393"/>
        <v>0.96452608394638673</v>
      </c>
      <c r="AE179" s="52">
        <f t="shared" ca="1" si="393"/>
        <v>1.0000000000000002</v>
      </c>
      <c r="AF179" s="52">
        <f t="shared" ca="1" si="393"/>
        <v>0.96381538756862628</v>
      </c>
      <c r="AG179" s="52">
        <f t="shared" ca="1" si="393"/>
        <v>0.87153069738251399</v>
      </c>
      <c r="AH179" s="52">
        <f t="shared" ca="1" si="394"/>
        <v>0.74809679550408392</v>
      </c>
      <c r="AI179" s="52">
        <f t="shared" ca="1" si="394"/>
        <v>0.60765763962162245</v>
      </c>
      <c r="AJ179" s="52">
        <f t="shared" ca="1" si="394"/>
        <v>0.45031910235939476</v>
      </c>
      <c r="AK179" s="52">
        <f t="shared" ca="1" si="394"/>
        <v>0.29278251335035921</v>
      </c>
      <c r="AL179" s="52">
        <f t="shared" ca="1" si="395"/>
        <v>0.16060512355802423</v>
      </c>
      <c r="AM179" s="52">
        <f t="shared" ca="1" si="395"/>
        <v>6.0409565137449474E-2</v>
      </c>
      <c r="AN179" s="52">
        <f t="shared" ca="1" si="395"/>
        <v>-1.4814967288877436E-2</v>
      </c>
      <c r="AO179" s="52">
        <f t="shared" ca="1" si="395"/>
        <v>-9.0444345239558646E-2</v>
      </c>
      <c r="AP179" s="52">
        <f t="shared" ca="1" si="396"/>
        <v>-0.18650636851464647</v>
      </c>
      <c r="AQ179" s="52">
        <f t="shared" ca="1" si="396"/>
        <v>-0.2900451296633586</v>
      </c>
      <c r="AR179" s="52">
        <f t="shared" ca="1" si="396"/>
        <v>-0.39787873910511157</v>
      </c>
      <c r="AS179" s="52">
        <f t="shared" ca="1" si="396"/>
        <v>-0.51795958757312111</v>
      </c>
      <c r="AT179" s="52">
        <f t="shared" ca="1" si="387"/>
        <v>-0.64136731793421664</v>
      </c>
      <c r="AU179" s="52">
        <f t="shared" ca="1" si="387"/>
        <v>-0.75260502118198203</v>
      </c>
      <c r="AV179" s="52">
        <f t="shared" ca="1" si="387"/>
        <v>-0.83974397231500419</v>
      </c>
      <c r="AW179" s="52">
        <f t="shared" ca="1" si="387"/>
        <v>-0.89381387574631621</v>
      </c>
      <c r="AX179" s="52">
        <f t="shared" ca="1" si="388"/>
        <v>-0.91051855869318643</v>
      </c>
      <c r="AY179" s="52">
        <f t="shared" ca="1" si="388"/>
        <v>-0.90092711883167742</v>
      </c>
      <c r="AZ179" s="52">
        <f t="shared" ca="1" si="388"/>
        <v>-0.86809357384443597</v>
      </c>
      <c r="BA179" s="52">
        <f t="shared" ca="1" si="388"/>
        <v>-0.79667920473792375</v>
      </c>
      <c r="BB179" s="52">
        <f t="shared" ca="1" si="389"/>
        <v>-0.67736025374535147</v>
      </c>
      <c r="BC179" s="52">
        <f t="shared" ca="1" si="389"/>
        <v>-0.52608445953898042</v>
      </c>
      <c r="BD179" s="52">
        <f t="shared" ca="1" si="389"/>
        <v>-0.36078770728648696</v>
      </c>
      <c r="BE179" s="52">
        <f t="shared" ca="1" si="389"/>
        <v>-0.18518435304084066</v>
      </c>
      <c r="BF179" s="52">
        <f t="shared" ca="1" si="390"/>
        <v>-1.151259929383135E-2</v>
      </c>
      <c r="BG179" s="52">
        <f t="shared" ca="1" si="390"/>
        <v>0.14716028680723539</v>
      </c>
      <c r="BH179" s="52">
        <f t="shared" ca="1" si="390"/>
        <v>0.28373083790421311</v>
      </c>
      <c r="BJ179" s="52">
        <f t="shared" si="397"/>
        <v>-2.7658608555793749E-3</v>
      </c>
      <c r="BK179" s="52">
        <f t="shared" si="398"/>
        <v>3.1091267177684894E-3</v>
      </c>
      <c r="BL179" s="52">
        <f t="shared" si="399"/>
        <v>1.5545633588842449E-4</v>
      </c>
      <c r="BM179" s="52">
        <f t="shared" si="400"/>
        <v>1.5545633588842449E-4</v>
      </c>
      <c r="BN179" s="52">
        <f t="shared" si="401"/>
        <v>0</v>
      </c>
      <c r="BO179" s="52">
        <f t="shared" si="402"/>
        <v>0</v>
      </c>
      <c r="BP179" s="52">
        <f t="shared" si="403"/>
        <v>1.7827782668838298E-3</v>
      </c>
      <c r="BQ179" s="52">
        <f t="shared" si="404"/>
        <v>0.05</v>
      </c>
      <c r="BS179" s="52">
        <f t="shared" ca="1" si="405"/>
        <v>0.3280360799643301</v>
      </c>
      <c r="BT179" s="52">
        <f t="shared" ca="1" si="406"/>
        <v>0.310912671776849</v>
      </c>
      <c r="BU179" s="52">
        <f t="shared" ca="1" si="407"/>
        <v>0.28770546594093893</v>
      </c>
      <c r="BV179" s="52">
        <f t="shared" ca="1" si="408"/>
        <v>0.25116120073794129</v>
      </c>
      <c r="BW179" s="52">
        <f t="shared" ca="1" si="409"/>
        <v>0.20008899291015925</v>
      </c>
      <c r="BX179" s="52">
        <f t="shared" ca="1" si="410"/>
        <v>0.14265004573239679</v>
      </c>
      <c r="BY179" s="52">
        <f t="shared" ca="1" si="411"/>
        <v>8.497355974489644E-2</v>
      </c>
      <c r="BZ179" s="52">
        <f t="shared" ca="1" si="412"/>
        <v>2.8009866717301629E-2</v>
      </c>
      <c r="CA179" s="52">
        <f t="shared" ca="1" si="413"/>
        <v>-3.0223968844379993E-2</v>
      </c>
      <c r="CB179" s="52">
        <f t="shared" ca="1" si="414"/>
        <v>-9.2540313752608294E-2</v>
      </c>
      <c r="CC179" s="52">
        <f t="shared" ca="1" si="415"/>
        <v>-0.15476233274826109</v>
      </c>
      <c r="CD179" s="52">
        <f t="shared" ca="1" si="416"/>
        <v>-0.21397553138705261</v>
      </c>
      <c r="CE179" s="52">
        <f t="shared" ca="1" si="417"/>
        <v>-0.27580119133175846</v>
      </c>
      <c r="CF179" s="52">
        <f t="shared" ca="1" si="418"/>
        <v>-0.33533923216013911</v>
      </c>
      <c r="CG179" s="52">
        <f t="shared" ca="1" si="419"/>
        <v>-0.39265035735743697</v>
      </c>
      <c r="CH179" s="52">
        <f t="shared" ca="1" si="420"/>
        <v>-0.44362267693354507</v>
      </c>
      <c r="CI179" s="52">
        <f t="shared" ca="1" si="421"/>
        <v>-0.48288553690297498</v>
      </c>
      <c r="CJ179" s="52">
        <f t="shared" ca="1" si="422"/>
        <v>-0.50343796892482218</v>
      </c>
      <c r="CK179" s="52">
        <f t="shared" ca="1" si="423"/>
        <v>-0.50186054814126269</v>
      </c>
      <c r="CL179" s="52">
        <f t="shared" ca="1" si="424"/>
        <v>-0.47449913722342807</v>
      </c>
      <c r="CM179" s="52">
        <f t="shared" ca="1" si="425"/>
        <v>-0.42715380071932768</v>
      </c>
      <c r="CN179" s="52">
        <f t="shared" ca="1" si="426"/>
        <v>-0.36594223194650483</v>
      </c>
      <c r="CO179" s="52">
        <f t="shared" ca="1" si="427"/>
        <v>-0.29102473775856214</v>
      </c>
      <c r="CP179" s="52">
        <f t="shared" ca="1" si="428"/>
        <v>-0.20696579847079269</v>
      </c>
      <c r="CQ179" s="52">
        <f t="shared" ca="1" si="429"/>
        <v>-0.12384184227595427</v>
      </c>
      <c r="CR179" s="52">
        <f t="shared" ca="1" si="430"/>
        <v>-4.9807640915406175E-2</v>
      </c>
      <c r="CS179" s="52">
        <f t="shared" ca="1" si="431"/>
        <v>1.9242103940116211E-2</v>
      </c>
      <c r="CT179" s="52">
        <f t="shared" ca="1" si="432"/>
        <v>8.9294300891549064E-2</v>
      </c>
      <c r="CU179" s="52">
        <f t="shared" ca="1" si="433"/>
        <v>0.15688733097105731</v>
      </c>
      <c r="CV179" s="52">
        <f t="shared" ca="1" si="434"/>
        <v>0.21975952666628379</v>
      </c>
      <c r="CW179" s="52">
        <f t="shared" ca="1" si="435"/>
        <v>0.27795027404452766</v>
      </c>
      <c r="CY179" s="51" t="str">
        <f t="shared" ca="1" si="436"/>
        <v>Slope</v>
      </c>
      <c r="CZ179" s="51" t="str">
        <f t="shared" ca="1" si="437"/>
        <v>Slope</v>
      </c>
      <c r="DA179" s="51" t="str">
        <f t="shared" ca="1" si="438"/>
        <v>Slope</v>
      </c>
      <c r="DB179" s="51" t="str">
        <f t="shared" ca="1" si="439"/>
        <v>Slope</v>
      </c>
      <c r="DC179" s="51" t="str">
        <f t="shared" ca="1" si="440"/>
        <v>Slope</v>
      </c>
      <c r="DD179" s="51" t="str">
        <f t="shared" ca="1" si="441"/>
        <v>Slope</v>
      </c>
      <c r="DE179" s="51" t="str">
        <f t="shared" ca="1" si="442"/>
        <v>Slope</v>
      </c>
      <c r="DF179" s="51" t="str">
        <f t="shared" ca="1" si="443"/>
        <v>Slope</v>
      </c>
      <c r="DG179" s="51" t="str">
        <f t="shared" ca="1" si="444"/>
        <v>Slope</v>
      </c>
      <c r="DH179" s="51" t="str">
        <f t="shared" ca="1" si="445"/>
        <v>Slope</v>
      </c>
      <c r="DI179" s="51" t="str">
        <f t="shared" ca="1" si="446"/>
        <v>Slope</v>
      </c>
      <c r="DJ179" s="51" t="str">
        <f t="shared" ca="1" si="447"/>
        <v>Slope</v>
      </c>
      <c r="DK179" s="51" t="str">
        <f t="shared" ca="1" si="448"/>
        <v>Slope</v>
      </c>
      <c r="DL179" s="51" t="str">
        <f t="shared" ca="1" si="449"/>
        <v>Slope</v>
      </c>
      <c r="DM179" s="51" t="str">
        <f t="shared" ca="1" si="450"/>
        <v>Slope</v>
      </c>
      <c r="DN179" s="51" t="str">
        <f t="shared" ca="1" si="451"/>
        <v>Slope</v>
      </c>
      <c r="DO179" s="51" t="str">
        <f t="shared" ca="1" si="452"/>
        <v>Slope</v>
      </c>
      <c r="DP179" s="51" t="str">
        <f t="shared" ca="1" si="453"/>
        <v>Slope</v>
      </c>
      <c r="DQ179" s="51" t="str">
        <f t="shared" ca="1" si="454"/>
        <v>Slope</v>
      </c>
      <c r="DR179" s="51" t="str">
        <f t="shared" ca="1" si="455"/>
        <v>Slope</v>
      </c>
      <c r="DS179" s="51" t="str">
        <f t="shared" ca="1" si="456"/>
        <v>Slope</v>
      </c>
      <c r="DT179" s="51" t="str">
        <f t="shared" ca="1" si="457"/>
        <v>Slope</v>
      </c>
      <c r="DU179" s="51" t="str">
        <f t="shared" ca="1" si="458"/>
        <v>Slope</v>
      </c>
      <c r="DV179" s="51" t="str">
        <f t="shared" ca="1" si="459"/>
        <v>Slope</v>
      </c>
      <c r="DW179" s="51" t="str">
        <f t="shared" ca="1" si="460"/>
        <v>Slope</v>
      </c>
      <c r="DX179" s="51" t="str">
        <f t="shared" ca="1" si="461"/>
        <v>Slope</v>
      </c>
      <c r="DY179" s="51" t="str">
        <f t="shared" ca="1" si="462"/>
        <v>Slope</v>
      </c>
      <c r="DZ179" s="51" t="str">
        <f t="shared" ca="1" si="463"/>
        <v>Slope</v>
      </c>
      <c r="EA179" s="51" t="str">
        <f t="shared" ca="1" si="464"/>
        <v>Slope</v>
      </c>
      <c r="EB179" s="51" t="str">
        <f t="shared" ca="1" si="465"/>
        <v>Slope</v>
      </c>
      <c r="EC179" s="51" t="str">
        <f t="shared" ca="1" si="466"/>
        <v>Slope</v>
      </c>
      <c r="EE179" s="52">
        <f t="shared" ca="1" si="467"/>
        <v>0.67211937637155827</v>
      </c>
      <c r="EF179" s="52">
        <f t="shared" ca="1" si="468"/>
        <v>0.68924278455903942</v>
      </c>
      <c r="EG179" s="52">
        <f t="shared" ca="1" si="469"/>
        <v>0.71244999039494949</v>
      </c>
      <c r="EH179" s="52">
        <f t="shared" ca="1" si="470"/>
        <v>0.74899425559794719</v>
      </c>
      <c r="EI179" s="52">
        <f t="shared" ca="1" si="471"/>
        <v>0.80006646342572918</v>
      </c>
      <c r="EJ179" s="52">
        <f t="shared" ca="1" si="472"/>
        <v>0.85750541060349161</v>
      </c>
      <c r="EK179" s="52">
        <f t="shared" ca="1" si="473"/>
        <v>0.91518189659099203</v>
      </c>
      <c r="EL179" s="52">
        <f t="shared" ca="1" si="474"/>
        <v>0.97214558961858677</v>
      </c>
      <c r="EM179" s="52">
        <f t="shared" ca="1" si="475"/>
        <v>0.96962057481973163</v>
      </c>
      <c r="EN179" s="52">
        <f t="shared" ca="1" si="476"/>
        <v>0.90730422991150328</v>
      </c>
      <c r="EO179" s="52">
        <f t="shared" ca="1" si="477"/>
        <v>0.84508221091585045</v>
      </c>
      <c r="EP179" s="52">
        <f t="shared" ca="1" si="478"/>
        <v>0.78586901227705896</v>
      </c>
      <c r="EQ179" s="52">
        <f t="shared" ca="1" si="479"/>
        <v>0.72404335233235306</v>
      </c>
      <c r="ER179" s="52">
        <f t="shared" ca="1" si="480"/>
        <v>0.66450531150397252</v>
      </c>
      <c r="ES179" s="52">
        <f t="shared" ca="1" si="481"/>
        <v>0.60719418630667454</v>
      </c>
      <c r="ET179" s="52">
        <f t="shared" ca="1" si="482"/>
        <v>0.55622186673056651</v>
      </c>
      <c r="EU179" s="52">
        <f t="shared" ca="1" si="483"/>
        <v>0.5169590067611366</v>
      </c>
      <c r="EV179" s="52">
        <f t="shared" ca="1" si="484"/>
        <v>0.4964065747392894</v>
      </c>
      <c r="EW179" s="52">
        <f t="shared" ca="1" si="485"/>
        <v>0.49798399552284889</v>
      </c>
      <c r="EX179" s="52">
        <f t="shared" ca="1" si="486"/>
        <v>0.5253454064406835</v>
      </c>
      <c r="EY179" s="52">
        <f t="shared" ca="1" si="487"/>
        <v>0.57269074294478384</v>
      </c>
      <c r="EZ179" s="52">
        <f t="shared" ca="1" si="488"/>
        <v>0.6339023117176068</v>
      </c>
      <c r="FA179" s="52">
        <f t="shared" ca="1" si="489"/>
        <v>0.70881980590554949</v>
      </c>
      <c r="FB179" s="52">
        <f t="shared" ca="1" si="490"/>
        <v>0.79287874519331891</v>
      </c>
      <c r="FC179" s="52">
        <f t="shared" ca="1" si="491"/>
        <v>0.87600270138815728</v>
      </c>
      <c r="FD179" s="52">
        <f t="shared" ca="1" si="492"/>
        <v>0.95003690274870545</v>
      </c>
      <c r="FE179" s="52">
        <f t="shared" ca="1" si="493"/>
        <v>0.98091335239577226</v>
      </c>
      <c r="FF179" s="52">
        <f t="shared" ca="1" si="494"/>
        <v>0.91086115544433932</v>
      </c>
      <c r="FG179" s="52">
        <f t="shared" ca="1" si="495"/>
        <v>0.84326812536483109</v>
      </c>
      <c r="FH179" s="52">
        <f t="shared" ca="1" si="496"/>
        <v>0.78039592966960458</v>
      </c>
      <c r="FI179" s="52">
        <f t="shared" ca="1" si="497"/>
        <v>0.72220518229136077</v>
      </c>
      <c r="FK179" s="52">
        <f t="shared" ca="1" si="498"/>
        <v>0.98091335239577226</v>
      </c>
      <c r="FL179" s="59">
        <f t="shared" ca="1" si="499"/>
        <v>26</v>
      </c>
      <c r="FM179" s="59" t="str">
        <f t="shared" ca="1" si="500"/>
        <v>Slope</v>
      </c>
      <c r="FN179" s="52">
        <f t="shared" ca="1" si="501"/>
        <v>0.16666666666666663</v>
      </c>
      <c r="FP179" s="52">
        <f t="shared" ca="1" si="502"/>
        <v>0.55737312545718609</v>
      </c>
      <c r="FQ179" s="52">
        <f t="shared" ca="1" si="503"/>
        <v>0.56308092818634647</v>
      </c>
      <c r="FR179" s="52">
        <f t="shared" ca="1" si="504"/>
        <v>0.55970555235387198</v>
      </c>
      <c r="FS179" s="52">
        <f t="shared" ca="1" si="505"/>
        <v>0.56077586297709348</v>
      </c>
      <c r="FT179" s="52">
        <f t="shared" ca="1" si="506"/>
        <v>0.56668882114190966</v>
      </c>
      <c r="FU179" s="52">
        <f t="shared" ca="1" si="507"/>
        <v>0.57472402575671944</v>
      </c>
      <c r="FV179" s="52">
        <f t="shared" ca="1" si="508"/>
        <v>0.5828384099747751</v>
      </c>
      <c r="FW179" s="52">
        <f t="shared" ca="1" si="509"/>
        <v>0.59071519653952897</v>
      </c>
      <c r="FX179" s="52">
        <f t="shared" ca="1" si="510"/>
        <v>0.57876241382879945</v>
      </c>
      <c r="FY179" s="52">
        <f t="shared" ca="1" si="511"/>
        <v>0.54687918774827882</v>
      </c>
      <c r="FZ179" s="52">
        <f t="shared" ca="1" si="512"/>
        <v>0.51502740363861677</v>
      </c>
      <c r="GA179" s="52">
        <f t="shared" ca="1" si="513"/>
        <v>0.48417855964790857</v>
      </c>
      <c r="GB179" s="52">
        <f t="shared" ca="1" si="514"/>
        <v>0.45245889522189542</v>
      </c>
      <c r="GC179" s="52">
        <f t="shared" ca="1" si="515"/>
        <v>0.42150177050132415</v>
      </c>
      <c r="GD179" s="52">
        <f t="shared" ca="1" si="516"/>
        <v>0.39128695099111371</v>
      </c>
      <c r="GE179" s="52">
        <f t="shared" ca="1" si="517"/>
        <v>0.36318506668796657</v>
      </c>
      <c r="GF179" s="52">
        <f t="shared" ca="1" si="518"/>
        <v>0.3389863355870455</v>
      </c>
      <c r="GG179" s="52">
        <f t="shared" ca="1" si="519"/>
        <v>0.32102441380198532</v>
      </c>
      <c r="GH179" s="52">
        <f t="shared" ca="1" si="520"/>
        <v>0.31043910961872739</v>
      </c>
      <c r="GI179" s="52">
        <f t="shared" ca="1" si="521"/>
        <v>0.30844846881356114</v>
      </c>
      <c r="GJ179" s="52">
        <f t="shared" ca="1" si="522"/>
        <v>0.31311913653715018</v>
      </c>
      <c r="GK179" s="52">
        <f t="shared" ca="1" si="523"/>
        <v>0.32241188168364671</v>
      </c>
      <c r="GL179" s="52">
        <f t="shared" ca="1" si="524"/>
        <v>0.33627326863518314</v>
      </c>
      <c r="GM179" s="52">
        <f t="shared" ca="1" si="525"/>
        <v>0.35318180395332854</v>
      </c>
      <c r="GN179" s="52">
        <f t="shared" ca="1" si="526"/>
        <v>0.36977867824049682</v>
      </c>
      <c r="GO179" s="52">
        <f t="shared" ca="1" si="527"/>
        <v>0.38334563424956847</v>
      </c>
      <c r="GP179" s="52">
        <f t="shared" ca="1" si="528"/>
        <v>0.38252667302081295</v>
      </c>
      <c r="GQ179" s="52">
        <f t="shared" ca="1" si="529"/>
        <v>0.34806482959255752</v>
      </c>
      <c r="GR179" s="52">
        <f t="shared" ca="1" si="530"/>
        <v>0.31442270845494369</v>
      </c>
      <c r="GS179" s="52">
        <f t="shared" ca="1" si="531"/>
        <v>0.28235419877875706</v>
      </c>
      <c r="GT179" s="52">
        <f t="shared" ca="1" si="532"/>
        <v>0.25184617187489805</v>
      </c>
      <c r="GV179" s="52">
        <f t="shared" ca="1" si="533"/>
        <v>0.59071519653952897</v>
      </c>
      <c r="GW179" s="59">
        <f t="shared" ca="1" si="534"/>
        <v>7</v>
      </c>
      <c r="GX179" s="52">
        <f t="shared" ca="1" si="535"/>
        <v>0.97214558961858677</v>
      </c>
      <c r="GY179" s="52" t="str">
        <f t="shared" ca="1" si="536"/>
        <v>Slope</v>
      </c>
      <c r="GZ179" s="52">
        <f t="shared" ca="1" si="537"/>
        <v>0.8</v>
      </c>
      <c r="HB179" s="58">
        <f t="shared" si="538"/>
        <v>5.5317217111587498E-2</v>
      </c>
      <c r="HC179" s="58"/>
      <c r="HE179" s="52">
        <f t="shared" si="539"/>
        <v>0.72617977529764188</v>
      </c>
      <c r="HF179" s="52">
        <f t="shared" si="540"/>
        <v>0</v>
      </c>
      <c r="HH179" s="52">
        <f t="shared" ca="1" si="541"/>
        <v>0.97214558961858677</v>
      </c>
      <c r="HI179" s="52" t="str">
        <f t="shared" ca="1" si="542"/>
        <v>Slope</v>
      </c>
      <c r="HJ179" s="59">
        <f t="shared" ca="1" si="543"/>
        <v>2</v>
      </c>
      <c r="HK179" s="52">
        <f t="shared" ca="1" si="544"/>
        <v>0.8</v>
      </c>
      <c r="HL179" s="52">
        <f t="shared" si="545"/>
        <v>0</v>
      </c>
      <c r="HM179" s="52">
        <f t="shared" si="546"/>
        <v>20</v>
      </c>
      <c r="HN179" s="52">
        <f t="shared" si="547"/>
        <v>-20</v>
      </c>
      <c r="HP179" s="52">
        <f t="shared" si="550"/>
        <v>2.8035849332809504E-4</v>
      </c>
      <c r="HR179" s="52">
        <f t="shared" si="548"/>
        <v>1.3966577127355338E-4</v>
      </c>
      <c r="HS179">
        <f t="shared" si="549"/>
        <v>1.7827782668838298E-3</v>
      </c>
    </row>
    <row r="180" spans="1:227" x14ac:dyDescent="0.2">
      <c r="A180" s="45">
        <v>142</v>
      </c>
      <c r="B180" s="35">
        <f t="shared" si="391"/>
        <v>1.6319444444444452E-2</v>
      </c>
      <c r="C180" s="28">
        <v>-5.5317217111587498</v>
      </c>
      <c r="D180" s="95">
        <v>0</v>
      </c>
      <c r="E180" s="95">
        <v>999999</v>
      </c>
      <c r="F180" s="37">
        <f t="shared" si="379"/>
        <v>166666.5</v>
      </c>
      <c r="G180" s="38">
        <f t="shared" si="382"/>
        <v>0</v>
      </c>
      <c r="H180" s="102">
        <v>20</v>
      </c>
      <c r="I180" s="102">
        <v>2000</v>
      </c>
      <c r="J180" s="28">
        <v>-6.2972629070282</v>
      </c>
      <c r="K180" s="126">
        <f t="shared" si="383"/>
        <v>-6.2972629070281991E-2</v>
      </c>
      <c r="L180" s="30">
        <f t="shared" si="380"/>
        <v>-6.2972629070281991E-2</v>
      </c>
      <c r="M180" s="101">
        <f t="shared" si="381"/>
        <v>-5.5317217111587498</v>
      </c>
      <c r="N180" s="103">
        <f t="shared" si="392"/>
        <v>3.827705979347249E-4</v>
      </c>
      <c r="AD180" s="52">
        <f t="shared" ca="1" si="393"/>
        <v>0.96381538756862672</v>
      </c>
      <c r="AE180" s="52">
        <f t="shared" ca="1" si="393"/>
        <v>1</v>
      </c>
      <c r="AF180" s="52">
        <f t="shared" ca="1" si="393"/>
        <v>0.96096961529634173</v>
      </c>
      <c r="AG180" s="52">
        <f t="shared" ca="1" si="393"/>
        <v>0.85978255753325861</v>
      </c>
      <c r="AH180" s="52">
        <f t="shared" ca="1" si="394"/>
        <v>0.72432999717834834</v>
      </c>
      <c r="AI180" s="52">
        <f t="shared" ca="1" si="394"/>
        <v>0.56052909641971693</v>
      </c>
      <c r="AJ180" s="52">
        <f t="shared" ca="1" si="394"/>
        <v>0.3835981883641712</v>
      </c>
      <c r="AK180" s="52">
        <f t="shared" ca="1" si="394"/>
        <v>0.22180564004231662</v>
      </c>
      <c r="AL180" s="52">
        <f t="shared" ca="1" si="395"/>
        <v>9.7412686115550429E-2</v>
      </c>
      <c r="AM180" s="52">
        <f t="shared" ca="1" si="395"/>
        <v>1.9726168850624202E-2</v>
      </c>
      <c r="AN180" s="52">
        <f t="shared" ca="1" si="395"/>
        <v>-3.660174316593752E-2</v>
      </c>
      <c r="AO180" s="52">
        <f t="shared" ca="1" si="395"/>
        <v>-0.1075362909203158</v>
      </c>
      <c r="AP180" s="52">
        <f t="shared" ca="1" si="396"/>
        <v>-0.19264076875838868</v>
      </c>
      <c r="AQ180" s="52">
        <f t="shared" ca="1" si="396"/>
        <v>-0.29116675359676131</v>
      </c>
      <c r="AR180" s="52">
        <f t="shared" ca="1" si="396"/>
        <v>-0.40796917675675315</v>
      </c>
      <c r="AS180" s="52">
        <f t="shared" ca="1" si="396"/>
        <v>-0.53430040871282991</v>
      </c>
      <c r="AT180" s="52">
        <f t="shared" ca="1" si="387"/>
        <v>-0.65398708540711714</v>
      </c>
      <c r="AU180" s="52">
        <f t="shared" ca="1" si="387"/>
        <v>-0.75645689134269734</v>
      </c>
      <c r="AV180" s="52">
        <f t="shared" ca="1" si="387"/>
        <v>-0.83654856484718343</v>
      </c>
      <c r="AW180" s="52">
        <f t="shared" ca="1" si="387"/>
        <v>-0.88267152203082633</v>
      </c>
      <c r="AX180" s="52">
        <f t="shared" ca="1" si="388"/>
        <v>-0.8953661815471059</v>
      </c>
      <c r="AY180" s="52">
        <f t="shared" ca="1" si="388"/>
        <v>-0.88132945528439632</v>
      </c>
      <c r="AZ180" s="52">
        <f t="shared" ca="1" si="388"/>
        <v>-0.83655235867843458</v>
      </c>
      <c r="BA180" s="52">
        <f t="shared" ca="1" si="388"/>
        <v>-0.74911604583256963</v>
      </c>
      <c r="BB180" s="52">
        <f t="shared" ca="1" si="389"/>
        <v>-0.62562417073324161</v>
      </c>
      <c r="BC180" s="52">
        <f t="shared" ca="1" si="389"/>
        <v>-0.47958160004689548</v>
      </c>
      <c r="BD180" s="52">
        <f t="shared" ca="1" si="389"/>
        <v>-0.31424000978353994</v>
      </c>
      <c r="BE180" s="52">
        <f t="shared" ca="1" si="389"/>
        <v>-0.14159993613038438</v>
      </c>
      <c r="BF180" s="52">
        <f t="shared" ca="1" si="390"/>
        <v>2.6025754365676605E-2</v>
      </c>
      <c r="BG180" s="52">
        <f t="shared" ca="1" si="390"/>
        <v>0.17859123529605858</v>
      </c>
      <c r="BH180" s="52">
        <f t="shared" ca="1" si="390"/>
        <v>0.31149377389162131</v>
      </c>
      <c r="BJ180" s="52">
        <f t="shared" si="397"/>
        <v>-3.1486314535140998E-3</v>
      </c>
      <c r="BK180" s="52">
        <f t="shared" si="398"/>
        <v>2.8770546594093886E-3</v>
      </c>
      <c r="BL180" s="52">
        <f t="shared" si="399"/>
        <v>1.4385273297046948E-4</v>
      </c>
      <c r="BM180" s="52">
        <f t="shared" si="400"/>
        <v>1.4385273297046948E-4</v>
      </c>
      <c r="BN180" s="52">
        <f t="shared" si="401"/>
        <v>0</v>
      </c>
      <c r="BO180" s="52">
        <f t="shared" si="402"/>
        <v>0</v>
      </c>
      <c r="BP180" s="52">
        <f t="shared" si="403"/>
        <v>1.7389033000898789E-3</v>
      </c>
      <c r="BQ180" s="52">
        <f t="shared" si="404"/>
        <v>0.05</v>
      </c>
      <c r="BS180" s="52">
        <f t="shared" ca="1" si="405"/>
        <v>0.310912671776849</v>
      </c>
      <c r="BT180" s="52">
        <f t="shared" ca="1" si="406"/>
        <v>0.28770546594093893</v>
      </c>
      <c r="BU180" s="52">
        <f t="shared" ca="1" si="407"/>
        <v>0.25116120073794129</v>
      </c>
      <c r="BV180" s="52">
        <f t="shared" ca="1" si="408"/>
        <v>0.20008899291015925</v>
      </c>
      <c r="BW180" s="52">
        <f t="shared" ca="1" si="409"/>
        <v>0.14265004573239679</v>
      </c>
      <c r="BX180" s="52">
        <f t="shared" ca="1" si="410"/>
        <v>8.497355974489644E-2</v>
      </c>
      <c r="BY180" s="52">
        <f t="shared" ca="1" si="411"/>
        <v>2.8009866717301629E-2</v>
      </c>
      <c r="BZ180" s="52">
        <f t="shared" ca="1" si="412"/>
        <v>-3.0223968844379993E-2</v>
      </c>
      <c r="CA180" s="52">
        <f t="shared" ca="1" si="413"/>
        <v>-9.2540313752608294E-2</v>
      </c>
      <c r="CB180" s="52">
        <f t="shared" ca="1" si="414"/>
        <v>-0.15476233274826109</v>
      </c>
      <c r="CC180" s="52">
        <f t="shared" ca="1" si="415"/>
        <v>-0.21397553138705261</v>
      </c>
      <c r="CD180" s="52">
        <f t="shared" ca="1" si="416"/>
        <v>-0.27580119133175846</v>
      </c>
      <c r="CE180" s="52">
        <f t="shared" ca="1" si="417"/>
        <v>-0.33533923216013911</v>
      </c>
      <c r="CF180" s="52">
        <f t="shared" ca="1" si="418"/>
        <v>-0.39265035735743697</v>
      </c>
      <c r="CG180" s="52">
        <f t="shared" ca="1" si="419"/>
        <v>-0.44362267693354507</v>
      </c>
      <c r="CH180" s="52">
        <f t="shared" ca="1" si="420"/>
        <v>-0.48288553690297498</v>
      </c>
      <c r="CI180" s="52">
        <f t="shared" ca="1" si="421"/>
        <v>-0.50343796892482218</v>
      </c>
      <c r="CJ180" s="52">
        <f t="shared" ca="1" si="422"/>
        <v>-0.50186054814126269</v>
      </c>
      <c r="CK180" s="52">
        <f t="shared" ca="1" si="423"/>
        <v>-0.47449913722342807</v>
      </c>
      <c r="CL180" s="52">
        <f t="shared" ca="1" si="424"/>
        <v>-0.42715380071932768</v>
      </c>
      <c r="CM180" s="52">
        <f t="shared" ca="1" si="425"/>
        <v>-0.36594223194650483</v>
      </c>
      <c r="CN180" s="52">
        <f t="shared" ca="1" si="426"/>
        <v>-0.29102473775856214</v>
      </c>
      <c r="CO180" s="52">
        <f t="shared" ca="1" si="427"/>
        <v>-0.20696579847079269</v>
      </c>
      <c r="CP180" s="52">
        <f t="shared" ca="1" si="428"/>
        <v>-0.12384184227595427</v>
      </c>
      <c r="CQ180" s="52">
        <f t="shared" ca="1" si="429"/>
        <v>-4.9807640915406175E-2</v>
      </c>
      <c r="CR180" s="52">
        <f t="shared" ca="1" si="430"/>
        <v>1.9242103940116211E-2</v>
      </c>
      <c r="CS180" s="52">
        <f t="shared" ca="1" si="431"/>
        <v>8.9294300891549064E-2</v>
      </c>
      <c r="CT180" s="52">
        <f t="shared" ca="1" si="432"/>
        <v>0.15688733097105731</v>
      </c>
      <c r="CU180" s="52">
        <f t="shared" ca="1" si="433"/>
        <v>0.21975952666628379</v>
      </c>
      <c r="CV180" s="52">
        <f t="shared" ca="1" si="434"/>
        <v>0.27795027404452766</v>
      </c>
      <c r="CW180" s="52">
        <f t="shared" ca="1" si="435"/>
        <v>0.33292092324700212</v>
      </c>
      <c r="CY180" s="51" t="str">
        <f t="shared" ca="1" si="436"/>
        <v>Slope</v>
      </c>
      <c r="CZ180" s="51" t="str">
        <f t="shared" ca="1" si="437"/>
        <v>Slope</v>
      </c>
      <c r="DA180" s="51" t="str">
        <f t="shared" ca="1" si="438"/>
        <v>Slope</v>
      </c>
      <c r="DB180" s="51" t="str">
        <f t="shared" ca="1" si="439"/>
        <v>Slope</v>
      </c>
      <c r="DC180" s="51" t="str">
        <f t="shared" ca="1" si="440"/>
        <v>Slope</v>
      </c>
      <c r="DD180" s="51" t="str">
        <f t="shared" ca="1" si="441"/>
        <v>Slope</v>
      </c>
      <c r="DE180" s="51" t="str">
        <f t="shared" ca="1" si="442"/>
        <v>Slope</v>
      </c>
      <c r="DF180" s="51" t="str">
        <f t="shared" ca="1" si="443"/>
        <v>Slope</v>
      </c>
      <c r="DG180" s="51" t="str">
        <f t="shared" ca="1" si="444"/>
        <v>Slope</v>
      </c>
      <c r="DH180" s="51" t="str">
        <f t="shared" ca="1" si="445"/>
        <v>Slope</v>
      </c>
      <c r="DI180" s="51" t="str">
        <f t="shared" ca="1" si="446"/>
        <v>Slope</v>
      </c>
      <c r="DJ180" s="51" t="str">
        <f t="shared" ca="1" si="447"/>
        <v>Slope</v>
      </c>
      <c r="DK180" s="51" t="str">
        <f t="shared" ca="1" si="448"/>
        <v>Slope</v>
      </c>
      <c r="DL180" s="51" t="str">
        <f t="shared" ca="1" si="449"/>
        <v>Slope</v>
      </c>
      <c r="DM180" s="51" t="str">
        <f t="shared" ca="1" si="450"/>
        <v>Slope</v>
      </c>
      <c r="DN180" s="51" t="str">
        <f t="shared" ca="1" si="451"/>
        <v>Slope</v>
      </c>
      <c r="DO180" s="51" t="str">
        <f t="shared" ca="1" si="452"/>
        <v>Slope</v>
      </c>
      <c r="DP180" s="51" t="str">
        <f t="shared" ca="1" si="453"/>
        <v>Slope</v>
      </c>
      <c r="DQ180" s="51" t="str">
        <f t="shared" ca="1" si="454"/>
        <v>Slope</v>
      </c>
      <c r="DR180" s="51" t="str">
        <f t="shared" ca="1" si="455"/>
        <v>Slope</v>
      </c>
      <c r="DS180" s="51" t="str">
        <f t="shared" ca="1" si="456"/>
        <v>Slope</v>
      </c>
      <c r="DT180" s="51" t="str">
        <f t="shared" ca="1" si="457"/>
        <v>Slope</v>
      </c>
      <c r="DU180" s="51" t="str">
        <f t="shared" ca="1" si="458"/>
        <v>Slope</v>
      </c>
      <c r="DV180" s="51" t="str">
        <f t="shared" ca="1" si="459"/>
        <v>Slope</v>
      </c>
      <c r="DW180" s="51" t="str">
        <f t="shared" ca="1" si="460"/>
        <v>Slope</v>
      </c>
      <c r="DX180" s="51" t="str">
        <f t="shared" ca="1" si="461"/>
        <v>Slope</v>
      </c>
      <c r="DY180" s="51" t="str">
        <f t="shared" ca="1" si="462"/>
        <v>Slope</v>
      </c>
      <c r="DZ180" s="51" t="str">
        <f t="shared" ca="1" si="463"/>
        <v>Slope</v>
      </c>
      <c r="EA180" s="51" t="str">
        <f t="shared" ca="1" si="464"/>
        <v>Slope</v>
      </c>
      <c r="EB180" s="51" t="str">
        <f t="shared" ca="1" si="465"/>
        <v>Slope</v>
      </c>
      <c r="EC180" s="51" t="str">
        <f t="shared" ca="1" si="466"/>
        <v>Slope</v>
      </c>
      <c r="EE180" s="52">
        <f t="shared" ca="1" si="467"/>
        <v>0.68923118095612146</v>
      </c>
      <c r="EF180" s="52">
        <f t="shared" ca="1" si="468"/>
        <v>0.71243838679203153</v>
      </c>
      <c r="EG180" s="52">
        <f t="shared" ca="1" si="469"/>
        <v>0.74898265199502911</v>
      </c>
      <c r="EH180" s="52">
        <f t="shared" ca="1" si="470"/>
        <v>0.80005485982281122</v>
      </c>
      <c r="EI180" s="52">
        <f t="shared" ca="1" si="471"/>
        <v>0.85749380700057365</v>
      </c>
      <c r="EJ180" s="52">
        <f t="shared" ca="1" si="472"/>
        <v>0.91517029298807406</v>
      </c>
      <c r="EK180" s="52">
        <f t="shared" ca="1" si="473"/>
        <v>0.97213398601566881</v>
      </c>
      <c r="EL180" s="52">
        <f t="shared" ca="1" si="474"/>
        <v>0.96963217842264959</v>
      </c>
      <c r="EM180" s="52">
        <f t="shared" ca="1" si="475"/>
        <v>0.90731583351442124</v>
      </c>
      <c r="EN180" s="52">
        <f t="shared" ca="1" si="476"/>
        <v>0.84509381451876842</v>
      </c>
      <c r="EO180" s="52">
        <f t="shared" ca="1" si="477"/>
        <v>0.78588061587997693</v>
      </c>
      <c r="EP180" s="52">
        <f t="shared" ca="1" si="478"/>
        <v>0.72405495593527114</v>
      </c>
      <c r="EQ180" s="52">
        <f t="shared" ca="1" si="479"/>
        <v>0.66451691510689037</v>
      </c>
      <c r="ER180" s="52">
        <f t="shared" ca="1" si="480"/>
        <v>0.60720578990959262</v>
      </c>
      <c r="ES180" s="52">
        <f t="shared" ca="1" si="481"/>
        <v>0.55623347033348447</v>
      </c>
      <c r="ET180" s="52">
        <f t="shared" ca="1" si="482"/>
        <v>0.51697061036405456</v>
      </c>
      <c r="EU180" s="52">
        <f t="shared" ca="1" si="483"/>
        <v>0.49641817834220736</v>
      </c>
      <c r="EV180" s="52">
        <f t="shared" ca="1" si="484"/>
        <v>0.49799559912576685</v>
      </c>
      <c r="EW180" s="52">
        <f t="shared" ca="1" si="485"/>
        <v>0.52535701004360147</v>
      </c>
      <c r="EX180" s="52">
        <f t="shared" ca="1" si="486"/>
        <v>0.57270234654770191</v>
      </c>
      <c r="EY180" s="52">
        <f t="shared" ca="1" si="487"/>
        <v>0.63391391532052466</v>
      </c>
      <c r="EZ180" s="52">
        <f t="shared" ca="1" si="488"/>
        <v>0.70883140950846735</v>
      </c>
      <c r="FA180" s="52">
        <f t="shared" ca="1" si="489"/>
        <v>0.79289034879623688</v>
      </c>
      <c r="FB180" s="52">
        <f t="shared" ca="1" si="490"/>
        <v>0.87601430499107524</v>
      </c>
      <c r="FC180" s="52">
        <f t="shared" ca="1" si="491"/>
        <v>0.9500485063516233</v>
      </c>
      <c r="FD180" s="52">
        <f t="shared" ca="1" si="492"/>
        <v>0.9809017487928543</v>
      </c>
      <c r="FE180" s="52">
        <f t="shared" ca="1" si="493"/>
        <v>0.91084955184142147</v>
      </c>
      <c r="FF180" s="52">
        <f t="shared" ca="1" si="494"/>
        <v>0.84325652176191312</v>
      </c>
      <c r="FG180" s="52">
        <f t="shared" ca="1" si="495"/>
        <v>0.78038432606668673</v>
      </c>
      <c r="FH180" s="52">
        <f t="shared" ca="1" si="496"/>
        <v>0.72219357868844281</v>
      </c>
      <c r="FI180" s="52">
        <f t="shared" ca="1" si="497"/>
        <v>0.6672229294859684</v>
      </c>
      <c r="FK180" s="52">
        <f t="shared" ca="1" si="498"/>
        <v>0.9809017487928543</v>
      </c>
      <c r="FL180" s="59">
        <f t="shared" ca="1" si="499"/>
        <v>25</v>
      </c>
      <c r="FM180" s="59" t="str">
        <f t="shared" ca="1" si="500"/>
        <v>Slope</v>
      </c>
      <c r="FN180" s="52">
        <f t="shared" ca="1" si="501"/>
        <v>0.19999999999999996</v>
      </c>
      <c r="FP180" s="52">
        <f t="shared" ca="1" si="502"/>
        <v>0.56307706031870719</v>
      </c>
      <c r="FQ180" s="52">
        <f t="shared" ca="1" si="503"/>
        <v>0.57081279559734388</v>
      </c>
      <c r="FR180" s="52">
        <f t="shared" ca="1" si="504"/>
        <v>0.57188310622056515</v>
      </c>
      <c r="FS180" s="52">
        <f t="shared" ca="1" si="505"/>
        <v>0.57779606438538145</v>
      </c>
      <c r="FT180" s="52">
        <f t="shared" ca="1" si="506"/>
        <v>0.58583126900019122</v>
      </c>
      <c r="FU180" s="52">
        <f t="shared" ca="1" si="507"/>
        <v>0.59394565321824688</v>
      </c>
      <c r="FV180" s="52">
        <f t="shared" ca="1" si="508"/>
        <v>0.60182243978300076</v>
      </c>
      <c r="FW180" s="52">
        <f t="shared" ca="1" si="509"/>
        <v>0.58987739280754981</v>
      </c>
      <c r="FX180" s="52">
        <f t="shared" ca="1" si="510"/>
        <v>0.55799416672702928</v>
      </c>
      <c r="FY180" s="52">
        <f t="shared" ca="1" si="511"/>
        <v>0.52614238261736723</v>
      </c>
      <c r="FZ180" s="52">
        <f t="shared" ca="1" si="512"/>
        <v>0.49529353862665892</v>
      </c>
      <c r="GA180" s="52">
        <f t="shared" ca="1" si="513"/>
        <v>0.46357387420064594</v>
      </c>
      <c r="GB180" s="52">
        <f t="shared" ca="1" si="514"/>
        <v>0.43261674948007456</v>
      </c>
      <c r="GC180" s="52">
        <f t="shared" ca="1" si="515"/>
        <v>0.40240192996986418</v>
      </c>
      <c r="GD180" s="52">
        <f t="shared" ca="1" si="516"/>
        <v>0.37430004566671704</v>
      </c>
      <c r="GE180" s="52">
        <f t="shared" ca="1" si="517"/>
        <v>0.35010131456579596</v>
      </c>
      <c r="GF180" s="52">
        <f t="shared" ca="1" si="518"/>
        <v>0.33213939278073579</v>
      </c>
      <c r="GG180" s="52">
        <f t="shared" ca="1" si="519"/>
        <v>0.32155408859747781</v>
      </c>
      <c r="GH180" s="52">
        <f t="shared" ca="1" si="520"/>
        <v>0.31956344779231161</v>
      </c>
      <c r="GI180" s="52">
        <f t="shared" ca="1" si="521"/>
        <v>0.32423411551590064</v>
      </c>
      <c r="GJ180" s="52">
        <f t="shared" ca="1" si="522"/>
        <v>0.33352686066239712</v>
      </c>
      <c r="GK180" s="52">
        <f t="shared" ca="1" si="523"/>
        <v>0.34738824761393355</v>
      </c>
      <c r="GL180" s="52">
        <f t="shared" ca="1" si="524"/>
        <v>0.3642967829320789</v>
      </c>
      <c r="GM180" s="52">
        <f t="shared" ca="1" si="525"/>
        <v>0.38089365721924728</v>
      </c>
      <c r="GN180" s="52">
        <f t="shared" ca="1" si="526"/>
        <v>0.39446061322831882</v>
      </c>
      <c r="GO180" s="52">
        <f t="shared" ca="1" si="527"/>
        <v>0.39363391626428473</v>
      </c>
      <c r="GP180" s="52">
        <f t="shared" ca="1" si="528"/>
        <v>0.35917207283602931</v>
      </c>
      <c r="GQ180" s="52">
        <f t="shared" ca="1" si="529"/>
        <v>0.32552995169841548</v>
      </c>
      <c r="GR180" s="52">
        <f t="shared" ca="1" si="530"/>
        <v>0.2934614420222289</v>
      </c>
      <c r="GS180" s="52">
        <f t="shared" ca="1" si="531"/>
        <v>0.26295341511836978</v>
      </c>
      <c r="GT180" s="52">
        <f t="shared" ca="1" si="532"/>
        <v>0.23351875427310056</v>
      </c>
      <c r="GV180" s="52">
        <f t="shared" ca="1" si="533"/>
        <v>0.60182243978300076</v>
      </c>
      <c r="GW180" s="59">
        <f t="shared" ca="1" si="534"/>
        <v>6</v>
      </c>
      <c r="GX180" s="52">
        <f t="shared" ca="1" si="535"/>
        <v>0.97213398601566881</v>
      </c>
      <c r="GY180" s="52" t="str">
        <f t="shared" ca="1" si="536"/>
        <v>Slope</v>
      </c>
      <c r="GZ180" s="52">
        <f t="shared" ca="1" si="537"/>
        <v>0.83333333333333337</v>
      </c>
      <c r="HB180" s="58">
        <f t="shared" si="538"/>
        <v>6.2972629070281991E-2</v>
      </c>
      <c r="HC180" s="58"/>
      <c r="HE180" s="52">
        <f t="shared" si="539"/>
        <v>0.68828548610210416</v>
      </c>
      <c r="HF180" s="52">
        <f t="shared" si="540"/>
        <v>0</v>
      </c>
      <c r="HH180" s="52">
        <f t="shared" ca="1" si="541"/>
        <v>0.97213398601566881</v>
      </c>
      <c r="HI180" s="52" t="str">
        <f t="shared" ca="1" si="542"/>
        <v>Slope</v>
      </c>
      <c r="HJ180" s="59">
        <f t="shared" ca="1" si="543"/>
        <v>2</v>
      </c>
      <c r="HK180" s="52">
        <f t="shared" ca="1" si="544"/>
        <v>0.83333333333333337</v>
      </c>
      <c r="HL180" s="52">
        <f t="shared" si="545"/>
        <v>0</v>
      </c>
      <c r="HM180" s="52">
        <f t="shared" si="546"/>
        <v>20</v>
      </c>
      <c r="HN180" s="52">
        <f t="shared" si="547"/>
        <v>-20</v>
      </c>
      <c r="HP180" s="52">
        <f t="shared" si="550"/>
        <v>3.827705979347249E-4</v>
      </c>
      <c r="HR180" s="52">
        <f t="shared" si="548"/>
        <v>1.4160900906572157E-4</v>
      </c>
      <c r="HS180">
        <f t="shared" si="549"/>
        <v>1.7389033000898789E-3</v>
      </c>
    </row>
    <row r="181" spans="1:227" x14ac:dyDescent="0.2">
      <c r="A181" s="45">
        <v>143</v>
      </c>
      <c r="B181" s="35">
        <f t="shared" si="391"/>
        <v>1.6435185185185192E-2</v>
      </c>
      <c r="C181" s="28">
        <v>-6.2972629070282</v>
      </c>
      <c r="D181" s="95">
        <v>0</v>
      </c>
      <c r="E181" s="95">
        <v>999999</v>
      </c>
      <c r="F181" s="37">
        <f t="shared" si="379"/>
        <v>166666.5</v>
      </c>
      <c r="G181" s="38">
        <f t="shared" si="382"/>
        <v>0</v>
      </c>
      <c r="H181" s="102">
        <v>20</v>
      </c>
      <c r="I181" s="102">
        <v>2000</v>
      </c>
      <c r="J181" s="28">
        <v>-7.2254729270935103</v>
      </c>
      <c r="K181" s="126">
        <f t="shared" si="383"/>
        <v>-7.2254729270935097E-2</v>
      </c>
      <c r="L181" s="30">
        <f t="shared" si="380"/>
        <v>-7.2254729270935097E-2</v>
      </c>
      <c r="M181" s="101">
        <f t="shared" si="381"/>
        <v>-6.2972629070282</v>
      </c>
      <c r="N181" s="103">
        <f t="shared" si="392"/>
        <v>4.6410501003265551E-4</v>
      </c>
      <c r="AD181" s="52">
        <f t="shared" ca="1" si="393"/>
        <v>0.9609696152963414</v>
      </c>
      <c r="AE181" s="52">
        <f t="shared" ca="1" si="393"/>
        <v>0.99999999999999944</v>
      </c>
      <c r="AF181" s="52">
        <f t="shared" ca="1" si="393"/>
        <v>0.95718533516513549</v>
      </c>
      <c r="AG181" s="52">
        <f t="shared" ca="1" si="393"/>
        <v>0.84552058185343149</v>
      </c>
      <c r="AH181" s="52">
        <f t="shared" ca="1" si="394"/>
        <v>0.68786536354384464</v>
      </c>
      <c r="AI181" s="52">
        <f t="shared" ca="1" si="394"/>
        <v>0.50527411745256345</v>
      </c>
      <c r="AJ181" s="52">
        <f t="shared" ca="1" si="394"/>
        <v>0.32617929680053914</v>
      </c>
      <c r="AK181" s="52">
        <f t="shared" ca="1" si="394"/>
        <v>0.17499560227828467</v>
      </c>
      <c r="AL181" s="52">
        <f t="shared" ca="1" si="395"/>
        <v>7.8538769974988668E-2</v>
      </c>
      <c r="AM181" s="52">
        <f t="shared" ca="1" si="395"/>
        <v>2.1101350489154919E-2</v>
      </c>
      <c r="AN181" s="52">
        <f t="shared" ca="1" si="395"/>
        <v>-3.3695748845029024E-2</v>
      </c>
      <c r="AO181" s="52">
        <f t="shared" ca="1" si="395"/>
        <v>-9.5353126042409184E-2</v>
      </c>
      <c r="AP181" s="52">
        <f t="shared" ca="1" si="396"/>
        <v>-0.17783989175709522</v>
      </c>
      <c r="AQ181" s="52">
        <f t="shared" ca="1" si="396"/>
        <v>-0.29074916135865181</v>
      </c>
      <c r="AR181" s="52">
        <f t="shared" ca="1" si="396"/>
        <v>-0.41863100969224737</v>
      </c>
      <c r="AS181" s="52">
        <f t="shared" ca="1" si="396"/>
        <v>-0.5440347348608694</v>
      </c>
      <c r="AT181" s="52">
        <f t="shared" ca="1" si="387"/>
        <v>-0.65587318541229966</v>
      </c>
      <c r="AU181" s="52">
        <f t="shared" ca="1" si="387"/>
        <v>-0.75490663503572941</v>
      </c>
      <c r="AV181" s="52">
        <f t="shared" ca="1" si="387"/>
        <v>-0.83009342946671649</v>
      </c>
      <c r="AW181" s="52">
        <f t="shared" ca="1" si="387"/>
        <v>-0.87158569331461555</v>
      </c>
      <c r="AX181" s="52">
        <f t="shared" ca="1" si="388"/>
        <v>-0.88006020540940089</v>
      </c>
      <c r="AY181" s="52">
        <f t="shared" ca="1" si="388"/>
        <v>-0.85756112676600371</v>
      </c>
      <c r="AZ181" s="52">
        <f t="shared" ca="1" si="388"/>
        <v>-0.80225902742393529</v>
      </c>
      <c r="BA181" s="52">
        <f t="shared" ca="1" si="388"/>
        <v>-0.71503712875734993</v>
      </c>
      <c r="BB181" s="52">
        <f t="shared" ca="1" si="389"/>
        <v>-0.59609900216628686</v>
      </c>
      <c r="BC181" s="52">
        <f t="shared" ca="1" si="389"/>
        <v>-0.44744256195532545</v>
      </c>
      <c r="BD181" s="52">
        <f t="shared" ca="1" si="389"/>
        <v>-0.28302947755565028</v>
      </c>
      <c r="BE181" s="52">
        <f t="shared" ca="1" si="389"/>
        <v>-0.11477241215628012</v>
      </c>
      <c r="BF181" s="52">
        <f t="shared" ca="1" si="390"/>
        <v>4.8355670643528054E-2</v>
      </c>
      <c r="BG181" s="52">
        <f t="shared" ca="1" si="390"/>
        <v>0.19907349788210399</v>
      </c>
      <c r="BH181" s="52">
        <f t="shared" ca="1" si="390"/>
        <v>0.33099136830133979</v>
      </c>
      <c r="BJ181" s="52">
        <f t="shared" si="397"/>
        <v>-3.6127364635467553E-3</v>
      </c>
      <c r="BK181" s="52">
        <f t="shared" si="398"/>
        <v>2.5116120073794134E-3</v>
      </c>
      <c r="BL181" s="52">
        <f t="shared" si="399"/>
        <v>1.2558060036897066E-4</v>
      </c>
      <c r="BM181" s="52">
        <f t="shared" si="400"/>
        <v>1.2558060036897066E-4</v>
      </c>
      <c r="BN181" s="52">
        <f t="shared" si="401"/>
        <v>0</v>
      </c>
      <c r="BO181" s="52">
        <f t="shared" si="402"/>
        <v>0</v>
      </c>
      <c r="BP181" s="52">
        <f t="shared" si="403"/>
        <v>1.6717073075690301E-3</v>
      </c>
      <c r="BQ181" s="52">
        <f t="shared" si="404"/>
        <v>0.05</v>
      </c>
      <c r="BS181" s="52">
        <f t="shared" ca="1" si="405"/>
        <v>0.28770546594093893</v>
      </c>
      <c r="BT181" s="52">
        <f t="shared" ca="1" si="406"/>
        <v>0.25116120073794129</v>
      </c>
      <c r="BU181" s="52">
        <f t="shared" ca="1" si="407"/>
        <v>0.20008899291015925</v>
      </c>
      <c r="BV181" s="52">
        <f t="shared" ca="1" si="408"/>
        <v>0.14265004573239679</v>
      </c>
      <c r="BW181" s="52">
        <f t="shared" ca="1" si="409"/>
        <v>8.497355974489644E-2</v>
      </c>
      <c r="BX181" s="52">
        <f t="shared" ca="1" si="410"/>
        <v>2.8009866717301629E-2</v>
      </c>
      <c r="BY181" s="52">
        <f t="shared" ca="1" si="411"/>
        <v>-3.0223968844379993E-2</v>
      </c>
      <c r="BZ181" s="52">
        <f t="shared" ca="1" si="412"/>
        <v>-9.2540313752608294E-2</v>
      </c>
      <c r="CA181" s="52">
        <f t="shared" ca="1" si="413"/>
        <v>-0.15476233274826109</v>
      </c>
      <c r="CB181" s="52">
        <f t="shared" ca="1" si="414"/>
        <v>-0.21397553138705261</v>
      </c>
      <c r="CC181" s="52">
        <f t="shared" ca="1" si="415"/>
        <v>-0.27580119133175846</v>
      </c>
      <c r="CD181" s="52">
        <f t="shared" ca="1" si="416"/>
        <v>-0.33533923216013911</v>
      </c>
      <c r="CE181" s="52">
        <f t="shared" ca="1" si="417"/>
        <v>-0.39265035735743697</v>
      </c>
      <c r="CF181" s="52">
        <f t="shared" ca="1" si="418"/>
        <v>-0.44362267693354507</v>
      </c>
      <c r="CG181" s="52">
        <f t="shared" ca="1" si="419"/>
        <v>-0.48288553690297498</v>
      </c>
      <c r="CH181" s="52">
        <f t="shared" ca="1" si="420"/>
        <v>-0.50343796892482218</v>
      </c>
      <c r="CI181" s="52">
        <f t="shared" ca="1" si="421"/>
        <v>-0.50186054814126269</v>
      </c>
      <c r="CJ181" s="52">
        <f t="shared" ca="1" si="422"/>
        <v>-0.47449913722342807</v>
      </c>
      <c r="CK181" s="52">
        <f t="shared" ca="1" si="423"/>
        <v>-0.42715380071932768</v>
      </c>
      <c r="CL181" s="52">
        <f t="shared" ca="1" si="424"/>
        <v>-0.36594223194650483</v>
      </c>
      <c r="CM181" s="52">
        <f t="shared" ca="1" si="425"/>
        <v>-0.29102473775856214</v>
      </c>
      <c r="CN181" s="52">
        <f t="shared" ca="1" si="426"/>
        <v>-0.20696579847079269</v>
      </c>
      <c r="CO181" s="52">
        <f t="shared" ca="1" si="427"/>
        <v>-0.12384184227595427</v>
      </c>
      <c r="CP181" s="52">
        <f t="shared" ca="1" si="428"/>
        <v>-4.9807640915406175E-2</v>
      </c>
      <c r="CQ181" s="52">
        <f t="shared" ca="1" si="429"/>
        <v>1.9242103940116211E-2</v>
      </c>
      <c r="CR181" s="52">
        <f t="shared" ca="1" si="430"/>
        <v>8.9294300891549064E-2</v>
      </c>
      <c r="CS181" s="52">
        <f t="shared" ca="1" si="431"/>
        <v>0.15688733097105731</v>
      </c>
      <c r="CT181" s="52">
        <f t="shared" ca="1" si="432"/>
        <v>0.21975952666628379</v>
      </c>
      <c r="CU181" s="52">
        <f t="shared" ca="1" si="433"/>
        <v>0.27795027404452766</v>
      </c>
      <c r="CV181" s="52">
        <f t="shared" ca="1" si="434"/>
        <v>0.33292092324700212</v>
      </c>
      <c r="CW181" s="52">
        <f t="shared" ca="1" si="435"/>
        <v>0.38503938718068031</v>
      </c>
      <c r="CY181" s="51" t="str">
        <f t="shared" ca="1" si="436"/>
        <v>Slope</v>
      </c>
      <c r="CZ181" s="51" t="str">
        <f t="shared" ca="1" si="437"/>
        <v>Slope</v>
      </c>
      <c r="DA181" s="51" t="str">
        <f t="shared" ca="1" si="438"/>
        <v>Slope</v>
      </c>
      <c r="DB181" s="51" t="str">
        <f t="shared" ca="1" si="439"/>
        <v>Slope</v>
      </c>
      <c r="DC181" s="51" t="str">
        <f t="shared" ca="1" si="440"/>
        <v>Slope</v>
      </c>
      <c r="DD181" s="51" t="str">
        <f t="shared" ca="1" si="441"/>
        <v>Slope</v>
      </c>
      <c r="DE181" s="51" t="str">
        <f t="shared" ca="1" si="442"/>
        <v>Slope</v>
      </c>
      <c r="DF181" s="51" t="str">
        <f t="shared" ca="1" si="443"/>
        <v>Slope</v>
      </c>
      <c r="DG181" s="51" t="str">
        <f t="shared" ca="1" si="444"/>
        <v>Slope</v>
      </c>
      <c r="DH181" s="51" t="str">
        <f t="shared" ca="1" si="445"/>
        <v>Slope</v>
      </c>
      <c r="DI181" s="51" t="str">
        <f t="shared" ca="1" si="446"/>
        <v>Slope</v>
      </c>
      <c r="DJ181" s="51" t="str">
        <f t="shared" ca="1" si="447"/>
        <v>Slope</v>
      </c>
      <c r="DK181" s="51" t="str">
        <f t="shared" ca="1" si="448"/>
        <v>Slope</v>
      </c>
      <c r="DL181" s="51" t="str">
        <f t="shared" ca="1" si="449"/>
        <v>Slope</v>
      </c>
      <c r="DM181" s="51" t="str">
        <f t="shared" ca="1" si="450"/>
        <v>Slope</v>
      </c>
      <c r="DN181" s="51" t="str">
        <f t="shared" ca="1" si="451"/>
        <v>Slope</v>
      </c>
      <c r="DO181" s="51" t="str">
        <f t="shared" ca="1" si="452"/>
        <v>Slope</v>
      </c>
      <c r="DP181" s="51" t="str">
        <f t="shared" ca="1" si="453"/>
        <v>Slope</v>
      </c>
      <c r="DQ181" s="51" t="str">
        <f t="shared" ca="1" si="454"/>
        <v>Slope</v>
      </c>
      <c r="DR181" s="51" t="str">
        <f t="shared" ca="1" si="455"/>
        <v>Slope</v>
      </c>
      <c r="DS181" s="51" t="str">
        <f t="shared" ca="1" si="456"/>
        <v>Slope</v>
      </c>
      <c r="DT181" s="51" t="str">
        <f t="shared" ca="1" si="457"/>
        <v>Slope</v>
      </c>
      <c r="DU181" s="51" t="str">
        <f t="shared" ca="1" si="458"/>
        <v>Slope</v>
      </c>
      <c r="DV181" s="51" t="str">
        <f t="shared" ca="1" si="459"/>
        <v>Slope</v>
      </c>
      <c r="DW181" s="51" t="str">
        <f t="shared" ca="1" si="460"/>
        <v>Slope</v>
      </c>
      <c r="DX181" s="51" t="str">
        <f t="shared" ca="1" si="461"/>
        <v>Slope</v>
      </c>
      <c r="DY181" s="51" t="str">
        <f t="shared" ca="1" si="462"/>
        <v>Slope</v>
      </c>
      <c r="DZ181" s="51" t="str">
        <f t="shared" ca="1" si="463"/>
        <v>Slope</v>
      </c>
      <c r="EA181" s="51" t="str">
        <f t="shared" ca="1" si="464"/>
        <v>Slope</v>
      </c>
      <c r="EB181" s="51" t="str">
        <f t="shared" ca="1" si="465"/>
        <v>Slope</v>
      </c>
      <c r="EC181" s="51" t="str">
        <f t="shared" ca="1" si="466"/>
        <v>Slope</v>
      </c>
      <c r="EE181" s="52">
        <f t="shared" ca="1" si="467"/>
        <v>0.71242011465943</v>
      </c>
      <c r="EF181" s="52">
        <f t="shared" ca="1" si="468"/>
        <v>0.7489643798624277</v>
      </c>
      <c r="EG181" s="52">
        <f t="shared" ca="1" si="469"/>
        <v>0.80003658769020969</v>
      </c>
      <c r="EH181" s="52">
        <f t="shared" ca="1" si="470"/>
        <v>0.85747553486797212</v>
      </c>
      <c r="EI181" s="52">
        <f t="shared" ca="1" si="471"/>
        <v>0.91515202085547254</v>
      </c>
      <c r="EJ181" s="52">
        <f t="shared" ca="1" si="472"/>
        <v>0.97211571388306739</v>
      </c>
      <c r="EK181" s="52">
        <f t="shared" ca="1" si="473"/>
        <v>0.96965045055525101</v>
      </c>
      <c r="EL181" s="52">
        <f t="shared" ca="1" si="474"/>
        <v>0.90733410564702277</v>
      </c>
      <c r="EM181" s="52">
        <f t="shared" ca="1" si="475"/>
        <v>0.84511208665136994</v>
      </c>
      <c r="EN181" s="52">
        <f t="shared" ca="1" si="476"/>
        <v>0.78589888801257846</v>
      </c>
      <c r="EO181" s="52">
        <f t="shared" ca="1" si="477"/>
        <v>0.72407322806787255</v>
      </c>
      <c r="EP181" s="52">
        <f t="shared" ca="1" si="478"/>
        <v>0.6645351872394919</v>
      </c>
      <c r="EQ181" s="52">
        <f t="shared" ca="1" si="479"/>
        <v>0.60722406204219403</v>
      </c>
      <c r="ER181" s="52">
        <f t="shared" ca="1" si="480"/>
        <v>0.556251742466086</v>
      </c>
      <c r="ES181" s="52">
        <f t="shared" ca="1" si="481"/>
        <v>0.51698888249665598</v>
      </c>
      <c r="ET181" s="52">
        <f t="shared" ca="1" si="482"/>
        <v>0.49643645047480889</v>
      </c>
      <c r="EU181" s="52">
        <f t="shared" ca="1" si="483"/>
        <v>0.49801387125836838</v>
      </c>
      <c r="EV181" s="52">
        <f t="shared" ca="1" si="484"/>
        <v>0.525375282176203</v>
      </c>
      <c r="EW181" s="52">
        <f t="shared" ca="1" si="485"/>
        <v>0.57272061868030333</v>
      </c>
      <c r="EX181" s="52">
        <f t="shared" ca="1" si="486"/>
        <v>0.63393218745312618</v>
      </c>
      <c r="EY181" s="52">
        <f t="shared" ca="1" si="487"/>
        <v>0.70884968164106887</v>
      </c>
      <c r="EZ181" s="52">
        <f t="shared" ca="1" si="488"/>
        <v>0.79290862092883829</v>
      </c>
      <c r="FA181" s="52">
        <f t="shared" ca="1" si="489"/>
        <v>0.87603257712367677</v>
      </c>
      <c r="FB181" s="52">
        <f t="shared" ca="1" si="490"/>
        <v>0.95006677848422483</v>
      </c>
      <c r="FC181" s="52">
        <f t="shared" ca="1" si="491"/>
        <v>0.98088347666025277</v>
      </c>
      <c r="FD181" s="52">
        <f t="shared" ca="1" si="492"/>
        <v>0.91083127970881994</v>
      </c>
      <c r="FE181" s="52">
        <f t="shared" ca="1" si="493"/>
        <v>0.8432382496293116</v>
      </c>
      <c r="FF181" s="52">
        <f t="shared" ca="1" si="494"/>
        <v>0.7803660539340852</v>
      </c>
      <c r="FG181" s="52">
        <f t="shared" ca="1" si="495"/>
        <v>0.72217530655584139</v>
      </c>
      <c r="FH181" s="52">
        <f t="shared" ca="1" si="496"/>
        <v>0.66720465735336687</v>
      </c>
      <c r="FI181" s="52">
        <f t="shared" ca="1" si="497"/>
        <v>0.61508619341968873</v>
      </c>
      <c r="FK181" s="52">
        <f t="shared" ca="1" si="498"/>
        <v>0.98088347666025277</v>
      </c>
      <c r="FL181" s="59">
        <f t="shared" ca="1" si="499"/>
        <v>24</v>
      </c>
      <c r="FM181" s="59" t="str">
        <f t="shared" ca="1" si="500"/>
        <v>Slope</v>
      </c>
      <c r="FN181" s="52">
        <f t="shared" ca="1" si="501"/>
        <v>0.23333333333333328</v>
      </c>
      <c r="FP181" s="52">
        <f t="shared" ca="1" si="502"/>
        <v>0.57080670488647667</v>
      </c>
      <c r="FQ181" s="52">
        <f t="shared" ca="1" si="503"/>
        <v>0.58298812662080923</v>
      </c>
      <c r="FR181" s="52">
        <f t="shared" ca="1" si="504"/>
        <v>0.58890108478562542</v>
      </c>
      <c r="FS181" s="52">
        <f t="shared" ca="1" si="505"/>
        <v>0.59693628940043508</v>
      </c>
      <c r="FT181" s="52">
        <f t="shared" ca="1" si="506"/>
        <v>0.60505067361849085</v>
      </c>
      <c r="FU181" s="52">
        <f t="shared" ca="1" si="507"/>
        <v>0.61292746018324462</v>
      </c>
      <c r="FV181" s="52">
        <f t="shared" ca="1" si="508"/>
        <v>0.60099459462952809</v>
      </c>
      <c r="FW181" s="52">
        <f t="shared" ca="1" si="509"/>
        <v>0.56911136854900757</v>
      </c>
      <c r="FX181" s="52">
        <f t="shared" ca="1" si="510"/>
        <v>0.53725958443934552</v>
      </c>
      <c r="FY181" s="52">
        <f t="shared" ca="1" si="511"/>
        <v>0.50641074044863732</v>
      </c>
      <c r="FZ181" s="52">
        <f t="shared" ca="1" si="512"/>
        <v>0.47469107602262417</v>
      </c>
      <c r="GA181" s="52">
        <f t="shared" ca="1" si="513"/>
        <v>0.44373395130205284</v>
      </c>
      <c r="GB181" s="52">
        <f t="shared" ca="1" si="514"/>
        <v>0.41351913179184241</v>
      </c>
      <c r="GC181" s="52">
        <f t="shared" ca="1" si="515"/>
        <v>0.38541724748869532</v>
      </c>
      <c r="GD181" s="52">
        <f t="shared" ca="1" si="516"/>
        <v>0.36121851638777419</v>
      </c>
      <c r="GE181" s="52">
        <f t="shared" ca="1" si="517"/>
        <v>0.34325659460271407</v>
      </c>
      <c r="GF181" s="52">
        <f t="shared" ca="1" si="518"/>
        <v>0.33267129041945609</v>
      </c>
      <c r="GG181" s="52">
        <f t="shared" ca="1" si="519"/>
        <v>0.33068064961428989</v>
      </c>
      <c r="GH181" s="52">
        <f t="shared" ca="1" si="520"/>
        <v>0.33535131733787887</v>
      </c>
      <c r="GI181" s="52">
        <f t="shared" ca="1" si="521"/>
        <v>0.3446440624843754</v>
      </c>
      <c r="GJ181" s="52">
        <f t="shared" ca="1" si="522"/>
        <v>0.35850544943591184</v>
      </c>
      <c r="GK181" s="52">
        <f t="shared" ca="1" si="523"/>
        <v>0.37541398475405718</v>
      </c>
      <c r="GL181" s="52">
        <f t="shared" ca="1" si="524"/>
        <v>0.39201085904122557</v>
      </c>
      <c r="GM181" s="52">
        <f t="shared" ca="1" si="525"/>
        <v>0.40557781505029716</v>
      </c>
      <c r="GN181" s="52">
        <f t="shared" ca="1" si="526"/>
        <v>0.40473893666452865</v>
      </c>
      <c r="GO181" s="52">
        <f t="shared" ca="1" si="527"/>
        <v>0.37027709323627328</v>
      </c>
      <c r="GP181" s="52">
        <f t="shared" ca="1" si="528"/>
        <v>0.33663497209865939</v>
      </c>
      <c r="GQ181" s="52">
        <f t="shared" ca="1" si="529"/>
        <v>0.30456646242247282</v>
      </c>
      <c r="GR181" s="52">
        <f t="shared" ca="1" si="530"/>
        <v>0.27405843551861375</v>
      </c>
      <c r="GS181" s="52">
        <f t="shared" ca="1" si="531"/>
        <v>0.24462377467334451</v>
      </c>
      <c r="GT181" s="52">
        <f t="shared" ca="1" si="532"/>
        <v>0.21613984225100732</v>
      </c>
      <c r="GV181" s="52">
        <f t="shared" ca="1" si="533"/>
        <v>0.61292746018324462</v>
      </c>
      <c r="GW181" s="59">
        <f t="shared" ca="1" si="534"/>
        <v>5</v>
      </c>
      <c r="GX181" s="52">
        <f t="shared" ca="1" si="535"/>
        <v>0.97211571388306739</v>
      </c>
      <c r="GY181" s="52" t="str">
        <f t="shared" ca="1" si="536"/>
        <v>Slope</v>
      </c>
      <c r="GZ181" s="52">
        <f t="shared" ca="1" si="537"/>
        <v>0.8666666666666667</v>
      </c>
      <c r="HB181" s="58">
        <f t="shared" si="538"/>
        <v>7.2254729270935097E-2</v>
      </c>
      <c r="HC181" s="58"/>
      <c r="HE181" s="52">
        <f t="shared" si="539"/>
        <v>0.64233909010887125</v>
      </c>
      <c r="HF181" s="52">
        <f t="shared" si="540"/>
        <v>0</v>
      </c>
      <c r="HH181" s="52">
        <f t="shared" ca="1" si="541"/>
        <v>0.97211571388306739</v>
      </c>
      <c r="HI181" s="52" t="str">
        <f t="shared" ca="1" si="542"/>
        <v>Slope</v>
      </c>
      <c r="HJ181" s="59">
        <f t="shared" ca="1" si="543"/>
        <v>2</v>
      </c>
      <c r="HK181" s="52">
        <f t="shared" ca="1" si="544"/>
        <v>0.8666666666666667</v>
      </c>
      <c r="HL181" s="52">
        <f t="shared" si="545"/>
        <v>0</v>
      </c>
      <c r="HM181" s="52">
        <f t="shared" si="546"/>
        <v>20</v>
      </c>
      <c r="HN181" s="52">
        <f t="shared" si="547"/>
        <v>-20</v>
      </c>
      <c r="HP181" s="52">
        <f t="shared" si="550"/>
        <v>4.6410501003265551E-4</v>
      </c>
      <c r="HR181" s="52">
        <f t="shared" si="548"/>
        <v>1.4547084679741827E-4</v>
      </c>
      <c r="HS181">
        <f t="shared" si="549"/>
        <v>1.6717073075690301E-3</v>
      </c>
    </row>
    <row r="182" spans="1:227" x14ac:dyDescent="0.2">
      <c r="A182" s="45">
        <v>144</v>
      </c>
      <c r="B182" s="35">
        <f t="shared" si="391"/>
        <v>1.6550925925925931E-2</v>
      </c>
      <c r="C182" s="28">
        <v>-7.2254729270935103</v>
      </c>
      <c r="D182" s="95">
        <v>0</v>
      </c>
      <c r="E182" s="95">
        <v>999999</v>
      </c>
      <c r="F182" s="37">
        <f t="shared" si="379"/>
        <v>166666.5</v>
      </c>
      <c r="G182" s="38">
        <f t="shared" si="382"/>
        <v>0</v>
      </c>
      <c r="H182" s="102">
        <v>20</v>
      </c>
      <c r="I182" s="102">
        <v>2000</v>
      </c>
      <c r="J182" s="28">
        <v>-7.6037633419036901</v>
      </c>
      <c r="K182" s="126">
        <f t="shared" si="383"/>
        <v>-7.6037633419036896E-2</v>
      </c>
      <c r="L182" s="30">
        <f t="shared" si="380"/>
        <v>-7.6037633419036896E-2</v>
      </c>
      <c r="M182" s="101">
        <f t="shared" si="381"/>
        <v>-7.2254729270935103</v>
      </c>
      <c r="N182" s="103">
        <f t="shared" si="392"/>
        <v>1.8914520740508957E-4</v>
      </c>
      <c r="AD182" s="52">
        <f t="shared" ca="1" si="393"/>
        <v>0.95718533516513549</v>
      </c>
      <c r="AE182" s="52">
        <f t="shared" ca="1" si="393"/>
        <v>1.0000000000000002</v>
      </c>
      <c r="AF182" s="52">
        <f t="shared" ca="1" si="393"/>
        <v>0.95200184836270296</v>
      </c>
      <c r="AG182" s="52">
        <f t="shared" ca="1" si="393"/>
        <v>0.82222694591961387</v>
      </c>
      <c r="AH182" s="52">
        <f t="shared" ca="1" si="394"/>
        <v>0.64811008368467515</v>
      </c>
      <c r="AI182" s="52">
        <f t="shared" ca="1" si="394"/>
        <v>0.46550462642129886</v>
      </c>
      <c r="AJ182" s="52">
        <f t="shared" ca="1" si="394"/>
        <v>0.29825204362623464</v>
      </c>
      <c r="AK182" s="52">
        <f t="shared" ca="1" si="394"/>
        <v>0.17996404902041113</v>
      </c>
      <c r="AL182" s="52">
        <f t="shared" ca="1" si="395"/>
        <v>0.10648780834762939</v>
      </c>
      <c r="AM182" s="52">
        <f t="shared" ca="1" si="395"/>
        <v>4.8386245151916987E-2</v>
      </c>
      <c r="AN182" s="52">
        <f t="shared" ca="1" si="395"/>
        <v>2.2183273253660128E-3</v>
      </c>
      <c r="AO182" s="52">
        <f t="shared" ca="1" si="395"/>
        <v>-5.9184348508019818E-2</v>
      </c>
      <c r="AP182" s="52">
        <f t="shared" ca="1" si="396"/>
        <v>-0.16263392251894343</v>
      </c>
      <c r="AQ182" s="52">
        <f t="shared" ca="1" si="396"/>
        <v>-0.29248318207159291</v>
      </c>
      <c r="AR182" s="52">
        <f t="shared" ca="1" si="396"/>
        <v>-0.42261285274593319</v>
      </c>
      <c r="AS182" s="52">
        <f t="shared" ca="1" si="396"/>
        <v>-0.54091628132161207</v>
      </c>
      <c r="AT182" s="52">
        <f t="shared" ca="1" si="387"/>
        <v>-0.653106191588403</v>
      </c>
      <c r="AU182" s="52">
        <f t="shared" ca="1" si="387"/>
        <v>-0.75053043022252008</v>
      </c>
      <c r="AV182" s="52">
        <f t="shared" ca="1" si="387"/>
        <v>-0.82033794831211793</v>
      </c>
      <c r="AW182" s="52">
        <f t="shared" ca="1" si="387"/>
        <v>-0.85817760745025418</v>
      </c>
      <c r="AX182" s="52">
        <f t="shared" ca="1" si="388"/>
        <v>-0.86283975934160106</v>
      </c>
      <c r="AY182" s="52">
        <f t="shared" ca="1" si="388"/>
        <v>-0.83738998938037112</v>
      </c>
      <c r="AZ182" s="52">
        <f t="shared" ca="1" si="388"/>
        <v>-0.78988418493042911</v>
      </c>
      <c r="BA182" s="52">
        <f t="shared" ca="1" si="388"/>
        <v>-0.70781491538547803</v>
      </c>
      <c r="BB182" s="52">
        <f t="shared" ca="1" si="389"/>
        <v>-0.58372283157212224</v>
      </c>
      <c r="BC182" s="52">
        <f t="shared" ca="1" si="389"/>
        <v>-0.43397187309432467</v>
      </c>
      <c r="BD182" s="52">
        <f t="shared" ca="1" si="389"/>
        <v>-0.27218582482304554</v>
      </c>
      <c r="BE182" s="52">
        <f t="shared" ca="1" si="389"/>
        <v>-0.10640252148762477</v>
      </c>
      <c r="BF182" s="52">
        <f t="shared" ca="1" si="390"/>
        <v>5.7549993603939885E-2</v>
      </c>
      <c r="BG182" s="52">
        <f t="shared" ca="1" si="390"/>
        <v>0.2100451721120262</v>
      </c>
      <c r="BH182" s="52">
        <f t="shared" ca="1" si="390"/>
        <v>0.344717723940415</v>
      </c>
      <c r="BJ182" s="52">
        <f t="shared" si="397"/>
        <v>-3.8018816709518449E-3</v>
      </c>
      <c r="BK182" s="52">
        <f t="shared" si="398"/>
        <v>2.0008899291015926E-3</v>
      </c>
      <c r="BL182" s="52">
        <f t="shared" si="399"/>
        <v>1.0004449645507965E-4</v>
      </c>
      <c r="BM182" s="52">
        <f t="shared" si="400"/>
        <v>1.0004449645507965E-4</v>
      </c>
      <c r="BN182" s="52">
        <f t="shared" si="401"/>
        <v>0</v>
      </c>
      <c r="BO182" s="52">
        <f t="shared" si="402"/>
        <v>0</v>
      </c>
      <c r="BP182" s="52">
        <f t="shared" si="403"/>
        <v>1.5766735650565298E-3</v>
      </c>
      <c r="BQ182" s="52">
        <f t="shared" si="404"/>
        <v>0.05</v>
      </c>
      <c r="BS182" s="52">
        <f t="shared" ca="1" si="405"/>
        <v>0.25116120073794129</v>
      </c>
      <c r="BT182" s="52">
        <f t="shared" ca="1" si="406"/>
        <v>0.20008899291015925</v>
      </c>
      <c r="BU182" s="52">
        <f t="shared" ca="1" si="407"/>
        <v>0.14265004573239679</v>
      </c>
      <c r="BV182" s="52">
        <f t="shared" ca="1" si="408"/>
        <v>8.497355974489644E-2</v>
      </c>
      <c r="BW182" s="52">
        <f t="shared" ca="1" si="409"/>
        <v>2.8009866717301629E-2</v>
      </c>
      <c r="BX182" s="52">
        <f t="shared" ca="1" si="410"/>
        <v>-3.0223968844379993E-2</v>
      </c>
      <c r="BY182" s="52">
        <f t="shared" ca="1" si="411"/>
        <v>-9.2540313752608294E-2</v>
      </c>
      <c r="BZ182" s="52">
        <f t="shared" ca="1" si="412"/>
        <v>-0.15476233274826109</v>
      </c>
      <c r="CA182" s="52">
        <f t="shared" ca="1" si="413"/>
        <v>-0.21397553138705261</v>
      </c>
      <c r="CB182" s="52">
        <f t="shared" ca="1" si="414"/>
        <v>-0.27580119133175846</v>
      </c>
      <c r="CC182" s="52">
        <f t="shared" ca="1" si="415"/>
        <v>-0.33533923216013911</v>
      </c>
      <c r="CD182" s="52">
        <f t="shared" ca="1" si="416"/>
        <v>-0.39265035735743697</v>
      </c>
      <c r="CE182" s="52">
        <f t="shared" ca="1" si="417"/>
        <v>-0.44362267693354507</v>
      </c>
      <c r="CF182" s="52">
        <f t="shared" ca="1" si="418"/>
        <v>-0.48288553690297498</v>
      </c>
      <c r="CG182" s="52">
        <f t="shared" ca="1" si="419"/>
        <v>-0.50343796892482218</v>
      </c>
      <c r="CH182" s="52">
        <f t="shared" ca="1" si="420"/>
        <v>-0.50186054814126269</v>
      </c>
      <c r="CI182" s="52">
        <f t="shared" ca="1" si="421"/>
        <v>-0.47449913722342807</v>
      </c>
      <c r="CJ182" s="52">
        <f t="shared" ca="1" si="422"/>
        <v>-0.42715380071932768</v>
      </c>
      <c r="CK182" s="52">
        <f t="shared" ca="1" si="423"/>
        <v>-0.36594223194650483</v>
      </c>
      <c r="CL182" s="52">
        <f t="shared" ca="1" si="424"/>
        <v>-0.29102473775856214</v>
      </c>
      <c r="CM182" s="52">
        <f t="shared" ca="1" si="425"/>
        <v>-0.20696579847079269</v>
      </c>
      <c r="CN182" s="52">
        <f t="shared" ca="1" si="426"/>
        <v>-0.12384184227595427</v>
      </c>
      <c r="CO182" s="52">
        <f t="shared" ca="1" si="427"/>
        <v>-4.9807640915406175E-2</v>
      </c>
      <c r="CP182" s="52">
        <f t="shared" ca="1" si="428"/>
        <v>1.9242103940116211E-2</v>
      </c>
      <c r="CQ182" s="52">
        <f t="shared" ca="1" si="429"/>
        <v>8.9294300891549064E-2</v>
      </c>
      <c r="CR182" s="52">
        <f t="shared" ca="1" si="430"/>
        <v>0.15688733097105731</v>
      </c>
      <c r="CS182" s="52">
        <f t="shared" ca="1" si="431"/>
        <v>0.21975952666628379</v>
      </c>
      <c r="CT182" s="52">
        <f t="shared" ca="1" si="432"/>
        <v>0.27795027404452766</v>
      </c>
      <c r="CU182" s="52">
        <f t="shared" ca="1" si="433"/>
        <v>0.33292092324700212</v>
      </c>
      <c r="CV182" s="52">
        <f t="shared" ca="1" si="434"/>
        <v>0.38503938718068031</v>
      </c>
      <c r="CW182" s="52">
        <f t="shared" ca="1" si="435"/>
        <v>0.43482661445159476</v>
      </c>
      <c r="CY182" s="51" t="str">
        <f t="shared" ca="1" si="436"/>
        <v>Slope</v>
      </c>
      <c r="CZ182" s="51" t="str">
        <f t="shared" ca="1" si="437"/>
        <v>Slope</v>
      </c>
      <c r="DA182" s="51" t="str">
        <f t="shared" ca="1" si="438"/>
        <v>Slope</v>
      </c>
      <c r="DB182" s="51" t="str">
        <f t="shared" ca="1" si="439"/>
        <v>Slope</v>
      </c>
      <c r="DC182" s="51" t="str">
        <f t="shared" ca="1" si="440"/>
        <v>Slope</v>
      </c>
      <c r="DD182" s="51" t="str">
        <f t="shared" ca="1" si="441"/>
        <v>Slope</v>
      </c>
      <c r="DE182" s="51" t="str">
        <f t="shared" ca="1" si="442"/>
        <v>Slope</v>
      </c>
      <c r="DF182" s="51" t="str">
        <f t="shared" ca="1" si="443"/>
        <v>Slope</v>
      </c>
      <c r="DG182" s="51" t="str">
        <f t="shared" ca="1" si="444"/>
        <v>Slope</v>
      </c>
      <c r="DH182" s="51" t="str">
        <f t="shared" ca="1" si="445"/>
        <v>Slope</v>
      </c>
      <c r="DI182" s="51" t="str">
        <f t="shared" ca="1" si="446"/>
        <v>Slope</v>
      </c>
      <c r="DJ182" s="51" t="str">
        <f t="shared" ca="1" si="447"/>
        <v>Slope</v>
      </c>
      <c r="DK182" s="51" t="str">
        <f t="shared" ca="1" si="448"/>
        <v>Slope</v>
      </c>
      <c r="DL182" s="51" t="str">
        <f t="shared" ca="1" si="449"/>
        <v>Slope</v>
      </c>
      <c r="DM182" s="51" t="str">
        <f t="shared" ca="1" si="450"/>
        <v>Slope</v>
      </c>
      <c r="DN182" s="51" t="str">
        <f t="shared" ca="1" si="451"/>
        <v>Slope</v>
      </c>
      <c r="DO182" s="51" t="str">
        <f t="shared" ca="1" si="452"/>
        <v>Slope</v>
      </c>
      <c r="DP182" s="51" t="str">
        <f t="shared" ca="1" si="453"/>
        <v>Slope</v>
      </c>
      <c r="DQ182" s="51" t="str">
        <f t="shared" ca="1" si="454"/>
        <v>Slope</v>
      </c>
      <c r="DR182" s="51" t="str">
        <f t="shared" ca="1" si="455"/>
        <v>Slope</v>
      </c>
      <c r="DS182" s="51" t="str">
        <f t="shared" ca="1" si="456"/>
        <v>Slope</v>
      </c>
      <c r="DT182" s="51" t="str">
        <f t="shared" ca="1" si="457"/>
        <v>Slope</v>
      </c>
      <c r="DU182" s="51" t="str">
        <f t="shared" ca="1" si="458"/>
        <v>Slope</v>
      </c>
      <c r="DV182" s="51" t="str">
        <f t="shared" ca="1" si="459"/>
        <v>Slope</v>
      </c>
      <c r="DW182" s="51" t="str">
        <f t="shared" ca="1" si="460"/>
        <v>Slope</v>
      </c>
      <c r="DX182" s="51" t="str">
        <f t="shared" ca="1" si="461"/>
        <v>Slope</v>
      </c>
      <c r="DY182" s="51" t="str">
        <f t="shared" ca="1" si="462"/>
        <v>Slope</v>
      </c>
      <c r="DZ182" s="51" t="str">
        <f t="shared" ca="1" si="463"/>
        <v>Slope</v>
      </c>
      <c r="EA182" s="51" t="str">
        <f t="shared" ca="1" si="464"/>
        <v>Slope</v>
      </c>
      <c r="EB182" s="51" t="str">
        <f t="shared" ca="1" si="465"/>
        <v>Slope</v>
      </c>
      <c r="EC182" s="51" t="str">
        <f t="shared" ca="1" si="466"/>
        <v>Slope</v>
      </c>
      <c r="EE182" s="52">
        <f t="shared" ca="1" si="467"/>
        <v>0.74893884375851383</v>
      </c>
      <c r="EF182" s="52">
        <f t="shared" ca="1" si="468"/>
        <v>0.80001105158629582</v>
      </c>
      <c r="EG182" s="52">
        <f t="shared" ca="1" si="469"/>
        <v>0.85744999876405825</v>
      </c>
      <c r="EH182" s="52">
        <f t="shared" ca="1" si="470"/>
        <v>0.91512648475155867</v>
      </c>
      <c r="EI182" s="52">
        <f t="shared" ca="1" si="471"/>
        <v>0.97209017777915341</v>
      </c>
      <c r="EJ182" s="52">
        <f t="shared" ca="1" si="472"/>
        <v>0.96967598665916488</v>
      </c>
      <c r="EK182" s="52">
        <f t="shared" ca="1" si="473"/>
        <v>0.90735964175093664</v>
      </c>
      <c r="EL182" s="52">
        <f t="shared" ca="1" si="474"/>
        <v>0.84513762275528381</v>
      </c>
      <c r="EM182" s="52">
        <f t="shared" ca="1" si="475"/>
        <v>0.78592442411649233</v>
      </c>
      <c r="EN182" s="52">
        <f t="shared" ca="1" si="476"/>
        <v>0.72409876417178642</v>
      </c>
      <c r="EO182" s="52">
        <f t="shared" ca="1" si="477"/>
        <v>0.66456072334340588</v>
      </c>
      <c r="EP182" s="52">
        <f t="shared" ca="1" si="478"/>
        <v>0.60724959814610791</v>
      </c>
      <c r="EQ182" s="52">
        <f t="shared" ca="1" si="479"/>
        <v>0.55627727856999987</v>
      </c>
      <c r="ER182" s="52">
        <f t="shared" ca="1" si="480"/>
        <v>0.51701441860056996</v>
      </c>
      <c r="ES182" s="52">
        <f t="shared" ca="1" si="481"/>
        <v>0.49646198657872276</v>
      </c>
      <c r="ET182" s="52">
        <f t="shared" ca="1" si="482"/>
        <v>0.49803940736228225</v>
      </c>
      <c r="EU182" s="52">
        <f t="shared" ca="1" si="483"/>
        <v>0.52540081828011687</v>
      </c>
      <c r="EV182" s="52">
        <f t="shared" ca="1" si="484"/>
        <v>0.5727461547842172</v>
      </c>
      <c r="EW182" s="52">
        <f t="shared" ca="1" si="485"/>
        <v>0.63395772355704016</v>
      </c>
      <c r="EX182" s="52">
        <f t="shared" ca="1" si="486"/>
        <v>0.70887521774498286</v>
      </c>
      <c r="EY182" s="52">
        <f t="shared" ca="1" si="487"/>
        <v>0.79293415703275216</v>
      </c>
      <c r="EZ182" s="52">
        <f t="shared" ca="1" si="488"/>
        <v>0.87605811322759064</v>
      </c>
      <c r="FA182" s="52">
        <f t="shared" ca="1" si="489"/>
        <v>0.9500923145881387</v>
      </c>
      <c r="FB182" s="52">
        <f t="shared" ca="1" si="490"/>
        <v>0.9808579405563389</v>
      </c>
      <c r="FC182" s="52">
        <f t="shared" ca="1" si="491"/>
        <v>0.91080574360490596</v>
      </c>
      <c r="FD182" s="52">
        <f t="shared" ca="1" si="492"/>
        <v>0.84321271352539773</v>
      </c>
      <c r="FE182" s="52">
        <f t="shared" ca="1" si="493"/>
        <v>0.78034051783017133</v>
      </c>
      <c r="FF182" s="52">
        <f t="shared" ca="1" si="494"/>
        <v>0.72214977045192741</v>
      </c>
      <c r="FG182" s="52">
        <f t="shared" ca="1" si="495"/>
        <v>0.66717912124945289</v>
      </c>
      <c r="FH182" s="52">
        <f t="shared" ca="1" si="496"/>
        <v>0.61506065731577475</v>
      </c>
      <c r="FI182" s="52">
        <f t="shared" ca="1" si="497"/>
        <v>0.5652734300448603</v>
      </c>
      <c r="FK182" s="52">
        <f t="shared" ca="1" si="498"/>
        <v>0.9808579405563389</v>
      </c>
      <c r="FL182" s="59">
        <f t="shared" ca="1" si="499"/>
        <v>23</v>
      </c>
      <c r="FM182" s="59" t="str">
        <f t="shared" ca="1" si="500"/>
        <v>Slope</v>
      </c>
      <c r="FN182" s="52">
        <f t="shared" ca="1" si="501"/>
        <v>0.26666666666666672</v>
      </c>
      <c r="FP182" s="52">
        <f t="shared" ca="1" si="502"/>
        <v>0.5829796145861712</v>
      </c>
      <c r="FQ182" s="52">
        <f t="shared" ca="1" si="503"/>
        <v>0.60000368386209857</v>
      </c>
      <c r="FR182" s="52">
        <f t="shared" ca="1" si="504"/>
        <v>0.60803888847690823</v>
      </c>
      <c r="FS182" s="52">
        <f t="shared" ca="1" si="505"/>
        <v>0.616153272694964</v>
      </c>
      <c r="FT182" s="52">
        <f t="shared" ca="1" si="506"/>
        <v>0.62403005925971777</v>
      </c>
      <c r="FU182" s="52">
        <f t="shared" ca="1" si="507"/>
        <v>0.61211421777527719</v>
      </c>
      <c r="FV182" s="52">
        <f t="shared" ca="1" si="508"/>
        <v>0.58023099169475667</v>
      </c>
      <c r="FW182" s="52">
        <f t="shared" ca="1" si="509"/>
        <v>0.54837920758509462</v>
      </c>
      <c r="FX182" s="52">
        <f t="shared" ca="1" si="510"/>
        <v>0.51753036359438631</v>
      </c>
      <c r="FY182" s="52">
        <f t="shared" ca="1" si="511"/>
        <v>0.48581069916837327</v>
      </c>
      <c r="FZ182" s="52">
        <f t="shared" ca="1" si="512"/>
        <v>0.45485357444780194</v>
      </c>
      <c r="GA182" s="52">
        <f t="shared" ca="1" si="513"/>
        <v>0.42463875493759151</v>
      </c>
      <c r="GB182" s="52">
        <f t="shared" ca="1" si="514"/>
        <v>0.39653687063444437</v>
      </c>
      <c r="GC182" s="52">
        <f t="shared" ca="1" si="515"/>
        <v>0.37233813953352329</v>
      </c>
      <c r="GD182" s="52">
        <f t="shared" ca="1" si="516"/>
        <v>0.35437621774846312</v>
      </c>
      <c r="GE182" s="52">
        <f t="shared" ca="1" si="517"/>
        <v>0.34379091356520519</v>
      </c>
      <c r="GF182" s="52">
        <f t="shared" ca="1" si="518"/>
        <v>0.34180027276003894</v>
      </c>
      <c r="GG182" s="52">
        <f t="shared" ca="1" si="519"/>
        <v>0.34647094048362792</v>
      </c>
      <c r="GH182" s="52">
        <f t="shared" ca="1" si="520"/>
        <v>0.3557636856301245</v>
      </c>
      <c r="GI182" s="52">
        <f t="shared" ca="1" si="521"/>
        <v>0.36962507258166094</v>
      </c>
      <c r="GJ182" s="52">
        <f t="shared" ca="1" si="522"/>
        <v>0.38653360789980629</v>
      </c>
      <c r="GK182" s="52">
        <f t="shared" ca="1" si="523"/>
        <v>0.40313048218697461</v>
      </c>
      <c r="GL182" s="52">
        <f t="shared" ca="1" si="524"/>
        <v>0.41669743819604621</v>
      </c>
      <c r="GM182" s="52">
        <f t="shared" ca="1" si="525"/>
        <v>0.41584153574100186</v>
      </c>
      <c r="GN182" s="52">
        <f t="shared" ca="1" si="526"/>
        <v>0.38137969231274638</v>
      </c>
      <c r="GO182" s="52">
        <f t="shared" ca="1" si="527"/>
        <v>0.34773757117513254</v>
      </c>
      <c r="GP182" s="52">
        <f t="shared" ca="1" si="528"/>
        <v>0.31566906149894597</v>
      </c>
      <c r="GQ182" s="52">
        <f t="shared" ca="1" si="529"/>
        <v>0.2851610345950869</v>
      </c>
      <c r="GR182" s="52">
        <f t="shared" ca="1" si="530"/>
        <v>0.2557263737498176</v>
      </c>
      <c r="GS182" s="52">
        <f t="shared" ca="1" si="531"/>
        <v>0.22724244132748048</v>
      </c>
      <c r="GT182" s="52">
        <f t="shared" ca="1" si="532"/>
        <v>0.1995355877927312</v>
      </c>
      <c r="GV182" s="52">
        <f t="shared" ca="1" si="533"/>
        <v>0.62403005925971777</v>
      </c>
      <c r="GW182" s="59">
        <f t="shared" ca="1" si="534"/>
        <v>4</v>
      </c>
      <c r="GX182" s="52">
        <f t="shared" ca="1" si="535"/>
        <v>0.97209017777915341</v>
      </c>
      <c r="GY182" s="52" t="str">
        <f t="shared" ca="1" si="536"/>
        <v>Slope</v>
      </c>
      <c r="GZ182" s="52">
        <f t="shared" ca="1" si="537"/>
        <v>0.9</v>
      </c>
      <c r="HB182" s="58">
        <f t="shared" si="538"/>
        <v>7.6037633419036896E-2</v>
      </c>
      <c r="HC182" s="58"/>
      <c r="HE182" s="52">
        <f t="shared" si="539"/>
        <v>0.62361371457576731</v>
      </c>
      <c r="HF182" s="52">
        <f t="shared" si="540"/>
        <v>0</v>
      </c>
      <c r="HH182" s="52">
        <f t="shared" ca="1" si="541"/>
        <v>0.97209017777915341</v>
      </c>
      <c r="HI182" s="52" t="str">
        <f t="shared" ca="1" si="542"/>
        <v>Slope</v>
      </c>
      <c r="HJ182" s="59">
        <f t="shared" ca="1" si="543"/>
        <v>2</v>
      </c>
      <c r="HK182" s="52">
        <f t="shared" ca="1" si="544"/>
        <v>0.9</v>
      </c>
      <c r="HL182" s="52">
        <f t="shared" si="545"/>
        <v>0</v>
      </c>
      <c r="HM182" s="52">
        <f t="shared" si="546"/>
        <v>20</v>
      </c>
      <c r="HN182" s="52">
        <f t="shared" si="547"/>
        <v>-20</v>
      </c>
      <c r="HP182" s="52">
        <f t="shared" si="550"/>
        <v>1.8914520740508957E-4</v>
      </c>
      <c r="HR182" s="52">
        <f t="shared" si="548"/>
        <v>1.5113984961854395E-4</v>
      </c>
      <c r="HS182">
        <f t="shared" si="549"/>
        <v>1.5766735650565298E-3</v>
      </c>
    </row>
    <row r="183" spans="1:227" x14ac:dyDescent="0.2">
      <c r="A183" s="45">
        <v>145</v>
      </c>
      <c r="B183" s="35">
        <f t="shared" si="391"/>
        <v>1.666666666666667E-2</v>
      </c>
      <c r="C183" s="28">
        <v>-7.6037633419036901</v>
      </c>
      <c r="D183" s="95">
        <v>0</v>
      </c>
      <c r="E183" s="95">
        <v>999999</v>
      </c>
      <c r="F183" s="37">
        <f t="shared" si="379"/>
        <v>166666.5</v>
      </c>
      <c r="G183" s="38">
        <f t="shared" si="382"/>
        <v>0</v>
      </c>
      <c r="H183" s="102">
        <v>20</v>
      </c>
      <c r="I183" s="102">
        <v>2000</v>
      </c>
      <c r="J183" s="28">
        <v>-6.74100995063782</v>
      </c>
      <c r="K183" s="126">
        <f t="shared" si="383"/>
        <v>-6.7410099506378204E-2</v>
      </c>
      <c r="L183" s="30">
        <f t="shared" si="380"/>
        <v>-6.7410099506378204E-2</v>
      </c>
      <c r="M183" s="101">
        <f t="shared" si="381"/>
        <v>-7.6037633419036901</v>
      </c>
      <c r="N183" s="103">
        <f t="shared" si="392"/>
        <v>4.3137669563293474E-4</v>
      </c>
      <c r="AD183" s="52">
        <f t="shared" ca="1" si="393"/>
        <v>0.95200184836270296</v>
      </c>
      <c r="AE183" s="52">
        <f t="shared" ca="1" si="393"/>
        <v>0.99999999999999978</v>
      </c>
      <c r="AF183" s="52">
        <f t="shared" ca="1" si="393"/>
        <v>0.94341092191654619</v>
      </c>
      <c r="AG183" s="52">
        <f t="shared" ca="1" si="393"/>
        <v>0.79867413016284727</v>
      </c>
      <c r="AH183" s="52">
        <f t="shared" ca="1" si="394"/>
        <v>0.62211641641902404</v>
      </c>
      <c r="AI183" s="52">
        <f t="shared" ca="1" si="394"/>
        <v>0.44827096534918093</v>
      </c>
      <c r="AJ183" s="52">
        <f t="shared" ca="1" si="394"/>
        <v>0.31428799929901424</v>
      </c>
      <c r="AK183" s="52">
        <f t="shared" ca="1" si="394"/>
        <v>0.22123380146390134</v>
      </c>
      <c r="AL183" s="52">
        <f t="shared" ca="1" si="395"/>
        <v>0.14644014634235653</v>
      </c>
      <c r="AM183" s="52">
        <f t="shared" ca="1" si="395"/>
        <v>9.7604928095422983E-2</v>
      </c>
      <c r="AN183" s="52">
        <f t="shared" ca="1" si="395"/>
        <v>5.1203427384647192E-2</v>
      </c>
      <c r="AO183" s="52">
        <f t="shared" ca="1" si="395"/>
        <v>-3.3651888039313876E-2</v>
      </c>
      <c r="AP183" s="52">
        <f t="shared" ca="1" si="396"/>
        <v>-0.15633405160387989</v>
      </c>
      <c r="AQ183" s="52">
        <f t="shared" ca="1" si="396"/>
        <v>-0.28961087731320073</v>
      </c>
      <c r="AR183" s="52">
        <f t="shared" ca="1" si="396"/>
        <v>-0.41230328697081003</v>
      </c>
      <c r="AS183" s="52">
        <f t="shared" ca="1" si="396"/>
        <v>-0.53241475231595492</v>
      </c>
      <c r="AT183" s="52">
        <f t="shared" ca="1" si="387"/>
        <v>-0.64482965183533969</v>
      </c>
      <c r="AU183" s="52">
        <f t="shared" ca="1" si="387"/>
        <v>-0.73640370655816711</v>
      </c>
      <c r="AV183" s="52">
        <f t="shared" ca="1" si="387"/>
        <v>-0.80351743365899653</v>
      </c>
      <c r="AW183" s="52">
        <f t="shared" ca="1" si="387"/>
        <v>-0.8423437259609059</v>
      </c>
      <c r="AX183" s="52">
        <f t="shared" ca="1" si="388"/>
        <v>-0.851064304444344</v>
      </c>
      <c r="AY183" s="52">
        <f t="shared" ca="1" si="388"/>
        <v>-0.84017998687340456</v>
      </c>
      <c r="AZ183" s="52">
        <f t="shared" ca="1" si="388"/>
        <v>-0.79990184887416271</v>
      </c>
      <c r="BA183" s="52">
        <f t="shared" ca="1" si="388"/>
        <v>-0.71225973005135268</v>
      </c>
      <c r="BB183" s="52">
        <f t="shared" ca="1" si="389"/>
        <v>-0.5863663751826993</v>
      </c>
      <c r="BC183" s="52">
        <f t="shared" ca="1" si="389"/>
        <v>-0.43819620054968278</v>
      </c>
      <c r="BD183" s="52">
        <f t="shared" ca="1" si="389"/>
        <v>-0.27733140341993395</v>
      </c>
      <c r="BE183" s="52">
        <f t="shared" ca="1" si="389"/>
        <v>-0.10839721678694454</v>
      </c>
      <c r="BF183" s="52">
        <f t="shared" ca="1" si="390"/>
        <v>6.0155826983996082E-2</v>
      </c>
      <c r="BG183" s="52">
        <f t="shared" ca="1" si="390"/>
        <v>0.21852018593101644</v>
      </c>
      <c r="BH183" s="52">
        <f t="shared" ca="1" si="390"/>
        <v>0.34432539169935528</v>
      </c>
      <c r="BJ183" s="52">
        <f t="shared" si="397"/>
        <v>-3.3705049753189101E-3</v>
      </c>
      <c r="BK183" s="52">
        <f t="shared" si="398"/>
        <v>1.4265004573239678E-3</v>
      </c>
      <c r="BL183" s="52">
        <f t="shared" si="399"/>
        <v>7.1325022866198436E-5</v>
      </c>
      <c r="BM183" s="52">
        <f t="shared" si="400"/>
        <v>7.1325022866198436E-5</v>
      </c>
      <c r="BN183" s="52">
        <f t="shared" si="401"/>
        <v>0</v>
      </c>
      <c r="BO183" s="52">
        <f t="shared" si="402"/>
        <v>0</v>
      </c>
      <c r="BP183" s="52">
        <f t="shared" si="403"/>
        <v>1.4616107322897654E-3</v>
      </c>
      <c r="BQ183" s="52">
        <f t="shared" si="404"/>
        <v>0.05</v>
      </c>
      <c r="BS183" s="52">
        <f t="shared" ca="1" si="405"/>
        <v>0.20008899291015925</v>
      </c>
      <c r="BT183" s="52">
        <f t="shared" ca="1" si="406"/>
        <v>0.14265004573239679</v>
      </c>
      <c r="BU183" s="52">
        <f t="shared" ca="1" si="407"/>
        <v>8.497355974489644E-2</v>
      </c>
      <c r="BV183" s="52">
        <f t="shared" ca="1" si="408"/>
        <v>2.8009866717301629E-2</v>
      </c>
      <c r="BW183" s="52">
        <f t="shared" ca="1" si="409"/>
        <v>-3.0223968844379993E-2</v>
      </c>
      <c r="BX183" s="52">
        <f t="shared" ca="1" si="410"/>
        <v>-9.2540313752608294E-2</v>
      </c>
      <c r="BY183" s="52">
        <f t="shared" ca="1" si="411"/>
        <v>-0.15476233274826109</v>
      </c>
      <c r="BZ183" s="52">
        <f t="shared" ca="1" si="412"/>
        <v>-0.21397553138705261</v>
      </c>
      <c r="CA183" s="52">
        <f t="shared" ca="1" si="413"/>
        <v>-0.27580119133175846</v>
      </c>
      <c r="CB183" s="52">
        <f t="shared" ca="1" si="414"/>
        <v>-0.33533923216013911</v>
      </c>
      <c r="CC183" s="52">
        <f t="shared" ca="1" si="415"/>
        <v>-0.39265035735743697</v>
      </c>
      <c r="CD183" s="52">
        <f t="shared" ca="1" si="416"/>
        <v>-0.44362267693354507</v>
      </c>
      <c r="CE183" s="52">
        <f t="shared" ca="1" si="417"/>
        <v>-0.48288553690297498</v>
      </c>
      <c r="CF183" s="52">
        <f t="shared" ca="1" si="418"/>
        <v>-0.50343796892482218</v>
      </c>
      <c r="CG183" s="52">
        <f t="shared" ca="1" si="419"/>
        <v>-0.50186054814126269</v>
      </c>
      <c r="CH183" s="52">
        <f t="shared" ca="1" si="420"/>
        <v>-0.47449913722342807</v>
      </c>
      <c r="CI183" s="52">
        <f t="shared" ca="1" si="421"/>
        <v>-0.42715380071932768</v>
      </c>
      <c r="CJ183" s="52">
        <f t="shared" ca="1" si="422"/>
        <v>-0.36594223194650483</v>
      </c>
      <c r="CK183" s="52">
        <f t="shared" ca="1" si="423"/>
        <v>-0.29102473775856214</v>
      </c>
      <c r="CL183" s="52">
        <f t="shared" ca="1" si="424"/>
        <v>-0.20696579847079269</v>
      </c>
      <c r="CM183" s="52">
        <f t="shared" ca="1" si="425"/>
        <v>-0.12384184227595427</v>
      </c>
      <c r="CN183" s="52">
        <f t="shared" ca="1" si="426"/>
        <v>-4.9807640915406175E-2</v>
      </c>
      <c r="CO183" s="52">
        <f t="shared" ca="1" si="427"/>
        <v>1.9242103940116211E-2</v>
      </c>
      <c r="CP183" s="52">
        <f t="shared" ca="1" si="428"/>
        <v>8.9294300891549064E-2</v>
      </c>
      <c r="CQ183" s="52">
        <f t="shared" ca="1" si="429"/>
        <v>0.15688733097105731</v>
      </c>
      <c r="CR183" s="52">
        <f t="shared" ca="1" si="430"/>
        <v>0.21975952666628379</v>
      </c>
      <c r="CS183" s="52">
        <f t="shared" ca="1" si="431"/>
        <v>0.27795027404452766</v>
      </c>
      <c r="CT183" s="52">
        <f t="shared" ca="1" si="432"/>
        <v>0.33292092324700212</v>
      </c>
      <c r="CU183" s="52">
        <f t="shared" ca="1" si="433"/>
        <v>0.38503938718068031</v>
      </c>
      <c r="CV183" s="52">
        <f t="shared" ca="1" si="434"/>
        <v>0.43482661445159476</v>
      </c>
      <c r="CW183" s="52">
        <f t="shared" ca="1" si="435"/>
        <v>0.47610603453921946</v>
      </c>
      <c r="CY183" s="51" t="str">
        <f t="shared" ca="1" si="436"/>
        <v>Slope</v>
      </c>
      <c r="CZ183" s="51" t="str">
        <f t="shared" ca="1" si="437"/>
        <v>Slope</v>
      </c>
      <c r="DA183" s="51" t="str">
        <f t="shared" ca="1" si="438"/>
        <v>Slope</v>
      </c>
      <c r="DB183" s="51" t="str">
        <f t="shared" ca="1" si="439"/>
        <v>Slope</v>
      </c>
      <c r="DC183" s="51" t="str">
        <f t="shared" ca="1" si="440"/>
        <v>Slope</v>
      </c>
      <c r="DD183" s="51" t="str">
        <f t="shared" ca="1" si="441"/>
        <v>Slope</v>
      </c>
      <c r="DE183" s="51" t="str">
        <f t="shared" ca="1" si="442"/>
        <v>Slope</v>
      </c>
      <c r="DF183" s="51" t="str">
        <f t="shared" ca="1" si="443"/>
        <v>Slope</v>
      </c>
      <c r="DG183" s="51" t="str">
        <f t="shared" ca="1" si="444"/>
        <v>Slope</v>
      </c>
      <c r="DH183" s="51" t="str">
        <f t="shared" ca="1" si="445"/>
        <v>Slope</v>
      </c>
      <c r="DI183" s="51" t="str">
        <f t="shared" ca="1" si="446"/>
        <v>Slope</v>
      </c>
      <c r="DJ183" s="51" t="str">
        <f t="shared" ca="1" si="447"/>
        <v>Slope</v>
      </c>
      <c r="DK183" s="51" t="str">
        <f t="shared" ca="1" si="448"/>
        <v>Slope</v>
      </c>
      <c r="DL183" s="51" t="str">
        <f t="shared" ca="1" si="449"/>
        <v>Slope</v>
      </c>
      <c r="DM183" s="51" t="str">
        <f t="shared" ca="1" si="450"/>
        <v>Slope</v>
      </c>
      <c r="DN183" s="51" t="str">
        <f t="shared" ca="1" si="451"/>
        <v>Slope</v>
      </c>
      <c r="DO183" s="51" t="str">
        <f t="shared" ca="1" si="452"/>
        <v>Slope</v>
      </c>
      <c r="DP183" s="51" t="str">
        <f t="shared" ca="1" si="453"/>
        <v>Slope</v>
      </c>
      <c r="DQ183" s="51" t="str">
        <f t="shared" ca="1" si="454"/>
        <v>Slope</v>
      </c>
      <c r="DR183" s="51" t="str">
        <f t="shared" ca="1" si="455"/>
        <v>Slope</v>
      </c>
      <c r="DS183" s="51" t="str">
        <f t="shared" ca="1" si="456"/>
        <v>Slope</v>
      </c>
      <c r="DT183" s="51" t="str">
        <f t="shared" ca="1" si="457"/>
        <v>Slope</v>
      </c>
      <c r="DU183" s="51" t="str">
        <f t="shared" ca="1" si="458"/>
        <v>Slope</v>
      </c>
      <c r="DV183" s="51" t="str">
        <f t="shared" ca="1" si="459"/>
        <v>Slope</v>
      </c>
      <c r="DW183" s="51" t="str">
        <f t="shared" ca="1" si="460"/>
        <v>Slope</v>
      </c>
      <c r="DX183" s="51" t="str">
        <f t="shared" ca="1" si="461"/>
        <v>Slope</v>
      </c>
      <c r="DY183" s="51" t="str">
        <f t="shared" ca="1" si="462"/>
        <v>Slope</v>
      </c>
      <c r="DZ183" s="51" t="str">
        <f t="shared" ca="1" si="463"/>
        <v>Slope</v>
      </c>
      <c r="EA183" s="51" t="str">
        <f t="shared" ca="1" si="464"/>
        <v>Slope</v>
      </c>
      <c r="EB183" s="51" t="str">
        <f t="shared" ca="1" si="465"/>
        <v>Slope</v>
      </c>
      <c r="EC183" s="51" t="str">
        <f t="shared" ca="1" si="466"/>
        <v>Slope</v>
      </c>
      <c r="EE183" s="52">
        <f t="shared" ca="1" si="467"/>
        <v>0.79998233211270697</v>
      </c>
      <c r="EF183" s="52">
        <f t="shared" ca="1" si="468"/>
        <v>0.85742127929046941</v>
      </c>
      <c r="EG183" s="52">
        <f t="shared" ca="1" si="469"/>
        <v>0.91509776527796971</v>
      </c>
      <c r="EH183" s="52">
        <f t="shared" ca="1" si="470"/>
        <v>0.97206145830556456</v>
      </c>
      <c r="EI183" s="52">
        <f t="shared" ca="1" si="471"/>
        <v>0.96970470613275384</v>
      </c>
      <c r="EJ183" s="52">
        <f t="shared" ca="1" si="472"/>
        <v>0.90738836122452549</v>
      </c>
      <c r="EK183" s="52">
        <f t="shared" ca="1" si="473"/>
        <v>0.84516634222887266</v>
      </c>
      <c r="EL183" s="52">
        <f t="shared" ca="1" si="474"/>
        <v>0.78595314359008117</v>
      </c>
      <c r="EM183" s="52">
        <f t="shared" ca="1" si="475"/>
        <v>0.72412748364537527</v>
      </c>
      <c r="EN183" s="52">
        <f t="shared" ca="1" si="476"/>
        <v>0.66458944281699472</v>
      </c>
      <c r="EO183" s="52">
        <f t="shared" ca="1" si="477"/>
        <v>0.60727831761969675</v>
      </c>
      <c r="EP183" s="52">
        <f t="shared" ca="1" si="478"/>
        <v>0.55630599804358871</v>
      </c>
      <c r="EQ183" s="52">
        <f t="shared" ca="1" si="479"/>
        <v>0.5170431380741588</v>
      </c>
      <c r="ER183" s="52">
        <f t="shared" ca="1" si="480"/>
        <v>0.4964907060523116</v>
      </c>
      <c r="ES183" s="52">
        <f t="shared" ca="1" si="481"/>
        <v>0.49806812683587109</v>
      </c>
      <c r="ET183" s="52">
        <f t="shared" ca="1" si="482"/>
        <v>0.52542953775370571</v>
      </c>
      <c r="EU183" s="52">
        <f t="shared" ca="1" si="483"/>
        <v>0.57277487425780604</v>
      </c>
      <c r="EV183" s="52">
        <f t="shared" ca="1" si="484"/>
        <v>0.63398644303062901</v>
      </c>
      <c r="EW183" s="52">
        <f t="shared" ca="1" si="485"/>
        <v>0.7089039372185717</v>
      </c>
      <c r="EX183" s="52">
        <f t="shared" ca="1" si="486"/>
        <v>0.79296287650634112</v>
      </c>
      <c r="EY183" s="52">
        <f t="shared" ca="1" si="487"/>
        <v>0.87608683270117949</v>
      </c>
      <c r="EZ183" s="52">
        <f t="shared" ca="1" si="488"/>
        <v>0.95012103406172765</v>
      </c>
      <c r="FA183" s="52">
        <f t="shared" ca="1" si="489"/>
        <v>0.98082922108274995</v>
      </c>
      <c r="FB183" s="52">
        <f t="shared" ca="1" si="490"/>
        <v>0.91077702413131711</v>
      </c>
      <c r="FC183" s="52">
        <f t="shared" ca="1" si="491"/>
        <v>0.84318399405180888</v>
      </c>
      <c r="FD183" s="52">
        <f t="shared" ca="1" si="492"/>
        <v>0.78031179835658238</v>
      </c>
      <c r="FE183" s="52">
        <f t="shared" ca="1" si="493"/>
        <v>0.72212105097833856</v>
      </c>
      <c r="FF183" s="52">
        <f t="shared" ca="1" si="494"/>
        <v>0.66715040177586404</v>
      </c>
      <c r="FG183" s="52">
        <f t="shared" ca="1" si="495"/>
        <v>0.61503193784218591</v>
      </c>
      <c r="FH183" s="52">
        <f t="shared" ca="1" si="496"/>
        <v>0.56524471057127146</v>
      </c>
      <c r="FI183" s="52">
        <f t="shared" ca="1" si="497"/>
        <v>0.52396529048364671</v>
      </c>
      <c r="FK183" s="52">
        <f t="shared" ca="1" si="498"/>
        <v>0.98082922108274995</v>
      </c>
      <c r="FL183" s="59">
        <f t="shared" ca="1" si="499"/>
        <v>22</v>
      </c>
      <c r="FM183" s="59" t="str">
        <f t="shared" ca="1" si="500"/>
        <v>Slope</v>
      </c>
      <c r="FN183" s="52">
        <f t="shared" ca="1" si="501"/>
        <v>0.30000000000000004</v>
      </c>
      <c r="FP183" s="52">
        <f t="shared" ca="1" si="502"/>
        <v>0.59999411070423569</v>
      </c>
      <c r="FQ183" s="52">
        <f t="shared" ca="1" si="503"/>
        <v>0.61914042643015643</v>
      </c>
      <c r="FR183" s="52">
        <f t="shared" ca="1" si="504"/>
        <v>0.62725481064821209</v>
      </c>
      <c r="FS183" s="52">
        <f t="shared" ca="1" si="505"/>
        <v>0.63513159721296597</v>
      </c>
      <c r="FT183" s="52">
        <f t="shared" ca="1" si="506"/>
        <v>0.62323490204425125</v>
      </c>
      <c r="FU183" s="52">
        <f t="shared" ca="1" si="507"/>
        <v>0.59135167596373073</v>
      </c>
      <c r="FV183" s="52">
        <f t="shared" ca="1" si="508"/>
        <v>0.55949989185406868</v>
      </c>
      <c r="FW183" s="52">
        <f t="shared" ca="1" si="509"/>
        <v>0.52865104786336037</v>
      </c>
      <c r="FX183" s="52">
        <f t="shared" ca="1" si="510"/>
        <v>0.49693138343734727</v>
      </c>
      <c r="FY183" s="52">
        <f t="shared" ca="1" si="511"/>
        <v>0.465974258716776</v>
      </c>
      <c r="FZ183" s="52">
        <f t="shared" ca="1" si="512"/>
        <v>0.43575943920656557</v>
      </c>
      <c r="GA183" s="52">
        <f t="shared" ca="1" si="513"/>
        <v>0.40765755490341848</v>
      </c>
      <c r="GB183" s="52">
        <f t="shared" ca="1" si="514"/>
        <v>0.38345882380249735</v>
      </c>
      <c r="GC183" s="52">
        <f t="shared" ca="1" si="515"/>
        <v>0.36549690201743718</v>
      </c>
      <c r="GD183" s="52">
        <f t="shared" ca="1" si="516"/>
        <v>0.35491159783417925</v>
      </c>
      <c r="GE183" s="52">
        <f t="shared" ca="1" si="517"/>
        <v>0.35292095702901299</v>
      </c>
      <c r="GF183" s="52">
        <f t="shared" ca="1" si="518"/>
        <v>0.35759162475260198</v>
      </c>
      <c r="GG183" s="52">
        <f t="shared" ca="1" si="519"/>
        <v>0.36688436989909856</v>
      </c>
      <c r="GH183" s="52">
        <f t="shared" ca="1" si="520"/>
        <v>0.380745756850635</v>
      </c>
      <c r="GI183" s="52">
        <f t="shared" ca="1" si="521"/>
        <v>0.39765429216878034</v>
      </c>
      <c r="GJ183" s="52">
        <f t="shared" ca="1" si="522"/>
        <v>0.41425116645594873</v>
      </c>
      <c r="GK183" s="52">
        <f t="shared" ca="1" si="523"/>
        <v>0.42781812246502032</v>
      </c>
      <c r="GL183" s="52">
        <f t="shared" ca="1" si="524"/>
        <v>0.42694307369425</v>
      </c>
      <c r="GM183" s="52">
        <f t="shared" ca="1" si="525"/>
        <v>0.39248123026599457</v>
      </c>
      <c r="GN183" s="52">
        <f t="shared" ca="1" si="526"/>
        <v>0.35883910912838068</v>
      </c>
      <c r="GO183" s="52">
        <f t="shared" ca="1" si="527"/>
        <v>0.32677059945219411</v>
      </c>
      <c r="GP183" s="52">
        <f t="shared" ca="1" si="528"/>
        <v>0.29626257254833505</v>
      </c>
      <c r="GQ183" s="52">
        <f t="shared" ca="1" si="529"/>
        <v>0.2668279117030658</v>
      </c>
      <c r="GR183" s="52">
        <f t="shared" ca="1" si="530"/>
        <v>0.23834397928072862</v>
      </c>
      <c r="GS183" s="52">
        <f t="shared" ca="1" si="531"/>
        <v>0.21063712574597937</v>
      </c>
      <c r="GT183" s="52">
        <f t="shared" ca="1" si="532"/>
        <v>0.18576620793899332</v>
      </c>
      <c r="GV183" s="52">
        <f t="shared" ca="1" si="533"/>
        <v>0.63513159721296597</v>
      </c>
      <c r="GW183" s="59">
        <f t="shared" ca="1" si="534"/>
        <v>3</v>
      </c>
      <c r="GX183" s="52">
        <f t="shared" ca="1" si="535"/>
        <v>0.97206145830556456</v>
      </c>
      <c r="GY183" s="52" t="str">
        <f t="shared" ca="1" si="536"/>
        <v>Slope</v>
      </c>
      <c r="GZ183" s="52">
        <f t="shared" ca="1" si="537"/>
        <v>0.93333333333333335</v>
      </c>
      <c r="HB183" s="58">
        <f t="shared" si="538"/>
        <v>6.7410099506378204E-2</v>
      </c>
      <c r="HC183" s="58"/>
      <c r="HE183" s="52">
        <f t="shared" si="539"/>
        <v>0.6663200074434279</v>
      </c>
      <c r="HF183" s="52">
        <f t="shared" si="540"/>
        <v>0</v>
      </c>
      <c r="HH183" s="52">
        <f t="shared" ca="1" si="541"/>
        <v>0.97206145830556456</v>
      </c>
      <c r="HI183" s="52" t="str">
        <f t="shared" ca="1" si="542"/>
        <v>Slope</v>
      </c>
      <c r="HJ183" s="59">
        <f t="shared" ca="1" si="543"/>
        <v>2</v>
      </c>
      <c r="HK183" s="52">
        <f t="shared" ca="1" si="544"/>
        <v>0.93333333333333335</v>
      </c>
      <c r="HL183" s="52">
        <f t="shared" si="545"/>
        <v>0</v>
      </c>
      <c r="HM183" s="52">
        <f t="shared" si="546"/>
        <v>20</v>
      </c>
      <c r="HN183" s="52">
        <f t="shared" si="547"/>
        <v>-20</v>
      </c>
      <c r="HP183" s="52">
        <f t="shared" si="550"/>
        <v>4.3137669563293474E-4</v>
      </c>
      <c r="HR183" s="52">
        <f t="shared" si="548"/>
        <v>1.5828229065845598E-4</v>
      </c>
      <c r="HS183">
        <f t="shared" si="549"/>
        <v>1.4616107322897654E-3</v>
      </c>
    </row>
    <row r="184" spans="1:227" x14ac:dyDescent="0.2">
      <c r="A184" s="45">
        <v>146</v>
      </c>
      <c r="B184" s="35">
        <f t="shared" si="391"/>
        <v>1.6782407407407409E-2</v>
      </c>
      <c r="C184" s="28">
        <v>-6.74100995063782</v>
      </c>
      <c r="D184" s="95">
        <v>0</v>
      </c>
      <c r="E184" s="95">
        <v>999999</v>
      </c>
      <c r="F184" s="37">
        <f t="shared" si="379"/>
        <v>166666.5</v>
      </c>
      <c r="G184" s="38">
        <f t="shared" si="382"/>
        <v>0</v>
      </c>
      <c r="H184" s="102">
        <v>20</v>
      </c>
      <c r="I184" s="102">
        <v>2000</v>
      </c>
      <c r="J184" s="28">
        <v>-5.4893177747726396</v>
      </c>
      <c r="K184" s="126">
        <f t="shared" si="383"/>
        <v>-5.4893177747726396E-2</v>
      </c>
      <c r="L184" s="30">
        <f t="shared" si="380"/>
        <v>-5.4893177747726396E-2</v>
      </c>
      <c r="M184" s="101">
        <f t="shared" si="381"/>
        <v>-6.74100995063782</v>
      </c>
      <c r="N184" s="103">
        <f t="shared" si="392"/>
        <v>6.2584608793259024E-4</v>
      </c>
      <c r="AD184" s="52">
        <f t="shared" ca="1" si="393"/>
        <v>0.94341092191654641</v>
      </c>
      <c r="AE184" s="52">
        <f t="shared" ca="1" si="393"/>
        <v>1</v>
      </c>
      <c r="AF184" s="52">
        <f t="shared" ca="1" si="393"/>
        <v>0.93795270655896501</v>
      </c>
      <c r="AG184" s="52">
        <f t="shared" ca="1" si="393"/>
        <v>0.79125582302439268</v>
      </c>
      <c r="AH184" s="52">
        <f t="shared" ca="1" si="394"/>
        <v>0.62313493637943718</v>
      </c>
      <c r="AI184" s="52">
        <f t="shared" ca="1" si="394"/>
        <v>0.48125666113282695</v>
      </c>
      <c r="AJ184" s="52">
        <f t="shared" ca="1" si="394"/>
        <v>0.37354584795450951</v>
      </c>
      <c r="AK184" s="52">
        <f t="shared" ca="1" si="394"/>
        <v>0.28115290362148526</v>
      </c>
      <c r="AL184" s="52">
        <f t="shared" ca="1" si="395"/>
        <v>0.21606836645569491</v>
      </c>
      <c r="AM184" s="52">
        <f t="shared" ca="1" si="395"/>
        <v>0.16703231096506418</v>
      </c>
      <c r="AN184" s="52">
        <f t="shared" ca="1" si="395"/>
        <v>9.716474755062493E-2</v>
      </c>
      <c r="AO184" s="52">
        <f t="shared" ca="1" si="395"/>
        <v>-6.6128006190542942E-3</v>
      </c>
      <c r="AP184" s="52">
        <f t="shared" ca="1" si="396"/>
        <v>-0.13349057243209411</v>
      </c>
      <c r="AQ184" s="52">
        <f t="shared" ca="1" si="396"/>
        <v>-0.26089936933210661</v>
      </c>
      <c r="AR184" s="52">
        <f t="shared" ca="1" si="396"/>
        <v>-0.38902301891693808</v>
      </c>
      <c r="AS184" s="52">
        <f t="shared" ca="1" si="396"/>
        <v>-0.51234631382743967</v>
      </c>
      <c r="AT184" s="52">
        <f t="shared" ca="1" si="387"/>
        <v>-0.61971030451554798</v>
      </c>
      <c r="AU184" s="52">
        <f t="shared" ca="1" si="387"/>
        <v>-0.71161528631530624</v>
      </c>
      <c r="AV184" s="52">
        <f t="shared" ca="1" si="387"/>
        <v>-0.78613863680497109</v>
      </c>
      <c r="AW184" s="52">
        <f t="shared" ca="1" si="387"/>
        <v>-0.83496508306147599</v>
      </c>
      <c r="AX184" s="52">
        <f t="shared" ca="1" si="388"/>
        <v>-0.86041708648444248</v>
      </c>
      <c r="AY184" s="52">
        <f t="shared" ca="1" si="388"/>
        <v>-0.85758893826275118</v>
      </c>
      <c r="AZ184" s="52">
        <f t="shared" ca="1" si="388"/>
        <v>-0.81463030273600745</v>
      </c>
      <c r="BA184" s="52">
        <f t="shared" ca="1" si="388"/>
        <v>-0.72797400289097858</v>
      </c>
      <c r="BB184" s="52">
        <f t="shared" ca="1" si="389"/>
        <v>-0.60586235909095765</v>
      </c>
      <c r="BC184" s="52">
        <f t="shared" ca="1" si="389"/>
        <v>-0.46078108776807142</v>
      </c>
      <c r="BD184" s="52">
        <f t="shared" ca="1" si="389"/>
        <v>-0.29917149430507955</v>
      </c>
      <c r="BE184" s="52">
        <f t="shared" ca="1" si="389"/>
        <v>-0.12780560904923305</v>
      </c>
      <c r="BF184" s="52">
        <f t="shared" ca="1" si="390"/>
        <v>4.4941645838938601E-2</v>
      </c>
      <c r="BG184" s="52">
        <f t="shared" ca="1" si="390"/>
        <v>0.19435496995467866</v>
      </c>
      <c r="BH184" s="52">
        <f t="shared" ca="1" si="390"/>
        <v>0.31037276181093165</v>
      </c>
      <c r="BJ184" s="52">
        <f t="shared" si="397"/>
        <v>-2.7446588873863199E-3</v>
      </c>
      <c r="BK184" s="52">
        <f t="shared" si="398"/>
        <v>8.4973559744896542E-4</v>
      </c>
      <c r="BL184" s="52">
        <f t="shared" si="399"/>
        <v>4.2486779872448229E-5</v>
      </c>
      <c r="BM184" s="52">
        <f t="shared" si="400"/>
        <v>4.2486779872448229E-5</v>
      </c>
      <c r="BN184" s="52">
        <f t="shared" si="401"/>
        <v>0</v>
      </c>
      <c r="BO184" s="52">
        <f t="shared" si="402"/>
        <v>0</v>
      </c>
      <c r="BP184" s="52">
        <f t="shared" si="403"/>
        <v>1.3791309577361403E-3</v>
      </c>
      <c r="BQ184" s="52">
        <f t="shared" si="404"/>
        <v>0.05</v>
      </c>
      <c r="BS184" s="52">
        <f t="shared" ca="1" si="405"/>
        <v>0.14265004573239679</v>
      </c>
      <c r="BT184" s="52">
        <f t="shared" ca="1" si="406"/>
        <v>8.497355974489644E-2</v>
      </c>
      <c r="BU184" s="52">
        <f t="shared" ca="1" si="407"/>
        <v>2.8009866717301629E-2</v>
      </c>
      <c r="BV184" s="52">
        <f t="shared" ca="1" si="408"/>
        <v>-3.0223968844379993E-2</v>
      </c>
      <c r="BW184" s="52">
        <f t="shared" ca="1" si="409"/>
        <v>-9.2540313752608294E-2</v>
      </c>
      <c r="BX184" s="52">
        <f t="shared" ca="1" si="410"/>
        <v>-0.15476233274826109</v>
      </c>
      <c r="BY184" s="52">
        <f t="shared" ca="1" si="411"/>
        <v>-0.21397553138705261</v>
      </c>
      <c r="BZ184" s="52">
        <f t="shared" ca="1" si="412"/>
        <v>-0.27580119133175846</v>
      </c>
      <c r="CA184" s="52">
        <f t="shared" ca="1" si="413"/>
        <v>-0.33533923216013911</v>
      </c>
      <c r="CB184" s="52">
        <f t="shared" ca="1" si="414"/>
        <v>-0.39265035735743697</v>
      </c>
      <c r="CC184" s="52">
        <f t="shared" ca="1" si="415"/>
        <v>-0.44362267693354507</v>
      </c>
      <c r="CD184" s="52">
        <f t="shared" ca="1" si="416"/>
        <v>-0.48288553690297498</v>
      </c>
      <c r="CE184" s="52">
        <f t="shared" ca="1" si="417"/>
        <v>-0.50343796892482218</v>
      </c>
      <c r="CF184" s="52">
        <f t="shared" ca="1" si="418"/>
        <v>-0.50186054814126269</v>
      </c>
      <c r="CG184" s="52">
        <f t="shared" ca="1" si="419"/>
        <v>-0.47449913722342807</v>
      </c>
      <c r="CH184" s="52">
        <f t="shared" ca="1" si="420"/>
        <v>-0.42715380071932768</v>
      </c>
      <c r="CI184" s="52">
        <f t="shared" ca="1" si="421"/>
        <v>-0.36594223194650483</v>
      </c>
      <c r="CJ184" s="52">
        <f t="shared" ca="1" si="422"/>
        <v>-0.29102473775856214</v>
      </c>
      <c r="CK184" s="52">
        <f t="shared" ca="1" si="423"/>
        <v>-0.20696579847079269</v>
      </c>
      <c r="CL184" s="52">
        <f t="shared" ca="1" si="424"/>
        <v>-0.12384184227595427</v>
      </c>
      <c r="CM184" s="52">
        <f t="shared" ca="1" si="425"/>
        <v>-4.9807640915406175E-2</v>
      </c>
      <c r="CN184" s="52">
        <f t="shared" ca="1" si="426"/>
        <v>1.9242103940116211E-2</v>
      </c>
      <c r="CO184" s="52">
        <f t="shared" ca="1" si="427"/>
        <v>8.9294300891549064E-2</v>
      </c>
      <c r="CP184" s="52">
        <f t="shared" ca="1" si="428"/>
        <v>0.15688733097105731</v>
      </c>
      <c r="CQ184" s="52">
        <f t="shared" ca="1" si="429"/>
        <v>0.21975952666628379</v>
      </c>
      <c r="CR184" s="52">
        <f t="shared" ca="1" si="430"/>
        <v>0.27795027404452766</v>
      </c>
      <c r="CS184" s="52">
        <f t="shared" ca="1" si="431"/>
        <v>0.33292092324700212</v>
      </c>
      <c r="CT184" s="52">
        <f t="shared" ca="1" si="432"/>
        <v>0.38503938718068031</v>
      </c>
      <c r="CU184" s="52">
        <f t="shared" ca="1" si="433"/>
        <v>0.43482661445159476</v>
      </c>
      <c r="CV184" s="52">
        <f t="shared" ca="1" si="434"/>
        <v>0.47610603453921946</v>
      </c>
      <c r="CW184" s="52">
        <f t="shared" ca="1" si="435"/>
        <v>0.50817364173746049</v>
      </c>
      <c r="CY184" s="51" t="str">
        <f t="shared" ca="1" si="436"/>
        <v>Slope</v>
      </c>
      <c r="CZ184" s="51" t="str">
        <f t="shared" ca="1" si="437"/>
        <v>Slope</v>
      </c>
      <c r="DA184" s="51" t="str">
        <f t="shared" ca="1" si="438"/>
        <v>Slope</v>
      </c>
      <c r="DB184" s="51" t="str">
        <f t="shared" ca="1" si="439"/>
        <v>Slope</v>
      </c>
      <c r="DC184" s="51" t="str">
        <f t="shared" ca="1" si="440"/>
        <v>Slope</v>
      </c>
      <c r="DD184" s="51" t="str">
        <f t="shared" ca="1" si="441"/>
        <v>Slope</v>
      </c>
      <c r="DE184" s="51" t="str">
        <f t="shared" ca="1" si="442"/>
        <v>Slope</v>
      </c>
      <c r="DF184" s="51" t="str">
        <f t="shared" ca="1" si="443"/>
        <v>Slope</v>
      </c>
      <c r="DG184" s="51" t="str">
        <f t="shared" ca="1" si="444"/>
        <v>Slope</v>
      </c>
      <c r="DH184" s="51" t="str">
        <f t="shared" ca="1" si="445"/>
        <v>Slope</v>
      </c>
      <c r="DI184" s="51" t="str">
        <f t="shared" ca="1" si="446"/>
        <v>Slope</v>
      </c>
      <c r="DJ184" s="51" t="str">
        <f t="shared" ca="1" si="447"/>
        <v>Slope</v>
      </c>
      <c r="DK184" s="51" t="str">
        <f t="shared" ca="1" si="448"/>
        <v>Slope</v>
      </c>
      <c r="DL184" s="51" t="str">
        <f t="shared" ca="1" si="449"/>
        <v>Slope</v>
      </c>
      <c r="DM184" s="51" t="str">
        <f t="shared" ca="1" si="450"/>
        <v>Slope</v>
      </c>
      <c r="DN184" s="51" t="str">
        <f t="shared" ca="1" si="451"/>
        <v>Slope</v>
      </c>
      <c r="DO184" s="51" t="str">
        <f t="shared" ca="1" si="452"/>
        <v>Slope</v>
      </c>
      <c r="DP184" s="51" t="str">
        <f t="shared" ca="1" si="453"/>
        <v>Slope</v>
      </c>
      <c r="DQ184" s="51" t="str">
        <f t="shared" ca="1" si="454"/>
        <v>Slope</v>
      </c>
      <c r="DR184" s="51" t="str">
        <f t="shared" ca="1" si="455"/>
        <v>Slope</v>
      </c>
      <c r="DS184" s="51" t="str">
        <f t="shared" ca="1" si="456"/>
        <v>Slope</v>
      </c>
      <c r="DT184" s="51" t="str">
        <f t="shared" ca="1" si="457"/>
        <v>Slope</v>
      </c>
      <c r="DU184" s="51" t="str">
        <f t="shared" ca="1" si="458"/>
        <v>Slope</v>
      </c>
      <c r="DV184" s="51" t="str">
        <f t="shared" ca="1" si="459"/>
        <v>Slope</v>
      </c>
      <c r="DW184" s="51" t="str">
        <f t="shared" ca="1" si="460"/>
        <v>Slope</v>
      </c>
      <c r="DX184" s="51" t="str">
        <f t="shared" ca="1" si="461"/>
        <v>Slope</v>
      </c>
      <c r="DY184" s="51" t="str">
        <f t="shared" ca="1" si="462"/>
        <v>Slope</v>
      </c>
      <c r="DZ184" s="51" t="str">
        <f t="shared" ca="1" si="463"/>
        <v>Slope</v>
      </c>
      <c r="EA184" s="51" t="str">
        <f t="shared" ca="1" si="464"/>
        <v>Slope</v>
      </c>
      <c r="EB184" s="51" t="str">
        <f t="shared" ca="1" si="465"/>
        <v>Slope</v>
      </c>
      <c r="EC184" s="51" t="str">
        <f t="shared" ca="1" si="466"/>
        <v>Slope</v>
      </c>
      <c r="EE184" s="52">
        <f t="shared" ca="1" si="467"/>
        <v>0.8573924410474757</v>
      </c>
      <c r="EF184" s="52">
        <f t="shared" ca="1" si="468"/>
        <v>0.915068927034976</v>
      </c>
      <c r="EG184" s="52">
        <f t="shared" ca="1" si="469"/>
        <v>0.97203262006257085</v>
      </c>
      <c r="EH184" s="52">
        <f t="shared" ca="1" si="470"/>
        <v>0.96973354437574755</v>
      </c>
      <c r="EI184" s="52">
        <f t="shared" ca="1" si="471"/>
        <v>0.90741719946751931</v>
      </c>
      <c r="EJ184" s="52">
        <f t="shared" ca="1" si="472"/>
        <v>0.84519518047186648</v>
      </c>
      <c r="EK184" s="52">
        <f t="shared" ca="1" si="473"/>
        <v>0.78598198183307488</v>
      </c>
      <c r="EL184" s="52">
        <f t="shared" ca="1" si="474"/>
        <v>0.72415632188836909</v>
      </c>
      <c r="EM184" s="52">
        <f t="shared" ca="1" si="475"/>
        <v>0.66461828105998844</v>
      </c>
      <c r="EN184" s="52">
        <f t="shared" ca="1" si="476"/>
        <v>0.60730715586269057</v>
      </c>
      <c r="EO184" s="52">
        <f t="shared" ca="1" si="477"/>
        <v>0.55633483628658253</v>
      </c>
      <c r="EP184" s="52">
        <f t="shared" ca="1" si="478"/>
        <v>0.51707197631715252</v>
      </c>
      <c r="EQ184" s="52">
        <f t="shared" ca="1" si="479"/>
        <v>0.49651954429530543</v>
      </c>
      <c r="ER184" s="52">
        <f t="shared" ca="1" si="480"/>
        <v>0.49809696507886492</v>
      </c>
      <c r="ES184" s="52">
        <f t="shared" ca="1" si="481"/>
        <v>0.52545837599669953</v>
      </c>
      <c r="ET184" s="52">
        <f t="shared" ca="1" si="482"/>
        <v>0.57280371250079987</v>
      </c>
      <c r="EU184" s="52">
        <f t="shared" ca="1" si="483"/>
        <v>0.63401528127362272</v>
      </c>
      <c r="EV184" s="52">
        <f t="shared" ca="1" si="484"/>
        <v>0.70893277546156541</v>
      </c>
      <c r="EW184" s="52">
        <f t="shared" ca="1" si="485"/>
        <v>0.79299171474933483</v>
      </c>
      <c r="EX184" s="52">
        <f t="shared" ca="1" si="486"/>
        <v>0.87611567094417331</v>
      </c>
      <c r="EY184" s="52">
        <f t="shared" ca="1" si="487"/>
        <v>0.95014987230472137</v>
      </c>
      <c r="EZ184" s="52">
        <f t="shared" ca="1" si="488"/>
        <v>0.98080038283975624</v>
      </c>
      <c r="FA184" s="52">
        <f t="shared" ca="1" si="489"/>
        <v>0.9107481858883234</v>
      </c>
      <c r="FB184" s="52">
        <f t="shared" ca="1" si="490"/>
        <v>0.84315515580881517</v>
      </c>
      <c r="FC184" s="52">
        <f t="shared" ca="1" si="491"/>
        <v>0.78028296011358866</v>
      </c>
      <c r="FD184" s="52">
        <f t="shared" ca="1" si="492"/>
        <v>0.72209221273534485</v>
      </c>
      <c r="FE184" s="52">
        <f t="shared" ca="1" si="493"/>
        <v>0.66712156353287033</v>
      </c>
      <c r="FF184" s="52">
        <f t="shared" ca="1" si="494"/>
        <v>0.61500309959919219</v>
      </c>
      <c r="FG184" s="52">
        <f t="shared" ca="1" si="495"/>
        <v>0.56521587232827764</v>
      </c>
      <c r="FH184" s="52">
        <f t="shared" ca="1" si="496"/>
        <v>0.52393645224065299</v>
      </c>
      <c r="FI184" s="52">
        <f t="shared" ca="1" si="497"/>
        <v>0.49186884504241191</v>
      </c>
      <c r="FK184" s="52">
        <f t="shared" ca="1" si="498"/>
        <v>0.98080038283975624</v>
      </c>
      <c r="FL184" s="59">
        <f t="shared" ca="1" si="499"/>
        <v>21</v>
      </c>
      <c r="FM184" s="59" t="str">
        <f t="shared" ca="1" si="500"/>
        <v>Slope</v>
      </c>
      <c r="FN184" s="52">
        <f t="shared" ca="1" si="501"/>
        <v>0.33333333333333337</v>
      </c>
      <c r="FP184" s="52">
        <f t="shared" ca="1" si="502"/>
        <v>0.61913081368249179</v>
      </c>
      <c r="FQ184" s="52">
        <f t="shared" ca="1" si="503"/>
        <v>0.63835630901165863</v>
      </c>
      <c r="FR184" s="52">
        <f t="shared" ca="1" si="504"/>
        <v>0.6462330955764124</v>
      </c>
      <c r="FS184" s="52">
        <f t="shared" ca="1" si="505"/>
        <v>0.63435562590302697</v>
      </c>
      <c r="FT184" s="52">
        <f t="shared" ca="1" si="506"/>
        <v>0.60247239982250633</v>
      </c>
      <c r="FU184" s="52">
        <f t="shared" ca="1" si="507"/>
        <v>0.57062061571284439</v>
      </c>
      <c r="FV184" s="52">
        <f t="shared" ca="1" si="508"/>
        <v>0.53977177172213608</v>
      </c>
      <c r="FW184" s="52">
        <f t="shared" ca="1" si="509"/>
        <v>0.50805210729612305</v>
      </c>
      <c r="FX184" s="52">
        <f t="shared" ca="1" si="510"/>
        <v>0.47709498257555166</v>
      </c>
      <c r="FY184" s="52">
        <f t="shared" ca="1" si="511"/>
        <v>0.44688016306534128</v>
      </c>
      <c r="FZ184" s="52">
        <f t="shared" ca="1" si="512"/>
        <v>0.41877827876219414</v>
      </c>
      <c r="GA184" s="52">
        <f t="shared" ca="1" si="513"/>
        <v>0.39457954766127307</v>
      </c>
      <c r="GB184" s="52">
        <f t="shared" ca="1" si="514"/>
        <v>0.37661762587621289</v>
      </c>
      <c r="GC184" s="52">
        <f t="shared" ca="1" si="515"/>
        <v>0.36603232169295497</v>
      </c>
      <c r="GD184" s="52">
        <f t="shared" ca="1" si="516"/>
        <v>0.36404168088778871</v>
      </c>
      <c r="GE184" s="52">
        <f t="shared" ca="1" si="517"/>
        <v>0.36871234861137769</v>
      </c>
      <c r="GF184" s="52">
        <f t="shared" ca="1" si="518"/>
        <v>0.37800509375787422</v>
      </c>
      <c r="GG184" s="52">
        <f t="shared" ca="1" si="519"/>
        <v>0.39186648070941066</v>
      </c>
      <c r="GH184" s="52">
        <f t="shared" ca="1" si="520"/>
        <v>0.408775016027556</v>
      </c>
      <c r="GI184" s="52">
        <f t="shared" ca="1" si="521"/>
        <v>0.42537189031472444</v>
      </c>
      <c r="GJ184" s="52">
        <f t="shared" ca="1" si="522"/>
        <v>0.43893884632379598</v>
      </c>
      <c r="GK184" s="52">
        <f t="shared" ca="1" si="523"/>
        <v>0.43804457205769648</v>
      </c>
      <c r="GL184" s="52">
        <f t="shared" ca="1" si="524"/>
        <v>0.40358272862944111</v>
      </c>
      <c r="GM184" s="52">
        <f t="shared" ca="1" si="525"/>
        <v>0.36994060749182728</v>
      </c>
      <c r="GN184" s="52">
        <f t="shared" ca="1" si="526"/>
        <v>0.33787209781564065</v>
      </c>
      <c r="GO184" s="52">
        <f t="shared" ca="1" si="527"/>
        <v>0.30736407091178158</v>
      </c>
      <c r="GP184" s="52">
        <f t="shared" ca="1" si="528"/>
        <v>0.27792941006651228</v>
      </c>
      <c r="GQ184" s="52">
        <f t="shared" ca="1" si="529"/>
        <v>0.24944547764417516</v>
      </c>
      <c r="GR184" s="52">
        <f t="shared" ca="1" si="530"/>
        <v>0.22173862410942585</v>
      </c>
      <c r="GS184" s="52">
        <f t="shared" ca="1" si="531"/>
        <v>0.19686770630243988</v>
      </c>
      <c r="GT184" s="52">
        <f t="shared" ca="1" si="532"/>
        <v>0.17506739279191505</v>
      </c>
      <c r="GV184" s="52">
        <f t="shared" ca="1" si="533"/>
        <v>0.6462330955764124</v>
      </c>
      <c r="GW184" s="59">
        <f t="shared" ca="1" si="534"/>
        <v>2</v>
      </c>
      <c r="GX184" s="52">
        <f t="shared" ca="1" si="535"/>
        <v>0.97203262006257085</v>
      </c>
      <c r="GY184" s="52" t="str">
        <f t="shared" ca="1" si="536"/>
        <v>Slope</v>
      </c>
      <c r="GZ184" s="52">
        <f t="shared" ca="1" si="537"/>
        <v>0.96666666666666667</v>
      </c>
      <c r="HB184" s="58">
        <f t="shared" si="538"/>
        <v>5.4893177747726396E-2</v>
      </c>
      <c r="HC184" s="58"/>
      <c r="HE184" s="52">
        <f t="shared" si="539"/>
        <v>0.72827877014875431</v>
      </c>
      <c r="HF184" s="52">
        <f t="shared" si="540"/>
        <v>0</v>
      </c>
      <c r="HH184" s="52">
        <f t="shared" ca="1" si="541"/>
        <v>0.97203262006257085</v>
      </c>
      <c r="HI184" s="52" t="str">
        <f t="shared" ca="1" si="542"/>
        <v>Slope</v>
      </c>
      <c r="HJ184" s="59">
        <f t="shared" ca="1" si="543"/>
        <v>2</v>
      </c>
      <c r="HK184" s="52">
        <f t="shared" ca="1" si="544"/>
        <v>0.96666666666666667</v>
      </c>
      <c r="HL184" s="52">
        <f t="shared" si="545"/>
        <v>0</v>
      </c>
      <c r="HM184" s="52">
        <f t="shared" si="546"/>
        <v>20</v>
      </c>
      <c r="HN184" s="52">
        <f t="shared" si="547"/>
        <v>-20</v>
      </c>
      <c r="HP184" s="52">
        <f t="shared" si="550"/>
        <v>6.2584608793259024E-4</v>
      </c>
      <c r="HR184" s="52">
        <f t="shared" si="548"/>
        <v>1.6642743556562756E-4</v>
      </c>
      <c r="HS184">
        <f t="shared" si="549"/>
        <v>1.3791309577361403E-3</v>
      </c>
    </row>
    <row r="185" spans="1:227" x14ac:dyDescent="0.2">
      <c r="A185" s="45">
        <v>147</v>
      </c>
      <c r="B185" s="35">
        <f t="shared" si="391"/>
        <v>1.6898148148148148E-2</v>
      </c>
      <c r="C185" s="28">
        <v>-5.4893177747726396</v>
      </c>
      <c r="D185" s="95">
        <v>0</v>
      </c>
      <c r="E185" s="95">
        <v>999999</v>
      </c>
      <c r="F185" s="37">
        <f t="shared" si="379"/>
        <v>166666.5</v>
      </c>
      <c r="G185" s="38">
        <f t="shared" si="382"/>
        <v>0</v>
      </c>
      <c r="H185" s="102">
        <v>20</v>
      </c>
      <c r="I185" s="102">
        <v>2000</v>
      </c>
      <c r="J185" s="28">
        <v>-4.2643243074417096</v>
      </c>
      <c r="K185" s="126">
        <f t="shared" si="383"/>
        <v>-4.2643243074417102E-2</v>
      </c>
      <c r="L185" s="30">
        <f t="shared" si="380"/>
        <v>-4.2643243074417102E-2</v>
      </c>
      <c r="M185" s="101">
        <f t="shared" si="381"/>
        <v>-5.4893177747726396</v>
      </c>
      <c r="N185" s="103">
        <f t="shared" si="392"/>
        <v>6.1249673366546489E-4</v>
      </c>
      <c r="AD185" s="52">
        <f t="shared" ca="1" si="393"/>
        <v>0.93795270655896523</v>
      </c>
      <c r="AE185" s="52">
        <f t="shared" ca="1" si="393"/>
        <v>1</v>
      </c>
      <c r="AF185" s="52">
        <f t="shared" ca="1" si="393"/>
        <v>0.93879001463379241</v>
      </c>
      <c r="AG185" s="52">
        <f t="shared" ca="1" si="393"/>
        <v>0.80181678129487077</v>
      </c>
      <c r="AH185" s="52">
        <f t="shared" ca="1" si="394"/>
        <v>0.66394087550887193</v>
      </c>
      <c r="AI185" s="52">
        <f t="shared" ca="1" si="394"/>
        <v>0.54963534288798033</v>
      </c>
      <c r="AJ185" s="52">
        <f t="shared" ca="1" si="394"/>
        <v>0.44741110936320044</v>
      </c>
      <c r="AK185" s="52">
        <f t="shared" ca="1" si="394"/>
        <v>0.36647092929060726</v>
      </c>
      <c r="AL185" s="52">
        <f t="shared" ca="1" si="395"/>
        <v>0.30257568640715016</v>
      </c>
      <c r="AM185" s="52">
        <f t="shared" ca="1" si="395"/>
        <v>0.23109228222037842</v>
      </c>
      <c r="AN185" s="52">
        <f t="shared" ca="1" si="395"/>
        <v>0.14243408484980472</v>
      </c>
      <c r="AO185" s="52">
        <f t="shared" ca="1" si="395"/>
        <v>3.3172369230857632E-2</v>
      </c>
      <c r="AP185" s="52">
        <f t="shared" ca="1" si="396"/>
        <v>-9.0001635570388511E-2</v>
      </c>
      <c r="AQ185" s="52">
        <f t="shared" ca="1" si="396"/>
        <v>-0.22734145535975739</v>
      </c>
      <c r="AR185" s="52">
        <f t="shared" ca="1" si="396"/>
        <v>-0.3617368657285065</v>
      </c>
      <c r="AS185" s="52">
        <f t="shared" ca="1" si="396"/>
        <v>-0.4801799503800645</v>
      </c>
      <c r="AT185" s="52">
        <f t="shared" ca="1" si="387"/>
        <v>-0.59006779947143739</v>
      </c>
      <c r="AU185" s="52">
        <f t="shared" ca="1" si="387"/>
        <v>-0.69398171330936209</v>
      </c>
      <c r="AV185" s="52">
        <f t="shared" ca="1" si="387"/>
        <v>-0.78106405814900282</v>
      </c>
      <c r="AW185" s="52">
        <f t="shared" ca="1" si="387"/>
        <v>-0.84377313123407038</v>
      </c>
      <c r="AX185" s="52">
        <f t="shared" ca="1" si="388"/>
        <v>-0.87449307479066973</v>
      </c>
      <c r="AY185" s="52">
        <f t="shared" ca="1" si="388"/>
        <v>-0.8702914202545613</v>
      </c>
      <c r="AZ185" s="52">
        <f t="shared" ca="1" si="388"/>
        <v>-0.83007519645439964</v>
      </c>
      <c r="BA185" s="52">
        <f t="shared" ca="1" si="388"/>
        <v>-0.74943186809953422</v>
      </c>
      <c r="BB185" s="52">
        <f t="shared" ca="1" si="389"/>
        <v>-0.63380798060638144</v>
      </c>
      <c r="BC185" s="52">
        <f t="shared" ca="1" si="389"/>
        <v>-0.49294513021878988</v>
      </c>
      <c r="BD185" s="52">
        <f t="shared" ca="1" si="389"/>
        <v>-0.33460860165822282</v>
      </c>
      <c r="BE185" s="52">
        <f t="shared" ca="1" si="389"/>
        <v>-0.16515695734028038</v>
      </c>
      <c r="BF185" s="52">
        <f t="shared" ca="1" si="390"/>
        <v>-4.4947607359515068E-3</v>
      </c>
      <c r="BG185" s="52">
        <f t="shared" ca="1" si="390"/>
        <v>0.13316344840864044</v>
      </c>
      <c r="BH185" s="52">
        <f t="shared" ca="1" si="390"/>
        <v>0.24645795132940373</v>
      </c>
      <c r="BJ185" s="52">
        <f t="shared" si="397"/>
        <v>-2.132162153720855E-3</v>
      </c>
      <c r="BK185" s="52">
        <f t="shared" si="398"/>
        <v>2.8009866717301627E-4</v>
      </c>
      <c r="BL185" s="52">
        <f t="shared" si="399"/>
        <v>1.4004933358650837E-5</v>
      </c>
      <c r="BM185" s="52">
        <f t="shared" si="400"/>
        <v>1.4004933358650837E-5</v>
      </c>
      <c r="BN185" s="52">
        <f t="shared" si="401"/>
        <v>0</v>
      </c>
      <c r="BO185" s="52">
        <f t="shared" si="402"/>
        <v>0</v>
      </c>
      <c r="BP185" s="52">
        <f t="shared" si="403"/>
        <v>1.3574571845042442E-3</v>
      </c>
      <c r="BQ185" s="52">
        <f t="shared" si="404"/>
        <v>0.05</v>
      </c>
      <c r="BS185" s="52">
        <f t="shared" ca="1" si="405"/>
        <v>8.497355974489644E-2</v>
      </c>
      <c r="BT185" s="52">
        <f t="shared" ca="1" si="406"/>
        <v>2.8009866717301629E-2</v>
      </c>
      <c r="BU185" s="52">
        <f t="shared" ca="1" si="407"/>
        <v>-3.0223968844379993E-2</v>
      </c>
      <c r="BV185" s="52">
        <f t="shared" ca="1" si="408"/>
        <v>-9.2540313752608294E-2</v>
      </c>
      <c r="BW185" s="52">
        <f t="shared" ca="1" si="409"/>
        <v>-0.15476233274826109</v>
      </c>
      <c r="BX185" s="52">
        <f t="shared" ca="1" si="410"/>
        <v>-0.21397553138705261</v>
      </c>
      <c r="BY185" s="52">
        <f t="shared" ca="1" si="411"/>
        <v>-0.27580119133175846</v>
      </c>
      <c r="BZ185" s="52">
        <f t="shared" ca="1" si="412"/>
        <v>-0.33533923216013911</v>
      </c>
      <c r="CA185" s="52">
        <f t="shared" ca="1" si="413"/>
        <v>-0.39265035735743697</v>
      </c>
      <c r="CB185" s="52">
        <f t="shared" ca="1" si="414"/>
        <v>-0.44362267693354507</v>
      </c>
      <c r="CC185" s="52">
        <f t="shared" ca="1" si="415"/>
        <v>-0.48288553690297498</v>
      </c>
      <c r="CD185" s="52">
        <f t="shared" ca="1" si="416"/>
        <v>-0.50343796892482218</v>
      </c>
      <c r="CE185" s="52">
        <f t="shared" ca="1" si="417"/>
        <v>-0.50186054814126269</v>
      </c>
      <c r="CF185" s="52">
        <f t="shared" ca="1" si="418"/>
        <v>-0.47449913722342807</v>
      </c>
      <c r="CG185" s="52">
        <f t="shared" ca="1" si="419"/>
        <v>-0.42715380071932768</v>
      </c>
      <c r="CH185" s="52">
        <f t="shared" ca="1" si="420"/>
        <v>-0.36594223194650483</v>
      </c>
      <c r="CI185" s="52">
        <f t="shared" ca="1" si="421"/>
        <v>-0.29102473775856214</v>
      </c>
      <c r="CJ185" s="52">
        <f t="shared" ca="1" si="422"/>
        <v>-0.20696579847079269</v>
      </c>
      <c r="CK185" s="52">
        <f t="shared" ca="1" si="423"/>
        <v>-0.12384184227595427</v>
      </c>
      <c r="CL185" s="52">
        <f t="shared" ca="1" si="424"/>
        <v>-4.9807640915406175E-2</v>
      </c>
      <c r="CM185" s="52">
        <f t="shared" ca="1" si="425"/>
        <v>1.9242103940116211E-2</v>
      </c>
      <c r="CN185" s="52">
        <f t="shared" ca="1" si="426"/>
        <v>8.9294300891549064E-2</v>
      </c>
      <c r="CO185" s="52">
        <f t="shared" ca="1" si="427"/>
        <v>0.15688733097105731</v>
      </c>
      <c r="CP185" s="52">
        <f t="shared" ca="1" si="428"/>
        <v>0.21975952666628379</v>
      </c>
      <c r="CQ185" s="52">
        <f t="shared" ca="1" si="429"/>
        <v>0.27795027404452766</v>
      </c>
      <c r="CR185" s="52">
        <f t="shared" ca="1" si="430"/>
        <v>0.33292092324700212</v>
      </c>
      <c r="CS185" s="52">
        <f t="shared" ca="1" si="431"/>
        <v>0.38503938718068031</v>
      </c>
      <c r="CT185" s="52">
        <f t="shared" ca="1" si="432"/>
        <v>0.43482661445159476</v>
      </c>
      <c r="CU185" s="52">
        <f t="shared" ca="1" si="433"/>
        <v>0.47610603453921946</v>
      </c>
      <c r="CV185" s="52">
        <f t="shared" ca="1" si="434"/>
        <v>0.50817364173746049</v>
      </c>
      <c r="CW185" s="52">
        <f t="shared" ca="1" si="435"/>
        <v>0.5354315238674322</v>
      </c>
      <c r="CY185" s="51" t="str">
        <f t="shared" ca="1" si="436"/>
        <v>Slope</v>
      </c>
      <c r="CZ185" s="51" t="str">
        <f t="shared" ca="1" si="437"/>
        <v>Slope</v>
      </c>
      <c r="DA185" s="51" t="str">
        <f t="shared" ca="1" si="438"/>
        <v>Slope</v>
      </c>
      <c r="DB185" s="51" t="str">
        <f t="shared" ca="1" si="439"/>
        <v>Slope</v>
      </c>
      <c r="DC185" s="51" t="str">
        <f t="shared" ca="1" si="440"/>
        <v>Slope</v>
      </c>
      <c r="DD185" s="51" t="str">
        <f t="shared" ca="1" si="441"/>
        <v>Slope</v>
      </c>
      <c r="DE185" s="51" t="str">
        <f t="shared" ca="1" si="442"/>
        <v>Slope</v>
      </c>
      <c r="DF185" s="51" t="str">
        <f t="shared" ca="1" si="443"/>
        <v>Slope</v>
      </c>
      <c r="DG185" s="51" t="str">
        <f t="shared" ca="1" si="444"/>
        <v>Slope</v>
      </c>
      <c r="DH185" s="51" t="str">
        <f t="shared" ca="1" si="445"/>
        <v>Slope</v>
      </c>
      <c r="DI185" s="51" t="str">
        <f t="shared" ca="1" si="446"/>
        <v>Slope</v>
      </c>
      <c r="DJ185" s="51" t="str">
        <f t="shared" ca="1" si="447"/>
        <v>Slope</v>
      </c>
      <c r="DK185" s="51" t="str">
        <f t="shared" ca="1" si="448"/>
        <v>Slope</v>
      </c>
      <c r="DL185" s="51" t="str">
        <f t="shared" ca="1" si="449"/>
        <v>Slope</v>
      </c>
      <c r="DM185" s="51" t="str">
        <f t="shared" ca="1" si="450"/>
        <v>Slope</v>
      </c>
      <c r="DN185" s="51" t="str">
        <f t="shared" ca="1" si="451"/>
        <v>Slope</v>
      </c>
      <c r="DO185" s="51" t="str">
        <f t="shared" ca="1" si="452"/>
        <v>Slope</v>
      </c>
      <c r="DP185" s="51" t="str">
        <f t="shared" ca="1" si="453"/>
        <v>Slope</v>
      </c>
      <c r="DQ185" s="51" t="str">
        <f t="shared" ca="1" si="454"/>
        <v>Slope</v>
      </c>
      <c r="DR185" s="51" t="str">
        <f t="shared" ca="1" si="455"/>
        <v>Slope</v>
      </c>
      <c r="DS185" s="51" t="str">
        <f t="shared" ca="1" si="456"/>
        <v>Slope</v>
      </c>
      <c r="DT185" s="51" t="str">
        <f t="shared" ca="1" si="457"/>
        <v>Slope</v>
      </c>
      <c r="DU185" s="51" t="str">
        <f t="shared" ca="1" si="458"/>
        <v>Slope</v>
      </c>
      <c r="DV185" s="51" t="str">
        <f t="shared" ca="1" si="459"/>
        <v>Slope</v>
      </c>
      <c r="DW185" s="51" t="str">
        <f t="shared" ca="1" si="460"/>
        <v>Slope</v>
      </c>
      <c r="DX185" s="51" t="str">
        <f t="shared" ca="1" si="461"/>
        <v>Slope</v>
      </c>
      <c r="DY185" s="51" t="str">
        <f t="shared" ca="1" si="462"/>
        <v>Slope</v>
      </c>
      <c r="DZ185" s="51" t="str">
        <f t="shared" ca="1" si="463"/>
        <v>Slope</v>
      </c>
      <c r="EA185" s="51" t="str">
        <f t="shared" ca="1" si="464"/>
        <v>Slope</v>
      </c>
      <c r="EB185" s="51" t="str">
        <f t="shared" ca="1" si="465"/>
        <v>Slope</v>
      </c>
      <c r="EC185" s="51" t="str">
        <f t="shared" ca="1" si="466"/>
        <v>Slope</v>
      </c>
      <c r="EE185" s="52">
        <f t="shared" ca="1" si="467"/>
        <v>0.91504044518846217</v>
      </c>
      <c r="EF185" s="52">
        <f t="shared" ca="1" si="468"/>
        <v>0.97200413821605702</v>
      </c>
      <c r="EG185" s="52">
        <f t="shared" ca="1" si="469"/>
        <v>0.96976202622226138</v>
      </c>
      <c r="EH185" s="52">
        <f t="shared" ca="1" si="470"/>
        <v>0.90744568131403303</v>
      </c>
      <c r="EI185" s="52">
        <f t="shared" ca="1" si="471"/>
        <v>0.8452236623183802</v>
      </c>
      <c r="EJ185" s="52">
        <f t="shared" ca="1" si="472"/>
        <v>0.78601046367958871</v>
      </c>
      <c r="EK185" s="52">
        <f t="shared" ca="1" si="473"/>
        <v>0.72418480373488292</v>
      </c>
      <c r="EL185" s="52">
        <f t="shared" ca="1" si="474"/>
        <v>0.66464676290650226</v>
      </c>
      <c r="EM185" s="52">
        <f t="shared" ca="1" si="475"/>
        <v>0.6073356377092044</v>
      </c>
      <c r="EN185" s="52">
        <f t="shared" ca="1" si="476"/>
        <v>0.55636331813309625</v>
      </c>
      <c r="EO185" s="52">
        <f t="shared" ca="1" si="477"/>
        <v>0.51710045816366645</v>
      </c>
      <c r="EP185" s="52">
        <f t="shared" ca="1" si="478"/>
        <v>0.49654802614181914</v>
      </c>
      <c r="EQ185" s="52">
        <f t="shared" ca="1" si="479"/>
        <v>0.49812544692537863</v>
      </c>
      <c r="ER185" s="52">
        <f t="shared" ca="1" si="480"/>
        <v>0.52548685784321325</v>
      </c>
      <c r="ES185" s="52">
        <f t="shared" ca="1" si="481"/>
        <v>0.57283219434731369</v>
      </c>
      <c r="ET185" s="52">
        <f t="shared" ca="1" si="482"/>
        <v>0.63404376312013655</v>
      </c>
      <c r="EU185" s="52">
        <f t="shared" ca="1" si="483"/>
        <v>0.70896125730807924</v>
      </c>
      <c r="EV185" s="52">
        <f t="shared" ca="1" si="484"/>
        <v>0.79302019659584866</v>
      </c>
      <c r="EW185" s="52">
        <f t="shared" ca="1" si="485"/>
        <v>0.87614415279068703</v>
      </c>
      <c r="EX185" s="52">
        <f t="shared" ca="1" si="486"/>
        <v>0.95017835415123519</v>
      </c>
      <c r="EY185" s="52">
        <f t="shared" ca="1" si="487"/>
        <v>0.98077190099324241</v>
      </c>
      <c r="EZ185" s="52">
        <f t="shared" ca="1" si="488"/>
        <v>0.91071970404180957</v>
      </c>
      <c r="FA185" s="52">
        <f t="shared" ca="1" si="489"/>
        <v>0.84312667396230134</v>
      </c>
      <c r="FB185" s="52">
        <f t="shared" ca="1" si="490"/>
        <v>0.78025447826707484</v>
      </c>
      <c r="FC185" s="52">
        <f t="shared" ca="1" si="491"/>
        <v>0.72206373088883091</v>
      </c>
      <c r="FD185" s="52">
        <f t="shared" ca="1" si="492"/>
        <v>0.6670930816863565</v>
      </c>
      <c r="FE185" s="52">
        <f t="shared" ca="1" si="493"/>
        <v>0.61497461775267825</v>
      </c>
      <c r="FF185" s="52">
        <f t="shared" ca="1" si="494"/>
        <v>0.56518739048176392</v>
      </c>
      <c r="FG185" s="52">
        <f t="shared" ca="1" si="495"/>
        <v>0.52390797039413917</v>
      </c>
      <c r="FH185" s="52">
        <f t="shared" ca="1" si="496"/>
        <v>0.49184036319589819</v>
      </c>
      <c r="FI185" s="52">
        <f t="shared" ca="1" si="497"/>
        <v>0.46458248106592648</v>
      </c>
      <c r="FK185" s="52">
        <f t="shared" ca="1" si="498"/>
        <v>0.98077190099324241</v>
      </c>
      <c r="FL185" s="59">
        <f t="shared" ca="1" si="499"/>
        <v>20</v>
      </c>
      <c r="FM185" s="59" t="str">
        <f t="shared" ca="1" si="500"/>
        <v>Slope</v>
      </c>
      <c r="FN185" s="52">
        <f t="shared" ca="1" si="501"/>
        <v>0.3666666666666667</v>
      </c>
      <c r="FP185" s="52">
        <f t="shared" ca="1" si="502"/>
        <v>0.63834681506282065</v>
      </c>
      <c r="FQ185" s="52">
        <f t="shared" ca="1" si="503"/>
        <v>0.65733471273868571</v>
      </c>
      <c r="FR185" s="52">
        <f t="shared" ca="1" si="504"/>
        <v>0.64547623096297602</v>
      </c>
      <c r="FS185" s="52">
        <f t="shared" ca="1" si="505"/>
        <v>0.61359300488245538</v>
      </c>
      <c r="FT185" s="52">
        <f t="shared" ca="1" si="506"/>
        <v>0.58174122077279344</v>
      </c>
      <c r="FU185" s="52">
        <f t="shared" ca="1" si="507"/>
        <v>0.55089237678208502</v>
      </c>
      <c r="FV185" s="52">
        <f t="shared" ca="1" si="508"/>
        <v>0.5191727123560721</v>
      </c>
      <c r="FW185" s="52">
        <f t="shared" ca="1" si="509"/>
        <v>0.48821558763550077</v>
      </c>
      <c r="FX185" s="52">
        <f t="shared" ca="1" si="510"/>
        <v>0.45800076812529034</v>
      </c>
      <c r="FY185" s="52">
        <f t="shared" ca="1" si="511"/>
        <v>0.4298988838221432</v>
      </c>
      <c r="FZ185" s="52">
        <f t="shared" ca="1" si="512"/>
        <v>0.40570015272122212</v>
      </c>
      <c r="GA185" s="52">
        <f t="shared" ca="1" si="513"/>
        <v>0.38773823093616194</v>
      </c>
      <c r="GB185" s="52">
        <f t="shared" ca="1" si="514"/>
        <v>0.37715292675290396</v>
      </c>
      <c r="GC185" s="52">
        <f t="shared" ca="1" si="515"/>
        <v>0.37516228594773771</v>
      </c>
      <c r="GD185" s="52">
        <f t="shared" ca="1" si="516"/>
        <v>0.37983295367132675</v>
      </c>
      <c r="GE185" s="52">
        <f t="shared" ca="1" si="517"/>
        <v>0.38912569881782327</v>
      </c>
      <c r="GF185" s="52">
        <f t="shared" ca="1" si="518"/>
        <v>0.40298708576935971</v>
      </c>
      <c r="GG185" s="52">
        <f t="shared" ca="1" si="519"/>
        <v>0.41989562108750511</v>
      </c>
      <c r="GH185" s="52">
        <f t="shared" ca="1" si="520"/>
        <v>0.43649249537467344</v>
      </c>
      <c r="GI185" s="52">
        <f t="shared" ca="1" si="521"/>
        <v>0.45005945138374504</v>
      </c>
      <c r="GJ185" s="52">
        <f t="shared" ca="1" si="522"/>
        <v>0.44914618921996968</v>
      </c>
      <c r="GK185" s="52">
        <f t="shared" ca="1" si="523"/>
        <v>0.41468434579171426</v>
      </c>
      <c r="GL185" s="52">
        <f t="shared" ca="1" si="524"/>
        <v>0.38104222465410043</v>
      </c>
      <c r="GM185" s="52">
        <f t="shared" ca="1" si="525"/>
        <v>0.34897371497791385</v>
      </c>
      <c r="GN185" s="52">
        <f t="shared" ca="1" si="526"/>
        <v>0.31846568807405473</v>
      </c>
      <c r="GO185" s="52">
        <f t="shared" ca="1" si="527"/>
        <v>0.28903102722878549</v>
      </c>
      <c r="GP185" s="52">
        <f t="shared" ca="1" si="528"/>
        <v>0.26054709480644828</v>
      </c>
      <c r="GQ185" s="52">
        <f t="shared" ca="1" si="529"/>
        <v>0.23284024127169906</v>
      </c>
      <c r="GR185" s="52">
        <f t="shared" ca="1" si="530"/>
        <v>0.20796932346471303</v>
      </c>
      <c r="GS185" s="52">
        <f t="shared" ca="1" si="531"/>
        <v>0.18616900995418828</v>
      </c>
      <c r="GT185" s="52">
        <f t="shared" ca="1" si="532"/>
        <v>0.16597193813308658</v>
      </c>
      <c r="GV185" s="52">
        <f t="shared" ca="1" si="533"/>
        <v>0.65733471273868571</v>
      </c>
      <c r="GW185" s="59">
        <f t="shared" ca="1" si="534"/>
        <v>1</v>
      </c>
      <c r="GX185" s="52">
        <f t="shared" ca="1" si="535"/>
        <v>0.97200413821605702</v>
      </c>
      <c r="GY185" s="52" t="str">
        <f t="shared" ca="1" si="536"/>
        <v>Slope</v>
      </c>
      <c r="GZ185" s="52">
        <f t="shared" ca="1" si="537"/>
        <v>1</v>
      </c>
      <c r="HB185" s="58">
        <f t="shared" si="538"/>
        <v>4.2643243074417102E-2</v>
      </c>
      <c r="HC185" s="58"/>
      <c r="HE185" s="52">
        <f t="shared" si="539"/>
        <v>0.78891594678163535</v>
      </c>
      <c r="HF185" s="52">
        <f t="shared" si="540"/>
        <v>0</v>
      </c>
      <c r="HH185" s="52">
        <f t="shared" ca="1" si="541"/>
        <v>0.97200413821605702</v>
      </c>
      <c r="HI185" s="52" t="str">
        <f t="shared" ca="1" si="542"/>
        <v>Slope</v>
      </c>
      <c r="HJ185" s="59">
        <f t="shared" ca="1" si="543"/>
        <v>2</v>
      </c>
      <c r="HK185" s="52">
        <f t="shared" ca="1" si="544"/>
        <v>1</v>
      </c>
      <c r="HL185" s="52">
        <f t="shared" si="545"/>
        <v>0</v>
      </c>
      <c r="HM185" s="52">
        <f t="shared" si="546"/>
        <v>20</v>
      </c>
      <c r="HN185" s="52">
        <f t="shared" si="547"/>
        <v>-20</v>
      </c>
      <c r="HP185" s="52">
        <f t="shared" si="550"/>
        <v>6.1249673366546489E-4</v>
      </c>
      <c r="HR185" s="52">
        <f t="shared" si="548"/>
        <v>1.749634613434095E-4</v>
      </c>
      <c r="HS185">
        <f t="shared" si="549"/>
        <v>1.3574571845042442E-3</v>
      </c>
    </row>
    <row r="186" spans="1:227" x14ac:dyDescent="0.2">
      <c r="A186" s="45">
        <v>148</v>
      </c>
      <c r="B186" s="35">
        <f t="shared" si="391"/>
        <v>1.7013888888888887E-2</v>
      </c>
      <c r="C186" s="28">
        <v>-4.2643243074417096</v>
      </c>
      <c r="D186" s="95">
        <v>0</v>
      </c>
      <c r="E186" s="95">
        <v>999999</v>
      </c>
      <c r="F186" s="37">
        <f t="shared" si="379"/>
        <v>166666.5</v>
      </c>
      <c r="G186" s="38">
        <f t="shared" si="382"/>
        <v>0</v>
      </c>
      <c r="H186" s="102">
        <v>20</v>
      </c>
      <c r="I186" s="102">
        <v>2000</v>
      </c>
      <c r="J186" s="28">
        <v>-3.6514511704444899</v>
      </c>
      <c r="K186" s="126">
        <f t="shared" si="383"/>
        <v>-3.6514511704444898E-2</v>
      </c>
      <c r="L186" s="30">
        <f t="shared" si="380"/>
        <v>-3.6514511704444898E-2</v>
      </c>
      <c r="M186" s="101">
        <f t="shared" si="381"/>
        <v>-4.2643243074417096</v>
      </c>
      <c r="N186" s="103">
        <f t="shared" si="392"/>
        <v>3.0643656849861016E-4</v>
      </c>
      <c r="AD186" s="52">
        <f t="shared" ca="1" si="393"/>
        <v>0.93879001463379252</v>
      </c>
      <c r="AE186" s="52">
        <f t="shared" ca="1" si="393"/>
        <v>1.0000000000000002</v>
      </c>
      <c r="AF186" s="52">
        <f t="shared" ca="1" si="393"/>
        <v>0.94512895977813804</v>
      </c>
      <c r="AG186" s="52">
        <f t="shared" ca="1" si="393"/>
        <v>0.83395574485688462</v>
      </c>
      <c r="AH186" s="52">
        <f t="shared" ca="1" si="394"/>
        <v>0.72409743121451453</v>
      </c>
      <c r="AI186" s="52">
        <f t="shared" ca="1" si="394"/>
        <v>0.62126887749246174</v>
      </c>
      <c r="AJ186" s="52">
        <f t="shared" ca="1" si="394"/>
        <v>0.53319410609522966</v>
      </c>
      <c r="AK186" s="52">
        <f t="shared" ca="1" si="394"/>
        <v>0.45666525135610492</v>
      </c>
      <c r="AL186" s="52">
        <f t="shared" ca="1" si="395"/>
        <v>0.37332464784787539</v>
      </c>
      <c r="AM186" s="52">
        <f t="shared" ca="1" si="395"/>
        <v>0.28297268354681793</v>
      </c>
      <c r="AN186" s="52">
        <f t="shared" ca="1" si="395"/>
        <v>0.18549095408298646</v>
      </c>
      <c r="AO186" s="52">
        <f t="shared" ca="1" si="395"/>
        <v>7.6092940466126122E-2</v>
      </c>
      <c r="AP186" s="52">
        <f t="shared" ca="1" si="396"/>
        <v>-6.1882783943111912E-2</v>
      </c>
      <c r="AQ186" s="52">
        <f t="shared" ca="1" si="396"/>
        <v>-0.20793049573605288</v>
      </c>
      <c r="AR186" s="52">
        <f t="shared" ca="1" si="396"/>
        <v>-0.33664011891869516</v>
      </c>
      <c r="AS186" s="52">
        <f t="shared" ca="1" si="396"/>
        <v>-0.45846147587929015</v>
      </c>
      <c r="AT186" s="52">
        <f t="shared" ca="1" si="387"/>
        <v>-0.5823802704884623</v>
      </c>
      <c r="AU186" s="52">
        <f t="shared" ca="1" si="387"/>
        <v>-0.69740593876202361</v>
      </c>
      <c r="AV186" s="52">
        <f t="shared" ca="1" si="387"/>
        <v>-0.79074444166426761</v>
      </c>
      <c r="AW186" s="52">
        <f t="shared" ca="1" si="387"/>
        <v>-0.85159400236516525</v>
      </c>
      <c r="AX186" s="52">
        <f t="shared" ca="1" si="388"/>
        <v>-0.878812123364628</v>
      </c>
      <c r="AY186" s="52">
        <f t="shared" ca="1" si="388"/>
        <v>-0.87525533155262425</v>
      </c>
      <c r="AZ186" s="52">
        <f t="shared" ca="1" si="388"/>
        <v>-0.83945511722655741</v>
      </c>
      <c r="BA186" s="52">
        <f t="shared" ca="1" si="388"/>
        <v>-0.76594324921845047</v>
      </c>
      <c r="BB186" s="52">
        <f t="shared" ca="1" si="389"/>
        <v>-0.65818497695692935</v>
      </c>
      <c r="BC186" s="52">
        <f t="shared" ca="1" si="389"/>
        <v>-0.52604374064055015</v>
      </c>
      <c r="BD186" s="52">
        <f t="shared" ca="1" si="389"/>
        <v>-0.37650293373162291</v>
      </c>
      <c r="BE186" s="52">
        <f t="shared" ca="1" si="389"/>
        <v>-0.22345933367422025</v>
      </c>
      <c r="BF186" s="52">
        <f t="shared" ca="1" si="390"/>
        <v>-7.8712135568851885E-2</v>
      </c>
      <c r="BG186" s="52">
        <f t="shared" ca="1" si="390"/>
        <v>5.0896426330924234E-2</v>
      </c>
      <c r="BH186" s="52">
        <f t="shared" ca="1" si="390"/>
        <v>0.15570409176713856</v>
      </c>
      <c r="BJ186" s="52">
        <f t="shared" si="397"/>
        <v>-1.8257255852222448E-3</v>
      </c>
      <c r="BK186" s="52">
        <f t="shared" si="398"/>
        <v>-3.0223968844380001E-4</v>
      </c>
      <c r="BL186" s="52">
        <f t="shared" si="399"/>
        <v>-1.5111984422189996E-5</v>
      </c>
      <c r="BM186" s="52">
        <f t="shared" si="400"/>
        <v>-1.5111984422189996E-5</v>
      </c>
      <c r="BN186" s="52">
        <f t="shared" si="401"/>
        <v>0</v>
      </c>
      <c r="BO186" s="52">
        <f t="shared" si="402"/>
        <v>0</v>
      </c>
      <c r="BP186" s="52">
        <f t="shared" si="403"/>
        <v>1.4109885640218732E-3</v>
      </c>
      <c r="BQ186" s="52">
        <f t="shared" si="404"/>
        <v>0.05</v>
      </c>
      <c r="BS186" s="52">
        <f t="shared" ca="1" si="405"/>
        <v>2.8009866717301629E-2</v>
      </c>
      <c r="BT186" s="52">
        <f t="shared" ca="1" si="406"/>
        <v>-3.0223968844379993E-2</v>
      </c>
      <c r="BU186" s="52">
        <f t="shared" ca="1" si="407"/>
        <v>-9.2540313752608294E-2</v>
      </c>
      <c r="BV186" s="52">
        <f t="shared" ca="1" si="408"/>
        <v>-0.15476233274826109</v>
      </c>
      <c r="BW186" s="52">
        <f t="shared" ca="1" si="409"/>
        <v>-0.21397553138705261</v>
      </c>
      <c r="BX186" s="52">
        <f t="shared" ca="1" si="410"/>
        <v>-0.27580119133175846</v>
      </c>
      <c r="BY186" s="52">
        <f t="shared" ca="1" si="411"/>
        <v>-0.33533923216013911</v>
      </c>
      <c r="BZ186" s="52">
        <f t="shared" ca="1" si="412"/>
        <v>-0.39265035735743697</v>
      </c>
      <c r="CA186" s="52">
        <f t="shared" ca="1" si="413"/>
        <v>-0.44362267693354507</v>
      </c>
      <c r="CB186" s="52">
        <f t="shared" ca="1" si="414"/>
        <v>-0.48288553690297498</v>
      </c>
      <c r="CC186" s="52">
        <f t="shared" ca="1" si="415"/>
        <v>-0.50343796892482218</v>
      </c>
      <c r="CD186" s="52">
        <f t="shared" ca="1" si="416"/>
        <v>-0.50186054814126269</v>
      </c>
      <c r="CE186" s="52">
        <f t="shared" ca="1" si="417"/>
        <v>-0.47449913722342807</v>
      </c>
      <c r="CF186" s="52">
        <f t="shared" ca="1" si="418"/>
        <v>-0.42715380071932768</v>
      </c>
      <c r="CG186" s="52">
        <f t="shared" ca="1" si="419"/>
        <v>-0.36594223194650483</v>
      </c>
      <c r="CH186" s="52">
        <f t="shared" ca="1" si="420"/>
        <v>-0.29102473775856214</v>
      </c>
      <c r="CI186" s="52">
        <f t="shared" ca="1" si="421"/>
        <v>-0.20696579847079269</v>
      </c>
      <c r="CJ186" s="52">
        <f t="shared" ca="1" si="422"/>
        <v>-0.12384184227595427</v>
      </c>
      <c r="CK186" s="52">
        <f t="shared" ca="1" si="423"/>
        <v>-4.9807640915406175E-2</v>
      </c>
      <c r="CL186" s="52">
        <f t="shared" ca="1" si="424"/>
        <v>1.9242103940116211E-2</v>
      </c>
      <c r="CM186" s="52">
        <f t="shared" ca="1" si="425"/>
        <v>8.9294300891549064E-2</v>
      </c>
      <c r="CN186" s="52">
        <f t="shared" ca="1" si="426"/>
        <v>0.15688733097105731</v>
      </c>
      <c r="CO186" s="52">
        <f t="shared" ca="1" si="427"/>
        <v>0.21975952666628379</v>
      </c>
      <c r="CP186" s="52">
        <f t="shared" ca="1" si="428"/>
        <v>0.27795027404452766</v>
      </c>
      <c r="CQ186" s="52">
        <f t="shared" ca="1" si="429"/>
        <v>0.33292092324700212</v>
      </c>
      <c r="CR186" s="52">
        <f t="shared" ca="1" si="430"/>
        <v>0.38503938718068031</v>
      </c>
      <c r="CS186" s="52">
        <f t="shared" ca="1" si="431"/>
        <v>0.43482661445159476</v>
      </c>
      <c r="CT186" s="52">
        <f t="shared" ca="1" si="432"/>
        <v>0.47610603453921946</v>
      </c>
      <c r="CU186" s="52">
        <f t="shared" ca="1" si="433"/>
        <v>0.50817364173746049</v>
      </c>
      <c r="CV186" s="52">
        <f t="shared" ca="1" si="434"/>
        <v>0.5354315238674322</v>
      </c>
      <c r="CW186" s="52">
        <f t="shared" ca="1" si="435"/>
        <v>0.55574781674095619</v>
      </c>
      <c r="CY186" s="51" t="str">
        <f t="shared" ca="1" si="436"/>
        <v>Slope</v>
      </c>
      <c r="CZ186" s="51" t="str">
        <f t="shared" ca="1" si="437"/>
        <v>Slope</v>
      </c>
      <c r="DA186" s="51" t="str">
        <f t="shared" ca="1" si="438"/>
        <v>Slope</v>
      </c>
      <c r="DB186" s="51" t="str">
        <f t="shared" ca="1" si="439"/>
        <v>Slope</v>
      </c>
      <c r="DC186" s="51" t="str">
        <f t="shared" ca="1" si="440"/>
        <v>Slope</v>
      </c>
      <c r="DD186" s="51" t="str">
        <f t="shared" ca="1" si="441"/>
        <v>Slope</v>
      </c>
      <c r="DE186" s="51" t="str">
        <f t="shared" ca="1" si="442"/>
        <v>Slope</v>
      </c>
      <c r="DF186" s="51" t="str">
        <f t="shared" ca="1" si="443"/>
        <v>Slope</v>
      </c>
      <c r="DG186" s="51" t="str">
        <f t="shared" ca="1" si="444"/>
        <v>Slope</v>
      </c>
      <c r="DH186" s="51" t="str">
        <f t="shared" ca="1" si="445"/>
        <v>Slope</v>
      </c>
      <c r="DI186" s="51" t="str">
        <f t="shared" ca="1" si="446"/>
        <v>Slope</v>
      </c>
      <c r="DJ186" s="51" t="str">
        <f t="shared" ca="1" si="447"/>
        <v>Slope</v>
      </c>
      <c r="DK186" s="51" t="str">
        <f t="shared" ca="1" si="448"/>
        <v>Slope</v>
      </c>
      <c r="DL186" s="51" t="str">
        <f t="shared" ca="1" si="449"/>
        <v>Slope</v>
      </c>
      <c r="DM186" s="51" t="str">
        <f t="shared" ca="1" si="450"/>
        <v>Slope</v>
      </c>
      <c r="DN186" s="51" t="str">
        <f t="shared" ca="1" si="451"/>
        <v>Slope</v>
      </c>
      <c r="DO186" s="51" t="str">
        <f t="shared" ca="1" si="452"/>
        <v>Slope</v>
      </c>
      <c r="DP186" s="51" t="str">
        <f t="shared" ca="1" si="453"/>
        <v>Slope</v>
      </c>
      <c r="DQ186" s="51" t="str">
        <f t="shared" ca="1" si="454"/>
        <v>Slope</v>
      </c>
      <c r="DR186" s="51" t="str">
        <f t="shared" ca="1" si="455"/>
        <v>Slope</v>
      </c>
      <c r="DS186" s="51" t="str">
        <f t="shared" ca="1" si="456"/>
        <v>Slope</v>
      </c>
      <c r="DT186" s="51" t="str">
        <f t="shared" ca="1" si="457"/>
        <v>Slope</v>
      </c>
      <c r="DU186" s="51" t="str">
        <f t="shared" ca="1" si="458"/>
        <v>Slope</v>
      </c>
      <c r="DV186" s="51" t="str">
        <f t="shared" ca="1" si="459"/>
        <v>Slope</v>
      </c>
      <c r="DW186" s="51" t="str">
        <f t="shared" ca="1" si="460"/>
        <v>Slope</v>
      </c>
      <c r="DX186" s="51" t="str">
        <f t="shared" ca="1" si="461"/>
        <v>Slope</v>
      </c>
      <c r="DY186" s="51" t="str">
        <f t="shared" ca="1" si="462"/>
        <v>Slope</v>
      </c>
      <c r="DZ186" s="51" t="str">
        <f t="shared" ca="1" si="463"/>
        <v>Slope</v>
      </c>
      <c r="EA186" s="51" t="str">
        <f t="shared" ca="1" si="464"/>
        <v>Slope</v>
      </c>
      <c r="EB186" s="51" t="str">
        <f t="shared" ca="1" si="465"/>
        <v>Slope</v>
      </c>
      <c r="EC186" s="51" t="str">
        <f t="shared" ca="1" si="466"/>
        <v>Slope</v>
      </c>
      <c r="EE186" s="52">
        <f t="shared" ca="1" si="467"/>
        <v>0.97197502129827618</v>
      </c>
      <c r="EF186" s="52">
        <f t="shared" ca="1" si="468"/>
        <v>0.96979114314004222</v>
      </c>
      <c r="EG186" s="52">
        <f t="shared" ca="1" si="469"/>
        <v>0.90747479823181387</v>
      </c>
      <c r="EH186" s="52">
        <f t="shared" ca="1" si="470"/>
        <v>0.84525277923616104</v>
      </c>
      <c r="EI186" s="52">
        <f t="shared" ca="1" si="471"/>
        <v>0.78603958059736956</v>
      </c>
      <c r="EJ186" s="52">
        <f t="shared" ca="1" si="472"/>
        <v>0.72421392065266366</v>
      </c>
      <c r="EK186" s="52">
        <f t="shared" ca="1" si="473"/>
        <v>0.66467587982428311</v>
      </c>
      <c r="EL186" s="52">
        <f t="shared" ca="1" si="474"/>
        <v>0.60736475462698514</v>
      </c>
      <c r="EM186" s="52">
        <f t="shared" ca="1" si="475"/>
        <v>0.5563924350508771</v>
      </c>
      <c r="EN186" s="52">
        <f t="shared" ca="1" si="476"/>
        <v>0.51712957508144719</v>
      </c>
      <c r="EO186" s="52">
        <f t="shared" ca="1" si="477"/>
        <v>0.49657714305959999</v>
      </c>
      <c r="EP186" s="52">
        <f t="shared" ca="1" si="478"/>
        <v>0.49815456384315948</v>
      </c>
      <c r="EQ186" s="52">
        <f t="shared" ca="1" si="479"/>
        <v>0.5255159747609941</v>
      </c>
      <c r="ER186" s="52">
        <f t="shared" ca="1" si="480"/>
        <v>0.57286131126509443</v>
      </c>
      <c r="ES186" s="52">
        <f t="shared" ca="1" si="481"/>
        <v>0.6340728800379174</v>
      </c>
      <c r="ET186" s="52">
        <f t="shared" ca="1" si="482"/>
        <v>0.70899037422586009</v>
      </c>
      <c r="EU186" s="52">
        <f t="shared" ca="1" si="483"/>
        <v>0.79304931351362951</v>
      </c>
      <c r="EV186" s="52">
        <f t="shared" ca="1" si="484"/>
        <v>0.87617326970846787</v>
      </c>
      <c r="EW186" s="52">
        <f t="shared" ca="1" si="485"/>
        <v>0.95020747106901604</v>
      </c>
      <c r="EX186" s="52">
        <f t="shared" ca="1" si="486"/>
        <v>0.98074278407546156</v>
      </c>
      <c r="EY186" s="52">
        <f t="shared" ca="1" si="487"/>
        <v>0.91069058712402873</v>
      </c>
      <c r="EZ186" s="52">
        <f t="shared" ca="1" si="488"/>
        <v>0.8430975570445205</v>
      </c>
      <c r="FA186" s="52">
        <f t="shared" ca="1" si="489"/>
        <v>0.78022536134929399</v>
      </c>
      <c r="FB186" s="52">
        <f t="shared" ca="1" si="490"/>
        <v>0.72203461397105018</v>
      </c>
      <c r="FC186" s="52">
        <f t="shared" ca="1" si="491"/>
        <v>0.66706396476857566</v>
      </c>
      <c r="FD186" s="52">
        <f t="shared" ca="1" si="492"/>
        <v>0.61494550083489752</v>
      </c>
      <c r="FE186" s="52">
        <f t="shared" ca="1" si="493"/>
        <v>0.56515827356398307</v>
      </c>
      <c r="FF186" s="52">
        <f t="shared" ca="1" si="494"/>
        <v>0.52387885347635832</v>
      </c>
      <c r="FG186" s="52">
        <f t="shared" ca="1" si="495"/>
        <v>0.49181124627811734</v>
      </c>
      <c r="FH186" s="52">
        <f t="shared" ca="1" si="496"/>
        <v>0.46455336414814563</v>
      </c>
      <c r="FI186" s="52">
        <f t="shared" ca="1" si="497"/>
        <v>0.44423707127462164</v>
      </c>
      <c r="FK186" s="52">
        <f t="shared" ca="1" si="498"/>
        <v>0.98074278407546156</v>
      </c>
      <c r="FL186" s="59">
        <f t="shared" ca="1" si="499"/>
        <v>19</v>
      </c>
      <c r="FM186" s="59" t="str">
        <f t="shared" ca="1" si="500"/>
        <v>Slope</v>
      </c>
      <c r="FN186" s="52">
        <f t="shared" ca="1" si="501"/>
        <v>0.4</v>
      </c>
      <c r="FP186" s="52">
        <f t="shared" ca="1" si="502"/>
        <v>0.65732500709942543</v>
      </c>
      <c r="FQ186" s="52">
        <f t="shared" ca="1" si="503"/>
        <v>0.65659704771334737</v>
      </c>
      <c r="FR186" s="52">
        <f t="shared" ca="1" si="504"/>
        <v>0.62471382163282674</v>
      </c>
      <c r="FS186" s="52">
        <f t="shared" ca="1" si="505"/>
        <v>0.5928620375231648</v>
      </c>
      <c r="FT186" s="52">
        <f t="shared" ca="1" si="506"/>
        <v>0.56201319353245649</v>
      </c>
      <c r="FU186" s="52">
        <f t="shared" ca="1" si="507"/>
        <v>0.53029352910644345</v>
      </c>
      <c r="FV186" s="52">
        <f t="shared" ca="1" si="508"/>
        <v>0.49933640438587212</v>
      </c>
      <c r="FW186" s="52">
        <f t="shared" ca="1" si="509"/>
        <v>0.46912158487566169</v>
      </c>
      <c r="FX186" s="52">
        <f t="shared" ca="1" si="510"/>
        <v>0.44101970057251455</v>
      </c>
      <c r="FY186" s="52">
        <f t="shared" ca="1" si="511"/>
        <v>0.41682096947159353</v>
      </c>
      <c r="FZ186" s="52">
        <f t="shared" ca="1" si="512"/>
        <v>0.3988590476865333</v>
      </c>
      <c r="GA186" s="52">
        <f t="shared" ca="1" si="513"/>
        <v>0.38827374350327537</v>
      </c>
      <c r="GB186" s="52">
        <f t="shared" ca="1" si="514"/>
        <v>0.38628310269810912</v>
      </c>
      <c r="GC186" s="52">
        <f t="shared" ca="1" si="515"/>
        <v>0.3909537704216981</v>
      </c>
      <c r="GD186" s="52">
        <f t="shared" ca="1" si="516"/>
        <v>0.40024651556819468</v>
      </c>
      <c r="GE186" s="52">
        <f t="shared" ca="1" si="517"/>
        <v>0.41410790251973112</v>
      </c>
      <c r="GF186" s="52">
        <f t="shared" ca="1" si="518"/>
        <v>0.43101643783787646</v>
      </c>
      <c r="GG186" s="52">
        <f t="shared" ca="1" si="519"/>
        <v>0.44761331212504485</v>
      </c>
      <c r="GH186" s="52">
        <f t="shared" ca="1" si="520"/>
        <v>0.46118026813411644</v>
      </c>
      <c r="GI186" s="52">
        <f t="shared" ca="1" si="521"/>
        <v>0.46024759469182053</v>
      </c>
      <c r="GJ186" s="52">
        <f t="shared" ca="1" si="522"/>
        <v>0.4257857512635651</v>
      </c>
      <c r="GK186" s="52">
        <f t="shared" ca="1" si="523"/>
        <v>0.39214363012595127</v>
      </c>
      <c r="GL186" s="52">
        <f t="shared" ca="1" si="524"/>
        <v>0.36007512044976464</v>
      </c>
      <c r="GM186" s="52">
        <f t="shared" ca="1" si="525"/>
        <v>0.32956709354590563</v>
      </c>
      <c r="GN186" s="52">
        <f t="shared" ca="1" si="526"/>
        <v>0.30013243270063628</v>
      </c>
      <c r="GO186" s="52">
        <f t="shared" ca="1" si="527"/>
        <v>0.27164850027829912</v>
      </c>
      <c r="GP186" s="52">
        <f t="shared" ca="1" si="528"/>
        <v>0.2439416467435499</v>
      </c>
      <c r="GQ186" s="52">
        <f t="shared" ca="1" si="529"/>
        <v>0.21907072893656385</v>
      </c>
      <c r="GR186" s="52">
        <f t="shared" ca="1" si="530"/>
        <v>0.1972704154260391</v>
      </c>
      <c r="GS186" s="52">
        <f t="shared" ca="1" si="531"/>
        <v>0.17707334360493743</v>
      </c>
      <c r="GT186" s="52">
        <f t="shared" ca="1" si="532"/>
        <v>0.15919013486931829</v>
      </c>
      <c r="GV186" s="52">
        <f t="shared" ca="1" si="533"/>
        <v>0.65732500709942543</v>
      </c>
      <c r="GW186" s="59">
        <f t="shared" ca="1" si="534"/>
        <v>0</v>
      </c>
      <c r="GX186" s="52">
        <f t="shared" ca="1" si="535"/>
        <v>0.97197502129827618</v>
      </c>
      <c r="GY186" s="52" t="str">
        <f t="shared" ca="1" si="536"/>
        <v>Slope</v>
      </c>
      <c r="GZ186" s="52">
        <f t="shared" ca="1" si="537"/>
        <v>1</v>
      </c>
      <c r="HB186" s="58">
        <f t="shared" si="538"/>
        <v>3.6514511704444898E-2</v>
      </c>
      <c r="HC186" s="58"/>
      <c r="HE186" s="52">
        <f t="shared" si="539"/>
        <v>0.81925316706299778</v>
      </c>
      <c r="HF186" s="52">
        <f t="shared" si="540"/>
        <v>0</v>
      </c>
      <c r="HH186" s="52">
        <f t="shared" ca="1" si="541"/>
        <v>0.97197502129827618</v>
      </c>
      <c r="HI186" s="52" t="str">
        <f t="shared" ca="1" si="542"/>
        <v>Slope</v>
      </c>
      <c r="HJ186" s="59">
        <f t="shared" ca="1" si="543"/>
        <v>2</v>
      </c>
      <c r="HK186" s="52">
        <f t="shared" ca="1" si="544"/>
        <v>1</v>
      </c>
      <c r="HL186" s="52">
        <f t="shared" si="545"/>
        <v>0</v>
      </c>
      <c r="HM186" s="52">
        <f t="shared" si="546"/>
        <v>20</v>
      </c>
      <c r="HN186" s="52">
        <f t="shared" si="547"/>
        <v>-20</v>
      </c>
      <c r="HP186" s="52">
        <f t="shared" si="550"/>
        <v>3.0643656849861016E-4</v>
      </c>
      <c r="HR186" s="52">
        <f t="shared" si="548"/>
        <v>1.8414427397224538E-4</v>
      </c>
      <c r="HS186">
        <f t="shared" si="549"/>
        <v>1.4109885640218732E-3</v>
      </c>
    </row>
    <row r="187" spans="1:227" x14ac:dyDescent="0.2">
      <c r="A187" s="45">
        <v>149</v>
      </c>
      <c r="B187" s="35">
        <f t="shared" si="391"/>
        <v>1.7129629629629627E-2</v>
      </c>
      <c r="C187" s="28">
        <v>-3.6514511704444899</v>
      </c>
      <c r="D187" s="95">
        <v>0</v>
      </c>
      <c r="E187" s="95">
        <v>999999</v>
      </c>
      <c r="F187" s="37">
        <f t="shared" si="379"/>
        <v>166666.5</v>
      </c>
      <c r="G187" s="38">
        <f t="shared" si="382"/>
        <v>0</v>
      </c>
      <c r="H187" s="102">
        <v>20</v>
      </c>
      <c r="I187" s="102">
        <v>2000</v>
      </c>
      <c r="J187" s="28">
        <v>-2.5350618362426798</v>
      </c>
      <c r="K187" s="126">
        <f t="shared" si="383"/>
        <v>-2.5350618362426795E-2</v>
      </c>
      <c r="L187" s="30">
        <f t="shared" si="380"/>
        <v>-2.5350618362426795E-2</v>
      </c>
      <c r="M187" s="101">
        <f t="shared" si="381"/>
        <v>-3.6514511704444899</v>
      </c>
      <c r="N187" s="103">
        <f t="shared" si="392"/>
        <v>5.5819466710090504E-4</v>
      </c>
      <c r="AD187" s="52">
        <f t="shared" ca="1" si="393"/>
        <v>0.94512895977813804</v>
      </c>
      <c r="AE187" s="52">
        <f t="shared" ca="1" si="393"/>
        <v>1.0000000000000002</v>
      </c>
      <c r="AF187" s="52">
        <f t="shared" ca="1" si="393"/>
        <v>0.95736083021871943</v>
      </c>
      <c r="AG187" s="52">
        <f t="shared" ca="1" si="393"/>
        <v>0.87059316354199845</v>
      </c>
      <c r="AH187" s="52">
        <f t="shared" ca="1" si="394"/>
        <v>0.77558519985586472</v>
      </c>
      <c r="AI187" s="52">
        <f t="shared" ca="1" si="394"/>
        <v>0.68882780589177983</v>
      </c>
      <c r="AJ187" s="52">
        <f t="shared" ca="1" si="394"/>
        <v>0.60834624378309698</v>
      </c>
      <c r="AK187" s="52">
        <f t="shared" ca="1" si="394"/>
        <v>0.51685978000126465</v>
      </c>
      <c r="AL187" s="52">
        <f t="shared" ca="1" si="395"/>
        <v>0.41668701783221523</v>
      </c>
      <c r="AM187" s="52">
        <f t="shared" ca="1" si="395"/>
        <v>0.31592898106569561</v>
      </c>
      <c r="AN187" s="52">
        <f t="shared" ca="1" si="395"/>
        <v>0.2151270835655143</v>
      </c>
      <c r="AO187" s="52">
        <f t="shared" ca="1" si="395"/>
        <v>8.7128100474396536E-2</v>
      </c>
      <c r="AP187" s="52">
        <f t="shared" ca="1" si="396"/>
        <v>-6.0608548307352725E-2</v>
      </c>
      <c r="AQ187" s="52">
        <f t="shared" ca="1" si="396"/>
        <v>-0.19886048244288998</v>
      </c>
      <c r="AR187" s="52">
        <f t="shared" ca="1" si="396"/>
        <v>-0.33005793526907667</v>
      </c>
      <c r="AS187" s="52">
        <f t="shared" ca="1" si="396"/>
        <v>-0.4662162147407633</v>
      </c>
      <c r="AT187" s="52">
        <f t="shared" ca="1" si="387"/>
        <v>-0.59955348882054438</v>
      </c>
      <c r="AU187" s="52">
        <f t="shared" ca="1" si="387"/>
        <v>-0.71465000674421275</v>
      </c>
      <c r="AV187" s="52">
        <f t="shared" ca="1" si="387"/>
        <v>-0.79886233715435873</v>
      </c>
      <c r="AW187" s="52">
        <f t="shared" ca="1" si="387"/>
        <v>-0.85197210252457245</v>
      </c>
      <c r="AX187" s="52">
        <f t="shared" ca="1" si="388"/>
        <v>-0.87569417153101725</v>
      </c>
      <c r="AY187" s="52">
        <f t="shared" ca="1" si="388"/>
        <v>-0.87234524606261832</v>
      </c>
      <c r="AZ187" s="52">
        <f t="shared" ca="1" si="388"/>
        <v>-0.84011862200171694</v>
      </c>
      <c r="BA187" s="52">
        <f t="shared" ca="1" si="388"/>
        <v>-0.77308176131507955</v>
      </c>
      <c r="BB187" s="52">
        <f t="shared" ca="1" si="389"/>
        <v>-0.67469554069615101</v>
      </c>
      <c r="BC187" s="52">
        <f t="shared" ca="1" si="389"/>
        <v>-0.55360892055990318</v>
      </c>
      <c r="BD187" s="52">
        <f t="shared" ca="1" si="389"/>
        <v>-0.42162451939508544</v>
      </c>
      <c r="BE187" s="52">
        <f t="shared" ca="1" si="389"/>
        <v>-0.28675892808996639</v>
      </c>
      <c r="BF187" s="52">
        <f t="shared" ca="1" si="390"/>
        <v>-0.15444777195660084</v>
      </c>
      <c r="BG187" s="52">
        <f t="shared" ca="1" si="390"/>
        <v>-3.7203707844299896E-2</v>
      </c>
      <c r="BH187" s="52">
        <f t="shared" ca="1" si="390"/>
        <v>-1.1211518431642772E-2</v>
      </c>
      <c r="BJ187" s="52">
        <f t="shared" si="397"/>
        <v>-1.2675309181213398E-3</v>
      </c>
      <c r="BK187" s="52">
        <f t="shared" si="398"/>
        <v>-9.2540313752608296E-4</v>
      </c>
      <c r="BL187" s="52">
        <f t="shared" si="399"/>
        <v>-4.6270156876304152E-5</v>
      </c>
      <c r="BM187" s="52">
        <f t="shared" si="400"/>
        <v>-4.6270156876304152E-5</v>
      </c>
      <c r="BN187" s="52">
        <f t="shared" si="401"/>
        <v>0</v>
      </c>
      <c r="BO187" s="52">
        <f t="shared" si="402"/>
        <v>0</v>
      </c>
      <c r="BP187" s="52">
        <f t="shared" si="403"/>
        <v>1.5236050588973643E-3</v>
      </c>
      <c r="BQ187" s="52">
        <f t="shared" si="404"/>
        <v>0.05</v>
      </c>
      <c r="BS187" s="52">
        <f t="shared" ca="1" si="405"/>
        <v>-3.0223968844379993E-2</v>
      </c>
      <c r="BT187" s="52">
        <f t="shared" ca="1" si="406"/>
        <v>-9.2540313752608294E-2</v>
      </c>
      <c r="BU187" s="52">
        <f t="shared" ca="1" si="407"/>
        <v>-0.15476233274826109</v>
      </c>
      <c r="BV187" s="52">
        <f t="shared" ca="1" si="408"/>
        <v>-0.21397553138705261</v>
      </c>
      <c r="BW187" s="52">
        <f t="shared" ca="1" si="409"/>
        <v>-0.27580119133175846</v>
      </c>
      <c r="BX187" s="52">
        <f t="shared" ca="1" si="410"/>
        <v>-0.33533923216013911</v>
      </c>
      <c r="BY187" s="52">
        <f t="shared" ca="1" si="411"/>
        <v>-0.39265035735743697</v>
      </c>
      <c r="BZ187" s="52">
        <f t="shared" ca="1" si="412"/>
        <v>-0.44362267693354507</v>
      </c>
      <c r="CA187" s="52">
        <f t="shared" ca="1" si="413"/>
        <v>-0.48288553690297498</v>
      </c>
      <c r="CB187" s="52">
        <f t="shared" ca="1" si="414"/>
        <v>-0.50343796892482218</v>
      </c>
      <c r="CC187" s="52">
        <f t="shared" ca="1" si="415"/>
        <v>-0.50186054814126269</v>
      </c>
      <c r="CD187" s="52">
        <f t="shared" ca="1" si="416"/>
        <v>-0.47449913722342807</v>
      </c>
      <c r="CE187" s="52">
        <f t="shared" ca="1" si="417"/>
        <v>-0.42715380071932768</v>
      </c>
      <c r="CF187" s="52">
        <f t="shared" ca="1" si="418"/>
        <v>-0.36594223194650483</v>
      </c>
      <c r="CG187" s="52">
        <f t="shared" ca="1" si="419"/>
        <v>-0.29102473775856214</v>
      </c>
      <c r="CH187" s="52">
        <f t="shared" ca="1" si="420"/>
        <v>-0.20696579847079269</v>
      </c>
      <c r="CI187" s="52">
        <f t="shared" ca="1" si="421"/>
        <v>-0.12384184227595427</v>
      </c>
      <c r="CJ187" s="52">
        <f t="shared" ca="1" si="422"/>
        <v>-4.9807640915406175E-2</v>
      </c>
      <c r="CK187" s="52">
        <f t="shared" ca="1" si="423"/>
        <v>1.9242103940116211E-2</v>
      </c>
      <c r="CL187" s="52">
        <f t="shared" ca="1" si="424"/>
        <v>8.9294300891549064E-2</v>
      </c>
      <c r="CM187" s="52">
        <f t="shared" ca="1" si="425"/>
        <v>0.15688733097105731</v>
      </c>
      <c r="CN187" s="52">
        <f t="shared" ca="1" si="426"/>
        <v>0.21975952666628379</v>
      </c>
      <c r="CO187" s="52">
        <f t="shared" ca="1" si="427"/>
        <v>0.27795027404452766</v>
      </c>
      <c r="CP187" s="52">
        <f t="shared" ca="1" si="428"/>
        <v>0.33292092324700212</v>
      </c>
      <c r="CQ187" s="52">
        <f t="shared" ca="1" si="429"/>
        <v>0.38503938718068031</v>
      </c>
      <c r="CR187" s="52">
        <f t="shared" ca="1" si="430"/>
        <v>0.43482661445159476</v>
      </c>
      <c r="CS187" s="52">
        <f t="shared" ca="1" si="431"/>
        <v>0.47610603453921946</v>
      </c>
      <c r="CT187" s="52">
        <f t="shared" ca="1" si="432"/>
        <v>0.50817364173746049</v>
      </c>
      <c r="CU187" s="52">
        <f t="shared" ca="1" si="433"/>
        <v>0.5354315238674322</v>
      </c>
      <c r="CV187" s="52">
        <f t="shared" ca="1" si="434"/>
        <v>0.55574781674095619</v>
      </c>
      <c r="CW187" s="52">
        <f t="shared" ca="1" si="435"/>
        <v>0.59780493203640728</v>
      </c>
      <c r="CY187" s="51" t="str">
        <f t="shared" ca="1" si="436"/>
        <v>Slope</v>
      </c>
      <c r="CZ187" s="51" t="str">
        <f t="shared" ca="1" si="437"/>
        <v>Slope</v>
      </c>
      <c r="DA187" s="51" t="str">
        <f t="shared" ca="1" si="438"/>
        <v>Slope</v>
      </c>
      <c r="DB187" s="51" t="str">
        <f t="shared" ca="1" si="439"/>
        <v>Slope</v>
      </c>
      <c r="DC187" s="51" t="str">
        <f t="shared" ca="1" si="440"/>
        <v>Slope</v>
      </c>
      <c r="DD187" s="51" t="str">
        <f t="shared" ca="1" si="441"/>
        <v>Slope</v>
      </c>
      <c r="DE187" s="51" t="str">
        <f t="shared" ca="1" si="442"/>
        <v>Slope</v>
      </c>
      <c r="DF187" s="51" t="str">
        <f t="shared" ca="1" si="443"/>
        <v>Slope</v>
      </c>
      <c r="DG187" s="51" t="str">
        <f t="shared" ca="1" si="444"/>
        <v>Slope</v>
      </c>
      <c r="DH187" s="51" t="str">
        <f t="shared" ca="1" si="445"/>
        <v>Slope</v>
      </c>
      <c r="DI187" s="51" t="str">
        <f t="shared" ca="1" si="446"/>
        <v>Slope</v>
      </c>
      <c r="DJ187" s="51" t="str">
        <f t="shared" ca="1" si="447"/>
        <v>Slope</v>
      </c>
      <c r="DK187" s="51" t="str">
        <f t="shared" ca="1" si="448"/>
        <v>Slope</v>
      </c>
      <c r="DL187" s="51" t="str">
        <f t="shared" ca="1" si="449"/>
        <v>Slope</v>
      </c>
      <c r="DM187" s="51" t="str">
        <f t="shared" ca="1" si="450"/>
        <v>Slope</v>
      </c>
      <c r="DN187" s="51" t="str">
        <f t="shared" ca="1" si="451"/>
        <v>Slope</v>
      </c>
      <c r="DO187" s="51" t="str">
        <f t="shared" ca="1" si="452"/>
        <v>Slope</v>
      </c>
      <c r="DP187" s="51" t="str">
        <f t="shared" ca="1" si="453"/>
        <v>Slope</v>
      </c>
      <c r="DQ187" s="51" t="str">
        <f t="shared" ca="1" si="454"/>
        <v>Slope</v>
      </c>
      <c r="DR187" s="51" t="str">
        <f t="shared" ca="1" si="455"/>
        <v>Slope</v>
      </c>
      <c r="DS187" s="51" t="str">
        <f t="shared" ca="1" si="456"/>
        <v>Slope</v>
      </c>
      <c r="DT187" s="51" t="str">
        <f t="shared" ca="1" si="457"/>
        <v>Slope</v>
      </c>
      <c r="DU187" s="51" t="str">
        <f t="shared" ca="1" si="458"/>
        <v>Slope</v>
      </c>
      <c r="DV187" s="51" t="str">
        <f t="shared" ca="1" si="459"/>
        <v>Slope</v>
      </c>
      <c r="DW187" s="51" t="str">
        <f t="shared" ca="1" si="460"/>
        <v>Slope</v>
      </c>
      <c r="DX187" s="51" t="str">
        <f t="shared" ca="1" si="461"/>
        <v>Slope</v>
      </c>
      <c r="DY187" s="51" t="str">
        <f t="shared" ca="1" si="462"/>
        <v>Slope</v>
      </c>
      <c r="DZ187" s="51" t="str">
        <f t="shared" ca="1" si="463"/>
        <v>Slope</v>
      </c>
      <c r="EA187" s="51" t="str">
        <f t="shared" ca="1" si="464"/>
        <v>Slope</v>
      </c>
      <c r="EB187" s="51" t="str">
        <f t="shared" ca="1" si="465"/>
        <v>Slope</v>
      </c>
      <c r="EC187" s="51" t="str">
        <f t="shared" ca="1" si="466"/>
        <v>Slope</v>
      </c>
      <c r="EE187" s="52">
        <f t="shared" ca="1" si="467"/>
        <v>0.96982230131249636</v>
      </c>
      <c r="EF187" s="52">
        <f t="shared" ca="1" si="468"/>
        <v>0.90750595640426801</v>
      </c>
      <c r="EG187" s="52">
        <f t="shared" ca="1" si="469"/>
        <v>0.84528393740861518</v>
      </c>
      <c r="EH187" s="52">
        <f t="shared" ca="1" si="470"/>
        <v>0.7860707387698237</v>
      </c>
      <c r="EI187" s="52">
        <f t="shared" ca="1" si="471"/>
        <v>0.72424507882511779</v>
      </c>
      <c r="EJ187" s="52">
        <f t="shared" ca="1" si="472"/>
        <v>0.66470703799673725</v>
      </c>
      <c r="EK187" s="52">
        <f t="shared" ca="1" si="473"/>
        <v>0.60739591279943927</v>
      </c>
      <c r="EL187" s="52">
        <f t="shared" ca="1" si="474"/>
        <v>0.55642359322333124</v>
      </c>
      <c r="EM187" s="52">
        <f t="shared" ca="1" si="475"/>
        <v>0.51716073325390133</v>
      </c>
      <c r="EN187" s="52">
        <f t="shared" ca="1" si="476"/>
        <v>0.49660830123205413</v>
      </c>
      <c r="EO187" s="52">
        <f t="shared" ca="1" si="477"/>
        <v>0.49818572201561362</v>
      </c>
      <c r="EP187" s="52">
        <f t="shared" ca="1" si="478"/>
        <v>0.52554713293344824</v>
      </c>
      <c r="EQ187" s="52">
        <f t="shared" ca="1" si="479"/>
        <v>0.57289246943754857</v>
      </c>
      <c r="ER187" s="52">
        <f t="shared" ca="1" si="480"/>
        <v>0.63410403821037153</v>
      </c>
      <c r="ES187" s="52">
        <f t="shared" ca="1" si="481"/>
        <v>0.70902153239831422</v>
      </c>
      <c r="ET187" s="52">
        <f t="shared" ca="1" si="482"/>
        <v>0.79308047168608364</v>
      </c>
      <c r="EU187" s="52">
        <f t="shared" ca="1" si="483"/>
        <v>0.87620442788092201</v>
      </c>
      <c r="EV187" s="52">
        <f t="shared" ca="1" si="484"/>
        <v>0.95023862924147018</v>
      </c>
      <c r="EW187" s="52">
        <f t="shared" ca="1" si="485"/>
        <v>0.98071162590300753</v>
      </c>
      <c r="EX187" s="52">
        <f t="shared" ca="1" si="486"/>
        <v>0.91065942895157459</v>
      </c>
      <c r="EY187" s="52">
        <f t="shared" ca="1" si="487"/>
        <v>0.84306639887206636</v>
      </c>
      <c r="EZ187" s="52">
        <f t="shared" ca="1" si="488"/>
        <v>0.78019420317683985</v>
      </c>
      <c r="FA187" s="52">
        <f t="shared" ca="1" si="489"/>
        <v>0.72200345579859604</v>
      </c>
      <c r="FB187" s="52">
        <f t="shared" ca="1" si="490"/>
        <v>0.66703280659612152</v>
      </c>
      <c r="FC187" s="52">
        <f t="shared" ca="1" si="491"/>
        <v>0.61491434266244338</v>
      </c>
      <c r="FD187" s="52">
        <f t="shared" ca="1" si="492"/>
        <v>0.56512711539152893</v>
      </c>
      <c r="FE187" s="52">
        <f t="shared" ca="1" si="493"/>
        <v>0.52384769530390418</v>
      </c>
      <c r="FF187" s="52">
        <f t="shared" ca="1" si="494"/>
        <v>0.4917800881056632</v>
      </c>
      <c r="FG187" s="52">
        <f t="shared" ca="1" si="495"/>
        <v>0.46452220597569149</v>
      </c>
      <c r="FH187" s="52">
        <f t="shared" ca="1" si="496"/>
        <v>0.4442059131021675</v>
      </c>
      <c r="FI187" s="52">
        <f t="shared" ca="1" si="497"/>
        <v>0.40214879780671642</v>
      </c>
      <c r="FK187" s="52">
        <f t="shared" ca="1" si="498"/>
        <v>0.98071162590300753</v>
      </c>
      <c r="FL187" s="59">
        <f t="shared" ca="1" si="499"/>
        <v>18</v>
      </c>
      <c r="FM187" s="59" t="str">
        <f t="shared" ca="1" si="500"/>
        <v>Slope</v>
      </c>
      <c r="FN187" s="52">
        <f t="shared" ca="1" si="501"/>
        <v>0.43333333333333335</v>
      </c>
      <c r="FP187" s="52">
        <f t="shared" ca="1" si="502"/>
        <v>0.65660743377083208</v>
      </c>
      <c r="FQ187" s="52">
        <f t="shared" ca="1" si="503"/>
        <v>0.63583531880142263</v>
      </c>
      <c r="FR187" s="52">
        <f t="shared" ca="1" si="504"/>
        <v>0.60398353469176058</v>
      </c>
      <c r="FS187" s="52">
        <f t="shared" ca="1" si="505"/>
        <v>0.57313469070105239</v>
      </c>
      <c r="FT187" s="52">
        <f t="shared" ca="1" si="506"/>
        <v>0.54141502627503924</v>
      </c>
      <c r="FU187" s="52">
        <f t="shared" ca="1" si="507"/>
        <v>0.51045790155446791</v>
      </c>
      <c r="FV187" s="52">
        <f t="shared" ca="1" si="508"/>
        <v>0.48024308204425753</v>
      </c>
      <c r="FW187" s="52">
        <f t="shared" ca="1" si="509"/>
        <v>0.45214119774111039</v>
      </c>
      <c r="FX187" s="52">
        <f t="shared" ca="1" si="510"/>
        <v>0.42794246664018931</v>
      </c>
      <c r="FY187" s="52">
        <f t="shared" ca="1" si="511"/>
        <v>0.40998054485512914</v>
      </c>
      <c r="FZ187" s="52">
        <f t="shared" ca="1" si="512"/>
        <v>0.39939524067187115</v>
      </c>
      <c r="GA187" s="52">
        <f t="shared" ca="1" si="513"/>
        <v>0.39740459986670496</v>
      </c>
      <c r="GB187" s="52">
        <f t="shared" ca="1" si="514"/>
        <v>0.40207526759029394</v>
      </c>
      <c r="GC187" s="52">
        <f t="shared" ca="1" si="515"/>
        <v>0.41136801273679047</v>
      </c>
      <c r="GD187" s="52">
        <f t="shared" ca="1" si="516"/>
        <v>0.42522939968832696</v>
      </c>
      <c r="GE187" s="52">
        <f t="shared" ca="1" si="517"/>
        <v>0.4421379350064723</v>
      </c>
      <c r="GF187" s="52">
        <f t="shared" ca="1" si="518"/>
        <v>0.45873480929364063</v>
      </c>
      <c r="GG187" s="52">
        <f t="shared" ca="1" si="519"/>
        <v>0.47230176530271228</v>
      </c>
      <c r="GH187" s="52">
        <f t="shared" ca="1" si="520"/>
        <v>0.47134831974544694</v>
      </c>
      <c r="GI187" s="52">
        <f t="shared" ca="1" si="521"/>
        <v>0.43688647631719146</v>
      </c>
      <c r="GJ187" s="52">
        <f t="shared" ca="1" si="522"/>
        <v>0.40324435517957768</v>
      </c>
      <c r="GK187" s="52">
        <f t="shared" ca="1" si="523"/>
        <v>0.37117584550339106</v>
      </c>
      <c r="GL187" s="52">
        <f t="shared" ca="1" si="524"/>
        <v>0.34066781859953199</v>
      </c>
      <c r="GM187" s="52">
        <f t="shared" ca="1" si="525"/>
        <v>0.31123315775426275</v>
      </c>
      <c r="GN187" s="52">
        <f t="shared" ca="1" si="526"/>
        <v>0.28274922533192554</v>
      </c>
      <c r="GO187" s="52">
        <f t="shared" ca="1" si="527"/>
        <v>0.25504237179717626</v>
      </c>
      <c r="GP187" s="52">
        <f t="shared" ca="1" si="528"/>
        <v>0.23017145399019023</v>
      </c>
      <c r="GQ187" s="52">
        <f t="shared" ca="1" si="529"/>
        <v>0.20837114047966548</v>
      </c>
      <c r="GR187" s="52">
        <f t="shared" ca="1" si="530"/>
        <v>0.18817406865856381</v>
      </c>
      <c r="GS187" s="52">
        <f t="shared" ca="1" si="531"/>
        <v>0.17029085992294471</v>
      </c>
      <c r="GT187" s="52">
        <f t="shared" ca="1" si="532"/>
        <v>0.14516071038001657</v>
      </c>
      <c r="GV187" s="52">
        <f t="shared" ca="1" si="533"/>
        <v>0.65660743377083208</v>
      </c>
      <c r="GW187" s="59">
        <f t="shared" ca="1" si="534"/>
        <v>0</v>
      </c>
      <c r="GX187" s="52">
        <f t="shared" ca="1" si="535"/>
        <v>0.96982230131249636</v>
      </c>
      <c r="GY187" s="52" t="str">
        <f t="shared" ca="1" si="536"/>
        <v>Slope</v>
      </c>
      <c r="GZ187" s="52">
        <f t="shared" ca="1" si="537"/>
        <v>1</v>
      </c>
      <c r="HB187" s="58">
        <f t="shared" si="538"/>
        <v>2.5350618362426795E-2</v>
      </c>
      <c r="HC187" s="58"/>
      <c r="HE187" s="52">
        <f t="shared" si="539"/>
        <v>0.87451443910598736</v>
      </c>
      <c r="HF187" s="52">
        <f t="shared" si="540"/>
        <v>0</v>
      </c>
      <c r="HH187" s="52">
        <f t="shared" ca="1" si="541"/>
        <v>0.96982230131249636</v>
      </c>
      <c r="HI187" s="52" t="str">
        <f t="shared" ca="1" si="542"/>
        <v>Slope</v>
      </c>
      <c r="HJ187" s="59">
        <f t="shared" ca="1" si="543"/>
        <v>2</v>
      </c>
      <c r="HK187" s="52">
        <f t="shared" ca="1" si="544"/>
        <v>1</v>
      </c>
      <c r="HL187" s="52">
        <f t="shared" si="545"/>
        <v>0</v>
      </c>
      <c r="HM187" s="52">
        <f t="shared" si="546"/>
        <v>20</v>
      </c>
      <c r="HN187" s="52">
        <f t="shared" si="547"/>
        <v>-20</v>
      </c>
      <c r="HP187" s="52">
        <f t="shared" si="550"/>
        <v>5.5819466710090504E-4</v>
      </c>
      <c r="HR187" s="52">
        <f t="shared" si="548"/>
        <v>1.9290544633553222E-4</v>
      </c>
      <c r="HS187">
        <f t="shared" si="549"/>
        <v>1.5236050588973643E-3</v>
      </c>
    </row>
    <row r="188" spans="1:227" x14ac:dyDescent="0.2">
      <c r="A188" s="45">
        <v>150</v>
      </c>
      <c r="B188" s="35">
        <f t="shared" si="391"/>
        <v>1.7245370370370366E-2</v>
      </c>
      <c r="C188" s="28">
        <v>-2.5350618362426798</v>
      </c>
      <c r="D188" s="95">
        <v>0</v>
      </c>
      <c r="E188" s="95">
        <v>999999</v>
      </c>
      <c r="F188" s="37">
        <f t="shared" si="379"/>
        <v>166666.5</v>
      </c>
      <c r="G188" s="38">
        <f t="shared" si="382"/>
        <v>0</v>
      </c>
      <c r="H188" s="102">
        <v>20</v>
      </c>
      <c r="I188" s="102">
        <v>2000</v>
      </c>
      <c r="J188" s="28">
        <v>-1.8231375515460999</v>
      </c>
      <c r="K188" s="126">
        <f t="shared" si="383"/>
        <v>-1.8231375515461001E-2</v>
      </c>
      <c r="L188" s="30">
        <f t="shared" si="380"/>
        <v>-1.8231375515461001E-2</v>
      </c>
      <c r="M188" s="101">
        <f t="shared" si="381"/>
        <v>-2.5350618362426798</v>
      </c>
      <c r="N188" s="103">
        <f t="shared" si="392"/>
        <v>3.5596214234828987E-4</v>
      </c>
      <c r="AD188" s="52">
        <f t="shared" ca="1" si="393"/>
        <v>0.95736083021871921</v>
      </c>
      <c r="AE188" s="52">
        <f t="shared" ca="1" si="393"/>
        <v>0.99999999999999989</v>
      </c>
      <c r="AF188" s="52">
        <f t="shared" ca="1" si="393"/>
        <v>0.96653504413665947</v>
      </c>
      <c r="AG188" s="52">
        <f t="shared" ca="1" si="393"/>
        <v>0.89366993954046259</v>
      </c>
      <c r="AH188" s="52">
        <f t="shared" ca="1" si="394"/>
        <v>0.81395459704687134</v>
      </c>
      <c r="AI188" s="52">
        <f t="shared" ca="1" si="394"/>
        <v>0.73653480191971921</v>
      </c>
      <c r="AJ188" s="52">
        <f t="shared" ca="1" si="394"/>
        <v>0.6467850613108016</v>
      </c>
      <c r="AK188" s="52">
        <f t="shared" ca="1" si="394"/>
        <v>0.54200671979149595</v>
      </c>
      <c r="AL188" s="52">
        <f t="shared" ca="1" si="395"/>
        <v>0.43067332752614107</v>
      </c>
      <c r="AM188" s="52">
        <f t="shared" ca="1" si="395"/>
        <v>0.32288124024580944</v>
      </c>
      <c r="AN188" s="52">
        <f t="shared" ca="1" si="395"/>
        <v>0.19882031557895588</v>
      </c>
      <c r="AO188" s="52">
        <f t="shared" ca="1" si="395"/>
        <v>5.7927673123461997E-2</v>
      </c>
      <c r="AP188" s="52">
        <f t="shared" ca="1" si="396"/>
        <v>-8.2871067611568802E-2</v>
      </c>
      <c r="AQ188" s="52">
        <f t="shared" ca="1" si="396"/>
        <v>-0.2243387171303676</v>
      </c>
      <c r="AR188" s="52">
        <f t="shared" ca="1" si="396"/>
        <v>-0.36974983937535744</v>
      </c>
      <c r="AS188" s="52">
        <f t="shared" ca="1" si="396"/>
        <v>-0.51135921291262232</v>
      </c>
      <c r="AT188" s="52">
        <f t="shared" ca="1" si="387"/>
        <v>-0.63573434052109934</v>
      </c>
      <c r="AU188" s="52">
        <f t="shared" ca="1" si="387"/>
        <v>-0.73394569500809492</v>
      </c>
      <c r="AV188" s="52">
        <f t="shared" ca="1" si="387"/>
        <v>-0.80612426763025147</v>
      </c>
      <c r="AW188" s="52">
        <f t="shared" ca="1" si="387"/>
        <v>-0.8504332366410069</v>
      </c>
      <c r="AX188" s="52">
        <f t="shared" ca="1" si="388"/>
        <v>-0.86855199931677363</v>
      </c>
      <c r="AY188" s="52">
        <f t="shared" ca="1" si="388"/>
        <v>-0.86322311791263484</v>
      </c>
      <c r="AZ188" s="52">
        <f t="shared" ca="1" si="388"/>
        <v>-0.83268776524350463</v>
      </c>
      <c r="BA188" s="52">
        <f t="shared" ca="1" si="388"/>
        <v>-0.77152678330721858</v>
      </c>
      <c r="BB188" s="52">
        <f t="shared" ca="1" si="389"/>
        <v>-0.68257108028838598</v>
      </c>
      <c r="BC188" s="52">
        <f t="shared" ca="1" si="389"/>
        <v>-0.5755913276771073</v>
      </c>
      <c r="BD188" s="52">
        <f t="shared" ca="1" si="389"/>
        <v>-0.45951786720473953</v>
      </c>
      <c r="BE188" s="52">
        <f t="shared" ca="1" si="389"/>
        <v>-0.33822689816124513</v>
      </c>
      <c r="BF188" s="52">
        <f t="shared" ca="1" si="390"/>
        <v>-0.21978600293392578</v>
      </c>
      <c r="BG188" s="52">
        <f t="shared" ca="1" si="390"/>
        <v>-0.1802534723725594</v>
      </c>
      <c r="BH188" s="52">
        <f t="shared" ca="1" si="390"/>
        <v>-0.13354076936568671</v>
      </c>
      <c r="BJ188" s="52">
        <f t="shared" si="397"/>
        <v>-9.1156877577304994E-4</v>
      </c>
      <c r="BK188" s="52">
        <f t="shared" si="398"/>
        <v>-1.5476233274826108E-3</v>
      </c>
      <c r="BL188" s="52">
        <f t="shared" si="399"/>
        <v>-7.7381166374130561E-5</v>
      </c>
      <c r="BM188" s="52">
        <f t="shared" si="400"/>
        <v>-7.7381166374130561E-5</v>
      </c>
      <c r="BN188" s="52">
        <f t="shared" si="401"/>
        <v>0</v>
      </c>
      <c r="BO188" s="52">
        <f t="shared" si="402"/>
        <v>0</v>
      </c>
      <c r="BP188" s="52">
        <f t="shared" si="403"/>
        <v>1.6921798845455126E-3</v>
      </c>
      <c r="BQ188" s="52">
        <f t="shared" si="404"/>
        <v>0.05</v>
      </c>
      <c r="BS188" s="52">
        <f t="shared" ca="1" si="405"/>
        <v>-9.2540313752608294E-2</v>
      </c>
      <c r="BT188" s="52">
        <f t="shared" ca="1" si="406"/>
        <v>-0.15476233274826109</v>
      </c>
      <c r="BU188" s="52">
        <f t="shared" ca="1" si="407"/>
        <v>-0.21397553138705261</v>
      </c>
      <c r="BV188" s="52">
        <f t="shared" ca="1" si="408"/>
        <v>-0.27580119133175846</v>
      </c>
      <c r="BW188" s="52">
        <f t="shared" ca="1" si="409"/>
        <v>-0.33533923216013911</v>
      </c>
      <c r="BX188" s="52">
        <f t="shared" ca="1" si="410"/>
        <v>-0.39265035735743697</v>
      </c>
      <c r="BY188" s="52">
        <f t="shared" ca="1" si="411"/>
        <v>-0.44362267693354507</v>
      </c>
      <c r="BZ188" s="52">
        <f t="shared" ca="1" si="412"/>
        <v>-0.48288553690297498</v>
      </c>
      <c r="CA188" s="52">
        <f t="shared" ca="1" si="413"/>
        <v>-0.50343796892482218</v>
      </c>
      <c r="CB188" s="52">
        <f t="shared" ca="1" si="414"/>
        <v>-0.50186054814126269</v>
      </c>
      <c r="CC188" s="52">
        <f t="shared" ca="1" si="415"/>
        <v>-0.47449913722342807</v>
      </c>
      <c r="CD188" s="52">
        <f t="shared" ca="1" si="416"/>
        <v>-0.42715380071932768</v>
      </c>
      <c r="CE188" s="52">
        <f t="shared" ca="1" si="417"/>
        <v>-0.36594223194650483</v>
      </c>
      <c r="CF188" s="52">
        <f t="shared" ca="1" si="418"/>
        <v>-0.29102473775856214</v>
      </c>
      <c r="CG188" s="52">
        <f t="shared" ca="1" si="419"/>
        <v>-0.20696579847079269</v>
      </c>
      <c r="CH188" s="52">
        <f t="shared" ca="1" si="420"/>
        <v>-0.12384184227595427</v>
      </c>
      <c r="CI188" s="52">
        <f t="shared" ca="1" si="421"/>
        <v>-4.9807640915406175E-2</v>
      </c>
      <c r="CJ188" s="52">
        <f t="shared" ca="1" si="422"/>
        <v>1.9242103940116211E-2</v>
      </c>
      <c r="CK188" s="52">
        <f t="shared" ca="1" si="423"/>
        <v>8.9294300891549064E-2</v>
      </c>
      <c r="CL188" s="52">
        <f t="shared" ca="1" si="424"/>
        <v>0.15688733097105731</v>
      </c>
      <c r="CM188" s="52">
        <f t="shared" ca="1" si="425"/>
        <v>0.21975952666628379</v>
      </c>
      <c r="CN188" s="52">
        <f t="shared" ca="1" si="426"/>
        <v>0.27795027404452766</v>
      </c>
      <c r="CO188" s="52">
        <f t="shared" ca="1" si="427"/>
        <v>0.33292092324700212</v>
      </c>
      <c r="CP188" s="52">
        <f t="shared" ca="1" si="428"/>
        <v>0.38503938718068031</v>
      </c>
      <c r="CQ188" s="52">
        <f t="shared" ca="1" si="429"/>
        <v>0.43482661445159476</v>
      </c>
      <c r="CR188" s="52">
        <f t="shared" ca="1" si="430"/>
        <v>0.47610603453921946</v>
      </c>
      <c r="CS188" s="52">
        <f t="shared" ca="1" si="431"/>
        <v>0.50817364173746049</v>
      </c>
      <c r="CT188" s="52">
        <f t="shared" ca="1" si="432"/>
        <v>0.5354315238674322</v>
      </c>
      <c r="CU188" s="52">
        <f t="shared" ca="1" si="433"/>
        <v>0.55574781674095619</v>
      </c>
      <c r="CV188" s="52">
        <f t="shared" ca="1" si="434"/>
        <v>0.59780493203640728</v>
      </c>
      <c r="CW188" s="52">
        <f t="shared" ca="1" si="435"/>
        <v>0.61514125596506619</v>
      </c>
      <c r="CY188" s="51" t="str">
        <f t="shared" ca="1" si="436"/>
        <v>Slope</v>
      </c>
      <c r="CZ188" s="51" t="str">
        <f t="shared" ca="1" si="437"/>
        <v>Slope</v>
      </c>
      <c r="DA188" s="51" t="str">
        <f t="shared" ca="1" si="438"/>
        <v>Slope</v>
      </c>
      <c r="DB188" s="51" t="str">
        <f t="shared" ca="1" si="439"/>
        <v>Slope</v>
      </c>
      <c r="DC188" s="51" t="str">
        <f t="shared" ca="1" si="440"/>
        <v>Slope</v>
      </c>
      <c r="DD188" s="51" t="str">
        <f t="shared" ca="1" si="441"/>
        <v>Slope</v>
      </c>
      <c r="DE188" s="51" t="str">
        <f t="shared" ca="1" si="442"/>
        <v>Slope</v>
      </c>
      <c r="DF188" s="51" t="str">
        <f t="shared" ca="1" si="443"/>
        <v>Slope</v>
      </c>
      <c r="DG188" s="51" t="str">
        <f t="shared" ca="1" si="444"/>
        <v>Slope</v>
      </c>
      <c r="DH188" s="51" t="str">
        <f t="shared" ca="1" si="445"/>
        <v>Slope</v>
      </c>
      <c r="DI188" s="51" t="str">
        <f t="shared" ca="1" si="446"/>
        <v>Slope</v>
      </c>
      <c r="DJ188" s="51" t="str">
        <f t="shared" ca="1" si="447"/>
        <v>Slope</v>
      </c>
      <c r="DK188" s="51" t="str">
        <f t="shared" ca="1" si="448"/>
        <v>Slope</v>
      </c>
      <c r="DL188" s="51" t="str">
        <f t="shared" ca="1" si="449"/>
        <v>Slope</v>
      </c>
      <c r="DM188" s="51" t="str">
        <f t="shared" ca="1" si="450"/>
        <v>Slope</v>
      </c>
      <c r="DN188" s="51" t="str">
        <f t="shared" ca="1" si="451"/>
        <v>Slope</v>
      </c>
      <c r="DO188" s="51" t="str">
        <f t="shared" ca="1" si="452"/>
        <v>Slope</v>
      </c>
      <c r="DP188" s="51" t="str">
        <f t="shared" ca="1" si="453"/>
        <v>Slope</v>
      </c>
      <c r="DQ188" s="51" t="str">
        <f t="shared" ca="1" si="454"/>
        <v>Slope</v>
      </c>
      <c r="DR188" s="51" t="str">
        <f t="shared" ca="1" si="455"/>
        <v>Slope</v>
      </c>
      <c r="DS188" s="51" t="str">
        <f t="shared" ca="1" si="456"/>
        <v>Slope</v>
      </c>
      <c r="DT188" s="51" t="str">
        <f t="shared" ca="1" si="457"/>
        <v>Slope</v>
      </c>
      <c r="DU188" s="51" t="str">
        <f t="shared" ca="1" si="458"/>
        <v>Slope</v>
      </c>
      <c r="DV188" s="51" t="str">
        <f t="shared" ca="1" si="459"/>
        <v>Slope</v>
      </c>
      <c r="DW188" s="51" t="str">
        <f t="shared" ca="1" si="460"/>
        <v>Slope</v>
      </c>
      <c r="DX188" s="51" t="str">
        <f t="shared" ca="1" si="461"/>
        <v>Slope</v>
      </c>
      <c r="DY188" s="51" t="str">
        <f t="shared" ca="1" si="462"/>
        <v>Slope</v>
      </c>
      <c r="DZ188" s="51" t="str">
        <f t="shared" ca="1" si="463"/>
        <v>Slope</v>
      </c>
      <c r="EA188" s="51" t="str">
        <f t="shared" ca="1" si="464"/>
        <v>Slope</v>
      </c>
      <c r="EB188" s="51" t="str">
        <f t="shared" ca="1" si="465"/>
        <v>Slope</v>
      </c>
      <c r="EC188" s="51" t="str">
        <f t="shared" ca="1" si="466"/>
        <v>Slope</v>
      </c>
      <c r="EE188" s="52">
        <f t="shared" ca="1" si="467"/>
        <v>0.90753706741376583</v>
      </c>
      <c r="EF188" s="52">
        <f t="shared" ca="1" si="468"/>
        <v>0.845315048418113</v>
      </c>
      <c r="EG188" s="52">
        <f t="shared" ca="1" si="469"/>
        <v>0.78610184977932152</v>
      </c>
      <c r="EH188" s="52">
        <f t="shared" ca="1" si="470"/>
        <v>0.72427618983461572</v>
      </c>
      <c r="EI188" s="52">
        <f t="shared" ca="1" si="471"/>
        <v>0.66473814900623496</v>
      </c>
      <c r="EJ188" s="52">
        <f t="shared" ca="1" si="472"/>
        <v>0.60742702380893721</v>
      </c>
      <c r="EK188" s="52">
        <f t="shared" ca="1" si="473"/>
        <v>0.55645470423282906</v>
      </c>
      <c r="EL188" s="52">
        <f t="shared" ca="1" si="474"/>
        <v>0.51719184426339915</v>
      </c>
      <c r="EM188" s="52">
        <f t="shared" ca="1" si="475"/>
        <v>0.49663941224155195</v>
      </c>
      <c r="EN188" s="52">
        <f t="shared" ca="1" si="476"/>
        <v>0.49821683302511144</v>
      </c>
      <c r="EO188" s="52">
        <f t="shared" ca="1" si="477"/>
        <v>0.52557824394294606</v>
      </c>
      <c r="EP188" s="52">
        <f t="shared" ca="1" si="478"/>
        <v>0.5729235804470465</v>
      </c>
      <c r="EQ188" s="52">
        <f t="shared" ca="1" si="479"/>
        <v>0.63413514921986924</v>
      </c>
      <c r="ER188" s="52">
        <f t="shared" ca="1" si="480"/>
        <v>0.70905264340781193</v>
      </c>
      <c r="ES188" s="52">
        <f t="shared" ca="1" si="481"/>
        <v>0.79311158269558146</v>
      </c>
      <c r="ET188" s="52">
        <f t="shared" ca="1" si="482"/>
        <v>0.87623553889041983</v>
      </c>
      <c r="EU188" s="52">
        <f t="shared" ca="1" si="483"/>
        <v>0.950269740250968</v>
      </c>
      <c r="EV188" s="52">
        <f t="shared" ca="1" si="484"/>
        <v>0.9806805148935096</v>
      </c>
      <c r="EW188" s="52">
        <f t="shared" ca="1" si="485"/>
        <v>0.91062831794207677</v>
      </c>
      <c r="EX188" s="52">
        <f t="shared" ca="1" si="486"/>
        <v>0.84303528786256854</v>
      </c>
      <c r="EY188" s="52">
        <f t="shared" ca="1" si="487"/>
        <v>0.78016309216734214</v>
      </c>
      <c r="EZ188" s="52">
        <f t="shared" ca="1" si="488"/>
        <v>0.72197234478909822</v>
      </c>
      <c r="FA188" s="52">
        <f t="shared" ca="1" si="489"/>
        <v>0.66700169558662381</v>
      </c>
      <c r="FB188" s="52">
        <f t="shared" ca="1" si="490"/>
        <v>0.61488323165294556</v>
      </c>
      <c r="FC188" s="52">
        <f t="shared" ca="1" si="491"/>
        <v>0.56509600438203111</v>
      </c>
      <c r="FD188" s="52">
        <f t="shared" ca="1" si="492"/>
        <v>0.52381658429440647</v>
      </c>
      <c r="FE188" s="52">
        <f t="shared" ca="1" si="493"/>
        <v>0.49174897709616538</v>
      </c>
      <c r="FF188" s="52">
        <f t="shared" ca="1" si="494"/>
        <v>0.46449109496619367</v>
      </c>
      <c r="FG188" s="52">
        <f t="shared" ca="1" si="495"/>
        <v>0.44417480209266968</v>
      </c>
      <c r="FH188" s="52">
        <f t="shared" ca="1" si="496"/>
        <v>0.4021176867972186</v>
      </c>
      <c r="FI188" s="52">
        <f t="shared" ca="1" si="497"/>
        <v>0.38478136286855968</v>
      </c>
      <c r="FK188" s="52">
        <f t="shared" ca="1" si="498"/>
        <v>0.9806805148935096</v>
      </c>
      <c r="FL188" s="59">
        <f t="shared" ca="1" si="499"/>
        <v>17</v>
      </c>
      <c r="FM188" s="59" t="str">
        <f t="shared" ca="1" si="500"/>
        <v>Slope</v>
      </c>
      <c r="FN188" s="52">
        <f t="shared" ca="1" si="501"/>
        <v>0.46666666666666667</v>
      </c>
      <c r="FP188" s="52">
        <f t="shared" ca="1" si="502"/>
        <v>0.63584568913792183</v>
      </c>
      <c r="FQ188" s="52">
        <f t="shared" ca="1" si="503"/>
        <v>0.61510501613937096</v>
      </c>
      <c r="FR188" s="52">
        <f t="shared" ca="1" si="504"/>
        <v>0.58425617214866266</v>
      </c>
      <c r="FS188" s="52">
        <f t="shared" ca="1" si="505"/>
        <v>0.55253650772264962</v>
      </c>
      <c r="FT188" s="52">
        <f t="shared" ca="1" si="506"/>
        <v>0.52157938300207829</v>
      </c>
      <c r="FU188" s="52">
        <f t="shared" ca="1" si="507"/>
        <v>0.49136456349186791</v>
      </c>
      <c r="FV188" s="52">
        <f t="shared" ca="1" si="508"/>
        <v>0.46326267918872077</v>
      </c>
      <c r="FW188" s="52">
        <f t="shared" ca="1" si="509"/>
        <v>0.43906394808779969</v>
      </c>
      <c r="FX188" s="52">
        <f t="shared" ca="1" si="510"/>
        <v>0.42110202630273952</v>
      </c>
      <c r="FY188" s="52">
        <f t="shared" ca="1" si="511"/>
        <v>0.41051672211948159</v>
      </c>
      <c r="FZ188" s="52">
        <f t="shared" ca="1" si="512"/>
        <v>0.40852608131431534</v>
      </c>
      <c r="GA188" s="52">
        <f t="shared" ca="1" si="513"/>
        <v>0.41319674903790438</v>
      </c>
      <c r="GB188" s="52">
        <f t="shared" ca="1" si="514"/>
        <v>0.42248949418440085</v>
      </c>
      <c r="GC188" s="52">
        <f t="shared" ca="1" si="515"/>
        <v>0.43635088113593729</v>
      </c>
      <c r="GD188" s="52">
        <f t="shared" ca="1" si="516"/>
        <v>0.45325941645408269</v>
      </c>
      <c r="GE188" s="52">
        <f t="shared" ca="1" si="517"/>
        <v>0.46985629074125101</v>
      </c>
      <c r="GF188" s="52">
        <f t="shared" ca="1" si="518"/>
        <v>0.48342324675032267</v>
      </c>
      <c r="GG188" s="52">
        <f t="shared" ca="1" si="519"/>
        <v>0.48244906052005876</v>
      </c>
      <c r="GH188" s="52">
        <f t="shared" ca="1" si="520"/>
        <v>0.44798721709180334</v>
      </c>
      <c r="GI188" s="52">
        <f t="shared" ca="1" si="521"/>
        <v>0.41434509595418945</v>
      </c>
      <c r="GJ188" s="52">
        <f t="shared" ca="1" si="522"/>
        <v>0.38227658627800293</v>
      </c>
      <c r="GK188" s="52">
        <f t="shared" ca="1" si="523"/>
        <v>0.35176855937414386</v>
      </c>
      <c r="GL188" s="52">
        <f t="shared" ca="1" si="524"/>
        <v>0.32233389852887462</v>
      </c>
      <c r="GM188" s="52">
        <f t="shared" ca="1" si="525"/>
        <v>0.29384996610653741</v>
      </c>
      <c r="GN188" s="52">
        <f t="shared" ca="1" si="526"/>
        <v>0.26614311257178813</v>
      </c>
      <c r="GO188" s="52">
        <f t="shared" ca="1" si="527"/>
        <v>0.24127219476480213</v>
      </c>
      <c r="GP188" s="52">
        <f t="shared" ca="1" si="528"/>
        <v>0.2194718812542773</v>
      </c>
      <c r="GQ188" s="52">
        <f t="shared" ca="1" si="529"/>
        <v>0.19927480943317563</v>
      </c>
      <c r="GR188" s="52">
        <f t="shared" ca="1" si="530"/>
        <v>0.18139160069755655</v>
      </c>
      <c r="GS188" s="52">
        <f t="shared" ca="1" si="531"/>
        <v>0.15626145115462842</v>
      </c>
      <c r="GT188" s="52">
        <f t="shared" ca="1" si="532"/>
        <v>0.13937156540063098</v>
      </c>
      <c r="GV188" s="52">
        <f t="shared" ca="1" si="533"/>
        <v>0.63584568913792183</v>
      </c>
      <c r="GW188" s="59">
        <f t="shared" ca="1" si="534"/>
        <v>0</v>
      </c>
      <c r="GX188" s="52">
        <f t="shared" ca="1" si="535"/>
        <v>0.90753706741376583</v>
      </c>
      <c r="GY188" s="52" t="str">
        <f t="shared" ca="1" si="536"/>
        <v>Slope</v>
      </c>
      <c r="GZ188" s="52">
        <f t="shared" ca="1" si="537"/>
        <v>1</v>
      </c>
      <c r="HB188" s="58">
        <f t="shared" si="538"/>
        <v>1.8231375515461001E-2</v>
      </c>
      <c r="HC188" s="58"/>
      <c r="HE188" s="52">
        <f t="shared" si="539"/>
        <v>0.90975469119846808</v>
      </c>
      <c r="HF188" s="52">
        <f t="shared" si="540"/>
        <v>0</v>
      </c>
      <c r="HH188" s="52">
        <f t="shared" ca="1" si="541"/>
        <v>0.90753706741376583</v>
      </c>
      <c r="HI188" s="52" t="str">
        <f t="shared" ca="1" si="542"/>
        <v>Slope</v>
      </c>
      <c r="HJ188" s="59">
        <f t="shared" ca="1" si="543"/>
        <v>2</v>
      </c>
      <c r="HK188" s="52">
        <f t="shared" ca="1" si="544"/>
        <v>1</v>
      </c>
      <c r="HL188" s="52">
        <f t="shared" si="545"/>
        <v>0</v>
      </c>
      <c r="HM188" s="52">
        <f t="shared" si="546"/>
        <v>20</v>
      </c>
      <c r="HN188" s="52">
        <f t="shared" si="547"/>
        <v>-20</v>
      </c>
      <c r="HP188" s="52">
        <f t="shared" si="550"/>
        <v>3.5596214234828987E-4</v>
      </c>
      <c r="HR188" s="52">
        <f t="shared" si="548"/>
        <v>2.0026401948533386E-4</v>
      </c>
      <c r="HS188">
        <f t="shared" si="549"/>
        <v>1.6921798845455126E-3</v>
      </c>
    </row>
    <row r="189" spans="1:227" x14ac:dyDescent="0.2">
      <c r="A189" s="45">
        <v>151</v>
      </c>
      <c r="B189" s="35">
        <f t="shared" si="391"/>
        <v>1.7361111111111105E-2</v>
      </c>
      <c r="C189" s="28">
        <v>-1.8231375515460999</v>
      </c>
      <c r="D189" s="95">
        <v>0</v>
      </c>
      <c r="E189" s="95">
        <v>999999</v>
      </c>
      <c r="F189" s="37">
        <f t="shared" si="379"/>
        <v>166666.5</v>
      </c>
      <c r="G189" s="38">
        <f t="shared" si="382"/>
        <v>0</v>
      </c>
      <c r="H189" s="102">
        <v>20</v>
      </c>
      <c r="I189" s="102">
        <v>2000</v>
      </c>
      <c r="J189" s="28">
        <v>-2.2019599378109</v>
      </c>
      <c r="K189" s="126">
        <f t="shared" si="383"/>
        <v>-2.2019599378109E-2</v>
      </c>
      <c r="L189" s="30">
        <f t="shared" si="380"/>
        <v>-2.2019599378109E-2</v>
      </c>
      <c r="M189" s="101">
        <f t="shared" si="381"/>
        <v>-1.8231375515460999</v>
      </c>
      <c r="N189" s="103">
        <f t="shared" si="392"/>
        <v>1.8941119313240005E-4</v>
      </c>
      <c r="AD189" s="52">
        <f t="shared" ca="1" si="393"/>
        <v>0.96653504413665958</v>
      </c>
      <c r="AE189" s="52">
        <f t="shared" ca="1" si="393"/>
        <v>1.0000000000000002</v>
      </c>
      <c r="AF189" s="52">
        <f t="shared" ca="1" si="393"/>
        <v>0.9719350397625528</v>
      </c>
      <c r="AG189" s="52">
        <f t="shared" ca="1" si="393"/>
        <v>0.91006897109406415</v>
      </c>
      <c r="AH189" s="52">
        <f t="shared" ca="1" si="394"/>
        <v>0.83955176699714373</v>
      </c>
      <c r="AI189" s="52">
        <f t="shared" ca="1" si="394"/>
        <v>0.75779196862490339</v>
      </c>
      <c r="AJ189" s="52">
        <f t="shared" ca="1" si="394"/>
        <v>0.65792670571835676</v>
      </c>
      <c r="AK189" s="52">
        <f t="shared" ca="1" si="394"/>
        <v>0.54235719984107678</v>
      </c>
      <c r="AL189" s="52">
        <f t="shared" ca="1" si="395"/>
        <v>0.42290168162428565</v>
      </c>
      <c r="AM189" s="52">
        <f t="shared" ca="1" si="395"/>
        <v>0.29127932130553197</v>
      </c>
      <c r="AN189" s="52">
        <f t="shared" ca="1" si="395"/>
        <v>0.1521656409077517</v>
      </c>
      <c r="AO189" s="52">
        <f t="shared" ca="1" si="395"/>
        <v>1.4996553026201585E-2</v>
      </c>
      <c r="AP189" s="52">
        <f t="shared" ca="1" si="396"/>
        <v>-0.1309857971482476</v>
      </c>
      <c r="AQ189" s="52">
        <f t="shared" ca="1" si="396"/>
        <v>-0.28711483730291942</v>
      </c>
      <c r="AR189" s="52">
        <f t="shared" ca="1" si="396"/>
        <v>-0.43679368820014441</v>
      </c>
      <c r="AS189" s="52">
        <f t="shared" ca="1" si="396"/>
        <v>-0.56613844387699908</v>
      </c>
      <c r="AT189" s="52">
        <f t="shared" ca="1" si="387"/>
        <v>-0.67177357804503712</v>
      </c>
      <c r="AU189" s="52">
        <f t="shared" ca="1" si="387"/>
        <v>-0.75707274424197823</v>
      </c>
      <c r="AV189" s="52">
        <f t="shared" ca="1" si="387"/>
        <v>-0.81789481751982696</v>
      </c>
      <c r="AW189" s="52">
        <f t="shared" ca="1" si="387"/>
        <v>-0.85304626397165528</v>
      </c>
      <c r="AX189" s="52">
        <f t="shared" ca="1" si="388"/>
        <v>-0.86544035854055423</v>
      </c>
      <c r="AY189" s="52">
        <f t="shared" ca="1" si="388"/>
        <v>-0.85783362805912389</v>
      </c>
      <c r="AZ189" s="52">
        <f t="shared" ca="1" si="388"/>
        <v>-0.82814550566427825</v>
      </c>
      <c r="BA189" s="52">
        <f t="shared" ca="1" si="388"/>
        <v>-0.77142108955642796</v>
      </c>
      <c r="BB189" s="52">
        <f t="shared" ca="1" si="389"/>
        <v>-0.69022733604030462</v>
      </c>
      <c r="BC189" s="52">
        <f t="shared" ca="1" si="389"/>
        <v>-0.59377845714588839</v>
      </c>
      <c r="BD189" s="52">
        <f t="shared" ca="1" si="389"/>
        <v>-0.48808157625850301</v>
      </c>
      <c r="BE189" s="52">
        <f t="shared" ca="1" si="389"/>
        <v>-0.37796146926282054</v>
      </c>
      <c r="BF189" s="52">
        <f t="shared" ca="1" si="390"/>
        <v>-0.32675654699796036</v>
      </c>
      <c r="BG189" s="52">
        <f t="shared" ca="1" si="390"/>
        <v>-0.27053529511873409</v>
      </c>
      <c r="BH189" s="52">
        <f t="shared" ca="1" si="390"/>
        <v>-0.20212172600883571</v>
      </c>
      <c r="BJ189" s="52">
        <f t="shared" si="397"/>
        <v>-1.10097996890545E-3</v>
      </c>
      <c r="BK189" s="52">
        <f t="shared" si="398"/>
        <v>-2.1397553138705256E-3</v>
      </c>
      <c r="BL189" s="52">
        <f t="shared" si="399"/>
        <v>-1.0698776569352631E-4</v>
      </c>
      <c r="BM189" s="52">
        <f t="shared" si="400"/>
        <v>-1.0698776569352631E-4</v>
      </c>
      <c r="BN189" s="52">
        <f t="shared" si="401"/>
        <v>0</v>
      </c>
      <c r="BO189" s="52">
        <f t="shared" si="402"/>
        <v>0</v>
      </c>
      <c r="BP189" s="52">
        <f t="shared" si="403"/>
        <v>1.8683249660436767E-3</v>
      </c>
      <c r="BQ189" s="52">
        <f t="shared" si="404"/>
        <v>0.05</v>
      </c>
      <c r="BS189" s="52">
        <f t="shared" ca="1" si="405"/>
        <v>-0.15476233274826109</v>
      </c>
      <c r="BT189" s="52">
        <f t="shared" ca="1" si="406"/>
        <v>-0.21397553138705261</v>
      </c>
      <c r="BU189" s="52">
        <f t="shared" ca="1" si="407"/>
        <v>-0.27580119133175846</v>
      </c>
      <c r="BV189" s="52">
        <f t="shared" ca="1" si="408"/>
        <v>-0.33533923216013911</v>
      </c>
      <c r="BW189" s="52">
        <f t="shared" ca="1" si="409"/>
        <v>-0.39265035735743697</v>
      </c>
      <c r="BX189" s="52">
        <f t="shared" ca="1" si="410"/>
        <v>-0.44362267693354507</v>
      </c>
      <c r="BY189" s="52">
        <f t="shared" ca="1" si="411"/>
        <v>-0.48288553690297498</v>
      </c>
      <c r="BZ189" s="52">
        <f t="shared" ca="1" si="412"/>
        <v>-0.50343796892482218</v>
      </c>
      <c r="CA189" s="52">
        <f t="shared" ca="1" si="413"/>
        <v>-0.50186054814126269</v>
      </c>
      <c r="CB189" s="52">
        <f t="shared" ca="1" si="414"/>
        <v>-0.47449913722342807</v>
      </c>
      <c r="CC189" s="52">
        <f t="shared" ca="1" si="415"/>
        <v>-0.42715380071932768</v>
      </c>
      <c r="CD189" s="52">
        <f t="shared" ca="1" si="416"/>
        <v>-0.36594223194650483</v>
      </c>
      <c r="CE189" s="52">
        <f t="shared" ca="1" si="417"/>
        <v>-0.29102473775856214</v>
      </c>
      <c r="CF189" s="52">
        <f t="shared" ca="1" si="418"/>
        <v>-0.20696579847079269</v>
      </c>
      <c r="CG189" s="52">
        <f t="shared" ca="1" si="419"/>
        <v>-0.12384184227595427</v>
      </c>
      <c r="CH189" s="52">
        <f t="shared" ca="1" si="420"/>
        <v>-4.9807640915406175E-2</v>
      </c>
      <c r="CI189" s="52">
        <f t="shared" ca="1" si="421"/>
        <v>1.9242103940116211E-2</v>
      </c>
      <c r="CJ189" s="52">
        <f t="shared" ca="1" si="422"/>
        <v>8.9294300891549064E-2</v>
      </c>
      <c r="CK189" s="52">
        <f t="shared" ca="1" si="423"/>
        <v>0.15688733097105731</v>
      </c>
      <c r="CL189" s="52">
        <f t="shared" ca="1" si="424"/>
        <v>0.21975952666628379</v>
      </c>
      <c r="CM189" s="52">
        <f t="shared" ca="1" si="425"/>
        <v>0.27795027404452766</v>
      </c>
      <c r="CN189" s="52">
        <f t="shared" ca="1" si="426"/>
        <v>0.33292092324700212</v>
      </c>
      <c r="CO189" s="52">
        <f t="shared" ca="1" si="427"/>
        <v>0.38503938718068031</v>
      </c>
      <c r="CP189" s="52">
        <f t="shared" ca="1" si="428"/>
        <v>0.43482661445159476</v>
      </c>
      <c r="CQ189" s="52">
        <f t="shared" ca="1" si="429"/>
        <v>0.47610603453921946</v>
      </c>
      <c r="CR189" s="52">
        <f t="shared" ca="1" si="430"/>
        <v>0.50817364173746049</v>
      </c>
      <c r="CS189" s="52">
        <f t="shared" ca="1" si="431"/>
        <v>0.5354315238674322</v>
      </c>
      <c r="CT189" s="52">
        <f t="shared" ca="1" si="432"/>
        <v>0.55574781674095619</v>
      </c>
      <c r="CU189" s="52">
        <f t="shared" ca="1" si="433"/>
        <v>0.59780493203640728</v>
      </c>
      <c r="CV189" s="52">
        <f t="shared" ca="1" si="434"/>
        <v>0.61514125596506619</v>
      </c>
      <c r="CW189" s="52">
        <f t="shared" ca="1" si="435"/>
        <v>0.60455974583484029</v>
      </c>
      <c r="CY189" s="51" t="str">
        <f t="shared" ca="1" si="436"/>
        <v>Slope</v>
      </c>
      <c r="CZ189" s="51" t="str">
        <f t="shared" ca="1" si="437"/>
        <v>Slope</v>
      </c>
      <c r="DA189" s="51" t="str">
        <f t="shared" ca="1" si="438"/>
        <v>Slope</v>
      </c>
      <c r="DB189" s="51" t="str">
        <f t="shared" ca="1" si="439"/>
        <v>Slope</v>
      </c>
      <c r="DC189" s="51" t="str">
        <f t="shared" ca="1" si="440"/>
        <v>Slope</v>
      </c>
      <c r="DD189" s="51" t="str">
        <f t="shared" ca="1" si="441"/>
        <v>Slope</v>
      </c>
      <c r="DE189" s="51" t="str">
        <f t="shared" ca="1" si="442"/>
        <v>Slope</v>
      </c>
      <c r="DF189" s="51" t="str">
        <f t="shared" ca="1" si="443"/>
        <v>Slope</v>
      </c>
      <c r="DG189" s="51" t="str">
        <f t="shared" ca="1" si="444"/>
        <v>Slope</v>
      </c>
      <c r="DH189" s="51" t="str">
        <f t="shared" ca="1" si="445"/>
        <v>Slope</v>
      </c>
      <c r="DI189" s="51" t="str">
        <f t="shared" ca="1" si="446"/>
        <v>Slope</v>
      </c>
      <c r="DJ189" s="51" t="str">
        <f t="shared" ca="1" si="447"/>
        <v>Slope</v>
      </c>
      <c r="DK189" s="51" t="str">
        <f t="shared" ca="1" si="448"/>
        <v>Slope</v>
      </c>
      <c r="DL189" s="51" t="str">
        <f t="shared" ca="1" si="449"/>
        <v>Slope</v>
      </c>
      <c r="DM189" s="51" t="str">
        <f t="shared" ca="1" si="450"/>
        <v>Slope</v>
      </c>
      <c r="DN189" s="51" t="str">
        <f t="shared" ca="1" si="451"/>
        <v>Slope</v>
      </c>
      <c r="DO189" s="51" t="str">
        <f t="shared" ca="1" si="452"/>
        <v>Slope</v>
      </c>
      <c r="DP189" s="51" t="str">
        <f t="shared" ca="1" si="453"/>
        <v>Slope</v>
      </c>
      <c r="DQ189" s="51" t="str">
        <f t="shared" ca="1" si="454"/>
        <v>Slope</v>
      </c>
      <c r="DR189" s="51" t="str">
        <f t="shared" ca="1" si="455"/>
        <v>Slope</v>
      </c>
      <c r="DS189" s="51" t="str">
        <f t="shared" ca="1" si="456"/>
        <v>Slope</v>
      </c>
      <c r="DT189" s="51" t="str">
        <f t="shared" ca="1" si="457"/>
        <v>Slope</v>
      </c>
      <c r="DU189" s="51" t="str">
        <f t="shared" ca="1" si="458"/>
        <v>Slope</v>
      </c>
      <c r="DV189" s="51" t="str">
        <f t="shared" ca="1" si="459"/>
        <v>Slope</v>
      </c>
      <c r="DW189" s="51" t="str">
        <f t="shared" ca="1" si="460"/>
        <v>Slope</v>
      </c>
      <c r="DX189" s="51" t="str">
        <f t="shared" ca="1" si="461"/>
        <v>Slope</v>
      </c>
      <c r="DY189" s="51" t="str">
        <f t="shared" ca="1" si="462"/>
        <v>Slope</v>
      </c>
      <c r="DZ189" s="51" t="str">
        <f t="shared" ca="1" si="463"/>
        <v>Slope</v>
      </c>
      <c r="EA189" s="51" t="str">
        <f t="shared" ca="1" si="464"/>
        <v>Slope</v>
      </c>
      <c r="EB189" s="51" t="str">
        <f t="shared" ca="1" si="465"/>
        <v>Slope</v>
      </c>
      <c r="EC189" s="51" t="str">
        <f t="shared" ca="1" si="466"/>
        <v>Slope</v>
      </c>
      <c r="EE189" s="52">
        <f t="shared" ca="1" si="467"/>
        <v>0.84534465501743239</v>
      </c>
      <c r="EF189" s="52">
        <f t="shared" ca="1" si="468"/>
        <v>0.7861314563786409</v>
      </c>
      <c r="EG189" s="52">
        <f t="shared" ca="1" si="469"/>
        <v>0.724305796433935</v>
      </c>
      <c r="EH189" s="52">
        <f t="shared" ca="1" si="470"/>
        <v>0.66476775560555446</v>
      </c>
      <c r="EI189" s="52">
        <f t="shared" ca="1" si="471"/>
        <v>0.60745663040825648</v>
      </c>
      <c r="EJ189" s="52">
        <f t="shared" ca="1" si="472"/>
        <v>0.55648431083214844</v>
      </c>
      <c r="EK189" s="52">
        <f t="shared" ca="1" si="473"/>
        <v>0.51722145086271853</v>
      </c>
      <c r="EL189" s="52">
        <f t="shared" ca="1" si="474"/>
        <v>0.49666901884087133</v>
      </c>
      <c r="EM189" s="52">
        <f t="shared" ca="1" si="475"/>
        <v>0.49824643962443083</v>
      </c>
      <c r="EN189" s="52">
        <f t="shared" ca="1" si="476"/>
        <v>0.52560785054226544</v>
      </c>
      <c r="EO189" s="52">
        <f t="shared" ca="1" si="477"/>
        <v>0.57295318704636578</v>
      </c>
      <c r="EP189" s="52">
        <f t="shared" ca="1" si="478"/>
        <v>0.63416475581918874</v>
      </c>
      <c r="EQ189" s="52">
        <f t="shared" ca="1" si="479"/>
        <v>0.70908225000713143</v>
      </c>
      <c r="ER189" s="52">
        <f t="shared" ca="1" si="480"/>
        <v>0.79314118929490085</v>
      </c>
      <c r="ES189" s="52">
        <f t="shared" ca="1" si="481"/>
        <v>0.87626514548973922</v>
      </c>
      <c r="ET189" s="52">
        <f t="shared" ca="1" si="482"/>
        <v>0.95029934685028739</v>
      </c>
      <c r="EU189" s="52">
        <f t="shared" ca="1" si="483"/>
        <v>0.98065090829419022</v>
      </c>
      <c r="EV189" s="52">
        <f t="shared" ca="1" si="484"/>
        <v>0.91059871134275738</v>
      </c>
      <c r="EW189" s="52">
        <f t="shared" ca="1" si="485"/>
        <v>0.84300568126324915</v>
      </c>
      <c r="EX189" s="52">
        <f t="shared" ca="1" si="486"/>
        <v>0.78013348556802264</v>
      </c>
      <c r="EY189" s="52">
        <f t="shared" ca="1" si="487"/>
        <v>0.72194273818977883</v>
      </c>
      <c r="EZ189" s="52">
        <f t="shared" ca="1" si="488"/>
        <v>0.66697208898730431</v>
      </c>
      <c r="FA189" s="52">
        <f t="shared" ca="1" si="489"/>
        <v>0.61485362505362617</v>
      </c>
      <c r="FB189" s="52">
        <f t="shared" ca="1" si="490"/>
        <v>0.56506639778271173</v>
      </c>
      <c r="FC189" s="52">
        <f t="shared" ca="1" si="491"/>
        <v>0.52378697769508697</v>
      </c>
      <c r="FD189" s="52">
        <f t="shared" ca="1" si="492"/>
        <v>0.491719370496846</v>
      </c>
      <c r="FE189" s="52">
        <f t="shared" ca="1" si="493"/>
        <v>0.46446148836687429</v>
      </c>
      <c r="FF189" s="52">
        <f t="shared" ca="1" si="494"/>
        <v>0.4441451954933503</v>
      </c>
      <c r="FG189" s="52">
        <f t="shared" ca="1" si="495"/>
        <v>0.40208808019789921</v>
      </c>
      <c r="FH189" s="52">
        <f t="shared" ca="1" si="496"/>
        <v>0.3847517562692403</v>
      </c>
      <c r="FI189" s="52">
        <f t="shared" ca="1" si="497"/>
        <v>0.3953332663994662</v>
      </c>
      <c r="FK189" s="52">
        <f t="shared" ca="1" si="498"/>
        <v>0.98065090829419022</v>
      </c>
      <c r="FL189" s="59">
        <f t="shared" ca="1" si="499"/>
        <v>16</v>
      </c>
      <c r="FM189" s="59" t="str">
        <f t="shared" ca="1" si="500"/>
        <v>Slope</v>
      </c>
      <c r="FN189" s="52">
        <f t="shared" ca="1" si="501"/>
        <v>0.5</v>
      </c>
      <c r="FP189" s="52">
        <f t="shared" ca="1" si="502"/>
        <v>0.6151148850058108</v>
      </c>
      <c r="FQ189" s="52">
        <f t="shared" ca="1" si="503"/>
        <v>0.59537715212621367</v>
      </c>
      <c r="FR189" s="52">
        <f t="shared" ca="1" si="504"/>
        <v>0.56365748770020052</v>
      </c>
      <c r="FS189" s="52">
        <f t="shared" ca="1" si="505"/>
        <v>0.53270036297962919</v>
      </c>
      <c r="FT189" s="52">
        <f t="shared" ca="1" si="506"/>
        <v>0.50248554346941887</v>
      </c>
      <c r="FU189" s="52">
        <f t="shared" ca="1" si="507"/>
        <v>0.47438365916627168</v>
      </c>
      <c r="FV189" s="52">
        <f t="shared" ca="1" si="508"/>
        <v>0.4501849280653506</v>
      </c>
      <c r="FW189" s="52">
        <f t="shared" ca="1" si="509"/>
        <v>0.43222300628029042</v>
      </c>
      <c r="FX189" s="52">
        <f t="shared" ca="1" si="510"/>
        <v>0.42163770209703244</v>
      </c>
      <c r="FY189" s="52">
        <f t="shared" ca="1" si="511"/>
        <v>0.41964706129186624</v>
      </c>
      <c r="FZ189" s="52">
        <f t="shared" ca="1" si="512"/>
        <v>0.42431772901545523</v>
      </c>
      <c r="GA189" s="52">
        <f t="shared" ca="1" si="513"/>
        <v>0.43361047416195181</v>
      </c>
      <c r="GB189" s="52">
        <f t="shared" ca="1" si="514"/>
        <v>0.44747186111348825</v>
      </c>
      <c r="GC189" s="52">
        <f t="shared" ca="1" si="515"/>
        <v>0.46438039643163354</v>
      </c>
      <c r="GD189" s="52">
        <f t="shared" ca="1" si="516"/>
        <v>0.48097727071880192</v>
      </c>
      <c r="GE189" s="52">
        <f t="shared" ca="1" si="517"/>
        <v>0.49454422672787351</v>
      </c>
      <c r="GF189" s="52">
        <f t="shared" ca="1" si="518"/>
        <v>0.49355030276473</v>
      </c>
      <c r="GG189" s="52">
        <f t="shared" ca="1" si="519"/>
        <v>0.45908845933647469</v>
      </c>
      <c r="GH189" s="52">
        <f t="shared" ca="1" si="520"/>
        <v>0.4254463381988608</v>
      </c>
      <c r="GI189" s="52">
        <f t="shared" ca="1" si="521"/>
        <v>0.39337782852267422</v>
      </c>
      <c r="GJ189" s="52">
        <f t="shared" ca="1" si="522"/>
        <v>0.36286980161881516</v>
      </c>
      <c r="GK189" s="52">
        <f t="shared" ca="1" si="523"/>
        <v>0.33343514077354586</v>
      </c>
      <c r="GL189" s="52">
        <f t="shared" ca="1" si="524"/>
        <v>0.3049512083512087</v>
      </c>
      <c r="GM189" s="52">
        <f t="shared" ca="1" si="525"/>
        <v>0.27724435481645948</v>
      </c>
      <c r="GN189" s="52">
        <f t="shared" ca="1" si="526"/>
        <v>0.2523734370094734</v>
      </c>
      <c r="GO189" s="52">
        <f t="shared" ca="1" si="527"/>
        <v>0.23057312349894865</v>
      </c>
      <c r="GP189" s="52">
        <f t="shared" ca="1" si="528"/>
        <v>0.21037605167784695</v>
      </c>
      <c r="GQ189" s="52">
        <f t="shared" ca="1" si="529"/>
        <v>0.19249284294222785</v>
      </c>
      <c r="GR189" s="52">
        <f t="shared" ca="1" si="530"/>
        <v>0.16736269339929971</v>
      </c>
      <c r="GS189" s="52">
        <f t="shared" ca="1" si="531"/>
        <v>0.15047280764530233</v>
      </c>
      <c r="GT189" s="52">
        <f t="shared" ca="1" si="532"/>
        <v>0.14288886657759983</v>
      </c>
      <c r="GV189" s="52">
        <f t="shared" ca="1" si="533"/>
        <v>0.6151148850058108</v>
      </c>
      <c r="GW189" s="59">
        <f t="shared" ca="1" si="534"/>
        <v>0</v>
      </c>
      <c r="GX189" s="52">
        <f t="shared" ca="1" si="535"/>
        <v>0.84534465501743239</v>
      </c>
      <c r="GY189" s="52" t="str">
        <f t="shared" ca="1" si="536"/>
        <v>Slope</v>
      </c>
      <c r="GZ189" s="52">
        <f t="shared" ca="1" si="537"/>
        <v>1</v>
      </c>
      <c r="HB189" s="58">
        <f t="shared" si="538"/>
        <v>2.2019599378109E-2</v>
      </c>
      <c r="HC189" s="58"/>
      <c r="HE189" s="52">
        <f t="shared" si="539"/>
        <v>0.89100298307836046</v>
      </c>
      <c r="HF189" s="52">
        <f t="shared" si="540"/>
        <v>0</v>
      </c>
      <c r="HH189" s="52">
        <f t="shared" ca="1" si="541"/>
        <v>0.84534465501743239</v>
      </c>
      <c r="HI189" s="52" t="str">
        <f t="shared" ca="1" si="542"/>
        <v>Slope</v>
      </c>
      <c r="HJ189" s="59">
        <f t="shared" ca="1" si="543"/>
        <v>2</v>
      </c>
      <c r="HK189" s="52">
        <f t="shared" ca="1" si="544"/>
        <v>1</v>
      </c>
      <c r="HL189" s="52">
        <f t="shared" si="545"/>
        <v>0</v>
      </c>
      <c r="HM189" s="52">
        <f t="shared" si="546"/>
        <v>20</v>
      </c>
      <c r="HN189" s="52">
        <f t="shared" si="547"/>
        <v>-20</v>
      </c>
      <c r="HP189" s="52">
        <f t="shared" si="550"/>
        <v>1.8941119313240005E-4</v>
      </c>
      <c r="HR189" s="52">
        <f t="shared" si="548"/>
        <v>2.0545420990238791E-4</v>
      </c>
      <c r="HS189">
        <f t="shared" si="549"/>
        <v>1.8683249660436767E-3</v>
      </c>
    </row>
    <row r="190" spans="1:227" x14ac:dyDescent="0.2">
      <c r="A190" s="45">
        <v>152</v>
      </c>
      <c r="B190" s="35">
        <f t="shared" si="391"/>
        <v>1.7476851851851844E-2</v>
      </c>
      <c r="C190" s="28">
        <v>-2.2019599378109</v>
      </c>
      <c r="D190" s="95">
        <v>0</v>
      </c>
      <c r="E190" s="95">
        <v>999999</v>
      </c>
      <c r="F190" s="37">
        <f t="shared" si="379"/>
        <v>166666.5</v>
      </c>
      <c r="G190" s="38">
        <f t="shared" si="382"/>
        <v>0</v>
      </c>
      <c r="H190" s="102">
        <v>20</v>
      </c>
      <c r="I190" s="102">
        <v>2000</v>
      </c>
      <c r="J190" s="28">
        <v>-1.91152796149254</v>
      </c>
      <c r="K190" s="126">
        <f t="shared" si="383"/>
        <v>-1.9115279614925398E-2</v>
      </c>
      <c r="L190" s="30">
        <f t="shared" si="380"/>
        <v>-1.9115279614925398E-2</v>
      </c>
      <c r="M190" s="101">
        <f t="shared" si="381"/>
        <v>-2.2019599378109</v>
      </c>
      <c r="N190" s="103">
        <f t="shared" si="392"/>
        <v>1.4521598815918E-4</v>
      </c>
      <c r="AD190" s="52">
        <f t="shared" ca="1" si="393"/>
        <v>0.9719350397625528</v>
      </c>
      <c r="AE190" s="52">
        <f t="shared" ca="1" si="393"/>
        <v>1</v>
      </c>
      <c r="AF190" s="52">
        <f t="shared" ca="1" si="393"/>
        <v>0.97629348455552989</v>
      </c>
      <c r="AG190" s="52">
        <f t="shared" ca="1" si="393"/>
        <v>0.92194554593257572</v>
      </c>
      <c r="AH190" s="52">
        <f t="shared" ca="1" si="394"/>
        <v>0.84957925510261301</v>
      </c>
      <c r="AI190" s="52">
        <f t="shared" ca="1" si="394"/>
        <v>0.75961579470505014</v>
      </c>
      <c r="AJ190" s="52">
        <f t="shared" ca="1" si="394"/>
        <v>0.65029421454322389</v>
      </c>
      <c r="AK190" s="52">
        <f t="shared" ca="1" si="394"/>
        <v>0.52831937689024688</v>
      </c>
      <c r="AL190" s="52">
        <f t="shared" ca="1" si="395"/>
        <v>0.3878923133821659</v>
      </c>
      <c r="AM190" s="52">
        <f t="shared" ca="1" si="395"/>
        <v>0.24257204662752707</v>
      </c>
      <c r="AN190" s="52">
        <f t="shared" ca="1" si="395"/>
        <v>0.10736599004539236</v>
      </c>
      <c r="AO190" s="52">
        <f t="shared" ca="1" si="395"/>
        <v>-3.4554772186823977E-2</v>
      </c>
      <c r="AP190" s="52">
        <f t="shared" ca="1" si="396"/>
        <v>-0.19548300864046483</v>
      </c>
      <c r="AQ190" s="52">
        <f t="shared" ca="1" si="396"/>
        <v>-0.35777303997605225</v>
      </c>
      <c r="AR190" s="52">
        <f t="shared" ca="1" si="396"/>
        <v>-0.49759514146746076</v>
      </c>
      <c r="AS190" s="52">
        <f t="shared" ca="1" si="396"/>
        <v>-0.60943900377030913</v>
      </c>
      <c r="AT190" s="52">
        <f t="shared" ca="1" si="387"/>
        <v>-0.70237754343993553</v>
      </c>
      <c r="AU190" s="52">
        <f t="shared" ca="1" si="387"/>
        <v>-0.77593975551531824</v>
      </c>
      <c r="AV190" s="52">
        <f t="shared" ca="1" si="387"/>
        <v>-0.82665438064871932</v>
      </c>
      <c r="AW190" s="52">
        <f t="shared" ca="1" si="387"/>
        <v>-0.8547584001979327</v>
      </c>
      <c r="AX190" s="52">
        <f t="shared" ca="1" si="388"/>
        <v>-0.86321319973129729</v>
      </c>
      <c r="AY190" s="52">
        <f t="shared" ca="1" si="388"/>
        <v>-0.85401798296373399</v>
      </c>
      <c r="AZ190" s="52">
        <f t="shared" ca="1" si="388"/>
        <v>-0.82518487745502778</v>
      </c>
      <c r="BA190" s="52">
        <f t="shared" ca="1" si="388"/>
        <v>-0.77233534083131561</v>
      </c>
      <c r="BB190" s="52">
        <f t="shared" ca="1" si="389"/>
        <v>-0.69848415098912764</v>
      </c>
      <c r="BC190" s="52">
        <f t="shared" ca="1" si="389"/>
        <v>-0.60982916064402848</v>
      </c>
      <c r="BD190" s="52">
        <f t="shared" ca="1" si="389"/>
        <v>-0.51326396962681475</v>
      </c>
      <c r="BE190" s="52">
        <f t="shared" ca="1" si="389"/>
        <v>-0.46073003022141978</v>
      </c>
      <c r="BF190" s="52">
        <f t="shared" ca="1" si="390"/>
        <v>-0.39915409330452523</v>
      </c>
      <c r="BG190" s="52">
        <f t="shared" ca="1" si="390"/>
        <v>-0.32694928297147935</v>
      </c>
      <c r="BH190" s="52">
        <f t="shared" ca="1" si="390"/>
        <v>-0.23895823487461204</v>
      </c>
      <c r="BJ190" s="52">
        <f t="shared" si="397"/>
        <v>-9.5576398074626999E-4</v>
      </c>
      <c r="BK190" s="52">
        <f t="shared" si="398"/>
        <v>-2.7580119133175846E-3</v>
      </c>
      <c r="BL190" s="52">
        <f t="shared" si="399"/>
        <v>-1.3790059566587924E-4</v>
      </c>
      <c r="BM190" s="52">
        <f t="shared" si="400"/>
        <v>-1.3790059566587924E-4</v>
      </c>
      <c r="BN190" s="52">
        <f t="shared" si="401"/>
        <v>0</v>
      </c>
      <c r="BO190" s="52">
        <f t="shared" si="402"/>
        <v>0</v>
      </c>
      <c r="BP190" s="52">
        <f t="shared" si="403"/>
        <v>2.0396562029989002E-3</v>
      </c>
      <c r="BQ190" s="52">
        <f t="shared" si="404"/>
        <v>0.05</v>
      </c>
      <c r="BS190" s="52">
        <f t="shared" ca="1" si="405"/>
        <v>-0.21397553138705261</v>
      </c>
      <c r="BT190" s="52">
        <f t="shared" ca="1" si="406"/>
        <v>-0.27580119133175846</v>
      </c>
      <c r="BU190" s="52">
        <f t="shared" ca="1" si="407"/>
        <v>-0.33533923216013911</v>
      </c>
      <c r="BV190" s="52">
        <f t="shared" ca="1" si="408"/>
        <v>-0.39265035735743697</v>
      </c>
      <c r="BW190" s="52">
        <f t="shared" ca="1" si="409"/>
        <v>-0.44362267693354507</v>
      </c>
      <c r="BX190" s="52">
        <f t="shared" ca="1" si="410"/>
        <v>-0.48288553690297498</v>
      </c>
      <c r="BY190" s="52">
        <f t="shared" ca="1" si="411"/>
        <v>-0.50343796892482218</v>
      </c>
      <c r="BZ190" s="52">
        <f t="shared" ca="1" si="412"/>
        <v>-0.50186054814126269</v>
      </c>
      <c r="CA190" s="52">
        <f t="shared" ca="1" si="413"/>
        <v>-0.47449913722342807</v>
      </c>
      <c r="CB190" s="52">
        <f t="shared" ca="1" si="414"/>
        <v>-0.42715380071932768</v>
      </c>
      <c r="CC190" s="52">
        <f t="shared" ca="1" si="415"/>
        <v>-0.36594223194650483</v>
      </c>
      <c r="CD190" s="52">
        <f t="shared" ca="1" si="416"/>
        <v>-0.29102473775856214</v>
      </c>
      <c r="CE190" s="52">
        <f t="shared" ca="1" si="417"/>
        <v>-0.20696579847079269</v>
      </c>
      <c r="CF190" s="52">
        <f t="shared" ca="1" si="418"/>
        <v>-0.12384184227595427</v>
      </c>
      <c r="CG190" s="52">
        <f t="shared" ca="1" si="419"/>
        <v>-4.9807640915406175E-2</v>
      </c>
      <c r="CH190" s="52">
        <f t="shared" ca="1" si="420"/>
        <v>1.9242103940116211E-2</v>
      </c>
      <c r="CI190" s="52">
        <f t="shared" ca="1" si="421"/>
        <v>8.9294300891549064E-2</v>
      </c>
      <c r="CJ190" s="52">
        <f t="shared" ca="1" si="422"/>
        <v>0.15688733097105731</v>
      </c>
      <c r="CK190" s="52">
        <f t="shared" ca="1" si="423"/>
        <v>0.21975952666628379</v>
      </c>
      <c r="CL190" s="52">
        <f t="shared" ca="1" si="424"/>
        <v>0.27795027404452766</v>
      </c>
      <c r="CM190" s="52">
        <f t="shared" ca="1" si="425"/>
        <v>0.33292092324700212</v>
      </c>
      <c r="CN190" s="52">
        <f t="shared" ca="1" si="426"/>
        <v>0.38503938718068031</v>
      </c>
      <c r="CO190" s="52">
        <f t="shared" ca="1" si="427"/>
        <v>0.43482661445159476</v>
      </c>
      <c r="CP190" s="52">
        <f t="shared" ca="1" si="428"/>
        <v>0.47610603453921946</v>
      </c>
      <c r="CQ190" s="52">
        <f t="shared" ca="1" si="429"/>
        <v>0.50817364173746049</v>
      </c>
      <c r="CR190" s="52">
        <f t="shared" ca="1" si="430"/>
        <v>0.5354315238674322</v>
      </c>
      <c r="CS190" s="52">
        <f t="shared" ca="1" si="431"/>
        <v>0.55574781674095619</v>
      </c>
      <c r="CT190" s="52">
        <f t="shared" ca="1" si="432"/>
        <v>0.59780493203640728</v>
      </c>
      <c r="CU190" s="52">
        <f t="shared" ca="1" si="433"/>
        <v>0.61514125596506619</v>
      </c>
      <c r="CV190" s="52">
        <f t="shared" ca="1" si="434"/>
        <v>0.60455974583484029</v>
      </c>
      <c r="CW190" s="52">
        <f t="shared" ca="1" si="435"/>
        <v>0.5653624296931915</v>
      </c>
      <c r="CY190" s="51" t="str">
        <f t="shared" ca="1" si="436"/>
        <v>Slope</v>
      </c>
      <c r="CZ190" s="51" t="str">
        <f t="shared" ca="1" si="437"/>
        <v>Slope</v>
      </c>
      <c r="DA190" s="51" t="str">
        <f t="shared" ca="1" si="438"/>
        <v>Slope</v>
      </c>
      <c r="DB190" s="51" t="str">
        <f t="shared" ca="1" si="439"/>
        <v>Slope</v>
      </c>
      <c r="DC190" s="51" t="str">
        <f t="shared" ca="1" si="440"/>
        <v>Slope</v>
      </c>
      <c r="DD190" s="51" t="str">
        <f t="shared" ca="1" si="441"/>
        <v>Slope</v>
      </c>
      <c r="DE190" s="51" t="str">
        <f t="shared" ca="1" si="442"/>
        <v>Slope</v>
      </c>
      <c r="DF190" s="51" t="str">
        <f t="shared" ca="1" si="443"/>
        <v>Slope</v>
      </c>
      <c r="DG190" s="51" t="str">
        <f t="shared" ca="1" si="444"/>
        <v>Slope</v>
      </c>
      <c r="DH190" s="51" t="str">
        <f t="shared" ca="1" si="445"/>
        <v>Slope</v>
      </c>
      <c r="DI190" s="51" t="str">
        <f t="shared" ca="1" si="446"/>
        <v>Slope</v>
      </c>
      <c r="DJ190" s="51" t="str">
        <f t="shared" ca="1" si="447"/>
        <v>Slope</v>
      </c>
      <c r="DK190" s="51" t="str">
        <f t="shared" ca="1" si="448"/>
        <v>Slope</v>
      </c>
      <c r="DL190" s="51" t="str">
        <f t="shared" ca="1" si="449"/>
        <v>Slope</v>
      </c>
      <c r="DM190" s="51" t="str">
        <f t="shared" ca="1" si="450"/>
        <v>Slope</v>
      </c>
      <c r="DN190" s="51" t="str">
        <f t="shared" ca="1" si="451"/>
        <v>Slope</v>
      </c>
      <c r="DO190" s="51" t="str">
        <f t="shared" ca="1" si="452"/>
        <v>Slope</v>
      </c>
      <c r="DP190" s="51" t="str">
        <f t="shared" ca="1" si="453"/>
        <v>Slope</v>
      </c>
      <c r="DQ190" s="51" t="str">
        <f t="shared" ca="1" si="454"/>
        <v>Slope</v>
      </c>
      <c r="DR190" s="51" t="str">
        <f t="shared" ca="1" si="455"/>
        <v>Slope</v>
      </c>
      <c r="DS190" s="51" t="str">
        <f t="shared" ca="1" si="456"/>
        <v>Slope</v>
      </c>
      <c r="DT190" s="51" t="str">
        <f t="shared" ca="1" si="457"/>
        <v>Slope</v>
      </c>
      <c r="DU190" s="51" t="str">
        <f t="shared" ca="1" si="458"/>
        <v>Slope</v>
      </c>
      <c r="DV190" s="51" t="str">
        <f t="shared" ca="1" si="459"/>
        <v>Slope</v>
      </c>
      <c r="DW190" s="51" t="str">
        <f t="shared" ca="1" si="460"/>
        <v>Slope</v>
      </c>
      <c r="DX190" s="51" t="str">
        <f t="shared" ca="1" si="461"/>
        <v>Slope</v>
      </c>
      <c r="DY190" s="51" t="str">
        <f t="shared" ca="1" si="462"/>
        <v>Slope</v>
      </c>
      <c r="DZ190" s="51" t="str">
        <f t="shared" ca="1" si="463"/>
        <v>Slope</v>
      </c>
      <c r="EA190" s="51" t="str">
        <f t="shared" ca="1" si="464"/>
        <v>Slope</v>
      </c>
      <c r="EB190" s="51" t="str">
        <f t="shared" ca="1" si="465"/>
        <v>Slope</v>
      </c>
      <c r="EC190" s="51" t="str">
        <f t="shared" ca="1" si="466"/>
        <v>Slope</v>
      </c>
      <c r="EE190" s="52">
        <f t="shared" ca="1" si="467"/>
        <v>0.78616236920861327</v>
      </c>
      <c r="EF190" s="52">
        <f t="shared" ca="1" si="468"/>
        <v>0.72433670926390747</v>
      </c>
      <c r="EG190" s="52">
        <f t="shared" ca="1" si="469"/>
        <v>0.66479866843552671</v>
      </c>
      <c r="EH190" s="52">
        <f t="shared" ca="1" si="470"/>
        <v>0.60748754323822896</v>
      </c>
      <c r="EI190" s="52">
        <f t="shared" ca="1" si="471"/>
        <v>0.55651522366212081</v>
      </c>
      <c r="EJ190" s="52">
        <f t="shared" ca="1" si="472"/>
        <v>0.5172523636926909</v>
      </c>
      <c r="EK190" s="52">
        <f t="shared" ca="1" si="473"/>
        <v>0.4966999316708437</v>
      </c>
      <c r="EL190" s="52">
        <f t="shared" ca="1" si="474"/>
        <v>0.49827735245440319</v>
      </c>
      <c r="EM190" s="52">
        <f t="shared" ca="1" si="475"/>
        <v>0.5256387633722378</v>
      </c>
      <c r="EN190" s="52">
        <f t="shared" ca="1" si="476"/>
        <v>0.57298409987633825</v>
      </c>
      <c r="EO190" s="52">
        <f t="shared" ca="1" si="477"/>
        <v>0.63419566864916099</v>
      </c>
      <c r="EP190" s="52">
        <f t="shared" ca="1" si="478"/>
        <v>0.70911316283710368</v>
      </c>
      <c r="EQ190" s="52">
        <f t="shared" ca="1" si="479"/>
        <v>0.79317210212487321</v>
      </c>
      <c r="ER190" s="52">
        <f t="shared" ca="1" si="480"/>
        <v>0.87629605831971158</v>
      </c>
      <c r="ES190" s="52">
        <f t="shared" ca="1" si="481"/>
        <v>0.95033025968025975</v>
      </c>
      <c r="ET190" s="52">
        <f t="shared" ca="1" si="482"/>
        <v>0.98061999546421796</v>
      </c>
      <c r="EU190" s="52">
        <f t="shared" ca="1" si="483"/>
        <v>0.91056779851278502</v>
      </c>
      <c r="EV190" s="52">
        <f t="shared" ca="1" si="484"/>
        <v>0.84297476843327679</v>
      </c>
      <c r="EW190" s="52">
        <f t="shared" ca="1" si="485"/>
        <v>0.78010257273805039</v>
      </c>
      <c r="EX190" s="52">
        <f t="shared" ca="1" si="486"/>
        <v>0.72191182535980647</v>
      </c>
      <c r="EY190" s="52">
        <f t="shared" ca="1" si="487"/>
        <v>0.66694117615733206</v>
      </c>
      <c r="EZ190" s="52">
        <f t="shared" ca="1" si="488"/>
        <v>0.61482271222365381</v>
      </c>
      <c r="FA190" s="52">
        <f t="shared" ca="1" si="489"/>
        <v>0.56503548495273936</v>
      </c>
      <c r="FB190" s="52">
        <f t="shared" ca="1" si="490"/>
        <v>0.52375606486511472</v>
      </c>
      <c r="FC190" s="52">
        <f t="shared" ca="1" si="491"/>
        <v>0.49168845766687364</v>
      </c>
      <c r="FD190" s="52">
        <f t="shared" ca="1" si="492"/>
        <v>0.46443057553690192</v>
      </c>
      <c r="FE190" s="52">
        <f t="shared" ca="1" si="493"/>
        <v>0.44411428266337794</v>
      </c>
      <c r="FF190" s="52">
        <f t="shared" ca="1" si="494"/>
        <v>0.40205716736792685</v>
      </c>
      <c r="FG190" s="52">
        <f t="shared" ca="1" si="495"/>
        <v>0.38472084343926793</v>
      </c>
      <c r="FH190" s="52">
        <f t="shared" ca="1" si="496"/>
        <v>0.39530235356949384</v>
      </c>
      <c r="FI190" s="52">
        <f t="shared" ca="1" si="497"/>
        <v>0.43449966971114262</v>
      </c>
      <c r="FK190" s="52">
        <f t="shared" ca="1" si="498"/>
        <v>0.98061999546421796</v>
      </c>
      <c r="FL190" s="59">
        <f t="shared" ca="1" si="499"/>
        <v>15</v>
      </c>
      <c r="FM190" s="59" t="str">
        <f t="shared" ca="1" si="500"/>
        <v>Slope</v>
      </c>
      <c r="FN190" s="52">
        <f t="shared" ca="1" si="501"/>
        <v>0.53333333333333333</v>
      </c>
      <c r="FP190" s="52">
        <f t="shared" ca="1" si="502"/>
        <v>0.59538745640287105</v>
      </c>
      <c r="FQ190" s="52">
        <f t="shared" ca="1" si="503"/>
        <v>0.57477890308796908</v>
      </c>
      <c r="FR190" s="52">
        <f t="shared" ca="1" si="504"/>
        <v>0.54382177836739776</v>
      </c>
      <c r="FS190" s="52">
        <f t="shared" ca="1" si="505"/>
        <v>0.51360695885718743</v>
      </c>
      <c r="FT190" s="52">
        <f t="shared" ca="1" si="506"/>
        <v>0.48550507455404024</v>
      </c>
      <c r="FU190" s="52">
        <f t="shared" ca="1" si="507"/>
        <v>0.46130634345311916</v>
      </c>
      <c r="FV190" s="52">
        <f t="shared" ca="1" si="508"/>
        <v>0.44334442166805899</v>
      </c>
      <c r="FW190" s="52">
        <f t="shared" ca="1" si="509"/>
        <v>0.43275911748480106</v>
      </c>
      <c r="FX190" s="52">
        <f t="shared" ca="1" si="510"/>
        <v>0.4307684766796348</v>
      </c>
      <c r="FY190" s="52">
        <f t="shared" ca="1" si="511"/>
        <v>0.43543914440322384</v>
      </c>
      <c r="FZ190" s="52">
        <f t="shared" ca="1" si="512"/>
        <v>0.44473188954972032</v>
      </c>
      <c r="GA190" s="52">
        <f t="shared" ca="1" si="513"/>
        <v>0.45859327650125681</v>
      </c>
      <c r="GB190" s="52">
        <f t="shared" ca="1" si="514"/>
        <v>0.47550181181940215</v>
      </c>
      <c r="GC190" s="52">
        <f t="shared" ca="1" si="515"/>
        <v>0.49209868610657048</v>
      </c>
      <c r="GD190" s="52">
        <f t="shared" ca="1" si="516"/>
        <v>0.50566564211564213</v>
      </c>
      <c r="GE190" s="52">
        <f t="shared" ca="1" si="517"/>
        <v>0.50465110959918369</v>
      </c>
      <c r="GF190" s="52">
        <f t="shared" ca="1" si="518"/>
        <v>0.47018926617092827</v>
      </c>
      <c r="GG190" s="52">
        <f t="shared" ca="1" si="519"/>
        <v>0.43654714503331449</v>
      </c>
      <c r="GH190" s="52">
        <f t="shared" ca="1" si="520"/>
        <v>0.40447863535712786</v>
      </c>
      <c r="GI190" s="52">
        <f t="shared" ca="1" si="521"/>
        <v>0.37397060845326879</v>
      </c>
      <c r="GJ190" s="52">
        <f t="shared" ca="1" si="522"/>
        <v>0.34453594760799955</v>
      </c>
      <c r="GK190" s="52">
        <f t="shared" ca="1" si="523"/>
        <v>0.31605201518566239</v>
      </c>
      <c r="GL190" s="52">
        <f t="shared" ca="1" si="524"/>
        <v>0.28834516165091312</v>
      </c>
      <c r="GM190" s="52">
        <f t="shared" ca="1" si="525"/>
        <v>0.26347424384392715</v>
      </c>
      <c r="GN190" s="52">
        <f t="shared" ca="1" si="526"/>
        <v>0.24167393033340229</v>
      </c>
      <c r="GO190" s="52">
        <f t="shared" ca="1" si="527"/>
        <v>0.22147685851230062</v>
      </c>
      <c r="GP190" s="52">
        <f t="shared" ca="1" si="528"/>
        <v>0.20359364977668148</v>
      </c>
      <c r="GQ190" s="52">
        <f t="shared" ca="1" si="529"/>
        <v>0.17846350023375337</v>
      </c>
      <c r="GR190" s="52">
        <f t="shared" ca="1" si="530"/>
        <v>0.16157361447975596</v>
      </c>
      <c r="GS190" s="52">
        <f t="shared" ca="1" si="531"/>
        <v>0.1539896734120535</v>
      </c>
      <c r="GT190" s="52">
        <f t="shared" ca="1" si="532"/>
        <v>0.15594433434815863</v>
      </c>
      <c r="GV190" s="52">
        <f t="shared" ca="1" si="533"/>
        <v>0.59538745640287105</v>
      </c>
      <c r="GW190" s="59">
        <f t="shared" ca="1" si="534"/>
        <v>0</v>
      </c>
      <c r="GX190" s="52">
        <f t="shared" ca="1" si="535"/>
        <v>0.78616236920861327</v>
      </c>
      <c r="GY190" s="52" t="str">
        <f t="shared" ca="1" si="536"/>
        <v>Slope</v>
      </c>
      <c r="GZ190" s="52">
        <f t="shared" ca="1" si="537"/>
        <v>1</v>
      </c>
      <c r="HB190" s="58">
        <f t="shared" si="538"/>
        <v>1.9115279614925398E-2</v>
      </c>
      <c r="HC190" s="58"/>
      <c r="HE190" s="52">
        <f t="shared" si="539"/>
        <v>0.90537936590611923</v>
      </c>
      <c r="HF190" s="52">
        <f t="shared" si="540"/>
        <v>0</v>
      </c>
      <c r="HH190" s="52">
        <f t="shared" ca="1" si="541"/>
        <v>0.78616236920861327</v>
      </c>
      <c r="HI190" s="52" t="str">
        <f t="shared" ca="1" si="542"/>
        <v>Slope</v>
      </c>
      <c r="HJ190" s="59">
        <f t="shared" ca="1" si="543"/>
        <v>2</v>
      </c>
      <c r="HK190" s="52">
        <f t="shared" ca="1" si="544"/>
        <v>1</v>
      </c>
      <c r="HL190" s="52">
        <f t="shared" si="545"/>
        <v>0</v>
      </c>
      <c r="HM190" s="52">
        <f t="shared" si="546"/>
        <v>20</v>
      </c>
      <c r="HN190" s="52">
        <f t="shared" si="547"/>
        <v>-20</v>
      </c>
      <c r="HP190" s="52">
        <f t="shared" si="550"/>
        <v>1.4521598815918E-4</v>
      </c>
      <c r="HR190" s="52">
        <f t="shared" si="548"/>
        <v>2.0811857596399723E-4</v>
      </c>
      <c r="HS190">
        <f t="shared" si="549"/>
        <v>2.0396562029989002E-3</v>
      </c>
    </row>
    <row r="191" spans="1:227" x14ac:dyDescent="0.2">
      <c r="A191" s="45">
        <v>153</v>
      </c>
      <c r="B191" s="35">
        <f t="shared" si="391"/>
        <v>1.7592592592592583E-2</v>
      </c>
      <c r="C191" s="28">
        <v>-1.91152796149254</v>
      </c>
      <c r="D191" s="95">
        <v>0</v>
      </c>
      <c r="E191" s="95">
        <v>999999</v>
      </c>
      <c r="F191" s="37">
        <f t="shared" si="379"/>
        <v>166666.5</v>
      </c>
      <c r="G191" s="38">
        <f t="shared" si="382"/>
        <v>0</v>
      </c>
      <c r="H191" s="102">
        <v>20</v>
      </c>
      <c r="I191" s="102">
        <v>2000</v>
      </c>
      <c r="J191" s="28">
        <v>-1.9853688776493099</v>
      </c>
      <c r="K191" s="126">
        <f t="shared" si="383"/>
        <v>-1.98536887764931E-2</v>
      </c>
      <c r="L191" s="30">
        <f t="shared" si="380"/>
        <v>-1.98536887764931E-2</v>
      </c>
      <c r="M191" s="101">
        <f t="shared" si="381"/>
        <v>-1.91152796149254</v>
      </c>
      <c r="N191" s="103">
        <f t="shared" si="392"/>
        <v>3.6920458078384976E-5</v>
      </c>
      <c r="AD191" s="52">
        <f t="shared" ca="1" si="393"/>
        <v>0.97629348455552989</v>
      </c>
      <c r="AE191" s="52">
        <f t="shared" ca="1" si="393"/>
        <v>1</v>
      </c>
      <c r="AF191" s="52">
        <f t="shared" ca="1" si="393"/>
        <v>0.97900594535158936</v>
      </c>
      <c r="AG191" s="52">
        <f t="shared" ca="1" si="393"/>
        <v>0.92448430265277193</v>
      </c>
      <c r="AH191" s="52">
        <f t="shared" ca="1" si="394"/>
        <v>0.84567127254753693</v>
      </c>
      <c r="AI191" s="52">
        <f t="shared" ca="1" si="394"/>
        <v>0.74604647835957638</v>
      </c>
      <c r="AJ191" s="52">
        <f t="shared" ca="1" si="394"/>
        <v>0.62928475464582256</v>
      </c>
      <c r="AK191" s="52">
        <f t="shared" ca="1" si="394"/>
        <v>0.48679937323375722</v>
      </c>
      <c r="AL191" s="52">
        <f t="shared" ca="1" si="395"/>
        <v>0.33265469371118733</v>
      </c>
      <c r="AM191" s="52">
        <f t="shared" ca="1" si="395"/>
        <v>0.19024738590887777</v>
      </c>
      <c r="AN191" s="52">
        <f t="shared" ca="1" si="395"/>
        <v>4.9253173345548115E-2</v>
      </c>
      <c r="AO191" s="52">
        <f t="shared" ca="1" si="395"/>
        <v>-0.10866537456606921</v>
      </c>
      <c r="AP191" s="52">
        <f t="shared" ca="1" si="396"/>
        <v>-0.27675676864694843</v>
      </c>
      <c r="AQ191" s="52">
        <f t="shared" ca="1" si="396"/>
        <v>-0.42873055208866784</v>
      </c>
      <c r="AR191" s="52">
        <f t="shared" ca="1" si="396"/>
        <v>-0.55070679057044847</v>
      </c>
      <c r="AS191" s="52">
        <f t="shared" ca="1" si="396"/>
        <v>-0.65031386438891547</v>
      </c>
      <c r="AT191" s="52">
        <f t="shared" ca="1" si="387"/>
        <v>-0.73131048412623934</v>
      </c>
      <c r="AU191" s="52">
        <f t="shared" ca="1" si="387"/>
        <v>-0.79358762380526171</v>
      </c>
      <c r="AV191" s="52">
        <f t="shared" ca="1" si="387"/>
        <v>-0.8355854853318373</v>
      </c>
      <c r="AW191" s="52">
        <f t="shared" ca="1" si="387"/>
        <v>-0.85811147816803357</v>
      </c>
      <c r="AX191" s="52">
        <f t="shared" ca="1" si="388"/>
        <v>-0.86323539059819909</v>
      </c>
      <c r="AY191" s="52">
        <f t="shared" ca="1" si="388"/>
        <v>-0.85267247662166623</v>
      </c>
      <c r="AZ191" s="52">
        <f t="shared" ca="1" si="388"/>
        <v>-0.82372334940491299</v>
      </c>
      <c r="BA191" s="52">
        <f t="shared" ca="1" si="388"/>
        <v>-0.7741163470051895</v>
      </c>
      <c r="BB191" s="52">
        <f t="shared" ca="1" si="389"/>
        <v>-0.7051477727838984</v>
      </c>
      <c r="BC191" s="52">
        <f t="shared" ca="1" si="389"/>
        <v>-0.62304107146113075</v>
      </c>
      <c r="BD191" s="52">
        <f t="shared" ca="1" si="389"/>
        <v>-0.57381385799127005</v>
      </c>
      <c r="BE191" s="52">
        <f t="shared" ca="1" si="389"/>
        <v>-0.51405073662281031</v>
      </c>
      <c r="BF191" s="52">
        <f t="shared" ca="1" si="390"/>
        <v>-0.43989983434826324</v>
      </c>
      <c r="BG191" s="52">
        <f t="shared" ca="1" si="390"/>
        <v>-0.35088196528351162</v>
      </c>
      <c r="BH191" s="52">
        <f t="shared" ca="1" si="390"/>
        <v>-0.24231261658333139</v>
      </c>
      <c r="BJ191" s="52">
        <f t="shared" si="397"/>
        <v>-9.9268443882465497E-4</v>
      </c>
      <c r="BK191" s="52">
        <f t="shared" si="398"/>
        <v>-3.3533923216013915E-3</v>
      </c>
      <c r="BL191" s="52">
        <f t="shared" si="399"/>
        <v>-1.6766961608006957E-4</v>
      </c>
      <c r="BM191" s="52">
        <f t="shared" si="400"/>
        <v>-1.6766961608006957E-4</v>
      </c>
      <c r="BN191" s="52">
        <f t="shared" si="401"/>
        <v>0</v>
      </c>
      <c r="BO191" s="52">
        <f t="shared" si="402"/>
        <v>0</v>
      </c>
      <c r="BP191" s="52">
        <f t="shared" si="403"/>
        <v>2.2058086154303704E-3</v>
      </c>
      <c r="BQ191" s="52">
        <f t="shared" si="404"/>
        <v>0.05</v>
      </c>
      <c r="BS191" s="52">
        <f t="shared" ca="1" si="405"/>
        <v>-0.27580119133175846</v>
      </c>
      <c r="BT191" s="52">
        <f t="shared" ca="1" si="406"/>
        <v>-0.33533923216013911</v>
      </c>
      <c r="BU191" s="52">
        <f t="shared" ca="1" si="407"/>
        <v>-0.39265035735743697</v>
      </c>
      <c r="BV191" s="52">
        <f t="shared" ca="1" si="408"/>
        <v>-0.44362267693354507</v>
      </c>
      <c r="BW191" s="52">
        <f t="shared" ca="1" si="409"/>
        <v>-0.48288553690297498</v>
      </c>
      <c r="BX191" s="52">
        <f t="shared" ca="1" si="410"/>
        <v>-0.50343796892482218</v>
      </c>
      <c r="BY191" s="52">
        <f t="shared" ca="1" si="411"/>
        <v>-0.50186054814126269</v>
      </c>
      <c r="BZ191" s="52">
        <f t="shared" ca="1" si="412"/>
        <v>-0.47449913722342807</v>
      </c>
      <c r="CA191" s="52">
        <f t="shared" ca="1" si="413"/>
        <v>-0.42715380071932768</v>
      </c>
      <c r="CB191" s="52">
        <f t="shared" ca="1" si="414"/>
        <v>-0.36594223194650483</v>
      </c>
      <c r="CC191" s="52">
        <f t="shared" ca="1" si="415"/>
        <v>-0.29102473775856214</v>
      </c>
      <c r="CD191" s="52">
        <f t="shared" ca="1" si="416"/>
        <v>-0.20696579847079269</v>
      </c>
      <c r="CE191" s="52">
        <f t="shared" ca="1" si="417"/>
        <v>-0.12384184227595427</v>
      </c>
      <c r="CF191" s="52">
        <f t="shared" ca="1" si="418"/>
        <v>-4.9807640915406175E-2</v>
      </c>
      <c r="CG191" s="52">
        <f t="shared" ca="1" si="419"/>
        <v>1.9242103940116211E-2</v>
      </c>
      <c r="CH191" s="52">
        <f t="shared" ca="1" si="420"/>
        <v>8.9294300891549064E-2</v>
      </c>
      <c r="CI191" s="52">
        <f t="shared" ca="1" si="421"/>
        <v>0.15688733097105731</v>
      </c>
      <c r="CJ191" s="52">
        <f t="shared" ca="1" si="422"/>
        <v>0.21975952666628379</v>
      </c>
      <c r="CK191" s="52">
        <f t="shared" ca="1" si="423"/>
        <v>0.27795027404452766</v>
      </c>
      <c r="CL191" s="52">
        <f t="shared" ca="1" si="424"/>
        <v>0.33292092324700212</v>
      </c>
      <c r="CM191" s="52">
        <f t="shared" ca="1" si="425"/>
        <v>0.38503938718068031</v>
      </c>
      <c r="CN191" s="52">
        <f t="shared" ca="1" si="426"/>
        <v>0.43482661445159476</v>
      </c>
      <c r="CO191" s="52">
        <f t="shared" ca="1" si="427"/>
        <v>0.47610603453921946</v>
      </c>
      <c r="CP191" s="52">
        <f t="shared" ca="1" si="428"/>
        <v>0.50817364173746049</v>
      </c>
      <c r="CQ191" s="52">
        <f t="shared" ca="1" si="429"/>
        <v>0.5354315238674322</v>
      </c>
      <c r="CR191" s="52">
        <f t="shared" ca="1" si="430"/>
        <v>0.55574781674095619</v>
      </c>
      <c r="CS191" s="52">
        <f t="shared" ca="1" si="431"/>
        <v>0.59780493203640728</v>
      </c>
      <c r="CT191" s="52">
        <f t="shared" ca="1" si="432"/>
        <v>0.61514125596506619</v>
      </c>
      <c r="CU191" s="52">
        <f t="shared" ca="1" si="433"/>
        <v>0.60455974583484029</v>
      </c>
      <c r="CV191" s="52">
        <f t="shared" ca="1" si="434"/>
        <v>0.5653624296931915</v>
      </c>
      <c r="CW191" s="52">
        <f t="shared" ca="1" si="435"/>
        <v>0.50419360613300213</v>
      </c>
      <c r="CY191" s="51" t="str">
        <f t="shared" ca="1" si="436"/>
        <v>Slope</v>
      </c>
      <c r="CZ191" s="51" t="str">
        <f t="shared" ca="1" si="437"/>
        <v>Slope</v>
      </c>
      <c r="DA191" s="51" t="str">
        <f t="shared" ca="1" si="438"/>
        <v>Slope</v>
      </c>
      <c r="DB191" s="51" t="str">
        <f t="shared" ca="1" si="439"/>
        <v>Slope</v>
      </c>
      <c r="DC191" s="51" t="str">
        <f t="shared" ca="1" si="440"/>
        <v>Slope</v>
      </c>
      <c r="DD191" s="51" t="str">
        <f t="shared" ca="1" si="441"/>
        <v>Slope</v>
      </c>
      <c r="DE191" s="51" t="str">
        <f t="shared" ca="1" si="442"/>
        <v>Slope</v>
      </c>
      <c r="DF191" s="51" t="str">
        <f t="shared" ca="1" si="443"/>
        <v>Slope</v>
      </c>
      <c r="DG191" s="51" t="str">
        <f t="shared" ca="1" si="444"/>
        <v>Slope</v>
      </c>
      <c r="DH191" s="51" t="str">
        <f t="shared" ca="1" si="445"/>
        <v>Slope</v>
      </c>
      <c r="DI191" s="51" t="str">
        <f t="shared" ca="1" si="446"/>
        <v>Slope</v>
      </c>
      <c r="DJ191" s="51" t="str">
        <f t="shared" ca="1" si="447"/>
        <v>Slope</v>
      </c>
      <c r="DK191" s="51" t="str">
        <f t="shared" ca="1" si="448"/>
        <v>Slope</v>
      </c>
      <c r="DL191" s="51" t="str">
        <f t="shared" ca="1" si="449"/>
        <v>Slope</v>
      </c>
      <c r="DM191" s="51" t="str">
        <f t="shared" ca="1" si="450"/>
        <v>Slope</v>
      </c>
      <c r="DN191" s="51" t="str">
        <f t="shared" ca="1" si="451"/>
        <v>Slope</v>
      </c>
      <c r="DO191" s="51" t="str">
        <f t="shared" ca="1" si="452"/>
        <v>Slope</v>
      </c>
      <c r="DP191" s="51" t="str">
        <f t="shared" ca="1" si="453"/>
        <v>Slope</v>
      </c>
      <c r="DQ191" s="51" t="str">
        <f t="shared" ca="1" si="454"/>
        <v>Slope</v>
      </c>
      <c r="DR191" s="51" t="str">
        <f t="shared" ca="1" si="455"/>
        <v>Slope</v>
      </c>
      <c r="DS191" s="51" t="str">
        <f t="shared" ca="1" si="456"/>
        <v>Slope</v>
      </c>
      <c r="DT191" s="51" t="str">
        <f t="shared" ca="1" si="457"/>
        <v>Slope</v>
      </c>
      <c r="DU191" s="51" t="str">
        <f t="shared" ca="1" si="458"/>
        <v>Slope</v>
      </c>
      <c r="DV191" s="51" t="str">
        <f t="shared" ca="1" si="459"/>
        <v>Slope</v>
      </c>
      <c r="DW191" s="51" t="str">
        <f t="shared" ca="1" si="460"/>
        <v>Slope</v>
      </c>
      <c r="DX191" s="51" t="str">
        <f t="shared" ca="1" si="461"/>
        <v>Slope</v>
      </c>
      <c r="DY191" s="51" t="str">
        <f t="shared" ca="1" si="462"/>
        <v>Slope</v>
      </c>
      <c r="DZ191" s="51" t="str">
        <f t="shared" ca="1" si="463"/>
        <v>Slope</v>
      </c>
      <c r="EA191" s="51" t="str">
        <f t="shared" ca="1" si="464"/>
        <v>Slope</v>
      </c>
      <c r="EB191" s="51" t="str">
        <f t="shared" ca="1" si="465"/>
        <v>Slope</v>
      </c>
      <c r="EC191" s="51" t="str">
        <f t="shared" ca="1" si="466"/>
        <v>Slope</v>
      </c>
      <c r="EE191" s="52">
        <f t="shared" ca="1" si="467"/>
        <v>0.72436647828432155</v>
      </c>
      <c r="EF191" s="52">
        <f t="shared" ca="1" si="468"/>
        <v>0.664828437455941</v>
      </c>
      <c r="EG191" s="52">
        <f t="shared" ca="1" si="469"/>
        <v>0.60751731225864303</v>
      </c>
      <c r="EH191" s="52">
        <f t="shared" ca="1" si="470"/>
        <v>0.55654499268253499</v>
      </c>
      <c r="EI191" s="52">
        <f t="shared" ca="1" si="471"/>
        <v>0.51728213271310508</v>
      </c>
      <c r="EJ191" s="52">
        <f t="shared" ca="1" si="472"/>
        <v>0.49672970069125788</v>
      </c>
      <c r="EK191" s="52">
        <f t="shared" ca="1" si="473"/>
        <v>0.49830712147481737</v>
      </c>
      <c r="EL191" s="52">
        <f t="shared" ca="1" si="474"/>
        <v>0.52566853239265199</v>
      </c>
      <c r="EM191" s="52">
        <f t="shared" ca="1" si="475"/>
        <v>0.57301386889675232</v>
      </c>
      <c r="EN191" s="52">
        <f t="shared" ca="1" si="476"/>
        <v>0.63422543766957529</v>
      </c>
      <c r="EO191" s="52">
        <f t="shared" ca="1" si="477"/>
        <v>0.70914293185751798</v>
      </c>
      <c r="EP191" s="52">
        <f t="shared" ca="1" si="478"/>
        <v>0.7932018711452874</v>
      </c>
      <c r="EQ191" s="52">
        <f t="shared" ca="1" si="479"/>
        <v>0.87632582734012576</v>
      </c>
      <c r="ER191" s="52">
        <f t="shared" ca="1" si="480"/>
        <v>0.95036002870067393</v>
      </c>
      <c r="ES191" s="52">
        <f t="shared" ca="1" si="481"/>
        <v>0.98059022644380367</v>
      </c>
      <c r="ET191" s="52">
        <f t="shared" ca="1" si="482"/>
        <v>0.91053802949237084</v>
      </c>
      <c r="EU191" s="52">
        <f t="shared" ca="1" si="483"/>
        <v>0.84294499941286261</v>
      </c>
      <c r="EV191" s="52">
        <f t="shared" ca="1" si="484"/>
        <v>0.7800728037176361</v>
      </c>
      <c r="EW191" s="52">
        <f t="shared" ca="1" si="485"/>
        <v>0.72188205633939229</v>
      </c>
      <c r="EX191" s="52">
        <f t="shared" ca="1" si="486"/>
        <v>0.66691140713691777</v>
      </c>
      <c r="EY191" s="52">
        <f t="shared" ca="1" si="487"/>
        <v>0.61479294320323963</v>
      </c>
      <c r="EZ191" s="52">
        <f t="shared" ca="1" si="488"/>
        <v>0.56500571593232518</v>
      </c>
      <c r="FA191" s="52">
        <f t="shared" ca="1" si="489"/>
        <v>0.52372629584470043</v>
      </c>
      <c r="FB191" s="52">
        <f t="shared" ca="1" si="490"/>
        <v>0.49165868864645945</v>
      </c>
      <c r="FC191" s="52">
        <f t="shared" ca="1" si="491"/>
        <v>0.46440080651648774</v>
      </c>
      <c r="FD191" s="52">
        <f t="shared" ca="1" si="492"/>
        <v>0.44408451364296375</v>
      </c>
      <c r="FE191" s="52">
        <f t="shared" ca="1" si="493"/>
        <v>0.40202739834751267</v>
      </c>
      <c r="FF191" s="52">
        <f t="shared" ca="1" si="494"/>
        <v>0.38469107441885375</v>
      </c>
      <c r="FG191" s="52">
        <f t="shared" ca="1" si="495"/>
        <v>0.39527258454907965</v>
      </c>
      <c r="FH191" s="52">
        <f t="shared" ca="1" si="496"/>
        <v>0.43446990069072844</v>
      </c>
      <c r="FI191" s="52">
        <f t="shared" ca="1" si="497"/>
        <v>0.49563872425091782</v>
      </c>
      <c r="FK191" s="52">
        <f t="shared" ca="1" si="498"/>
        <v>0.98059022644380367</v>
      </c>
      <c r="FL191" s="59">
        <f t="shared" ca="1" si="499"/>
        <v>14</v>
      </c>
      <c r="FM191" s="59" t="str">
        <f t="shared" ca="1" si="500"/>
        <v>Slope</v>
      </c>
      <c r="FN191" s="52">
        <f t="shared" ca="1" si="501"/>
        <v>0.56666666666666665</v>
      </c>
      <c r="FP191" s="52">
        <f t="shared" ca="1" si="502"/>
        <v>0.57478882609477377</v>
      </c>
      <c r="FQ191" s="52">
        <f t="shared" ca="1" si="503"/>
        <v>0.55494281248531363</v>
      </c>
      <c r="FR191" s="52">
        <f t="shared" ca="1" si="504"/>
        <v>0.5247279929751032</v>
      </c>
      <c r="FS191" s="52">
        <f t="shared" ca="1" si="505"/>
        <v>0.49662610867195611</v>
      </c>
      <c r="FT191" s="52">
        <f t="shared" ca="1" si="506"/>
        <v>0.47242737757103503</v>
      </c>
      <c r="FU191" s="52">
        <f t="shared" ca="1" si="507"/>
        <v>0.4544654557859748</v>
      </c>
      <c r="FV191" s="52">
        <f t="shared" ca="1" si="508"/>
        <v>0.44388015160271688</v>
      </c>
      <c r="FW191" s="52">
        <f t="shared" ca="1" si="509"/>
        <v>0.44188951079755068</v>
      </c>
      <c r="FX191" s="52">
        <f t="shared" ca="1" si="510"/>
        <v>0.44656017852113961</v>
      </c>
      <c r="FY191" s="52">
        <f t="shared" ca="1" si="511"/>
        <v>0.45585292366763619</v>
      </c>
      <c r="FZ191" s="52">
        <f t="shared" ca="1" si="512"/>
        <v>0.46971431061917263</v>
      </c>
      <c r="GA191" s="52">
        <f t="shared" ca="1" si="513"/>
        <v>0.48662284593731797</v>
      </c>
      <c r="GB191" s="52">
        <f t="shared" ca="1" si="514"/>
        <v>0.50321972022448636</v>
      </c>
      <c r="GC191" s="52">
        <f t="shared" ca="1" si="515"/>
        <v>0.5167866762335579</v>
      </c>
      <c r="GD191" s="52">
        <f t="shared" ca="1" si="516"/>
        <v>0.51575229770349007</v>
      </c>
      <c r="GE191" s="52">
        <f t="shared" ca="1" si="517"/>
        <v>0.4812904542752347</v>
      </c>
      <c r="GF191" s="52">
        <f t="shared" ca="1" si="518"/>
        <v>0.44764833313762087</v>
      </c>
      <c r="GG191" s="52">
        <f t="shared" ca="1" si="519"/>
        <v>0.41557982346143424</v>
      </c>
      <c r="GH191" s="52">
        <f t="shared" ca="1" si="520"/>
        <v>0.38507179655757517</v>
      </c>
      <c r="GI191" s="52">
        <f t="shared" ca="1" si="521"/>
        <v>0.35563713571230593</v>
      </c>
      <c r="GJ191" s="52">
        <f t="shared" ca="1" si="522"/>
        <v>0.32715320328996877</v>
      </c>
      <c r="GK191" s="52">
        <f t="shared" ca="1" si="523"/>
        <v>0.2994463497552195</v>
      </c>
      <c r="GL191" s="52">
        <f t="shared" ca="1" si="524"/>
        <v>0.27457543194823347</v>
      </c>
      <c r="GM191" s="52">
        <f t="shared" ca="1" si="525"/>
        <v>0.25277511843770872</v>
      </c>
      <c r="GN191" s="52">
        <f t="shared" ca="1" si="526"/>
        <v>0.232578046616607</v>
      </c>
      <c r="GO191" s="52">
        <f t="shared" ca="1" si="527"/>
        <v>0.21469483788098789</v>
      </c>
      <c r="GP191" s="52">
        <f t="shared" ca="1" si="528"/>
        <v>0.18956468833805973</v>
      </c>
      <c r="GQ191" s="52">
        <f t="shared" ca="1" si="529"/>
        <v>0.17267480258406234</v>
      </c>
      <c r="GR191" s="52">
        <f t="shared" ca="1" si="530"/>
        <v>0.16509086151635988</v>
      </c>
      <c r="GS191" s="52">
        <f t="shared" ca="1" si="531"/>
        <v>0.16704552245246504</v>
      </c>
      <c r="GT191" s="52">
        <f t="shared" ca="1" si="532"/>
        <v>0.17632401919475035</v>
      </c>
      <c r="GV191" s="52">
        <f t="shared" ca="1" si="533"/>
        <v>0.57478882609477377</v>
      </c>
      <c r="GW191" s="59">
        <f t="shared" ca="1" si="534"/>
        <v>0</v>
      </c>
      <c r="GX191" s="52">
        <f t="shared" ca="1" si="535"/>
        <v>0.72436647828432155</v>
      </c>
      <c r="GY191" s="52" t="str">
        <f t="shared" ca="1" si="536"/>
        <v>Slope</v>
      </c>
      <c r="GZ191" s="52">
        <f t="shared" ca="1" si="537"/>
        <v>1</v>
      </c>
      <c r="HB191" s="58">
        <f t="shared" si="538"/>
        <v>1.98536887764931E-2</v>
      </c>
      <c r="HC191" s="58"/>
      <c r="HE191" s="52">
        <f t="shared" si="539"/>
        <v>0.90172424055635914</v>
      </c>
      <c r="HF191" s="52">
        <f t="shared" si="540"/>
        <v>0</v>
      </c>
      <c r="HH191" s="52">
        <f t="shared" ca="1" si="541"/>
        <v>0.72436647828432155</v>
      </c>
      <c r="HI191" s="52" t="str">
        <f t="shared" ca="1" si="542"/>
        <v>Slope</v>
      </c>
      <c r="HJ191" s="59">
        <f t="shared" ca="1" si="543"/>
        <v>2</v>
      </c>
      <c r="HK191" s="52">
        <f t="shared" ca="1" si="544"/>
        <v>1</v>
      </c>
      <c r="HL191" s="52">
        <f t="shared" si="545"/>
        <v>0</v>
      </c>
      <c r="HM191" s="52">
        <f t="shared" si="546"/>
        <v>20</v>
      </c>
      <c r="HN191" s="52">
        <f t="shared" si="547"/>
        <v>-20</v>
      </c>
      <c r="HP191" s="52">
        <f t="shared" si="550"/>
        <v>3.6920458078384976E-5</v>
      </c>
      <c r="HR191" s="52">
        <f t="shared" si="548"/>
        <v>2.0824936877174524E-4</v>
      </c>
      <c r="HS191">
        <f t="shared" si="549"/>
        <v>2.2058086154303704E-3</v>
      </c>
    </row>
    <row r="192" spans="1:227" x14ac:dyDescent="0.2">
      <c r="A192" s="45">
        <v>154</v>
      </c>
      <c r="B192" s="35">
        <f t="shared" si="391"/>
        <v>1.7708333333333322E-2</v>
      </c>
      <c r="C192" s="28">
        <v>-1.9853688776493099</v>
      </c>
      <c r="D192" s="95">
        <v>0</v>
      </c>
      <c r="E192" s="95">
        <v>999999</v>
      </c>
      <c r="F192" s="37">
        <f t="shared" si="379"/>
        <v>166666.5</v>
      </c>
      <c r="G192" s="38">
        <f t="shared" si="382"/>
        <v>0</v>
      </c>
      <c r="H192" s="102">
        <v>20</v>
      </c>
      <c r="I192" s="102">
        <v>2000</v>
      </c>
      <c r="J192" s="28">
        <v>-2.8861224651336701</v>
      </c>
      <c r="K192" s="126">
        <f t="shared" si="383"/>
        <v>-2.8861224651336701E-2</v>
      </c>
      <c r="L192" s="30">
        <f t="shared" si="380"/>
        <v>-2.8861224651336701E-2</v>
      </c>
      <c r="M192" s="101">
        <f t="shared" si="381"/>
        <v>-1.9853688776493099</v>
      </c>
      <c r="N192" s="103">
        <f t="shared" si="392"/>
        <v>4.5037679374218E-4</v>
      </c>
      <c r="AD192" s="52">
        <f t="shared" ca="1" si="393"/>
        <v>0.97900594535158958</v>
      </c>
      <c r="AE192" s="52">
        <f t="shared" ca="1" si="393"/>
        <v>1</v>
      </c>
      <c r="AF192" s="52">
        <f t="shared" ca="1" si="393"/>
        <v>0.97821852492511174</v>
      </c>
      <c r="AG192" s="52">
        <f t="shared" ca="1" si="393"/>
        <v>0.91847409909710975</v>
      </c>
      <c r="AH192" s="52">
        <f t="shared" ca="1" si="394"/>
        <v>0.8307494631245671</v>
      </c>
      <c r="AI192" s="52">
        <f t="shared" ca="1" si="394"/>
        <v>0.72377601434504313</v>
      </c>
      <c r="AJ192" s="52">
        <f t="shared" ca="1" si="394"/>
        <v>0.58779057723200845</v>
      </c>
      <c r="AK192" s="52">
        <f t="shared" ca="1" si="394"/>
        <v>0.43206426131503006</v>
      </c>
      <c r="AL192" s="52">
        <f t="shared" ca="1" si="395"/>
        <v>0.28077427608846123</v>
      </c>
      <c r="AM192" s="52">
        <f t="shared" ca="1" si="395"/>
        <v>0.13282143007679639</v>
      </c>
      <c r="AN192" s="52">
        <f t="shared" ca="1" si="395"/>
        <v>-2.467684834528789E-2</v>
      </c>
      <c r="AO192" s="52">
        <f t="shared" ca="1" si="395"/>
        <v>-0.1919740356090382</v>
      </c>
      <c r="AP192" s="52">
        <f t="shared" ca="1" si="396"/>
        <v>-0.35190390644561675</v>
      </c>
      <c r="AQ192" s="52">
        <f t="shared" ca="1" si="396"/>
        <v>-0.48681372894670771</v>
      </c>
      <c r="AR192" s="52">
        <f t="shared" ca="1" si="396"/>
        <v>-0.59710069716308478</v>
      </c>
      <c r="AS192" s="52">
        <f t="shared" ca="1" si="396"/>
        <v>-0.6853944221892494</v>
      </c>
      <c r="AT192" s="52">
        <f t="shared" ca="1" si="387"/>
        <v>-0.75539424827838686</v>
      </c>
      <c r="AU192" s="52">
        <f t="shared" ca="1" si="387"/>
        <v>-0.80861022870047405</v>
      </c>
      <c r="AV192" s="52">
        <f t="shared" ca="1" si="387"/>
        <v>-0.84429072480803558</v>
      </c>
      <c r="AW192" s="52">
        <f t="shared" ca="1" si="387"/>
        <v>-0.8625483073902297</v>
      </c>
      <c r="AX192" s="52">
        <f t="shared" ca="1" si="388"/>
        <v>-0.86519862735078079</v>
      </c>
      <c r="AY192" s="52">
        <f t="shared" ca="1" si="388"/>
        <v>-0.85258009649467237</v>
      </c>
      <c r="AZ192" s="52">
        <f t="shared" ca="1" si="388"/>
        <v>-0.82431070018482566</v>
      </c>
      <c r="BA192" s="52">
        <f t="shared" ca="1" si="388"/>
        <v>-0.77710383060316246</v>
      </c>
      <c r="BB192" s="52">
        <f t="shared" ca="1" si="389"/>
        <v>-0.71246011437536161</v>
      </c>
      <c r="BC192" s="52">
        <f t="shared" ca="1" si="389"/>
        <v>-0.66757139951733646</v>
      </c>
      <c r="BD192" s="52">
        <f t="shared" ca="1" si="389"/>
        <v>-0.61464495680245279</v>
      </c>
      <c r="BE192" s="52">
        <f t="shared" ca="1" si="389"/>
        <v>-0.54620275381896</v>
      </c>
      <c r="BF192" s="52">
        <f t="shared" ca="1" si="390"/>
        <v>-0.45914968231088521</v>
      </c>
      <c r="BG192" s="52">
        <f t="shared" ca="1" si="390"/>
        <v>-0.35235563355200661</v>
      </c>
      <c r="BH192" s="52">
        <f t="shared" ca="1" si="390"/>
        <v>-0.2499679654965484</v>
      </c>
      <c r="BJ192" s="52">
        <f t="shared" si="397"/>
        <v>-1.443061232566835E-3</v>
      </c>
      <c r="BK192" s="52">
        <f t="shared" si="398"/>
        <v>-3.9265035735743699E-3</v>
      </c>
      <c r="BL192" s="52">
        <f t="shared" si="399"/>
        <v>-1.9632517867871843E-4</v>
      </c>
      <c r="BM192" s="52">
        <f t="shared" si="400"/>
        <v>-1.9632517867871843E-4</v>
      </c>
      <c r="BN192" s="52">
        <f t="shared" si="401"/>
        <v>0</v>
      </c>
      <c r="BO192" s="52">
        <f t="shared" si="402"/>
        <v>0</v>
      </c>
      <c r="BP192" s="52">
        <f t="shared" si="403"/>
        <v>2.3558593468289957E-3</v>
      </c>
      <c r="BQ192" s="52">
        <f t="shared" si="404"/>
        <v>0.05</v>
      </c>
      <c r="BS192" s="52">
        <f t="shared" ca="1" si="405"/>
        <v>-0.33533923216013911</v>
      </c>
      <c r="BT192" s="52">
        <f t="shared" ca="1" si="406"/>
        <v>-0.39265035735743697</v>
      </c>
      <c r="BU192" s="52">
        <f t="shared" ca="1" si="407"/>
        <v>-0.44362267693354507</v>
      </c>
      <c r="BV192" s="52">
        <f t="shared" ca="1" si="408"/>
        <v>-0.48288553690297498</v>
      </c>
      <c r="BW192" s="52">
        <f t="shared" ca="1" si="409"/>
        <v>-0.50343796892482218</v>
      </c>
      <c r="BX192" s="52">
        <f t="shared" ca="1" si="410"/>
        <v>-0.50186054814126269</v>
      </c>
      <c r="BY192" s="52">
        <f t="shared" ca="1" si="411"/>
        <v>-0.47449913722342807</v>
      </c>
      <c r="BZ192" s="52">
        <f t="shared" ca="1" si="412"/>
        <v>-0.42715380071932768</v>
      </c>
      <c r="CA192" s="52">
        <f t="shared" ca="1" si="413"/>
        <v>-0.36594223194650483</v>
      </c>
      <c r="CB192" s="52">
        <f t="shared" ca="1" si="414"/>
        <v>-0.29102473775856214</v>
      </c>
      <c r="CC192" s="52">
        <f t="shared" ca="1" si="415"/>
        <v>-0.20696579847079269</v>
      </c>
      <c r="CD192" s="52">
        <f t="shared" ca="1" si="416"/>
        <v>-0.12384184227595427</v>
      </c>
      <c r="CE192" s="52">
        <f t="shared" ca="1" si="417"/>
        <v>-4.9807640915406175E-2</v>
      </c>
      <c r="CF192" s="52">
        <f t="shared" ca="1" si="418"/>
        <v>1.9242103940116211E-2</v>
      </c>
      <c r="CG192" s="52">
        <f t="shared" ca="1" si="419"/>
        <v>8.9294300891549064E-2</v>
      </c>
      <c r="CH192" s="52">
        <f t="shared" ca="1" si="420"/>
        <v>0.15688733097105731</v>
      </c>
      <c r="CI192" s="52">
        <f t="shared" ca="1" si="421"/>
        <v>0.21975952666628379</v>
      </c>
      <c r="CJ192" s="52">
        <f t="shared" ca="1" si="422"/>
        <v>0.27795027404452766</v>
      </c>
      <c r="CK192" s="52">
        <f t="shared" ca="1" si="423"/>
        <v>0.33292092324700212</v>
      </c>
      <c r="CL192" s="52">
        <f t="shared" ca="1" si="424"/>
        <v>0.38503938718068031</v>
      </c>
      <c r="CM192" s="52">
        <f t="shared" ca="1" si="425"/>
        <v>0.43482661445159476</v>
      </c>
      <c r="CN192" s="52">
        <f t="shared" ca="1" si="426"/>
        <v>0.47610603453921946</v>
      </c>
      <c r="CO192" s="52">
        <f t="shared" ca="1" si="427"/>
        <v>0.50817364173746049</v>
      </c>
      <c r="CP192" s="52">
        <f t="shared" ca="1" si="428"/>
        <v>0.5354315238674322</v>
      </c>
      <c r="CQ192" s="52">
        <f t="shared" ca="1" si="429"/>
        <v>0.55574781674095619</v>
      </c>
      <c r="CR192" s="52">
        <f t="shared" ca="1" si="430"/>
        <v>0.59780493203640728</v>
      </c>
      <c r="CS192" s="52">
        <f t="shared" ca="1" si="431"/>
        <v>0.61514125596506619</v>
      </c>
      <c r="CT192" s="52">
        <f t="shared" ca="1" si="432"/>
        <v>0.60455974583484029</v>
      </c>
      <c r="CU192" s="52">
        <f t="shared" ca="1" si="433"/>
        <v>0.5653624296931915</v>
      </c>
      <c r="CV192" s="52">
        <f t="shared" ca="1" si="434"/>
        <v>0.50419360613300213</v>
      </c>
      <c r="CW192" s="52">
        <f t="shared" ca="1" si="435"/>
        <v>0.43723235311242054</v>
      </c>
      <c r="CY192" s="51" t="str">
        <f t="shared" ca="1" si="436"/>
        <v>Slope</v>
      </c>
      <c r="CZ192" s="51" t="str">
        <f t="shared" ca="1" si="437"/>
        <v>Slope</v>
      </c>
      <c r="DA192" s="51" t="str">
        <f t="shared" ca="1" si="438"/>
        <v>Slope</v>
      </c>
      <c r="DB192" s="51" t="str">
        <f t="shared" ca="1" si="439"/>
        <v>Slope</v>
      </c>
      <c r="DC192" s="51" t="str">
        <f t="shared" ca="1" si="440"/>
        <v>Slope</v>
      </c>
      <c r="DD192" s="51" t="str">
        <f t="shared" ca="1" si="441"/>
        <v>Slope</v>
      </c>
      <c r="DE192" s="51" t="str">
        <f t="shared" ca="1" si="442"/>
        <v>Slope</v>
      </c>
      <c r="DF192" s="51" t="str">
        <f t="shared" ca="1" si="443"/>
        <v>Slope</v>
      </c>
      <c r="DG192" s="51" t="str">
        <f t="shared" ca="1" si="444"/>
        <v>Slope</v>
      </c>
      <c r="DH192" s="51" t="str">
        <f t="shared" ca="1" si="445"/>
        <v>Slope</v>
      </c>
      <c r="DI192" s="51" t="str">
        <f t="shared" ca="1" si="446"/>
        <v>Slope</v>
      </c>
      <c r="DJ192" s="51" t="str">
        <f t="shared" ca="1" si="447"/>
        <v>Slope</v>
      </c>
      <c r="DK192" s="51" t="str">
        <f t="shared" ca="1" si="448"/>
        <v>Slope</v>
      </c>
      <c r="DL192" s="51" t="str">
        <f t="shared" ca="1" si="449"/>
        <v>Slope</v>
      </c>
      <c r="DM192" s="51" t="str">
        <f t="shared" ca="1" si="450"/>
        <v>Slope</v>
      </c>
      <c r="DN192" s="51" t="str">
        <f t="shared" ca="1" si="451"/>
        <v>Slope</v>
      </c>
      <c r="DO192" s="51" t="str">
        <f t="shared" ca="1" si="452"/>
        <v>Slope</v>
      </c>
      <c r="DP192" s="51" t="str">
        <f t="shared" ca="1" si="453"/>
        <v>Slope</v>
      </c>
      <c r="DQ192" s="51" t="str">
        <f t="shared" ca="1" si="454"/>
        <v>Slope</v>
      </c>
      <c r="DR192" s="51" t="str">
        <f t="shared" ca="1" si="455"/>
        <v>Slope</v>
      </c>
      <c r="DS192" s="51" t="str">
        <f t="shared" ca="1" si="456"/>
        <v>Slope</v>
      </c>
      <c r="DT192" s="51" t="str">
        <f t="shared" ca="1" si="457"/>
        <v>Slope</v>
      </c>
      <c r="DU192" s="51" t="str">
        <f t="shared" ca="1" si="458"/>
        <v>Slope</v>
      </c>
      <c r="DV192" s="51" t="str">
        <f t="shared" ca="1" si="459"/>
        <v>Slope</v>
      </c>
      <c r="DW192" s="51" t="str">
        <f t="shared" ca="1" si="460"/>
        <v>Slope</v>
      </c>
      <c r="DX192" s="51" t="str">
        <f t="shared" ca="1" si="461"/>
        <v>Slope</v>
      </c>
      <c r="DY192" s="51" t="str">
        <f t="shared" ca="1" si="462"/>
        <v>Slope</v>
      </c>
      <c r="DZ192" s="51" t="str">
        <f t="shared" ca="1" si="463"/>
        <v>Slope</v>
      </c>
      <c r="EA192" s="51" t="str">
        <f t="shared" ca="1" si="464"/>
        <v>Slope</v>
      </c>
      <c r="EB192" s="51" t="str">
        <f t="shared" ca="1" si="465"/>
        <v>Slope</v>
      </c>
      <c r="EC192" s="51" t="str">
        <f t="shared" ca="1" si="466"/>
        <v>Slope</v>
      </c>
      <c r="EE192" s="52">
        <f t="shared" ca="1" si="467"/>
        <v>0.66485709301853957</v>
      </c>
      <c r="EF192" s="52">
        <f t="shared" ca="1" si="468"/>
        <v>0.60754596782124182</v>
      </c>
      <c r="EG192" s="52">
        <f t="shared" ca="1" si="469"/>
        <v>0.55657364824513367</v>
      </c>
      <c r="EH192" s="52">
        <f t="shared" ca="1" si="470"/>
        <v>0.51731078827570376</v>
      </c>
      <c r="EI192" s="52">
        <f t="shared" ca="1" si="471"/>
        <v>0.49675835625385656</v>
      </c>
      <c r="EJ192" s="52">
        <f t="shared" ca="1" si="472"/>
        <v>0.49833577703741605</v>
      </c>
      <c r="EK192" s="52">
        <f t="shared" ca="1" si="473"/>
        <v>0.52569718795525067</v>
      </c>
      <c r="EL192" s="52">
        <f t="shared" ca="1" si="474"/>
        <v>0.57304252445935111</v>
      </c>
      <c r="EM192" s="52">
        <f t="shared" ca="1" si="475"/>
        <v>0.63425409323217385</v>
      </c>
      <c r="EN192" s="52">
        <f t="shared" ca="1" si="476"/>
        <v>0.70917158742011654</v>
      </c>
      <c r="EO192" s="52">
        <f t="shared" ca="1" si="477"/>
        <v>0.79323052670788607</v>
      </c>
      <c r="EP192" s="52">
        <f t="shared" ca="1" si="478"/>
        <v>0.87635448290272444</v>
      </c>
      <c r="EQ192" s="52">
        <f t="shared" ca="1" si="479"/>
        <v>0.9503886842632725</v>
      </c>
      <c r="ER192" s="52">
        <f t="shared" ca="1" si="480"/>
        <v>0.9805615708812051</v>
      </c>
      <c r="ES192" s="52">
        <f t="shared" ca="1" si="481"/>
        <v>0.91050937392977227</v>
      </c>
      <c r="ET192" s="52">
        <f t="shared" ca="1" si="482"/>
        <v>0.84291634385026404</v>
      </c>
      <c r="EU192" s="52">
        <f t="shared" ca="1" si="483"/>
        <v>0.78004414815503753</v>
      </c>
      <c r="EV192" s="52">
        <f t="shared" ca="1" si="484"/>
        <v>0.72185340077679361</v>
      </c>
      <c r="EW192" s="52">
        <f t="shared" ca="1" si="485"/>
        <v>0.6668827515743192</v>
      </c>
      <c r="EX192" s="52">
        <f t="shared" ca="1" si="486"/>
        <v>0.61476428764064095</v>
      </c>
      <c r="EY192" s="52">
        <f t="shared" ca="1" si="487"/>
        <v>0.5649770603697265</v>
      </c>
      <c r="EZ192" s="52">
        <f t="shared" ca="1" si="488"/>
        <v>0.52369764028210186</v>
      </c>
      <c r="FA192" s="52">
        <f t="shared" ca="1" si="489"/>
        <v>0.49163003308386077</v>
      </c>
      <c r="FB192" s="52">
        <f t="shared" ca="1" si="490"/>
        <v>0.46437215095388906</v>
      </c>
      <c r="FC192" s="52">
        <f t="shared" ca="1" si="491"/>
        <v>0.44405585808036507</v>
      </c>
      <c r="FD192" s="52">
        <f t="shared" ca="1" si="492"/>
        <v>0.40199874278491399</v>
      </c>
      <c r="FE192" s="52">
        <f t="shared" ca="1" si="493"/>
        <v>0.38466241885625507</v>
      </c>
      <c r="FF192" s="52">
        <f t="shared" ca="1" si="494"/>
        <v>0.39524392898648097</v>
      </c>
      <c r="FG192" s="52">
        <f t="shared" ca="1" si="495"/>
        <v>0.43444124512812976</v>
      </c>
      <c r="FH192" s="52">
        <f t="shared" ca="1" si="496"/>
        <v>0.49561006868831914</v>
      </c>
      <c r="FI192" s="52">
        <f t="shared" ca="1" si="497"/>
        <v>0.56257132170890078</v>
      </c>
      <c r="FK192" s="52">
        <f t="shared" ca="1" si="498"/>
        <v>0.9805615708812051</v>
      </c>
      <c r="FL192" s="59">
        <f t="shared" ca="1" si="499"/>
        <v>13</v>
      </c>
      <c r="FM192" s="59" t="str">
        <f t="shared" ca="1" si="500"/>
        <v>Slope</v>
      </c>
      <c r="FN192" s="52">
        <f t="shared" ca="1" si="501"/>
        <v>0.6</v>
      </c>
      <c r="FP192" s="52">
        <f t="shared" ca="1" si="502"/>
        <v>0.55495236433951312</v>
      </c>
      <c r="FQ192" s="52">
        <f t="shared" ca="1" si="503"/>
        <v>0.53584865594041386</v>
      </c>
      <c r="FR192" s="52">
        <f t="shared" ca="1" si="504"/>
        <v>0.50774677163726678</v>
      </c>
      <c r="FS192" s="52">
        <f t="shared" ca="1" si="505"/>
        <v>0.4835480405363457</v>
      </c>
      <c r="FT192" s="52">
        <f t="shared" ca="1" si="506"/>
        <v>0.46558611875128553</v>
      </c>
      <c r="FU192" s="52">
        <f t="shared" ca="1" si="507"/>
        <v>0.45500081456802755</v>
      </c>
      <c r="FV192" s="52">
        <f t="shared" ca="1" si="508"/>
        <v>0.45301017376286135</v>
      </c>
      <c r="FW192" s="52">
        <f t="shared" ca="1" si="509"/>
        <v>0.45768084148645038</v>
      </c>
      <c r="FX192" s="52">
        <f t="shared" ca="1" si="510"/>
        <v>0.4669735866329468</v>
      </c>
      <c r="FY192" s="52">
        <f t="shared" ca="1" si="511"/>
        <v>0.48083497358448329</v>
      </c>
      <c r="FZ192" s="52">
        <f t="shared" ca="1" si="512"/>
        <v>0.49774350890262864</v>
      </c>
      <c r="GA192" s="52">
        <f t="shared" ca="1" si="513"/>
        <v>0.51434038318979702</v>
      </c>
      <c r="GB192" s="52">
        <f t="shared" ca="1" si="514"/>
        <v>0.52790733919886856</v>
      </c>
      <c r="GC192" s="52">
        <f t="shared" ca="1" si="515"/>
        <v>0.52685385696040166</v>
      </c>
      <c r="GD192" s="52">
        <f t="shared" ca="1" si="516"/>
        <v>0.49239201353214629</v>
      </c>
      <c r="GE192" s="52">
        <f t="shared" ca="1" si="517"/>
        <v>0.4587498923945324</v>
      </c>
      <c r="GF192" s="52">
        <f t="shared" ca="1" si="518"/>
        <v>0.42668138271834577</v>
      </c>
      <c r="GG192" s="52">
        <f t="shared" ca="1" si="519"/>
        <v>0.39617335581448676</v>
      </c>
      <c r="GH192" s="52">
        <f t="shared" ca="1" si="520"/>
        <v>0.36673869496921752</v>
      </c>
      <c r="GI192" s="52">
        <f t="shared" ca="1" si="521"/>
        <v>0.33825476254688031</v>
      </c>
      <c r="GJ192" s="52">
        <f t="shared" ca="1" si="522"/>
        <v>0.31054790901213103</v>
      </c>
      <c r="GK192" s="52">
        <f t="shared" ca="1" si="523"/>
        <v>0.28567699120514506</v>
      </c>
      <c r="GL192" s="52">
        <f t="shared" ca="1" si="524"/>
        <v>0.26387667769462025</v>
      </c>
      <c r="GM192" s="52">
        <f t="shared" ca="1" si="525"/>
        <v>0.24367960587351858</v>
      </c>
      <c r="GN192" s="52">
        <f t="shared" ca="1" si="526"/>
        <v>0.22579639713789942</v>
      </c>
      <c r="GO192" s="52">
        <f t="shared" ca="1" si="527"/>
        <v>0.20066624759497131</v>
      </c>
      <c r="GP192" s="52">
        <f t="shared" ca="1" si="528"/>
        <v>0.1837763618409739</v>
      </c>
      <c r="GQ192" s="52">
        <f t="shared" ca="1" si="529"/>
        <v>0.17619242077327141</v>
      </c>
      <c r="GR192" s="52">
        <f t="shared" ca="1" si="530"/>
        <v>0.17814708170937657</v>
      </c>
      <c r="GS192" s="52">
        <f t="shared" ca="1" si="531"/>
        <v>0.18742557845166194</v>
      </c>
      <c r="GT192" s="52">
        <f t="shared" ca="1" si="532"/>
        <v>0.19863488501407803</v>
      </c>
      <c r="GV192" s="52">
        <f t="shared" ca="1" si="533"/>
        <v>0.55495236433951312</v>
      </c>
      <c r="GW192" s="59">
        <f t="shared" ca="1" si="534"/>
        <v>0</v>
      </c>
      <c r="GX192" s="52">
        <f t="shared" ca="1" si="535"/>
        <v>0.66485709301853957</v>
      </c>
      <c r="GY192" s="52" t="str">
        <f t="shared" ca="1" si="536"/>
        <v>Slope</v>
      </c>
      <c r="GZ192" s="52">
        <f t="shared" ca="1" si="537"/>
        <v>1</v>
      </c>
      <c r="HB192" s="58">
        <f t="shared" si="538"/>
        <v>2.8861224651336701E-2</v>
      </c>
      <c r="HC192" s="58"/>
      <c r="HE192" s="52">
        <f t="shared" si="539"/>
        <v>0.85713693797588331</v>
      </c>
      <c r="HF192" s="52">
        <f t="shared" si="540"/>
        <v>0</v>
      </c>
      <c r="HH192" s="52">
        <f t="shared" ca="1" si="541"/>
        <v>0.66485709301853957</v>
      </c>
      <c r="HI192" s="52" t="str">
        <f t="shared" ca="1" si="542"/>
        <v>Slope</v>
      </c>
      <c r="HJ192" s="59">
        <f t="shared" ca="1" si="543"/>
        <v>2</v>
      </c>
      <c r="HK192" s="52">
        <f t="shared" ca="1" si="544"/>
        <v>1</v>
      </c>
      <c r="HL192" s="52">
        <f t="shared" si="545"/>
        <v>0</v>
      </c>
      <c r="HM192" s="52">
        <f t="shared" si="546"/>
        <v>20</v>
      </c>
      <c r="HN192" s="52">
        <f t="shared" si="547"/>
        <v>-20</v>
      </c>
      <c r="HP192" s="52">
        <f t="shared" si="550"/>
        <v>4.5037679374218E-4</v>
      </c>
      <c r="HR192" s="52">
        <f t="shared" si="548"/>
        <v>2.0593660183324948E-4</v>
      </c>
      <c r="HS192">
        <f t="shared" si="549"/>
        <v>2.3558593468289957E-3</v>
      </c>
    </row>
    <row r="193" spans="1:227" x14ac:dyDescent="0.2">
      <c r="A193" s="45">
        <v>155</v>
      </c>
      <c r="B193" s="35">
        <f t="shared" si="391"/>
        <v>1.7824074074074062E-2</v>
      </c>
      <c r="C193" s="28">
        <v>-2.8861224651336701</v>
      </c>
      <c r="D193" s="95">
        <v>0</v>
      </c>
      <c r="E193" s="95">
        <v>999999</v>
      </c>
      <c r="F193" s="37">
        <f t="shared" si="379"/>
        <v>166666.5</v>
      </c>
      <c r="G193" s="38">
        <f t="shared" si="382"/>
        <v>0</v>
      </c>
      <c r="H193" s="102">
        <v>20</v>
      </c>
      <c r="I193" s="102">
        <v>2000</v>
      </c>
      <c r="J193" s="28">
        <v>-3.1458842754364</v>
      </c>
      <c r="K193" s="126">
        <f t="shared" si="383"/>
        <v>-3.1458842754364003E-2</v>
      </c>
      <c r="L193" s="30">
        <f t="shared" si="380"/>
        <v>-3.1458842754364003E-2</v>
      </c>
      <c r="M193" s="101">
        <f t="shared" si="381"/>
        <v>-2.8861224651336701</v>
      </c>
      <c r="N193" s="103">
        <f t="shared" si="392"/>
        <v>1.2988090515136507E-4</v>
      </c>
      <c r="AD193" s="52">
        <f t="shared" ca="1" si="393"/>
        <v>0.97821852492511174</v>
      </c>
      <c r="AE193" s="52">
        <f t="shared" ca="1" si="393"/>
        <v>1</v>
      </c>
      <c r="AF193" s="52">
        <f t="shared" ca="1" si="393"/>
        <v>0.97634816337267638</v>
      </c>
      <c r="AG193" s="52">
        <f t="shared" ca="1" si="393"/>
        <v>0.91188584956442209</v>
      </c>
      <c r="AH193" s="52">
        <f t="shared" ca="1" si="394"/>
        <v>0.82083737558264758</v>
      </c>
      <c r="AI193" s="52">
        <f t="shared" ca="1" si="394"/>
        <v>0.70054674099581871</v>
      </c>
      <c r="AJ193" s="52">
        <f t="shared" ca="1" si="394"/>
        <v>0.55441703876885806</v>
      </c>
      <c r="AK193" s="52">
        <f t="shared" ca="1" si="394"/>
        <v>0.40241483402621875</v>
      </c>
      <c r="AL193" s="52">
        <f t="shared" ca="1" si="395"/>
        <v>0.24758512793588755</v>
      </c>
      <c r="AM193" s="52">
        <f t="shared" ca="1" si="395"/>
        <v>8.3908948375549172E-2</v>
      </c>
      <c r="AN193" s="52">
        <f t="shared" ca="1" si="395"/>
        <v>-8.6706102363357365E-2</v>
      </c>
      <c r="AO193" s="52">
        <f t="shared" ca="1" si="395"/>
        <v>-0.25283652606334073</v>
      </c>
      <c r="AP193" s="52">
        <f t="shared" ca="1" si="396"/>
        <v>-0.40075916892690189</v>
      </c>
      <c r="AQ193" s="52">
        <f t="shared" ca="1" si="396"/>
        <v>-0.52654488762728768</v>
      </c>
      <c r="AR193" s="52">
        <f t="shared" ca="1" si="396"/>
        <v>-0.62838772365211959</v>
      </c>
      <c r="AS193" s="52">
        <f t="shared" ca="1" si="396"/>
        <v>-0.70867348959240772</v>
      </c>
      <c r="AT193" s="52">
        <f t="shared" ca="1" si="387"/>
        <v>-0.77205548132406121</v>
      </c>
      <c r="AU193" s="52">
        <f t="shared" ca="1" si="387"/>
        <v>-0.820421220757103</v>
      </c>
      <c r="AV193" s="52">
        <f t="shared" ca="1" si="387"/>
        <v>-0.85262825758952587</v>
      </c>
      <c r="AW193" s="52">
        <f t="shared" ca="1" si="387"/>
        <v>-0.86869247410270622</v>
      </c>
      <c r="AX193" s="52">
        <f t="shared" ca="1" si="388"/>
        <v>-0.86996220348774522</v>
      </c>
      <c r="AY193" s="52">
        <f t="shared" ca="1" si="388"/>
        <v>-0.85821327168528272</v>
      </c>
      <c r="AZ193" s="52">
        <f t="shared" ca="1" si="388"/>
        <v>-0.83124229390353843</v>
      </c>
      <c r="BA193" s="52">
        <f t="shared" ca="1" si="388"/>
        <v>-0.78713276393847154</v>
      </c>
      <c r="BB193" s="52">
        <f t="shared" ca="1" si="389"/>
        <v>-0.74395505330136913</v>
      </c>
      <c r="BC193" s="52">
        <f t="shared" ca="1" si="389"/>
        <v>-0.70299310042289642</v>
      </c>
      <c r="BD193" s="52">
        <f t="shared" ca="1" si="389"/>
        <v>-0.64960795419449946</v>
      </c>
      <c r="BE193" s="52">
        <f t="shared" ca="1" si="389"/>
        <v>-0.57677634688309165</v>
      </c>
      <c r="BF193" s="52">
        <f t="shared" ca="1" si="390"/>
        <v>-0.4787080065867767</v>
      </c>
      <c r="BG193" s="52">
        <f t="shared" ca="1" si="390"/>
        <v>-0.37877986633963723</v>
      </c>
      <c r="BH193" s="52">
        <f t="shared" ca="1" si="390"/>
        <v>-0.29216569673037934</v>
      </c>
      <c r="BJ193" s="52">
        <f t="shared" si="397"/>
        <v>-1.5729421377182E-3</v>
      </c>
      <c r="BK193" s="52">
        <f t="shared" si="398"/>
        <v>-4.436226769335451E-3</v>
      </c>
      <c r="BL193" s="52">
        <f t="shared" si="399"/>
        <v>-2.2181133846677252E-4</v>
      </c>
      <c r="BM193" s="52">
        <f t="shared" si="400"/>
        <v>-2.2181133846677252E-4</v>
      </c>
      <c r="BN193" s="52">
        <f t="shared" si="401"/>
        <v>0</v>
      </c>
      <c r="BO193" s="52">
        <f t="shared" si="402"/>
        <v>0</v>
      </c>
      <c r="BP193" s="52">
        <f t="shared" si="403"/>
        <v>2.4498347538582451E-3</v>
      </c>
      <c r="BQ193" s="52">
        <f t="shared" si="404"/>
        <v>0.05</v>
      </c>
      <c r="BS193" s="52">
        <f t="shared" ca="1" si="405"/>
        <v>-0.39265035735743697</v>
      </c>
      <c r="BT193" s="52">
        <f t="shared" ca="1" si="406"/>
        <v>-0.44362267693354507</v>
      </c>
      <c r="BU193" s="52">
        <f t="shared" ca="1" si="407"/>
        <v>-0.48288553690297498</v>
      </c>
      <c r="BV193" s="52">
        <f t="shared" ca="1" si="408"/>
        <v>-0.50343796892482218</v>
      </c>
      <c r="BW193" s="52">
        <f t="shared" ca="1" si="409"/>
        <v>-0.50186054814126269</v>
      </c>
      <c r="BX193" s="52">
        <f t="shared" ca="1" si="410"/>
        <v>-0.47449913722342807</v>
      </c>
      <c r="BY193" s="52">
        <f t="shared" ca="1" si="411"/>
        <v>-0.42715380071932768</v>
      </c>
      <c r="BZ193" s="52">
        <f t="shared" ca="1" si="412"/>
        <v>-0.36594223194650483</v>
      </c>
      <c r="CA193" s="52">
        <f t="shared" ca="1" si="413"/>
        <v>-0.29102473775856214</v>
      </c>
      <c r="CB193" s="52">
        <f t="shared" ca="1" si="414"/>
        <v>-0.20696579847079269</v>
      </c>
      <c r="CC193" s="52">
        <f t="shared" ca="1" si="415"/>
        <v>-0.12384184227595427</v>
      </c>
      <c r="CD193" s="52">
        <f t="shared" ca="1" si="416"/>
        <v>-4.9807640915406175E-2</v>
      </c>
      <c r="CE193" s="52">
        <f t="shared" ca="1" si="417"/>
        <v>1.9242103940116211E-2</v>
      </c>
      <c r="CF193" s="52">
        <f t="shared" ca="1" si="418"/>
        <v>8.9294300891549064E-2</v>
      </c>
      <c r="CG193" s="52">
        <f t="shared" ca="1" si="419"/>
        <v>0.15688733097105731</v>
      </c>
      <c r="CH193" s="52">
        <f t="shared" ca="1" si="420"/>
        <v>0.21975952666628379</v>
      </c>
      <c r="CI193" s="52">
        <f t="shared" ca="1" si="421"/>
        <v>0.27795027404452766</v>
      </c>
      <c r="CJ193" s="52">
        <f t="shared" ca="1" si="422"/>
        <v>0.33292092324700212</v>
      </c>
      <c r="CK193" s="52">
        <f t="shared" ca="1" si="423"/>
        <v>0.38503938718068031</v>
      </c>
      <c r="CL193" s="52">
        <f t="shared" ca="1" si="424"/>
        <v>0.43482661445159476</v>
      </c>
      <c r="CM193" s="52">
        <f t="shared" ca="1" si="425"/>
        <v>0.47610603453921946</v>
      </c>
      <c r="CN193" s="52">
        <f t="shared" ca="1" si="426"/>
        <v>0.50817364173746049</v>
      </c>
      <c r="CO193" s="52">
        <f t="shared" ca="1" si="427"/>
        <v>0.5354315238674322</v>
      </c>
      <c r="CP193" s="52">
        <f t="shared" ca="1" si="428"/>
        <v>0.55574781674095619</v>
      </c>
      <c r="CQ193" s="52">
        <f t="shared" ca="1" si="429"/>
        <v>0.59780493203640728</v>
      </c>
      <c r="CR193" s="52">
        <f t="shared" ca="1" si="430"/>
        <v>0.61514125596506619</v>
      </c>
      <c r="CS193" s="52">
        <f t="shared" ca="1" si="431"/>
        <v>0.60455974583484029</v>
      </c>
      <c r="CT193" s="52">
        <f t="shared" ca="1" si="432"/>
        <v>0.5653624296931915</v>
      </c>
      <c r="CU193" s="52">
        <f t="shared" ca="1" si="433"/>
        <v>0.50419360613300213</v>
      </c>
      <c r="CV193" s="52">
        <f t="shared" ca="1" si="434"/>
        <v>0.43723235311242054</v>
      </c>
      <c r="CW193" s="52">
        <f t="shared" ca="1" si="435"/>
        <v>0.37052697399931595</v>
      </c>
      <c r="CY193" s="51" t="str">
        <f t="shared" ca="1" si="436"/>
        <v>Slope</v>
      </c>
      <c r="CZ193" s="51" t="str">
        <f t="shared" ca="1" si="437"/>
        <v>Slope</v>
      </c>
      <c r="DA193" s="51" t="str">
        <f t="shared" ca="1" si="438"/>
        <v>Slope</v>
      </c>
      <c r="DB193" s="51" t="str">
        <f t="shared" ca="1" si="439"/>
        <v>Slope</v>
      </c>
      <c r="DC193" s="51" t="str">
        <f t="shared" ca="1" si="440"/>
        <v>Slope</v>
      </c>
      <c r="DD193" s="51" t="str">
        <f t="shared" ca="1" si="441"/>
        <v>Slope</v>
      </c>
      <c r="DE193" s="51" t="str">
        <f t="shared" ca="1" si="442"/>
        <v>Slope</v>
      </c>
      <c r="DF193" s="51" t="str">
        <f t="shared" ca="1" si="443"/>
        <v>Slope</v>
      </c>
      <c r="DG193" s="51" t="str">
        <f t="shared" ca="1" si="444"/>
        <v>Slope</v>
      </c>
      <c r="DH193" s="51" t="str">
        <f t="shared" ca="1" si="445"/>
        <v>Slope</v>
      </c>
      <c r="DI193" s="51" t="str">
        <f t="shared" ca="1" si="446"/>
        <v>Slope</v>
      </c>
      <c r="DJ193" s="51" t="str">
        <f t="shared" ca="1" si="447"/>
        <v>Slope</v>
      </c>
      <c r="DK193" s="51" t="str">
        <f t="shared" ca="1" si="448"/>
        <v>Slope</v>
      </c>
      <c r="DL193" s="51" t="str">
        <f t="shared" ca="1" si="449"/>
        <v>Slope</v>
      </c>
      <c r="DM193" s="51" t="str">
        <f t="shared" ca="1" si="450"/>
        <v>Slope</v>
      </c>
      <c r="DN193" s="51" t="str">
        <f t="shared" ca="1" si="451"/>
        <v>Slope</v>
      </c>
      <c r="DO193" s="51" t="str">
        <f t="shared" ca="1" si="452"/>
        <v>Slope</v>
      </c>
      <c r="DP193" s="51" t="str">
        <f t="shared" ca="1" si="453"/>
        <v>Slope</v>
      </c>
      <c r="DQ193" s="51" t="str">
        <f t="shared" ca="1" si="454"/>
        <v>Slope</v>
      </c>
      <c r="DR193" s="51" t="str">
        <f t="shared" ca="1" si="455"/>
        <v>Slope</v>
      </c>
      <c r="DS193" s="51" t="str">
        <f t="shared" ca="1" si="456"/>
        <v>Slope</v>
      </c>
      <c r="DT193" s="51" t="str">
        <f t="shared" ca="1" si="457"/>
        <v>Slope</v>
      </c>
      <c r="DU193" s="51" t="str">
        <f t="shared" ca="1" si="458"/>
        <v>Slope</v>
      </c>
      <c r="DV193" s="51" t="str">
        <f t="shared" ca="1" si="459"/>
        <v>Slope</v>
      </c>
      <c r="DW193" s="51" t="str">
        <f t="shared" ca="1" si="460"/>
        <v>Slope</v>
      </c>
      <c r="DX193" s="51" t="str">
        <f t="shared" ca="1" si="461"/>
        <v>Slope</v>
      </c>
      <c r="DY193" s="51" t="str">
        <f t="shared" ca="1" si="462"/>
        <v>Slope</v>
      </c>
      <c r="DZ193" s="51" t="str">
        <f t="shared" ca="1" si="463"/>
        <v>Slope</v>
      </c>
      <c r="EA193" s="51" t="str">
        <f t="shared" ca="1" si="464"/>
        <v>Slope</v>
      </c>
      <c r="EB193" s="51" t="str">
        <f t="shared" ca="1" si="465"/>
        <v>Slope</v>
      </c>
      <c r="EC193" s="51" t="str">
        <f t="shared" ca="1" si="466"/>
        <v>Slope</v>
      </c>
      <c r="EE193" s="52">
        <f t="shared" ca="1" si="467"/>
        <v>0.60757145398102974</v>
      </c>
      <c r="EF193" s="52">
        <f t="shared" ca="1" si="468"/>
        <v>0.5565991344049217</v>
      </c>
      <c r="EG193" s="52">
        <f t="shared" ca="1" si="469"/>
        <v>0.51733627443549179</v>
      </c>
      <c r="EH193" s="52">
        <f t="shared" ca="1" si="470"/>
        <v>0.49678384241364459</v>
      </c>
      <c r="EI193" s="52">
        <f t="shared" ca="1" si="471"/>
        <v>0.49836126319720409</v>
      </c>
      <c r="EJ193" s="52">
        <f t="shared" ca="1" si="472"/>
        <v>0.5257226741150387</v>
      </c>
      <c r="EK193" s="52">
        <f t="shared" ca="1" si="473"/>
        <v>0.57306801061913903</v>
      </c>
      <c r="EL193" s="52">
        <f t="shared" ca="1" si="474"/>
        <v>0.634279579391962</v>
      </c>
      <c r="EM193" s="52">
        <f t="shared" ca="1" si="475"/>
        <v>0.70919707357990469</v>
      </c>
      <c r="EN193" s="52">
        <f t="shared" ca="1" si="476"/>
        <v>0.79325601286767411</v>
      </c>
      <c r="EO193" s="52">
        <f t="shared" ca="1" si="477"/>
        <v>0.87637996906251248</v>
      </c>
      <c r="EP193" s="52">
        <f t="shared" ca="1" si="478"/>
        <v>0.95041417042306064</v>
      </c>
      <c r="EQ193" s="52">
        <f t="shared" ca="1" si="479"/>
        <v>0.98053608472141707</v>
      </c>
      <c r="ER193" s="52">
        <f t="shared" ca="1" si="480"/>
        <v>0.91048388776998412</v>
      </c>
      <c r="ES193" s="52">
        <f t="shared" ca="1" si="481"/>
        <v>0.84289085769047589</v>
      </c>
      <c r="ET193" s="52">
        <f t="shared" ca="1" si="482"/>
        <v>0.78001866199524938</v>
      </c>
      <c r="EU193" s="52">
        <f t="shared" ca="1" si="483"/>
        <v>0.72182791461700557</v>
      </c>
      <c r="EV193" s="52">
        <f t="shared" ca="1" si="484"/>
        <v>0.66685726541453105</v>
      </c>
      <c r="EW193" s="52">
        <f t="shared" ca="1" si="485"/>
        <v>0.61473880148085291</v>
      </c>
      <c r="EX193" s="52">
        <f t="shared" ca="1" si="486"/>
        <v>0.56495157420993847</v>
      </c>
      <c r="EY193" s="52">
        <f t="shared" ca="1" si="487"/>
        <v>0.52367215412231372</v>
      </c>
      <c r="EZ193" s="52">
        <f t="shared" ca="1" si="488"/>
        <v>0.49160454692407274</v>
      </c>
      <c r="FA193" s="52">
        <f t="shared" ca="1" si="489"/>
        <v>0.46434666479410103</v>
      </c>
      <c r="FB193" s="52">
        <f t="shared" ca="1" si="490"/>
        <v>0.44403037192057704</v>
      </c>
      <c r="FC193" s="52">
        <f t="shared" ca="1" si="491"/>
        <v>0.40197325662512595</v>
      </c>
      <c r="FD193" s="52">
        <f t="shared" ca="1" si="492"/>
        <v>0.38463693269646704</v>
      </c>
      <c r="FE193" s="52">
        <f t="shared" ca="1" si="493"/>
        <v>0.39521844282669294</v>
      </c>
      <c r="FF193" s="52">
        <f t="shared" ca="1" si="494"/>
        <v>0.43441575896834173</v>
      </c>
      <c r="FG193" s="52">
        <f t="shared" ca="1" si="495"/>
        <v>0.4955845825285311</v>
      </c>
      <c r="FH193" s="52">
        <f t="shared" ca="1" si="496"/>
        <v>0.56254583554911264</v>
      </c>
      <c r="FI193" s="52">
        <f t="shared" ca="1" si="497"/>
        <v>0.62925121466221734</v>
      </c>
      <c r="FK193" s="52">
        <f t="shared" ca="1" si="498"/>
        <v>0.98053608472141707</v>
      </c>
      <c r="FL193" s="59">
        <f t="shared" ca="1" si="499"/>
        <v>12</v>
      </c>
      <c r="FM193" s="59" t="str">
        <f t="shared" ca="1" si="500"/>
        <v>Slope</v>
      </c>
      <c r="FN193" s="52">
        <f t="shared" ca="1" si="501"/>
        <v>0.6333333333333333</v>
      </c>
      <c r="FP193" s="52">
        <f t="shared" ca="1" si="502"/>
        <v>0.53585715132700984</v>
      </c>
      <c r="FQ193" s="52">
        <f t="shared" ca="1" si="503"/>
        <v>0.51886637813497383</v>
      </c>
      <c r="FR193" s="52">
        <f t="shared" ca="1" si="504"/>
        <v>0.49466764703405275</v>
      </c>
      <c r="FS193" s="52">
        <f t="shared" ca="1" si="505"/>
        <v>0.47670572524899263</v>
      </c>
      <c r="FT193" s="52">
        <f t="shared" ca="1" si="506"/>
        <v>0.4661204210657347</v>
      </c>
      <c r="FU193" s="52">
        <f t="shared" ca="1" si="507"/>
        <v>0.46412978026056839</v>
      </c>
      <c r="FV193" s="52">
        <f t="shared" ca="1" si="508"/>
        <v>0.46880044798415743</v>
      </c>
      <c r="FW193" s="52">
        <f t="shared" ca="1" si="509"/>
        <v>0.47809319313065402</v>
      </c>
      <c r="FX193" s="52">
        <f t="shared" ca="1" si="510"/>
        <v>0.4919545800821904</v>
      </c>
      <c r="FY193" s="52">
        <f t="shared" ca="1" si="511"/>
        <v>0.5088631154003358</v>
      </c>
      <c r="FZ193" s="52">
        <f t="shared" ca="1" si="512"/>
        <v>0.52545998968750407</v>
      </c>
      <c r="GA193" s="52">
        <f t="shared" ca="1" si="513"/>
        <v>0.53902694569657572</v>
      </c>
      <c r="GB193" s="52">
        <f t="shared" ca="1" si="514"/>
        <v>0.53795647268491675</v>
      </c>
      <c r="GC193" s="52">
        <f t="shared" ca="1" si="515"/>
        <v>0.50349462925666133</v>
      </c>
      <c r="GD193" s="52">
        <f t="shared" ca="1" si="516"/>
        <v>0.4698525081190475</v>
      </c>
      <c r="GE193" s="52">
        <f t="shared" ca="1" si="517"/>
        <v>0.43778399844286087</v>
      </c>
      <c r="GF193" s="52">
        <f t="shared" ca="1" si="518"/>
        <v>0.40727597153900186</v>
      </c>
      <c r="GG193" s="52">
        <f t="shared" ca="1" si="519"/>
        <v>0.37784131069373256</v>
      </c>
      <c r="GH193" s="52">
        <f t="shared" ca="1" si="520"/>
        <v>0.3493573782713954</v>
      </c>
      <c r="GI193" s="52">
        <f t="shared" ca="1" si="521"/>
        <v>0.32165052473664613</v>
      </c>
      <c r="GJ193" s="52">
        <f t="shared" ca="1" si="522"/>
        <v>0.2967796069296601</v>
      </c>
      <c r="GK193" s="52">
        <f t="shared" ca="1" si="523"/>
        <v>0.27497929341913535</v>
      </c>
      <c r="GL193" s="52">
        <f t="shared" ca="1" si="524"/>
        <v>0.25478222159803365</v>
      </c>
      <c r="GM193" s="52">
        <f t="shared" ca="1" si="525"/>
        <v>0.23689901286241458</v>
      </c>
      <c r="GN193" s="52">
        <f t="shared" ca="1" si="526"/>
        <v>0.21176886331948638</v>
      </c>
      <c r="GO193" s="52">
        <f t="shared" ca="1" si="527"/>
        <v>0.194878977565489</v>
      </c>
      <c r="GP193" s="52">
        <f t="shared" ca="1" si="528"/>
        <v>0.1872950364977865</v>
      </c>
      <c r="GQ193" s="52">
        <f t="shared" ca="1" si="529"/>
        <v>0.18924969743389167</v>
      </c>
      <c r="GR193" s="52">
        <f t="shared" ca="1" si="530"/>
        <v>0.19852819417617701</v>
      </c>
      <c r="GS193" s="52">
        <f t="shared" ca="1" si="531"/>
        <v>0.2097375007385931</v>
      </c>
      <c r="GT193" s="52">
        <f t="shared" ca="1" si="532"/>
        <v>0.22086151599851686</v>
      </c>
      <c r="GV193" s="52">
        <f t="shared" ca="1" si="533"/>
        <v>0.53902694569657572</v>
      </c>
      <c r="GW193" s="59">
        <f t="shared" ca="1" si="534"/>
        <v>11</v>
      </c>
      <c r="GX193" s="52">
        <f t="shared" ca="1" si="535"/>
        <v>0.95041417042306064</v>
      </c>
      <c r="GY193" s="52" t="str">
        <f t="shared" ca="1" si="536"/>
        <v>Slope</v>
      </c>
      <c r="GZ193" s="52">
        <f t="shared" ca="1" si="537"/>
        <v>0.66666666666666674</v>
      </c>
      <c r="HB193" s="58">
        <f t="shared" si="538"/>
        <v>3.1458842754364003E-2</v>
      </c>
      <c r="HC193" s="58"/>
      <c r="HE193" s="52">
        <f t="shared" si="539"/>
        <v>0.84427872836589812</v>
      </c>
      <c r="HF193" s="52">
        <f t="shared" si="540"/>
        <v>0</v>
      </c>
      <c r="HH193" s="52">
        <f t="shared" ca="1" si="541"/>
        <v>0.95041417042306064</v>
      </c>
      <c r="HI193" s="52" t="str">
        <f t="shared" ca="1" si="542"/>
        <v>Slope</v>
      </c>
      <c r="HJ193" s="59">
        <f t="shared" ca="1" si="543"/>
        <v>2</v>
      </c>
      <c r="HK193" s="52">
        <f t="shared" ca="1" si="544"/>
        <v>0.66666666666666674</v>
      </c>
      <c r="HL193" s="52">
        <f t="shared" si="545"/>
        <v>0</v>
      </c>
      <c r="HM193" s="52">
        <f t="shared" si="546"/>
        <v>20</v>
      </c>
      <c r="HN193" s="52">
        <f t="shared" si="547"/>
        <v>-20</v>
      </c>
      <c r="HP193" s="52">
        <f t="shared" si="550"/>
        <v>1.2988090515136507E-4</v>
      </c>
      <c r="HR193" s="52">
        <f t="shared" si="548"/>
        <v>2.0125979264090885E-4</v>
      </c>
      <c r="HS193">
        <f t="shared" si="549"/>
        <v>2.4498347538582451E-3</v>
      </c>
    </row>
    <row r="194" spans="1:227" x14ac:dyDescent="0.2">
      <c r="A194" s="45">
        <v>156</v>
      </c>
      <c r="B194" s="35">
        <f t="shared" si="391"/>
        <v>1.7939814814814801E-2</v>
      </c>
      <c r="C194" s="28">
        <v>-3.1458842754364</v>
      </c>
      <c r="D194" s="95">
        <v>0</v>
      </c>
      <c r="E194" s="95">
        <v>999999</v>
      </c>
      <c r="F194" s="37">
        <f t="shared" si="379"/>
        <v>166666.5</v>
      </c>
      <c r="G194" s="38">
        <f t="shared" si="382"/>
        <v>0</v>
      </c>
      <c r="H194" s="102">
        <v>20</v>
      </c>
      <c r="I194" s="102">
        <v>2000</v>
      </c>
      <c r="J194" s="28">
        <v>-2.1586841344833401</v>
      </c>
      <c r="K194" s="126">
        <f t="shared" si="383"/>
        <v>-2.1586841344833404E-2</v>
      </c>
      <c r="L194" s="30">
        <f t="shared" si="380"/>
        <v>-2.1586841344833404E-2</v>
      </c>
      <c r="M194" s="101">
        <f t="shared" si="381"/>
        <v>-3.1458842754364</v>
      </c>
      <c r="N194" s="103">
        <f t="shared" si="392"/>
        <v>4.9360007047653007E-4</v>
      </c>
      <c r="AD194" s="52">
        <f t="shared" ca="1" si="393"/>
        <v>0.97634816337267627</v>
      </c>
      <c r="AE194" s="52">
        <f t="shared" ca="1" si="393"/>
        <v>0.99999999999999978</v>
      </c>
      <c r="AF194" s="52">
        <f t="shared" ca="1" si="393"/>
        <v>0.97537385560761936</v>
      </c>
      <c r="AG194" s="52">
        <f t="shared" ca="1" si="393"/>
        <v>0.91092990173470867</v>
      </c>
      <c r="AH194" s="52">
        <f t="shared" ca="1" si="394"/>
        <v>0.81230966041296249</v>
      </c>
      <c r="AI194" s="52">
        <f t="shared" ca="1" si="394"/>
        <v>0.68503845106156103</v>
      </c>
      <c r="AJ194" s="52">
        <f t="shared" ca="1" si="394"/>
        <v>0.54327956161794355</v>
      </c>
      <c r="AK194" s="52">
        <f t="shared" ca="1" si="394"/>
        <v>0.38950285725537237</v>
      </c>
      <c r="AL194" s="52">
        <f t="shared" ca="1" si="395"/>
        <v>0.21993509298529718</v>
      </c>
      <c r="AM194" s="52">
        <f t="shared" ca="1" si="395"/>
        <v>4.0765879381150914E-2</v>
      </c>
      <c r="AN194" s="52">
        <f t="shared" ca="1" si="395"/>
        <v>-0.13318319117167596</v>
      </c>
      <c r="AO194" s="52">
        <f t="shared" ca="1" si="395"/>
        <v>-0.29113700132819215</v>
      </c>
      <c r="AP194" s="52">
        <f t="shared" ca="1" si="396"/>
        <v>-0.43224161804034927</v>
      </c>
      <c r="AQ194" s="52">
        <f t="shared" ca="1" si="396"/>
        <v>-0.55170075145554254</v>
      </c>
      <c r="AR194" s="52">
        <f t="shared" ca="1" si="396"/>
        <v>-0.6474545513323362</v>
      </c>
      <c r="AS194" s="52">
        <f t="shared" ca="1" si="396"/>
        <v>-0.72279642600669414</v>
      </c>
      <c r="AT194" s="52">
        <f t="shared" ca="1" si="387"/>
        <v>-0.78262912980958499</v>
      </c>
      <c r="AU194" s="52">
        <f t="shared" ca="1" si="387"/>
        <v>-0.82838157279103286</v>
      </c>
      <c r="AV194" s="52">
        <f t="shared" ca="1" si="387"/>
        <v>-0.85887472155939837</v>
      </c>
      <c r="AW194" s="52">
        <f t="shared" ca="1" si="387"/>
        <v>-0.8738829563501308</v>
      </c>
      <c r="AX194" s="52">
        <f t="shared" ca="1" si="388"/>
        <v>-0.87614957633503987</v>
      </c>
      <c r="AY194" s="52">
        <f t="shared" ca="1" si="388"/>
        <v>-0.8654624757345748</v>
      </c>
      <c r="AZ194" s="52">
        <f t="shared" ca="1" si="388"/>
        <v>-0.84100967023012618</v>
      </c>
      <c r="BA194" s="52">
        <f t="shared" ca="1" si="388"/>
        <v>-0.8031609468566635</v>
      </c>
      <c r="BB194" s="52">
        <f t="shared" ca="1" si="389"/>
        <v>-0.77058399822229762</v>
      </c>
      <c r="BC194" s="52">
        <f t="shared" ca="1" si="389"/>
        <v>-0.73634444501443408</v>
      </c>
      <c r="BD194" s="52">
        <f t="shared" ca="1" si="389"/>
        <v>-0.68632337517526687</v>
      </c>
      <c r="BE194" s="52">
        <f t="shared" ca="1" si="389"/>
        <v>-0.60930778148682796</v>
      </c>
      <c r="BF194" s="52">
        <f t="shared" ca="1" si="390"/>
        <v>-0.51896019531488491</v>
      </c>
      <c r="BG194" s="52">
        <f t="shared" ca="1" si="390"/>
        <v>-0.43393516117280018</v>
      </c>
      <c r="BH194" s="52">
        <f t="shared" ca="1" si="390"/>
        <v>-0.37099599433531971</v>
      </c>
      <c r="BJ194" s="52">
        <f t="shared" si="397"/>
        <v>-1.07934206724167E-3</v>
      </c>
      <c r="BK194" s="52">
        <f t="shared" si="398"/>
        <v>-4.8288553690297486E-3</v>
      </c>
      <c r="BL194" s="52">
        <f t="shared" si="399"/>
        <v>-2.4144276845148744E-4</v>
      </c>
      <c r="BM194" s="52">
        <f t="shared" si="400"/>
        <v>-2.4144276845148744E-4</v>
      </c>
      <c r="BN194" s="52">
        <f t="shared" si="401"/>
        <v>0</v>
      </c>
      <c r="BO194" s="52">
        <f t="shared" si="402"/>
        <v>0</v>
      </c>
      <c r="BP194" s="52">
        <f t="shared" si="403"/>
        <v>2.4986596181491797E-3</v>
      </c>
      <c r="BQ194" s="52">
        <f t="shared" si="404"/>
        <v>0.05</v>
      </c>
      <c r="BS194" s="52">
        <f t="shared" ca="1" si="405"/>
        <v>-0.44362267693354507</v>
      </c>
      <c r="BT194" s="52">
        <f t="shared" ca="1" si="406"/>
        <v>-0.48288553690297498</v>
      </c>
      <c r="BU194" s="52">
        <f t="shared" ca="1" si="407"/>
        <v>-0.50343796892482218</v>
      </c>
      <c r="BV194" s="52">
        <f t="shared" ca="1" si="408"/>
        <v>-0.50186054814126269</v>
      </c>
      <c r="BW194" s="52">
        <f t="shared" ca="1" si="409"/>
        <v>-0.47449913722342807</v>
      </c>
      <c r="BX194" s="52">
        <f t="shared" ca="1" si="410"/>
        <v>-0.42715380071932768</v>
      </c>
      <c r="BY194" s="52">
        <f t="shared" ca="1" si="411"/>
        <v>-0.36594223194650483</v>
      </c>
      <c r="BZ194" s="52">
        <f t="shared" ca="1" si="412"/>
        <v>-0.29102473775856214</v>
      </c>
      <c r="CA194" s="52">
        <f t="shared" ca="1" si="413"/>
        <v>-0.20696579847079269</v>
      </c>
      <c r="CB194" s="52">
        <f t="shared" ca="1" si="414"/>
        <v>-0.12384184227595427</v>
      </c>
      <c r="CC194" s="52">
        <f t="shared" ca="1" si="415"/>
        <v>-4.9807640915406175E-2</v>
      </c>
      <c r="CD194" s="52">
        <f t="shared" ca="1" si="416"/>
        <v>1.9242103940116211E-2</v>
      </c>
      <c r="CE194" s="52">
        <f t="shared" ca="1" si="417"/>
        <v>8.9294300891549064E-2</v>
      </c>
      <c r="CF194" s="52">
        <f t="shared" ca="1" si="418"/>
        <v>0.15688733097105731</v>
      </c>
      <c r="CG194" s="52">
        <f t="shared" ca="1" si="419"/>
        <v>0.21975952666628379</v>
      </c>
      <c r="CH194" s="52">
        <f t="shared" ca="1" si="420"/>
        <v>0.27795027404452766</v>
      </c>
      <c r="CI194" s="52">
        <f t="shared" ca="1" si="421"/>
        <v>0.33292092324700212</v>
      </c>
      <c r="CJ194" s="52">
        <f t="shared" ca="1" si="422"/>
        <v>0.38503938718068031</v>
      </c>
      <c r="CK194" s="52">
        <f t="shared" ca="1" si="423"/>
        <v>0.43482661445159476</v>
      </c>
      <c r="CL194" s="52">
        <f t="shared" ca="1" si="424"/>
        <v>0.47610603453921946</v>
      </c>
      <c r="CM194" s="52">
        <f t="shared" ca="1" si="425"/>
        <v>0.50817364173746049</v>
      </c>
      <c r="CN194" s="52">
        <f t="shared" ca="1" si="426"/>
        <v>0.5354315238674322</v>
      </c>
      <c r="CO194" s="52">
        <f t="shared" ca="1" si="427"/>
        <v>0.55574781674095619</v>
      </c>
      <c r="CP194" s="52">
        <f t="shared" ca="1" si="428"/>
        <v>0.59780493203640728</v>
      </c>
      <c r="CQ194" s="52">
        <f t="shared" ca="1" si="429"/>
        <v>0.61514125596506619</v>
      </c>
      <c r="CR194" s="52">
        <f t="shared" ca="1" si="430"/>
        <v>0.60455974583484029</v>
      </c>
      <c r="CS194" s="52">
        <f t="shared" ca="1" si="431"/>
        <v>0.5653624296931915</v>
      </c>
      <c r="CT194" s="52">
        <f t="shared" ca="1" si="432"/>
        <v>0.50419360613300213</v>
      </c>
      <c r="CU194" s="52">
        <f t="shared" ca="1" si="433"/>
        <v>0.43723235311242054</v>
      </c>
      <c r="CV194" s="52">
        <f t="shared" ca="1" si="434"/>
        <v>0.37052697399931595</v>
      </c>
      <c r="CW194" s="52">
        <f t="shared" ca="1" si="435"/>
        <v>0.31175837321432254</v>
      </c>
      <c r="CY194" s="51" t="str">
        <f t="shared" ca="1" si="436"/>
        <v>Slope</v>
      </c>
      <c r="CZ194" s="51" t="str">
        <f t="shared" ca="1" si="437"/>
        <v>Slope</v>
      </c>
      <c r="DA194" s="51" t="str">
        <f t="shared" ca="1" si="438"/>
        <v>Slope</v>
      </c>
      <c r="DB194" s="51" t="str">
        <f t="shared" ca="1" si="439"/>
        <v>Slope</v>
      </c>
      <c r="DC194" s="51" t="str">
        <f t="shared" ca="1" si="440"/>
        <v>Slope</v>
      </c>
      <c r="DD194" s="51" t="str">
        <f t="shared" ca="1" si="441"/>
        <v>Slope</v>
      </c>
      <c r="DE194" s="51" t="str">
        <f t="shared" ca="1" si="442"/>
        <v>Slope</v>
      </c>
      <c r="DF194" s="51" t="str">
        <f t="shared" ca="1" si="443"/>
        <v>Slope</v>
      </c>
      <c r="DG194" s="51" t="str">
        <f t="shared" ca="1" si="444"/>
        <v>Slope</v>
      </c>
      <c r="DH194" s="51" t="str">
        <f t="shared" ca="1" si="445"/>
        <v>Slope</v>
      </c>
      <c r="DI194" s="51" t="str">
        <f t="shared" ca="1" si="446"/>
        <v>Slope</v>
      </c>
      <c r="DJ194" s="51" t="str">
        <f t="shared" ca="1" si="447"/>
        <v>Slope</v>
      </c>
      <c r="DK194" s="51" t="str">
        <f t="shared" ca="1" si="448"/>
        <v>Slope</v>
      </c>
      <c r="DL194" s="51" t="str">
        <f t="shared" ca="1" si="449"/>
        <v>Slope</v>
      </c>
      <c r="DM194" s="51" t="str">
        <f t="shared" ca="1" si="450"/>
        <v>Slope</v>
      </c>
      <c r="DN194" s="51" t="str">
        <f t="shared" ca="1" si="451"/>
        <v>Slope</v>
      </c>
      <c r="DO194" s="51" t="str">
        <f t="shared" ca="1" si="452"/>
        <v>Slope</v>
      </c>
      <c r="DP194" s="51" t="str">
        <f t="shared" ca="1" si="453"/>
        <v>Slope</v>
      </c>
      <c r="DQ194" s="51" t="str">
        <f t="shared" ca="1" si="454"/>
        <v>Slope</v>
      </c>
      <c r="DR194" s="51" t="str">
        <f t="shared" ca="1" si="455"/>
        <v>Slope</v>
      </c>
      <c r="DS194" s="51" t="str">
        <f t="shared" ca="1" si="456"/>
        <v>Slope</v>
      </c>
      <c r="DT194" s="51" t="str">
        <f t="shared" ca="1" si="457"/>
        <v>Slope</v>
      </c>
      <c r="DU194" s="51" t="str">
        <f t="shared" ca="1" si="458"/>
        <v>Slope</v>
      </c>
      <c r="DV194" s="51" t="str">
        <f t="shared" ca="1" si="459"/>
        <v>Slope</v>
      </c>
      <c r="DW194" s="51" t="str">
        <f t="shared" ca="1" si="460"/>
        <v>Slope</v>
      </c>
      <c r="DX194" s="51" t="str">
        <f t="shared" ca="1" si="461"/>
        <v>Slope</v>
      </c>
      <c r="DY194" s="51" t="str">
        <f t="shared" ca="1" si="462"/>
        <v>Slope</v>
      </c>
      <c r="DZ194" s="51" t="str">
        <f t="shared" ca="1" si="463"/>
        <v>Slope</v>
      </c>
      <c r="EA194" s="51" t="str">
        <f t="shared" ca="1" si="464"/>
        <v>Slope</v>
      </c>
      <c r="EB194" s="51" t="str">
        <f t="shared" ca="1" si="465"/>
        <v>Slope</v>
      </c>
      <c r="EC194" s="51" t="str">
        <f t="shared" ca="1" si="466"/>
        <v>Slope</v>
      </c>
      <c r="EE194" s="52">
        <f t="shared" ca="1" si="467"/>
        <v>0.55661876583490644</v>
      </c>
      <c r="EF194" s="52">
        <f t="shared" ca="1" si="468"/>
        <v>0.51735590586547653</v>
      </c>
      <c r="EG194" s="52">
        <f t="shared" ca="1" si="469"/>
        <v>0.49680347384362933</v>
      </c>
      <c r="EH194" s="52">
        <f t="shared" ca="1" si="470"/>
        <v>0.49838089462718882</v>
      </c>
      <c r="EI194" s="52">
        <f t="shared" ca="1" si="471"/>
        <v>0.52574230554502344</v>
      </c>
      <c r="EJ194" s="52">
        <f t="shared" ca="1" si="472"/>
        <v>0.57308764204912377</v>
      </c>
      <c r="EK194" s="52">
        <f t="shared" ca="1" si="473"/>
        <v>0.63429921082194674</v>
      </c>
      <c r="EL194" s="52">
        <f t="shared" ca="1" si="474"/>
        <v>0.70921670500988943</v>
      </c>
      <c r="EM194" s="52">
        <f t="shared" ca="1" si="475"/>
        <v>0.79327564429765873</v>
      </c>
      <c r="EN194" s="52">
        <f t="shared" ca="1" si="476"/>
        <v>0.87639960049249721</v>
      </c>
      <c r="EO194" s="52">
        <f t="shared" ca="1" si="477"/>
        <v>0.95043380185304527</v>
      </c>
      <c r="EP194" s="52">
        <f t="shared" ca="1" si="478"/>
        <v>0.98051645329143233</v>
      </c>
      <c r="EQ194" s="52">
        <f t="shared" ca="1" si="479"/>
        <v>0.91046425633999939</v>
      </c>
      <c r="ER194" s="52">
        <f t="shared" ca="1" si="480"/>
        <v>0.84287122626049116</v>
      </c>
      <c r="ES194" s="52">
        <f t="shared" ca="1" si="481"/>
        <v>0.77999903056526476</v>
      </c>
      <c r="ET194" s="52">
        <f t="shared" ca="1" si="482"/>
        <v>0.72180828318702084</v>
      </c>
      <c r="EU194" s="52">
        <f t="shared" ca="1" si="483"/>
        <v>0.66683763398454632</v>
      </c>
      <c r="EV194" s="52">
        <f t="shared" ca="1" si="484"/>
        <v>0.61471917005086818</v>
      </c>
      <c r="EW194" s="52">
        <f t="shared" ca="1" si="485"/>
        <v>0.56493194277995373</v>
      </c>
      <c r="EX194" s="52">
        <f t="shared" ca="1" si="486"/>
        <v>0.52365252269232898</v>
      </c>
      <c r="EY194" s="52">
        <f t="shared" ca="1" si="487"/>
        <v>0.491584915494088</v>
      </c>
      <c r="EZ194" s="52">
        <f t="shared" ca="1" si="488"/>
        <v>0.46432703336411629</v>
      </c>
      <c r="FA194" s="52">
        <f t="shared" ca="1" si="489"/>
        <v>0.4440107404905923</v>
      </c>
      <c r="FB194" s="52">
        <f t="shared" ca="1" si="490"/>
        <v>0.40195362519514122</v>
      </c>
      <c r="FC194" s="52">
        <f t="shared" ca="1" si="491"/>
        <v>0.3846173012664823</v>
      </c>
      <c r="FD194" s="52">
        <f t="shared" ca="1" si="492"/>
        <v>0.39519881139670821</v>
      </c>
      <c r="FE194" s="52">
        <f t="shared" ca="1" si="493"/>
        <v>0.43439612753835699</v>
      </c>
      <c r="FF194" s="52">
        <f t="shared" ca="1" si="494"/>
        <v>0.49556495109854637</v>
      </c>
      <c r="FG194" s="52">
        <f t="shared" ca="1" si="495"/>
        <v>0.5625262041191279</v>
      </c>
      <c r="FH194" s="52">
        <f t="shared" ca="1" si="496"/>
        <v>0.62923158323223261</v>
      </c>
      <c r="FI194" s="52">
        <f t="shared" ca="1" si="497"/>
        <v>0.68800018401722596</v>
      </c>
      <c r="FK194" s="52">
        <f t="shared" ca="1" si="498"/>
        <v>0.98051645329143233</v>
      </c>
      <c r="FL194" s="59">
        <f t="shared" ca="1" si="499"/>
        <v>11</v>
      </c>
      <c r="FM194" s="59" t="str">
        <f t="shared" ca="1" si="500"/>
        <v>Slope</v>
      </c>
      <c r="FN194" s="52">
        <f t="shared" ca="1" si="501"/>
        <v>0.66666666666666674</v>
      </c>
      <c r="FP194" s="52">
        <f t="shared" ca="1" si="502"/>
        <v>0.51887292194496881</v>
      </c>
      <c r="FQ194" s="52">
        <f t="shared" ca="1" si="503"/>
        <v>0.50578530195515881</v>
      </c>
      <c r="FR194" s="52">
        <f t="shared" ca="1" si="504"/>
        <v>0.48782338017009863</v>
      </c>
      <c r="FS194" s="52">
        <f t="shared" ca="1" si="505"/>
        <v>0.4772380759868407</v>
      </c>
      <c r="FT194" s="52">
        <f t="shared" ca="1" si="506"/>
        <v>0.47524743518167445</v>
      </c>
      <c r="FU194" s="52">
        <f t="shared" ca="1" si="507"/>
        <v>0.47991810290526343</v>
      </c>
      <c r="FV194" s="52">
        <f t="shared" ca="1" si="508"/>
        <v>0.48921084805176002</v>
      </c>
      <c r="FW194" s="52">
        <f t="shared" ca="1" si="509"/>
        <v>0.50307223500329645</v>
      </c>
      <c r="FX194" s="52">
        <f t="shared" ca="1" si="510"/>
        <v>0.51998077032144174</v>
      </c>
      <c r="FY194" s="52">
        <f t="shared" ca="1" si="511"/>
        <v>0.53657764460861013</v>
      </c>
      <c r="FZ194" s="52">
        <f t="shared" ca="1" si="512"/>
        <v>0.55014460061768167</v>
      </c>
      <c r="GA194" s="52">
        <f t="shared" ca="1" si="513"/>
        <v>0.54906103998603295</v>
      </c>
      <c r="GB194" s="52">
        <f t="shared" ca="1" si="514"/>
        <v>0.51459919655777753</v>
      </c>
      <c r="GC194" s="52">
        <f t="shared" ca="1" si="515"/>
        <v>0.48095707542016364</v>
      </c>
      <c r="GD194" s="52">
        <f t="shared" ca="1" si="516"/>
        <v>0.44888856574397712</v>
      </c>
      <c r="GE194" s="52">
        <f t="shared" ca="1" si="517"/>
        <v>0.41838053884011805</v>
      </c>
      <c r="GF194" s="52">
        <f t="shared" ca="1" si="518"/>
        <v>0.38894587799484875</v>
      </c>
      <c r="GG194" s="52">
        <f t="shared" ca="1" si="519"/>
        <v>0.3604619455725116</v>
      </c>
      <c r="GH194" s="52">
        <f t="shared" ca="1" si="520"/>
        <v>0.33275509203776232</v>
      </c>
      <c r="GI194" s="52">
        <f t="shared" ca="1" si="521"/>
        <v>0.3078841742307763</v>
      </c>
      <c r="GJ194" s="52">
        <f t="shared" ca="1" si="522"/>
        <v>0.28608386072025155</v>
      </c>
      <c r="GK194" s="52">
        <f t="shared" ca="1" si="523"/>
        <v>0.26588678889914985</v>
      </c>
      <c r="GL194" s="52">
        <f t="shared" ca="1" si="524"/>
        <v>0.24800358016353077</v>
      </c>
      <c r="GM194" s="52">
        <f t="shared" ca="1" si="525"/>
        <v>0.22287343062060264</v>
      </c>
      <c r="GN194" s="52">
        <f t="shared" ca="1" si="526"/>
        <v>0.20598354486660517</v>
      </c>
      <c r="GO194" s="52">
        <f t="shared" ca="1" si="527"/>
        <v>0.1983996037989027</v>
      </c>
      <c r="GP194" s="52">
        <f t="shared" ca="1" si="528"/>
        <v>0.20035426473500784</v>
      </c>
      <c r="GQ194" s="52">
        <f t="shared" ca="1" si="529"/>
        <v>0.20963276147729321</v>
      </c>
      <c r="GR194" s="52">
        <f t="shared" ca="1" si="530"/>
        <v>0.22084206803970929</v>
      </c>
      <c r="GS194" s="52">
        <f t="shared" ca="1" si="531"/>
        <v>0.23196608329963309</v>
      </c>
      <c r="GT194" s="52">
        <f t="shared" ca="1" si="532"/>
        <v>0.24044450578351975</v>
      </c>
      <c r="GV194" s="52">
        <f t="shared" ca="1" si="533"/>
        <v>0.55014460061768167</v>
      </c>
      <c r="GW194" s="59">
        <f t="shared" ca="1" si="534"/>
        <v>10</v>
      </c>
      <c r="GX194" s="52">
        <f t="shared" ca="1" si="535"/>
        <v>0.95043380185304527</v>
      </c>
      <c r="GY194" s="52" t="str">
        <f t="shared" ca="1" si="536"/>
        <v>Slope</v>
      </c>
      <c r="GZ194" s="52">
        <f t="shared" ca="1" si="537"/>
        <v>0.7</v>
      </c>
      <c r="HB194" s="58">
        <f t="shared" si="538"/>
        <v>2.1586841344833404E-2</v>
      </c>
      <c r="HC194" s="58"/>
      <c r="HE194" s="52">
        <f t="shared" si="539"/>
        <v>0.89314513534307471</v>
      </c>
      <c r="HF194" s="52">
        <f t="shared" si="540"/>
        <v>0</v>
      </c>
      <c r="HH194" s="52">
        <f t="shared" ca="1" si="541"/>
        <v>0.95043380185304527</v>
      </c>
      <c r="HI194" s="52" t="str">
        <f t="shared" ca="1" si="542"/>
        <v>Slope</v>
      </c>
      <c r="HJ194" s="59">
        <f t="shared" ca="1" si="543"/>
        <v>2</v>
      </c>
      <c r="HK194" s="52">
        <f t="shared" ca="1" si="544"/>
        <v>0.7</v>
      </c>
      <c r="HL194" s="52">
        <f t="shared" si="545"/>
        <v>0</v>
      </c>
      <c r="HM194" s="52">
        <f t="shared" si="546"/>
        <v>20</v>
      </c>
      <c r="HN194" s="52">
        <f t="shared" si="547"/>
        <v>-20</v>
      </c>
      <c r="HP194" s="52">
        <f t="shared" si="550"/>
        <v>4.9360007047653007E-4</v>
      </c>
      <c r="HR194" s="52">
        <f t="shared" si="548"/>
        <v>1.9428256916923219E-4</v>
      </c>
      <c r="HS194">
        <f t="shared" si="549"/>
        <v>2.4986596181491797E-3</v>
      </c>
    </row>
    <row r="195" spans="1:227" x14ac:dyDescent="0.2">
      <c r="A195" s="45">
        <v>157</v>
      </c>
      <c r="B195" s="35">
        <f t="shared" si="391"/>
        <v>1.805555555555554E-2</v>
      </c>
      <c r="C195" s="28">
        <v>-2.1586841344833401</v>
      </c>
      <c r="D195" s="95">
        <v>0</v>
      </c>
      <c r="E195" s="95">
        <v>999999</v>
      </c>
      <c r="F195" s="37">
        <f t="shared" si="379"/>
        <v>166666.5</v>
      </c>
      <c r="G195" s="38">
        <f t="shared" si="382"/>
        <v>0</v>
      </c>
      <c r="H195" s="102">
        <v>20</v>
      </c>
      <c r="I195" s="102">
        <v>2000</v>
      </c>
      <c r="J195" s="28">
        <v>-0.40509667247533798</v>
      </c>
      <c r="K195" s="126">
        <f t="shared" si="383"/>
        <v>-4.0509667247533802E-3</v>
      </c>
      <c r="L195" s="30">
        <f t="shared" si="380"/>
        <v>-4.0509667247533802E-3</v>
      </c>
      <c r="M195" s="101">
        <f t="shared" si="381"/>
        <v>-2.1586841344833401</v>
      </c>
      <c r="N195" s="103">
        <f t="shared" si="392"/>
        <v>8.7679373100400099E-4</v>
      </c>
      <c r="AD195" s="52">
        <f t="shared" ca="1" si="393"/>
        <v>0.97537385560761958</v>
      </c>
      <c r="AE195" s="52">
        <f t="shared" ca="1" si="393"/>
        <v>1.0000000000000002</v>
      </c>
      <c r="AF195" s="52">
        <f t="shared" ca="1" si="393"/>
        <v>0.97604794659633598</v>
      </c>
      <c r="AG195" s="52">
        <f t="shared" ca="1" si="393"/>
        <v>0.90751884383920556</v>
      </c>
      <c r="AH195" s="52">
        <f t="shared" ca="1" si="394"/>
        <v>0.80366100291826259</v>
      </c>
      <c r="AI195" s="52">
        <f t="shared" ca="1" si="394"/>
        <v>0.67991563611163053</v>
      </c>
      <c r="AJ195" s="52">
        <f t="shared" ca="1" si="394"/>
        <v>0.53676363573451824</v>
      </c>
      <c r="AK195" s="52">
        <f t="shared" ca="1" si="394"/>
        <v>0.36912726829738512</v>
      </c>
      <c r="AL195" s="52">
        <f t="shared" ca="1" si="395"/>
        <v>0.18377126920977307</v>
      </c>
      <c r="AM195" s="52">
        <f t="shared" ca="1" si="395"/>
        <v>1.0884521641057461E-3</v>
      </c>
      <c r="AN195" s="52">
        <f t="shared" ca="1" si="395"/>
        <v>-0.16597448010104882</v>
      </c>
      <c r="AO195" s="52">
        <f t="shared" ca="1" si="395"/>
        <v>-0.31887765512304606</v>
      </c>
      <c r="AP195" s="52">
        <f t="shared" ca="1" si="396"/>
        <v>-0.45456159997292955</v>
      </c>
      <c r="AQ195" s="52">
        <f t="shared" ca="1" si="396"/>
        <v>-0.5681200754435799</v>
      </c>
      <c r="AR195" s="52">
        <f t="shared" ca="1" si="396"/>
        <v>-0.65894896933745317</v>
      </c>
      <c r="AS195" s="52">
        <f t="shared" ca="1" si="396"/>
        <v>-0.73101591970794366</v>
      </c>
      <c r="AT195" s="52">
        <f t="shared" ca="1" si="387"/>
        <v>-0.78847587707305089</v>
      </c>
      <c r="AU195" s="52">
        <f t="shared" ca="1" si="387"/>
        <v>-0.83266175473276771</v>
      </c>
      <c r="AV195" s="52">
        <f t="shared" ca="1" si="387"/>
        <v>-0.86079208427543663</v>
      </c>
      <c r="AW195" s="52">
        <f t="shared" ca="1" si="387"/>
        <v>-0.87537179827272193</v>
      </c>
      <c r="AX195" s="52">
        <f t="shared" ca="1" si="388"/>
        <v>-0.8782124472320969</v>
      </c>
      <c r="AY195" s="52">
        <f t="shared" ca="1" si="388"/>
        <v>-0.86901089579013813</v>
      </c>
      <c r="AZ195" s="52">
        <f t="shared" ca="1" si="388"/>
        <v>-0.83669659887896819</v>
      </c>
      <c r="BA195" s="52">
        <f t="shared" ca="1" si="388"/>
        <v>-0.81287556671739547</v>
      </c>
      <c r="BB195" s="52">
        <f t="shared" ca="1" si="389"/>
        <v>-0.79123933564592075</v>
      </c>
      <c r="BC195" s="52">
        <f t="shared" ca="1" si="389"/>
        <v>-0.76508563786806894</v>
      </c>
      <c r="BD195" s="52">
        <f t="shared" ca="1" si="389"/>
        <v>-0.71604677954354512</v>
      </c>
      <c r="BE195" s="52">
        <f t="shared" ca="1" si="389"/>
        <v>-0.64684203970623</v>
      </c>
      <c r="BF195" s="52">
        <f t="shared" ca="1" si="390"/>
        <v>-0.56927865555805801</v>
      </c>
      <c r="BG195" s="52">
        <f t="shared" ca="1" si="390"/>
        <v>-0.50189560129986144</v>
      </c>
      <c r="BH195" s="52">
        <f t="shared" ca="1" si="390"/>
        <v>-0.44260718117928738</v>
      </c>
      <c r="BJ195" s="52">
        <f t="shared" si="397"/>
        <v>-2.0254833623766899E-4</v>
      </c>
      <c r="BK195" s="52">
        <f t="shared" si="398"/>
        <v>-5.0343796892482213E-3</v>
      </c>
      <c r="BL195" s="52">
        <f t="shared" si="399"/>
        <v>-2.5171898446241101E-4</v>
      </c>
      <c r="BM195" s="52">
        <f t="shared" si="400"/>
        <v>-2.5171898446241101E-4</v>
      </c>
      <c r="BN195" s="52">
        <f t="shared" si="401"/>
        <v>0</v>
      </c>
      <c r="BO195" s="52">
        <f t="shared" si="402"/>
        <v>0</v>
      </c>
      <c r="BP195" s="52">
        <f t="shared" si="403"/>
        <v>2.5197899472208423E-3</v>
      </c>
      <c r="BQ195" s="52">
        <f t="shared" si="404"/>
        <v>0.05</v>
      </c>
      <c r="BS195" s="52">
        <f t="shared" ca="1" si="405"/>
        <v>-0.48288553690297498</v>
      </c>
      <c r="BT195" s="52">
        <f t="shared" ca="1" si="406"/>
        <v>-0.50343796892482218</v>
      </c>
      <c r="BU195" s="52">
        <f t="shared" ca="1" si="407"/>
        <v>-0.50186054814126269</v>
      </c>
      <c r="BV195" s="52">
        <f t="shared" ca="1" si="408"/>
        <v>-0.47449913722342807</v>
      </c>
      <c r="BW195" s="52">
        <f t="shared" ca="1" si="409"/>
        <v>-0.42715380071932768</v>
      </c>
      <c r="BX195" s="52">
        <f t="shared" ca="1" si="410"/>
        <v>-0.36594223194650483</v>
      </c>
      <c r="BY195" s="52">
        <f t="shared" ca="1" si="411"/>
        <v>-0.29102473775856214</v>
      </c>
      <c r="BZ195" s="52">
        <f t="shared" ca="1" si="412"/>
        <v>-0.20696579847079269</v>
      </c>
      <c r="CA195" s="52">
        <f t="shared" ca="1" si="413"/>
        <v>-0.12384184227595427</v>
      </c>
      <c r="CB195" s="52">
        <f t="shared" ca="1" si="414"/>
        <v>-4.9807640915406175E-2</v>
      </c>
      <c r="CC195" s="52">
        <f t="shared" ca="1" si="415"/>
        <v>1.9242103940116211E-2</v>
      </c>
      <c r="CD195" s="52">
        <f t="shared" ca="1" si="416"/>
        <v>8.9294300891549064E-2</v>
      </c>
      <c r="CE195" s="52">
        <f t="shared" ca="1" si="417"/>
        <v>0.15688733097105731</v>
      </c>
      <c r="CF195" s="52">
        <f t="shared" ca="1" si="418"/>
        <v>0.21975952666628379</v>
      </c>
      <c r="CG195" s="52">
        <f t="shared" ca="1" si="419"/>
        <v>0.27795027404452766</v>
      </c>
      <c r="CH195" s="52">
        <f t="shared" ca="1" si="420"/>
        <v>0.33292092324700212</v>
      </c>
      <c r="CI195" s="52">
        <f t="shared" ca="1" si="421"/>
        <v>0.38503938718068031</v>
      </c>
      <c r="CJ195" s="52">
        <f t="shared" ca="1" si="422"/>
        <v>0.43482661445159476</v>
      </c>
      <c r="CK195" s="52">
        <f t="shared" ca="1" si="423"/>
        <v>0.47610603453921946</v>
      </c>
      <c r="CL195" s="52">
        <f t="shared" ca="1" si="424"/>
        <v>0.50817364173746049</v>
      </c>
      <c r="CM195" s="52">
        <f t="shared" ca="1" si="425"/>
        <v>0.5354315238674322</v>
      </c>
      <c r="CN195" s="52">
        <f t="shared" ca="1" si="426"/>
        <v>0.55574781674095619</v>
      </c>
      <c r="CO195" s="52">
        <f t="shared" ca="1" si="427"/>
        <v>0.59780493203640728</v>
      </c>
      <c r="CP195" s="52">
        <f t="shared" ca="1" si="428"/>
        <v>0.61514125596506619</v>
      </c>
      <c r="CQ195" s="52">
        <f t="shared" ca="1" si="429"/>
        <v>0.60455974583484029</v>
      </c>
      <c r="CR195" s="52">
        <f t="shared" ca="1" si="430"/>
        <v>0.5653624296931915</v>
      </c>
      <c r="CS195" s="52">
        <f t="shared" ca="1" si="431"/>
        <v>0.50419360613300213</v>
      </c>
      <c r="CT195" s="52">
        <f t="shared" ca="1" si="432"/>
        <v>0.43723235311242054</v>
      </c>
      <c r="CU195" s="52">
        <f t="shared" ca="1" si="433"/>
        <v>0.37052697399931595</v>
      </c>
      <c r="CV195" s="52">
        <f t="shared" ca="1" si="434"/>
        <v>0.31175837321432254</v>
      </c>
      <c r="CW195" s="52">
        <f t="shared" ca="1" si="435"/>
        <v>0.26624326680546584</v>
      </c>
      <c r="CY195" s="51" t="str">
        <f t="shared" ca="1" si="436"/>
        <v>Slope</v>
      </c>
      <c r="CZ195" s="51" t="str">
        <f t="shared" ca="1" si="437"/>
        <v>Slope</v>
      </c>
      <c r="DA195" s="51" t="str">
        <f t="shared" ca="1" si="438"/>
        <v>Slope</v>
      </c>
      <c r="DB195" s="51" t="str">
        <f t="shared" ca="1" si="439"/>
        <v>Slope</v>
      </c>
      <c r="DC195" s="51" t="str">
        <f t="shared" ca="1" si="440"/>
        <v>Slope</v>
      </c>
      <c r="DD195" s="51" t="str">
        <f t="shared" ca="1" si="441"/>
        <v>Slope</v>
      </c>
      <c r="DE195" s="51" t="str">
        <f t="shared" ca="1" si="442"/>
        <v>Slope</v>
      </c>
      <c r="DF195" s="51" t="str">
        <f t="shared" ca="1" si="443"/>
        <v>Slope</v>
      </c>
      <c r="DG195" s="51" t="str">
        <f t="shared" ca="1" si="444"/>
        <v>Slope</v>
      </c>
      <c r="DH195" s="51" t="str">
        <f t="shared" ca="1" si="445"/>
        <v>Slope</v>
      </c>
      <c r="DI195" s="51" t="str">
        <f t="shared" ca="1" si="446"/>
        <v>Slope</v>
      </c>
      <c r="DJ195" s="51" t="str">
        <f t="shared" ca="1" si="447"/>
        <v>Slope</v>
      </c>
      <c r="DK195" s="51" t="str">
        <f t="shared" ca="1" si="448"/>
        <v>Slope</v>
      </c>
      <c r="DL195" s="51" t="str">
        <f t="shared" ca="1" si="449"/>
        <v>Slope</v>
      </c>
      <c r="DM195" s="51" t="str">
        <f t="shared" ca="1" si="450"/>
        <v>Slope</v>
      </c>
      <c r="DN195" s="51" t="str">
        <f t="shared" ca="1" si="451"/>
        <v>Slope</v>
      </c>
      <c r="DO195" s="51" t="str">
        <f t="shared" ca="1" si="452"/>
        <v>Slope</v>
      </c>
      <c r="DP195" s="51" t="str">
        <f t="shared" ca="1" si="453"/>
        <v>Slope</v>
      </c>
      <c r="DQ195" s="51" t="str">
        <f t="shared" ca="1" si="454"/>
        <v>Slope</v>
      </c>
      <c r="DR195" s="51" t="str">
        <f t="shared" ca="1" si="455"/>
        <v>Slope</v>
      </c>
      <c r="DS195" s="51" t="str">
        <f t="shared" ca="1" si="456"/>
        <v>Slope</v>
      </c>
      <c r="DT195" s="51" t="str">
        <f t="shared" ca="1" si="457"/>
        <v>Slope</v>
      </c>
      <c r="DU195" s="51" t="str">
        <f t="shared" ca="1" si="458"/>
        <v>Slope</v>
      </c>
      <c r="DV195" s="51" t="str">
        <f t="shared" ca="1" si="459"/>
        <v>Slope</v>
      </c>
      <c r="DW195" s="51" t="str">
        <f t="shared" ca="1" si="460"/>
        <v>Slope</v>
      </c>
      <c r="DX195" s="51" t="str">
        <f t="shared" ca="1" si="461"/>
        <v>Slope</v>
      </c>
      <c r="DY195" s="51" t="str">
        <f t="shared" ca="1" si="462"/>
        <v>Slope</v>
      </c>
      <c r="DZ195" s="51" t="str">
        <f t="shared" ca="1" si="463"/>
        <v>Slope</v>
      </c>
      <c r="EA195" s="51" t="str">
        <f t="shared" ca="1" si="464"/>
        <v>Slope</v>
      </c>
      <c r="EB195" s="51" t="str">
        <f t="shared" ca="1" si="465"/>
        <v>Slope</v>
      </c>
      <c r="EC195" s="51" t="str">
        <f t="shared" ca="1" si="466"/>
        <v>Slope</v>
      </c>
      <c r="EE195" s="52">
        <f t="shared" ca="1" si="467"/>
        <v>0.51736618208148744</v>
      </c>
      <c r="EF195" s="52">
        <f t="shared" ca="1" si="468"/>
        <v>0.49681375005964024</v>
      </c>
      <c r="EG195" s="52">
        <f t="shared" ca="1" si="469"/>
        <v>0.49839117084319973</v>
      </c>
      <c r="EH195" s="52">
        <f t="shared" ca="1" si="470"/>
        <v>0.52575258176103434</v>
      </c>
      <c r="EI195" s="52">
        <f t="shared" ca="1" si="471"/>
        <v>0.57309791826513479</v>
      </c>
      <c r="EJ195" s="52">
        <f t="shared" ca="1" si="472"/>
        <v>0.63430948703795753</v>
      </c>
      <c r="EK195" s="52">
        <f t="shared" ca="1" si="473"/>
        <v>0.70922698122590022</v>
      </c>
      <c r="EL195" s="52">
        <f t="shared" ca="1" si="474"/>
        <v>0.79328592051366975</v>
      </c>
      <c r="EM195" s="52">
        <f t="shared" ca="1" si="475"/>
        <v>0.87640987670850812</v>
      </c>
      <c r="EN195" s="52">
        <f t="shared" ca="1" si="476"/>
        <v>0.95044407806905629</v>
      </c>
      <c r="EO195" s="52">
        <f t="shared" ca="1" si="477"/>
        <v>0.98050617707542143</v>
      </c>
      <c r="EP195" s="52">
        <f t="shared" ca="1" si="478"/>
        <v>0.91045398012398848</v>
      </c>
      <c r="EQ195" s="52">
        <f t="shared" ca="1" si="479"/>
        <v>0.84286095004448025</v>
      </c>
      <c r="ER195" s="52">
        <f t="shared" ca="1" si="480"/>
        <v>0.77998875434925385</v>
      </c>
      <c r="ES195" s="52">
        <f t="shared" ca="1" si="481"/>
        <v>0.72179800697100993</v>
      </c>
      <c r="ET195" s="52">
        <f t="shared" ca="1" si="482"/>
        <v>0.66682735776853552</v>
      </c>
      <c r="EU195" s="52">
        <f t="shared" ca="1" si="483"/>
        <v>0.61470889383485727</v>
      </c>
      <c r="EV195" s="52">
        <f t="shared" ca="1" si="484"/>
        <v>0.56492166656394283</v>
      </c>
      <c r="EW195" s="52">
        <f t="shared" ca="1" si="485"/>
        <v>0.52364224647631818</v>
      </c>
      <c r="EX195" s="52">
        <f t="shared" ca="1" si="486"/>
        <v>0.4915746392780771</v>
      </c>
      <c r="EY195" s="52">
        <f t="shared" ca="1" si="487"/>
        <v>0.46431675714810539</v>
      </c>
      <c r="EZ195" s="52">
        <f t="shared" ca="1" si="488"/>
        <v>0.4440004642745814</v>
      </c>
      <c r="FA195" s="52">
        <f t="shared" ca="1" si="489"/>
        <v>0.40194334897913031</v>
      </c>
      <c r="FB195" s="52">
        <f t="shared" ca="1" si="490"/>
        <v>0.3846070250504714</v>
      </c>
      <c r="FC195" s="52">
        <f t="shared" ca="1" si="491"/>
        <v>0.3951885351806973</v>
      </c>
      <c r="FD195" s="52">
        <f t="shared" ca="1" si="492"/>
        <v>0.43438585132234608</v>
      </c>
      <c r="FE195" s="52">
        <f t="shared" ca="1" si="493"/>
        <v>0.49555467488253546</v>
      </c>
      <c r="FF195" s="52">
        <f t="shared" ca="1" si="494"/>
        <v>0.56251592790311711</v>
      </c>
      <c r="FG195" s="52">
        <f t="shared" ca="1" si="495"/>
        <v>0.62922130701622159</v>
      </c>
      <c r="FH195" s="52">
        <f t="shared" ca="1" si="496"/>
        <v>0.68798990780121505</v>
      </c>
      <c r="FI195" s="52">
        <f t="shared" ca="1" si="497"/>
        <v>0.73350501421007175</v>
      </c>
      <c r="FK195" s="52">
        <f t="shared" ca="1" si="498"/>
        <v>0.98050617707542143</v>
      </c>
      <c r="FL195" s="59">
        <f t="shared" ca="1" si="499"/>
        <v>10</v>
      </c>
      <c r="FM195" s="59" t="str">
        <f t="shared" ca="1" si="500"/>
        <v>Slope</v>
      </c>
      <c r="FN195" s="52">
        <f t="shared" ca="1" si="501"/>
        <v>0.7</v>
      </c>
      <c r="FP195" s="52">
        <f t="shared" ca="1" si="502"/>
        <v>0.50578872736049574</v>
      </c>
      <c r="FQ195" s="52">
        <f t="shared" ca="1" si="503"/>
        <v>0.49893791668654675</v>
      </c>
      <c r="FR195" s="52">
        <f t="shared" ca="1" si="504"/>
        <v>0.48835261250328876</v>
      </c>
      <c r="FS195" s="52">
        <f t="shared" ca="1" si="505"/>
        <v>0.48636197169812256</v>
      </c>
      <c r="FT195" s="52">
        <f t="shared" ca="1" si="506"/>
        <v>0.4910326394217116</v>
      </c>
      <c r="FU195" s="52">
        <f t="shared" ca="1" si="507"/>
        <v>0.50032538456820808</v>
      </c>
      <c r="FV195" s="52">
        <f t="shared" ca="1" si="508"/>
        <v>0.51418677151974457</v>
      </c>
      <c r="FW195" s="52">
        <f t="shared" ca="1" si="509"/>
        <v>0.53109530683788986</v>
      </c>
      <c r="FX195" s="52">
        <f t="shared" ca="1" si="510"/>
        <v>0.54769218112505824</v>
      </c>
      <c r="FY195" s="52">
        <f t="shared" ca="1" si="511"/>
        <v>0.56125913713412989</v>
      </c>
      <c r="FZ195" s="52">
        <f t="shared" ca="1" si="512"/>
        <v>0.56016872569180709</v>
      </c>
      <c r="GA195" s="52">
        <f t="shared" ca="1" si="513"/>
        <v>0.52570688226355167</v>
      </c>
      <c r="GB195" s="52">
        <f t="shared" ca="1" si="514"/>
        <v>0.49206476112593783</v>
      </c>
      <c r="GC195" s="52">
        <f t="shared" ca="1" si="515"/>
        <v>0.4599962514497512</v>
      </c>
      <c r="GD195" s="52">
        <f t="shared" ca="1" si="516"/>
        <v>0.42948822454589219</v>
      </c>
      <c r="GE195" s="52">
        <f t="shared" ca="1" si="517"/>
        <v>0.40005356370062295</v>
      </c>
      <c r="GF195" s="52">
        <f t="shared" ca="1" si="518"/>
        <v>0.37156963127828574</v>
      </c>
      <c r="GG195" s="52">
        <f t="shared" ca="1" si="519"/>
        <v>0.34386277774353646</v>
      </c>
      <c r="GH195" s="52">
        <f t="shared" ca="1" si="520"/>
        <v>0.31899185993655049</v>
      </c>
      <c r="GI195" s="52">
        <f t="shared" ca="1" si="521"/>
        <v>0.29719154642602569</v>
      </c>
      <c r="GJ195" s="52">
        <f t="shared" ca="1" si="522"/>
        <v>0.27699447460492399</v>
      </c>
      <c r="GK195" s="52">
        <f t="shared" ca="1" si="523"/>
        <v>0.25911126586930489</v>
      </c>
      <c r="GL195" s="52">
        <f t="shared" ca="1" si="524"/>
        <v>0.23398111632637678</v>
      </c>
      <c r="GM195" s="52">
        <f t="shared" ca="1" si="525"/>
        <v>0.21709123057237936</v>
      </c>
      <c r="GN195" s="52">
        <f t="shared" ca="1" si="526"/>
        <v>0.20950728950467684</v>
      </c>
      <c r="GO195" s="52">
        <f t="shared" ca="1" si="527"/>
        <v>0.211461950440782</v>
      </c>
      <c r="GP195" s="52">
        <f t="shared" ca="1" si="528"/>
        <v>0.22074044718306735</v>
      </c>
      <c r="GQ195" s="52">
        <f t="shared" ca="1" si="529"/>
        <v>0.23194975374548346</v>
      </c>
      <c r="GR195" s="52">
        <f t="shared" ca="1" si="530"/>
        <v>0.24307376900540717</v>
      </c>
      <c r="GS195" s="52">
        <f t="shared" ca="1" si="531"/>
        <v>0.25155219148929386</v>
      </c>
      <c r="GT195" s="52">
        <f t="shared" ca="1" si="532"/>
        <v>0.25561278251446834</v>
      </c>
      <c r="GV195" s="52">
        <f t="shared" ca="1" si="533"/>
        <v>0.56125913713412989</v>
      </c>
      <c r="GW195" s="59">
        <f t="shared" ca="1" si="534"/>
        <v>9</v>
      </c>
      <c r="GX195" s="52">
        <f t="shared" ca="1" si="535"/>
        <v>0.95044407806905629</v>
      </c>
      <c r="GY195" s="52" t="str">
        <f t="shared" ca="1" si="536"/>
        <v>Slope</v>
      </c>
      <c r="GZ195" s="52">
        <f t="shared" ca="1" si="537"/>
        <v>0.73333333333333339</v>
      </c>
      <c r="HB195" s="58">
        <f t="shared" si="538"/>
        <v>4.0509667247533802E-3</v>
      </c>
      <c r="HC195" s="58"/>
      <c r="HE195" s="52">
        <f t="shared" si="539"/>
        <v>0.97994771471247077</v>
      </c>
      <c r="HF195" s="52">
        <f t="shared" si="540"/>
        <v>0</v>
      </c>
      <c r="HH195" s="52">
        <f t="shared" ca="1" si="541"/>
        <v>0.95044407806905629</v>
      </c>
      <c r="HI195" s="52" t="str">
        <f t="shared" ca="1" si="542"/>
        <v>Slope</v>
      </c>
      <c r="HJ195" s="59">
        <f t="shared" ca="1" si="543"/>
        <v>2</v>
      </c>
      <c r="HK195" s="52">
        <f t="shared" ca="1" si="544"/>
        <v>0.73333333333333339</v>
      </c>
      <c r="HL195" s="52">
        <f t="shared" si="545"/>
        <v>0</v>
      </c>
      <c r="HM195" s="52">
        <f t="shared" si="546"/>
        <v>20</v>
      </c>
      <c r="HN195" s="52">
        <f t="shared" si="547"/>
        <v>-20</v>
      </c>
      <c r="HP195" s="52">
        <f t="shared" si="550"/>
        <v>8.7679373100400099E-4</v>
      </c>
      <c r="HR195" s="52">
        <f t="shared" si="548"/>
        <v>1.850835609122699E-4</v>
      </c>
      <c r="HS195">
        <f t="shared" si="549"/>
        <v>2.5197899472208423E-3</v>
      </c>
    </row>
    <row r="196" spans="1:227" x14ac:dyDescent="0.2">
      <c r="A196" s="45">
        <v>158</v>
      </c>
      <c r="B196" s="35">
        <f t="shared" si="391"/>
        <v>1.8171296296296279E-2</v>
      </c>
      <c r="C196" s="28">
        <v>-0.40509667247533798</v>
      </c>
      <c r="D196" s="95">
        <v>0</v>
      </c>
      <c r="E196" s="95">
        <v>999999</v>
      </c>
      <c r="F196" s="37">
        <f t="shared" si="379"/>
        <v>166666.5</v>
      </c>
      <c r="G196" s="38">
        <f t="shared" si="382"/>
        <v>0</v>
      </c>
      <c r="H196" s="102">
        <v>20</v>
      </c>
      <c r="I196" s="102">
        <v>2000</v>
      </c>
      <c r="J196" s="28">
        <v>1.0984877496957799</v>
      </c>
      <c r="K196" s="126">
        <f t="shared" si="383"/>
        <v>1.0984877496957798E-2</v>
      </c>
      <c r="L196" s="30">
        <f t="shared" si="380"/>
        <v>1.0984877496957798E-2</v>
      </c>
      <c r="M196" s="101">
        <f t="shared" si="381"/>
        <v>-0.40509667247533798</v>
      </c>
      <c r="N196" s="103">
        <f t="shared" si="392"/>
        <v>7.517922110855589E-4</v>
      </c>
      <c r="AD196" s="52">
        <f t="shared" ca="1" si="393"/>
        <v>0.97604794659633576</v>
      </c>
      <c r="AE196" s="52">
        <f t="shared" ca="1" si="393"/>
        <v>0.99999999999999978</v>
      </c>
      <c r="AF196" s="52">
        <f t="shared" ca="1" si="393"/>
        <v>0.97343513150882244</v>
      </c>
      <c r="AG196" s="52">
        <f t="shared" ca="1" si="393"/>
        <v>0.89996989708917419</v>
      </c>
      <c r="AH196" s="52">
        <f t="shared" ca="1" si="394"/>
        <v>0.79733333808368112</v>
      </c>
      <c r="AI196" s="52">
        <f t="shared" ca="1" si="394"/>
        <v>0.67119687863245747</v>
      </c>
      <c r="AJ196" s="52">
        <f t="shared" ca="1" si="394"/>
        <v>0.51470797203736285</v>
      </c>
      <c r="AK196" s="52">
        <f t="shared" ca="1" si="394"/>
        <v>0.331984224182445</v>
      </c>
      <c r="AL196" s="52">
        <f t="shared" ca="1" si="395"/>
        <v>0.14495708296866491</v>
      </c>
      <c r="AM196" s="52">
        <f t="shared" ca="1" si="395"/>
        <v>-3.0972357658090321E-2</v>
      </c>
      <c r="AN196" s="52">
        <f t="shared" ca="1" si="395"/>
        <v>-0.19466765828427449</v>
      </c>
      <c r="AO196" s="52">
        <f t="shared" ca="1" si="395"/>
        <v>-0.34264342378959523</v>
      </c>
      <c r="AP196" s="52">
        <f t="shared" ca="1" si="396"/>
        <v>-0.47193183603612954</v>
      </c>
      <c r="AQ196" s="52">
        <f t="shared" ca="1" si="396"/>
        <v>-0.5798507077235</v>
      </c>
      <c r="AR196" s="52">
        <f t="shared" ca="1" si="396"/>
        <v>-0.66713394117326386</v>
      </c>
      <c r="AS196" s="52">
        <f t="shared" ca="1" si="396"/>
        <v>-0.73668957045826611</v>
      </c>
      <c r="AT196" s="52">
        <f t="shared" ca="1" si="387"/>
        <v>-0.79257259476651087</v>
      </c>
      <c r="AU196" s="52">
        <f t="shared" ca="1" si="387"/>
        <v>-0.83210052103075927</v>
      </c>
      <c r="AV196" s="52">
        <f t="shared" ca="1" si="387"/>
        <v>-0.85734018368361509</v>
      </c>
      <c r="AW196" s="52">
        <f t="shared" ca="1" si="387"/>
        <v>-0.87168548985944949</v>
      </c>
      <c r="AX196" s="52">
        <f t="shared" ca="1" si="388"/>
        <v>-0.87444950533780708</v>
      </c>
      <c r="AY196" s="52">
        <f t="shared" ca="1" si="388"/>
        <v>-0.84485325401080702</v>
      </c>
      <c r="AZ196" s="52">
        <f t="shared" ca="1" si="388"/>
        <v>-0.82733248417683869</v>
      </c>
      <c r="BA196" s="52">
        <f t="shared" ca="1" si="388"/>
        <v>-0.81590489757713858</v>
      </c>
      <c r="BB196" s="52">
        <f t="shared" ca="1" si="389"/>
        <v>-0.80410324360809016</v>
      </c>
      <c r="BC196" s="52">
        <f t="shared" ca="1" si="389"/>
        <v>-0.78206081495212354</v>
      </c>
      <c r="BD196" s="52">
        <f t="shared" ca="1" si="389"/>
        <v>-0.73991880693636747</v>
      </c>
      <c r="BE196" s="52">
        <f t="shared" ca="1" si="389"/>
        <v>-0.68066869916078299</v>
      </c>
      <c r="BF196" s="52">
        <f t="shared" ca="1" si="390"/>
        <v>-0.61374940208057438</v>
      </c>
      <c r="BG196" s="52">
        <f t="shared" ca="1" si="390"/>
        <v>-0.54205316021267147</v>
      </c>
      <c r="BH196" s="52">
        <f t="shared" ca="1" si="390"/>
        <v>-0.4725012646187744</v>
      </c>
      <c r="BJ196" s="52">
        <f t="shared" si="397"/>
        <v>5.4924387484788992E-4</v>
      </c>
      <c r="BK196" s="52">
        <f t="shared" si="398"/>
        <v>-5.0186054814126248E-3</v>
      </c>
      <c r="BL196" s="52">
        <f t="shared" si="399"/>
        <v>-2.5093027407063133E-4</v>
      </c>
      <c r="BM196" s="52">
        <f t="shared" si="400"/>
        <v>-2.5093027407063133E-4</v>
      </c>
      <c r="BN196" s="52">
        <f t="shared" si="401"/>
        <v>0</v>
      </c>
      <c r="BO196" s="52">
        <f t="shared" si="402"/>
        <v>0</v>
      </c>
      <c r="BP196" s="52">
        <f t="shared" si="403"/>
        <v>2.5180812185275014E-3</v>
      </c>
      <c r="BQ196" s="52">
        <f t="shared" si="404"/>
        <v>0.05</v>
      </c>
      <c r="BS196" s="52">
        <f t="shared" ca="1" si="405"/>
        <v>-0.50343796892482218</v>
      </c>
      <c r="BT196" s="52">
        <f t="shared" ca="1" si="406"/>
        <v>-0.50186054814126269</v>
      </c>
      <c r="BU196" s="52">
        <f t="shared" ca="1" si="407"/>
        <v>-0.47449913722342807</v>
      </c>
      <c r="BV196" s="52">
        <f t="shared" ca="1" si="408"/>
        <v>-0.42715380071932768</v>
      </c>
      <c r="BW196" s="52">
        <f t="shared" ca="1" si="409"/>
        <v>-0.36594223194650483</v>
      </c>
      <c r="BX196" s="52">
        <f t="shared" ca="1" si="410"/>
        <v>-0.29102473775856214</v>
      </c>
      <c r="BY196" s="52">
        <f t="shared" ca="1" si="411"/>
        <v>-0.20696579847079269</v>
      </c>
      <c r="BZ196" s="52">
        <f t="shared" ca="1" si="412"/>
        <v>-0.12384184227595427</v>
      </c>
      <c r="CA196" s="52">
        <f t="shared" ca="1" si="413"/>
        <v>-4.9807640915406175E-2</v>
      </c>
      <c r="CB196" s="52">
        <f t="shared" ca="1" si="414"/>
        <v>1.9242103940116211E-2</v>
      </c>
      <c r="CC196" s="52">
        <f t="shared" ca="1" si="415"/>
        <v>8.9294300891549064E-2</v>
      </c>
      <c r="CD196" s="52">
        <f t="shared" ca="1" si="416"/>
        <v>0.15688733097105731</v>
      </c>
      <c r="CE196" s="52">
        <f t="shared" ca="1" si="417"/>
        <v>0.21975952666628379</v>
      </c>
      <c r="CF196" s="52">
        <f t="shared" ca="1" si="418"/>
        <v>0.27795027404452766</v>
      </c>
      <c r="CG196" s="52">
        <f t="shared" ca="1" si="419"/>
        <v>0.33292092324700212</v>
      </c>
      <c r="CH196" s="52">
        <f t="shared" ca="1" si="420"/>
        <v>0.38503938718068031</v>
      </c>
      <c r="CI196" s="52">
        <f t="shared" ca="1" si="421"/>
        <v>0.43482661445159476</v>
      </c>
      <c r="CJ196" s="52">
        <f t="shared" ca="1" si="422"/>
        <v>0.47610603453921946</v>
      </c>
      <c r="CK196" s="52">
        <f t="shared" ca="1" si="423"/>
        <v>0.50817364173746049</v>
      </c>
      <c r="CL196" s="52">
        <f t="shared" ca="1" si="424"/>
        <v>0.5354315238674322</v>
      </c>
      <c r="CM196" s="52">
        <f t="shared" ca="1" si="425"/>
        <v>0.55574781674095619</v>
      </c>
      <c r="CN196" s="52">
        <f t="shared" ca="1" si="426"/>
        <v>0.59780493203640728</v>
      </c>
      <c r="CO196" s="52">
        <f t="shared" ca="1" si="427"/>
        <v>0.61514125596506619</v>
      </c>
      <c r="CP196" s="52">
        <f t="shared" ca="1" si="428"/>
        <v>0.60455974583484029</v>
      </c>
      <c r="CQ196" s="52">
        <f t="shared" ca="1" si="429"/>
        <v>0.5653624296931915</v>
      </c>
      <c r="CR196" s="52">
        <f t="shared" ca="1" si="430"/>
        <v>0.50419360613300213</v>
      </c>
      <c r="CS196" s="52">
        <f t="shared" ca="1" si="431"/>
        <v>0.43723235311242054</v>
      </c>
      <c r="CT196" s="52">
        <f t="shared" ca="1" si="432"/>
        <v>0.37052697399931595</v>
      </c>
      <c r="CU196" s="52">
        <f t="shared" ca="1" si="433"/>
        <v>0.31175837321432254</v>
      </c>
      <c r="CV196" s="52">
        <f t="shared" ca="1" si="434"/>
        <v>0.26624326680546584</v>
      </c>
      <c r="CW196" s="52">
        <f t="shared" ca="1" si="435"/>
        <v>0.23335930368968205</v>
      </c>
      <c r="CY196" s="51" t="str">
        <f t="shared" ca="1" si="436"/>
        <v>Slope</v>
      </c>
      <c r="CZ196" s="51" t="str">
        <f t="shared" ca="1" si="437"/>
        <v>Slope</v>
      </c>
      <c r="DA196" s="51" t="str">
        <f t="shared" ca="1" si="438"/>
        <v>Slope</v>
      </c>
      <c r="DB196" s="51" t="str">
        <f t="shared" ca="1" si="439"/>
        <v>Slope</v>
      </c>
      <c r="DC196" s="51" t="str">
        <f t="shared" ca="1" si="440"/>
        <v>Slope</v>
      </c>
      <c r="DD196" s="51" t="str">
        <f t="shared" ca="1" si="441"/>
        <v>Slope</v>
      </c>
      <c r="DE196" s="51" t="str">
        <f t="shared" ca="1" si="442"/>
        <v>Slope</v>
      </c>
      <c r="DF196" s="51" t="str">
        <f t="shared" ca="1" si="443"/>
        <v>Slope</v>
      </c>
      <c r="DG196" s="51" t="str">
        <f t="shared" ca="1" si="444"/>
        <v>Slope</v>
      </c>
      <c r="DH196" s="51" t="str">
        <f t="shared" ca="1" si="445"/>
        <v>Slope</v>
      </c>
      <c r="DI196" s="51" t="str">
        <f t="shared" ca="1" si="446"/>
        <v>Slope</v>
      </c>
      <c r="DJ196" s="51" t="str">
        <f t="shared" ca="1" si="447"/>
        <v>Slope</v>
      </c>
      <c r="DK196" s="51" t="str">
        <f t="shared" ca="1" si="448"/>
        <v>Slope</v>
      </c>
      <c r="DL196" s="51" t="str">
        <f t="shared" ca="1" si="449"/>
        <v>Slope</v>
      </c>
      <c r="DM196" s="51" t="str">
        <f t="shared" ca="1" si="450"/>
        <v>Slope</v>
      </c>
      <c r="DN196" s="51" t="str">
        <f t="shared" ca="1" si="451"/>
        <v>Slope</v>
      </c>
      <c r="DO196" s="51" t="str">
        <f t="shared" ca="1" si="452"/>
        <v>Slope</v>
      </c>
      <c r="DP196" s="51" t="str">
        <f t="shared" ca="1" si="453"/>
        <v>Slope</v>
      </c>
      <c r="DQ196" s="51" t="str">
        <f t="shared" ca="1" si="454"/>
        <v>Slope</v>
      </c>
      <c r="DR196" s="51" t="str">
        <f t="shared" ca="1" si="455"/>
        <v>Slope</v>
      </c>
      <c r="DS196" s="51" t="str">
        <f t="shared" ca="1" si="456"/>
        <v>Slope</v>
      </c>
      <c r="DT196" s="51" t="str">
        <f t="shared" ca="1" si="457"/>
        <v>Slope</v>
      </c>
      <c r="DU196" s="51" t="str">
        <f t="shared" ca="1" si="458"/>
        <v>Slope</v>
      </c>
      <c r="DV196" s="51" t="str">
        <f t="shared" ca="1" si="459"/>
        <v>Slope</v>
      </c>
      <c r="DW196" s="51" t="str">
        <f t="shared" ca="1" si="460"/>
        <v>Slope</v>
      </c>
      <c r="DX196" s="51" t="str">
        <f t="shared" ca="1" si="461"/>
        <v>Slope</v>
      </c>
      <c r="DY196" s="51" t="str">
        <f t="shared" ca="1" si="462"/>
        <v>Slope</v>
      </c>
      <c r="DZ196" s="51" t="str">
        <f t="shared" ca="1" si="463"/>
        <v>Slope</v>
      </c>
      <c r="EA196" s="51" t="str">
        <f t="shared" ca="1" si="464"/>
        <v>Slope</v>
      </c>
      <c r="EB196" s="51" t="str">
        <f t="shared" ca="1" si="465"/>
        <v>Slope</v>
      </c>
      <c r="EC196" s="51" t="str">
        <f t="shared" ca="1" si="466"/>
        <v>Slope</v>
      </c>
      <c r="EE196" s="52">
        <f t="shared" ca="1" si="467"/>
        <v>0.49681296134924846</v>
      </c>
      <c r="EF196" s="52">
        <f t="shared" ca="1" si="468"/>
        <v>0.49839038213280795</v>
      </c>
      <c r="EG196" s="52">
        <f t="shared" ca="1" si="469"/>
        <v>0.52575179305064257</v>
      </c>
      <c r="EH196" s="52">
        <f t="shared" ca="1" si="470"/>
        <v>0.5730971295547429</v>
      </c>
      <c r="EI196" s="52">
        <f t="shared" ca="1" si="471"/>
        <v>0.63430869832756587</v>
      </c>
      <c r="EJ196" s="52">
        <f t="shared" ca="1" si="472"/>
        <v>0.70922619251550856</v>
      </c>
      <c r="EK196" s="52">
        <f t="shared" ca="1" si="473"/>
        <v>0.79328513180327798</v>
      </c>
      <c r="EL196" s="52">
        <f t="shared" ca="1" si="474"/>
        <v>0.87640908799811634</v>
      </c>
      <c r="EM196" s="52">
        <f t="shared" ca="1" si="475"/>
        <v>0.95044328935866451</v>
      </c>
      <c r="EN196" s="52">
        <f t="shared" ca="1" si="476"/>
        <v>0.9805069657858132</v>
      </c>
      <c r="EO196" s="52">
        <f t="shared" ca="1" si="477"/>
        <v>0.91045476883438026</v>
      </c>
      <c r="EP196" s="52">
        <f t="shared" ca="1" si="478"/>
        <v>0.84286173875487203</v>
      </c>
      <c r="EQ196" s="52">
        <f t="shared" ca="1" si="479"/>
        <v>0.77998954305964552</v>
      </c>
      <c r="ER196" s="52">
        <f t="shared" ca="1" si="480"/>
        <v>0.72179879568140171</v>
      </c>
      <c r="ES196" s="52">
        <f t="shared" ca="1" si="481"/>
        <v>0.66682814647892719</v>
      </c>
      <c r="ET196" s="52">
        <f t="shared" ca="1" si="482"/>
        <v>0.61470968254524905</v>
      </c>
      <c r="EU196" s="52">
        <f t="shared" ca="1" si="483"/>
        <v>0.5649224552743346</v>
      </c>
      <c r="EV196" s="52">
        <f t="shared" ca="1" si="484"/>
        <v>0.52364303518670985</v>
      </c>
      <c r="EW196" s="52">
        <f t="shared" ca="1" si="485"/>
        <v>0.49157542798846887</v>
      </c>
      <c r="EX196" s="52">
        <f t="shared" ca="1" si="486"/>
        <v>0.46431754585849716</v>
      </c>
      <c r="EY196" s="52">
        <f t="shared" ca="1" si="487"/>
        <v>0.44400125298497317</v>
      </c>
      <c r="EZ196" s="52">
        <f t="shared" ca="1" si="488"/>
        <v>0.40194413768952209</v>
      </c>
      <c r="FA196" s="52">
        <f t="shared" ca="1" si="489"/>
        <v>0.38460781376086317</v>
      </c>
      <c r="FB196" s="52">
        <f t="shared" ca="1" si="490"/>
        <v>0.39518932389108907</v>
      </c>
      <c r="FC196" s="52">
        <f t="shared" ca="1" si="491"/>
        <v>0.43438664003273786</v>
      </c>
      <c r="FD196" s="52">
        <f t="shared" ca="1" si="492"/>
        <v>0.49555546359292724</v>
      </c>
      <c r="FE196" s="52">
        <f t="shared" ca="1" si="493"/>
        <v>0.56251671661350877</v>
      </c>
      <c r="FF196" s="52">
        <f t="shared" ca="1" si="494"/>
        <v>0.62922209572661347</v>
      </c>
      <c r="FG196" s="52">
        <f t="shared" ca="1" si="495"/>
        <v>0.68799069651160683</v>
      </c>
      <c r="FH196" s="52">
        <f t="shared" ca="1" si="496"/>
        <v>0.73350580292046352</v>
      </c>
      <c r="FI196" s="52">
        <f t="shared" ca="1" si="497"/>
        <v>0.76638976603624731</v>
      </c>
      <c r="FK196" s="52">
        <f t="shared" ca="1" si="498"/>
        <v>0.9805069657858132</v>
      </c>
      <c r="FL196" s="59">
        <f t="shared" ca="1" si="499"/>
        <v>9</v>
      </c>
      <c r="FM196" s="59" t="str">
        <f t="shared" ca="1" si="500"/>
        <v>Slope</v>
      </c>
      <c r="FN196" s="52">
        <f t="shared" ca="1" si="501"/>
        <v>0.73333333333333339</v>
      </c>
      <c r="FP196" s="52">
        <f t="shared" ca="1" si="502"/>
        <v>0.4989376537830828</v>
      </c>
      <c r="FQ196" s="52">
        <f t="shared" ca="1" si="503"/>
        <v>0.49946346071093595</v>
      </c>
      <c r="FR196" s="52">
        <f t="shared" ca="1" si="504"/>
        <v>0.49747281990576969</v>
      </c>
      <c r="FS196" s="52">
        <f t="shared" ca="1" si="505"/>
        <v>0.50214348762935868</v>
      </c>
      <c r="FT196" s="52">
        <f t="shared" ca="1" si="506"/>
        <v>0.51143623277585526</v>
      </c>
      <c r="FU196" s="52">
        <f t="shared" ca="1" si="507"/>
        <v>0.52529761972739175</v>
      </c>
      <c r="FV196" s="52">
        <f t="shared" ca="1" si="508"/>
        <v>0.54220615504553704</v>
      </c>
      <c r="FW196" s="52">
        <f t="shared" ca="1" si="509"/>
        <v>0.55880302933270543</v>
      </c>
      <c r="FX196" s="52">
        <f t="shared" ca="1" si="510"/>
        <v>0.57236998534177697</v>
      </c>
      <c r="FY196" s="52">
        <f t="shared" ca="1" si="511"/>
        <v>0.57128009970638216</v>
      </c>
      <c r="FZ196" s="52">
        <f t="shared" ca="1" si="512"/>
        <v>0.53681825627812674</v>
      </c>
      <c r="GA196" s="52">
        <f t="shared" ca="1" si="513"/>
        <v>0.50317613514051285</v>
      </c>
      <c r="GB196" s="52">
        <f t="shared" ca="1" si="514"/>
        <v>0.47110762546432622</v>
      </c>
      <c r="GC196" s="52">
        <f t="shared" ca="1" si="515"/>
        <v>0.44059959856046721</v>
      </c>
      <c r="GD196" s="52">
        <f t="shared" ca="1" si="516"/>
        <v>0.41116493771519791</v>
      </c>
      <c r="GE196" s="52">
        <f t="shared" ca="1" si="517"/>
        <v>0.38268100529286075</v>
      </c>
      <c r="GF196" s="52">
        <f t="shared" ca="1" si="518"/>
        <v>0.35497415175811153</v>
      </c>
      <c r="GG196" s="52">
        <f t="shared" ca="1" si="519"/>
        <v>0.33010323395112551</v>
      </c>
      <c r="GH196" s="52">
        <f t="shared" ca="1" si="520"/>
        <v>0.3083029204406007</v>
      </c>
      <c r="GI196" s="52">
        <f t="shared" ca="1" si="521"/>
        <v>0.28810584861949906</v>
      </c>
      <c r="GJ196" s="52">
        <f t="shared" ca="1" si="522"/>
        <v>0.27022263988387996</v>
      </c>
      <c r="GK196" s="52">
        <f t="shared" ca="1" si="523"/>
        <v>0.24509249034095182</v>
      </c>
      <c r="GL196" s="52">
        <f t="shared" ca="1" si="524"/>
        <v>0.22820260458695438</v>
      </c>
      <c r="GM196" s="52">
        <f t="shared" ca="1" si="525"/>
        <v>0.22061866351925191</v>
      </c>
      <c r="GN196" s="52">
        <f t="shared" ca="1" si="526"/>
        <v>0.22257332445535702</v>
      </c>
      <c r="GO196" s="52">
        <f t="shared" ca="1" si="527"/>
        <v>0.23185182119764239</v>
      </c>
      <c r="GP196" s="52">
        <f t="shared" ca="1" si="528"/>
        <v>0.24306112776005845</v>
      </c>
      <c r="GQ196" s="52">
        <f t="shared" ca="1" si="529"/>
        <v>0.25418514301998224</v>
      </c>
      <c r="GR196" s="52">
        <f t="shared" ca="1" si="530"/>
        <v>0.26266356550386893</v>
      </c>
      <c r="GS196" s="52">
        <f t="shared" ca="1" si="531"/>
        <v>0.26672415652904335</v>
      </c>
      <c r="GT196" s="52">
        <f t="shared" ca="1" si="532"/>
        <v>0.26657436645652688</v>
      </c>
      <c r="GV196" s="52">
        <f t="shared" ca="1" si="533"/>
        <v>0.57236998534177697</v>
      </c>
      <c r="GW196" s="59">
        <f t="shared" ca="1" si="534"/>
        <v>8</v>
      </c>
      <c r="GX196" s="52">
        <f t="shared" ca="1" si="535"/>
        <v>0.95044328935866451</v>
      </c>
      <c r="GY196" s="52" t="str">
        <f t="shared" ca="1" si="536"/>
        <v>Slope</v>
      </c>
      <c r="GZ196" s="52">
        <f t="shared" ca="1" si="537"/>
        <v>0.76666666666666661</v>
      </c>
      <c r="HB196" s="58">
        <f t="shared" si="538"/>
        <v>1.0984877496957798E-2</v>
      </c>
      <c r="HC196" s="58"/>
      <c r="HE196" s="52">
        <f t="shared" si="539"/>
        <v>0.94562485639005889</v>
      </c>
      <c r="HF196" s="52">
        <f t="shared" si="540"/>
        <v>0</v>
      </c>
      <c r="HH196" s="52">
        <f t="shared" ca="1" si="541"/>
        <v>0.95044328935866451</v>
      </c>
      <c r="HI196" s="52" t="str">
        <f t="shared" ca="1" si="542"/>
        <v>Slope</v>
      </c>
      <c r="HJ196" s="59">
        <f t="shared" ca="1" si="543"/>
        <v>2</v>
      </c>
      <c r="HK196" s="52">
        <f t="shared" ca="1" si="544"/>
        <v>0.76666666666666661</v>
      </c>
      <c r="HL196" s="52">
        <f t="shared" si="545"/>
        <v>0</v>
      </c>
      <c r="HM196" s="52">
        <f t="shared" si="546"/>
        <v>20</v>
      </c>
      <c r="HN196" s="52">
        <f t="shared" si="547"/>
        <v>-20</v>
      </c>
      <c r="HP196" s="52">
        <f t="shared" si="550"/>
        <v>7.517922110855589E-4</v>
      </c>
      <c r="HR196" s="52">
        <f t="shared" si="548"/>
        <v>1.7390843624399261E-4</v>
      </c>
      <c r="HS196">
        <f t="shared" si="549"/>
        <v>2.5180812185275014E-3</v>
      </c>
    </row>
    <row r="197" spans="1:227" x14ac:dyDescent="0.2">
      <c r="A197" s="45">
        <v>159</v>
      </c>
      <c r="B197" s="35">
        <f t="shared" si="391"/>
        <v>1.8287037037037018E-2</v>
      </c>
      <c r="C197" s="28">
        <v>1.0984877496957799</v>
      </c>
      <c r="D197" s="95">
        <v>0</v>
      </c>
      <c r="E197" s="95">
        <v>999999</v>
      </c>
      <c r="F197" s="37">
        <f t="shared" si="379"/>
        <v>166666.5</v>
      </c>
      <c r="G197" s="38">
        <f t="shared" si="382"/>
        <v>0</v>
      </c>
      <c r="H197" s="102">
        <v>20</v>
      </c>
      <c r="I197" s="102">
        <v>2000</v>
      </c>
      <c r="J197" s="28">
        <v>2.3948109149932901</v>
      </c>
      <c r="K197" s="126">
        <f t="shared" si="383"/>
        <v>2.3948109149932902E-2</v>
      </c>
      <c r="L197" s="30">
        <f t="shared" si="380"/>
        <v>2.3948109149932902E-2</v>
      </c>
      <c r="M197" s="101">
        <f t="shared" si="381"/>
        <v>1.0984877496957799</v>
      </c>
      <c r="N197" s="103">
        <f t="shared" si="392"/>
        <v>6.4816158264875516E-4</v>
      </c>
      <c r="AD197" s="52">
        <f t="shared" ca="1" si="393"/>
        <v>0.97343513150882266</v>
      </c>
      <c r="AE197" s="52">
        <f t="shared" ca="1" si="393"/>
        <v>1</v>
      </c>
      <c r="AF197" s="52">
        <f t="shared" ca="1" si="393"/>
        <v>0.97196419109057219</v>
      </c>
      <c r="AG197" s="52">
        <f t="shared" ca="1" si="393"/>
        <v>0.89912357735043968</v>
      </c>
      <c r="AH197" s="52">
        <f t="shared" ca="1" si="394"/>
        <v>0.79507746620733888</v>
      </c>
      <c r="AI197" s="52">
        <f t="shared" ca="1" si="394"/>
        <v>0.65866998716901259</v>
      </c>
      <c r="AJ197" s="52">
        <f t="shared" ca="1" si="394"/>
        <v>0.4894115757725464</v>
      </c>
      <c r="AK197" s="52">
        <f t="shared" ca="1" si="394"/>
        <v>0.30672564573437577</v>
      </c>
      <c r="AL197" s="52">
        <f t="shared" ca="1" si="395"/>
        <v>0.12558376074064279</v>
      </c>
      <c r="AM197" s="52">
        <f t="shared" ca="1" si="395"/>
        <v>-4.8930892594267993E-2</v>
      </c>
      <c r="AN197" s="52">
        <f t="shared" ca="1" si="395"/>
        <v>-0.20873947624504391</v>
      </c>
      <c r="AO197" s="52">
        <f t="shared" ca="1" si="395"/>
        <v>-0.35064041987144173</v>
      </c>
      <c r="AP197" s="52">
        <f t="shared" ca="1" si="396"/>
        <v>-0.47439247039042298</v>
      </c>
      <c r="AQ197" s="52">
        <f t="shared" ca="1" si="396"/>
        <v>-0.57912390682729775</v>
      </c>
      <c r="AR197" s="52">
        <f t="shared" ca="1" si="396"/>
        <v>-0.66428378194196025</v>
      </c>
      <c r="AS197" s="52">
        <f t="shared" ca="1" si="396"/>
        <v>-0.73276597863204351</v>
      </c>
      <c r="AT197" s="52">
        <f t="shared" ca="1" si="387"/>
        <v>-0.78256202616973924</v>
      </c>
      <c r="AU197" s="52">
        <f t="shared" ca="1" si="387"/>
        <v>-0.81758899748515346</v>
      </c>
      <c r="AV197" s="52">
        <f t="shared" ca="1" si="387"/>
        <v>-0.84241231945273487</v>
      </c>
      <c r="AW197" s="52">
        <f t="shared" ca="1" si="387"/>
        <v>-0.85582228551480544</v>
      </c>
      <c r="AX197" s="52">
        <f t="shared" ca="1" si="388"/>
        <v>-0.82263371698924559</v>
      </c>
      <c r="AY197" s="52">
        <f t="shared" ca="1" si="388"/>
        <v>-0.81063942560375013</v>
      </c>
      <c r="AZ197" s="52">
        <f t="shared" ca="1" si="388"/>
        <v>-0.80922508244689351</v>
      </c>
      <c r="BA197" s="52">
        <f t="shared" ca="1" si="388"/>
        <v>-0.81178934960757865</v>
      </c>
      <c r="BB197" s="52">
        <f t="shared" ca="1" si="389"/>
        <v>-0.80928396090398369</v>
      </c>
      <c r="BC197" s="52">
        <f t="shared" ca="1" si="389"/>
        <v>-0.79338308677534897</v>
      </c>
      <c r="BD197" s="52">
        <f t="shared" ca="1" si="389"/>
        <v>-0.75781759893344014</v>
      </c>
      <c r="BE197" s="52">
        <f t="shared" ca="1" si="389"/>
        <v>-0.70080669291047526</v>
      </c>
      <c r="BF197" s="52">
        <f t="shared" ca="1" si="390"/>
        <v>-0.61994463155451129</v>
      </c>
      <c r="BG197" s="52">
        <f t="shared" ca="1" si="390"/>
        <v>-0.52724570014319228</v>
      </c>
      <c r="BH197" s="52">
        <f t="shared" ca="1" si="390"/>
        <v>-0.44563007456099463</v>
      </c>
      <c r="BJ197" s="52">
        <f t="shared" si="397"/>
        <v>1.1974054574966451E-3</v>
      </c>
      <c r="BK197" s="52">
        <f t="shared" si="398"/>
        <v>-4.7449913722342803E-3</v>
      </c>
      <c r="BL197" s="52">
        <f t="shared" si="399"/>
        <v>-2.3724956861171403E-4</v>
      </c>
      <c r="BM197" s="52">
        <f t="shared" si="400"/>
        <v>-2.3724956861171403E-4</v>
      </c>
      <c r="BN197" s="52">
        <f t="shared" si="401"/>
        <v>0</v>
      </c>
      <c r="BO197" s="52">
        <f t="shared" si="402"/>
        <v>0</v>
      </c>
      <c r="BP197" s="52">
        <f t="shared" si="403"/>
        <v>2.4947178887049452E-3</v>
      </c>
      <c r="BQ197" s="52">
        <f t="shared" si="404"/>
        <v>0.05</v>
      </c>
      <c r="BS197" s="52">
        <f t="shared" ca="1" si="405"/>
        <v>-0.50186054814126269</v>
      </c>
      <c r="BT197" s="52">
        <f t="shared" ca="1" si="406"/>
        <v>-0.47449913722342807</v>
      </c>
      <c r="BU197" s="52">
        <f t="shared" ca="1" si="407"/>
        <v>-0.42715380071932768</v>
      </c>
      <c r="BV197" s="52">
        <f t="shared" ca="1" si="408"/>
        <v>-0.36594223194650483</v>
      </c>
      <c r="BW197" s="52">
        <f t="shared" ca="1" si="409"/>
        <v>-0.29102473775856214</v>
      </c>
      <c r="BX197" s="52">
        <f t="shared" ca="1" si="410"/>
        <v>-0.20696579847079269</v>
      </c>
      <c r="BY197" s="52">
        <f t="shared" ca="1" si="411"/>
        <v>-0.12384184227595427</v>
      </c>
      <c r="BZ197" s="52">
        <f t="shared" ca="1" si="412"/>
        <v>-4.9807640915406175E-2</v>
      </c>
      <c r="CA197" s="52">
        <f t="shared" ca="1" si="413"/>
        <v>1.9242103940116211E-2</v>
      </c>
      <c r="CB197" s="52">
        <f t="shared" ca="1" si="414"/>
        <v>8.9294300891549064E-2</v>
      </c>
      <c r="CC197" s="52">
        <f t="shared" ca="1" si="415"/>
        <v>0.15688733097105731</v>
      </c>
      <c r="CD197" s="52">
        <f t="shared" ca="1" si="416"/>
        <v>0.21975952666628379</v>
      </c>
      <c r="CE197" s="52">
        <f t="shared" ca="1" si="417"/>
        <v>0.27795027404452766</v>
      </c>
      <c r="CF197" s="52">
        <f t="shared" ca="1" si="418"/>
        <v>0.33292092324700212</v>
      </c>
      <c r="CG197" s="52">
        <f t="shared" ca="1" si="419"/>
        <v>0.38503938718068031</v>
      </c>
      <c r="CH197" s="52">
        <f t="shared" ca="1" si="420"/>
        <v>0.43482661445159476</v>
      </c>
      <c r="CI197" s="52">
        <f t="shared" ca="1" si="421"/>
        <v>0.47610603453921946</v>
      </c>
      <c r="CJ197" s="52">
        <f t="shared" ca="1" si="422"/>
        <v>0.50817364173746049</v>
      </c>
      <c r="CK197" s="52">
        <f t="shared" ca="1" si="423"/>
        <v>0.5354315238674322</v>
      </c>
      <c r="CL197" s="52">
        <f t="shared" ca="1" si="424"/>
        <v>0.55574781674095619</v>
      </c>
      <c r="CM197" s="52">
        <f t="shared" ca="1" si="425"/>
        <v>0.59780493203640728</v>
      </c>
      <c r="CN197" s="52">
        <f t="shared" ca="1" si="426"/>
        <v>0.61514125596506619</v>
      </c>
      <c r="CO197" s="52">
        <f t="shared" ca="1" si="427"/>
        <v>0.60455974583484029</v>
      </c>
      <c r="CP197" s="52">
        <f t="shared" ca="1" si="428"/>
        <v>0.5653624296931915</v>
      </c>
      <c r="CQ197" s="52">
        <f t="shared" ca="1" si="429"/>
        <v>0.50419360613300213</v>
      </c>
      <c r="CR197" s="52">
        <f t="shared" ca="1" si="430"/>
        <v>0.43723235311242054</v>
      </c>
      <c r="CS197" s="52">
        <f t="shared" ca="1" si="431"/>
        <v>0.37052697399931595</v>
      </c>
      <c r="CT197" s="52">
        <f t="shared" ca="1" si="432"/>
        <v>0.31175837321432254</v>
      </c>
      <c r="CU197" s="52">
        <f t="shared" ca="1" si="433"/>
        <v>0.26624326680546584</v>
      </c>
      <c r="CV197" s="52">
        <f t="shared" ca="1" si="434"/>
        <v>0.23335930368968205</v>
      </c>
      <c r="CW197" s="52">
        <f t="shared" ca="1" si="435"/>
        <v>0.20585457204029939</v>
      </c>
      <c r="CY197" s="51" t="str">
        <f t="shared" ca="1" si="436"/>
        <v>Slope</v>
      </c>
      <c r="CZ197" s="51" t="str">
        <f t="shared" ca="1" si="437"/>
        <v>Slope</v>
      </c>
      <c r="DA197" s="51" t="str">
        <f t="shared" ca="1" si="438"/>
        <v>Slope</v>
      </c>
      <c r="DB197" s="51" t="str">
        <f t="shared" ca="1" si="439"/>
        <v>Slope</v>
      </c>
      <c r="DC197" s="51" t="str">
        <f t="shared" ca="1" si="440"/>
        <v>Slope</v>
      </c>
      <c r="DD197" s="51" t="str">
        <f t="shared" ca="1" si="441"/>
        <v>Slope</v>
      </c>
      <c r="DE197" s="51" t="str">
        <f t="shared" ca="1" si="442"/>
        <v>Slope</v>
      </c>
      <c r="DF197" s="51" t="str">
        <f t="shared" ca="1" si="443"/>
        <v>Slope</v>
      </c>
      <c r="DG197" s="51" t="str">
        <f t="shared" ca="1" si="444"/>
        <v>Slope</v>
      </c>
      <c r="DH197" s="51" t="str">
        <f t="shared" ca="1" si="445"/>
        <v>Slope</v>
      </c>
      <c r="DI197" s="51" t="str">
        <f t="shared" ca="1" si="446"/>
        <v>Slope</v>
      </c>
      <c r="DJ197" s="51" t="str">
        <f t="shared" ca="1" si="447"/>
        <v>Slope</v>
      </c>
      <c r="DK197" s="51" t="str">
        <f t="shared" ca="1" si="448"/>
        <v>Slope</v>
      </c>
      <c r="DL197" s="51" t="str">
        <f t="shared" ca="1" si="449"/>
        <v>Slope</v>
      </c>
      <c r="DM197" s="51" t="str">
        <f t="shared" ca="1" si="450"/>
        <v>Slope</v>
      </c>
      <c r="DN197" s="51" t="str">
        <f t="shared" ca="1" si="451"/>
        <v>Slope</v>
      </c>
      <c r="DO197" s="51" t="str">
        <f t="shared" ca="1" si="452"/>
        <v>Slope</v>
      </c>
      <c r="DP197" s="51" t="str">
        <f t="shared" ca="1" si="453"/>
        <v>Slope</v>
      </c>
      <c r="DQ197" s="51" t="str">
        <f t="shared" ca="1" si="454"/>
        <v>Slope</v>
      </c>
      <c r="DR197" s="51" t="str">
        <f t="shared" ca="1" si="455"/>
        <v>Slope</v>
      </c>
      <c r="DS197" s="51" t="str">
        <f t="shared" ca="1" si="456"/>
        <v>Slope</v>
      </c>
      <c r="DT197" s="51" t="str">
        <f t="shared" ca="1" si="457"/>
        <v>Slope</v>
      </c>
      <c r="DU197" s="51" t="str">
        <f t="shared" ca="1" si="458"/>
        <v>Slope</v>
      </c>
      <c r="DV197" s="51" t="str">
        <f t="shared" ca="1" si="459"/>
        <v>Slope</v>
      </c>
      <c r="DW197" s="51" t="str">
        <f t="shared" ca="1" si="460"/>
        <v>Slope</v>
      </c>
      <c r="DX197" s="51" t="str">
        <f t="shared" ca="1" si="461"/>
        <v>Slope</v>
      </c>
      <c r="DY197" s="51" t="str">
        <f t="shared" ca="1" si="462"/>
        <v>Slope</v>
      </c>
      <c r="DZ197" s="51" t="str">
        <f t="shared" ca="1" si="463"/>
        <v>Slope</v>
      </c>
      <c r="EA197" s="51" t="str">
        <f t="shared" ca="1" si="464"/>
        <v>Slope</v>
      </c>
      <c r="EB197" s="51" t="str">
        <f t="shared" ca="1" si="465"/>
        <v>Slope</v>
      </c>
      <c r="EC197" s="51" t="str">
        <f t="shared" ca="1" si="466"/>
        <v>Slope</v>
      </c>
      <c r="EE197" s="52">
        <f t="shared" ca="1" si="467"/>
        <v>0.49837670142734902</v>
      </c>
      <c r="EF197" s="52">
        <f t="shared" ca="1" si="468"/>
        <v>0.52573811234518364</v>
      </c>
      <c r="EG197" s="52">
        <f t="shared" ca="1" si="469"/>
        <v>0.57308344884928397</v>
      </c>
      <c r="EH197" s="52">
        <f t="shared" ca="1" si="470"/>
        <v>0.63429501762210694</v>
      </c>
      <c r="EI197" s="52">
        <f t="shared" ca="1" si="471"/>
        <v>0.70921251181004963</v>
      </c>
      <c r="EJ197" s="52">
        <f t="shared" ca="1" si="472"/>
        <v>0.79327145109781905</v>
      </c>
      <c r="EK197" s="52">
        <f t="shared" ca="1" si="473"/>
        <v>0.87639540729265741</v>
      </c>
      <c r="EL197" s="52">
        <f t="shared" ca="1" si="474"/>
        <v>0.95042960865320558</v>
      </c>
      <c r="EM197" s="52">
        <f t="shared" ca="1" si="475"/>
        <v>0.98052064649127213</v>
      </c>
      <c r="EN197" s="52">
        <f t="shared" ca="1" si="476"/>
        <v>0.91046844953983919</v>
      </c>
      <c r="EO197" s="52">
        <f t="shared" ca="1" si="477"/>
        <v>0.84287541946033095</v>
      </c>
      <c r="EP197" s="52">
        <f t="shared" ca="1" si="478"/>
        <v>0.78000322376510445</v>
      </c>
      <c r="EQ197" s="52">
        <f t="shared" ca="1" si="479"/>
        <v>0.72181247638686064</v>
      </c>
      <c r="ER197" s="52">
        <f t="shared" ca="1" si="480"/>
        <v>0.66684182718438612</v>
      </c>
      <c r="ES197" s="52">
        <f t="shared" ca="1" si="481"/>
        <v>0.61472336325070798</v>
      </c>
      <c r="ET197" s="52">
        <f t="shared" ca="1" si="482"/>
        <v>0.56493613597979353</v>
      </c>
      <c r="EU197" s="52">
        <f t="shared" ca="1" si="483"/>
        <v>0.52365671589216878</v>
      </c>
      <c r="EV197" s="52">
        <f t="shared" ca="1" si="484"/>
        <v>0.4915891086939278</v>
      </c>
      <c r="EW197" s="52">
        <f t="shared" ca="1" si="485"/>
        <v>0.46433122656395609</v>
      </c>
      <c r="EX197" s="52">
        <f t="shared" ca="1" si="486"/>
        <v>0.4440149336904321</v>
      </c>
      <c r="EY197" s="52">
        <f t="shared" ca="1" si="487"/>
        <v>0.40195781839498101</v>
      </c>
      <c r="EZ197" s="52">
        <f t="shared" ca="1" si="488"/>
        <v>0.3846214944663221</v>
      </c>
      <c r="FA197" s="52">
        <f t="shared" ca="1" si="489"/>
        <v>0.395203004596548</v>
      </c>
      <c r="FB197" s="52">
        <f t="shared" ca="1" si="490"/>
        <v>0.43440032073819679</v>
      </c>
      <c r="FC197" s="52">
        <f t="shared" ca="1" si="491"/>
        <v>0.49556914429838617</v>
      </c>
      <c r="FD197" s="52">
        <f t="shared" ca="1" si="492"/>
        <v>0.5625303973189677</v>
      </c>
      <c r="FE197" s="52">
        <f t="shared" ca="1" si="493"/>
        <v>0.6292357764320724</v>
      </c>
      <c r="FF197" s="52">
        <f t="shared" ca="1" si="494"/>
        <v>0.68800437721706575</v>
      </c>
      <c r="FG197" s="52">
        <f t="shared" ca="1" si="495"/>
        <v>0.73351948362592245</v>
      </c>
      <c r="FH197" s="52">
        <f t="shared" ca="1" si="496"/>
        <v>0.76640344674170624</v>
      </c>
      <c r="FI197" s="52">
        <f t="shared" ca="1" si="497"/>
        <v>0.79390817839108885</v>
      </c>
      <c r="FK197" s="52">
        <f t="shared" ca="1" si="498"/>
        <v>0.98052064649127213</v>
      </c>
      <c r="FL197" s="59">
        <f t="shared" ca="1" si="499"/>
        <v>8</v>
      </c>
      <c r="FM197" s="59" t="str">
        <f t="shared" ca="1" si="500"/>
        <v>Slope</v>
      </c>
      <c r="FN197" s="52">
        <f t="shared" ca="1" si="501"/>
        <v>0.76666666666666661</v>
      </c>
      <c r="FP197" s="52">
        <f t="shared" ca="1" si="502"/>
        <v>0.49945890047578301</v>
      </c>
      <c r="FQ197" s="52">
        <f t="shared" ca="1" si="503"/>
        <v>0.50857937078172788</v>
      </c>
      <c r="FR197" s="52">
        <f t="shared" ca="1" si="504"/>
        <v>0.51325003850531681</v>
      </c>
      <c r="FS197" s="52">
        <f t="shared" ca="1" si="505"/>
        <v>0.52254278365181339</v>
      </c>
      <c r="FT197" s="52">
        <f t="shared" ca="1" si="506"/>
        <v>0.53640417060334988</v>
      </c>
      <c r="FU197" s="52">
        <f t="shared" ca="1" si="507"/>
        <v>0.55331270592149517</v>
      </c>
      <c r="FV197" s="52">
        <f t="shared" ca="1" si="508"/>
        <v>0.56990958020866356</v>
      </c>
      <c r="FW197" s="52">
        <f t="shared" ca="1" si="509"/>
        <v>0.58347653621773521</v>
      </c>
      <c r="FX197" s="52">
        <f t="shared" ca="1" si="510"/>
        <v>0.58239577105264617</v>
      </c>
      <c r="FY197" s="52">
        <f t="shared" ca="1" si="511"/>
        <v>0.54793392762439086</v>
      </c>
      <c r="FZ197" s="52">
        <f t="shared" ca="1" si="512"/>
        <v>0.51429180648677697</v>
      </c>
      <c r="GA197" s="52">
        <f t="shared" ca="1" si="513"/>
        <v>0.4822232968105904</v>
      </c>
      <c r="GB197" s="52">
        <f t="shared" ca="1" si="514"/>
        <v>0.45171526990673128</v>
      </c>
      <c r="GC197" s="52">
        <f t="shared" ca="1" si="515"/>
        <v>0.42228060906146203</v>
      </c>
      <c r="GD197" s="52">
        <f t="shared" ca="1" si="516"/>
        <v>0.39379667663912488</v>
      </c>
      <c r="GE197" s="52">
        <f t="shared" ca="1" si="517"/>
        <v>0.3660898231043756</v>
      </c>
      <c r="GF197" s="52">
        <f t="shared" ca="1" si="518"/>
        <v>0.34121890529738957</v>
      </c>
      <c r="GG197" s="52">
        <f t="shared" ca="1" si="519"/>
        <v>0.31941859178686483</v>
      </c>
      <c r="GH197" s="52">
        <f t="shared" ca="1" si="520"/>
        <v>0.29922151996576313</v>
      </c>
      <c r="GI197" s="52">
        <f t="shared" ca="1" si="521"/>
        <v>0.28133831123014402</v>
      </c>
      <c r="GJ197" s="52">
        <f t="shared" ca="1" si="522"/>
        <v>0.25620816168721589</v>
      </c>
      <c r="GK197" s="52">
        <f t="shared" ca="1" si="523"/>
        <v>0.23931827593321847</v>
      </c>
      <c r="GL197" s="52">
        <f t="shared" ca="1" si="524"/>
        <v>0.23173433486551601</v>
      </c>
      <c r="GM197" s="52">
        <f t="shared" ca="1" si="525"/>
        <v>0.23368899580162117</v>
      </c>
      <c r="GN197" s="52">
        <f t="shared" ca="1" si="526"/>
        <v>0.24296749254390645</v>
      </c>
      <c r="GO197" s="52">
        <f t="shared" ca="1" si="527"/>
        <v>0.25417679910632252</v>
      </c>
      <c r="GP197" s="52">
        <f t="shared" ca="1" si="528"/>
        <v>0.26530081436624631</v>
      </c>
      <c r="GQ197" s="52">
        <f t="shared" ca="1" si="529"/>
        <v>0.273779236850133</v>
      </c>
      <c r="GR197" s="52">
        <f t="shared" ca="1" si="530"/>
        <v>0.27783982787530748</v>
      </c>
      <c r="GS197" s="52">
        <f t="shared" ca="1" si="531"/>
        <v>0.27769003780279095</v>
      </c>
      <c r="GT197" s="52">
        <f t="shared" ca="1" si="532"/>
        <v>0.27574717057480741</v>
      </c>
      <c r="GV197" s="52">
        <f t="shared" ca="1" si="533"/>
        <v>0.58347653621773521</v>
      </c>
      <c r="GW197" s="59">
        <f t="shared" ca="1" si="534"/>
        <v>7</v>
      </c>
      <c r="GX197" s="52">
        <f t="shared" ca="1" si="535"/>
        <v>0.95042960865320558</v>
      </c>
      <c r="GY197" s="52" t="str">
        <f t="shared" ca="1" si="536"/>
        <v>Slope</v>
      </c>
      <c r="GZ197" s="52">
        <f t="shared" ca="1" si="537"/>
        <v>0.8</v>
      </c>
      <c r="HB197" s="58">
        <f t="shared" si="538"/>
        <v>2.3948109149932902E-2</v>
      </c>
      <c r="HC197" s="58"/>
      <c r="HE197" s="52">
        <f t="shared" si="539"/>
        <v>0.88145685970783216</v>
      </c>
      <c r="HF197" s="52">
        <f t="shared" si="540"/>
        <v>0</v>
      </c>
      <c r="HH197" s="52">
        <f t="shared" ca="1" si="541"/>
        <v>0.95042960865320558</v>
      </c>
      <c r="HI197" s="52" t="str">
        <f t="shared" ca="1" si="542"/>
        <v>Slope</v>
      </c>
      <c r="HJ197" s="59">
        <f t="shared" ca="1" si="543"/>
        <v>2</v>
      </c>
      <c r="HK197" s="52">
        <f t="shared" ca="1" si="544"/>
        <v>0.8</v>
      </c>
      <c r="HL197" s="52">
        <f t="shared" si="545"/>
        <v>0</v>
      </c>
      <c r="HM197" s="52">
        <f t="shared" si="546"/>
        <v>20</v>
      </c>
      <c r="HN197" s="52">
        <f t="shared" si="547"/>
        <v>-20</v>
      </c>
      <c r="HP197" s="52">
        <f t="shared" si="550"/>
        <v>6.4816158264875516E-4</v>
      </c>
      <c r="HR197" s="52">
        <f t="shared" si="548"/>
        <v>1.6123127986976366E-4</v>
      </c>
      <c r="HS197">
        <f t="shared" si="549"/>
        <v>2.4947178887049452E-3</v>
      </c>
    </row>
    <row r="198" spans="1:227" x14ac:dyDescent="0.2">
      <c r="A198" s="45">
        <v>160</v>
      </c>
      <c r="B198" s="35">
        <f t="shared" si="391"/>
        <v>1.8402777777777758E-2</v>
      </c>
      <c r="C198" s="28">
        <v>2.3948109149932901</v>
      </c>
      <c r="D198" s="95">
        <v>0</v>
      </c>
      <c r="E198" s="95">
        <v>999999</v>
      </c>
      <c r="F198" s="37">
        <f t="shared" si="379"/>
        <v>166666.5</v>
      </c>
      <c r="G198" s="38">
        <f t="shared" si="382"/>
        <v>0</v>
      </c>
      <c r="H198" s="102">
        <v>20</v>
      </c>
      <c r="I198" s="102">
        <v>2000</v>
      </c>
      <c r="J198" s="28">
        <v>3.9006972312927202</v>
      </c>
      <c r="K198" s="126">
        <f t="shared" si="383"/>
        <v>3.9006972312927206E-2</v>
      </c>
      <c r="L198" s="30">
        <f t="shared" si="380"/>
        <v>3.9006972312927206E-2</v>
      </c>
      <c r="M198" s="101">
        <f t="shared" si="381"/>
        <v>2.3948109149932901</v>
      </c>
      <c r="N198" s="103">
        <f t="shared" si="392"/>
        <v>7.5294315814971495E-4</v>
      </c>
      <c r="AD198" s="52">
        <f t="shared" ca="1" si="393"/>
        <v>0.97196419109057197</v>
      </c>
      <c r="AE198" s="52">
        <f t="shared" ca="1" si="393"/>
        <v>1</v>
      </c>
      <c r="AF198" s="52">
        <f t="shared" ca="1" si="393"/>
        <v>0.97261654185569302</v>
      </c>
      <c r="AG198" s="52">
        <f t="shared" ca="1" si="393"/>
        <v>0.89964845971300789</v>
      </c>
      <c r="AH198" s="52">
        <f t="shared" ca="1" si="394"/>
        <v>0.78818794226679079</v>
      </c>
      <c r="AI198" s="52">
        <f t="shared" ca="1" si="394"/>
        <v>0.64112957019062367</v>
      </c>
      <c r="AJ198" s="52">
        <f t="shared" ca="1" si="394"/>
        <v>0.47312460329393186</v>
      </c>
      <c r="AK198" s="52">
        <f t="shared" ca="1" si="394"/>
        <v>0.29593380691118992</v>
      </c>
      <c r="AL198" s="52">
        <f t="shared" ca="1" si="395"/>
        <v>0.11502119668214784</v>
      </c>
      <c r="AM198" s="52">
        <f t="shared" ca="1" si="395"/>
        <v>-5.6142485686033784E-2</v>
      </c>
      <c r="AN198" s="52">
        <f t="shared" ca="1" si="395"/>
        <v>-0.20986751576584892</v>
      </c>
      <c r="AO198" s="52">
        <f t="shared" ca="1" si="395"/>
        <v>-0.34608951830746681</v>
      </c>
      <c r="AP198" s="52">
        <f t="shared" ca="1" si="396"/>
        <v>-0.46673938696962997</v>
      </c>
      <c r="AQ198" s="52">
        <f t="shared" ca="1" si="396"/>
        <v>-0.56945743423078743</v>
      </c>
      <c r="AR198" s="52">
        <f t="shared" ca="1" si="396"/>
        <v>-0.65376574788898401</v>
      </c>
      <c r="AS198" s="52">
        <f t="shared" ca="1" si="396"/>
        <v>-0.71473411031848189</v>
      </c>
      <c r="AT198" s="52">
        <f t="shared" ca="1" si="387"/>
        <v>-0.75843596513714906</v>
      </c>
      <c r="AU198" s="52">
        <f t="shared" ca="1" si="387"/>
        <v>-0.79274728028353558</v>
      </c>
      <c r="AV198" s="52">
        <f t="shared" ca="1" si="387"/>
        <v>-0.81575365152371626</v>
      </c>
      <c r="AW198" s="52">
        <f t="shared" ca="1" si="387"/>
        <v>-0.78222050419726152</v>
      </c>
      <c r="AX198" s="52">
        <f t="shared" ca="1" si="388"/>
        <v>-0.76763337606670989</v>
      </c>
      <c r="AY198" s="52">
        <f t="shared" ca="1" si="388"/>
        <v>-0.77325726708053411</v>
      </c>
      <c r="AZ198" s="52">
        <f t="shared" ca="1" si="388"/>
        <v>-0.78779424095433026</v>
      </c>
      <c r="BA198" s="52">
        <f t="shared" ca="1" si="388"/>
        <v>-0.80296121093549755</v>
      </c>
      <c r="BB198" s="52">
        <f t="shared" ca="1" si="389"/>
        <v>-0.80535538372615056</v>
      </c>
      <c r="BC198" s="52">
        <f t="shared" ca="1" si="389"/>
        <v>-0.79330825805090832</v>
      </c>
      <c r="BD198" s="52">
        <f t="shared" ca="1" si="389"/>
        <v>-0.7542366167192085</v>
      </c>
      <c r="BE198" s="52">
        <f t="shared" ca="1" si="389"/>
        <v>-0.67744518908937146</v>
      </c>
      <c r="BF198" s="52">
        <f t="shared" ca="1" si="390"/>
        <v>-0.56750269210830884</v>
      </c>
      <c r="BG198" s="52">
        <f t="shared" ca="1" si="390"/>
        <v>-0.45846916373010221</v>
      </c>
      <c r="BH198" s="52">
        <f t="shared" ca="1" si="390"/>
        <v>-0.37332014043642298</v>
      </c>
      <c r="BJ198" s="52">
        <f t="shared" si="397"/>
        <v>1.95034861564636E-3</v>
      </c>
      <c r="BK198" s="52">
        <f t="shared" si="398"/>
        <v>-4.2715380071932773E-3</v>
      </c>
      <c r="BL198" s="52">
        <f t="shared" si="399"/>
        <v>-2.1357690035966388E-4</v>
      </c>
      <c r="BM198" s="52">
        <f t="shared" si="400"/>
        <v>-2.1357690035966388E-4</v>
      </c>
      <c r="BN198" s="52">
        <f t="shared" si="401"/>
        <v>0</v>
      </c>
      <c r="BO198" s="52">
        <f t="shared" si="402"/>
        <v>0</v>
      </c>
      <c r="BP198" s="52">
        <f t="shared" si="403"/>
        <v>2.4590454483796372E-3</v>
      </c>
      <c r="BQ198" s="52">
        <f t="shared" si="404"/>
        <v>0.05</v>
      </c>
      <c r="BS198" s="52">
        <f t="shared" ca="1" si="405"/>
        <v>-0.47449913722342807</v>
      </c>
      <c r="BT198" s="52">
        <f t="shared" ca="1" si="406"/>
        <v>-0.42715380071932768</v>
      </c>
      <c r="BU198" s="52">
        <f t="shared" ca="1" si="407"/>
        <v>-0.36594223194650483</v>
      </c>
      <c r="BV198" s="52">
        <f t="shared" ca="1" si="408"/>
        <v>-0.29102473775856214</v>
      </c>
      <c r="BW198" s="52">
        <f t="shared" ca="1" si="409"/>
        <v>-0.20696579847079269</v>
      </c>
      <c r="BX198" s="52">
        <f t="shared" ca="1" si="410"/>
        <v>-0.12384184227595427</v>
      </c>
      <c r="BY198" s="52">
        <f t="shared" ca="1" si="411"/>
        <v>-4.9807640915406175E-2</v>
      </c>
      <c r="BZ198" s="52">
        <f t="shared" ca="1" si="412"/>
        <v>1.9242103940116211E-2</v>
      </c>
      <c r="CA198" s="52">
        <f t="shared" ca="1" si="413"/>
        <v>8.9294300891549064E-2</v>
      </c>
      <c r="CB198" s="52">
        <f t="shared" ca="1" si="414"/>
        <v>0.15688733097105731</v>
      </c>
      <c r="CC198" s="52">
        <f t="shared" ca="1" si="415"/>
        <v>0.21975952666628379</v>
      </c>
      <c r="CD198" s="52">
        <f t="shared" ca="1" si="416"/>
        <v>0.27795027404452766</v>
      </c>
      <c r="CE198" s="52">
        <f t="shared" ca="1" si="417"/>
        <v>0.33292092324700212</v>
      </c>
      <c r="CF198" s="52">
        <f t="shared" ca="1" si="418"/>
        <v>0.38503938718068031</v>
      </c>
      <c r="CG198" s="52">
        <f t="shared" ca="1" si="419"/>
        <v>0.43482661445159476</v>
      </c>
      <c r="CH198" s="52">
        <f t="shared" ca="1" si="420"/>
        <v>0.47610603453921946</v>
      </c>
      <c r="CI198" s="52">
        <f t="shared" ca="1" si="421"/>
        <v>0.50817364173746049</v>
      </c>
      <c r="CJ198" s="52">
        <f t="shared" ca="1" si="422"/>
        <v>0.5354315238674322</v>
      </c>
      <c r="CK198" s="52">
        <f t="shared" ca="1" si="423"/>
        <v>0.55574781674095619</v>
      </c>
      <c r="CL198" s="52">
        <f t="shared" ca="1" si="424"/>
        <v>0.59780493203640728</v>
      </c>
      <c r="CM198" s="52">
        <f t="shared" ca="1" si="425"/>
        <v>0.61514125596506619</v>
      </c>
      <c r="CN198" s="52">
        <f t="shared" ca="1" si="426"/>
        <v>0.60455974583484029</v>
      </c>
      <c r="CO198" s="52">
        <f t="shared" ca="1" si="427"/>
        <v>0.5653624296931915</v>
      </c>
      <c r="CP198" s="52">
        <f t="shared" ca="1" si="428"/>
        <v>0.50419360613300213</v>
      </c>
      <c r="CQ198" s="52">
        <f t="shared" ca="1" si="429"/>
        <v>0.43723235311242054</v>
      </c>
      <c r="CR198" s="52">
        <f t="shared" ca="1" si="430"/>
        <v>0.37052697399931595</v>
      </c>
      <c r="CS198" s="52">
        <f t="shared" ca="1" si="431"/>
        <v>0.31175837321432254</v>
      </c>
      <c r="CT198" s="52">
        <f t="shared" ca="1" si="432"/>
        <v>0.26624326680546584</v>
      </c>
      <c r="CU198" s="52">
        <f t="shared" ca="1" si="433"/>
        <v>0.23335930368968205</v>
      </c>
      <c r="CV198" s="52">
        <f t="shared" ca="1" si="434"/>
        <v>0.20585457204029939</v>
      </c>
      <c r="CW198" s="52">
        <f t="shared" ca="1" si="435"/>
        <v>0.17872921386057697</v>
      </c>
      <c r="CY198" s="51" t="str">
        <f t="shared" ca="1" si="436"/>
        <v>Slope</v>
      </c>
      <c r="CZ198" s="51" t="str">
        <f t="shared" ca="1" si="437"/>
        <v>Slope</v>
      </c>
      <c r="DA198" s="51" t="str">
        <f t="shared" ca="1" si="438"/>
        <v>Slope</v>
      </c>
      <c r="DB198" s="51" t="str">
        <f t="shared" ca="1" si="439"/>
        <v>Slope</v>
      </c>
      <c r="DC198" s="51" t="str">
        <f t="shared" ca="1" si="440"/>
        <v>Slope</v>
      </c>
      <c r="DD198" s="51" t="str">
        <f t="shared" ca="1" si="441"/>
        <v>Slope</v>
      </c>
      <c r="DE198" s="51" t="str">
        <f t="shared" ca="1" si="442"/>
        <v>Slope</v>
      </c>
      <c r="DF198" s="51" t="str">
        <f t="shared" ca="1" si="443"/>
        <v>Slope</v>
      </c>
      <c r="DG198" s="51" t="str">
        <f t="shared" ca="1" si="444"/>
        <v>Slope</v>
      </c>
      <c r="DH198" s="51" t="str">
        <f t="shared" ca="1" si="445"/>
        <v>Slope</v>
      </c>
      <c r="DI198" s="51" t="str">
        <f t="shared" ca="1" si="446"/>
        <v>Slope</v>
      </c>
      <c r="DJ198" s="51" t="str">
        <f t="shared" ca="1" si="447"/>
        <v>Slope</v>
      </c>
      <c r="DK198" s="51" t="str">
        <f t="shared" ca="1" si="448"/>
        <v>Slope</v>
      </c>
      <c r="DL198" s="51" t="str">
        <f t="shared" ca="1" si="449"/>
        <v>Slope</v>
      </c>
      <c r="DM198" s="51" t="str">
        <f t="shared" ca="1" si="450"/>
        <v>Slope</v>
      </c>
      <c r="DN198" s="51" t="str">
        <f t="shared" ca="1" si="451"/>
        <v>Slope</v>
      </c>
      <c r="DO198" s="51" t="str">
        <f t="shared" ca="1" si="452"/>
        <v>Slope</v>
      </c>
      <c r="DP198" s="51" t="str">
        <f t="shared" ca="1" si="453"/>
        <v>Slope</v>
      </c>
      <c r="DQ198" s="51" t="str">
        <f t="shared" ca="1" si="454"/>
        <v>Slope</v>
      </c>
      <c r="DR198" s="51" t="str">
        <f t="shared" ca="1" si="455"/>
        <v>Slope</v>
      </c>
      <c r="DS198" s="51" t="str">
        <f t="shared" ca="1" si="456"/>
        <v>Slope</v>
      </c>
      <c r="DT198" s="51" t="str">
        <f t="shared" ca="1" si="457"/>
        <v>Slope</v>
      </c>
      <c r="DU198" s="51" t="str">
        <f t="shared" ca="1" si="458"/>
        <v>Slope</v>
      </c>
      <c r="DV198" s="51" t="str">
        <f t="shared" ca="1" si="459"/>
        <v>Slope</v>
      </c>
      <c r="DW198" s="51" t="str">
        <f t="shared" ca="1" si="460"/>
        <v>Slope</v>
      </c>
      <c r="DX198" s="51" t="str">
        <f t="shared" ca="1" si="461"/>
        <v>Slope</v>
      </c>
      <c r="DY198" s="51" t="str">
        <f t="shared" ca="1" si="462"/>
        <v>Slope</v>
      </c>
      <c r="DZ198" s="51" t="str">
        <f t="shared" ca="1" si="463"/>
        <v>Slope</v>
      </c>
      <c r="EA198" s="51" t="str">
        <f t="shared" ca="1" si="464"/>
        <v>Slope</v>
      </c>
      <c r="EB198" s="51" t="str">
        <f t="shared" ca="1" si="465"/>
        <v>Slope</v>
      </c>
      <c r="EC198" s="51" t="str">
        <f t="shared" ca="1" si="466"/>
        <v>Slope</v>
      </c>
      <c r="EE198" s="52">
        <f t="shared" ca="1" si="467"/>
        <v>0.52571443967693154</v>
      </c>
      <c r="EF198" s="52">
        <f t="shared" ca="1" si="468"/>
        <v>0.57305977618103199</v>
      </c>
      <c r="EG198" s="52">
        <f t="shared" ca="1" si="469"/>
        <v>0.63427134495385484</v>
      </c>
      <c r="EH198" s="52">
        <f t="shared" ca="1" si="470"/>
        <v>0.70918883914179753</v>
      </c>
      <c r="EI198" s="52">
        <f t="shared" ca="1" si="471"/>
        <v>0.79324777842956695</v>
      </c>
      <c r="EJ198" s="52">
        <f t="shared" ca="1" si="472"/>
        <v>0.87637173462440543</v>
      </c>
      <c r="EK198" s="52">
        <f t="shared" ca="1" si="473"/>
        <v>0.95040593598495349</v>
      </c>
      <c r="EL198" s="52">
        <f t="shared" ca="1" si="474"/>
        <v>0.98054431915952411</v>
      </c>
      <c r="EM198" s="52">
        <f t="shared" ca="1" si="475"/>
        <v>0.91049212220809128</v>
      </c>
      <c r="EN198" s="52">
        <f t="shared" ca="1" si="476"/>
        <v>0.84289909212858305</v>
      </c>
      <c r="EO198" s="52">
        <f t="shared" ca="1" si="477"/>
        <v>0.78002689643335654</v>
      </c>
      <c r="EP198" s="52">
        <f t="shared" ca="1" si="478"/>
        <v>0.72183614905511262</v>
      </c>
      <c r="EQ198" s="52">
        <f t="shared" ca="1" si="479"/>
        <v>0.66686549985263821</v>
      </c>
      <c r="ER198" s="52">
        <f t="shared" ca="1" si="480"/>
        <v>0.61474703591895996</v>
      </c>
      <c r="ES198" s="52">
        <f t="shared" ca="1" si="481"/>
        <v>0.56495980864804562</v>
      </c>
      <c r="ET198" s="52">
        <f t="shared" ca="1" si="482"/>
        <v>0.52368038856042087</v>
      </c>
      <c r="EU198" s="52">
        <f t="shared" ca="1" si="483"/>
        <v>0.4916127813621799</v>
      </c>
      <c r="EV198" s="52">
        <f t="shared" ca="1" si="484"/>
        <v>0.46435489923220818</v>
      </c>
      <c r="EW198" s="52">
        <f t="shared" ca="1" si="485"/>
        <v>0.4440386063586842</v>
      </c>
      <c r="EX198" s="52">
        <f t="shared" ca="1" si="486"/>
        <v>0.40198149106323311</v>
      </c>
      <c r="EY198" s="52">
        <f t="shared" ca="1" si="487"/>
        <v>0.3846451671345742</v>
      </c>
      <c r="EZ198" s="52">
        <f t="shared" ca="1" si="488"/>
        <v>0.3952266772648001</v>
      </c>
      <c r="FA198" s="52">
        <f t="shared" ca="1" si="489"/>
        <v>0.43442399340644888</v>
      </c>
      <c r="FB198" s="52">
        <f t="shared" ca="1" si="490"/>
        <v>0.49559281696663826</v>
      </c>
      <c r="FC198" s="52">
        <f t="shared" ca="1" si="491"/>
        <v>0.5625540699872198</v>
      </c>
      <c r="FD198" s="52">
        <f t="shared" ca="1" si="492"/>
        <v>0.62925944910032439</v>
      </c>
      <c r="FE198" s="52">
        <f t="shared" ca="1" si="493"/>
        <v>0.68802804988531774</v>
      </c>
      <c r="FF198" s="52">
        <f t="shared" ca="1" si="494"/>
        <v>0.73354315629417455</v>
      </c>
      <c r="FG198" s="52">
        <f t="shared" ca="1" si="495"/>
        <v>0.76642711940995834</v>
      </c>
      <c r="FH198" s="52">
        <f t="shared" ca="1" si="496"/>
        <v>0.79393185105934094</v>
      </c>
      <c r="FI198" s="52">
        <f t="shared" ca="1" si="497"/>
        <v>0.82105720923906333</v>
      </c>
      <c r="FK198" s="52">
        <f t="shared" ca="1" si="498"/>
        <v>0.98054431915952411</v>
      </c>
      <c r="FL198" s="59">
        <f t="shared" ca="1" si="499"/>
        <v>7</v>
      </c>
      <c r="FM198" s="59" t="str">
        <f t="shared" ca="1" si="500"/>
        <v>Slope</v>
      </c>
      <c r="FN198" s="52">
        <f t="shared" ca="1" si="501"/>
        <v>0.8</v>
      </c>
      <c r="FP198" s="52">
        <f t="shared" ca="1" si="502"/>
        <v>0.50857147989231044</v>
      </c>
      <c r="FQ198" s="52">
        <f t="shared" ca="1" si="503"/>
        <v>0.52435325872701066</v>
      </c>
      <c r="FR198" s="52">
        <f t="shared" ca="1" si="504"/>
        <v>0.53364600387350714</v>
      </c>
      <c r="FS198" s="52">
        <f t="shared" ca="1" si="505"/>
        <v>0.54750739082504363</v>
      </c>
      <c r="FT198" s="52">
        <f t="shared" ca="1" si="506"/>
        <v>0.56441592614318892</v>
      </c>
      <c r="FU198" s="52">
        <f t="shared" ca="1" si="507"/>
        <v>0.5810128004303573</v>
      </c>
      <c r="FV198" s="52">
        <f t="shared" ca="1" si="508"/>
        <v>0.59457975643942895</v>
      </c>
      <c r="FW198" s="52">
        <f t="shared" ca="1" si="509"/>
        <v>0.59351477305317468</v>
      </c>
      <c r="FX198" s="52">
        <f t="shared" ca="1" si="510"/>
        <v>0.55905292962491926</v>
      </c>
      <c r="FY198" s="52">
        <f t="shared" ca="1" si="511"/>
        <v>0.52541080848730548</v>
      </c>
      <c r="FZ198" s="52">
        <f t="shared" ca="1" si="512"/>
        <v>0.4933422988111188</v>
      </c>
      <c r="GA198" s="52">
        <f t="shared" ca="1" si="513"/>
        <v>0.46283427190725979</v>
      </c>
      <c r="GB198" s="52">
        <f t="shared" ca="1" si="514"/>
        <v>0.43339961106199049</v>
      </c>
      <c r="GC198" s="52">
        <f t="shared" ca="1" si="515"/>
        <v>0.40491567863965328</v>
      </c>
      <c r="GD198" s="52">
        <f t="shared" ca="1" si="516"/>
        <v>0.37720882510490406</v>
      </c>
      <c r="GE198" s="52">
        <f t="shared" ca="1" si="517"/>
        <v>0.35233790729791803</v>
      </c>
      <c r="GF198" s="52">
        <f t="shared" ca="1" si="518"/>
        <v>0.33053759378739328</v>
      </c>
      <c r="GG198" s="52">
        <f t="shared" ca="1" si="519"/>
        <v>0.31034052196629158</v>
      </c>
      <c r="GH198" s="52">
        <f t="shared" ca="1" si="520"/>
        <v>0.29245731323067248</v>
      </c>
      <c r="GI198" s="52">
        <f t="shared" ca="1" si="521"/>
        <v>0.26732716368774434</v>
      </c>
      <c r="GJ198" s="52">
        <f t="shared" ca="1" si="522"/>
        <v>0.25043727793374693</v>
      </c>
      <c r="GK198" s="52">
        <f t="shared" ca="1" si="523"/>
        <v>0.24285333686604449</v>
      </c>
      <c r="GL198" s="52">
        <f t="shared" ca="1" si="524"/>
        <v>0.24480799780214962</v>
      </c>
      <c r="GM198" s="52">
        <f t="shared" ca="1" si="525"/>
        <v>0.25408649454443499</v>
      </c>
      <c r="GN198" s="52">
        <f t="shared" ca="1" si="526"/>
        <v>0.26529580110685103</v>
      </c>
      <c r="GO198" s="52">
        <f t="shared" ca="1" si="527"/>
        <v>0.27641981636677476</v>
      </c>
      <c r="GP198" s="52">
        <f t="shared" ca="1" si="528"/>
        <v>0.28489823885066146</v>
      </c>
      <c r="GQ198" s="52">
        <f t="shared" ca="1" si="529"/>
        <v>0.28895882987583593</v>
      </c>
      <c r="GR198" s="52">
        <f t="shared" ca="1" si="530"/>
        <v>0.2888090398033194</v>
      </c>
      <c r="GS198" s="52">
        <f t="shared" ca="1" si="531"/>
        <v>0.28686617257533581</v>
      </c>
      <c r="GT198" s="52">
        <f t="shared" ca="1" si="532"/>
        <v>0.2847968475241322</v>
      </c>
      <c r="GV198" s="52">
        <f t="shared" ca="1" si="533"/>
        <v>0.59457975643942895</v>
      </c>
      <c r="GW198" s="59">
        <f t="shared" ca="1" si="534"/>
        <v>6</v>
      </c>
      <c r="GX198" s="52">
        <f t="shared" ca="1" si="535"/>
        <v>0.95040593598495349</v>
      </c>
      <c r="GY198" s="52" t="str">
        <f t="shared" ca="1" si="536"/>
        <v>Slope</v>
      </c>
      <c r="GZ198" s="52">
        <f t="shared" ca="1" si="537"/>
        <v>0.83333333333333337</v>
      </c>
      <c r="HB198" s="58">
        <f t="shared" si="538"/>
        <v>3.9006972312927206E-2</v>
      </c>
      <c r="HC198" s="58"/>
      <c r="HE198" s="52">
        <f t="shared" si="539"/>
        <v>0.80691548705101035</v>
      </c>
      <c r="HF198" s="52">
        <f t="shared" si="540"/>
        <v>0</v>
      </c>
      <c r="HH198" s="52">
        <f t="shared" ca="1" si="541"/>
        <v>0.95040593598495349</v>
      </c>
      <c r="HI198" s="52" t="str">
        <f t="shared" ca="1" si="542"/>
        <v>Slope</v>
      </c>
      <c r="HJ198" s="59">
        <f t="shared" ca="1" si="543"/>
        <v>2</v>
      </c>
      <c r="HK198" s="52">
        <f t="shared" ca="1" si="544"/>
        <v>0.83333333333333337</v>
      </c>
      <c r="HL198" s="52">
        <f t="shared" si="545"/>
        <v>0</v>
      </c>
      <c r="HM198" s="52">
        <f t="shared" si="546"/>
        <v>20</v>
      </c>
      <c r="HN198" s="52">
        <f t="shared" si="547"/>
        <v>-20</v>
      </c>
      <c r="HP198" s="52">
        <f t="shared" si="550"/>
        <v>7.5294315814971495E-4</v>
      </c>
      <c r="HR198" s="52">
        <f t="shared" si="548"/>
        <v>1.4787315121411545E-4</v>
      </c>
      <c r="HS198">
        <f t="shared" si="549"/>
        <v>2.4590454483796372E-3</v>
      </c>
    </row>
    <row r="199" spans="1:227" x14ac:dyDescent="0.2">
      <c r="A199" s="45">
        <v>161</v>
      </c>
      <c r="B199" s="35">
        <f t="shared" si="391"/>
        <v>1.8518518518518497E-2</v>
      </c>
      <c r="C199" s="28">
        <v>3.9006972312927202</v>
      </c>
      <c r="D199" s="95">
        <v>0</v>
      </c>
      <c r="E199" s="95">
        <v>999999</v>
      </c>
      <c r="F199" s="37">
        <f t="shared" si="379"/>
        <v>166666.5</v>
      </c>
      <c r="G199" s="38">
        <f t="shared" si="382"/>
        <v>0</v>
      </c>
      <c r="H199" s="102">
        <v>20</v>
      </c>
      <c r="I199" s="102">
        <v>2000</v>
      </c>
      <c r="J199" s="28">
        <v>5.1011091470718402</v>
      </c>
      <c r="K199" s="126">
        <f t="shared" si="383"/>
        <v>5.1011091470718396E-2</v>
      </c>
      <c r="L199" s="30">
        <f t="shared" si="380"/>
        <v>5.1011091470718396E-2</v>
      </c>
      <c r="M199" s="101">
        <f t="shared" si="381"/>
        <v>3.9006972312927202</v>
      </c>
      <c r="N199" s="103">
        <f t="shared" si="392"/>
        <v>6.0020595788956013E-4</v>
      </c>
      <c r="AD199" s="52">
        <f t="shared" ca="1" si="393"/>
        <v>0.97261654185569291</v>
      </c>
      <c r="AE199" s="52">
        <f t="shared" ca="1" si="393"/>
        <v>1</v>
      </c>
      <c r="AF199" s="52">
        <f t="shared" ca="1" si="393"/>
        <v>0.9719290357574295</v>
      </c>
      <c r="AG199" s="52">
        <f t="shared" ca="1" si="393"/>
        <v>0.89203435212283977</v>
      </c>
      <c r="AH199" s="52">
        <f t="shared" ca="1" si="394"/>
        <v>0.77055108462072885</v>
      </c>
      <c r="AI199" s="52">
        <f t="shared" ca="1" si="394"/>
        <v>0.62552085387414125</v>
      </c>
      <c r="AJ199" s="52">
        <f t="shared" ca="1" si="394"/>
        <v>0.46228008386336022</v>
      </c>
      <c r="AK199" s="52">
        <f t="shared" ca="1" si="394"/>
        <v>0.28315135391855401</v>
      </c>
      <c r="AL199" s="52">
        <f t="shared" ca="1" si="395"/>
        <v>0.10422303369068837</v>
      </c>
      <c r="AM199" s="52">
        <f t="shared" ca="1" si="395"/>
        <v>-6.1451544478767814E-2</v>
      </c>
      <c r="AN199" s="52">
        <f t="shared" ca="1" si="395"/>
        <v>-0.20982472500888949</v>
      </c>
      <c r="AO199" s="52">
        <f t="shared" ca="1" si="395"/>
        <v>-0.34351927737146998</v>
      </c>
      <c r="AP199" s="52">
        <f t="shared" ca="1" si="396"/>
        <v>-0.46269885814309603</v>
      </c>
      <c r="AQ199" s="52">
        <f t="shared" ca="1" si="396"/>
        <v>-0.5651307351661391</v>
      </c>
      <c r="AR199" s="52">
        <f t="shared" ca="1" si="396"/>
        <v>-0.64028320985389886</v>
      </c>
      <c r="AS199" s="52">
        <f t="shared" ca="1" si="396"/>
        <v>-0.69310876916998632</v>
      </c>
      <c r="AT199" s="52">
        <f t="shared" ca="1" si="387"/>
        <v>-0.73552672186913914</v>
      </c>
      <c r="AU199" s="52">
        <f t="shared" ca="1" si="387"/>
        <v>-0.76668070342884498</v>
      </c>
      <c r="AV199" s="52">
        <f t="shared" ca="1" si="387"/>
        <v>-0.73788047686767388</v>
      </c>
      <c r="AW199" s="52">
        <f t="shared" ca="1" si="387"/>
        <v>-0.71974746816179924</v>
      </c>
      <c r="AX199" s="52">
        <f t="shared" ca="1" si="388"/>
        <v>-0.71972130941355239</v>
      </c>
      <c r="AY199" s="52">
        <f t="shared" ca="1" si="388"/>
        <v>-0.738488269538638</v>
      </c>
      <c r="AZ199" s="52">
        <f t="shared" ca="1" si="388"/>
        <v>-0.76471194712661827</v>
      </c>
      <c r="BA199" s="52">
        <f t="shared" ca="1" si="388"/>
        <v>-0.78243992240603066</v>
      </c>
      <c r="BB199" s="52">
        <f t="shared" ca="1" si="389"/>
        <v>-0.78507073082041734</v>
      </c>
      <c r="BC199" s="52">
        <f t="shared" ca="1" si="389"/>
        <v>-0.76530183110725192</v>
      </c>
      <c r="BD199" s="52">
        <f t="shared" ca="1" si="389"/>
        <v>-0.70459404423680527</v>
      </c>
      <c r="BE199" s="52">
        <f t="shared" ca="1" si="389"/>
        <v>-0.5952823359693703</v>
      </c>
      <c r="BF199" s="52">
        <f t="shared" ca="1" si="390"/>
        <v>-0.46507254064547682</v>
      </c>
      <c r="BG199" s="52">
        <f t="shared" ca="1" si="390"/>
        <v>-0.34889881847688076</v>
      </c>
      <c r="BH199" s="52">
        <f t="shared" ca="1" si="390"/>
        <v>-0.28171964065860194</v>
      </c>
      <c r="BJ199" s="52">
        <f t="shared" si="397"/>
        <v>2.5505545735359202E-3</v>
      </c>
      <c r="BK199" s="52">
        <f t="shared" si="398"/>
        <v>-3.6594223194650489E-3</v>
      </c>
      <c r="BL199" s="52">
        <f t="shared" si="399"/>
        <v>-1.8297111597325247E-4</v>
      </c>
      <c r="BM199" s="52">
        <f t="shared" si="400"/>
        <v>-1.8297111597325247E-4</v>
      </c>
      <c r="BN199" s="52">
        <f t="shared" si="401"/>
        <v>0</v>
      </c>
      <c r="BO199" s="52">
        <f t="shared" si="402"/>
        <v>0</v>
      </c>
      <c r="BP199" s="52">
        <f t="shared" si="403"/>
        <v>2.3950600580591166E-3</v>
      </c>
      <c r="BQ199" s="52">
        <f t="shared" si="404"/>
        <v>0.05</v>
      </c>
      <c r="BS199" s="52">
        <f t="shared" ca="1" si="405"/>
        <v>-0.42715380071932768</v>
      </c>
      <c r="BT199" s="52">
        <f t="shared" ca="1" si="406"/>
        <v>-0.36594223194650483</v>
      </c>
      <c r="BU199" s="52">
        <f t="shared" ca="1" si="407"/>
        <v>-0.29102473775856214</v>
      </c>
      <c r="BV199" s="52">
        <f t="shared" ca="1" si="408"/>
        <v>-0.20696579847079269</v>
      </c>
      <c r="BW199" s="52">
        <f t="shared" ca="1" si="409"/>
        <v>-0.12384184227595427</v>
      </c>
      <c r="BX199" s="52">
        <f t="shared" ca="1" si="410"/>
        <v>-4.9807640915406175E-2</v>
      </c>
      <c r="BY199" s="52">
        <f t="shared" ca="1" si="411"/>
        <v>1.9242103940116211E-2</v>
      </c>
      <c r="BZ199" s="52">
        <f t="shared" ca="1" si="412"/>
        <v>8.9294300891549064E-2</v>
      </c>
      <c r="CA199" s="52">
        <f t="shared" ca="1" si="413"/>
        <v>0.15688733097105731</v>
      </c>
      <c r="CB199" s="52">
        <f t="shared" ca="1" si="414"/>
        <v>0.21975952666628379</v>
      </c>
      <c r="CC199" s="52">
        <f t="shared" ca="1" si="415"/>
        <v>0.27795027404452766</v>
      </c>
      <c r="CD199" s="52">
        <f t="shared" ca="1" si="416"/>
        <v>0.33292092324700212</v>
      </c>
      <c r="CE199" s="52">
        <f t="shared" ca="1" si="417"/>
        <v>0.38503938718068031</v>
      </c>
      <c r="CF199" s="52">
        <f t="shared" ca="1" si="418"/>
        <v>0.43482661445159476</v>
      </c>
      <c r="CG199" s="52">
        <f t="shared" ca="1" si="419"/>
        <v>0.47610603453921946</v>
      </c>
      <c r="CH199" s="52">
        <f t="shared" ca="1" si="420"/>
        <v>0.50817364173746049</v>
      </c>
      <c r="CI199" s="52">
        <f t="shared" ca="1" si="421"/>
        <v>0.5354315238674322</v>
      </c>
      <c r="CJ199" s="52">
        <f t="shared" ca="1" si="422"/>
        <v>0.55574781674095619</v>
      </c>
      <c r="CK199" s="52">
        <f t="shared" ca="1" si="423"/>
        <v>0.59780493203640728</v>
      </c>
      <c r="CL199" s="52">
        <f t="shared" ca="1" si="424"/>
        <v>0.61514125596506619</v>
      </c>
      <c r="CM199" s="52">
        <f t="shared" ca="1" si="425"/>
        <v>0.60455974583484029</v>
      </c>
      <c r="CN199" s="52">
        <f t="shared" ca="1" si="426"/>
        <v>0.5653624296931915</v>
      </c>
      <c r="CO199" s="52">
        <f t="shared" ca="1" si="427"/>
        <v>0.50419360613300213</v>
      </c>
      <c r="CP199" s="52">
        <f t="shared" ca="1" si="428"/>
        <v>0.43723235311242054</v>
      </c>
      <c r="CQ199" s="52">
        <f t="shared" ca="1" si="429"/>
        <v>0.37052697399931595</v>
      </c>
      <c r="CR199" s="52">
        <f t="shared" ca="1" si="430"/>
        <v>0.31175837321432254</v>
      </c>
      <c r="CS199" s="52">
        <f t="shared" ca="1" si="431"/>
        <v>0.26624326680546584</v>
      </c>
      <c r="CT199" s="52">
        <f t="shared" ca="1" si="432"/>
        <v>0.23335930368968205</v>
      </c>
      <c r="CU199" s="52">
        <f t="shared" ca="1" si="433"/>
        <v>0.20585457204029939</v>
      </c>
      <c r="CV199" s="52">
        <f t="shared" ca="1" si="434"/>
        <v>0.17872921386057697</v>
      </c>
      <c r="CW199" s="52">
        <f t="shared" ca="1" si="435"/>
        <v>0.15283076381761465</v>
      </c>
      <c r="CY199" s="51" t="str">
        <f t="shared" ca="1" si="436"/>
        <v>Slope</v>
      </c>
      <c r="CZ199" s="51" t="str">
        <f t="shared" ca="1" si="437"/>
        <v>Slope</v>
      </c>
      <c r="DA199" s="51" t="str">
        <f t="shared" ca="1" si="438"/>
        <v>Slope</v>
      </c>
      <c r="DB199" s="51" t="str">
        <f t="shared" ca="1" si="439"/>
        <v>Slope</v>
      </c>
      <c r="DC199" s="51" t="str">
        <f t="shared" ca="1" si="440"/>
        <v>Slope</v>
      </c>
      <c r="DD199" s="51" t="str">
        <f t="shared" ca="1" si="441"/>
        <v>Slope</v>
      </c>
      <c r="DE199" s="51" t="str">
        <f t="shared" ca="1" si="442"/>
        <v>Slope</v>
      </c>
      <c r="DF199" s="51" t="str">
        <f t="shared" ca="1" si="443"/>
        <v>Slope</v>
      </c>
      <c r="DG199" s="51" t="str">
        <f t="shared" ca="1" si="444"/>
        <v>Slope</v>
      </c>
      <c r="DH199" s="51" t="str">
        <f t="shared" ca="1" si="445"/>
        <v>Slope</v>
      </c>
      <c r="DI199" s="51" t="str">
        <f t="shared" ca="1" si="446"/>
        <v>Slope</v>
      </c>
      <c r="DJ199" s="51" t="str">
        <f t="shared" ca="1" si="447"/>
        <v>Slope</v>
      </c>
      <c r="DK199" s="51" t="str">
        <f t="shared" ca="1" si="448"/>
        <v>Slope</v>
      </c>
      <c r="DL199" s="51" t="str">
        <f t="shared" ca="1" si="449"/>
        <v>Slope</v>
      </c>
      <c r="DM199" s="51" t="str">
        <f t="shared" ca="1" si="450"/>
        <v>Slope</v>
      </c>
      <c r="DN199" s="51" t="str">
        <f t="shared" ca="1" si="451"/>
        <v>Slope</v>
      </c>
      <c r="DO199" s="51" t="str">
        <f t="shared" ca="1" si="452"/>
        <v>Slope</v>
      </c>
      <c r="DP199" s="51" t="str">
        <f t="shared" ca="1" si="453"/>
        <v>Slope</v>
      </c>
      <c r="DQ199" s="51" t="str">
        <f t="shared" ca="1" si="454"/>
        <v>Slope</v>
      </c>
      <c r="DR199" s="51" t="str">
        <f t="shared" ca="1" si="455"/>
        <v>Slope</v>
      </c>
      <c r="DS199" s="51" t="str">
        <f t="shared" ca="1" si="456"/>
        <v>Slope</v>
      </c>
      <c r="DT199" s="51" t="str">
        <f t="shared" ca="1" si="457"/>
        <v>Slope</v>
      </c>
      <c r="DU199" s="51" t="str">
        <f t="shared" ca="1" si="458"/>
        <v>Slope</v>
      </c>
      <c r="DV199" s="51" t="str">
        <f t="shared" ca="1" si="459"/>
        <v>Slope</v>
      </c>
      <c r="DW199" s="51" t="str">
        <f t="shared" ca="1" si="460"/>
        <v>Slope</v>
      </c>
      <c r="DX199" s="51" t="str">
        <f t="shared" ca="1" si="461"/>
        <v>Slope</v>
      </c>
      <c r="DY199" s="51" t="str">
        <f t="shared" ca="1" si="462"/>
        <v>Slope</v>
      </c>
      <c r="DZ199" s="51" t="str">
        <f t="shared" ca="1" si="463"/>
        <v>Slope</v>
      </c>
      <c r="EA199" s="51" t="str">
        <f t="shared" ca="1" si="464"/>
        <v>Slope</v>
      </c>
      <c r="EB199" s="51" t="str">
        <f t="shared" ca="1" si="465"/>
        <v>Slope</v>
      </c>
      <c r="EC199" s="51" t="str">
        <f t="shared" ca="1" si="466"/>
        <v>Slope</v>
      </c>
      <c r="EE199" s="52">
        <f t="shared" ca="1" si="467"/>
        <v>0.57302917039664558</v>
      </c>
      <c r="EF199" s="52">
        <f t="shared" ca="1" si="468"/>
        <v>0.63424073916946844</v>
      </c>
      <c r="EG199" s="52">
        <f t="shared" ca="1" si="469"/>
        <v>0.70915823335741113</v>
      </c>
      <c r="EH199" s="52">
        <f t="shared" ca="1" si="470"/>
        <v>0.79321717264518055</v>
      </c>
      <c r="EI199" s="52">
        <f t="shared" ca="1" si="471"/>
        <v>0.87634112884001902</v>
      </c>
      <c r="EJ199" s="52">
        <f t="shared" ca="1" si="472"/>
        <v>0.95037533020056708</v>
      </c>
      <c r="EK199" s="52">
        <f t="shared" ca="1" si="473"/>
        <v>0.98057492494391052</v>
      </c>
      <c r="EL199" s="52">
        <f t="shared" ca="1" si="474"/>
        <v>0.91052272799247769</v>
      </c>
      <c r="EM199" s="52">
        <f t="shared" ca="1" si="475"/>
        <v>0.84292969791296946</v>
      </c>
      <c r="EN199" s="52">
        <f t="shared" ca="1" si="476"/>
        <v>0.78005750221774295</v>
      </c>
      <c r="EO199" s="52">
        <f t="shared" ca="1" si="477"/>
        <v>0.72186675483949903</v>
      </c>
      <c r="EP199" s="52">
        <f t="shared" ca="1" si="478"/>
        <v>0.66689610563702462</v>
      </c>
      <c r="EQ199" s="52">
        <f t="shared" ca="1" si="479"/>
        <v>0.61477764170334637</v>
      </c>
      <c r="ER199" s="52">
        <f t="shared" ca="1" si="480"/>
        <v>0.56499041443243203</v>
      </c>
      <c r="ES199" s="52">
        <f t="shared" ca="1" si="481"/>
        <v>0.52371099434480728</v>
      </c>
      <c r="ET199" s="52">
        <f t="shared" ca="1" si="482"/>
        <v>0.4916433871465663</v>
      </c>
      <c r="EU199" s="52">
        <f t="shared" ca="1" si="483"/>
        <v>0.46438550501659459</v>
      </c>
      <c r="EV199" s="52">
        <f t="shared" ca="1" si="484"/>
        <v>0.4440692121430706</v>
      </c>
      <c r="EW199" s="52">
        <f t="shared" ca="1" si="485"/>
        <v>0.40201209684761952</v>
      </c>
      <c r="EX199" s="52">
        <f t="shared" ca="1" si="486"/>
        <v>0.3846757729189606</v>
      </c>
      <c r="EY199" s="52">
        <f t="shared" ca="1" si="487"/>
        <v>0.3952572830491865</v>
      </c>
      <c r="EZ199" s="52">
        <f t="shared" ca="1" si="488"/>
        <v>0.43445459919083529</v>
      </c>
      <c r="FA199" s="52">
        <f t="shared" ca="1" si="489"/>
        <v>0.49562342275102467</v>
      </c>
      <c r="FB199" s="52">
        <f t="shared" ca="1" si="490"/>
        <v>0.5625846757716062</v>
      </c>
      <c r="FC199" s="52">
        <f t="shared" ca="1" si="491"/>
        <v>0.62929005488471079</v>
      </c>
      <c r="FD199" s="52">
        <f t="shared" ca="1" si="492"/>
        <v>0.68805865566970414</v>
      </c>
      <c r="FE199" s="52">
        <f t="shared" ca="1" si="493"/>
        <v>0.73357376207856095</v>
      </c>
      <c r="FF199" s="52">
        <f t="shared" ca="1" si="494"/>
        <v>0.76645772519434474</v>
      </c>
      <c r="FG199" s="52">
        <f t="shared" ca="1" si="495"/>
        <v>0.79396245684372735</v>
      </c>
      <c r="FH199" s="52">
        <f t="shared" ca="1" si="496"/>
        <v>0.82108781502344974</v>
      </c>
      <c r="FI199" s="52">
        <f t="shared" ca="1" si="497"/>
        <v>0.84698626506641206</v>
      </c>
      <c r="FK199" s="52">
        <f t="shared" ca="1" si="498"/>
        <v>0.98057492494391052</v>
      </c>
      <c r="FL199" s="59">
        <f t="shared" ca="1" si="499"/>
        <v>6</v>
      </c>
      <c r="FM199" s="59" t="str">
        <f t="shared" ca="1" si="500"/>
        <v>Slope</v>
      </c>
      <c r="FN199" s="52">
        <f t="shared" ca="1" si="501"/>
        <v>0.83333333333333337</v>
      </c>
      <c r="FP199" s="52">
        <f t="shared" ca="1" si="502"/>
        <v>0.52434305679888182</v>
      </c>
      <c r="FQ199" s="52">
        <f t="shared" ca="1" si="503"/>
        <v>0.54474691305648948</v>
      </c>
      <c r="FR199" s="52">
        <f t="shared" ca="1" si="504"/>
        <v>0.55860830000802586</v>
      </c>
      <c r="FS199" s="52">
        <f t="shared" ca="1" si="505"/>
        <v>0.57551683532617126</v>
      </c>
      <c r="FT199" s="52">
        <f t="shared" ca="1" si="506"/>
        <v>0.59211370961333964</v>
      </c>
      <c r="FU199" s="52">
        <f t="shared" ca="1" si="507"/>
        <v>0.60568066562241119</v>
      </c>
      <c r="FV199" s="52">
        <f t="shared" ca="1" si="508"/>
        <v>0.60463608609241459</v>
      </c>
      <c r="FW199" s="52">
        <f t="shared" ca="1" si="509"/>
        <v>0.57017424266415917</v>
      </c>
      <c r="FX199" s="52">
        <f t="shared" ca="1" si="510"/>
        <v>0.53653212152654528</v>
      </c>
      <c r="FY199" s="52">
        <f t="shared" ca="1" si="511"/>
        <v>0.50446361185035871</v>
      </c>
      <c r="FZ199" s="52">
        <f t="shared" ca="1" si="512"/>
        <v>0.47395558494649964</v>
      </c>
      <c r="GA199" s="52">
        <f t="shared" ca="1" si="513"/>
        <v>0.44452092410123045</v>
      </c>
      <c r="GB199" s="52">
        <f t="shared" ca="1" si="514"/>
        <v>0.41603699167889319</v>
      </c>
      <c r="GC199" s="52">
        <f t="shared" ca="1" si="515"/>
        <v>0.38833013814414397</v>
      </c>
      <c r="GD199" s="52">
        <f t="shared" ca="1" si="516"/>
        <v>0.36345922033715794</v>
      </c>
      <c r="GE199" s="52">
        <f t="shared" ca="1" si="517"/>
        <v>0.34165890682663319</v>
      </c>
      <c r="GF199" s="52">
        <f t="shared" ca="1" si="518"/>
        <v>0.32146183500553149</v>
      </c>
      <c r="GG199" s="52">
        <f t="shared" ca="1" si="519"/>
        <v>0.30357862626991239</v>
      </c>
      <c r="GH199" s="52">
        <f t="shared" ca="1" si="520"/>
        <v>0.27844847672698425</v>
      </c>
      <c r="GI199" s="52">
        <f t="shared" ca="1" si="521"/>
        <v>0.26155859097298684</v>
      </c>
      <c r="GJ199" s="52">
        <f t="shared" ca="1" si="522"/>
        <v>0.2539746499052844</v>
      </c>
      <c r="GK199" s="52">
        <f t="shared" ca="1" si="523"/>
        <v>0.25592931084138953</v>
      </c>
      <c r="GL199" s="52">
        <f t="shared" ca="1" si="524"/>
        <v>0.2652078075836749</v>
      </c>
      <c r="GM199" s="52">
        <f t="shared" ca="1" si="525"/>
        <v>0.27641711414609094</v>
      </c>
      <c r="GN199" s="52">
        <f t="shared" ca="1" si="526"/>
        <v>0.28754112940601467</v>
      </c>
      <c r="GO199" s="52">
        <f t="shared" ca="1" si="527"/>
        <v>0.29601955188990137</v>
      </c>
      <c r="GP199" s="52">
        <f t="shared" ca="1" si="528"/>
        <v>0.30008014291507584</v>
      </c>
      <c r="GQ199" s="52">
        <f t="shared" ca="1" si="529"/>
        <v>0.29993035284255937</v>
      </c>
      <c r="GR199" s="52">
        <f t="shared" ca="1" si="530"/>
        <v>0.29798748561457578</v>
      </c>
      <c r="GS199" s="52">
        <f t="shared" ca="1" si="531"/>
        <v>0.29591816056337211</v>
      </c>
      <c r="GT199" s="52">
        <f t="shared" ca="1" si="532"/>
        <v>0.29343986613324846</v>
      </c>
      <c r="GV199" s="52">
        <f t="shared" ca="1" si="533"/>
        <v>0.60568066562241119</v>
      </c>
      <c r="GW199" s="59">
        <f t="shared" ca="1" si="534"/>
        <v>5</v>
      </c>
      <c r="GX199" s="52">
        <f t="shared" ca="1" si="535"/>
        <v>0.95037533020056708</v>
      </c>
      <c r="GY199" s="52" t="str">
        <f t="shared" ca="1" si="536"/>
        <v>Slope</v>
      </c>
      <c r="GZ199" s="52">
        <f t="shared" ca="1" si="537"/>
        <v>0.8666666666666667</v>
      </c>
      <c r="HB199" s="58">
        <f t="shared" si="538"/>
        <v>5.1011091470718396E-2</v>
      </c>
      <c r="HC199" s="58"/>
      <c r="HE199" s="52">
        <f t="shared" si="539"/>
        <v>0.74749509721994389</v>
      </c>
      <c r="HF199" s="52">
        <f t="shared" si="540"/>
        <v>0</v>
      </c>
      <c r="HH199" s="52">
        <f t="shared" ca="1" si="541"/>
        <v>0.95037533020056708</v>
      </c>
      <c r="HI199" s="52" t="str">
        <f t="shared" ca="1" si="542"/>
        <v>Slope</v>
      </c>
      <c r="HJ199" s="59">
        <f t="shared" ca="1" si="543"/>
        <v>2</v>
      </c>
      <c r="HK199" s="52">
        <f t="shared" ca="1" si="544"/>
        <v>0.8666666666666667</v>
      </c>
      <c r="HL199" s="52">
        <f t="shared" si="545"/>
        <v>0</v>
      </c>
      <c r="HM199" s="52">
        <f t="shared" si="546"/>
        <v>20</v>
      </c>
      <c r="HN199" s="52">
        <f t="shared" si="547"/>
        <v>-20</v>
      </c>
      <c r="HP199" s="52">
        <f t="shared" si="550"/>
        <v>6.0020595788956013E-4</v>
      </c>
      <c r="HR199" s="52">
        <f t="shared" si="548"/>
        <v>1.3473571458478265E-4</v>
      </c>
      <c r="HS199">
        <f t="shared" si="549"/>
        <v>2.3950600580591166E-3</v>
      </c>
    </row>
    <row r="200" spans="1:227" x14ac:dyDescent="0.2">
      <c r="A200" s="45">
        <v>162</v>
      </c>
      <c r="B200" s="35">
        <f t="shared" si="391"/>
        <v>1.8634259259259236E-2</v>
      </c>
      <c r="C200" s="28">
        <v>5.1011091470718402</v>
      </c>
      <c r="D200" s="95">
        <v>0</v>
      </c>
      <c r="E200" s="95">
        <v>999999</v>
      </c>
      <c r="F200" s="37">
        <f t="shared" si="379"/>
        <v>166666.5</v>
      </c>
      <c r="G200" s="38">
        <f t="shared" si="382"/>
        <v>0</v>
      </c>
      <c r="H200" s="102">
        <v>20</v>
      </c>
      <c r="I200" s="102">
        <v>2000</v>
      </c>
      <c r="J200" s="28">
        <v>5.1750648021697998</v>
      </c>
      <c r="K200" s="126">
        <f t="shared" si="383"/>
        <v>5.1750648021698001E-2</v>
      </c>
      <c r="L200" s="30">
        <f t="shared" si="380"/>
        <v>5.1750648021698001E-2</v>
      </c>
      <c r="M200" s="101">
        <f t="shared" si="381"/>
        <v>5.1011091470718402</v>
      </c>
      <c r="N200" s="103">
        <f t="shared" si="392"/>
        <v>3.6977827548979533E-5</v>
      </c>
      <c r="AD200" s="52">
        <f t="shared" ca="1" si="393"/>
        <v>0.97192903575742939</v>
      </c>
      <c r="AE200" s="52">
        <f t="shared" ca="1" si="393"/>
        <v>1.0000000000000002</v>
      </c>
      <c r="AF200" s="52">
        <f t="shared" ca="1" si="393"/>
        <v>0.96831421901861414</v>
      </c>
      <c r="AG200" s="52">
        <f t="shared" ca="1" si="393"/>
        <v>0.88115626741332131</v>
      </c>
      <c r="AH200" s="52">
        <f t="shared" ca="1" si="394"/>
        <v>0.76365858539316755</v>
      </c>
      <c r="AI200" s="52">
        <f t="shared" ca="1" si="394"/>
        <v>0.62288741670644576</v>
      </c>
      <c r="AJ200" s="52">
        <f t="shared" ca="1" si="394"/>
        <v>0.45561452386676088</v>
      </c>
      <c r="AK200" s="52">
        <f t="shared" ca="1" si="394"/>
        <v>0.27684026873174666</v>
      </c>
      <c r="AL200" s="52">
        <f t="shared" ca="1" si="395"/>
        <v>0.10226628861831097</v>
      </c>
      <c r="AM200" s="52">
        <f t="shared" ca="1" si="395"/>
        <v>-5.8979905289925749E-2</v>
      </c>
      <c r="AN200" s="52">
        <f t="shared" ca="1" si="395"/>
        <v>-0.2059437509432831</v>
      </c>
      <c r="AO200" s="52">
        <f t="shared" ca="1" si="395"/>
        <v>-0.33926850025096744</v>
      </c>
      <c r="AP200" s="52">
        <f t="shared" ca="1" si="396"/>
        <v>-0.45932127050193566</v>
      </c>
      <c r="AQ200" s="52">
        <f t="shared" ca="1" si="396"/>
        <v>-0.55169786572189949</v>
      </c>
      <c r="AR200" s="52">
        <f t="shared" ca="1" si="396"/>
        <v>-0.61728556273878143</v>
      </c>
      <c r="AS200" s="52">
        <f t="shared" ca="1" si="396"/>
        <v>-0.66867718224016337</v>
      </c>
      <c r="AT200" s="52">
        <f t="shared" ca="1" si="387"/>
        <v>-0.70701313173796643</v>
      </c>
      <c r="AU200" s="52">
        <f t="shared" ca="1" si="387"/>
        <v>-0.68031355450456654</v>
      </c>
      <c r="AV200" s="52">
        <f t="shared" ca="1" si="387"/>
        <v>-0.66461432575691148</v>
      </c>
      <c r="AW200" s="52">
        <f t="shared" ca="1" si="387"/>
        <v>-0.65895298830812199</v>
      </c>
      <c r="AX200" s="52">
        <f t="shared" ca="1" si="388"/>
        <v>-0.66961052156848788</v>
      </c>
      <c r="AY200" s="52">
        <f t="shared" ca="1" si="388"/>
        <v>-0.69956311213349975</v>
      </c>
      <c r="AZ200" s="52">
        <f t="shared" ca="1" si="388"/>
        <v>-0.72539901573500642</v>
      </c>
      <c r="BA200" s="52">
        <f t="shared" ca="1" si="388"/>
        <v>-0.73866067230008692</v>
      </c>
      <c r="BB200" s="52">
        <f t="shared" ca="1" si="389"/>
        <v>-0.72631406286796152</v>
      </c>
      <c r="BC200" s="52">
        <f t="shared" ca="1" si="389"/>
        <v>-0.68266501238789379</v>
      </c>
      <c r="BD200" s="52">
        <f t="shared" ca="1" si="389"/>
        <v>-0.58781643154911767</v>
      </c>
      <c r="BE200" s="52">
        <f t="shared" ca="1" si="389"/>
        <v>-0.45674391590497826</v>
      </c>
      <c r="BF200" s="52">
        <f t="shared" ca="1" si="390"/>
        <v>-0.31642221417703864</v>
      </c>
      <c r="BG200" s="52">
        <f t="shared" ca="1" si="390"/>
        <v>-0.22391963898865941</v>
      </c>
      <c r="BH200" s="52">
        <f t="shared" ca="1" si="390"/>
        <v>-0.19818466942399326</v>
      </c>
      <c r="BJ200" s="52">
        <f t="shared" si="397"/>
        <v>2.5875324010848997E-3</v>
      </c>
      <c r="BK200" s="52">
        <f t="shared" si="398"/>
        <v>-2.9102473775856211E-3</v>
      </c>
      <c r="BL200" s="52">
        <f t="shared" si="399"/>
        <v>-1.4551236887928106E-4</v>
      </c>
      <c r="BM200" s="52">
        <f t="shared" si="400"/>
        <v>-1.4551236887928106E-4</v>
      </c>
      <c r="BN200" s="52">
        <f t="shared" si="401"/>
        <v>0</v>
      </c>
      <c r="BO200" s="52">
        <f t="shared" si="402"/>
        <v>0</v>
      </c>
      <c r="BP200" s="52">
        <f t="shared" si="403"/>
        <v>2.3042084757213866E-3</v>
      </c>
      <c r="BQ200" s="52">
        <f t="shared" si="404"/>
        <v>0.05</v>
      </c>
      <c r="BS200" s="52">
        <f t="shared" ca="1" si="405"/>
        <v>-0.36594223194650483</v>
      </c>
      <c r="BT200" s="52">
        <f t="shared" ca="1" si="406"/>
        <v>-0.29102473775856214</v>
      </c>
      <c r="BU200" s="52">
        <f t="shared" ca="1" si="407"/>
        <v>-0.20696579847079269</v>
      </c>
      <c r="BV200" s="52">
        <f t="shared" ca="1" si="408"/>
        <v>-0.12384184227595427</v>
      </c>
      <c r="BW200" s="52">
        <f t="shared" ca="1" si="409"/>
        <v>-4.9807640915406175E-2</v>
      </c>
      <c r="BX200" s="52">
        <f t="shared" ca="1" si="410"/>
        <v>1.9242103940116211E-2</v>
      </c>
      <c r="BY200" s="52">
        <f t="shared" ca="1" si="411"/>
        <v>8.9294300891549064E-2</v>
      </c>
      <c r="BZ200" s="52">
        <f t="shared" ca="1" si="412"/>
        <v>0.15688733097105731</v>
      </c>
      <c r="CA200" s="52">
        <f t="shared" ca="1" si="413"/>
        <v>0.21975952666628379</v>
      </c>
      <c r="CB200" s="52">
        <f t="shared" ca="1" si="414"/>
        <v>0.27795027404452766</v>
      </c>
      <c r="CC200" s="52">
        <f t="shared" ca="1" si="415"/>
        <v>0.33292092324700212</v>
      </c>
      <c r="CD200" s="52">
        <f t="shared" ca="1" si="416"/>
        <v>0.38503938718068031</v>
      </c>
      <c r="CE200" s="52">
        <f t="shared" ca="1" si="417"/>
        <v>0.43482661445159476</v>
      </c>
      <c r="CF200" s="52">
        <f t="shared" ca="1" si="418"/>
        <v>0.47610603453921946</v>
      </c>
      <c r="CG200" s="52">
        <f t="shared" ca="1" si="419"/>
        <v>0.50817364173746049</v>
      </c>
      <c r="CH200" s="52">
        <f t="shared" ca="1" si="420"/>
        <v>0.5354315238674322</v>
      </c>
      <c r="CI200" s="52">
        <f t="shared" ca="1" si="421"/>
        <v>0.55574781674095619</v>
      </c>
      <c r="CJ200" s="52">
        <f t="shared" ca="1" si="422"/>
        <v>0.59780493203640728</v>
      </c>
      <c r="CK200" s="52">
        <f t="shared" ca="1" si="423"/>
        <v>0.61514125596506619</v>
      </c>
      <c r="CL200" s="52">
        <f t="shared" ca="1" si="424"/>
        <v>0.60455974583484029</v>
      </c>
      <c r="CM200" s="52">
        <f t="shared" ca="1" si="425"/>
        <v>0.5653624296931915</v>
      </c>
      <c r="CN200" s="52">
        <f t="shared" ca="1" si="426"/>
        <v>0.50419360613300213</v>
      </c>
      <c r="CO200" s="52">
        <f t="shared" ca="1" si="427"/>
        <v>0.43723235311242054</v>
      </c>
      <c r="CP200" s="52">
        <f t="shared" ca="1" si="428"/>
        <v>0.37052697399931595</v>
      </c>
      <c r="CQ200" s="52">
        <f t="shared" ca="1" si="429"/>
        <v>0.31175837321432254</v>
      </c>
      <c r="CR200" s="52">
        <f t="shared" ca="1" si="430"/>
        <v>0.26624326680546584</v>
      </c>
      <c r="CS200" s="52">
        <f t="shared" ca="1" si="431"/>
        <v>0.23335930368968205</v>
      </c>
      <c r="CT200" s="52">
        <f t="shared" ca="1" si="432"/>
        <v>0.20585457204029939</v>
      </c>
      <c r="CU200" s="52">
        <f t="shared" ca="1" si="433"/>
        <v>0.17872921386057697</v>
      </c>
      <c r="CV200" s="52">
        <f t="shared" ca="1" si="434"/>
        <v>0.15283076381761465</v>
      </c>
      <c r="CW200" s="52">
        <f t="shared" ca="1" si="435"/>
        <v>0.12206489663766401</v>
      </c>
      <c r="CY200" s="51" t="str">
        <f t="shared" ca="1" si="436"/>
        <v>Slope</v>
      </c>
      <c r="CZ200" s="51" t="str">
        <f t="shared" ca="1" si="437"/>
        <v>Slope</v>
      </c>
      <c r="DA200" s="51" t="str">
        <f t="shared" ca="1" si="438"/>
        <v>Slope</v>
      </c>
      <c r="DB200" s="51" t="str">
        <f t="shared" ca="1" si="439"/>
        <v>Slope</v>
      </c>
      <c r="DC200" s="51" t="str">
        <f t="shared" ca="1" si="440"/>
        <v>Slope</v>
      </c>
      <c r="DD200" s="51" t="str">
        <f t="shared" ca="1" si="441"/>
        <v>Slope</v>
      </c>
      <c r="DE200" s="51" t="str">
        <f t="shared" ca="1" si="442"/>
        <v>Slope</v>
      </c>
      <c r="DF200" s="51" t="str">
        <f t="shared" ca="1" si="443"/>
        <v>Slope</v>
      </c>
      <c r="DG200" s="51" t="str">
        <f t="shared" ca="1" si="444"/>
        <v>Slope</v>
      </c>
      <c r="DH200" s="51" t="str">
        <f t="shared" ca="1" si="445"/>
        <v>Slope</v>
      </c>
      <c r="DI200" s="51" t="str">
        <f t="shared" ca="1" si="446"/>
        <v>Slope</v>
      </c>
      <c r="DJ200" s="51" t="str">
        <f t="shared" ca="1" si="447"/>
        <v>Slope</v>
      </c>
      <c r="DK200" s="51" t="str">
        <f t="shared" ca="1" si="448"/>
        <v>Slope</v>
      </c>
      <c r="DL200" s="51" t="str">
        <f t="shared" ca="1" si="449"/>
        <v>Slope</v>
      </c>
      <c r="DM200" s="51" t="str">
        <f t="shared" ca="1" si="450"/>
        <v>Slope</v>
      </c>
      <c r="DN200" s="51" t="str">
        <f t="shared" ca="1" si="451"/>
        <v>Slope</v>
      </c>
      <c r="DO200" s="51" t="str">
        <f t="shared" ca="1" si="452"/>
        <v>Slope</v>
      </c>
      <c r="DP200" s="51" t="str">
        <f t="shared" ca="1" si="453"/>
        <v>Slope</v>
      </c>
      <c r="DQ200" s="51" t="str">
        <f t="shared" ca="1" si="454"/>
        <v>Slope</v>
      </c>
      <c r="DR200" s="51" t="str">
        <f t="shared" ca="1" si="455"/>
        <v>Slope</v>
      </c>
      <c r="DS200" s="51" t="str">
        <f t="shared" ca="1" si="456"/>
        <v>Slope</v>
      </c>
      <c r="DT200" s="51" t="str">
        <f t="shared" ca="1" si="457"/>
        <v>Slope</v>
      </c>
      <c r="DU200" s="51" t="str">
        <f t="shared" ca="1" si="458"/>
        <v>Slope</v>
      </c>
      <c r="DV200" s="51" t="str">
        <f t="shared" ca="1" si="459"/>
        <v>Slope</v>
      </c>
      <c r="DW200" s="51" t="str">
        <f t="shared" ca="1" si="460"/>
        <v>Slope</v>
      </c>
      <c r="DX200" s="51" t="str">
        <f t="shared" ca="1" si="461"/>
        <v>Slope</v>
      </c>
      <c r="DY200" s="51" t="str">
        <f t="shared" ca="1" si="462"/>
        <v>Slope</v>
      </c>
      <c r="DZ200" s="51" t="str">
        <f t="shared" ca="1" si="463"/>
        <v>Slope</v>
      </c>
      <c r="EA200" s="51" t="str">
        <f t="shared" ca="1" si="464"/>
        <v>Slope</v>
      </c>
      <c r="EB200" s="51" t="str">
        <f t="shared" ca="1" si="465"/>
        <v>Slope</v>
      </c>
      <c r="EC200" s="51" t="str">
        <f t="shared" ca="1" si="466"/>
        <v>Slope</v>
      </c>
      <c r="EE200" s="52">
        <f t="shared" ca="1" si="467"/>
        <v>0.6342032804223745</v>
      </c>
      <c r="EF200" s="52">
        <f t="shared" ca="1" si="468"/>
        <v>0.70912077461031719</v>
      </c>
      <c r="EG200" s="52">
        <f t="shared" ca="1" si="469"/>
        <v>0.79317971389808661</v>
      </c>
      <c r="EH200" s="52">
        <f t="shared" ca="1" si="470"/>
        <v>0.87630367009292498</v>
      </c>
      <c r="EI200" s="52">
        <f t="shared" ca="1" si="471"/>
        <v>0.95033787145347315</v>
      </c>
      <c r="EJ200" s="52">
        <f t="shared" ca="1" si="472"/>
        <v>0.98061238369100456</v>
      </c>
      <c r="EK200" s="52">
        <f t="shared" ca="1" si="473"/>
        <v>0.91056018673957162</v>
      </c>
      <c r="EL200" s="52">
        <f t="shared" ca="1" si="474"/>
        <v>0.84296715666006339</v>
      </c>
      <c r="EM200" s="52">
        <f t="shared" ca="1" si="475"/>
        <v>0.78009496096483688</v>
      </c>
      <c r="EN200" s="52">
        <f t="shared" ca="1" si="476"/>
        <v>0.72190421358659307</v>
      </c>
      <c r="EO200" s="52">
        <f t="shared" ca="1" si="477"/>
        <v>0.66693356438411855</v>
      </c>
      <c r="EP200" s="52">
        <f t="shared" ca="1" si="478"/>
        <v>0.61481510045044041</v>
      </c>
      <c r="EQ200" s="52">
        <f t="shared" ca="1" si="479"/>
        <v>0.56502787317952596</v>
      </c>
      <c r="ER200" s="52">
        <f t="shared" ca="1" si="480"/>
        <v>0.52374845309190121</v>
      </c>
      <c r="ES200" s="52">
        <f t="shared" ca="1" si="481"/>
        <v>0.49168084589366023</v>
      </c>
      <c r="ET200" s="52">
        <f t="shared" ca="1" si="482"/>
        <v>0.46442296376368852</v>
      </c>
      <c r="EU200" s="52">
        <f t="shared" ca="1" si="483"/>
        <v>0.44410667089016453</v>
      </c>
      <c r="EV200" s="52">
        <f t="shared" ca="1" si="484"/>
        <v>0.40204955559471345</v>
      </c>
      <c r="EW200" s="52">
        <f t="shared" ca="1" si="485"/>
        <v>0.38471323166605453</v>
      </c>
      <c r="EX200" s="52">
        <f t="shared" ca="1" si="486"/>
        <v>0.39529474179628044</v>
      </c>
      <c r="EY200" s="52">
        <f t="shared" ca="1" si="487"/>
        <v>0.43449205793792922</v>
      </c>
      <c r="EZ200" s="52">
        <f t="shared" ca="1" si="488"/>
        <v>0.4956608814981186</v>
      </c>
      <c r="FA200" s="52">
        <f t="shared" ca="1" si="489"/>
        <v>0.56262213451870013</v>
      </c>
      <c r="FB200" s="52">
        <f t="shared" ca="1" si="490"/>
        <v>0.62932751363180484</v>
      </c>
      <c r="FC200" s="52">
        <f t="shared" ca="1" si="491"/>
        <v>0.68809611441679819</v>
      </c>
      <c r="FD200" s="52">
        <f t="shared" ca="1" si="492"/>
        <v>0.73361122082565489</v>
      </c>
      <c r="FE200" s="52">
        <f t="shared" ca="1" si="493"/>
        <v>0.76649518394143867</v>
      </c>
      <c r="FF200" s="52">
        <f t="shared" ca="1" si="494"/>
        <v>0.79399991559082128</v>
      </c>
      <c r="FG200" s="52">
        <f t="shared" ca="1" si="495"/>
        <v>0.82112527377054378</v>
      </c>
      <c r="FH200" s="52">
        <f t="shared" ca="1" si="496"/>
        <v>0.8470237238135061</v>
      </c>
      <c r="FI200" s="52">
        <f t="shared" ca="1" si="497"/>
        <v>0.87778959099345677</v>
      </c>
      <c r="FK200" s="52">
        <f t="shared" ca="1" si="498"/>
        <v>0.98061238369100456</v>
      </c>
      <c r="FL200" s="59">
        <f t="shared" ca="1" si="499"/>
        <v>5</v>
      </c>
      <c r="FM200" s="59" t="str">
        <f t="shared" ca="1" si="500"/>
        <v>Slope</v>
      </c>
      <c r="FN200" s="52">
        <f t="shared" ca="1" si="501"/>
        <v>0.8666666666666667</v>
      </c>
      <c r="FP200" s="52">
        <f t="shared" ca="1" si="502"/>
        <v>0.54473442680745809</v>
      </c>
      <c r="FQ200" s="52">
        <f t="shared" ca="1" si="503"/>
        <v>0.56970692487010566</v>
      </c>
      <c r="FR200" s="52">
        <f t="shared" ca="1" si="504"/>
        <v>0.58661546018825106</v>
      </c>
      <c r="FS200" s="52">
        <f t="shared" ca="1" si="505"/>
        <v>0.60321233447541944</v>
      </c>
      <c r="FT200" s="52">
        <f t="shared" ca="1" si="506"/>
        <v>0.61677929048449109</v>
      </c>
      <c r="FU200" s="52">
        <f t="shared" ca="1" si="507"/>
        <v>0.61575968345255705</v>
      </c>
      <c r="FV200" s="52">
        <f t="shared" ca="1" si="508"/>
        <v>0.58129784002430163</v>
      </c>
      <c r="FW200" s="52">
        <f t="shared" ca="1" si="509"/>
        <v>0.54765571888668774</v>
      </c>
      <c r="FX200" s="52">
        <f t="shared" ca="1" si="510"/>
        <v>0.51558720921050116</v>
      </c>
      <c r="FY200" s="52">
        <f t="shared" ca="1" si="511"/>
        <v>0.48507918230664215</v>
      </c>
      <c r="FZ200" s="52">
        <f t="shared" ca="1" si="512"/>
        <v>0.4556445214613728</v>
      </c>
      <c r="GA200" s="52">
        <f t="shared" ca="1" si="513"/>
        <v>0.4271605890390357</v>
      </c>
      <c r="GB200" s="52">
        <f t="shared" ca="1" si="514"/>
        <v>0.39945373550428642</v>
      </c>
      <c r="GC200" s="52">
        <f t="shared" ca="1" si="515"/>
        <v>0.3745828176973004</v>
      </c>
      <c r="GD200" s="52">
        <f t="shared" ca="1" si="516"/>
        <v>0.35278250418677559</v>
      </c>
      <c r="GE200" s="52">
        <f t="shared" ca="1" si="517"/>
        <v>0.33258543236567395</v>
      </c>
      <c r="GF200" s="52">
        <f t="shared" ca="1" si="518"/>
        <v>0.31470222363005484</v>
      </c>
      <c r="GG200" s="52">
        <f t="shared" ca="1" si="519"/>
        <v>0.28957207408712671</v>
      </c>
      <c r="GH200" s="52">
        <f t="shared" ca="1" si="520"/>
        <v>0.27268218833312929</v>
      </c>
      <c r="GI200" s="52">
        <f t="shared" ca="1" si="521"/>
        <v>0.2650982472654268</v>
      </c>
      <c r="GJ200" s="52">
        <f t="shared" ca="1" si="522"/>
        <v>0.26705290820153194</v>
      </c>
      <c r="GK200" s="52">
        <f t="shared" ca="1" si="523"/>
        <v>0.2763314049438173</v>
      </c>
      <c r="GL200" s="52">
        <f t="shared" ca="1" si="524"/>
        <v>0.28754071150623339</v>
      </c>
      <c r="GM200" s="52">
        <f t="shared" ca="1" si="525"/>
        <v>0.29866472676615718</v>
      </c>
      <c r="GN200" s="52">
        <f t="shared" ca="1" si="526"/>
        <v>0.30714314925004382</v>
      </c>
      <c r="GO200" s="52">
        <f t="shared" ca="1" si="527"/>
        <v>0.31120374027521824</v>
      </c>
      <c r="GP200" s="52">
        <f t="shared" ca="1" si="528"/>
        <v>0.31105395020270171</v>
      </c>
      <c r="GQ200" s="52">
        <f t="shared" ca="1" si="529"/>
        <v>0.30911108297471818</v>
      </c>
      <c r="GR200" s="52">
        <f t="shared" ca="1" si="530"/>
        <v>0.30704175792351457</v>
      </c>
      <c r="GS200" s="52">
        <f t="shared" ca="1" si="531"/>
        <v>0.30456346349339086</v>
      </c>
      <c r="GT200" s="52">
        <f t="shared" ca="1" si="532"/>
        <v>0.30370764144226337</v>
      </c>
      <c r="GV200" s="52">
        <f t="shared" ca="1" si="533"/>
        <v>0.61677929048449109</v>
      </c>
      <c r="GW200" s="59">
        <f t="shared" ca="1" si="534"/>
        <v>4</v>
      </c>
      <c r="GX200" s="52">
        <f t="shared" ca="1" si="535"/>
        <v>0.95033787145347315</v>
      </c>
      <c r="GY200" s="52" t="str">
        <f t="shared" ca="1" si="536"/>
        <v>Slope</v>
      </c>
      <c r="GZ200" s="52">
        <f t="shared" ca="1" si="537"/>
        <v>0.9</v>
      </c>
      <c r="HB200" s="58">
        <f t="shared" si="538"/>
        <v>5.1750648021698001E-2</v>
      </c>
      <c r="HC200" s="58"/>
      <c r="HE200" s="52">
        <f t="shared" si="539"/>
        <v>0.7438342922925949</v>
      </c>
      <c r="HF200" s="52">
        <f t="shared" si="540"/>
        <v>0</v>
      </c>
      <c r="HH200" s="52">
        <f t="shared" ca="1" si="541"/>
        <v>0.95033787145347315</v>
      </c>
      <c r="HI200" s="52" t="str">
        <f t="shared" ca="1" si="542"/>
        <v>Slope</v>
      </c>
      <c r="HJ200" s="59">
        <f t="shared" ca="1" si="543"/>
        <v>2</v>
      </c>
      <c r="HK200" s="52">
        <f t="shared" ca="1" si="544"/>
        <v>0.9</v>
      </c>
      <c r="HL200" s="52">
        <f t="shared" si="545"/>
        <v>0</v>
      </c>
      <c r="HM200" s="52">
        <f t="shared" si="546"/>
        <v>20</v>
      </c>
      <c r="HN200" s="52">
        <f t="shared" si="547"/>
        <v>-20</v>
      </c>
      <c r="HP200" s="52">
        <f t="shared" si="550"/>
        <v>3.6977827548979533E-5</v>
      </c>
      <c r="HR200" s="52">
        <f t="shared" si="548"/>
        <v>1.2284291591258591E-4</v>
      </c>
      <c r="HS200">
        <f t="shared" si="549"/>
        <v>2.3042084757213866E-3</v>
      </c>
    </row>
    <row r="201" spans="1:227" x14ac:dyDescent="0.2">
      <c r="A201" s="45">
        <v>163</v>
      </c>
      <c r="B201" s="35">
        <f t="shared" si="391"/>
        <v>1.8749999999999975E-2</v>
      </c>
      <c r="C201" s="28">
        <v>5.1750648021697998</v>
      </c>
      <c r="D201" s="95">
        <v>0</v>
      </c>
      <c r="E201" s="95">
        <v>999999</v>
      </c>
      <c r="F201" s="37">
        <f t="shared" ref="F201:F264" si="551">E201/6</f>
        <v>166666.5</v>
      </c>
      <c r="G201" s="38">
        <f t="shared" si="382"/>
        <v>0</v>
      </c>
      <c r="H201" s="102">
        <v>20</v>
      </c>
      <c r="I201" s="102">
        <v>2000</v>
      </c>
      <c r="J201" s="28">
        <v>3.86983662843704</v>
      </c>
      <c r="K201" s="126">
        <f t="shared" si="383"/>
        <v>3.86983662843704E-2</v>
      </c>
      <c r="L201" s="30">
        <f t="shared" ref="L201:L264" si="552">D201 + K201</f>
        <v>3.86983662843704E-2</v>
      </c>
      <c r="M201" s="101">
        <f t="shared" ref="M201:M264" si="553">C201 - G201</f>
        <v>5.1750648021697998</v>
      </c>
      <c r="N201" s="103">
        <f t="shared" si="392"/>
        <v>6.5261408686637969E-4</v>
      </c>
      <c r="AD201" s="52">
        <f t="shared" ca="1" si="393"/>
        <v>0.96831421901861436</v>
      </c>
      <c r="AE201" s="52">
        <f t="shared" ca="1" si="393"/>
        <v>1.0000000000000002</v>
      </c>
      <c r="AF201" s="52">
        <f t="shared" ca="1" si="393"/>
        <v>0.96656666733439645</v>
      </c>
      <c r="AG201" s="52">
        <f t="shared" ca="1" si="393"/>
        <v>0.88530998222825485</v>
      </c>
      <c r="AH201" s="52">
        <f t="shared" ca="1" si="394"/>
        <v>0.77264020342909612</v>
      </c>
      <c r="AI201" s="52">
        <f t="shared" ca="1" si="394"/>
        <v>0.62865386735512774</v>
      </c>
      <c r="AJ201" s="52">
        <f t="shared" ca="1" si="394"/>
        <v>0.46233562843699078</v>
      </c>
      <c r="AK201" s="52">
        <f t="shared" ca="1" si="394"/>
        <v>0.28830033790425708</v>
      </c>
      <c r="AL201" s="52">
        <f t="shared" ca="1" si="395"/>
        <v>0.11850441067846046</v>
      </c>
      <c r="AM201" s="52">
        <f t="shared" ca="1" si="395"/>
        <v>-4.1045364430074199E-2</v>
      </c>
      <c r="AN201" s="52">
        <f t="shared" ca="1" si="395"/>
        <v>-0.18742496803958128</v>
      </c>
      <c r="AO201" s="52">
        <f t="shared" ca="1" si="395"/>
        <v>-0.32152073719667168</v>
      </c>
      <c r="AP201" s="52">
        <f t="shared" ca="1" si="396"/>
        <v>-0.43109132348062523</v>
      </c>
      <c r="AQ201" s="52">
        <f t="shared" ca="1" si="396"/>
        <v>-0.51341781947531751</v>
      </c>
      <c r="AR201" s="52">
        <f t="shared" ca="1" si="396"/>
        <v>-0.57760538707354347</v>
      </c>
      <c r="AS201" s="52">
        <f t="shared" ca="1" si="396"/>
        <v>-0.62469911376797271</v>
      </c>
      <c r="AT201" s="52">
        <f t="shared" ca="1" si="387"/>
        <v>-0.59846715839678688</v>
      </c>
      <c r="AU201" s="52">
        <f t="shared" ca="1" si="387"/>
        <v>-0.58604625674148703</v>
      </c>
      <c r="AV201" s="52">
        <f t="shared" ca="1" si="387"/>
        <v>-0.58453923955328879</v>
      </c>
      <c r="AW201" s="52">
        <f t="shared" ca="1" si="387"/>
        <v>-0.59088693794629832</v>
      </c>
      <c r="AX201" s="52">
        <f t="shared" ca="1" si="388"/>
        <v>-0.6140699341731668</v>
      </c>
      <c r="AY201" s="52">
        <f t="shared" ca="1" si="388"/>
        <v>-0.64134316499602462</v>
      </c>
      <c r="AZ201" s="52">
        <f t="shared" ca="1" si="388"/>
        <v>-0.65819638272521674</v>
      </c>
      <c r="BA201" s="52">
        <f t="shared" ca="1" si="388"/>
        <v>-0.64921803292233282</v>
      </c>
      <c r="BB201" s="52">
        <f t="shared" ca="1" si="389"/>
        <v>-0.60886162760869267</v>
      </c>
      <c r="BC201" s="52">
        <f t="shared" ca="1" si="389"/>
        <v>-0.53063902302994603</v>
      </c>
      <c r="BD201" s="52">
        <f t="shared" ca="1" si="389"/>
        <v>-0.41663519917807101</v>
      </c>
      <c r="BE201" s="52">
        <f t="shared" ca="1" si="389"/>
        <v>-0.27816295769016852</v>
      </c>
      <c r="BF201" s="52">
        <f t="shared" ca="1" si="390"/>
        <v>-0.16820828893258175</v>
      </c>
      <c r="BG201" s="52">
        <f t="shared" ca="1" si="390"/>
        <v>-0.12826716381971295</v>
      </c>
      <c r="BH201" s="52">
        <f t="shared" ca="1" si="390"/>
        <v>-0.14159087080759766</v>
      </c>
      <c r="BJ201" s="52">
        <f t="shared" si="397"/>
        <v>1.93491831421852E-3</v>
      </c>
      <c r="BK201" s="52">
        <f t="shared" si="398"/>
        <v>-2.0696579847079262E-3</v>
      </c>
      <c r="BL201" s="52">
        <f t="shared" si="399"/>
        <v>-1.0348289923539637E-4</v>
      </c>
      <c r="BM201" s="52">
        <f t="shared" si="400"/>
        <v>-1.0348289923539637E-4</v>
      </c>
      <c r="BN201" s="52">
        <f t="shared" si="401"/>
        <v>0</v>
      </c>
      <c r="BO201" s="52">
        <f t="shared" si="402"/>
        <v>0</v>
      </c>
      <c r="BP201" s="52">
        <f t="shared" si="403"/>
        <v>2.2250110587861182E-3</v>
      </c>
      <c r="BQ201" s="52">
        <f t="shared" si="404"/>
        <v>0.05</v>
      </c>
      <c r="BS201" s="52">
        <f t="shared" ca="1" si="405"/>
        <v>-0.29102473775856214</v>
      </c>
      <c r="BT201" s="52">
        <f t="shared" ca="1" si="406"/>
        <v>-0.20696579847079269</v>
      </c>
      <c r="BU201" s="52">
        <f t="shared" ca="1" si="407"/>
        <v>-0.12384184227595427</v>
      </c>
      <c r="BV201" s="52">
        <f t="shared" ca="1" si="408"/>
        <v>-4.9807640915406175E-2</v>
      </c>
      <c r="BW201" s="52">
        <f t="shared" ca="1" si="409"/>
        <v>1.9242103940116211E-2</v>
      </c>
      <c r="BX201" s="52">
        <f t="shared" ca="1" si="410"/>
        <v>8.9294300891549064E-2</v>
      </c>
      <c r="BY201" s="52">
        <f t="shared" ca="1" si="411"/>
        <v>0.15688733097105731</v>
      </c>
      <c r="BZ201" s="52">
        <f t="shared" ca="1" si="412"/>
        <v>0.21975952666628379</v>
      </c>
      <c r="CA201" s="52">
        <f t="shared" ca="1" si="413"/>
        <v>0.27795027404452766</v>
      </c>
      <c r="CB201" s="52">
        <f t="shared" ca="1" si="414"/>
        <v>0.33292092324700212</v>
      </c>
      <c r="CC201" s="52">
        <f t="shared" ca="1" si="415"/>
        <v>0.38503938718068031</v>
      </c>
      <c r="CD201" s="52">
        <f t="shared" ca="1" si="416"/>
        <v>0.43482661445159476</v>
      </c>
      <c r="CE201" s="52">
        <f t="shared" ca="1" si="417"/>
        <v>0.47610603453921946</v>
      </c>
      <c r="CF201" s="52">
        <f t="shared" ca="1" si="418"/>
        <v>0.50817364173746049</v>
      </c>
      <c r="CG201" s="52">
        <f t="shared" ca="1" si="419"/>
        <v>0.5354315238674322</v>
      </c>
      <c r="CH201" s="52">
        <f t="shared" ca="1" si="420"/>
        <v>0.55574781674095619</v>
      </c>
      <c r="CI201" s="52">
        <f t="shared" ca="1" si="421"/>
        <v>0.59780493203640728</v>
      </c>
      <c r="CJ201" s="52">
        <f t="shared" ca="1" si="422"/>
        <v>0.61514125596506619</v>
      </c>
      <c r="CK201" s="52">
        <f t="shared" ca="1" si="423"/>
        <v>0.60455974583484029</v>
      </c>
      <c r="CL201" s="52">
        <f t="shared" ca="1" si="424"/>
        <v>0.5653624296931915</v>
      </c>
      <c r="CM201" s="52">
        <f t="shared" ca="1" si="425"/>
        <v>0.50419360613300213</v>
      </c>
      <c r="CN201" s="52">
        <f t="shared" ca="1" si="426"/>
        <v>0.43723235311242054</v>
      </c>
      <c r="CO201" s="52">
        <f t="shared" ca="1" si="427"/>
        <v>0.37052697399931595</v>
      </c>
      <c r="CP201" s="52">
        <f t="shared" ca="1" si="428"/>
        <v>0.31175837321432254</v>
      </c>
      <c r="CQ201" s="52">
        <f t="shared" ca="1" si="429"/>
        <v>0.26624326680546584</v>
      </c>
      <c r="CR201" s="52">
        <f t="shared" ca="1" si="430"/>
        <v>0.23335930368968205</v>
      </c>
      <c r="CS201" s="52">
        <f t="shared" ca="1" si="431"/>
        <v>0.20585457204029939</v>
      </c>
      <c r="CT201" s="52">
        <f t="shared" ca="1" si="432"/>
        <v>0.17872921386057697</v>
      </c>
      <c r="CU201" s="52">
        <f t="shared" ca="1" si="433"/>
        <v>0.15283076381761465</v>
      </c>
      <c r="CV201" s="52">
        <f t="shared" ca="1" si="434"/>
        <v>0.12206489663766401</v>
      </c>
      <c r="CW201" s="52">
        <f t="shared" ca="1" si="435"/>
        <v>8.0179327197613295E-2</v>
      </c>
      <c r="CY201" s="51" t="str">
        <f t="shared" ca="1" si="436"/>
        <v>Slope</v>
      </c>
      <c r="CZ201" s="51" t="str">
        <f t="shared" ca="1" si="437"/>
        <v>Slope</v>
      </c>
      <c r="DA201" s="51" t="str">
        <f t="shared" ca="1" si="438"/>
        <v>Slope</v>
      </c>
      <c r="DB201" s="51" t="str">
        <f t="shared" ca="1" si="439"/>
        <v>Slope</v>
      </c>
      <c r="DC201" s="51" t="str">
        <f t="shared" ca="1" si="440"/>
        <v>Slope</v>
      </c>
      <c r="DD201" s="51" t="str">
        <f t="shared" ca="1" si="441"/>
        <v>Slope</v>
      </c>
      <c r="DE201" s="51" t="str">
        <f t="shared" ca="1" si="442"/>
        <v>Slope</v>
      </c>
      <c r="DF201" s="51" t="str">
        <f t="shared" ca="1" si="443"/>
        <v>Slope</v>
      </c>
      <c r="DG201" s="51" t="str">
        <f t="shared" ca="1" si="444"/>
        <v>Slope</v>
      </c>
      <c r="DH201" s="51" t="str">
        <f t="shared" ca="1" si="445"/>
        <v>Slope</v>
      </c>
      <c r="DI201" s="51" t="str">
        <f t="shared" ca="1" si="446"/>
        <v>Slope</v>
      </c>
      <c r="DJ201" s="51" t="str">
        <f t="shared" ca="1" si="447"/>
        <v>Slope</v>
      </c>
      <c r="DK201" s="51" t="str">
        <f t="shared" ca="1" si="448"/>
        <v>Slope</v>
      </c>
      <c r="DL201" s="51" t="str">
        <f t="shared" ca="1" si="449"/>
        <v>Slope</v>
      </c>
      <c r="DM201" s="51" t="str">
        <f t="shared" ca="1" si="450"/>
        <v>Slope</v>
      </c>
      <c r="DN201" s="51" t="str">
        <f t="shared" ca="1" si="451"/>
        <v>Slope</v>
      </c>
      <c r="DO201" s="51" t="str">
        <f t="shared" ca="1" si="452"/>
        <v>Slope</v>
      </c>
      <c r="DP201" s="51" t="str">
        <f t="shared" ca="1" si="453"/>
        <v>Slope</v>
      </c>
      <c r="DQ201" s="51" t="str">
        <f t="shared" ca="1" si="454"/>
        <v>Slope</v>
      </c>
      <c r="DR201" s="51" t="str">
        <f t="shared" ca="1" si="455"/>
        <v>Slope</v>
      </c>
      <c r="DS201" s="51" t="str">
        <f t="shared" ca="1" si="456"/>
        <v>Slope</v>
      </c>
      <c r="DT201" s="51" t="str">
        <f t="shared" ca="1" si="457"/>
        <v>Slope</v>
      </c>
      <c r="DU201" s="51" t="str">
        <f t="shared" ca="1" si="458"/>
        <v>Slope</v>
      </c>
      <c r="DV201" s="51" t="str">
        <f t="shared" ca="1" si="459"/>
        <v>Slope</v>
      </c>
      <c r="DW201" s="51" t="str">
        <f t="shared" ca="1" si="460"/>
        <v>Slope</v>
      </c>
      <c r="DX201" s="51" t="str">
        <f t="shared" ca="1" si="461"/>
        <v>Slope</v>
      </c>
      <c r="DY201" s="51" t="str">
        <f t="shared" ca="1" si="462"/>
        <v>Slope</v>
      </c>
      <c r="DZ201" s="51" t="str">
        <f t="shared" ca="1" si="463"/>
        <v>Slope</v>
      </c>
      <c r="EA201" s="51" t="str">
        <f t="shared" ca="1" si="464"/>
        <v>Slope</v>
      </c>
      <c r="EB201" s="51" t="str">
        <f t="shared" ca="1" si="465"/>
        <v>Slope</v>
      </c>
      <c r="EC201" s="51" t="str">
        <f t="shared" ca="1" si="466"/>
        <v>Slope</v>
      </c>
      <c r="EE201" s="52">
        <f t="shared" ca="1" si="467"/>
        <v>0.70907874514067326</v>
      </c>
      <c r="EF201" s="52">
        <f t="shared" ca="1" si="468"/>
        <v>0.79313768442844268</v>
      </c>
      <c r="EG201" s="52">
        <f t="shared" ca="1" si="469"/>
        <v>0.87626164062328116</v>
      </c>
      <c r="EH201" s="52">
        <f t="shared" ca="1" si="470"/>
        <v>0.95029584198382921</v>
      </c>
      <c r="EI201" s="52">
        <f t="shared" ca="1" si="471"/>
        <v>0.98065441316064839</v>
      </c>
      <c r="EJ201" s="52">
        <f t="shared" ca="1" si="472"/>
        <v>0.91060221620921555</v>
      </c>
      <c r="EK201" s="52">
        <f t="shared" ca="1" si="473"/>
        <v>0.84300918612970732</v>
      </c>
      <c r="EL201" s="52">
        <f t="shared" ca="1" si="474"/>
        <v>0.78013699043448081</v>
      </c>
      <c r="EM201" s="52">
        <f t="shared" ca="1" si="475"/>
        <v>0.72194624305623689</v>
      </c>
      <c r="EN201" s="52">
        <f t="shared" ca="1" si="476"/>
        <v>0.66697559385376248</v>
      </c>
      <c r="EO201" s="52">
        <f t="shared" ca="1" si="477"/>
        <v>0.61485712992008423</v>
      </c>
      <c r="EP201" s="52">
        <f t="shared" ca="1" si="478"/>
        <v>0.5650699026491699</v>
      </c>
      <c r="EQ201" s="52">
        <f t="shared" ca="1" si="479"/>
        <v>0.52379048256154515</v>
      </c>
      <c r="ER201" s="52">
        <f t="shared" ca="1" si="480"/>
        <v>0.49172287536330417</v>
      </c>
      <c r="ES201" s="52">
        <f t="shared" ca="1" si="481"/>
        <v>0.46446499323333246</v>
      </c>
      <c r="ET201" s="52">
        <f t="shared" ca="1" si="482"/>
        <v>0.44414870035980847</v>
      </c>
      <c r="EU201" s="52">
        <f t="shared" ca="1" si="483"/>
        <v>0.40209158506435738</v>
      </c>
      <c r="EV201" s="52">
        <f t="shared" ca="1" si="484"/>
        <v>0.38475526113569847</v>
      </c>
      <c r="EW201" s="52">
        <f t="shared" ca="1" si="485"/>
        <v>0.39533677126592437</v>
      </c>
      <c r="EX201" s="52">
        <f t="shared" ca="1" si="486"/>
        <v>0.43453408740757316</v>
      </c>
      <c r="EY201" s="52">
        <f t="shared" ca="1" si="487"/>
        <v>0.49570291096776253</v>
      </c>
      <c r="EZ201" s="52">
        <f t="shared" ca="1" si="488"/>
        <v>0.56266416398834407</v>
      </c>
      <c r="FA201" s="52">
        <f t="shared" ca="1" si="489"/>
        <v>0.62936954310144866</v>
      </c>
      <c r="FB201" s="52">
        <f t="shared" ca="1" si="490"/>
        <v>0.68813814388644201</v>
      </c>
      <c r="FC201" s="52">
        <f t="shared" ca="1" si="491"/>
        <v>0.73365325029529882</v>
      </c>
      <c r="FD201" s="52">
        <f t="shared" ca="1" si="492"/>
        <v>0.76653721341108261</v>
      </c>
      <c r="FE201" s="52">
        <f t="shared" ca="1" si="493"/>
        <v>0.79404194506046522</v>
      </c>
      <c r="FF201" s="52">
        <f t="shared" ca="1" si="494"/>
        <v>0.82116730324018761</v>
      </c>
      <c r="FG201" s="52">
        <f t="shared" ca="1" si="495"/>
        <v>0.84706575328314992</v>
      </c>
      <c r="FH201" s="52">
        <f t="shared" ca="1" si="496"/>
        <v>0.87783162046310059</v>
      </c>
      <c r="FI201" s="52">
        <f t="shared" ca="1" si="497"/>
        <v>0.91971718990315132</v>
      </c>
      <c r="FK201" s="52">
        <f t="shared" ca="1" si="498"/>
        <v>0.98065441316064839</v>
      </c>
      <c r="FL201" s="59">
        <f t="shared" ca="1" si="499"/>
        <v>4</v>
      </c>
      <c r="FM201" s="59" t="str">
        <f t="shared" ca="1" si="500"/>
        <v>Slope</v>
      </c>
      <c r="FN201" s="52">
        <f t="shared" ca="1" si="501"/>
        <v>0.9</v>
      </c>
      <c r="FP201" s="52">
        <f t="shared" ca="1" si="502"/>
        <v>0.56969291504689101</v>
      </c>
      <c r="FQ201" s="52">
        <f t="shared" ca="1" si="503"/>
        <v>0.5977125614761476</v>
      </c>
      <c r="FR201" s="52">
        <f t="shared" ca="1" si="504"/>
        <v>0.61430943576331587</v>
      </c>
      <c r="FS201" s="52">
        <f t="shared" ca="1" si="505"/>
        <v>0.62787639177238752</v>
      </c>
      <c r="FT201" s="52">
        <f t="shared" ca="1" si="506"/>
        <v>0.62688480438688277</v>
      </c>
      <c r="FU201" s="52">
        <f t="shared" ca="1" si="507"/>
        <v>0.59242296095862734</v>
      </c>
      <c r="FV201" s="52">
        <f t="shared" ca="1" si="508"/>
        <v>0.55878083982101356</v>
      </c>
      <c r="FW201" s="52">
        <f t="shared" ca="1" si="509"/>
        <v>0.52671233014482688</v>
      </c>
      <c r="FX201" s="52">
        <f t="shared" ca="1" si="510"/>
        <v>0.49620430324096781</v>
      </c>
      <c r="FY201" s="52">
        <f t="shared" ca="1" si="511"/>
        <v>0.46676964239569863</v>
      </c>
      <c r="FZ201" s="52">
        <f t="shared" ca="1" si="512"/>
        <v>0.43828570997336136</v>
      </c>
      <c r="GA201" s="52">
        <f t="shared" ca="1" si="513"/>
        <v>0.41057885643861219</v>
      </c>
      <c r="GB201" s="52">
        <f t="shared" ca="1" si="514"/>
        <v>0.38570793863162611</v>
      </c>
      <c r="GC201" s="52">
        <f t="shared" ca="1" si="515"/>
        <v>0.36390762512110136</v>
      </c>
      <c r="GD201" s="52">
        <f t="shared" ca="1" si="516"/>
        <v>0.34371055329999967</v>
      </c>
      <c r="GE201" s="52">
        <f t="shared" ca="1" si="517"/>
        <v>0.32582734456438056</v>
      </c>
      <c r="GF201" s="52">
        <f t="shared" ca="1" si="518"/>
        <v>0.30069719502145242</v>
      </c>
      <c r="GG201" s="52">
        <f t="shared" ca="1" si="519"/>
        <v>0.28380730926745501</v>
      </c>
      <c r="GH201" s="52">
        <f t="shared" ca="1" si="520"/>
        <v>0.27622336819975257</v>
      </c>
      <c r="GI201" s="52">
        <f t="shared" ca="1" si="521"/>
        <v>0.27817802913585771</v>
      </c>
      <c r="GJ201" s="52">
        <f t="shared" ca="1" si="522"/>
        <v>0.28745652587814308</v>
      </c>
      <c r="GK201" s="52">
        <f t="shared" ca="1" si="523"/>
        <v>0.29866583244055911</v>
      </c>
      <c r="GL201" s="52">
        <f t="shared" ca="1" si="524"/>
        <v>0.3097898477004829</v>
      </c>
      <c r="GM201" s="52">
        <f t="shared" ca="1" si="525"/>
        <v>0.31826827018436954</v>
      </c>
      <c r="GN201" s="52">
        <f t="shared" ca="1" si="526"/>
        <v>0.32232886120954402</v>
      </c>
      <c r="GO201" s="52">
        <f t="shared" ca="1" si="527"/>
        <v>0.32217907113702748</v>
      </c>
      <c r="GP201" s="52">
        <f t="shared" ca="1" si="528"/>
        <v>0.32023620390904389</v>
      </c>
      <c r="GQ201" s="52">
        <f t="shared" ca="1" si="529"/>
        <v>0.31816687885784029</v>
      </c>
      <c r="GR201" s="52">
        <f t="shared" ca="1" si="530"/>
        <v>0.31568858442771663</v>
      </c>
      <c r="GS201" s="52">
        <f t="shared" ca="1" si="531"/>
        <v>0.31483276237658903</v>
      </c>
      <c r="GT201" s="52">
        <f t="shared" ca="1" si="532"/>
        <v>0.31768350774549486</v>
      </c>
      <c r="GV201" s="52">
        <f t="shared" ca="1" si="533"/>
        <v>0.62787639177238752</v>
      </c>
      <c r="GW201" s="59">
        <f t="shared" ca="1" si="534"/>
        <v>3</v>
      </c>
      <c r="GX201" s="52">
        <f t="shared" ca="1" si="535"/>
        <v>0.95029584198382921</v>
      </c>
      <c r="GY201" s="52" t="str">
        <f t="shared" ca="1" si="536"/>
        <v>Slope</v>
      </c>
      <c r="GZ201" s="52">
        <f t="shared" ca="1" si="537"/>
        <v>0.93333333333333335</v>
      </c>
      <c r="HB201" s="58">
        <f t="shared" si="538"/>
        <v>3.86983662843704E-2</v>
      </c>
      <c r="HC201" s="58"/>
      <c r="HE201" s="52">
        <f t="shared" si="539"/>
        <v>0.80844308689236655</v>
      </c>
      <c r="HF201" s="52">
        <f t="shared" si="540"/>
        <v>0</v>
      </c>
      <c r="HH201" s="52">
        <f t="shared" ca="1" si="541"/>
        <v>0.95029584198382921</v>
      </c>
      <c r="HI201" s="52" t="str">
        <f t="shared" ca="1" si="542"/>
        <v>Slope</v>
      </c>
      <c r="HJ201" s="59">
        <f t="shared" ca="1" si="543"/>
        <v>2</v>
      </c>
      <c r="HK201" s="52">
        <f t="shared" ca="1" si="544"/>
        <v>0.93333333333333335</v>
      </c>
      <c r="HL201" s="52">
        <f t="shared" si="545"/>
        <v>0</v>
      </c>
      <c r="HM201" s="52">
        <f t="shared" si="546"/>
        <v>20</v>
      </c>
      <c r="HN201" s="52">
        <f t="shared" si="547"/>
        <v>-20</v>
      </c>
      <c r="HP201" s="52">
        <f t="shared" si="550"/>
        <v>6.5261408686637969E-4</v>
      </c>
      <c r="HR201" s="52">
        <f t="shared" si="548"/>
        <v>1.134781221080601E-4</v>
      </c>
      <c r="HS201">
        <f t="shared" si="549"/>
        <v>2.2250110587861182E-3</v>
      </c>
    </row>
    <row r="202" spans="1:227" x14ac:dyDescent="0.2">
      <c r="A202" s="45">
        <v>164</v>
      </c>
      <c r="B202" s="35">
        <f t="shared" si="391"/>
        <v>1.8865740740740714E-2</v>
      </c>
      <c r="C202" s="28">
        <v>3.86983662843704</v>
      </c>
      <c r="D202" s="95">
        <v>0</v>
      </c>
      <c r="E202" s="95">
        <v>999999</v>
      </c>
      <c r="F202" s="37">
        <f t="shared" si="551"/>
        <v>166666.5</v>
      </c>
      <c r="G202" s="38">
        <f t="shared" ref="G202:G265" si="554">IF($Q$2=TRUE,D202,IF( ABS(D202 - G201) &lt; F202, D202, G201 + SIGN( D202 - G201 ) * F202 ))</f>
        <v>0</v>
      </c>
      <c r="H202" s="102">
        <v>20</v>
      </c>
      <c r="I202" s="102">
        <v>2000</v>
      </c>
      <c r="J202" s="28">
        <v>1.7303280532360099</v>
      </c>
      <c r="K202" s="126">
        <f t="shared" ref="K202:K265" si="555">IF(I202 = 0, 0, H202 * J202 / I202)</f>
        <v>1.7303280532360098E-2</v>
      </c>
      <c r="L202" s="30">
        <f t="shared" si="552"/>
        <v>1.7303280532360098E-2</v>
      </c>
      <c r="M202" s="101">
        <f t="shared" si="553"/>
        <v>3.86983662843704</v>
      </c>
      <c r="N202" s="103">
        <f t="shared" si="392"/>
        <v>1.069754287600515E-3</v>
      </c>
      <c r="AD202" s="52">
        <f t="shared" ca="1" si="393"/>
        <v>0.96656666733439611</v>
      </c>
      <c r="AE202" s="52">
        <f t="shared" ca="1" si="393"/>
        <v>1.0000000000000002</v>
      </c>
      <c r="AF202" s="52">
        <f t="shared" ca="1" si="393"/>
        <v>0.97054883498115097</v>
      </c>
      <c r="AG202" s="52">
        <f t="shared" ca="1" si="393"/>
        <v>0.89429010440104273</v>
      </c>
      <c r="AH202" s="52">
        <f t="shared" ca="1" si="394"/>
        <v>0.78188073052054252</v>
      </c>
      <c r="AI202" s="52">
        <f t="shared" ca="1" si="394"/>
        <v>0.64160037060906538</v>
      </c>
      <c r="AJ202" s="52">
        <f t="shared" ca="1" si="394"/>
        <v>0.48226843173639372</v>
      </c>
      <c r="AK202" s="52">
        <f t="shared" ca="1" si="394"/>
        <v>0.315534004561423</v>
      </c>
      <c r="AL202" s="52">
        <f t="shared" ca="1" si="395"/>
        <v>0.15048485178580998</v>
      </c>
      <c r="AM202" s="52">
        <f t="shared" ca="1" si="395"/>
        <v>-5.5270124142613106E-3</v>
      </c>
      <c r="AN202" s="52">
        <f t="shared" ca="1" si="395"/>
        <v>-0.14985047584012079</v>
      </c>
      <c r="AO202" s="52">
        <f t="shared" ca="1" si="395"/>
        <v>-0.27270602483614542</v>
      </c>
      <c r="AP202" s="52">
        <f t="shared" ca="1" si="396"/>
        <v>-0.37195981836212599</v>
      </c>
      <c r="AQ202" s="52">
        <f t="shared" ca="1" si="396"/>
        <v>-0.45211405576891839</v>
      </c>
      <c r="AR202" s="52">
        <f t="shared" ca="1" si="396"/>
        <v>-0.51205551026283691</v>
      </c>
      <c r="AS202" s="52">
        <f t="shared" ca="1" si="396"/>
        <v>-0.491987962978645</v>
      </c>
      <c r="AT202" s="52">
        <f t="shared" ca="1" si="387"/>
        <v>-0.48380128865118321</v>
      </c>
      <c r="AU202" s="52">
        <f t="shared" ca="1" si="387"/>
        <v>-0.48974118809294331</v>
      </c>
      <c r="AV202" s="52">
        <f t="shared" ca="1" si="387"/>
        <v>-0.50497432995061575</v>
      </c>
      <c r="AW202" s="52">
        <f t="shared" ca="1" si="387"/>
        <v>-0.52758867944905952</v>
      </c>
      <c r="AX202" s="52">
        <f t="shared" ca="1" si="388"/>
        <v>-0.54752183288386813</v>
      </c>
      <c r="AY202" s="52">
        <f t="shared" ca="1" si="388"/>
        <v>-0.56410222566820634</v>
      </c>
      <c r="AZ202" s="52">
        <f t="shared" ca="1" si="388"/>
        <v>-0.55541089018890299</v>
      </c>
      <c r="BA202" s="52">
        <f t="shared" ca="1" si="388"/>
        <v>-0.5166402756910693</v>
      </c>
      <c r="BB202" s="52">
        <f t="shared" ca="1" si="389"/>
        <v>-0.441608917603874</v>
      </c>
      <c r="BC202" s="52">
        <f t="shared" ca="1" si="389"/>
        <v>-0.34890867895471922</v>
      </c>
      <c r="BD202" s="52">
        <f t="shared" ca="1" si="389"/>
        <v>-0.23463887700746566</v>
      </c>
      <c r="BE202" s="52">
        <f t="shared" ca="1" si="389"/>
        <v>-0.13278823674929444</v>
      </c>
      <c r="BF202" s="52">
        <f t="shared" ca="1" si="390"/>
        <v>-8.2015120790068466E-2</v>
      </c>
      <c r="BG202" s="52">
        <f t="shared" ca="1" si="390"/>
        <v>-9.1249107756382952E-2</v>
      </c>
      <c r="BH202" s="52">
        <f t="shared" ca="1" si="390"/>
        <v>-0.15291127932831325</v>
      </c>
      <c r="BJ202" s="52">
        <f t="shared" si="397"/>
        <v>8.6516402661800497E-4</v>
      </c>
      <c r="BK202" s="52">
        <f t="shared" si="398"/>
        <v>-1.2384184227595422E-3</v>
      </c>
      <c r="BL202" s="52">
        <f t="shared" si="399"/>
        <v>-6.192092113797715E-5</v>
      </c>
      <c r="BM202" s="52">
        <f t="shared" si="400"/>
        <v>-6.192092113797715E-5</v>
      </c>
      <c r="BN202" s="52">
        <f t="shared" si="401"/>
        <v>0</v>
      </c>
      <c r="BO202" s="52">
        <f t="shared" si="402"/>
        <v>0</v>
      </c>
      <c r="BP202" s="52">
        <f t="shared" si="403"/>
        <v>2.2032129315014298E-3</v>
      </c>
      <c r="BQ202" s="52">
        <f t="shared" si="404"/>
        <v>0.05</v>
      </c>
      <c r="BS202" s="52">
        <f t="shared" ca="1" si="405"/>
        <v>-0.20696579847079269</v>
      </c>
      <c r="BT202" s="52">
        <f t="shared" ca="1" si="406"/>
        <v>-0.12384184227595427</v>
      </c>
      <c r="BU202" s="52">
        <f t="shared" ca="1" si="407"/>
        <v>-4.9807640915406175E-2</v>
      </c>
      <c r="BV202" s="52">
        <f t="shared" ca="1" si="408"/>
        <v>1.9242103940116211E-2</v>
      </c>
      <c r="BW202" s="52">
        <f t="shared" ca="1" si="409"/>
        <v>8.9294300891549064E-2</v>
      </c>
      <c r="BX202" s="52">
        <f t="shared" ca="1" si="410"/>
        <v>0.15688733097105731</v>
      </c>
      <c r="BY202" s="52">
        <f t="shared" ca="1" si="411"/>
        <v>0.21975952666628379</v>
      </c>
      <c r="BZ202" s="52">
        <f t="shared" ca="1" si="412"/>
        <v>0.27795027404452766</v>
      </c>
      <c r="CA202" s="52">
        <f t="shared" ca="1" si="413"/>
        <v>0.33292092324700212</v>
      </c>
      <c r="CB202" s="52">
        <f t="shared" ca="1" si="414"/>
        <v>0.38503938718068031</v>
      </c>
      <c r="CC202" s="52">
        <f t="shared" ca="1" si="415"/>
        <v>0.43482661445159476</v>
      </c>
      <c r="CD202" s="52">
        <f t="shared" ca="1" si="416"/>
        <v>0.47610603453921946</v>
      </c>
      <c r="CE202" s="52">
        <f t="shared" ca="1" si="417"/>
        <v>0.50817364173746049</v>
      </c>
      <c r="CF202" s="52">
        <f t="shared" ca="1" si="418"/>
        <v>0.5354315238674322</v>
      </c>
      <c r="CG202" s="52">
        <f t="shared" ca="1" si="419"/>
        <v>0.55574781674095619</v>
      </c>
      <c r="CH202" s="52">
        <f t="shared" ca="1" si="420"/>
        <v>0.59780493203640728</v>
      </c>
      <c r="CI202" s="52">
        <f t="shared" ca="1" si="421"/>
        <v>0.61514125596506619</v>
      </c>
      <c r="CJ202" s="52">
        <f t="shared" ca="1" si="422"/>
        <v>0.60455974583484029</v>
      </c>
      <c r="CK202" s="52">
        <f t="shared" ca="1" si="423"/>
        <v>0.5653624296931915</v>
      </c>
      <c r="CL202" s="52">
        <f t="shared" ca="1" si="424"/>
        <v>0.50419360613300213</v>
      </c>
      <c r="CM202" s="52">
        <f t="shared" ca="1" si="425"/>
        <v>0.43723235311242054</v>
      </c>
      <c r="CN202" s="52">
        <f t="shared" ca="1" si="426"/>
        <v>0.37052697399931595</v>
      </c>
      <c r="CO202" s="52">
        <f t="shared" ca="1" si="427"/>
        <v>0.31175837321432254</v>
      </c>
      <c r="CP202" s="52">
        <f t="shared" ca="1" si="428"/>
        <v>0.26624326680546584</v>
      </c>
      <c r="CQ202" s="52">
        <f t="shared" ca="1" si="429"/>
        <v>0.23335930368968205</v>
      </c>
      <c r="CR202" s="52">
        <f t="shared" ca="1" si="430"/>
        <v>0.20585457204029939</v>
      </c>
      <c r="CS202" s="52">
        <f t="shared" ca="1" si="431"/>
        <v>0.17872921386057697</v>
      </c>
      <c r="CT202" s="52">
        <f t="shared" ca="1" si="432"/>
        <v>0.15283076381761465</v>
      </c>
      <c r="CU202" s="52">
        <f t="shared" ca="1" si="433"/>
        <v>0.12206489663766401</v>
      </c>
      <c r="CV202" s="52">
        <f t="shared" ca="1" si="434"/>
        <v>8.0179327197613295E-2</v>
      </c>
      <c r="CW202" s="52">
        <f t="shared" ca="1" si="435"/>
        <v>3.2049183838910658E-2</v>
      </c>
      <c r="CY202" s="51" t="str">
        <f t="shared" ca="1" si="436"/>
        <v>Slope</v>
      </c>
      <c r="CZ202" s="51" t="str">
        <f t="shared" ca="1" si="437"/>
        <v>Slope</v>
      </c>
      <c r="DA202" s="51" t="str">
        <f t="shared" ca="1" si="438"/>
        <v>Slope</v>
      </c>
      <c r="DB202" s="51" t="str">
        <f t="shared" ca="1" si="439"/>
        <v>Slope</v>
      </c>
      <c r="DC202" s="51" t="str">
        <f t="shared" ca="1" si="440"/>
        <v>Slope</v>
      </c>
      <c r="DD202" s="51" t="str">
        <f t="shared" ca="1" si="441"/>
        <v>Slope</v>
      </c>
      <c r="DE202" s="51" t="str">
        <f t="shared" ca="1" si="442"/>
        <v>Slope</v>
      </c>
      <c r="DF202" s="51" t="str">
        <f t="shared" ca="1" si="443"/>
        <v>Slope</v>
      </c>
      <c r="DG202" s="51" t="str">
        <f t="shared" ca="1" si="444"/>
        <v>Slope</v>
      </c>
      <c r="DH202" s="51" t="str">
        <f t="shared" ca="1" si="445"/>
        <v>Slope</v>
      </c>
      <c r="DI202" s="51" t="str">
        <f t="shared" ca="1" si="446"/>
        <v>Slope</v>
      </c>
      <c r="DJ202" s="51" t="str">
        <f t="shared" ca="1" si="447"/>
        <v>Slope</v>
      </c>
      <c r="DK202" s="51" t="str">
        <f t="shared" ca="1" si="448"/>
        <v>Slope</v>
      </c>
      <c r="DL202" s="51" t="str">
        <f t="shared" ca="1" si="449"/>
        <v>Slope</v>
      </c>
      <c r="DM202" s="51" t="str">
        <f t="shared" ca="1" si="450"/>
        <v>Slope</v>
      </c>
      <c r="DN202" s="51" t="str">
        <f t="shared" ca="1" si="451"/>
        <v>Slope</v>
      </c>
      <c r="DO202" s="51" t="str">
        <f t="shared" ca="1" si="452"/>
        <v>Slope</v>
      </c>
      <c r="DP202" s="51" t="str">
        <f t="shared" ca="1" si="453"/>
        <v>Slope</v>
      </c>
      <c r="DQ202" s="51" t="str">
        <f t="shared" ca="1" si="454"/>
        <v>Slope</v>
      </c>
      <c r="DR202" s="51" t="str">
        <f t="shared" ca="1" si="455"/>
        <v>Slope</v>
      </c>
      <c r="DS202" s="51" t="str">
        <f t="shared" ca="1" si="456"/>
        <v>Slope</v>
      </c>
      <c r="DT202" s="51" t="str">
        <f t="shared" ca="1" si="457"/>
        <v>Slope</v>
      </c>
      <c r="DU202" s="51" t="str">
        <f t="shared" ca="1" si="458"/>
        <v>Slope</v>
      </c>
      <c r="DV202" s="51" t="str">
        <f t="shared" ca="1" si="459"/>
        <v>Slope</v>
      </c>
      <c r="DW202" s="51" t="str">
        <f t="shared" ca="1" si="460"/>
        <v>Slope</v>
      </c>
      <c r="DX202" s="51" t="str">
        <f t="shared" ca="1" si="461"/>
        <v>Slope</v>
      </c>
      <c r="DY202" s="51" t="str">
        <f t="shared" ca="1" si="462"/>
        <v>Slope</v>
      </c>
      <c r="DZ202" s="51" t="str">
        <f t="shared" ca="1" si="463"/>
        <v>Slope</v>
      </c>
      <c r="EA202" s="51" t="str">
        <f t="shared" ca="1" si="464"/>
        <v>Slope</v>
      </c>
      <c r="EB202" s="51" t="str">
        <f t="shared" ca="1" si="465"/>
        <v>Slope</v>
      </c>
      <c r="EC202" s="51" t="str">
        <f t="shared" ca="1" si="466"/>
        <v>Slope</v>
      </c>
      <c r="EE202" s="52">
        <f t="shared" ca="1" si="467"/>
        <v>0.79309612245034522</v>
      </c>
      <c r="EF202" s="52">
        <f t="shared" ca="1" si="468"/>
        <v>0.8762200786451837</v>
      </c>
      <c r="EG202" s="52">
        <f t="shared" ca="1" si="469"/>
        <v>0.95025428000573176</v>
      </c>
      <c r="EH202" s="52">
        <f t="shared" ca="1" si="470"/>
        <v>0.98069597513874585</v>
      </c>
      <c r="EI202" s="52">
        <f t="shared" ca="1" si="471"/>
        <v>0.9106437781873129</v>
      </c>
      <c r="EJ202" s="52">
        <f t="shared" ca="1" si="472"/>
        <v>0.84305074810780467</v>
      </c>
      <c r="EK202" s="52">
        <f t="shared" ca="1" si="473"/>
        <v>0.78017855241257827</v>
      </c>
      <c r="EL202" s="52">
        <f t="shared" ca="1" si="474"/>
        <v>0.72198780503433435</v>
      </c>
      <c r="EM202" s="52">
        <f t="shared" ca="1" si="475"/>
        <v>0.66701715583185983</v>
      </c>
      <c r="EN202" s="52">
        <f t="shared" ca="1" si="476"/>
        <v>0.61489869189818169</v>
      </c>
      <c r="EO202" s="52">
        <f t="shared" ca="1" si="477"/>
        <v>0.56511146462726725</v>
      </c>
      <c r="EP202" s="52">
        <f t="shared" ca="1" si="478"/>
        <v>0.52383204453964249</v>
      </c>
      <c r="EQ202" s="52">
        <f t="shared" ca="1" si="479"/>
        <v>0.49176443734140152</v>
      </c>
      <c r="ER202" s="52">
        <f t="shared" ca="1" si="480"/>
        <v>0.46450655521142981</v>
      </c>
      <c r="ES202" s="52">
        <f t="shared" ca="1" si="481"/>
        <v>0.44419026233790582</v>
      </c>
      <c r="ET202" s="52">
        <f t="shared" ca="1" si="482"/>
        <v>0.40213314704245473</v>
      </c>
      <c r="EU202" s="52">
        <f t="shared" ca="1" si="483"/>
        <v>0.38479682311379582</v>
      </c>
      <c r="EV202" s="52">
        <f t="shared" ca="1" si="484"/>
        <v>0.39537833324402172</v>
      </c>
      <c r="EW202" s="52">
        <f t="shared" ca="1" si="485"/>
        <v>0.4345756493856705</v>
      </c>
      <c r="EX202" s="52">
        <f t="shared" ca="1" si="486"/>
        <v>0.49574447294585988</v>
      </c>
      <c r="EY202" s="52">
        <f t="shared" ca="1" si="487"/>
        <v>0.56270572596644142</v>
      </c>
      <c r="EZ202" s="52">
        <f t="shared" ca="1" si="488"/>
        <v>0.62941110507954612</v>
      </c>
      <c r="FA202" s="52">
        <f t="shared" ca="1" si="489"/>
        <v>0.68817970586453947</v>
      </c>
      <c r="FB202" s="52">
        <f t="shared" ca="1" si="490"/>
        <v>0.73369481227339617</v>
      </c>
      <c r="FC202" s="52">
        <f t="shared" ca="1" si="491"/>
        <v>0.76657877538917996</v>
      </c>
      <c r="FD202" s="52">
        <f t="shared" ca="1" si="492"/>
        <v>0.79408350703856267</v>
      </c>
      <c r="FE202" s="52">
        <f t="shared" ca="1" si="493"/>
        <v>0.82120886521828507</v>
      </c>
      <c r="FF202" s="52">
        <f t="shared" ca="1" si="494"/>
        <v>0.84710731526124738</v>
      </c>
      <c r="FG202" s="52">
        <f t="shared" ca="1" si="495"/>
        <v>0.87787318244119805</v>
      </c>
      <c r="FH202" s="52">
        <f t="shared" ca="1" si="496"/>
        <v>0.91975875188124867</v>
      </c>
      <c r="FI202" s="52">
        <f t="shared" ca="1" si="497"/>
        <v>0.96788889523995136</v>
      </c>
      <c r="FK202" s="52">
        <f t="shared" ca="1" si="498"/>
        <v>0.98069597513874585</v>
      </c>
      <c r="FL202" s="59">
        <f t="shared" ca="1" si="499"/>
        <v>3</v>
      </c>
      <c r="FM202" s="59" t="str">
        <f t="shared" ca="1" si="500"/>
        <v>Slope</v>
      </c>
      <c r="FN202" s="52">
        <f t="shared" ca="1" si="501"/>
        <v>0.93333333333333335</v>
      </c>
      <c r="FP202" s="52">
        <f t="shared" ca="1" si="502"/>
        <v>0.59769870748344833</v>
      </c>
      <c r="FQ202" s="52">
        <f t="shared" ca="1" si="503"/>
        <v>0.6254066928817279</v>
      </c>
      <c r="FR202" s="52">
        <f t="shared" ca="1" si="504"/>
        <v>0.63897364889079944</v>
      </c>
      <c r="FS202" s="52">
        <f t="shared" ca="1" si="505"/>
        <v>0.63800976949069299</v>
      </c>
      <c r="FT202" s="52">
        <f t="shared" ca="1" si="506"/>
        <v>0.60354792606243768</v>
      </c>
      <c r="FU202" s="52">
        <f t="shared" ca="1" si="507"/>
        <v>0.56990580492482379</v>
      </c>
      <c r="FV202" s="52">
        <f t="shared" ca="1" si="508"/>
        <v>0.53783729524863721</v>
      </c>
      <c r="FW202" s="52">
        <f t="shared" ca="1" si="509"/>
        <v>0.50732926834477809</v>
      </c>
      <c r="FX202" s="52">
        <f t="shared" ca="1" si="510"/>
        <v>0.47789460749950879</v>
      </c>
      <c r="FY202" s="52">
        <f t="shared" ca="1" si="511"/>
        <v>0.4494106750771717</v>
      </c>
      <c r="FZ202" s="52">
        <f t="shared" ca="1" si="512"/>
        <v>0.42170382154242236</v>
      </c>
      <c r="GA202" s="52">
        <f t="shared" ca="1" si="513"/>
        <v>0.39683290373543639</v>
      </c>
      <c r="GB202" s="52">
        <f t="shared" ca="1" si="514"/>
        <v>0.37503259022491159</v>
      </c>
      <c r="GC202" s="52">
        <f t="shared" ca="1" si="515"/>
        <v>0.35483551840380989</v>
      </c>
      <c r="GD202" s="52">
        <f t="shared" ca="1" si="516"/>
        <v>0.33695230966819079</v>
      </c>
      <c r="GE202" s="52">
        <f t="shared" ca="1" si="517"/>
        <v>0.31182216012526265</v>
      </c>
      <c r="GF202" s="52">
        <f t="shared" ca="1" si="518"/>
        <v>0.29493227437126524</v>
      </c>
      <c r="GG202" s="52">
        <f t="shared" ca="1" si="519"/>
        <v>0.2873483333035628</v>
      </c>
      <c r="GH202" s="52">
        <f t="shared" ca="1" si="520"/>
        <v>0.28930299423966793</v>
      </c>
      <c r="GI202" s="52">
        <f t="shared" ca="1" si="521"/>
        <v>0.2985814909819533</v>
      </c>
      <c r="GJ202" s="52">
        <f t="shared" ca="1" si="522"/>
        <v>0.30979079754436933</v>
      </c>
      <c r="GK202" s="52">
        <f t="shared" ca="1" si="523"/>
        <v>0.32091481280429313</v>
      </c>
      <c r="GL202" s="52">
        <f t="shared" ca="1" si="524"/>
        <v>0.32939323528817982</v>
      </c>
      <c r="GM202" s="52">
        <f t="shared" ca="1" si="525"/>
        <v>0.3334538263133543</v>
      </c>
      <c r="GN202" s="52">
        <f t="shared" ca="1" si="526"/>
        <v>0.33330403624083771</v>
      </c>
      <c r="GO202" s="52">
        <f t="shared" ca="1" si="527"/>
        <v>0.33136116901285417</v>
      </c>
      <c r="GP202" s="52">
        <f t="shared" ca="1" si="528"/>
        <v>0.32929184396165051</v>
      </c>
      <c r="GQ202" s="52">
        <f t="shared" ca="1" si="529"/>
        <v>0.32681354953152691</v>
      </c>
      <c r="GR202" s="52">
        <f t="shared" ca="1" si="530"/>
        <v>0.32595772748039931</v>
      </c>
      <c r="GS202" s="52">
        <f t="shared" ca="1" si="531"/>
        <v>0.32880847284930509</v>
      </c>
      <c r="GT202" s="52">
        <f t="shared" ca="1" si="532"/>
        <v>0.33374074285776156</v>
      </c>
      <c r="GV202" s="52">
        <f t="shared" ca="1" si="533"/>
        <v>0.63897364889079944</v>
      </c>
      <c r="GW202" s="59">
        <f t="shared" ca="1" si="534"/>
        <v>2</v>
      </c>
      <c r="GX202" s="52">
        <f t="shared" ca="1" si="535"/>
        <v>0.95025428000573176</v>
      </c>
      <c r="GY202" s="52" t="str">
        <f t="shared" ca="1" si="536"/>
        <v>Slope</v>
      </c>
      <c r="GZ202" s="52">
        <f t="shared" ca="1" si="537"/>
        <v>0.96666666666666667</v>
      </c>
      <c r="HB202" s="58">
        <f t="shared" si="538"/>
        <v>1.7303280532360098E-2</v>
      </c>
      <c r="HC202" s="58"/>
      <c r="HE202" s="52">
        <f t="shared" si="539"/>
        <v>0.91434876136481746</v>
      </c>
      <c r="HF202" s="52">
        <f t="shared" si="540"/>
        <v>0</v>
      </c>
      <c r="HH202" s="52">
        <f t="shared" ca="1" si="541"/>
        <v>0.95025428000573176</v>
      </c>
      <c r="HI202" s="52" t="str">
        <f t="shared" ca="1" si="542"/>
        <v>Slope</v>
      </c>
      <c r="HJ202" s="59">
        <f t="shared" ca="1" si="543"/>
        <v>2</v>
      </c>
      <c r="HK202" s="52">
        <f t="shared" ca="1" si="544"/>
        <v>0.96666666666666667</v>
      </c>
      <c r="HL202" s="52">
        <f t="shared" si="545"/>
        <v>0</v>
      </c>
      <c r="HM202" s="52">
        <f t="shared" si="546"/>
        <v>20</v>
      </c>
      <c r="HN202" s="52">
        <f t="shared" si="547"/>
        <v>-20</v>
      </c>
      <c r="HP202" s="52">
        <f t="shared" si="550"/>
        <v>1.069754287600515E-3</v>
      </c>
      <c r="HR202" s="52">
        <f t="shared" si="548"/>
        <v>1.0774910462541092E-4</v>
      </c>
      <c r="HS202">
        <f t="shared" si="549"/>
        <v>2.2032129315014298E-3</v>
      </c>
    </row>
    <row r="203" spans="1:227" x14ac:dyDescent="0.2">
      <c r="A203" s="45">
        <v>165</v>
      </c>
      <c r="B203" s="35">
        <f t="shared" si="391"/>
        <v>1.8981481481481453E-2</v>
      </c>
      <c r="C203" s="28">
        <v>1.7303280532360099</v>
      </c>
      <c r="D203" s="95">
        <v>0</v>
      </c>
      <c r="E203" s="95">
        <v>999999</v>
      </c>
      <c r="F203" s="37">
        <f t="shared" si="551"/>
        <v>166666.5</v>
      </c>
      <c r="G203" s="38">
        <f t="shared" si="554"/>
        <v>0</v>
      </c>
      <c r="H203" s="102">
        <v>20</v>
      </c>
      <c r="I203" s="102">
        <v>2000</v>
      </c>
      <c r="J203" s="28">
        <v>1.0756278783083</v>
      </c>
      <c r="K203" s="126">
        <f t="shared" si="555"/>
        <v>1.0756278783082999E-2</v>
      </c>
      <c r="L203" s="30">
        <f t="shared" si="552"/>
        <v>1.0756278783082999E-2</v>
      </c>
      <c r="M203" s="101">
        <f t="shared" si="553"/>
        <v>1.7303280532360099</v>
      </c>
      <c r="N203" s="103">
        <f t="shared" si="392"/>
        <v>3.2735008746385497E-4</v>
      </c>
      <c r="AD203" s="52">
        <f t="shared" ca="1" si="393"/>
        <v>0.97054883498115097</v>
      </c>
      <c r="AE203" s="52">
        <f t="shared" ca="1" si="393"/>
        <v>1.0000000000000002</v>
      </c>
      <c r="AF203" s="52">
        <f t="shared" ca="1" si="393"/>
        <v>0.97231594924759179</v>
      </c>
      <c r="AG203" s="52">
        <f t="shared" ca="1" si="393"/>
        <v>0.89867778049361957</v>
      </c>
      <c r="AH203" s="52">
        <f t="shared" ca="1" si="394"/>
        <v>0.7911737371401335</v>
      </c>
      <c r="AI203" s="52">
        <f t="shared" ca="1" si="394"/>
        <v>0.65849155356620426</v>
      </c>
      <c r="AJ203" s="52">
        <f t="shared" ca="1" si="394"/>
        <v>0.50804530479507759</v>
      </c>
      <c r="AK203" s="52">
        <f t="shared" ca="1" si="394"/>
        <v>0.3491987695378993</v>
      </c>
      <c r="AL203" s="52">
        <f t="shared" ca="1" si="395"/>
        <v>0.19125374356947275</v>
      </c>
      <c r="AM203" s="52">
        <f t="shared" ca="1" si="395"/>
        <v>4.1036484960642682E-2</v>
      </c>
      <c r="AN203" s="52">
        <f t="shared" ca="1" si="395"/>
        <v>-9.1849064644990264E-2</v>
      </c>
      <c r="AO203" s="52">
        <f t="shared" ca="1" si="395"/>
        <v>-0.20457871868569341</v>
      </c>
      <c r="AP203" s="52">
        <f t="shared" ca="1" si="396"/>
        <v>-0.30016232771495605</v>
      </c>
      <c r="AQ203" s="52">
        <f t="shared" ca="1" si="396"/>
        <v>-0.3760127155511272</v>
      </c>
      <c r="AR203" s="52">
        <f t="shared" ca="1" si="396"/>
        <v>-0.37134014944914184</v>
      </c>
      <c r="AS203" s="52">
        <f t="shared" ca="1" si="396"/>
        <v>-0.37313785995201182</v>
      </c>
      <c r="AT203" s="52">
        <f t="shared" ca="1" si="387"/>
        <v>-0.38760559639056391</v>
      </c>
      <c r="AU203" s="52">
        <f t="shared" ca="1" si="387"/>
        <v>-0.41537119272469147</v>
      </c>
      <c r="AV203" s="52">
        <f t="shared" ca="1" si="387"/>
        <v>-0.45144278173279889</v>
      </c>
      <c r="AW203" s="52">
        <f t="shared" ca="1" si="387"/>
        <v>-0.47340070705916193</v>
      </c>
      <c r="AX203" s="52">
        <f t="shared" ca="1" si="388"/>
        <v>-0.48433082772929492</v>
      </c>
      <c r="AY203" s="52">
        <f t="shared" ca="1" si="388"/>
        <v>-0.47739114225581597</v>
      </c>
      <c r="AZ203" s="52">
        <f t="shared" ca="1" si="388"/>
        <v>-0.44001182538150202</v>
      </c>
      <c r="BA203" s="52">
        <f t="shared" ca="1" si="388"/>
        <v>-0.36830839173918434</v>
      </c>
      <c r="BB203" s="52">
        <f t="shared" ca="1" si="389"/>
        <v>-0.28138742936192301</v>
      </c>
      <c r="BC203" s="52">
        <f t="shared" ca="1" si="389"/>
        <v>-0.19399239524378997</v>
      </c>
      <c r="BD203" s="52">
        <f t="shared" ca="1" si="389"/>
        <v>-0.11765189878906354</v>
      </c>
      <c r="BE203" s="52">
        <f t="shared" ca="1" si="389"/>
        <v>-7.5605356251361402E-2</v>
      </c>
      <c r="BF203" s="52">
        <f t="shared" ca="1" si="390"/>
        <v>-7.8737381629115227E-2</v>
      </c>
      <c r="BG203" s="52">
        <f t="shared" ca="1" si="390"/>
        <v>-0.13580165319693666</v>
      </c>
      <c r="BH203" s="52">
        <f t="shared" ca="1" si="390"/>
        <v>-0.23161029296161798</v>
      </c>
      <c r="BJ203" s="52">
        <f t="shared" si="397"/>
        <v>5.3781393915415001E-4</v>
      </c>
      <c r="BK203" s="52">
        <f t="shared" si="398"/>
        <v>-4.9807640915406227E-4</v>
      </c>
      <c r="BL203" s="52">
        <f t="shared" si="399"/>
        <v>-2.4903820457703064E-5</v>
      </c>
      <c r="BM203" s="52">
        <f t="shared" si="400"/>
        <v>-2.4903820457703064E-5</v>
      </c>
      <c r="BN203" s="52">
        <f t="shared" si="401"/>
        <v>0</v>
      </c>
      <c r="BO203" s="52">
        <f t="shared" si="402"/>
        <v>0</v>
      </c>
      <c r="BP203" s="52">
        <f t="shared" si="403"/>
        <v>2.247346592350158E-3</v>
      </c>
      <c r="BQ203" s="52">
        <f t="shared" si="404"/>
        <v>0.05</v>
      </c>
      <c r="BS203" s="52">
        <f t="shared" ca="1" si="405"/>
        <v>-0.12384184227595427</v>
      </c>
      <c r="BT203" s="52">
        <f t="shared" ca="1" si="406"/>
        <v>-4.9807640915406175E-2</v>
      </c>
      <c r="BU203" s="52">
        <f t="shared" ca="1" si="407"/>
        <v>1.9242103940116211E-2</v>
      </c>
      <c r="BV203" s="52">
        <f t="shared" ca="1" si="408"/>
        <v>8.9294300891549064E-2</v>
      </c>
      <c r="BW203" s="52">
        <f t="shared" ca="1" si="409"/>
        <v>0.15688733097105731</v>
      </c>
      <c r="BX203" s="52">
        <f t="shared" ca="1" si="410"/>
        <v>0.21975952666628379</v>
      </c>
      <c r="BY203" s="52">
        <f t="shared" ca="1" si="411"/>
        <v>0.27795027404452766</v>
      </c>
      <c r="BZ203" s="52">
        <f t="shared" ca="1" si="412"/>
        <v>0.33292092324700212</v>
      </c>
      <c r="CA203" s="52">
        <f t="shared" ca="1" si="413"/>
        <v>0.38503938718068031</v>
      </c>
      <c r="CB203" s="52">
        <f t="shared" ca="1" si="414"/>
        <v>0.43482661445159476</v>
      </c>
      <c r="CC203" s="52">
        <f t="shared" ca="1" si="415"/>
        <v>0.47610603453921946</v>
      </c>
      <c r="CD203" s="52">
        <f t="shared" ca="1" si="416"/>
        <v>0.50817364173746049</v>
      </c>
      <c r="CE203" s="52">
        <f t="shared" ca="1" si="417"/>
        <v>0.5354315238674322</v>
      </c>
      <c r="CF203" s="52">
        <f t="shared" ca="1" si="418"/>
        <v>0.55574781674095619</v>
      </c>
      <c r="CG203" s="52">
        <f t="shared" ca="1" si="419"/>
        <v>0.59780493203640728</v>
      </c>
      <c r="CH203" s="52">
        <f t="shared" ca="1" si="420"/>
        <v>0.61514125596506619</v>
      </c>
      <c r="CI203" s="52">
        <f t="shared" ca="1" si="421"/>
        <v>0.60455974583484029</v>
      </c>
      <c r="CJ203" s="52">
        <f t="shared" ca="1" si="422"/>
        <v>0.5653624296931915</v>
      </c>
      <c r="CK203" s="52">
        <f t="shared" ca="1" si="423"/>
        <v>0.50419360613300213</v>
      </c>
      <c r="CL203" s="52">
        <f t="shared" ca="1" si="424"/>
        <v>0.43723235311242054</v>
      </c>
      <c r="CM203" s="52">
        <f t="shared" ca="1" si="425"/>
        <v>0.37052697399931595</v>
      </c>
      <c r="CN203" s="52">
        <f t="shared" ca="1" si="426"/>
        <v>0.31175837321432254</v>
      </c>
      <c r="CO203" s="52">
        <f t="shared" ca="1" si="427"/>
        <v>0.26624326680546584</v>
      </c>
      <c r="CP203" s="52">
        <f t="shared" ca="1" si="428"/>
        <v>0.23335930368968205</v>
      </c>
      <c r="CQ203" s="52">
        <f t="shared" ca="1" si="429"/>
        <v>0.20585457204029939</v>
      </c>
      <c r="CR203" s="52">
        <f t="shared" ca="1" si="430"/>
        <v>0.17872921386057697</v>
      </c>
      <c r="CS203" s="52">
        <f t="shared" ca="1" si="431"/>
        <v>0.15283076381761465</v>
      </c>
      <c r="CT203" s="52">
        <f t="shared" ca="1" si="432"/>
        <v>0.12206489663766401</v>
      </c>
      <c r="CU203" s="52">
        <f t="shared" ca="1" si="433"/>
        <v>8.0179327197613295E-2</v>
      </c>
      <c r="CV203" s="52">
        <f t="shared" ca="1" si="434"/>
        <v>3.2049183838910658E-2</v>
      </c>
      <c r="CW203" s="52">
        <f t="shared" ca="1" si="435"/>
        <v>-1.7899576664691927E-2</v>
      </c>
      <c r="CY203" s="51" t="str">
        <f t="shared" ca="1" si="436"/>
        <v>Slope</v>
      </c>
      <c r="CZ203" s="51" t="str">
        <f t="shared" ca="1" si="437"/>
        <v>Slope</v>
      </c>
      <c r="DA203" s="51" t="str">
        <f t="shared" ca="1" si="438"/>
        <v>Slope</v>
      </c>
      <c r="DB203" s="51" t="str">
        <f t="shared" ca="1" si="439"/>
        <v>Slope</v>
      </c>
      <c r="DC203" s="51" t="str">
        <f t="shared" ca="1" si="440"/>
        <v>Slope</v>
      </c>
      <c r="DD203" s="51" t="str">
        <f t="shared" ca="1" si="441"/>
        <v>Slope</v>
      </c>
      <c r="DE203" s="51" t="str">
        <f t="shared" ca="1" si="442"/>
        <v>Slope</v>
      </c>
      <c r="DF203" s="51" t="str">
        <f t="shared" ca="1" si="443"/>
        <v>Slope</v>
      </c>
      <c r="DG203" s="51" t="str">
        <f t="shared" ca="1" si="444"/>
        <v>Slope</v>
      </c>
      <c r="DH203" s="51" t="str">
        <f t="shared" ca="1" si="445"/>
        <v>Slope</v>
      </c>
      <c r="DI203" s="51" t="str">
        <f t="shared" ca="1" si="446"/>
        <v>Slope</v>
      </c>
      <c r="DJ203" s="51" t="str">
        <f t="shared" ca="1" si="447"/>
        <v>Slope</v>
      </c>
      <c r="DK203" s="51" t="str">
        <f t="shared" ca="1" si="448"/>
        <v>Slope</v>
      </c>
      <c r="DL203" s="51" t="str">
        <f t="shared" ca="1" si="449"/>
        <v>Slope</v>
      </c>
      <c r="DM203" s="51" t="str">
        <f t="shared" ca="1" si="450"/>
        <v>Slope</v>
      </c>
      <c r="DN203" s="51" t="str">
        <f t="shared" ca="1" si="451"/>
        <v>Slope</v>
      </c>
      <c r="DO203" s="51" t="str">
        <f t="shared" ca="1" si="452"/>
        <v>Slope</v>
      </c>
      <c r="DP203" s="51" t="str">
        <f t="shared" ca="1" si="453"/>
        <v>Slope</v>
      </c>
      <c r="DQ203" s="51" t="str">
        <f t="shared" ca="1" si="454"/>
        <v>Slope</v>
      </c>
      <c r="DR203" s="51" t="str">
        <f t="shared" ca="1" si="455"/>
        <v>Slope</v>
      </c>
      <c r="DS203" s="51" t="str">
        <f t="shared" ca="1" si="456"/>
        <v>Slope</v>
      </c>
      <c r="DT203" s="51" t="str">
        <f t="shared" ca="1" si="457"/>
        <v>Slope</v>
      </c>
      <c r="DU203" s="51" t="str">
        <f t="shared" ca="1" si="458"/>
        <v>Slope</v>
      </c>
      <c r="DV203" s="51" t="str">
        <f t="shared" ca="1" si="459"/>
        <v>Slope</v>
      </c>
      <c r="DW203" s="51" t="str">
        <f t="shared" ca="1" si="460"/>
        <v>Slope</v>
      </c>
      <c r="DX203" s="51" t="str">
        <f t="shared" ca="1" si="461"/>
        <v>Slope</v>
      </c>
      <c r="DY203" s="51" t="str">
        <f t="shared" ca="1" si="462"/>
        <v>Slope</v>
      </c>
      <c r="DZ203" s="51" t="str">
        <f t="shared" ca="1" si="463"/>
        <v>Slope</v>
      </c>
      <c r="EA203" s="51" t="str">
        <f t="shared" ca="1" si="464"/>
        <v>Slope</v>
      </c>
      <c r="EB203" s="51" t="str">
        <f t="shared" ca="1" si="465"/>
        <v>Slope</v>
      </c>
      <c r="EC203" s="51" t="str">
        <f t="shared" ca="1" si="466"/>
        <v>Slope</v>
      </c>
      <c r="EE203" s="52">
        <f t="shared" ca="1" si="467"/>
        <v>0.87618306154450343</v>
      </c>
      <c r="EF203" s="52">
        <f t="shared" ca="1" si="468"/>
        <v>0.95021726290505149</v>
      </c>
      <c r="EG203" s="52">
        <f t="shared" ca="1" si="469"/>
        <v>0.98073299223942612</v>
      </c>
      <c r="EH203" s="52">
        <f t="shared" ca="1" si="470"/>
        <v>0.91068079528799317</v>
      </c>
      <c r="EI203" s="52">
        <f t="shared" ca="1" si="471"/>
        <v>0.84308776520848494</v>
      </c>
      <c r="EJ203" s="52">
        <f t="shared" ca="1" si="472"/>
        <v>0.78021556951325854</v>
      </c>
      <c r="EK203" s="52">
        <f t="shared" ca="1" si="473"/>
        <v>0.72202482213501462</v>
      </c>
      <c r="EL203" s="52">
        <f t="shared" ca="1" si="474"/>
        <v>0.6670541729325401</v>
      </c>
      <c r="EM203" s="52">
        <f t="shared" ca="1" si="475"/>
        <v>0.61493570899886196</v>
      </c>
      <c r="EN203" s="52">
        <f t="shared" ca="1" si="476"/>
        <v>0.56514848172794752</v>
      </c>
      <c r="EO203" s="52">
        <f t="shared" ca="1" si="477"/>
        <v>0.52386906164032276</v>
      </c>
      <c r="EP203" s="52">
        <f t="shared" ca="1" si="478"/>
        <v>0.49180145444208179</v>
      </c>
      <c r="EQ203" s="52">
        <f t="shared" ca="1" si="479"/>
        <v>0.46454357231211008</v>
      </c>
      <c r="ER203" s="52">
        <f t="shared" ca="1" si="480"/>
        <v>0.44422727943858609</v>
      </c>
      <c r="ES203" s="52">
        <f t="shared" ca="1" si="481"/>
        <v>0.402170164143135</v>
      </c>
      <c r="ET203" s="52">
        <f t="shared" ca="1" si="482"/>
        <v>0.38483384021447609</v>
      </c>
      <c r="EU203" s="52">
        <f t="shared" ca="1" si="483"/>
        <v>0.39541535034470199</v>
      </c>
      <c r="EV203" s="52">
        <f t="shared" ca="1" si="484"/>
        <v>0.43461266648635077</v>
      </c>
      <c r="EW203" s="52">
        <f t="shared" ca="1" si="485"/>
        <v>0.49578149004654015</v>
      </c>
      <c r="EX203" s="52">
        <f t="shared" ca="1" si="486"/>
        <v>0.56274274306712169</v>
      </c>
      <c r="EY203" s="52">
        <f t="shared" ca="1" si="487"/>
        <v>0.62944812218022639</v>
      </c>
      <c r="EZ203" s="52">
        <f t="shared" ca="1" si="488"/>
        <v>0.68821672296521974</v>
      </c>
      <c r="FA203" s="52">
        <f t="shared" ca="1" si="489"/>
        <v>0.73373182937407644</v>
      </c>
      <c r="FB203" s="52">
        <f t="shared" ca="1" si="490"/>
        <v>0.76661579248986023</v>
      </c>
      <c r="FC203" s="52">
        <f t="shared" ca="1" si="491"/>
        <v>0.79412052413924294</v>
      </c>
      <c r="FD203" s="52">
        <f t="shared" ca="1" si="492"/>
        <v>0.82124588231896534</v>
      </c>
      <c r="FE203" s="52">
        <f t="shared" ca="1" si="493"/>
        <v>0.84714433236192765</v>
      </c>
      <c r="FF203" s="52">
        <f t="shared" ca="1" si="494"/>
        <v>0.87791019954187832</v>
      </c>
      <c r="FG203" s="52">
        <f t="shared" ca="1" si="495"/>
        <v>0.91979576898192894</v>
      </c>
      <c r="FH203" s="52">
        <f t="shared" ca="1" si="496"/>
        <v>0.96792591234063163</v>
      </c>
      <c r="FI203" s="52">
        <f t="shared" ca="1" si="497"/>
        <v>0.98212532715576573</v>
      </c>
      <c r="FK203" s="52">
        <f t="shared" ca="1" si="498"/>
        <v>0.98212532715576573</v>
      </c>
      <c r="FL203" s="59">
        <f t="shared" ca="1" si="499"/>
        <v>30</v>
      </c>
      <c r="FM203" s="59" t="str">
        <f t="shared" ca="1" si="500"/>
        <v>Slope</v>
      </c>
      <c r="FN203" s="52">
        <f t="shared" ca="1" si="501"/>
        <v>3.3333333333333326E-2</v>
      </c>
      <c r="FP203" s="52">
        <f t="shared" ca="1" si="502"/>
        <v>0.62539435384816777</v>
      </c>
      <c r="FQ203" s="52">
        <f t="shared" ca="1" si="503"/>
        <v>0.65007242096835038</v>
      </c>
      <c r="FR203" s="52">
        <f t="shared" ca="1" si="504"/>
        <v>0.64913321963536419</v>
      </c>
      <c r="FS203" s="52">
        <f t="shared" ca="1" si="505"/>
        <v>0.61467137620710877</v>
      </c>
      <c r="FT203" s="52">
        <f t="shared" ca="1" si="506"/>
        <v>0.58102925506949488</v>
      </c>
      <c r="FU203" s="52">
        <f t="shared" ca="1" si="507"/>
        <v>0.5489607453933083</v>
      </c>
      <c r="FV203" s="52">
        <f t="shared" ca="1" si="508"/>
        <v>0.51845271848944929</v>
      </c>
      <c r="FW203" s="52">
        <f t="shared" ca="1" si="509"/>
        <v>0.48901805764418005</v>
      </c>
      <c r="FX203" s="52">
        <f t="shared" ca="1" si="510"/>
        <v>0.46053412522184284</v>
      </c>
      <c r="FY203" s="52">
        <f t="shared" ca="1" si="511"/>
        <v>0.43282727168709362</v>
      </c>
      <c r="FZ203" s="52">
        <f t="shared" ca="1" si="512"/>
        <v>0.40795635388010754</v>
      </c>
      <c r="GA203" s="52">
        <f t="shared" ca="1" si="513"/>
        <v>0.38615604036958284</v>
      </c>
      <c r="GB203" s="52">
        <f t="shared" ca="1" si="514"/>
        <v>0.36595896854848109</v>
      </c>
      <c r="GC203" s="52">
        <f t="shared" ca="1" si="515"/>
        <v>0.34807575981286198</v>
      </c>
      <c r="GD203" s="52">
        <f t="shared" ca="1" si="516"/>
        <v>0.32294561026993385</v>
      </c>
      <c r="GE203" s="52">
        <f t="shared" ca="1" si="517"/>
        <v>0.30605572451593643</v>
      </c>
      <c r="GF203" s="52">
        <f t="shared" ca="1" si="518"/>
        <v>0.298471783448234</v>
      </c>
      <c r="GG203" s="52">
        <f t="shared" ca="1" si="519"/>
        <v>0.30042644438433913</v>
      </c>
      <c r="GH203" s="52">
        <f t="shared" ca="1" si="520"/>
        <v>0.3097049411266245</v>
      </c>
      <c r="GI203" s="52">
        <f t="shared" ca="1" si="521"/>
        <v>0.32091424768904053</v>
      </c>
      <c r="GJ203" s="52">
        <f t="shared" ca="1" si="522"/>
        <v>0.33203826294896432</v>
      </c>
      <c r="GK203" s="52">
        <f t="shared" ca="1" si="523"/>
        <v>0.34051668543285102</v>
      </c>
      <c r="GL203" s="52">
        <f t="shared" ca="1" si="524"/>
        <v>0.34457727645802549</v>
      </c>
      <c r="GM203" s="52">
        <f t="shared" ca="1" si="525"/>
        <v>0.34442748638550896</v>
      </c>
      <c r="GN203" s="52">
        <f t="shared" ca="1" si="526"/>
        <v>0.34248461915752537</v>
      </c>
      <c r="GO203" s="52">
        <f t="shared" ca="1" si="527"/>
        <v>0.34041529410632176</v>
      </c>
      <c r="GP203" s="52">
        <f t="shared" ca="1" si="528"/>
        <v>0.33793699967619806</v>
      </c>
      <c r="GQ203" s="52">
        <f t="shared" ca="1" si="529"/>
        <v>0.33708117762507056</v>
      </c>
      <c r="GR203" s="52">
        <f t="shared" ca="1" si="530"/>
        <v>0.33993192299397629</v>
      </c>
      <c r="GS203" s="52">
        <f t="shared" ca="1" si="531"/>
        <v>0.34486419300243271</v>
      </c>
      <c r="GT203" s="52">
        <f t="shared" ca="1" si="532"/>
        <v>0.33848622016303304</v>
      </c>
      <c r="GV203" s="52">
        <f t="shared" ca="1" si="533"/>
        <v>0.65007242096835038</v>
      </c>
      <c r="GW203" s="59">
        <f t="shared" ca="1" si="534"/>
        <v>1</v>
      </c>
      <c r="GX203" s="52">
        <f t="shared" ca="1" si="535"/>
        <v>0.95021726290505149</v>
      </c>
      <c r="GY203" s="52" t="str">
        <f t="shared" ca="1" si="536"/>
        <v>Slope</v>
      </c>
      <c r="GZ203" s="52">
        <f t="shared" ca="1" si="537"/>
        <v>1</v>
      </c>
      <c r="HB203" s="58">
        <f t="shared" si="538"/>
        <v>1.0756278783082999E-2</v>
      </c>
      <c r="HC203" s="58"/>
      <c r="HE203" s="52">
        <f t="shared" si="539"/>
        <v>0.94675642002373916</v>
      </c>
      <c r="HF203" s="52">
        <f t="shared" si="540"/>
        <v>0</v>
      </c>
      <c r="HH203" s="52">
        <f t="shared" ca="1" si="541"/>
        <v>0.95021726290505149</v>
      </c>
      <c r="HI203" s="52" t="str">
        <f t="shared" ca="1" si="542"/>
        <v>Slope</v>
      </c>
      <c r="HJ203" s="59">
        <f t="shared" ca="1" si="543"/>
        <v>2</v>
      </c>
      <c r="HK203" s="52">
        <f t="shared" ca="1" si="544"/>
        <v>1</v>
      </c>
      <c r="HL203" s="52">
        <f t="shared" si="545"/>
        <v>0</v>
      </c>
      <c r="HM203" s="52">
        <f t="shared" si="546"/>
        <v>20</v>
      </c>
      <c r="HN203" s="52">
        <f t="shared" si="547"/>
        <v>-20</v>
      </c>
      <c r="HP203" s="52">
        <f t="shared" si="550"/>
        <v>3.2735008746385497E-4</v>
      </c>
      <c r="HR203" s="52">
        <f t="shared" si="548"/>
        <v>1.0615915735076588E-4</v>
      </c>
      <c r="HS203">
        <f t="shared" si="549"/>
        <v>2.247346592350158E-3</v>
      </c>
    </row>
    <row r="204" spans="1:227" x14ac:dyDescent="0.2">
      <c r="A204" s="45">
        <v>166</v>
      </c>
      <c r="B204" s="35">
        <f t="shared" si="391"/>
        <v>1.9097222222222193E-2</v>
      </c>
      <c r="C204" s="28">
        <v>1.0756278783083</v>
      </c>
      <c r="D204" s="95">
        <v>0</v>
      </c>
      <c r="E204" s="95">
        <v>999999</v>
      </c>
      <c r="F204" s="37">
        <f t="shared" si="551"/>
        <v>166666.5</v>
      </c>
      <c r="G204" s="38">
        <f t="shared" si="554"/>
        <v>0</v>
      </c>
      <c r="H204" s="102">
        <v>20</v>
      </c>
      <c r="I204" s="102">
        <v>2000</v>
      </c>
      <c r="J204" s="28">
        <v>1.3902488350868201</v>
      </c>
      <c r="K204" s="126">
        <f t="shared" si="555"/>
        <v>1.39024883508682E-2</v>
      </c>
      <c r="L204" s="30">
        <f t="shared" si="552"/>
        <v>1.39024883508682E-2</v>
      </c>
      <c r="M204" s="101">
        <f t="shared" si="553"/>
        <v>1.0756278783083</v>
      </c>
      <c r="N204" s="103">
        <f t="shared" si="392"/>
        <v>1.5731047838925998E-4</v>
      </c>
      <c r="AD204" s="52">
        <f t="shared" ca="1" si="393"/>
        <v>0.97231594924759157</v>
      </c>
      <c r="AE204" s="52">
        <f t="shared" ca="1" si="393"/>
        <v>0.99999999999999989</v>
      </c>
      <c r="AF204" s="52">
        <f t="shared" ca="1" si="393"/>
        <v>0.97348053311941596</v>
      </c>
      <c r="AG204" s="52">
        <f t="shared" ca="1" si="393"/>
        <v>0.90298294817182834</v>
      </c>
      <c r="AH204" s="52">
        <f t="shared" ca="1" si="394"/>
        <v>0.80102348263599044</v>
      </c>
      <c r="AI204" s="52">
        <f t="shared" ca="1" si="394"/>
        <v>0.67566748388851616</v>
      </c>
      <c r="AJ204" s="52">
        <f t="shared" ca="1" si="394"/>
        <v>0.53262491995182926</v>
      </c>
      <c r="AK204" s="52">
        <f t="shared" ca="1" si="394"/>
        <v>0.38103256426050675</v>
      </c>
      <c r="AL204" s="52">
        <f t="shared" ca="1" si="395"/>
        <v>0.22952853020115385</v>
      </c>
      <c r="AM204" s="52">
        <f t="shared" ca="1" si="395"/>
        <v>9.0235323222829109E-2</v>
      </c>
      <c r="AN204" s="52">
        <f t="shared" ca="1" si="395"/>
        <v>-3.2647583266110856E-2</v>
      </c>
      <c r="AO204" s="52">
        <f t="shared" ca="1" si="395"/>
        <v>-0.14090988596929518</v>
      </c>
      <c r="AP204" s="52">
        <f t="shared" ca="1" si="396"/>
        <v>-0.23166977392760654</v>
      </c>
      <c r="AQ204" s="52">
        <f t="shared" ca="1" si="396"/>
        <v>-0.2489251341566614</v>
      </c>
      <c r="AR204" s="52">
        <f t="shared" ca="1" si="396"/>
        <v>-0.2632096518398484</v>
      </c>
      <c r="AS204" s="52">
        <f t="shared" ca="1" si="396"/>
        <v>-0.28560176236485352</v>
      </c>
      <c r="AT204" s="52">
        <f t="shared" ca="1" si="387"/>
        <v>-0.32055882937729469</v>
      </c>
      <c r="AU204" s="52">
        <f t="shared" ca="1" si="387"/>
        <v>-0.36857530705843616</v>
      </c>
      <c r="AV204" s="52">
        <f t="shared" ca="1" si="387"/>
        <v>-0.40474367228133967</v>
      </c>
      <c r="AW204" s="52">
        <f t="shared" ca="1" si="387"/>
        <v>-0.4184529873149454</v>
      </c>
      <c r="AX204" s="52">
        <f t="shared" ca="1" si="388"/>
        <v>-0.40653050209556674</v>
      </c>
      <c r="AY204" s="52">
        <f t="shared" ca="1" si="388"/>
        <v>-0.3727179630136303</v>
      </c>
      <c r="AZ204" s="52">
        <f t="shared" ca="1" si="388"/>
        <v>-0.30463363307600033</v>
      </c>
      <c r="BA204" s="52">
        <f t="shared" ca="1" si="388"/>
        <v>-0.22200918004228579</v>
      </c>
      <c r="BB204" s="52">
        <f t="shared" ca="1" si="389"/>
        <v>-0.1403111417722725</v>
      </c>
      <c r="BC204" s="52">
        <f t="shared" ca="1" si="389"/>
        <v>-9.0347024203219634E-2</v>
      </c>
      <c r="BD204" s="52">
        <f t="shared" ca="1" si="389"/>
        <v>-7.1509475890528904E-2</v>
      </c>
      <c r="BE204" s="52">
        <f t="shared" ca="1" si="389"/>
        <v>-8.1575551164026566E-2</v>
      </c>
      <c r="BF204" s="52">
        <f t="shared" ca="1" si="390"/>
        <v>-0.1295365000708088</v>
      </c>
      <c r="BG204" s="52">
        <f t="shared" ca="1" si="390"/>
        <v>-0.21708079582045206</v>
      </c>
      <c r="BH204" s="52">
        <f t="shared" ca="1" si="390"/>
        <v>-0.32421516413929391</v>
      </c>
      <c r="BJ204" s="52">
        <f t="shared" si="397"/>
        <v>6.9512441754340998E-4</v>
      </c>
      <c r="BK204" s="52">
        <f t="shared" si="398"/>
        <v>1.9242103940116215E-4</v>
      </c>
      <c r="BL204" s="52">
        <f t="shared" si="399"/>
        <v>9.6210519700581125E-6</v>
      </c>
      <c r="BM204" s="52">
        <f t="shared" si="400"/>
        <v>9.6210519700581125E-6</v>
      </c>
      <c r="BN204" s="52">
        <f t="shared" si="401"/>
        <v>0</v>
      </c>
      <c r="BO204" s="52">
        <f t="shared" si="402"/>
        <v>0</v>
      </c>
      <c r="BP204" s="52">
        <f t="shared" si="403"/>
        <v>2.301015752814644E-3</v>
      </c>
      <c r="BQ204" s="52">
        <f t="shared" si="404"/>
        <v>0.05</v>
      </c>
      <c r="BS204" s="52">
        <f t="shared" ca="1" si="405"/>
        <v>-4.9807640915406175E-2</v>
      </c>
      <c r="BT204" s="52">
        <f t="shared" ca="1" si="406"/>
        <v>1.9242103940116211E-2</v>
      </c>
      <c r="BU204" s="52">
        <f t="shared" ca="1" si="407"/>
        <v>8.9294300891549064E-2</v>
      </c>
      <c r="BV204" s="52">
        <f t="shared" ca="1" si="408"/>
        <v>0.15688733097105731</v>
      </c>
      <c r="BW204" s="52">
        <f t="shared" ca="1" si="409"/>
        <v>0.21975952666628379</v>
      </c>
      <c r="BX204" s="52">
        <f t="shared" ca="1" si="410"/>
        <v>0.27795027404452766</v>
      </c>
      <c r="BY204" s="52">
        <f t="shared" ca="1" si="411"/>
        <v>0.33292092324700212</v>
      </c>
      <c r="BZ204" s="52">
        <f t="shared" ca="1" si="412"/>
        <v>0.38503938718068031</v>
      </c>
      <c r="CA204" s="52">
        <f t="shared" ca="1" si="413"/>
        <v>0.43482661445159476</v>
      </c>
      <c r="CB204" s="52">
        <f t="shared" ca="1" si="414"/>
        <v>0.47610603453921946</v>
      </c>
      <c r="CC204" s="52">
        <f t="shared" ca="1" si="415"/>
        <v>0.50817364173746049</v>
      </c>
      <c r="CD204" s="52">
        <f t="shared" ca="1" si="416"/>
        <v>0.5354315238674322</v>
      </c>
      <c r="CE204" s="52">
        <f t="shared" ca="1" si="417"/>
        <v>0.55574781674095619</v>
      </c>
      <c r="CF204" s="52">
        <f t="shared" ca="1" si="418"/>
        <v>0.59780493203640728</v>
      </c>
      <c r="CG204" s="52">
        <f t="shared" ca="1" si="419"/>
        <v>0.61514125596506619</v>
      </c>
      <c r="CH204" s="52">
        <f t="shared" ca="1" si="420"/>
        <v>0.60455974583484029</v>
      </c>
      <c r="CI204" s="52">
        <f t="shared" ca="1" si="421"/>
        <v>0.5653624296931915</v>
      </c>
      <c r="CJ204" s="52">
        <f t="shared" ca="1" si="422"/>
        <v>0.50419360613300213</v>
      </c>
      <c r="CK204" s="52">
        <f t="shared" ca="1" si="423"/>
        <v>0.43723235311242054</v>
      </c>
      <c r="CL204" s="52">
        <f t="shared" ca="1" si="424"/>
        <v>0.37052697399931595</v>
      </c>
      <c r="CM204" s="52">
        <f t="shared" ca="1" si="425"/>
        <v>0.31175837321432254</v>
      </c>
      <c r="CN204" s="52">
        <f t="shared" ca="1" si="426"/>
        <v>0.26624326680546584</v>
      </c>
      <c r="CO204" s="52">
        <f t="shared" ca="1" si="427"/>
        <v>0.23335930368968205</v>
      </c>
      <c r="CP204" s="52">
        <f t="shared" ca="1" si="428"/>
        <v>0.20585457204029939</v>
      </c>
      <c r="CQ204" s="52">
        <f t="shared" ca="1" si="429"/>
        <v>0.17872921386057697</v>
      </c>
      <c r="CR204" s="52">
        <f t="shared" ca="1" si="430"/>
        <v>0.15283076381761465</v>
      </c>
      <c r="CS204" s="52">
        <f t="shared" ca="1" si="431"/>
        <v>0.12206489663766401</v>
      </c>
      <c r="CT204" s="52">
        <f t="shared" ca="1" si="432"/>
        <v>8.0179327197613295E-2</v>
      </c>
      <c r="CU204" s="52">
        <f t="shared" ca="1" si="433"/>
        <v>3.2049183838910658E-2</v>
      </c>
      <c r="CV204" s="52">
        <f t="shared" ca="1" si="434"/>
        <v>-1.7899576664691927E-2</v>
      </c>
      <c r="CW204" s="52">
        <f t="shared" ca="1" si="435"/>
        <v>-7.1711784003362519E-2</v>
      </c>
      <c r="CY204" s="51" t="str">
        <f t="shared" ca="1" si="436"/>
        <v>Slope</v>
      </c>
      <c r="CZ204" s="51" t="str">
        <f t="shared" ca="1" si="437"/>
        <v>Slope</v>
      </c>
      <c r="DA204" s="51" t="str">
        <f t="shared" ca="1" si="438"/>
        <v>Slope</v>
      </c>
      <c r="DB204" s="51" t="str">
        <f t="shared" ca="1" si="439"/>
        <v>Slope</v>
      </c>
      <c r="DC204" s="51" t="str">
        <f t="shared" ca="1" si="440"/>
        <v>Slope</v>
      </c>
      <c r="DD204" s="51" t="str">
        <f t="shared" ca="1" si="441"/>
        <v>Slope</v>
      </c>
      <c r="DE204" s="51" t="str">
        <f t="shared" ca="1" si="442"/>
        <v>Slope</v>
      </c>
      <c r="DF204" s="51" t="str">
        <f t="shared" ca="1" si="443"/>
        <v>Slope</v>
      </c>
      <c r="DG204" s="51" t="str">
        <f t="shared" ca="1" si="444"/>
        <v>Slope</v>
      </c>
      <c r="DH204" s="51" t="str">
        <f t="shared" ca="1" si="445"/>
        <v>Slope</v>
      </c>
      <c r="DI204" s="51" t="str">
        <f t="shared" ca="1" si="446"/>
        <v>Slope</v>
      </c>
      <c r="DJ204" s="51" t="str">
        <f t="shared" ca="1" si="447"/>
        <v>Slope</v>
      </c>
      <c r="DK204" s="51" t="str">
        <f t="shared" ca="1" si="448"/>
        <v>Slope</v>
      </c>
      <c r="DL204" s="51" t="str">
        <f t="shared" ca="1" si="449"/>
        <v>Slope</v>
      </c>
      <c r="DM204" s="51" t="str">
        <f t="shared" ca="1" si="450"/>
        <v>Slope</v>
      </c>
      <c r="DN204" s="51" t="str">
        <f t="shared" ca="1" si="451"/>
        <v>Slope</v>
      </c>
      <c r="DO204" s="51" t="str">
        <f t="shared" ca="1" si="452"/>
        <v>Slope</v>
      </c>
      <c r="DP204" s="51" t="str">
        <f t="shared" ca="1" si="453"/>
        <v>Slope</v>
      </c>
      <c r="DQ204" s="51" t="str">
        <f t="shared" ca="1" si="454"/>
        <v>Slope</v>
      </c>
      <c r="DR204" s="51" t="str">
        <f t="shared" ca="1" si="455"/>
        <v>Slope</v>
      </c>
      <c r="DS204" s="51" t="str">
        <f t="shared" ca="1" si="456"/>
        <v>Slope</v>
      </c>
      <c r="DT204" s="51" t="str">
        <f t="shared" ca="1" si="457"/>
        <v>Slope</v>
      </c>
      <c r="DU204" s="51" t="str">
        <f t="shared" ca="1" si="458"/>
        <v>Slope</v>
      </c>
      <c r="DV204" s="51" t="str">
        <f t="shared" ca="1" si="459"/>
        <v>Slope</v>
      </c>
      <c r="DW204" s="51" t="str">
        <f t="shared" ca="1" si="460"/>
        <v>Slope</v>
      </c>
      <c r="DX204" s="51" t="str">
        <f t="shared" ca="1" si="461"/>
        <v>Slope</v>
      </c>
      <c r="DY204" s="51" t="str">
        <f t="shared" ca="1" si="462"/>
        <v>Slope</v>
      </c>
      <c r="DZ204" s="51" t="str">
        <f t="shared" ca="1" si="463"/>
        <v>Slope</v>
      </c>
      <c r="EA204" s="51" t="str">
        <f t="shared" ca="1" si="464"/>
        <v>Slope</v>
      </c>
      <c r="EB204" s="51" t="str">
        <f t="shared" ca="1" si="465"/>
        <v>Slope</v>
      </c>
      <c r="EC204" s="51" t="str">
        <f t="shared" ca="1" si="466"/>
        <v>Slope</v>
      </c>
      <c r="EE204" s="52">
        <f t="shared" ca="1" si="467"/>
        <v>0.95018273803262376</v>
      </c>
      <c r="EF204" s="52">
        <f t="shared" ca="1" si="468"/>
        <v>0.98076751711185384</v>
      </c>
      <c r="EG204" s="52">
        <f t="shared" ca="1" si="469"/>
        <v>0.910715320160421</v>
      </c>
      <c r="EH204" s="52">
        <f t="shared" ca="1" si="470"/>
        <v>0.84312229008091277</v>
      </c>
      <c r="EI204" s="52">
        <f t="shared" ca="1" si="471"/>
        <v>0.78025009438568627</v>
      </c>
      <c r="EJ204" s="52">
        <f t="shared" ca="1" si="472"/>
        <v>0.72205934700744234</v>
      </c>
      <c r="EK204" s="52">
        <f t="shared" ca="1" si="473"/>
        <v>0.66708869780496793</v>
      </c>
      <c r="EL204" s="52">
        <f t="shared" ca="1" si="474"/>
        <v>0.61497023387128968</v>
      </c>
      <c r="EM204" s="52">
        <f t="shared" ca="1" si="475"/>
        <v>0.56518300660037535</v>
      </c>
      <c r="EN204" s="52">
        <f t="shared" ca="1" si="476"/>
        <v>0.5239035865127506</v>
      </c>
      <c r="EO204" s="52">
        <f t="shared" ca="1" si="477"/>
        <v>0.49183597931450962</v>
      </c>
      <c r="EP204" s="52">
        <f t="shared" ca="1" si="478"/>
        <v>0.46457809718453791</v>
      </c>
      <c r="EQ204" s="52">
        <f t="shared" ca="1" si="479"/>
        <v>0.44426180431101392</v>
      </c>
      <c r="ER204" s="52">
        <f t="shared" ca="1" si="480"/>
        <v>0.40220468901556283</v>
      </c>
      <c r="ES204" s="52">
        <f t="shared" ca="1" si="481"/>
        <v>0.38486836508690392</v>
      </c>
      <c r="ET204" s="52">
        <f t="shared" ca="1" si="482"/>
        <v>0.39544987521712982</v>
      </c>
      <c r="EU204" s="52">
        <f t="shared" ca="1" si="483"/>
        <v>0.43464719135877861</v>
      </c>
      <c r="EV204" s="52">
        <f t="shared" ca="1" si="484"/>
        <v>0.49581601491896798</v>
      </c>
      <c r="EW204" s="52">
        <f t="shared" ca="1" si="485"/>
        <v>0.56277726793954952</v>
      </c>
      <c r="EX204" s="52">
        <f t="shared" ca="1" si="486"/>
        <v>0.62948264705265411</v>
      </c>
      <c r="EY204" s="52">
        <f t="shared" ca="1" si="487"/>
        <v>0.68825124783764746</v>
      </c>
      <c r="EZ204" s="52">
        <f t="shared" ca="1" si="488"/>
        <v>0.73376635424650427</v>
      </c>
      <c r="FA204" s="52">
        <f t="shared" ca="1" si="489"/>
        <v>0.76665031736228806</v>
      </c>
      <c r="FB204" s="52">
        <f t="shared" ca="1" si="490"/>
        <v>0.79415504901167067</v>
      </c>
      <c r="FC204" s="52">
        <f t="shared" ca="1" si="491"/>
        <v>0.82128040719139306</v>
      </c>
      <c r="FD204" s="52">
        <f t="shared" ca="1" si="492"/>
        <v>0.84717885723435538</v>
      </c>
      <c r="FE204" s="52">
        <f t="shared" ca="1" si="493"/>
        <v>0.87794472441430604</v>
      </c>
      <c r="FF204" s="52">
        <f t="shared" ca="1" si="494"/>
        <v>0.91983029385435677</v>
      </c>
      <c r="FG204" s="52">
        <f t="shared" ca="1" si="495"/>
        <v>0.96796043721305935</v>
      </c>
      <c r="FH204" s="52">
        <f t="shared" ca="1" si="496"/>
        <v>0.982090802283338</v>
      </c>
      <c r="FI204" s="52">
        <f t="shared" ca="1" si="497"/>
        <v>0.92827859494466747</v>
      </c>
      <c r="FK204" s="52">
        <f t="shared" ca="1" si="498"/>
        <v>0.982090802283338</v>
      </c>
      <c r="FL204" s="59">
        <f t="shared" ca="1" si="499"/>
        <v>29</v>
      </c>
      <c r="FM204" s="59" t="str">
        <f t="shared" ca="1" si="500"/>
        <v>Slope</v>
      </c>
      <c r="FN204" s="52">
        <f t="shared" ca="1" si="501"/>
        <v>6.6666666666666652E-2</v>
      </c>
      <c r="FP204" s="52">
        <f t="shared" ca="1" si="502"/>
        <v>0.65006091267754118</v>
      </c>
      <c r="FQ204" s="52">
        <f t="shared" ca="1" si="503"/>
        <v>0.66025583903728458</v>
      </c>
      <c r="FR204" s="52">
        <f t="shared" ca="1" si="504"/>
        <v>0.62579399560902915</v>
      </c>
      <c r="FS204" s="52">
        <f t="shared" ca="1" si="505"/>
        <v>0.59215187447141537</v>
      </c>
      <c r="FT204" s="52">
        <f t="shared" ca="1" si="506"/>
        <v>0.5600833647952288</v>
      </c>
      <c r="FU204" s="52">
        <f t="shared" ca="1" si="507"/>
        <v>0.52957533789136968</v>
      </c>
      <c r="FV204" s="52">
        <f t="shared" ca="1" si="508"/>
        <v>0.50014067704610043</v>
      </c>
      <c r="FW204" s="52">
        <f t="shared" ca="1" si="509"/>
        <v>0.47165674462376322</v>
      </c>
      <c r="FX204" s="52">
        <f t="shared" ca="1" si="510"/>
        <v>0.44394989108901395</v>
      </c>
      <c r="FY204" s="52">
        <f t="shared" ca="1" si="511"/>
        <v>0.41907897328202798</v>
      </c>
      <c r="FZ204" s="52">
        <f t="shared" ca="1" si="512"/>
        <v>0.39727865977150317</v>
      </c>
      <c r="GA204" s="52">
        <f t="shared" ca="1" si="513"/>
        <v>0.37708158795040153</v>
      </c>
      <c r="GB204" s="52">
        <f t="shared" ca="1" si="514"/>
        <v>0.35919837921478237</v>
      </c>
      <c r="GC204" s="52">
        <f t="shared" ca="1" si="515"/>
        <v>0.33406822967185423</v>
      </c>
      <c r="GD204" s="52">
        <f t="shared" ca="1" si="516"/>
        <v>0.31717834391785682</v>
      </c>
      <c r="GE204" s="52">
        <f t="shared" ca="1" si="517"/>
        <v>0.30959440285015438</v>
      </c>
      <c r="GF204" s="52">
        <f t="shared" ca="1" si="518"/>
        <v>0.31154906378625952</v>
      </c>
      <c r="GG204" s="52">
        <f t="shared" ca="1" si="519"/>
        <v>0.32082756052854489</v>
      </c>
      <c r="GH204" s="52">
        <f t="shared" ca="1" si="520"/>
        <v>0.33203686709096092</v>
      </c>
      <c r="GI204" s="52">
        <f t="shared" ca="1" si="521"/>
        <v>0.34316088235088471</v>
      </c>
      <c r="GJ204" s="52">
        <f t="shared" ca="1" si="522"/>
        <v>0.35163930483477135</v>
      </c>
      <c r="GK204" s="52">
        <f t="shared" ca="1" si="523"/>
        <v>0.35569989585994588</v>
      </c>
      <c r="GL204" s="52">
        <f t="shared" ca="1" si="524"/>
        <v>0.35555010578742929</v>
      </c>
      <c r="GM204" s="52">
        <f t="shared" ca="1" si="525"/>
        <v>0.35360723855944576</v>
      </c>
      <c r="GN204" s="52">
        <f t="shared" ca="1" si="526"/>
        <v>0.35153791350824204</v>
      </c>
      <c r="GO204" s="52">
        <f t="shared" ca="1" si="527"/>
        <v>0.34905961907811844</v>
      </c>
      <c r="GP204" s="52">
        <f t="shared" ca="1" si="528"/>
        <v>0.34820379702699084</v>
      </c>
      <c r="GQ204" s="52">
        <f t="shared" ca="1" si="529"/>
        <v>0.35105454239589667</v>
      </c>
      <c r="GR204" s="52">
        <f t="shared" ca="1" si="530"/>
        <v>0.35598681240435309</v>
      </c>
      <c r="GS204" s="52">
        <f t="shared" ca="1" si="531"/>
        <v>0.34958582298333485</v>
      </c>
      <c r="GT204" s="52">
        <f t="shared" ca="1" si="532"/>
        <v>0.32053730942600028</v>
      </c>
      <c r="GV204" s="52">
        <f t="shared" ca="1" si="533"/>
        <v>0.66025583903728458</v>
      </c>
      <c r="GW204" s="59">
        <f t="shared" ca="1" si="534"/>
        <v>1</v>
      </c>
      <c r="GX204" s="52">
        <f t="shared" ca="1" si="535"/>
        <v>0.98076751711185384</v>
      </c>
      <c r="GY204" s="52" t="str">
        <f t="shared" ca="1" si="536"/>
        <v>Slope</v>
      </c>
      <c r="GZ204" s="52">
        <f t="shared" ca="1" si="537"/>
        <v>1</v>
      </c>
      <c r="HB204" s="58">
        <f t="shared" si="538"/>
        <v>1.39024883508682E-2</v>
      </c>
      <c r="HC204" s="58"/>
      <c r="HE204" s="52">
        <f t="shared" si="539"/>
        <v>0.93118268266320237</v>
      </c>
      <c r="HF204" s="52">
        <f t="shared" si="540"/>
        <v>0</v>
      </c>
      <c r="HH204" s="52">
        <f t="shared" ca="1" si="541"/>
        <v>0.98076751711185384</v>
      </c>
      <c r="HI204" s="52" t="str">
        <f t="shared" ca="1" si="542"/>
        <v>Slope</v>
      </c>
      <c r="HJ204" s="59">
        <f t="shared" ca="1" si="543"/>
        <v>2</v>
      </c>
      <c r="HK204" s="52">
        <f t="shared" ca="1" si="544"/>
        <v>1</v>
      </c>
      <c r="HL204" s="52">
        <f t="shared" si="545"/>
        <v>0</v>
      </c>
      <c r="HM204" s="52">
        <f t="shared" si="546"/>
        <v>20</v>
      </c>
      <c r="HN204" s="52">
        <f t="shared" si="547"/>
        <v>-20</v>
      </c>
      <c r="HP204" s="52">
        <f t="shared" si="550"/>
        <v>1.5731047838925998E-4</v>
      </c>
      <c r="HR204" s="52">
        <f t="shared" si="548"/>
        <v>1.0835386936185476E-4</v>
      </c>
      <c r="HS204">
        <f t="shared" si="549"/>
        <v>2.301015752814644E-3</v>
      </c>
    </row>
    <row r="205" spans="1:227" x14ac:dyDescent="0.2">
      <c r="A205" s="45">
        <v>167</v>
      </c>
      <c r="B205" s="35">
        <f t="shared" si="391"/>
        <v>1.9212962962962932E-2</v>
      </c>
      <c r="C205" s="28">
        <v>1.3902488350868201</v>
      </c>
      <c r="D205" s="95">
        <v>0</v>
      </c>
      <c r="E205" s="95">
        <v>999999</v>
      </c>
      <c r="F205" s="37">
        <f t="shared" si="551"/>
        <v>166666.5</v>
      </c>
      <c r="G205" s="38">
        <f t="shared" si="554"/>
        <v>0</v>
      </c>
      <c r="H205" s="102">
        <v>20</v>
      </c>
      <c r="I205" s="102">
        <v>2000</v>
      </c>
      <c r="J205" s="28">
        <v>1.1490865796804399</v>
      </c>
      <c r="K205" s="126">
        <f t="shared" si="555"/>
        <v>1.14908657968044E-2</v>
      </c>
      <c r="L205" s="30">
        <f t="shared" si="552"/>
        <v>1.14908657968044E-2</v>
      </c>
      <c r="M205" s="101">
        <f t="shared" si="553"/>
        <v>1.3902488350868201</v>
      </c>
      <c r="N205" s="103">
        <f t="shared" si="392"/>
        <v>1.2058112770319007E-4</v>
      </c>
      <c r="AD205" s="52">
        <f t="shared" ca="1" si="393"/>
        <v>0.97348053311941607</v>
      </c>
      <c r="AE205" s="52">
        <f t="shared" ca="1" si="393"/>
        <v>0.99999999999999989</v>
      </c>
      <c r="AF205" s="52">
        <f t="shared" ca="1" si="393"/>
        <v>0.97463643007452117</v>
      </c>
      <c r="AG205" s="52">
        <f t="shared" ca="1" si="393"/>
        <v>0.90788280137608146</v>
      </c>
      <c r="AH205" s="52">
        <f t="shared" ca="1" si="394"/>
        <v>0.81165849687716818</v>
      </c>
      <c r="AI205" s="52">
        <f t="shared" ca="1" si="394"/>
        <v>0.69244022860870746</v>
      </c>
      <c r="AJ205" s="52">
        <f t="shared" ca="1" si="394"/>
        <v>0.55581894701738455</v>
      </c>
      <c r="AK205" s="52">
        <f t="shared" ca="1" si="394"/>
        <v>0.41026656004877055</v>
      </c>
      <c r="AL205" s="52">
        <f t="shared" ca="1" si="395"/>
        <v>0.26960154657272051</v>
      </c>
      <c r="AM205" s="52">
        <f t="shared" ca="1" si="395"/>
        <v>0.14081393018025051</v>
      </c>
      <c r="AN205" s="52">
        <f t="shared" ca="1" si="395"/>
        <v>2.3003845432857817E-2</v>
      </c>
      <c r="AO205" s="52">
        <f t="shared" ca="1" si="395"/>
        <v>-7.9560235257701895E-2</v>
      </c>
      <c r="AP205" s="52">
        <f t="shared" ca="1" si="396"/>
        <v>-0.11681993808488977</v>
      </c>
      <c r="AQ205" s="52">
        <f t="shared" ca="1" si="396"/>
        <v>-0.14758720660408742</v>
      </c>
      <c r="AR205" s="52">
        <f t="shared" ca="1" si="396"/>
        <v>-0.17817915046832261</v>
      </c>
      <c r="AS205" s="52">
        <f t="shared" ca="1" si="396"/>
        <v>-0.21739371914056854</v>
      </c>
      <c r="AT205" s="52">
        <f t="shared" ca="1" si="387"/>
        <v>-0.2701586456919467</v>
      </c>
      <c r="AU205" s="52">
        <f t="shared" ca="1" si="387"/>
        <v>-0.31689978706249555</v>
      </c>
      <c r="AV205" s="52">
        <f t="shared" ca="1" si="387"/>
        <v>-0.34365217657970576</v>
      </c>
      <c r="AW205" s="52">
        <f t="shared" ca="1" si="387"/>
        <v>-0.33283176154945276</v>
      </c>
      <c r="AX205" s="52">
        <f t="shared" ca="1" si="388"/>
        <v>-0.29366656800059016</v>
      </c>
      <c r="AY205" s="52">
        <f t="shared" ca="1" si="388"/>
        <v>-0.23097561551153134</v>
      </c>
      <c r="AZ205" s="52">
        <f t="shared" ca="1" si="388"/>
        <v>-0.15269167278447973</v>
      </c>
      <c r="BA205" s="52">
        <f t="shared" ca="1" si="388"/>
        <v>-7.4775646755298394E-2</v>
      </c>
      <c r="BB205" s="52">
        <f t="shared" ca="1" si="389"/>
        <v>-3.1858195325387376E-2</v>
      </c>
      <c r="BC205" s="52">
        <f t="shared" ca="1" si="389"/>
        <v>-4.0870411364475258E-2</v>
      </c>
      <c r="BD205" s="52">
        <f t="shared" ca="1" si="389"/>
        <v>-7.3715370260655291E-2</v>
      </c>
      <c r="BE205" s="52">
        <f t="shared" ca="1" si="389"/>
        <v>-0.12777728417610823</v>
      </c>
      <c r="BF205" s="52">
        <f t="shared" ca="1" si="390"/>
        <v>-0.20724620180906067</v>
      </c>
      <c r="BG205" s="52">
        <f t="shared" ca="1" si="390"/>
        <v>-0.30802662616822024</v>
      </c>
      <c r="BH205" s="52">
        <f t="shared" ca="1" si="390"/>
        <v>-0.40697556902714982</v>
      </c>
      <c r="BJ205" s="52">
        <f t="shared" si="397"/>
        <v>5.7454328984021992E-4</v>
      </c>
      <c r="BK205" s="52">
        <f t="shared" si="398"/>
        <v>8.9294300891549041E-4</v>
      </c>
      <c r="BL205" s="52">
        <f t="shared" si="399"/>
        <v>4.4647150445774539E-5</v>
      </c>
      <c r="BM205" s="52">
        <f t="shared" si="400"/>
        <v>4.4647150445774539E-5</v>
      </c>
      <c r="BN205" s="52">
        <f t="shared" si="401"/>
        <v>0</v>
      </c>
      <c r="BO205" s="52">
        <f t="shared" si="402"/>
        <v>0</v>
      </c>
      <c r="BP205" s="52">
        <f t="shared" si="403"/>
        <v>2.3481019087593417E-3</v>
      </c>
      <c r="BQ205" s="52">
        <f t="shared" si="404"/>
        <v>0.05</v>
      </c>
      <c r="BS205" s="52">
        <f t="shared" ca="1" si="405"/>
        <v>1.9242103940116211E-2</v>
      </c>
      <c r="BT205" s="52">
        <f t="shared" ca="1" si="406"/>
        <v>8.9294300891549064E-2</v>
      </c>
      <c r="BU205" s="52">
        <f t="shared" ca="1" si="407"/>
        <v>0.15688733097105731</v>
      </c>
      <c r="BV205" s="52">
        <f t="shared" ca="1" si="408"/>
        <v>0.21975952666628379</v>
      </c>
      <c r="BW205" s="52">
        <f t="shared" ca="1" si="409"/>
        <v>0.27795027404452766</v>
      </c>
      <c r="BX205" s="52">
        <f t="shared" ca="1" si="410"/>
        <v>0.33292092324700212</v>
      </c>
      <c r="BY205" s="52">
        <f t="shared" ca="1" si="411"/>
        <v>0.38503938718068031</v>
      </c>
      <c r="BZ205" s="52">
        <f t="shared" ca="1" si="412"/>
        <v>0.43482661445159476</v>
      </c>
      <c r="CA205" s="52">
        <f t="shared" ca="1" si="413"/>
        <v>0.47610603453921946</v>
      </c>
      <c r="CB205" s="52">
        <f t="shared" ca="1" si="414"/>
        <v>0.50817364173746049</v>
      </c>
      <c r="CC205" s="52">
        <f t="shared" ca="1" si="415"/>
        <v>0.5354315238674322</v>
      </c>
      <c r="CD205" s="52">
        <f t="shared" ca="1" si="416"/>
        <v>0.55574781674095619</v>
      </c>
      <c r="CE205" s="52">
        <f t="shared" ca="1" si="417"/>
        <v>0.59780493203640728</v>
      </c>
      <c r="CF205" s="52">
        <f t="shared" ca="1" si="418"/>
        <v>0.61514125596506619</v>
      </c>
      <c r="CG205" s="52">
        <f t="shared" ca="1" si="419"/>
        <v>0.60455974583484029</v>
      </c>
      <c r="CH205" s="52">
        <f t="shared" ca="1" si="420"/>
        <v>0.5653624296931915</v>
      </c>
      <c r="CI205" s="52">
        <f t="shared" ca="1" si="421"/>
        <v>0.50419360613300213</v>
      </c>
      <c r="CJ205" s="52">
        <f t="shared" ca="1" si="422"/>
        <v>0.43723235311242054</v>
      </c>
      <c r="CK205" s="52">
        <f t="shared" ca="1" si="423"/>
        <v>0.37052697399931595</v>
      </c>
      <c r="CL205" s="52">
        <f t="shared" ca="1" si="424"/>
        <v>0.31175837321432254</v>
      </c>
      <c r="CM205" s="52">
        <f t="shared" ca="1" si="425"/>
        <v>0.26624326680546584</v>
      </c>
      <c r="CN205" s="52">
        <f t="shared" ca="1" si="426"/>
        <v>0.23335930368968205</v>
      </c>
      <c r="CO205" s="52">
        <f t="shared" ca="1" si="427"/>
        <v>0.20585457204029939</v>
      </c>
      <c r="CP205" s="52">
        <f t="shared" ca="1" si="428"/>
        <v>0.17872921386057697</v>
      </c>
      <c r="CQ205" s="52">
        <f t="shared" ca="1" si="429"/>
        <v>0.15283076381761465</v>
      </c>
      <c r="CR205" s="52">
        <f t="shared" ca="1" si="430"/>
        <v>0.12206489663766401</v>
      </c>
      <c r="CS205" s="52">
        <f t="shared" ca="1" si="431"/>
        <v>8.0179327197613295E-2</v>
      </c>
      <c r="CT205" s="52">
        <f t="shared" ca="1" si="432"/>
        <v>3.2049183838910658E-2</v>
      </c>
      <c r="CU205" s="52">
        <f t="shared" ca="1" si="433"/>
        <v>-1.7899576664691927E-2</v>
      </c>
      <c r="CV205" s="52">
        <f t="shared" ca="1" si="434"/>
        <v>-7.1711784003362519E-2</v>
      </c>
      <c r="CW205" s="52">
        <f t="shared" ca="1" si="435"/>
        <v>-0.12409215835073302</v>
      </c>
      <c r="CY205" s="51" t="str">
        <f t="shared" ca="1" si="436"/>
        <v>Slope</v>
      </c>
      <c r="CZ205" s="51" t="str">
        <f t="shared" ca="1" si="437"/>
        <v>Slope</v>
      </c>
      <c r="DA205" s="51" t="str">
        <f t="shared" ca="1" si="438"/>
        <v>Slope</v>
      </c>
      <c r="DB205" s="51" t="str">
        <f t="shared" ca="1" si="439"/>
        <v>Slope</v>
      </c>
      <c r="DC205" s="51" t="str">
        <f t="shared" ca="1" si="440"/>
        <v>Slope</v>
      </c>
      <c r="DD205" s="51" t="str">
        <f t="shared" ca="1" si="441"/>
        <v>Slope</v>
      </c>
      <c r="DE205" s="51" t="str">
        <f t="shared" ca="1" si="442"/>
        <v>Slope</v>
      </c>
      <c r="DF205" s="51" t="str">
        <f t="shared" ca="1" si="443"/>
        <v>Slope</v>
      </c>
      <c r="DG205" s="51" t="str">
        <f t="shared" ca="1" si="444"/>
        <v>Slope</v>
      </c>
      <c r="DH205" s="51" t="str">
        <f t="shared" ca="1" si="445"/>
        <v>Slope</v>
      </c>
      <c r="DI205" s="51" t="str">
        <f t="shared" ca="1" si="446"/>
        <v>Slope</v>
      </c>
      <c r="DJ205" s="51" t="str">
        <f t="shared" ca="1" si="447"/>
        <v>Slope</v>
      </c>
      <c r="DK205" s="51" t="str">
        <f t="shared" ca="1" si="448"/>
        <v>Slope</v>
      </c>
      <c r="DL205" s="51" t="str">
        <f t="shared" ca="1" si="449"/>
        <v>Slope</v>
      </c>
      <c r="DM205" s="51" t="str">
        <f t="shared" ca="1" si="450"/>
        <v>Slope</v>
      </c>
      <c r="DN205" s="51" t="str">
        <f t="shared" ca="1" si="451"/>
        <v>Slope</v>
      </c>
      <c r="DO205" s="51" t="str">
        <f t="shared" ca="1" si="452"/>
        <v>Slope</v>
      </c>
      <c r="DP205" s="51" t="str">
        <f t="shared" ca="1" si="453"/>
        <v>Slope</v>
      </c>
      <c r="DQ205" s="51" t="str">
        <f t="shared" ca="1" si="454"/>
        <v>Slope</v>
      </c>
      <c r="DR205" s="51" t="str">
        <f t="shared" ca="1" si="455"/>
        <v>Slope</v>
      </c>
      <c r="DS205" s="51" t="str">
        <f t="shared" ca="1" si="456"/>
        <v>Slope</v>
      </c>
      <c r="DT205" s="51" t="str">
        <f t="shared" ca="1" si="457"/>
        <v>Slope</v>
      </c>
      <c r="DU205" s="51" t="str">
        <f t="shared" ca="1" si="458"/>
        <v>Slope</v>
      </c>
      <c r="DV205" s="51" t="str">
        <f t="shared" ca="1" si="459"/>
        <v>Slope</v>
      </c>
      <c r="DW205" s="51" t="str">
        <f t="shared" ca="1" si="460"/>
        <v>Slope</v>
      </c>
      <c r="DX205" s="51" t="str">
        <f t="shared" ca="1" si="461"/>
        <v>Slope</v>
      </c>
      <c r="DY205" s="51" t="str">
        <f t="shared" ca="1" si="462"/>
        <v>Slope</v>
      </c>
      <c r="DZ205" s="51" t="str">
        <f t="shared" ca="1" si="463"/>
        <v>Slope</v>
      </c>
      <c r="EA205" s="51" t="str">
        <f t="shared" ca="1" si="464"/>
        <v>Slope</v>
      </c>
      <c r="EB205" s="51" t="str">
        <f t="shared" ca="1" si="465"/>
        <v>Slope</v>
      </c>
      <c r="EC205" s="51" t="str">
        <f t="shared" ca="1" si="466"/>
        <v>Slope</v>
      </c>
      <c r="EE205" s="52">
        <f t="shared" ca="1" si="467"/>
        <v>0.98080254321032956</v>
      </c>
      <c r="EF205" s="52">
        <f t="shared" ca="1" si="468"/>
        <v>0.91075034625889673</v>
      </c>
      <c r="EG205" s="52">
        <f t="shared" ca="1" si="469"/>
        <v>0.84315731617938849</v>
      </c>
      <c r="EH205" s="52">
        <f t="shared" ca="1" si="470"/>
        <v>0.78028512048416199</v>
      </c>
      <c r="EI205" s="52">
        <f t="shared" ca="1" si="471"/>
        <v>0.72209437310591817</v>
      </c>
      <c r="EJ205" s="52">
        <f t="shared" ca="1" si="472"/>
        <v>0.66712372390344366</v>
      </c>
      <c r="EK205" s="52">
        <f t="shared" ca="1" si="473"/>
        <v>0.61500525996976552</v>
      </c>
      <c r="EL205" s="52">
        <f t="shared" ca="1" si="474"/>
        <v>0.56521803269885096</v>
      </c>
      <c r="EM205" s="52">
        <f t="shared" ca="1" si="475"/>
        <v>0.52393861261122632</v>
      </c>
      <c r="EN205" s="52">
        <f t="shared" ca="1" si="476"/>
        <v>0.49187100541298523</v>
      </c>
      <c r="EO205" s="52">
        <f t="shared" ca="1" si="477"/>
        <v>0.46461312328301352</v>
      </c>
      <c r="EP205" s="52">
        <f t="shared" ca="1" si="478"/>
        <v>0.44429683040948953</v>
      </c>
      <c r="EQ205" s="52">
        <f t="shared" ca="1" si="479"/>
        <v>0.40223971511403844</v>
      </c>
      <c r="ER205" s="52">
        <f t="shared" ca="1" si="480"/>
        <v>0.38490339118537953</v>
      </c>
      <c r="ES205" s="52">
        <f t="shared" ca="1" si="481"/>
        <v>0.39548490131560543</v>
      </c>
      <c r="ET205" s="52">
        <f t="shared" ca="1" si="482"/>
        <v>0.43468221745725422</v>
      </c>
      <c r="EU205" s="52">
        <f t="shared" ca="1" si="483"/>
        <v>0.49585104101744359</v>
      </c>
      <c r="EV205" s="52">
        <f t="shared" ca="1" si="484"/>
        <v>0.56281229403802524</v>
      </c>
      <c r="EW205" s="52">
        <f t="shared" ca="1" si="485"/>
        <v>0.62951767315112983</v>
      </c>
      <c r="EX205" s="52">
        <f t="shared" ca="1" si="486"/>
        <v>0.68828627393612329</v>
      </c>
      <c r="EY205" s="52">
        <f t="shared" ca="1" si="487"/>
        <v>0.73380138034497988</v>
      </c>
      <c r="EZ205" s="52">
        <f t="shared" ca="1" si="488"/>
        <v>0.76668534346076367</v>
      </c>
      <c r="FA205" s="52">
        <f t="shared" ca="1" si="489"/>
        <v>0.79419007511014639</v>
      </c>
      <c r="FB205" s="52">
        <f t="shared" ca="1" si="490"/>
        <v>0.82131543328986878</v>
      </c>
      <c r="FC205" s="52">
        <f t="shared" ca="1" si="491"/>
        <v>0.8472138833328311</v>
      </c>
      <c r="FD205" s="52">
        <f t="shared" ca="1" si="492"/>
        <v>0.87797975051278176</v>
      </c>
      <c r="FE205" s="52">
        <f t="shared" ca="1" si="493"/>
        <v>0.91986531995283249</v>
      </c>
      <c r="FF205" s="52">
        <f t="shared" ca="1" si="494"/>
        <v>0.96799546331153508</v>
      </c>
      <c r="FG205" s="52">
        <f t="shared" ca="1" si="495"/>
        <v>0.98205577618486228</v>
      </c>
      <c r="FH205" s="52">
        <f t="shared" ca="1" si="496"/>
        <v>0.92824356884619175</v>
      </c>
      <c r="FI205" s="52">
        <f t="shared" ca="1" si="497"/>
        <v>0.87586319449882122</v>
      </c>
      <c r="FK205" s="52">
        <f t="shared" ca="1" si="498"/>
        <v>0.98205577618486228</v>
      </c>
      <c r="FL205" s="59">
        <f t="shared" ca="1" si="499"/>
        <v>28</v>
      </c>
      <c r="FM205" s="59" t="str">
        <f t="shared" ca="1" si="500"/>
        <v>Slope</v>
      </c>
      <c r="FN205" s="52">
        <f t="shared" ca="1" si="501"/>
        <v>9.9999999999999978E-2</v>
      </c>
      <c r="FP205" s="52">
        <f t="shared" ca="1" si="502"/>
        <v>0.66026751440344311</v>
      </c>
      <c r="FQ205" s="52">
        <f t="shared" ca="1" si="503"/>
        <v>0.63691678208629887</v>
      </c>
      <c r="FR205" s="52">
        <f t="shared" ca="1" si="504"/>
        <v>0.60327466094868498</v>
      </c>
      <c r="FS205" s="52">
        <f t="shared" ca="1" si="505"/>
        <v>0.57120615127249841</v>
      </c>
      <c r="FT205" s="52">
        <f t="shared" ca="1" si="506"/>
        <v>0.5406981243686394</v>
      </c>
      <c r="FU205" s="52">
        <f t="shared" ca="1" si="507"/>
        <v>0.51126346352337004</v>
      </c>
      <c r="FV205" s="52">
        <f t="shared" ca="1" si="508"/>
        <v>0.48277953110103294</v>
      </c>
      <c r="FW205" s="52">
        <f t="shared" ca="1" si="509"/>
        <v>0.45507267756628367</v>
      </c>
      <c r="FX205" s="52">
        <f t="shared" ca="1" si="510"/>
        <v>0.43020175975929764</v>
      </c>
      <c r="FY205" s="52">
        <f t="shared" ca="1" si="511"/>
        <v>0.40840144624877284</v>
      </c>
      <c r="FZ205" s="52">
        <f t="shared" ca="1" si="512"/>
        <v>0.38820437442767114</v>
      </c>
      <c r="GA205" s="52">
        <f t="shared" ca="1" si="513"/>
        <v>0.37032116569205209</v>
      </c>
      <c r="GB205" s="52">
        <f t="shared" ca="1" si="514"/>
        <v>0.3451910161491239</v>
      </c>
      <c r="GC205" s="52">
        <f t="shared" ca="1" si="515"/>
        <v>0.32830113039512648</v>
      </c>
      <c r="GD205" s="52">
        <f t="shared" ca="1" si="516"/>
        <v>0.32071718932742399</v>
      </c>
      <c r="GE205" s="52">
        <f t="shared" ca="1" si="517"/>
        <v>0.32267185026352918</v>
      </c>
      <c r="GF205" s="52">
        <f t="shared" ca="1" si="518"/>
        <v>0.33195034700581449</v>
      </c>
      <c r="GG205" s="52">
        <f t="shared" ca="1" si="519"/>
        <v>0.34315965356823064</v>
      </c>
      <c r="GH205" s="52">
        <f t="shared" ca="1" si="520"/>
        <v>0.35428366882815437</v>
      </c>
      <c r="GI205" s="52">
        <f t="shared" ca="1" si="521"/>
        <v>0.36276209131204107</v>
      </c>
      <c r="GJ205" s="52">
        <f t="shared" ca="1" si="522"/>
        <v>0.36682268233721549</v>
      </c>
      <c r="GK205" s="52">
        <f t="shared" ca="1" si="523"/>
        <v>0.36667289226469896</v>
      </c>
      <c r="GL205" s="52">
        <f t="shared" ca="1" si="524"/>
        <v>0.36473002503671548</v>
      </c>
      <c r="GM205" s="52">
        <f t="shared" ca="1" si="525"/>
        <v>0.36266069998551181</v>
      </c>
      <c r="GN205" s="52">
        <f t="shared" ca="1" si="526"/>
        <v>0.36018240555538805</v>
      </c>
      <c r="GO205" s="52">
        <f t="shared" ca="1" si="527"/>
        <v>0.35932658350426055</v>
      </c>
      <c r="GP205" s="52">
        <f t="shared" ca="1" si="528"/>
        <v>0.36217732887316634</v>
      </c>
      <c r="GQ205" s="52">
        <f t="shared" ca="1" si="529"/>
        <v>0.36710959888162281</v>
      </c>
      <c r="GR205" s="52">
        <f t="shared" ca="1" si="530"/>
        <v>0.36068525872828738</v>
      </c>
      <c r="GS205" s="52">
        <f t="shared" ca="1" si="531"/>
        <v>0.33163674517095276</v>
      </c>
      <c r="GT205" s="52">
        <f t="shared" ca="1" si="532"/>
        <v>0.30306550927738485</v>
      </c>
      <c r="GV205" s="52">
        <f t="shared" ca="1" si="533"/>
        <v>0.66026751440344311</v>
      </c>
      <c r="GW205" s="59">
        <f t="shared" ca="1" si="534"/>
        <v>0</v>
      </c>
      <c r="GX205" s="52">
        <f t="shared" ca="1" si="535"/>
        <v>0.98080254321032956</v>
      </c>
      <c r="GY205" s="52" t="str">
        <f t="shared" ca="1" si="536"/>
        <v>Slope</v>
      </c>
      <c r="GZ205" s="52">
        <f t="shared" ca="1" si="537"/>
        <v>1</v>
      </c>
      <c r="HB205" s="58">
        <f t="shared" si="538"/>
        <v>1.14908657968044E-2</v>
      </c>
      <c r="HC205" s="58"/>
      <c r="HE205" s="52">
        <f t="shared" si="539"/>
        <v>0.94312021430581827</v>
      </c>
      <c r="HF205" s="52">
        <f t="shared" si="540"/>
        <v>0</v>
      </c>
      <c r="HH205" s="52">
        <f t="shared" ca="1" si="541"/>
        <v>0.98080254321032956</v>
      </c>
      <c r="HI205" s="52" t="str">
        <f t="shared" ca="1" si="542"/>
        <v>Slope</v>
      </c>
      <c r="HJ205" s="59">
        <f t="shared" ca="1" si="543"/>
        <v>2</v>
      </c>
      <c r="HK205" s="52">
        <f t="shared" ca="1" si="544"/>
        <v>1</v>
      </c>
      <c r="HL205" s="52">
        <f t="shared" si="545"/>
        <v>0</v>
      </c>
      <c r="HM205" s="52">
        <f t="shared" si="546"/>
        <v>20</v>
      </c>
      <c r="HN205" s="52">
        <f t="shared" si="547"/>
        <v>-20</v>
      </c>
      <c r="HP205" s="52">
        <f t="shared" si="550"/>
        <v>1.2058112770319007E-4</v>
      </c>
      <c r="HR205" s="52">
        <f t="shared" si="548"/>
        <v>1.13855130418827E-4</v>
      </c>
      <c r="HS205">
        <f t="shared" si="549"/>
        <v>2.3481019087593417E-3</v>
      </c>
    </row>
    <row r="206" spans="1:227" x14ac:dyDescent="0.2">
      <c r="A206" s="45">
        <v>168</v>
      </c>
      <c r="B206" s="35">
        <f t="shared" si="391"/>
        <v>1.9328703703703671E-2</v>
      </c>
      <c r="C206" s="28">
        <v>1.1490865796804399</v>
      </c>
      <c r="D206" s="95">
        <v>0</v>
      </c>
      <c r="E206" s="95">
        <v>999999</v>
      </c>
      <c r="F206" s="37">
        <f t="shared" si="551"/>
        <v>166666.5</v>
      </c>
      <c r="G206" s="38">
        <f t="shared" si="554"/>
        <v>0</v>
      </c>
      <c r="H206" s="102">
        <v>20</v>
      </c>
      <c r="I206" s="102">
        <v>2000</v>
      </c>
      <c r="J206" s="28">
        <v>0.57287003844976403</v>
      </c>
      <c r="K206" s="126">
        <f t="shared" si="555"/>
        <v>5.728700384497641E-3</v>
      </c>
      <c r="L206" s="30">
        <f t="shared" si="552"/>
        <v>5.728700384497641E-3</v>
      </c>
      <c r="M206" s="101">
        <f t="shared" si="553"/>
        <v>1.1490865796804399</v>
      </c>
      <c r="N206" s="103">
        <f t="shared" si="392"/>
        <v>2.8810827061533789E-4</v>
      </c>
      <c r="AD206" s="52">
        <f t="shared" ca="1" si="393"/>
        <v>0.97463643007452094</v>
      </c>
      <c r="AE206" s="52">
        <f t="shared" ca="1" si="393"/>
        <v>1</v>
      </c>
      <c r="AF206" s="52">
        <f t="shared" ca="1" si="393"/>
        <v>0.9760754819117079</v>
      </c>
      <c r="AG206" s="52">
        <f t="shared" ca="1" si="393"/>
        <v>0.91319242933872968</v>
      </c>
      <c r="AH206" s="52">
        <f t="shared" ca="1" si="394"/>
        <v>0.8218158482879504</v>
      </c>
      <c r="AI206" s="52">
        <f t="shared" ca="1" si="394"/>
        <v>0.70809881561101595</v>
      </c>
      <c r="AJ206" s="52">
        <f t="shared" ca="1" si="394"/>
        <v>0.57710240381775135</v>
      </c>
      <c r="AK206" s="52">
        <f t="shared" ca="1" si="394"/>
        <v>0.44166560858613568</v>
      </c>
      <c r="AL206" s="52">
        <f t="shared" ca="1" si="395"/>
        <v>0.31137743580568172</v>
      </c>
      <c r="AM206" s="52">
        <f t="shared" ca="1" si="395"/>
        <v>0.18815155236877842</v>
      </c>
      <c r="AN206" s="52">
        <f t="shared" ca="1" si="395"/>
        <v>7.6585892699446489E-2</v>
      </c>
      <c r="AO206" s="52">
        <f t="shared" ca="1" si="395"/>
        <v>2.153609608161821E-2</v>
      </c>
      <c r="AP206" s="52">
        <f t="shared" ca="1" si="396"/>
        <v>-2.4818505649682673E-2</v>
      </c>
      <c r="AQ206" s="52">
        <f t="shared" ca="1" si="396"/>
        <v>-6.8523871265201416E-2</v>
      </c>
      <c r="AR206" s="52">
        <f t="shared" ca="1" si="396"/>
        <v>-0.1134541530312775</v>
      </c>
      <c r="AS206" s="52">
        <f t="shared" ca="1" si="396"/>
        <v>-0.16879590531668517</v>
      </c>
      <c r="AT206" s="52">
        <f t="shared" ca="1" si="387"/>
        <v>-0.21942447972932988</v>
      </c>
      <c r="AU206" s="52">
        <f t="shared" ca="1" si="387"/>
        <v>-0.25630661928393261</v>
      </c>
      <c r="AV206" s="52">
        <f t="shared" ca="1" si="387"/>
        <v>-0.25923289361050383</v>
      </c>
      <c r="AW206" s="52">
        <f t="shared" ca="1" si="387"/>
        <v>-0.22222254881561354</v>
      </c>
      <c r="AX206" s="52">
        <f t="shared" ca="1" si="388"/>
        <v>-0.15535521198398011</v>
      </c>
      <c r="AY206" s="52">
        <f t="shared" ca="1" si="388"/>
        <v>-8.3541257029834601E-2</v>
      </c>
      <c r="AZ206" s="52">
        <f t="shared" ca="1" si="388"/>
        <v>-9.596409303874294E-3</v>
      </c>
      <c r="BA206" s="52">
        <f t="shared" ca="1" si="388"/>
        <v>2.998429944489104E-2</v>
      </c>
      <c r="BB206" s="52">
        <f t="shared" ca="1" si="389"/>
        <v>1.4742060056085658E-2</v>
      </c>
      <c r="BC206" s="52">
        <f t="shared" ca="1" si="389"/>
        <v>-4.6273496597927267E-2</v>
      </c>
      <c r="BD206" s="52">
        <f t="shared" ca="1" si="389"/>
        <v>-0.1216126727473736</v>
      </c>
      <c r="BE206" s="52">
        <f t="shared" ca="1" si="389"/>
        <v>-0.20440390749321821</v>
      </c>
      <c r="BF206" s="52">
        <f t="shared" ca="1" si="390"/>
        <v>-0.29635736190096551</v>
      </c>
      <c r="BG206" s="52">
        <f t="shared" ca="1" si="390"/>
        <v>-0.38891181785879708</v>
      </c>
      <c r="BH206" s="52">
        <f t="shared" ca="1" si="390"/>
        <v>-0.47520867637727915</v>
      </c>
      <c r="BJ206" s="52">
        <f t="shared" si="397"/>
        <v>2.8643501922488203E-4</v>
      </c>
      <c r="BK206" s="52">
        <f t="shared" si="398"/>
        <v>1.5688733097105731E-3</v>
      </c>
      <c r="BL206" s="52">
        <f t="shared" si="399"/>
        <v>7.8443665485528643E-5</v>
      </c>
      <c r="BM206" s="52">
        <f t="shared" si="400"/>
        <v>7.8443665485528643E-5</v>
      </c>
      <c r="BN206" s="52">
        <f t="shared" si="401"/>
        <v>0</v>
      </c>
      <c r="BO206" s="52">
        <f t="shared" si="402"/>
        <v>0</v>
      </c>
      <c r="BP206" s="52">
        <f t="shared" si="403"/>
        <v>2.3973242763057536E-3</v>
      </c>
      <c r="BQ206" s="52">
        <f t="shared" si="404"/>
        <v>0.05</v>
      </c>
      <c r="BS206" s="52">
        <f t="shared" ca="1" si="405"/>
        <v>8.9294300891549064E-2</v>
      </c>
      <c r="BT206" s="52">
        <f t="shared" ca="1" si="406"/>
        <v>0.15688733097105731</v>
      </c>
      <c r="BU206" s="52">
        <f t="shared" ca="1" si="407"/>
        <v>0.21975952666628379</v>
      </c>
      <c r="BV206" s="52">
        <f t="shared" ca="1" si="408"/>
        <v>0.27795027404452766</v>
      </c>
      <c r="BW206" s="52">
        <f t="shared" ca="1" si="409"/>
        <v>0.33292092324700212</v>
      </c>
      <c r="BX206" s="52">
        <f t="shared" ca="1" si="410"/>
        <v>0.38503938718068031</v>
      </c>
      <c r="BY206" s="52">
        <f t="shared" ca="1" si="411"/>
        <v>0.43482661445159476</v>
      </c>
      <c r="BZ206" s="52">
        <f t="shared" ca="1" si="412"/>
        <v>0.47610603453921946</v>
      </c>
      <c r="CA206" s="52">
        <f t="shared" ca="1" si="413"/>
        <v>0.50817364173746049</v>
      </c>
      <c r="CB206" s="52">
        <f t="shared" ca="1" si="414"/>
        <v>0.5354315238674322</v>
      </c>
      <c r="CC206" s="52">
        <f t="shared" ca="1" si="415"/>
        <v>0.55574781674095619</v>
      </c>
      <c r="CD206" s="52">
        <f t="shared" ca="1" si="416"/>
        <v>0.59780493203640728</v>
      </c>
      <c r="CE206" s="52">
        <f t="shared" ca="1" si="417"/>
        <v>0.61514125596506619</v>
      </c>
      <c r="CF206" s="52">
        <f t="shared" ca="1" si="418"/>
        <v>0.60455974583484029</v>
      </c>
      <c r="CG206" s="52">
        <f t="shared" ca="1" si="419"/>
        <v>0.5653624296931915</v>
      </c>
      <c r="CH206" s="52">
        <f t="shared" ca="1" si="420"/>
        <v>0.50419360613300213</v>
      </c>
      <c r="CI206" s="52">
        <f t="shared" ca="1" si="421"/>
        <v>0.43723235311242054</v>
      </c>
      <c r="CJ206" s="52">
        <f t="shared" ca="1" si="422"/>
        <v>0.37052697399931595</v>
      </c>
      <c r="CK206" s="52">
        <f t="shared" ca="1" si="423"/>
        <v>0.31175837321432254</v>
      </c>
      <c r="CL206" s="52">
        <f t="shared" ca="1" si="424"/>
        <v>0.26624326680546584</v>
      </c>
      <c r="CM206" s="52">
        <f t="shared" ca="1" si="425"/>
        <v>0.23335930368968205</v>
      </c>
      <c r="CN206" s="52">
        <f t="shared" ca="1" si="426"/>
        <v>0.20585457204029939</v>
      </c>
      <c r="CO206" s="52">
        <f t="shared" ca="1" si="427"/>
        <v>0.17872921386057697</v>
      </c>
      <c r="CP206" s="52">
        <f t="shared" ca="1" si="428"/>
        <v>0.15283076381761465</v>
      </c>
      <c r="CQ206" s="52">
        <f t="shared" ca="1" si="429"/>
        <v>0.12206489663766401</v>
      </c>
      <c r="CR206" s="52">
        <f t="shared" ca="1" si="430"/>
        <v>8.0179327197613295E-2</v>
      </c>
      <c r="CS206" s="52">
        <f t="shared" ca="1" si="431"/>
        <v>3.2049183838910658E-2</v>
      </c>
      <c r="CT206" s="52">
        <f t="shared" ca="1" si="432"/>
        <v>-1.7899576664691927E-2</v>
      </c>
      <c r="CU206" s="52">
        <f t="shared" ca="1" si="433"/>
        <v>-7.1711784003362519E-2</v>
      </c>
      <c r="CV206" s="52">
        <f t="shared" ca="1" si="434"/>
        <v>-0.12409215835073302</v>
      </c>
      <c r="CW206" s="52">
        <f t="shared" ca="1" si="435"/>
        <v>-0.17950494736132599</v>
      </c>
      <c r="CY206" s="51" t="str">
        <f t="shared" ca="1" si="436"/>
        <v>Slope</v>
      </c>
      <c r="CZ206" s="51" t="str">
        <f t="shared" ca="1" si="437"/>
        <v>Slope</v>
      </c>
      <c r="DA206" s="51" t="str">
        <f t="shared" ca="1" si="438"/>
        <v>Slope</v>
      </c>
      <c r="DB206" s="51" t="str">
        <f t="shared" ca="1" si="439"/>
        <v>Slope</v>
      </c>
      <c r="DC206" s="51" t="str">
        <f t="shared" ca="1" si="440"/>
        <v>Slope</v>
      </c>
      <c r="DD206" s="51" t="str">
        <f t="shared" ca="1" si="441"/>
        <v>Slope</v>
      </c>
      <c r="DE206" s="51" t="str">
        <f t="shared" ca="1" si="442"/>
        <v>Slope</v>
      </c>
      <c r="DF206" s="51" t="str">
        <f t="shared" ca="1" si="443"/>
        <v>Slope</v>
      </c>
      <c r="DG206" s="51" t="str">
        <f t="shared" ca="1" si="444"/>
        <v>Slope</v>
      </c>
      <c r="DH206" s="51" t="str">
        <f t="shared" ca="1" si="445"/>
        <v>Slope</v>
      </c>
      <c r="DI206" s="51" t="str">
        <f t="shared" ca="1" si="446"/>
        <v>Slope</v>
      </c>
      <c r="DJ206" s="51" t="str">
        <f t="shared" ca="1" si="447"/>
        <v>Slope</v>
      </c>
      <c r="DK206" s="51" t="str">
        <f t="shared" ca="1" si="448"/>
        <v>Slope</v>
      </c>
      <c r="DL206" s="51" t="str">
        <f t="shared" ca="1" si="449"/>
        <v>Slope</v>
      </c>
      <c r="DM206" s="51" t="str">
        <f t="shared" ca="1" si="450"/>
        <v>Slope</v>
      </c>
      <c r="DN206" s="51" t="str">
        <f t="shared" ca="1" si="451"/>
        <v>Slope</v>
      </c>
      <c r="DO206" s="51" t="str">
        <f t="shared" ca="1" si="452"/>
        <v>Slope</v>
      </c>
      <c r="DP206" s="51" t="str">
        <f t="shared" ca="1" si="453"/>
        <v>Slope</v>
      </c>
      <c r="DQ206" s="51" t="str">
        <f t="shared" ca="1" si="454"/>
        <v>Slope</v>
      </c>
      <c r="DR206" s="51" t="str">
        <f t="shared" ca="1" si="455"/>
        <v>Slope</v>
      </c>
      <c r="DS206" s="51" t="str">
        <f t="shared" ca="1" si="456"/>
        <v>Slope</v>
      </c>
      <c r="DT206" s="51" t="str">
        <f t="shared" ca="1" si="457"/>
        <v>Slope</v>
      </c>
      <c r="DU206" s="51" t="str">
        <f t="shared" ca="1" si="458"/>
        <v>Slope</v>
      </c>
      <c r="DV206" s="51" t="str">
        <f t="shared" ca="1" si="459"/>
        <v>Slope</v>
      </c>
      <c r="DW206" s="51" t="str">
        <f t="shared" ca="1" si="460"/>
        <v>Slope</v>
      </c>
      <c r="DX206" s="51" t="str">
        <f t="shared" ca="1" si="461"/>
        <v>Slope</v>
      </c>
      <c r="DY206" s="51" t="str">
        <f t="shared" ca="1" si="462"/>
        <v>Slope</v>
      </c>
      <c r="DZ206" s="51" t="str">
        <f t="shared" ca="1" si="463"/>
        <v>Slope</v>
      </c>
      <c r="EA206" s="51" t="str">
        <f t="shared" ca="1" si="464"/>
        <v>Slope</v>
      </c>
      <c r="EB206" s="51" t="str">
        <f t="shared" ca="1" si="465"/>
        <v>Slope</v>
      </c>
      <c r="EC206" s="51" t="str">
        <f t="shared" ca="1" si="466"/>
        <v>Slope</v>
      </c>
      <c r="EE206" s="52">
        <f t="shared" ca="1" si="467"/>
        <v>0.91078414277393649</v>
      </c>
      <c r="EF206" s="52">
        <f t="shared" ca="1" si="468"/>
        <v>0.84319111269442826</v>
      </c>
      <c r="EG206" s="52">
        <f t="shared" ca="1" si="469"/>
        <v>0.78031891699920175</v>
      </c>
      <c r="EH206" s="52">
        <f t="shared" ca="1" si="470"/>
        <v>0.72212816962095783</v>
      </c>
      <c r="EI206" s="52">
        <f t="shared" ca="1" si="471"/>
        <v>0.66715752041848342</v>
      </c>
      <c r="EJ206" s="52">
        <f t="shared" ca="1" si="472"/>
        <v>0.61503905648480517</v>
      </c>
      <c r="EK206" s="52">
        <f t="shared" ca="1" si="473"/>
        <v>0.56525182921389083</v>
      </c>
      <c r="EL206" s="52">
        <f t="shared" ca="1" si="474"/>
        <v>0.52397240912626608</v>
      </c>
      <c r="EM206" s="52">
        <f t="shared" ca="1" si="475"/>
        <v>0.49190480192802499</v>
      </c>
      <c r="EN206" s="52">
        <f t="shared" ca="1" si="476"/>
        <v>0.46464691979805328</v>
      </c>
      <c r="EO206" s="52">
        <f t="shared" ca="1" si="477"/>
        <v>0.44433062692452929</v>
      </c>
      <c r="EP206" s="52">
        <f t="shared" ca="1" si="478"/>
        <v>0.40227351162907821</v>
      </c>
      <c r="EQ206" s="52">
        <f t="shared" ca="1" si="479"/>
        <v>0.38493718770041929</v>
      </c>
      <c r="ER206" s="52">
        <f t="shared" ca="1" si="480"/>
        <v>0.39551869783064519</v>
      </c>
      <c r="ES206" s="52">
        <f t="shared" ca="1" si="481"/>
        <v>0.43471601397229398</v>
      </c>
      <c r="ET206" s="52">
        <f t="shared" ca="1" si="482"/>
        <v>0.49588483753248336</v>
      </c>
      <c r="EU206" s="52">
        <f t="shared" ca="1" si="483"/>
        <v>0.562846090553065</v>
      </c>
      <c r="EV206" s="52">
        <f t="shared" ca="1" si="484"/>
        <v>0.62955146966616959</v>
      </c>
      <c r="EW206" s="52">
        <f t="shared" ca="1" si="485"/>
        <v>0.68832007045116295</v>
      </c>
      <c r="EX206" s="52">
        <f t="shared" ca="1" si="486"/>
        <v>0.73383517686001976</v>
      </c>
      <c r="EY206" s="52">
        <f t="shared" ca="1" si="487"/>
        <v>0.76671913997580354</v>
      </c>
      <c r="EZ206" s="52">
        <f t="shared" ca="1" si="488"/>
        <v>0.79422387162518615</v>
      </c>
      <c r="FA206" s="52">
        <f t="shared" ca="1" si="489"/>
        <v>0.82134922980490854</v>
      </c>
      <c r="FB206" s="52">
        <f t="shared" ca="1" si="490"/>
        <v>0.84724767984787086</v>
      </c>
      <c r="FC206" s="52">
        <f t="shared" ca="1" si="491"/>
        <v>0.87801354702782153</v>
      </c>
      <c r="FD206" s="52">
        <f t="shared" ca="1" si="492"/>
        <v>0.91989911646787226</v>
      </c>
      <c r="FE206" s="52">
        <f t="shared" ca="1" si="493"/>
        <v>0.96802925982657484</v>
      </c>
      <c r="FF206" s="52">
        <f t="shared" ca="1" si="494"/>
        <v>0.98202197966982252</v>
      </c>
      <c r="FG206" s="52">
        <f t="shared" ca="1" si="495"/>
        <v>0.92820977233115198</v>
      </c>
      <c r="FH206" s="52">
        <f t="shared" ca="1" si="496"/>
        <v>0.87582939798378145</v>
      </c>
      <c r="FI206" s="52">
        <f t="shared" ca="1" si="497"/>
        <v>0.82041660897318847</v>
      </c>
      <c r="FK206" s="52">
        <f t="shared" ca="1" si="498"/>
        <v>0.98202197966982252</v>
      </c>
      <c r="FL206" s="59">
        <f t="shared" ca="1" si="499"/>
        <v>27</v>
      </c>
      <c r="FM206" s="59" t="str">
        <f t="shared" ca="1" si="500"/>
        <v>Slope</v>
      </c>
      <c r="FN206" s="52">
        <f t="shared" ca="1" si="501"/>
        <v>0.1333333333333333</v>
      </c>
      <c r="FP206" s="52">
        <f t="shared" ca="1" si="502"/>
        <v>0.63692804759131216</v>
      </c>
      <c r="FQ206" s="52">
        <f t="shared" ca="1" si="503"/>
        <v>0.61439703756480935</v>
      </c>
      <c r="FR206" s="52">
        <f t="shared" ca="1" si="504"/>
        <v>0.58232852788862277</v>
      </c>
      <c r="FS206" s="52">
        <f t="shared" ca="1" si="505"/>
        <v>0.55182050098476365</v>
      </c>
      <c r="FT206" s="52">
        <f t="shared" ca="1" si="506"/>
        <v>0.52238584013949452</v>
      </c>
      <c r="FU206" s="52">
        <f t="shared" ca="1" si="507"/>
        <v>0.49390190771715725</v>
      </c>
      <c r="FV206" s="52">
        <f t="shared" ca="1" si="508"/>
        <v>0.46619505418240803</v>
      </c>
      <c r="FW206" s="52">
        <f t="shared" ca="1" si="509"/>
        <v>0.441324136375422</v>
      </c>
      <c r="FX206" s="52">
        <f t="shared" ca="1" si="510"/>
        <v>0.4195238228648972</v>
      </c>
      <c r="FY206" s="52">
        <f t="shared" ca="1" si="511"/>
        <v>0.39932675104379556</v>
      </c>
      <c r="FZ206" s="52">
        <f t="shared" ca="1" si="512"/>
        <v>0.3814435423081764</v>
      </c>
      <c r="GA206" s="52">
        <f t="shared" ca="1" si="513"/>
        <v>0.35631339276524832</v>
      </c>
      <c r="GB206" s="52">
        <f t="shared" ca="1" si="514"/>
        <v>0.33942350701125085</v>
      </c>
      <c r="GC206" s="52">
        <f t="shared" ca="1" si="515"/>
        <v>0.33183956594354835</v>
      </c>
      <c r="GD206" s="52">
        <f t="shared" ca="1" si="516"/>
        <v>0.33379422687965354</v>
      </c>
      <c r="GE206" s="52">
        <f t="shared" ca="1" si="517"/>
        <v>0.34307272362193886</v>
      </c>
      <c r="GF206" s="52">
        <f t="shared" ca="1" si="518"/>
        <v>0.354282030184355</v>
      </c>
      <c r="GG206" s="52">
        <f t="shared" ca="1" si="519"/>
        <v>0.36540604544427874</v>
      </c>
      <c r="GH206" s="52">
        <f t="shared" ca="1" si="520"/>
        <v>0.37388446792816543</v>
      </c>
      <c r="GI206" s="52">
        <f t="shared" ca="1" si="521"/>
        <v>0.37794505895333991</v>
      </c>
      <c r="GJ206" s="52">
        <f t="shared" ca="1" si="522"/>
        <v>0.37779526888082338</v>
      </c>
      <c r="GK206" s="52">
        <f t="shared" ca="1" si="523"/>
        <v>0.37585240165283978</v>
      </c>
      <c r="GL206" s="52">
        <f t="shared" ca="1" si="524"/>
        <v>0.37378307660163612</v>
      </c>
      <c r="GM206" s="52">
        <f t="shared" ca="1" si="525"/>
        <v>0.37130478217151253</v>
      </c>
      <c r="GN206" s="52">
        <f t="shared" ca="1" si="526"/>
        <v>0.37044896012038486</v>
      </c>
      <c r="GO206" s="52">
        <f t="shared" ca="1" si="527"/>
        <v>0.3732997054892907</v>
      </c>
      <c r="GP206" s="52">
        <f t="shared" ca="1" si="528"/>
        <v>0.37823197549774712</v>
      </c>
      <c r="GQ206" s="52">
        <f t="shared" ca="1" si="529"/>
        <v>0.37178510433438527</v>
      </c>
      <c r="GR206" s="52">
        <f t="shared" ca="1" si="530"/>
        <v>0.34273659077705065</v>
      </c>
      <c r="GS206" s="52">
        <f t="shared" ca="1" si="531"/>
        <v>0.31416535488348268</v>
      </c>
      <c r="GT206" s="52">
        <f t="shared" ca="1" si="532"/>
        <v>0.28458331410217391</v>
      </c>
      <c r="GV206" s="52">
        <f t="shared" ca="1" si="533"/>
        <v>0.63692804759131216</v>
      </c>
      <c r="GW206" s="59">
        <f t="shared" ca="1" si="534"/>
        <v>0</v>
      </c>
      <c r="GX206" s="52">
        <f t="shared" ca="1" si="535"/>
        <v>0.91078414277393649</v>
      </c>
      <c r="GY206" s="52" t="str">
        <f t="shared" ca="1" si="536"/>
        <v>Slope</v>
      </c>
      <c r="GZ206" s="52">
        <f t="shared" ca="1" si="537"/>
        <v>1</v>
      </c>
      <c r="HB206" s="58">
        <f t="shared" si="538"/>
        <v>5.728700384497641E-3</v>
      </c>
      <c r="HC206" s="58"/>
      <c r="HE206" s="52">
        <f t="shared" si="539"/>
        <v>0.97164293309673666</v>
      </c>
      <c r="HF206" s="52">
        <f t="shared" si="540"/>
        <v>0</v>
      </c>
      <c r="HH206" s="52">
        <f t="shared" ca="1" si="541"/>
        <v>0.91078414277393649</v>
      </c>
      <c r="HI206" s="52" t="str">
        <f t="shared" ca="1" si="542"/>
        <v>Slope</v>
      </c>
      <c r="HJ206" s="59">
        <f t="shared" ca="1" si="543"/>
        <v>2</v>
      </c>
      <c r="HK206" s="52">
        <f t="shared" ca="1" si="544"/>
        <v>1</v>
      </c>
      <c r="HL206" s="52">
        <f t="shared" si="545"/>
        <v>0</v>
      </c>
      <c r="HM206" s="52">
        <f t="shared" si="546"/>
        <v>20</v>
      </c>
      <c r="HN206" s="52">
        <f t="shared" si="547"/>
        <v>-20</v>
      </c>
      <c r="HP206" s="52">
        <f t="shared" si="550"/>
        <v>2.8810827061533789E-4</v>
      </c>
      <c r="HR206" s="52">
        <f t="shared" si="548"/>
        <v>1.2186474357456933E-4</v>
      </c>
      <c r="HS206">
        <f t="shared" si="549"/>
        <v>2.3973242763057536E-3</v>
      </c>
    </row>
    <row r="207" spans="1:227" x14ac:dyDescent="0.2">
      <c r="A207" s="45">
        <v>169</v>
      </c>
      <c r="B207" s="35">
        <f t="shared" si="391"/>
        <v>1.944444444444441E-2</v>
      </c>
      <c r="C207" s="28">
        <v>0.57287003844976403</v>
      </c>
      <c r="D207" s="95">
        <v>0</v>
      </c>
      <c r="E207" s="95">
        <v>999999</v>
      </c>
      <c r="F207" s="37">
        <f t="shared" si="551"/>
        <v>166666.5</v>
      </c>
      <c r="G207" s="38">
        <f t="shared" si="554"/>
        <v>0</v>
      </c>
      <c r="H207" s="102">
        <v>20</v>
      </c>
      <c r="I207" s="102">
        <v>2000</v>
      </c>
      <c r="J207" s="28">
        <v>3.9203409105539301E-2</v>
      </c>
      <c r="K207" s="126">
        <f t="shared" si="555"/>
        <v>3.9203409105539302E-4</v>
      </c>
      <c r="L207" s="30">
        <f t="shared" si="552"/>
        <v>3.9203409105539302E-4</v>
      </c>
      <c r="M207" s="101">
        <f t="shared" si="553"/>
        <v>0.57287003844976403</v>
      </c>
      <c r="N207" s="103">
        <f t="shared" si="392"/>
        <v>2.6683331467211238E-4</v>
      </c>
      <c r="AD207" s="52">
        <f t="shared" ca="1" si="393"/>
        <v>0.9760754819117079</v>
      </c>
      <c r="AE207" s="52">
        <f t="shared" ca="1" si="393"/>
        <v>1.0000000000000002</v>
      </c>
      <c r="AF207" s="52">
        <f t="shared" ca="1" si="393"/>
        <v>0.97745568335465538</v>
      </c>
      <c r="AG207" s="52">
        <f t="shared" ca="1" si="393"/>
        <v>0.91777838104737852</v>
      </c>
      <c r="AH207" s="52">
        <f t="shared" ca="1" si="394"/>
        <v>0.83071606320344615</v>
      </c>
      <c r="AI207" s="52">
        <f t="shared" ca="1" si="394"/>
        <v>0.72186816174813417</v>
      </c>
      <c r="AJ207" s="52">
        <f t="shared" ca="1" si="394"/>
        <v>0.59955949537949493</v>
      </c>
      <c r="AK207" s="52">
        <f t="shared" ca="1" si="394"/>
        <v>0.47373708279905802</v>
      </c>
      <c r="AL207" s="52">
        <f t="shared" ca="1" si="395"/>
        <v>0.34928358821811056</v>
      </c>
      <c r="AM207" s="52">
        <f t="shared" ca="1" si="395"/>
        <v>0.23253110960021012</v>
      </c>
      <c r="AN207" s="52">
        <f t="shared" ca="1" si="395"/>
        <v>0.1618572261612457</v>
      </c>
      <c r="AO207" s="52">
        <f t="shared" ca="1" si="395"/>
        <v>0.10158785195796743</v>
      </c>
      <c r="AP207" s="52">
        <f t="shared" ca="1" si="396"/>
        <v>4.5209707056163555E-2</v>
      </c>
      <c r="AQ207" s="52">
        <f t="shared" ca="1" si="396"/>
        <v>-1.0941117766189281E-2</v>
      </c>
      <c r="AR207" s="52">
        <f t="shared" ca="1" si="396"/>
        <v>-7.0841948395999707E-2</v>
      </c>
      <c r="AS207" s="52">
        <f t="shared" ca="1" si="396"/>
        <v>-0.12369981222654899</v>
      </c>
      <c r="AT207" s="52">
        <f t="shared" ca="1" si="387"/>
        <v>-0.16429224273705317</v>
      </c>
      <c r="AU207" s="52">
        <f t="shared" ca="1" si="387"/>
        <v>-0.17854702433432038</v>
      </c>
      <c r="AV207" s="52">
        <f t="shared" ca="1" si="387"/>
        <v>-0.15825322727854338</v>
      </c>
      <c r="AW207" s="52">
        <f t="shared" ca="1" si="387"/>
        <v>-9.5644677118092492E-2</v>
      </c>
      <c r="AX207" s="52">
        <f t="shared" ca="1" si="388"/>
        <v>-1.974137412671086E-2</v>
      </c>
      <c r="AY207" s="52">
        <f t="shared" ca="1" si="388"/>
        <v>4.7917324323373735E-2</v>
      </c>
      <c r="AZ207" s="52">
        <f t="shared" ca="1" si="388"/>
        <v>8.5318140652341529E-2</v>
      </c>
      <c r="BA207" s="52">
        <f t="shared" ca="1" si="388"/>
        <v>6.9043646320065793E-2</v>
      </c>
      <c r="BB207" s="52">
        <f t="shared" ca="1" si="389"/>
        <v>2.1166464486919718E-3</v>
      </c>
      <c r="BC207" s="52">
        <f t="shared" ca="1" si="389"/>
        <v>-0.10007119460693774</v>
      </c>
      <c r="BD207" s="52">
        <f t="shared" ca="1" si="389"/>
        <v>-0.199170413646859</v>
      </c>
      <c r="BE207" s="52">
        <f t="shared" ca="1" si="389"/>
        <v>-0.29069553010183968</v>
      </c>
      <c r="BF207" s="52">
        <f t="shared" ca="1" si="390"/>
        <v>-0.37392811262833364</v>
      </c>
      <c r="BG207" s="52">
        <f t="shared" ca="1" si="390"/>
        <v>-0.4541712767163818</v>
      </c>
      <c r="BH207" s="52">
        <f t="shared" ca="1" si="390"/>
        <v>-0.52979375403425211</v>
      </c>
      <c r="BJ207" s="52">
        <f t="shared" si="397"/>
        <v>1.9601704552769649E-5</v>
      </c>
      <c r="BK207" s="52">
        <f t="shared" si="398"/>
        <v>2.1975952666628377E-3</v>
      </c>
      <c r="BL207" s="52">
        <f t="shared" si="399"/>
        <v>1.098797633331419E-4</v>
      </c>
      <c r="BM207" s="52">
        <f t="shared" si="400"/>
        <v>1.098797633331419E-4</v>
      </c>
      <c r="BN207" s="52">
        <f t="shared" si="401"/>
        <v>0</v>
      </c>
      <c r="BO207" s="52">
        <f t="shared" si="402"/>
        <v>0</v>
      </c>
      <c r="BP207" s="52">
        <f t="shared" si="403"/>
        <v>2.4522059105241099E-3</v>
      </c>
      <c r="BQ207" s="52">
        <f t="shared" si="404"/>
        <v>0.05</v>
      </c>
      <c r="BS207" s="52">
        <f t="shared" ca="1" si="405"/>
        <v>0.15688733097105731</v>
      </c>
      <c r="BT207" s="52">
        <f t="shared" ca="1" si="406"/>
        <v>0.21975952666628379</v>
      </c>
      <c r="BU207" s="52">
        <f t="shared" ca="1" si="407"/>
        <v>0.27795027404452766</v>
      </c>
      <c r="BV207" s="52">
        <f t="shared" ca="1" si="408"/>
        <v>0.33292092324700212</v>
      </c>
      <c r="BW207" s="52">
        <f t="shared" ca="1" si="409"/>
        <v>0.38503938718068031</v>
      </c>
      <c r="BX207" s="52">
        <f t="shared" ca="1" si="410"/>
        <v>0.43482661445159476</v>
      </c>
      <c r="BY207" s="52">
        <f t="shared" ca="1" si="411"/>
        <v>0.47610603453921946</v>
      </c>
      <c r="BZ207" s="52">
        <f t="shared" ca="1" si="412"/>
        <v>0.50817364173746049</v>
      </c>
      <c r="CA207" s="52">
        <f t="shared" ca="1" si="413"/>
        <v>0.5354315238674322</v>
      </c>
      <c r="CB207" s="52">
        <f t="shared" ca="1" si="414"/>
        <v>0.55574781674095619</v>
      </c>
      <c r="CC207" s="52">
        <f t="shared" ca="1" si="415"/>
        <v>0.59780493203640728</v>
      </c>
      <c r="CD207" s="52">
        <f t="shared" ca="1" si="416"/>
        <v>0.61514125596506619</v>
      </c>
      <c r="CE207" s="52">
        <f t="shared" ca="1" si="417"/>
        <v>0.60455974583484029</v>
      </c>
      <c r="CF207" s="52">
        <f t="shared" ca="1" si="418"/>
        <v>0.5653624296931915</v>
      </c>
      <c r="CG207" s="52">
        <f t="shared" ca="1" si="419"/>
        <v>0.50419360613300213</v>
      </c>
      <c r="CH207" s="52">
        <f t="shared" ca="1" si="420"/>
        <v>0.43723235311242054</v>
      </c>
      <c r="CI207" s="52">
        <f t="shared" ca="1" si="421"/>
        <v>0.37052697399931595</v>
      </c>
      <c r="CJ207" s="52">
        <f t="shared" ca="1" si="422"/>
        <v>0.31175837321432254</v>
      </c>
      <c r="CK207" s="52">
        <f t="shared" ca="1" si="423"/>
        <v>0.26624326680546584</v>
      </c>
      <c r="CL207" s="52">
        <f t="shared" ca="1" si="424"/>
        <v>0.23335930368968205</v>
      </c>
      <c r="CM207" s="52">
        <f t="shared" ca="1" si="425"/>
        <v>0.20585457204029939</v>
      </c>
      <c r="CN207" s="52">
        <f t="shared" ca="1" si="426"/>
        <v>0.17872921386057697</v>
      </c>
      <c r="CO207" s="52">
        <f t="shared" ca="1" si="427"/>
        <v>0.15283076381761465</v>
      </c>
      <c r="CP207" s="52">
        <f t="shared" ca="1" si="428"/>
        <v>0.12206489663766401</v>
      </c>
      <c r="CQ207" s="52">
        <f t="shared" ca="1" si="429"/>
        <v>8.0179327197613295E-2</v>
      </c>
      <c r="CR207" s="52">
        <f t="shared" ca="1" si="430"/>
        <v>3.2049183838910658E-2</v>
      </c>
      <c r="CS207" s="52">
        <f t="shared" ca="1" si="431"/>
        <v>-1.7899576664691927E-2</v>
      </c>
      <c r="CT207" s="52">
        <f t="shared" ca="1" si="432"/>
        <v>-7.1711784003362519E-2</v>
      </c>
      <c r="CU207" s="52">
        <f t="shared" ca="1" si="433"/>
        <v>-0.12409215835073302</v>
      </c>
      <c r="CV207" s="52">
        <f t="shared" ca="1" si="434"/>
        <v>-0.17950494736132599</v>
      </c>
      <c r="CW207" s="52">
        <f t="shared" ca="1" si="435"/>
        <v>-0.23244570631293521</v>
      </c>
      <c r="CY207" s="51" t="str">
        <f t="shared" ca="1" si="436"/>
        <v>Slope</v>
      </c>
      <c r="CZ207" s="51" t="str">
        <f t="shared" ca="1" si="437"/>
        <v>Slope</v>
      </c>
      <c r="DA207" s="51" t="str">
        <f t="shared" ca="1" si="438"/>
        <v>Slope</v>
      </c>
      <c r="DB207" s="51" t="str">
        <f t="shared" ca="1" si="439"/>
        <v>Slope</v>
      </c>
      <c r="DC207" s="51" t="str">
        <f t="shared" ca="1" si="440"/>
        <v>Slope</v>
      </c>
      <c r="DD207" s="51" t="str">
        <f t="shared" ca="1" si="441"/>
        <v>Slope</v>
      </c>
      <c r="DE207" s="51" t="str">
        <f t="shared" ca="1" si="442"/>
        <v>Slope</v>
      </c>
      <c r="DF207" s="51" t="str">
        <f t="shared" ca="1" si="443"/>
        <v>Slope</v>
      </c>
      <c r="DG207" s="51" t="str">
        <f t="shared" ca="1" si="444"/>
        <v>Slope</v>
      </c>
      <c r="DH207" s="51" t="str">
        <f t="shared" ca="1" si="445"/>
        <v>Slope</v>
      </c>
      <c r="DI207" s="51" t="str">
        <f t="shared" ca="1" si="446"/>
        <v>Slope</v>
      </c>
      <c r="DJ207" s="51" t="str">
        <f t="shared" ca="1" si="447"/>
        <v>Slope</v>
      </c>
      <c r="DK207" s="51" t="str">
        <f t="shared" ca="1" si="448"/>
        <v>Slope</v>
      </c>
      <c r="DL207" s="51" t="str">
        <f t="shared" ca="1" si="449"/>
        <v>Slope</v>
      </c>
      <c r="DM207" s="51" t="str">
        <f t="shared" ca="1" si="450"/>
        <v>Slope</v>
      </c>
      <c r="DN207" s="51" t="str">
        <f t="shared" ca="1" si="451"/>
        <v>Slope</v>
      </c>
      <c r="DO207" s="51" t="str">
        <f t="shared" ca="1" si="452"/>
        <v>Slope</v>
      </c>
      <c r="DP207" s="51" t="str">
        <f t="shared" ca="1" si="453"/>
        <v>Slope</v>
      </c>
      <c r="DQ207" s="51" t="str">
        <f t="shared" ca="1" si="454"/>
        <v>Slope</v>
      </c>
      <c r="DR207" s="51" t="str">
        <f t="shared" ca="1" si="455"/>
        <v>Slope</v>
      </c>
      <c r="DS207" s="51" t="str">
        <f t="shared" ca="1" si="456"/>
        <v>Slope</v>
      </c>
      <c r="DT207" s="51" t="str">
        <f t="shared" ca="1" si="457"/>
        <v>Slope</v>
      </c>
      <c r="DU207" s="51" t="str">
        <f t="shared" ca="1" si="458"/>
        <v>Slope</v>
      </c>
      <c r="DV207" s="51" t="str">
        <f t="shared" ca="1" si="459"/>
        <v>Slope</v>
      </c>
      <c r="DW207" s="51" t="str">
        <f t="shared" ca="1" si="460"/>
        <v>Slope</v>
      </c>
      <c r="DX207" s="51" t="str">
        <f t="shared" ca="1" si="461"/>
        <v>Slope</v>
      </c>
      <c r="DY207" s="51" t="str">
        <f t="shared" ca="1" si="462"/>
        <v>Slope</v>
      </c>
      <c r="DZ207" s="51" t="str">
        <f t="shared" ca="1" si="463"/>
        <v>Slope</v>
      </c>
      <c r="EA207" s="51" t="str">
        <f t="shared" ca="1" si="464"/>
        <v>Slope</v>
      </c>
      <c r="EB207" s="51" t="str">
        <f t="shared" ca="1" si="465"/>
        <v>Slope</v>
      </c>
      <c r="EC207" s="51" t="str">
        <f t="shared" ca="1" si="466"/>
        <v>Slope</v>
      </c>
      <c r="EE207" s="52">
        <f t="shared" ca="1" si="467"/>
        <v>0.84322254879227587</v>
      </c>
      <c r="EF207" s="52">
        <f t="shared" ca="1" si="468"/>
        <v>0.78035035309704937</v>
      </c>
      <c r="EG207" s="52">
        <f t="shared" ca="1" si="469"/>
        <v>0.72215960571880555</v>
      </c>
      <c r="EH207" s="52">
        <f t="shared" ca="1" si="470"/>
        <v>0.66718895651633103</v>
      </c>
      <c r="EI207" s="52">
        <f t="shared" ca="1" si="471"/>
        <v>0.61507049258265289</v>
      </c>
      <c r="EJ207" s="52">
        <f t="shared" ca="1" si="472"/>
        <v>0.56528326531173834</v>
      </c>
      <c r="EK207" s="52">
        <f t="shared" ca="1" si="473"/>
        <v>0.5240038452241137</v>
      </c>
      <c r="EL207" s="52">
        <f t="shared" ca="1" si="474"/>
        <v>0.49193623802587261</v>
      </c>
      <c r="EM207" s="52">
        <f t="shared" ca="1" si="475"/>
        <v>0.4646783558959009</v>
      </c>
      <c r="EN207" s="52">
        <f t="shared" ca="1" si="476"/>
        <v>0.44436206302237691</v>
      </c>
      <c r="EO207" s="52">
        <f t="shared" ca="1" si="477"/>
        <v>0.40230494772692582</v>
      </c>
      <c r="EP207" s="52">
        <f t="shared" ca="1" si="478"/>
        <v>0.38496862379826691</v>
      </c>
      <c r="EQ207" s="52">
        <f t="shared" ca="1" si="479"/>
        <v>0.39555013392849281</v>
      </c>
      <c r="ER207" s="52">
        <f t="shared" ca="1" si="480"/>
        <v>0.43474745007014159</v>
      </c>
      <c r="ES207" s="52">
        <f t="shared" ca="1" si="481"/>
        <v>0.49591627363033097</v>
      </c>
      <c r="ET207" s="52">
        <f t="shared" ca="1" si="482"/>
        <v>0.56287752665091262</v>
      </c>
      <c r="EU207" s="52">
        <f t="shared" ca="1" si="483"/>
        <v>0.62958290576401721</v>
      </c>
      <c r="EV207" s="52">
        <f t="shared" ca="1" si="484"/>
        <v>0.68835150654901067</v>
      </c>
      <c r="EW207" s="52">
        <f t="shared" ca="1" si="485"/>
        <v>0.73386661295786726</v>
      </c>
      <c r="EX207" s="52">
        <f t="shared" ca="1" si="486"/>
        <v>0.76675057607365105</v>
      </c>
      <c r="EY207" s="52">
        <f t="shared" ca="1" si="487"/>
        <v>0.79425530772303377</v>
      </c>
      <c r="EZ207" s="52">
        <f t="shared" ca="1" si="488"/>
        <v>0.82138066590275616</v>
      </c>
      <c r="FA207" s="52">
        <f t="shared" ca="1" si="489"/>
        <v>0.84727911594571848</v>
      </c>
      <c r="FB207" s="52">
        <f t="shared" ca="1" si="490"/>
        <v>0.87804498312566914</v>
      </c>
      <c r="FC207" s="52">
        <f t="shared" ca="1" si="491"/>
        <v>0.91993055256571987</v>
      </c>
      <c r="FD207" s="52">
        <f t="shared" ca="1" si="492"/>
        <v>0.96806069592442245</v>
      </c>
      <c r="FE207" s="52">
        <f t="shared" ca="1" si="493"/>
        <v>0.98199054357197491</v>
      </c>
      <c r="FF207" s="52">
        <f t="shared" ca="1" si="494"/>
        <v>0.92817833623330437</v>
      </c>
      <c r="FG207" s="52">
        <f t="shared" ca="1" si="495"/>
        <v>0.87579796188593384</v>
      </c>
      <c r="FH207" s="52">
        <f t="shared" ca="1" si="496"/>
        <v>0.82038517287534085</v>
      </c>
      <c r="FI207" s="52">
        <f t="shared" ca="1" si="497"/>
        <v>0.76744441392373164</v>
      </c>
      <c r="FK207" s="52">
        <f t="shared" ca="1" si="498"/>
        <v>0.98199054357197491</v>
      </c>
      <c r="FL207" s="59">
        <f t="shared" ca="1" si="499"/>
        <v>26</v>
      </c>
      <c r="FM207" s="59" t="str">
        <f t="shared" ca="1" si="500"/>
        <v>Slope</v>
      </c>
      <c r="FN207" s="52">
        <f t="shared" ca="1" si="501"/>
        <v>0.16666666666666663</v>
      </c>
      <c r="FP207" s="52">
        <f t="shared" ca="1" si="502"/>
        <v>0.61440751626409185</v>
      </c>
      <c r="FQ207" s="52">
        <f t="shared" ca="1" si="503"/>
        <v>0.59345011769901634</v>
      </c>
      <c r="FR207" s="52">
        <f t="shared" ca="1" si="504"/>
        <v>0.56294209079515733</v>
      </c>
      <c r="FS207" s="52">
        <f t="shared" ca="1" si="505"/>
        <v>0.53350742994988809</v>
      </c>
      <c r="FT207" s="52">
        <f t="shared" ca="1" si="506"/>
        <v>0.50502349752755094</v>
      </c>
      <c r="FU207" s="52">
        <f t="shared" ca="1" si="507"/>
        <v>0.4773166439928016</v>
      </c>
      <c r="FV207" s="52">
        <f t="shared" ca="1" si="508"/>
        <v>0.45244572618581569</v>
      </c>
      <c r="FW207" s="52">
        <f t="shared" ca="1" si="509"/>
        <v>0.43064541267529088</v>
      </c>
      <c r="FX207" s="52">
        <f t="shared" ca="1" si="510"/>
        <v>0.41044834085418913</v>
      </c>
      <c r="FY207" s="52">
        <f t="shared" ca="1" si="511"/>
        <v>0.39256513211857008</v>
      </c>
      <c r="FZ207" s="52">
        <f t="shared" ca="1" si="512"/>
        <v>0.36743498257564189</v>
      </c>
      <c r="GA207" s="52">
        <f t="shared" ca="1" si="513"/>
        <v>0.35054509682164453</v>
      </c>
      <c r="GB207" s="52">
        <f t="shared" ca="1" si="514"/>
        <v>0.34296115575394204</v>
      </c>
      <c r="GC207" s="52">
        <f t="shared" ca="1" si="515"/>
        <v>0.34491581669004717</v>
      </c>
      <c r="GD207" s="52">
        <f t="shared" ca="1" si="516"/>
        <v>0.35419431343233254</v>
      </c>
      <c r="GE207" s="52">
        <f t="shared" ca="1" si="517"/>
        <v>0.36540361999474863</v>
      </c>
      <c r="GF207" s="52">
        <f t="shared" ca="1" si="518"/>
        <v>0.37652763525467237</v>
      </c>
      <c r="GG207" s="52">
        <f t="shared" ca="1" si="519"/>
        <v>0.38500605773855912</v>
      </c>
      <c r="GH207" s="52">
        <f t="shared" ca="1" si="520"/>
        <v>0.38906664876373354</v>
      </c>
      <c r="GI207" s="52">
        <f t="shared" ca="1" si="521"/>
        <v>0.38891685869121695</v>
      </c>
      <c r="GJ207" s="52">
        <f t="shared" ca="1" si="522"/>
        <v>0.38697399146323347</v>
      </c>
      <c r="GK207" s="52">
        <f t="shared" ca="1" si="523"/>
        <v>0.38490466641202981</v>
      </c>
      <c r="GL207" s="52">
        <f t="shared" ca="1" si="524"/>
        <v>0.3824263719819061</v>
      </c>
      <c r="GM207" s="52">
        <f t="shared" ca="1" si="525"/>
        <v>0.3815705499307786</v>
      </c>
      <c r="GN207" s="52">
        <f t="shared" ca="1" si="526"/>
        <v>0.38442129529968438</v>
      </c>
      <c r="GO207" s="52">
        <f t="shared" ca="1" si="527"/>
        <v>0.3893535653081408</v>
      </c>
      <c r="GP207" s="52">
        <f t="shared" ca="1" si="528"/>
        <v>0.38288573674621379</v>
      </c>
      <c r="GQ207" s="52">
        <f t="shared" ca="1" si="529"/>
        <v>0.35383722318887922</v>
      </c>
      <c r="GR207" s="52">
        <f t="shared" ca="1" si="530"/>
        <v>0.32526598729531125</v>
      </c>
      <c r="GS207" s="52">
        <f t="shared" ca="1" si="531"/>
        <v>0.29568394651400248</v>
      </c>
      <c r="GT207" s="52">
        <f t="shared" ca="1" si="532"/>
        <v>0.26692591575235497</v>
      </c>
      <c r="GV207" s="52">
        <f t="shared" ca="1" si="533"/>
        <v>0.61440751626409185</v>
      </c>
      <c r="GW207" s="59">
        <f t="shared" ca="1" si="534"/>
        <v>0</v>
      </c>
      <c r="GX207" s="52">
        <f t="shared" ca="1" si="535"/>
        <v>0.84322254879227587</v>
      </c>
      <c r="GY207" s="52" t="str">
        <f t="shared" ca="1" si="536"/>
        <v>Slope</v>
      </c>
      <c r="GZ207" s="52">
        <f t="shared" ca="1" si="537"/>
        <v>1</v>
      </c>
      <c r="HB207" s="58">
        <f t="shared" si="538"/>
        <v>3.9203409105539302E-4</v>
      </c>
      <c r="HC207" s="58"/>
      <c r="HE207" s="52">
        <f t="shared" si="539"/>
        <v>0.99805943124927576</v>
      </c>
      <c r="HF207" s="52">
        <f t="shared" si="540"/>
        <v>0.30138778500157992</v>
      </c>
      <c r="HH207" s="52">
        <f t="shared" ca="1" si="541"/>
        <v>0.84322254879227587</v>
      </c>
      <c r="HI207" s="52" t="str">
        <f t="shared" ca="1" si="542"/>
        <v>Slope</v>
      </c>
      <c r="HJ207" s="59">
        <f t="shared" ca="1" si="543"/>
        <v>2</v>
      </c>
      <c r="HK207" s="52">
        <f t="shared" ca="1" si="544"/>
        <v>1</v>
      </c>
      <c r="HL207" s="52">
        <f t="shared" si="545"/>
        <v>0.30138778500157992</v>
      </c>
      <c r="HM207" s="52">
        <f t="shared" si="546"/>
        <v>20</v>
      </c>
      <c r="HN207" s="52">
        <f t="shared" si="547"/>
        <v>-20</v>
      </c>
      <c r="HP207" s="52">
        <f t="shared" si="550"/>
        <v>2.6683331467211238E-4</v>
      </c>
      <c r="HR207" s="52">
        <f t="shared" si="548"/>
        <v>1.3132710145300866E-4</v>
      </c>
      <c r="HS207">
        <f t="shared" si="549"/>
        <v>2.4522059105241099E-3</v>
      </c>
    </row>
    <row r="208" spans="1:227" x14ac:dyDescent="0.2">
      <c r="A208" s="45">
        <v>170</v>
      </c>
      <c r="B208" s="35">
        <f t="shared" si="391"/>
        <v>1.9560185185185149E-2</v>
      </c>
      <c r="C208" s="28">
        <v>3.9203409105539301E-2</v>
      </c>
      <c r="D208" s="95">
        <v>0</v>
      </c>
      <c r="E208" s="95">
        <v>999999</v>
      </c>
      <c r="F208" s="37">
        <f t="shared" si="551"/>
        <v>166666.5</v>
      </c>
      <c r="G208" s="38">
        <f t="shared" si="554"/>
        <v>0</v>
      </c>
      <c r="H208" s="102">
        <v>20</v>
      </c>
      <c r="I208" s="102">
        <v>2000</v>
      </c>
      <c r="J208" s="28">
        <v>-0.234168246388435</v>
      </c>
      <c r="K208" s="126">
        <f t="shared" si="555"/>
        <v>-2.3416824638843501E-3</v>
      </c>
      <c r="L208" s="30">
        <f t="shared" si="552"/>
        <v>-2.3416824638843501E-3</v>
      </c>
      <c r="M208" s="101">
        <f t="shared" si="553"/>
        <v>3.9203409105539301E-2</v>
      </c>
      <c r="N208" s="103">
        <f t="shared" si="392"/>
        <v>1.3668582774698716E-4</v>
      </c>
      <c r="AD208" s="52">
        <f t="shared" ca="1" si="393"/>
        <v>0.97745568335465538</v>
      </c>
      <c r="AE208" s="52">
        <f t="shared" ca="1" si="393"/>
        <v>1.0000000000000002</v>
      </c>
      <c r="AF208" s="52">
        <f t="shared" ca="1" si="393"/>
        <v>0.97856151604540376</v>
      </c>
      <c r="AG208" s="52">
        <f t="shared" ca="1" si="393"/>
        <v>0.92166842612029598</v>
      </c>
      <c r="AH208" s="52">
        <f t="shared" ca="1" si="394"/>
        <v>0.83836304948083051</v>
      </c>
      <c r="AI208" s="52">
        <f t="shared" ca="1" si="394"/>
        <v>0.7363584837567132</v>
      </c>
      <c r="AJ208" s="52">
        <f t="shared" ca="1" si="394"/>
        <v>0.6224707204546337</v>
      </c>
      <c r="AK208" s="52">
        <f t="shared" ca="1" si="394"/>
        <v>0.50239908204517159</v>
      </c>
      <c r="AL208" s="52">
        <f t="shared" ca="1" si="395"/>
        <v>0.3844166820721574</v>
      </c>
      <c r="AM208" s="52">
        <f t="shared" ca="1" si="395"/>
        <v>0.30171512689928265</v>
      </c>
      <c r="AN208" s="52">
        <f t="shared" ca="1" si="395"/>
        <v>0.22973262213382065</v>
      </c>
      <c r="AO208" s="52">
        <f t="shared" ca="1" si="395"/>
        <v>0.16252515552302699</v>
      </c>
      <c r="AP208" s="52">
        <f t="shared" ca="1" si="396"/>
        <v>9.5847373932012772E-2</v>
      </c>
      <c r="AQ208" s="52">
        <f t="shared" ca="1" si="396"/>
        <v>2.5892179359238529E-2</v>
      </c>
      <c r="AR208" s="52">
        <f t="shared" ca="1" si="396"/>
        <v>-3.1253666621508178E-2</v>
      </c>
      <c r="AS208" s="52">
        <f t="shared" ca="1" si="396"/>
        <v>-7.3798230030620693E-2</v>
      </c>
      <c r="AT208" s="52">
        <f t="shared" ca="1" si="387"/>
        <v>-9.2206826498165209E-2</v>
      </c>
      <c r="AU208" s="52">
        <f t="shared" ca="1" si="387"/>
        <v>-8.5860053134322864E-2</v>
      </c>
      <c r="AV208" s="52">
        <f t="shared" ca="1" si="387"/>
        <v>-4.361591186674138E-2</v>
      </c>
      <c r="AW208" s="52">
        <f t="shared" ca="1" si="387"/>
        <v>2.7261068019943883E-2</v>
      </c>
      <c r="AX208" s="52">
        <f t="shared" ca="1" si="388"/>
        <v>0.10025582434396947</v>
      </c>
      <c r="AY208" s="52">
        <f t="shared" ca="1" si="388"/>
        <v>0.13310818740613761</v>
      </c>
      <c r="AZ208" s="52">
        <f t="shared" ca="1" si="388"/>
        <v>0.11719773689980711</v>
      </c>
      <c r="BA208" s="52">
        <f t="shared" ca="1" si="388"/>
        <v>4.9886733407287574E-2</v>
      </c>
      <c r="BB208" s="52">
        <f t="shared" ca="1" si="389"/>
        <v>-5.8056160260680223E-2</v>
      </c>
      <c r="BC208" s="52">
        <f t="shared" ca="1" si="389"/>
        <v>-0.17990219266391327</v>
      </c>
      <c r="BD208" s="52">
        <f t="shared" ca="1" si="389"/>
        <v>-0.28281259541007114</v>
      </c>
      <c r="BE208" s="52">
        <f t="shared" ca="1" si="389"/>
        <v>-0.36410622871511539</v>
      </c>
      <c r="BF208" s="52">
        <f t="shared" ca="1" si="390"/>
        <v>-0.43597585032115199</v>
      </c>
      <c r="BG208" s="52">
        <f t="shared" ca="1" si="390"/>
        <v>-0.50592638679211444</v>
      </c>
      <c r="BH208" s="52">
        <f t="shared" ca="1" si="390"/>
        <v>-0.57350856142941464</v>
      </c>
      <c r="BJ208" s="52">
        <f t="shared" si="397"/>
        <v>-1.170841231942175E-4</v>
      </c>
      <c r="BK208" s="52">
        <f t="shared" si="398"/>
        <v>2.7795027404452755E-3</v>
      </c>
      <c r="BL208" s="52">
        <f t="shared" si="399"/>
        <v>1.3897513702226379E-4</v>
      </c>
      <c r="BM208" s="52">
        <f t="shared" si="400"/>
        <v>1.3897513702226379E-4</v>
      </c>
      <c r="BN208" s="52">
        <f t="shared" si="401"/>
        <v>0</v>
      </c>
      <c r="BO208" s="52">
        <f t="shared" si="402"/>
        <v>0</v>
      </c>
      <c r="BP208" s="52">
        <f t="shared" si="403"/>
        <v>2.5102964274357465E-3</v>
      </c>
      <c r="BQ208" s="52">
        <f t="shared" si="404"/>
        <v>0.05</v>
      </c>
      <c r="BS208" s="52">
        <f t="shared" ca="1" si="405"/>
        <v>0.21975952666628379</v>
      </c>
      <c r="BT208" s="52">
        <f t="shared" ca="1" si="406"/>
        <v>0.27795027404452766</v>
      </c>
      <c r="BU208" s="52">
        <f t="shared" ca="1" si="407"/>
        <v>0.33292092324700212</v>
      </c>
      <c r="BV208" s="52">
        <f t="shared" ca="1" si="408"/>
        <v>0.38503938718068031</v>
      </c>
      <c r="BW208" s="52">
        <f t="shared" ca="1" si="409"/>
        <v>0.43482661445159476</v>
      </c>
      <c r="BX208" s="52">
        <f t="shared" ca="1" si="410"/>
        <v>0.47610603453921946</v>
      </c>
      <c r="BY208" s="52">
        <f t="shared" ca="1" si="411"/>
        <v>0.50817364173746049</v>
      </c>
      <c r="BZ208" s="52">
        <f t="shared" ca="1" si="412"/>
        <v>0.5354315238674322</v>
      </c>
      <c r="CA208" s="52">
        <f t="shared" ca="1" si="413"/>
        <v>0.55574781674095619</v>
      </c>
      <c r="CB208" s="52">
        <f t="shared" ca="1" si="414"/>
        <v>0.59780493203640728</v>
      </c>
      <c r="CC208" s="52">
        <f t="shared" ca="1" si="415"/>
        <v>0.61514125596506619</v>
      </c>
      <c r="CD208" s="52">
        <f t="shared" ca="1" si="416"/>
        <v>0.60455974583484029</v>
      </c>
      <c r="CE208" s="52">
        <f t="shared" ca="1" si="417"/>
        <v>0.5653624296931915</v>
      </c>
      <c r="CF208" s="52">
        <f t="shared" ca="1" si="418"/>
        <v>0.50419360613300213</v>
      </c>
      <c r="CG208" s="52">
        <f t="shared" ca="1" si="419"/>
        <v>0.43723235311242054</v>
      </c>
      <c r="CH208" s="52">
        <f t="shared" ca="1" si="420"/>
        <v>0.37052697399931595</v>
      </c>
      <c r="CI208" s="52">
        <f t="shared" ca="1" si="421"/>
        <v>0.31175837321432254</v>
      </c>
      <c r="CJ208" s="52">
        <f t="shared" ca="1" si="422"/>
        <v>0.26624326680546584</v>
      </c>
      <c r="CK208" s="52">
        <f t="shared" ca="1" si="423"/>
        <v>0.23335930368968205</v>
      </c>
      <c r="CL208" s="52">
        <f t="shared" ca="1" si="424"/>
        <v>0.20585457204029939</v>
      </c>
      <c r="CM208" s="52">
        <f t="shared" ca="1" si="425"/>
        <v>0.17872921386057697</v>
      </c>
      <c r="CN208" s="52">
        <f t="shared" ca="1" si="426"/>
        <v>0.15283076381761465</v>
      </c>
      <c r="CO208" s="52">
        <f t="shared" ca="1" si="427"/>
        <v>0.12206489663766401</v>
      </c>
      <c r="CP208" s="52">
        <f t="shared" ca="1" si="428"/>
        <v>8.0179327197613295E-2</v>
      </c>
      <c r="CQ208" s="52">
        <f t="shared" ca="1" si="429"/>
        <v>3.2049183838910658E-2</v>
      </c>
      <c r="CR208" s="52">
        <f t="shared" ca="1" si="430"/>
        <v>-1.7899576664691927E-2</v>
      </c>
      <c r="CS208" s="52">
        <f t="shared" ca="1" si="431"/>
        <v>-7.1711784003362519E-2</v>
      </c>
      <c r="CT208" s="52">
        <f t="shared" ca="1" si="432"/>
        <v>-0.12409215835073302</v>
      </c>
      <c r="CU208" s="52">
        <f t="shared" ca="1" si="433"/>
        <v>-0.17950494736132599</v>
      </c>
      <c r="CV208" s="52">
        <f t="shared" ca="1" si="434"/>
        <v>-0.23244570631293521</v>
      </c>
      <c r="CW208" s="52">
        <f t="shared" ca="1" si="435"/>
        <v>-0.2793470765464009</v>
      </c>
      <c r="CY208" s="51" t="str">
        <f t="shared" ca="1" si="436"/>
        <v>Slope</v>
      </c>
      <c r="CZ208" s="51" t="str">
        <f t="shared" ca="1" si="437"/>
        <v>Slope</v>
      </c>
      <c r="DA208" s="51" t="str">
        <f t="shared" ca="1" si="438"/>
        <v>Slope</v>
      </c>
      <c r="DB208" s="51" t="str">
        <f t="shared" ca="1" si="439"/>
        <v>Slope</v>
      </c>
      <c r="DC208" s="51" t="str">
        <f t="shared" ca="1" si="440"/>
        <v>Slope</v>
      </c>
      <c r="DD208" s="51" t="str">
        <f t="shared" ca="1" si="441"/>
        <v>Slope</v>
      </c>
      <c r="DE208" s="51" t="str">
        <f t="shared" ca="1" si="442"/>
        <v>Slope</v>
      </c>
      <c r="DF208" s="51" t="str">
        <f t="shared" ca="1" si="443"/>
        <v>Slope</v>
      </c>
      <c r="DG208" s="51" t="str">
        <f t="shared" ca="1" si="444"/>
        <v>Slope</v>
      </c>
      <c r="DH208" s="51" t="str">
        <f t="shared" ca="1" si="445"/>
        <v>Slope</v>
      </c>
      <c r="DI208" s="51" t="str">
        <f t="shared" ca="1" si="446"/>
        <v>Slope</v>
      </c>
      <c r="DJ208" s="51" t="str">
        <f t="shared" ca="1" si="447"/>
        <v>Slope</v>
      </c>
      <c r="DK208" s="51" t="str">
        <f t="shared" ca="1" si="448"/>
        <v>Slope</v>
      </c>
      <c r="DL208" s="51" t="str">
        <f t="shared" ca="1" si="449"/>
        <v>Slope</v>
      </c>
      <c r="DM208" s="51" t="str">
        <f t="shared" ca="1" si="450"/>
        <v>Slope</v>
      </c>
      <c r="DN208" s="51" t="str">
        <f t="shared" ca="1" si="451"/>
        <v>Slope</v>
      </c>
      <c r="DO208" s="51" t="str">
        <f t="shared" ca="1" si="452"/>
        <v>Slope</v>
      </c>
      <c r="DP208" s="51" t="str">
        <f t="shared" ca="1" si="453"/>
        <v>Slope</v>
      </c>
      <c r="DQ208" s="51" t="str">
        <f t="shared" ca="1" si="454"/>
        <v>Slope</v>
      </c>
      <c r="DR208" s="51" t="str">
        <f t="shared" ca="1" si="455"/>
        <v>Slope</v>
      </c>
      <c r="DS208" s="51" t="str">
        <f t="shared" ca="1" si="456"/>
        <v>Slope</v>
      </c>
      <c r="DT208" s="51" t="str">
        <f t="shared" ca="1" si="457"/>
        <v>Slope</v>
      </c>
      <c r="DU208" s="51" t="str">
        <f t="shared" ca="1" si="458"/>
        <v>Slope</v>
      </c>
      <c r="DV208" s="51" t="str">
        <f t="shared" ca="1" si="459"/>
        <v>Slope</v>
      </c>
      <c r="DW208" s="51" t="str">
        <f t="shared" ca="1" si="460"/>
        <v>Slope</v>
      </c>
      <c r="DX208" s="51" t="str">
        <f t="shared" ca="1" si="461"/>
        <v>Slope</v>
      </c>
      <c r="DY208" s="51" t="str">
        <f t="shared" ca="1" si="462"/>
        <v>Slope</v>
      </c>
      <c r="DZ208" s="51" t="str">
        <f t="shared" ca="1" si="463"/>
        <v>Slope</v>
      </c>
      <c r="EA208" s="51" t="str">
        <f t="shared" ca="1" si="464"/>
        <v>Slope</v>
      </c>
      <c r="EB208" s="51" t="str">
        <f t="shared" ca="1" si="465"/>
        <v>Slope</v>
      </c>
      <c r="EC208" s="51" t="str">
        <f t="shared" ca="1" si="466"/>
        <v>Slope</v>
      </c>
      <c r="EE208" s="52">
        <f t="shared" ca="1" si="467"/>
        <v>0.78037944847073848</v>
      </c>
      <c r="EF208" s="52">
        <f t="shared" ca="1" si="468"/>
        <v>0.72218870109249456</v>
      </c>
      <c r="EG208" s="52">
        <f t="shared" ca="1" si="469"/>
        <v>0.66721805189002015</v>
      </c>
      <c r="EH208" s="52">
        <f t="shared" ca="1" si="470"/>
        <v>0.6150995879563419</v>
      </c>
      <c r="EI208" s="52">
        <f t="shared" ca="1" si="471"/>
        <v>0.56531236068542756</v>
      </c>
      <c r="EJ208" s="52">
        <f t="shared" ca="1" si="472"/>
        <v>0.52403294059780281</v>
      </c>
      <c r="EK208" s="52">
        <f t="shared" ca="1" si="473"/>
        <v>0.49196533339956172</v>
      </c>
      <c r="EL208" s="52">
        <f t="shared" ca="1" si="474"/>
        <v>0.46470745126959001</v>
      </c>
      <c r="EM208" s="52">
        <f t="shared" ca="1" si="475"/>
        <v>0.44439115839606602</v>
      </c>
      <c r="EN208" s="52">
        <f t="shared" ca="1" si="476"/>
        <v>0.40233404310061494</v>
      </c>
      <c r="EO208" s="52">
        <f t="shared" ca="1" si="477"/>
        <v>0.38499771917195602</v>
      </c>
      <c r="EP208" s="52">
        <f t="shared" ca="1" si="478"/>
        <v>0.39557922930218192</v>
      </c>
      <c r="EQ208" s="52">
        <f t="shared" ca="1" si="479"/>
        <v>0.43477654544383071</v>
      </c>
      <c r="ER208" s="52">
        <f t="shared" ca="1" si="480"/>
        <v>0.49594536900402009</v>
      </c>
      <c r="ES208" s="52">
        <f t="shared" ca="1" si="481"/>
        <v>0.56290662202460173</v>
      </c>
      <c r="ET208" s="52">
        <f t="shared" ca="1" si="482"/>
        <v>0.62961200113770632</v>
      </c>
      <c r="EU208" s="52">
        <f t="shared" ca="1" si="483"/>
        <v>0.68838060192269968</v>
      </c>
      <c r="EV208" s="52">
        <f t="shared" ca="1" si="484"/>
        <v>0.73389570833155648</v>
      </c>
      <c r="EW208" s="52">
        <f t="shared" ca="1" si="485"/>
        <v>0.76677967144734027</v>
      </c>
      <c r="EX208" s="52">
        <f t="shared" ca="1" si="486"/>
        <v>0.79428440309672288</v>
      </c>
      <c r="EY208" s="52">
        <f t="shared" ca="1" si="487"/>
        <v>0.82140976127644527</v>
      </c>
      <c r="EZ208" s="52">
        <f t="shared" ca="1" si="488"/>
        <v>0.84730821131940759</v>
      </c>
      <c r="FA208" s="52">
        <f t="shared" ca="1" si="489"/>
        <v>0.87807407849935826</v>
      </c>
      <c r="FB208" s="52">
        <f t="shared" ca="1" si="490"/>
        <v>0.91995964793940899</v>
      </c>
      <c r="FC208" s="52">
        <f t="shared" ca="1" si="491"/>
        <v>0.96808979129811157</v>
      </c>
      <c r="FD208" s="52">
        <f t="shared" ca="1" si="492"/>
        <v>0.98196144819828579</v>
      </c>
      <c r="FE208" s="52">
        <f t="shared" ca="1" si="493"/>
        <v>0.92814924085961525</v>
      </c>
      <c r="FF208" s="52">
        <f t="shared" ca="1" si="494"/>
        <v>0.87576886651224473</v>
      </c>
      <c r="FG208" s="52">
        <f t="shared" ca="1" si="495"/>
        <v>0.82035607750165174</v>
      </c>
      <c r="FH208" s="52">
        <f t="shared" ca="1" si="496"/>
        <v>0.76741531855004252</v>
      </c>
      <c r="FI208" s="52">
        <f t="shared" ca="1" si="497"/>
        <v>0.72051394831657678</v>
      </c>
      <c r="FK208" s="52">
        <f t="shared" ca="1" si="498"/>
        <v>0.98196144819828579</v>
      </c>
      <c r="FL208" s="59">
        <f t="shared" ca="1" si="499"/>
        <v>25</v>
      </c>
      <c r="FM208" s="59" t="str">
        <f t="shared" ca="1" si="500"/>
        <v>Slope</v>
      </c>
      <c r="FN208" s="52">
        <f t="shared" ca="1" si="501"/>
        <v>0.19999999999999996</v>
      </c>
      <c r="FP208" s="52">
        <f t="shared" ca="1" si="502"/>
        <v>0.59345981615691279</v>
      </c>
      <c r="FQ208" s="52">
        <f t="shared" ca="1" si="503"/>
        <v>0.57406290036416485</v>
      </c>
      <c r="FR208" s="52">
        <f t="shared" ca="1" si="504"/>
        <v>0.5446282395188955</v>
      </c>
      <c r="FS208" s="52">
        <f t="shared" ca="1" si="505"/>
        <v>0.51614430709655834</v>
      </c>
      <c r="FT208" s="52">
        <f t="shared" ca="1" si="506"/>
        <v>0.48843745356180918</v>
      </c>
      <c r="FU208" s="52">
        <f t="shared" ca="1" si="507"/>
        <v>0.46356653575482309</v>
      </c>
      <c r="FV208" s="52">
        <f t="shared" ca="1" si="508"/>
        <v>0.44176622224429835</v>
      </c>
      <c r="FW208" s="52">
        <f t="shared" ca="1" si="509"/>
        <v>0.42156915042319665</v>
      </c>
      <c r="FX208" s="52">
        <f t="shared" ca="1" si="510"/>
        <v>0.40368594168757754</v>
      </c>
      <c r="FY208" s="52">
        <f t="shared" ca="1" si="511"/>
        <v>0.37855579214464941</v>
      </c>
      <c r="FZ208" s="52">
        <f t="shared" ca="1" si="512"/>
        <v>0.36166590639065199</v>
      </c>
      <c r="GA208" s="52">
        <f t="shared" ca="1" si="513"/>
        <v>0.35408196532294955</v>
      </c>
      <c r="GB208" s="52">
        <f t="shared" ca="1" si="514"/>
        <v>0.35603662625905463</v>
      </c>
      <c r="GC208" s="52">
        <f t="shared" ca="1" si="515"/>
        <v>0.36531512300134</v>
      </c>
      <c r="GD208" s="52">
        <f t="shared" ca="1" si="516"/>
        <v>0.37652442956375609</v>
      </c>
      <c r="GE208" s="52">
        <f t="shared" ca="1" si="517"/>
        <v>0.38764844482367988</v>
      </c>
      <c r="GF208" s="52">
        <f t="shared" ca="1" si="518"/>
        <v>0.39612686730756652</v>
      </c>
      <c r="GG208" s="52">
        <f t="shared" ca="1" si="519"/>
        <v>0.40018745833274105</v>
      </c>
      <c r="GH208" s="52">
        <f t="shared" ca="1" si="520"/>
        <v>0.40003766826022452</v>
      </c>
      <c r="GI208" s="52">
        <f t="shared" ca="1" si="521"/>
        <v>0.39809480103224093</v>
      </c>
      <c r="GJ208" s="52">
        <f t="shared" ca="1" si="522"/>
        <v>0.39602547598103732</v>
      </c>
      <c r="GK208" s="52">
        <f t="shared" ca="1" si="523"/>
        <v>0.39354718155091362</v>
      </c>
      <c r="GL208" s="52">
        <f t="shared" ca="1" si="524"/>
        <v>0.39269135949978606</v>
      </c>
      <c r="GM208" s="52">
        <f t="shared" ca="1" si="525"/>
        <v>0.3955421048686919</v>
      </c>
      <c r="GN208" s="52">
        <f t="shared" ca="1" si="526"/>
        <v>0.40047437487714821</v>
      </c>
      <c r="GO208" s="52">
        <f t="shared" ca="1" si="527"/>
        <v>0.39398714939942858</v>
      </c>
      <c r="GP208" s="52">
        <f t="shared" ca="1" si="528"/>
        <v>0.36493863584209391</v>
      </c>
      <c r="GQ208" s="52">
        <f t="shared" ca="1" si="529"/>
        <v>0.33636739994852599</v>
      </c>
      <c r="GR208" s="52">
        <f t="shared" ca="1" si="530"/>
        <v>0.30678535916721722</v>
      </c>
      <c r="GS208" s="52">
        <f t="shared" ca="1" si="531"/>
        <v>0.27802732840556971</v>
      </c>
      <c r="GT208" s="52">
        <f t="shared" ca="1" si="532"/>
        <v>0.25128242721663668</v>
      </c>
      <c r="GV208" s="52">
        <f t="shared" ca="1" si="533"/>
        <v>0.59345981615691279</v>
      </c>
      <c r="GW208" s="59">
        <f t="shared" ca="1" si="534"/>
        <v>0</v>
      </c>
      <c r="GX208" s="52">
        <f t="shared" ca="1" si="535"/>
        <v>0.78037944847073848</v>
      </c>
      <c r="GY208" s="52" t="str">
        <f t="shared" ca="1" si="536"/>
        <v>Slope</v>
      </c>
      <c r="GZ208" s="52">
        <f t="shared" ca="1" si="537"/>
        <v>1</v>
      </c>
      <c r="HB208" s="58">
        <f t="shared" si="538"/>
        <v>2.3416824638843501E-3</v>
      </c>
      <c r="HC208" s="58"/>
      <c r="HE208" s="52">
        <f t="shared" si="539"/>
        <v>0.98840867180377245</v>
      </c>
      <c r="HF208" s="52">
        <f t="shared" si="540"/>
        <v>0</v>
      </c>
      <c r="HH208" s="52">
        <f t="shared" ca="1" si="541"/>
        <v>0.78037944847073848</v>
      </c>
      <c r="HI208" s="52" t="str">
        <f t="shared" ca="1" si="542"/>
        <v>Slope</v>
      </c>
      <c r="HJ208" s="59">
        <f t="shared" ca="1" si="543"/>
        <v>2</v>
      </c>
      <c r="HK208" s="52">
        <f t="shared" ca="1" si="544"/>
        <v>1</v>
      </c>
      <c r="HL208" s="52">
        <f t="shared" si="545"/>
        <v>0</v>
      </c>
      <c r="HM208" s="52">
        <f t="shared" si="546"/>
        <v>20</v>
      </c>
      <c r="HN208" s="52">
        <f t="shared" si="547"/>
        <v>-20</v>
      </c>
      <c r="HP208" s="52">
        <f t="shared" si="550"/>
        <v>1.3668582774698716E-4</v>
      </c>
      <c r="HR208" s="52">
        <f t="shared" si="548"/>
        <v>1.4136303539233924E-4</v>
      </c>
      <c r="HS208">
        <f t="shared" si="549"/>
        <v>2.5102964274357465E-3</v>
      </c>
    </row>
    <row r="209" spans="1:227" x14ac:dyDescent="0.2">
      <c r="A209" s="45">
        <v>171</v>
      </c>
      <c r="B209" s="35">
        <f t="shared" si="391"/>
        <v>1.9675925925925888E-2</v>
      </c>
      <c r="C209" s="28">
        <v>-0.234168246388435</v>
      </c>
      <c r="D209" s="95">
        <v>0</v>
      </c>
      <c r="E209" s="95">
        <v>999999</v>
      </c>
      <c r="F209" s="37">
        <f t="shared" si="551"/>
        <v>166666.5</v>
      </c>
      <c r="G209" s="38">
        <f t="shared" si="554"/>
        <v>0</v>
      </c>
      <c r="H209" s="102">
        <v>20</v>
      </c>
      <c r="I209" s="102">
        <v>2000</v>
      </c>
      <c r="J209" s="28">
        <v>-0.43299641460180299</v>
      </c>
      <c r="K209" s="126">
        <f t="shared" si="555"/>
        <v>-4.3299641460180296E-3</v>
      </c>
      <c r="L209" s="30">
        <f t="shared" si="552"/>
        <v>-4.3299641460180296E-3</v>
      </c>
      <c r="M209" s="101">
        <f t="shared" si="553"/>
        <v>-0.234168246388435</v>
      </c>
      <c r="N209" s="103">
        <f t="shared" si="392"/>
        <v>9.9414084106683986E-5</v>
      </c>
      <c r="AD209" s="52">
        <f t="shared" ca="1" si="393"/>
        <v>0.97856151604540387</v>
      </c>
      <c r="AE209" s="52">
        <f t="shared" ca="1" si="393"/>
        <v>1</v>
      </c>
      <c r="AF209" s="52">
        <f t="shared" ca="1" si="393"/>
        <v>0.97953794016953566</v>
      </c>
      <c r="AG209" s="52">
        <f t="shared" ca="1" si="393"/>
        <v>0.92507154693805071</v>
      </c>
      <c r="AH209" s="52">
        <f t="shared" ca="1" si="394"/>
        <v>0.84687907280501495</v>
      </c>
      <c r="AI209" s="52">
        <f t="shared" ca="1" si="394"/>
        <v>0.75201395109991265</v>
      </c>
      <c r="AJ209" s="52">
        <f t="shared" ca="1" si="394"/>
        <v>0.6434623035241418</v>
      </c>
      <c r="AK209" s="52">
        <f t="shared" ca="1" si="394"/>
        <v>0.52972476599801277</v>
      </c>
      <c r="AL209" s="52">
        <f t="shared" ca="1" si="395"/>
        <v>0.43914617593257527</v>
      </c>
      <c r="AM209" s="52">
        <f t="shared" ca="1" si="395"/>
        <v>0.35926196488974865</v>
      </c>
      <c r="AN209" s="52">
        <f t="shared" ca="1" si="395"/>
        <v>0.28389082479756866</v>
      </c>
      <c r="AO209" s="52">
        <f t="shared" ca="1" si="395"/>
        <v>0.20917438542762407</v>
      </c>
      <c r="AP209" s="52">
        <f t="shared" ca="1" si="396"/>
        <v>0.13036978910466165</v>
      </c>
      <c r="AQ209" s="52">
        <f t="shared" ca="1" si="396"/>
        <v>6.3727111975637393E-2</v>
      </c>
      <c r="AR209" s="52">
        <f t="shared" ca="1" si="396"/>
        <v>1.7636235361112824E-2</v>
      </c>
      <c r="AS209" s="52">
        <f t="shared" ca="1" si="396"/>
        <v>-2.2369742670494473E-3</v>
      </c>
      <c r="AT209" s="52">
        <f t="shared" ca="1" si="387"/>
        <v>-1.5259754414843464E-3</v>
      </c>
      <c r="AU209" s="52">
        <f t="shared" ca="1" si="387"/>
        <v>2.3387908646113686E-2</v>
      </c>
      <c r="AV209" s="52">
        <f t="shared" ca="1" si="387"/>
        <v>7.1564239007718772E-2</v>
      </c>
      <c r="AW209" s="52">
        <f t="shared" ca="1" si="387"/>
        <v>0.13987594914121568</v>
      </c>
      <c r="AX209" s="52">
        <f t="shared" ca="1" si="388"/>
        <v>0.18012930632162502</v>
      </c>
      <c r="AY209" s="52">
        <f t="shared" ca="1" si="388"/>
        <v>0.16135034609754265</v>
      </c>
      <c r="AZ209" s="52">
        <f t="shared" ca="1" si="388"/>
        <v>9.5049221434851935E-2</v>
      </c>
      <c r="BA209" s="52">
        <f t="shared" ca="1" si="388"/>
        <v>-1.384929174329357E-2</v>
      </c>
      <c r="BB209" s="52">
        <f t="shared" ca="1" si="389"/>
        <v>-0.14107766518120277</v>
      </c>
      <c r="BC209" s="52">
        <f t="shared" ca="1" si="389"/>
        <v>-0.26278610061339203</v>
      </c>
      <c r="BD209" s="52">
        <f t="shared" ca="1" si="389"/>
        <v>-0.35281617372368634</v>
      </c>
      <c r="BE209" s="52">
        <f t="shared" ca="1" si="389"/>
        <v>-0.4229162567823026</v>
      </c>
      <c r="BF209" s="52">
        <f t="shared" ca="1" si="390"/>
        <v>-0.48550849323792644</v>
      </c>
      <c r="BG209" s="52">
        <f t="shared" ca="1" si="390"/>
        <v>-0.54788944295233644</v>
      </c>
      <c r="BH209" s="52">
        <f t="shared" ca="1" si="390"/>
        <v>-0.60986761361636332</v>
      </c>
      <c r="BJ209" s="52">
        <f t="shared" si="397"/>
        <v>-2.1649820730090149E-4</v>
      </c>
      <c r="BK209" s="52">
        <f t="shared" si="398"/>
        <v>3.3292092324700199E-3</v>
      </c>
      <c r="BL209" s="52">
        <f t="shared" si="399"/>
        <v>1.6646046162350104E-4</v>
      </c>
      <c r="BM209" s="52">
        <f t="shared" si="400"/>
        <v>1.6646046162350104E-4</v>
      </c>
      <c r="BN209" s="52">
        <f t="shared" si="401"/>
        <v>0</v>
      </c>
      <c r="BO209" s="52">
        <f t="shared" si="402"/>
        <v>0</v>
      </c>
      <c r="BP209" s="52">
        <f t="shared" si="403"/>
        <v>2.5679666825907462E-3</v>
      </c>
      <c r="BQ209" s="52">
        <f t="shared" si="404"/>
        <v>0.05</v>
      </c>
      <c r="BS209" s="52">
        <f t="shared" ca="1" si="405"/>
        <v>0.27795027404452766</v>
      </c>
      <c r="BT209" s="52">
        <f t="shared" ca="1" si="406"/>
        <v>0.33292092324700212</v>
      </c>
      <c r="BU209" s="52">
        <f t="shared" ca="1" si="407"/>
        <v>0.38503938718068031</v>
      </c>
      <c r="BV209" s="52">
        <f t="shared" ca="1" si="408"/>
        <v>0.43482661445159476</v>
      </c>
      <c r="BW209" s="52">
        <f t="shared" ca="1" si="409"/>
        <v>0.47610603453921946</v>
      </c>
      <c r="BX209" s="52">
        <f t="shared" ca="1" si="410"/>
        <v>0.50817364173746049</v>
      </c>
      <c r="BY209" s="52">
        <f t="shared" ca="1" si="411"/>
        <v>0.5354315238674322</v>
      </c>
      <c r="BZ209" s="52">
        <f t="shared" ca="1" si="412"/>
        <v>0.55574781674095619</v>
      </c>
      <c r="CA209" s="52">
        <f t="shared" ca="1" si="413"/>
        <v>0.59780493203640728</v>
      </c>
      <c r="CB209" s="52">
        <f t="shared" ca="1" si="414"/>
        <v>0.61514125596506619</v>
      </c>
      <c r="CC209" s="52">
        <f t="shared" ca="1" si="415"/>
        <v>0.60455974583484029</v>
      </c>
      <c r="CD209" s="52">
        <f t="shared" ca="1" si="416"/>
        <v>0.5653624296931915</v>
      </c>
      <c r="CE209" s="52">
        <f t="shared" ca="1" si="417"/>
        <v>0.50419360613300213</v>
      </c>
      <c r="CF209" s="52">
        <f t="shared" ca="1" si="418"/>
        <v>0.43723235311242054</v>
      </c>
      <c r="CG209" s="52">
        <f t="shared" ca="1" si="419"/>
        <v>0.37052697399931595</v>
      </c>
      <c r="CH209" s="52">
        <f t="shared" ca="1" si="420"/>
        <v>0.31175837321432254</v>
      </c>
      <c r="CI209" s="52">
        <f t="shared" ca="1" si="421"/>
        <v>0.26624326680546584</v>
      </c>
      <c r="CJ209" s="52">
        <f t="shared" ca="1" si="422"/>
        <v>0.23335930368968205</v>
      </c>
      <c r="CK209" s="52">
        <f t="shared" ca="1" si="423"/>
        <v>0.20585457204029939</v>
      </c>
      <c r="CL209" s="52">
        <f t="shared" ca="1" si="424"/>
        <v>0.17872921386057697</v>
      </c>
      <c r="CM209" s="52">
        <f t="shared" ca="1" si="425"/>
        <v>0.15283076381761465</v>
      </c>
      <c r="CN209" s="52">
        <f t="shared" ca="1" si="426"/>
        <v>0.12206489663766401</v>
      </c>
      <c r="CO209" s="52">
        <f t="shared" ca="1" si="427"/>
        <v>8.0179327197613295E-2</v>
      </c>
      <c r="CP209" s="52">
        <f t="shared" ca="1" si="428"/>
        <v>3.2049183838910658E-2</v>
      </c>
      <c r="CQ209" s="52">
        <f t="shared" ca="1" si="429"/>
        <v>-1.7899576664691927E-2</v>
      </c>
      <c r="CR209" s="52">
        <f t="shared" ca="1" si="430"/>
        <v>-7.1711784003362519E-2</v>
      </c>
      <c r="CS209" s="52">
        <f t="shared" ca="1" si="431"/>
        <v>-0.12409215835073302</v>
      </c>
      <c r="CT209" s="52">
        <f t="shared" ca="1" si="432"/>
        <v>-0.17950494736132599</v>
      </c>
      <c r="CU209" s="52">
        <f t="shared" ca="1" si="433"/>
        <v>-0.23244570631293521</v>
      </c>
      <c r="CV209" s="52">
        <f t="shared" ca="1" si="434"/>
        <v>-0.2793470765464009</v>
      </c>
      <c r="CW209" s="52">
        <f t="shared" ca="1" si="435"/>
        <v>-0.32147788472713967</v>
      </c>
      <c r="CY209" s="51" t="str">
        <f t="shared" ca="1" si="436"/>
        <v>Slope</v>
      </c>
      <c r="CZ209" s="51" t="str">
        <f t="shared" ca="1" si="437"/>
        <v>Slope</v>
      </c>
      <c r="DA209" s="51" t="str">
        <f t="shared" ca="1" si="438"/>
        <v>Slope</v>
      </c>
      <c r="DB209" s="51" t="str">
        <f t="shared" ca="1" si="439"/>
        <v>Slope</v>
      </c>
      <c r="DC209" s="51" t="str">
        <f t="shared" ca="1" si="440"/>
        <v>Slope</v>
      </c>
      <c r="DD209" s="51" t="str">
        <f t="shared" ca="1" si="441"/>
        <v>Slope</v>
      </c>
      <c r="DE209" s="51" t="str">
        <f t="shared" ca="1" si="442"/>
        <v>Slope</v>
      </c>
      <c r="DF209" s="51" t="str">
        <f t="shared" ca="1" si="443"/>
        <v>Slope</v>
      </c>
      <c r="DG209" s="51" t="str">
        <f t="shared" ca="1" si="444"/>
        <v>Slope</v>
      </c>
      <c r="DH209" s="51" t="str">
        <f t="shared" ca="1" si="445"/>
        <v>Slope</v>
      </c>
      <c r="DI209" s="51" t="str">
        <f t="shared" ca="1" si="446"/>
        <v>Slope</v>
      </c>
      <c r="DJ209" s="51" t="str">
        <f t="shared" ca="1" si="447"/>
        <v>Slope</v>
      </c>
      <c r="DK209" s="51" t="str">
        <f t="shared" ca="1" si="448"/>
        <v>Slope</v>
      </c>
      <c r="DL209" s="51" t="str">
        <f t="shared" ca="1" si="449"/>
        <v>Slope</v>
      </c>
      <c r="DM209" s="51" t="str">
        <f t="shared" ca="1" si="450"/>
        <v>Slope</v>
      </c>
      <c r="DN209" s="51" t="str">
        <f t="shared" ca="1" si="451"/>
        <v>Slope</v>
      </c>
      <c r="DO209" s="51" t="str">
        <f t="shared" ca="1" si="452"/>
        <v>Slope</v>
      </c>
      <c r="DP209" s="51" t="str">
        <f t="shared" ca="1" si="453"/>
        <v>Slope</v>
      </c>
      <c r="DQ209" s="51" t="str">
        <f t="shared" ca="1" si="454"/>
        <v>Slope</v>
      </c>
      <c r="DR209" s="51" t="str">
        <f t="shared" ca="1" si="455"/>
        <v>Slope</v>
      </c>
      <c r="DS209" s="51" t="str">
        <f t="shared" ca="1" si="456"/>
        <v>Slope</v>
      </c>
      <c r="DT209" s="51" t="str">
        <f t="shared" ca="1" si="457"/>
        <v>Slope</v>
      </c>
      <c r="DU209" s="51" t="str">
        <f t="shared" ca="1" si="458"/>
        <v>Slope</v>
      </c>
      <c r="DV209" s="51" t="str">
        <f t="shared" ca="1" si="459"/>
        <v>Slope</v>
      </c>
      <c r="DW209" s="51" t="str">
        <f t="shared" ca="1" si="460"/>
        <v>Slope</v>
      </c>
      <c r="DX209" s="51" t="str">
        <f t="shared" ca="1" si="461"/>
        <v>Slope</v>
      </c>
      <c r="DY209" s="51" t="str">
        <f t="shared" ca="1" si="462"/>
        <v>Slope</v>
      </c>
      <c r="DZ209" s="51" t="str">
        <f t="shared" ca="1" si="463"/>
        <v>Slope</v>
      </c>
      <c r="EA209" s="51" t="str">
        <f t="shared" ca="1" si="464"/>
        <v>Slope</v>
      </c>
      <c r="EB209" s="51" t="str">
        <f t="shared" ca="1" si="465"/>
        <v>Slope</v>
      </c>
      <c r="EC209" s="51" t="str">
        <f t="shared" ca="1" si="466"/>
        <v>Slope</v>
      </c>
      <c r="EE209" s="52">
        <f t="shared" ca="1" si="467"/>
        <v>0.72221618641709584</v>
      </c>
      <c r="EF209" s="52">
        <f t="shared" ca="1" si="468"/>
        <v>0.66724553721462132</v>
      </c>
      <c r="EG209" s="52">
        <f t="shared" ca="1" si="469"/>
        <v>0.61512707328094318</v>
      </c>
      <c r="EH209" s="52">
        <f t="shared" ca="1" si="470"/>
        <v>0.56533984601002873</v>
      </c>
      <c r="EI209" s="52">
        <f t="shared" ca="1" si="471"/>
        <v>0.52406042592240398</v>
      </c>
      <c r="EJ209" s="52">
        <f t="shared" ca="1" si="472"/>
        <v>0.49199281872416301</v>
      </c>
      <c r="EK209" s="52">
        <f t="shared" ca="1" si="473"/>
        <v>0.46473493659419129</v>
      </c>
      <c r="EL209" s="52">
        <f t="shared" ca="1" si="474"/>
        <v>0.44441864372066731</v>
      </c>
      <c r="EM209" s="52">
        <f t="shared" ca="1" si="475"/>
        <v>0.40236152842521622</v>
      </c>
      <c r="EN209" s="52">
        <f t="shared" ca="1" si="476"/>
        <v>0.38502520449655731</v>
      </c>
      <c r="EO209" s="52">
        <f t="shared" ca="1" si="477"/>
        <v>0.39560671462678321</v>
      </c>
      <c r="EP209" s="52">
        <f t="shared" ca="1" si="478"/>
        <v>0.43480403076843199</v>
      </c>
      <c r="EQ209" s="52">
        <f t="shared" ca="1" si="479"/>
        <v>0.49597285432862137</v>
      </c>
      <c r="ER209" s="52">
        <f t="shared" ca="1" si="480"/>
        <v>0.56293410734920291</v>
      </c>
      <c r="ES209" s="52">
        <f t="shared" ca="1" si="481"/>
        <v>0.62963948646230761</v>
      </c>
      <c r="ET209" s="52">
        <f t="shared" ca="1" si="482"/>
        <v>0.68840808724730096</v>
      </c>
      <c r="EU209" s="52">
        <f t="shared" ca="1" si="483"/>
        <v>0.73392319365615766</v>
      </c>
      <c r="EV209" s="52">
        <f t="shared" ca="1" si="484"/>
        <v>0.76680715677194144</v>
      </c>
      <c r="EW209" s="52">
        <f t="shared" ca="1" si="485"/>
        <v>0.79431188842132405</v>
      </c>
      <c r="EX209" s="52">
        <f t="shared" ca="1" si="486"/>
        <v>0.82143724660104656</v>
      </c>
      <c r="EY209" s="52">
        <f t="shared" ca="1" si="487"/>
        <v>0.84733569664400887</v>
      </c>
      <c r="EZ209" s="52">
        <f t="shared" ca="1" si="488"/>
        <v>0.87810156382395954</v>
      </c>
      <c r="FA209" s="52">
        <f t="shared" ca="1" si="489"/>
        <v>0.91998713326401016</v>
      </c>
      <c r="FB209" s="52">
        <f t="shared" ca="1" si="490"/>
        <v>0.96811727662271285</v>
      </c>
      <c r="FC209" s="52">
        <f t="shared" ca="1" si="491"/>
        <v>0.98193396287368462</v>
      </c>
      <c r="FD209" s="52">
        <f t="shared" ca="1" si="492"/>
        <v>0.92812175553501397</v>
      </c>
      <c r="FE209" s="52">
        <f t="shared" ca="1" si="493"/>
        <v>0.87574138118764344</v>
      </c>
      <c r="FF209" s="52">
        <f t="shared" ca="1" si="494"/>
        <v>0.82032859217705045</v>
      </c>
      <c r="FG209" s="52">
        <f t="shared" ca="1" si="495"/>
        <v>0.76738783322544135</v>
      </c>
      <c r="FH209" s="52">
        <f t="shared" ca="1" si="496"/>
        <v>0.72048646299197561</v>
      </c>
      <c r="FI209" s="52">
        <f t="shared" ca="1" si="497"/>
        <v>0.67835565481123683</v>
      </c>
      <c r="FK209" s="52">
        <f t="shared" ca="1" si="498"/>
        <v>0.98193396287368462</v>
      </c>
      <c r="FL209" s="59">
        <f t="shared" ca="1" si="499"/>
        <v>24</v>
      </c>
      <c r="FM209" s="59" t="str">
        <f t="shared" ca="1" si="500"/>
        <v>Slope</v>
      </c>
      <c r="FN209" s="52">
        <f t="shared" ca="1" si="501"/>
        <v>0.23333333333333328</v>
      </c>
      <c r="FP209" s="52">
        <f t="shared" ca="1" si="502"/>
        <v>0.57407206213903195</v>
      </c>
      <c r="FQ209" s="52">
        <f t="shared" ca="1" si="503"/>
        <v>0.55574851240487377</v>
      </c>
      <c r="FR209" s="52">
        <f t="shared" ca="1" si="504"/>
        <v>0.52726457998253662</v>
      </c>
      <c r="FS209" s="52">
        <f t="shared" ca="1" si="505"/>
        <v>0.49955772644778734</v>
      </c>
      <c r="FT209" s="52">
        <f t="shared" ca="1" si="506"/>
        <v>0.47468680864080132</v>
      </c>
      <c r="FU209" s="52">
        <f t="shared" ca="1" si="507"/>
        <v>0.45288649513027651</v>
      </c>
      <c r="FV209" s="52">
        <f t="shared" ca="1" si="508"/>
        <v>0.43268942330917487</v>
      </c>
      <c r="FW209" s="52">
        <f t="shared" ca="1" si="509"/>
        <v>0.41480621457355576</v>
      </c>
      <c r="FX209" s="52">
        <f t="shared" ca="1" si="510"/>
        <v>0.38967606503062757</v>
      </c>
      <c r="FY209" s="52">
        <f t="shared" ca="1" si="511"/>
        <v>0.37278617927663021</v>
      </c>
      <c r="FZ209" s="52">
        <f t="shared" ca="1" si="512"/>
        <v>0.36520223820892772</v>
      </c>
      <c r="GA209" s="52">
        <f t="shared" ca="1" si="513"/>
        <v>0.36715689914503291</v>
      </c>
      <c r="GB209" s="52">
        <f t="shared" ca="1" si="514"/>
        <v>0.37643539588731822</v>
      </c>
      <c r="GC209" s="52">
        <f t="shared" ca="1" si="515"/>
        <v>0.38764470244973426</v>
      </c>
      <c r="GD209" s="52">
        <f t="shared" ca="1" si="516"/>
        <v>0.39876871770965805</v>
      </c>
      <c r="GE209" s="52">
        <f t="shared" ca="1" si="517"/>
        <v>0.40724714019354474</v>
      </c>
      <c r="GF209" s="52">
        <f t="shared" ca="1" si="518"/>
        <v>0.41130773121871922</v>
      </c>
      <c r="GG209" s="52">
        <f t="shared" ca="1" si="519"/>
        <v>0.41115794114620269</v>
      </c>
      <c r="GH209" s="52">
        <f t="shared" ca="1" si="520"/>
        <v>0.4092150739182191</v>
      </c>
      <c r="GI209" s="52">
        <f t="shared" ca="1" si="521"/>
        <v>0.40714574886701549</v>
      </c>
      <c r="GJ209" s="52">
        <f t="shared" ca="1" si="522"/>
        <v>0.40466745443689184</v>
      </c>
      <c r="GK209" s="52">
        <f t="shared" ca="1" si="523"/>
        <v>0.40381163238576429</v>
      </c>
      <c r="GL209" s="52">
        <f t="shared" ca="1" si="524"/>
        <v>0.40666237775467007</v>
      </c>
      <c r="GM209" s="52">
        <f t="shared" ca="1" si="525"/>
        <v>0.41159464776312649</v>
      </c>
      <c r="GN209" s="52">
        <f t="shared" ca="1" si="526"/>
        <v>0.40508909873567256</v>
      </c>
      <c r="GO209" s="52">
        <f t="shared" ca="1" si="527"/>
        <v>0.37604058517833794</v>
      </c>
      <c r="GP209" s="52">
        <f t="shared" ca="1" si="528"/>
        <v>0.34746934928476997</v>
      </c>
      <c r="GQ209" s="52">
        <f t="shared" ca="1" si="529"/>
        <v>0.31788730850346125</v>
      </c>
      <c r="GR209" s="52">
        <f t="shared" ca="1" si="530"/>
        <v>0.28912927774181374</v>
      </c>
      <c r="GS209" s="52">
        <f t="shared" ca="1" si="531"/>
        <v>0.26238437655288072</v>
      </c>
      <c r="GT209" s="52">
        <f t="shared" ca="1" si="532"/>
        <v>0.23722966271485671</v>
      </c>
      <c r="GV209" s="52">
        <f t="shared" ca="1" si="533"/>
        <v>0.57407206213903195</v>
      </c>
      <c r="GW209" s="59">
        <f t="shared" ca="1" si="534"/>
        <v>0</v>
      </c>
      <c r="GX209" s="52">
        <f t="shared" ca="1" si="535"/>
        <v>0.72221618641709584</v>
      </c>
      <c r="GY209" s="52" t="str">
        <f t="shared" ca="1" si="536"/>
        <v>Slope</v>
      </c>
      <c r="GZ209" s="52">
        <f t="shared" ca="1" si="537"/>
        <v>1</v>
      </c>
      <c r="HB209" s="58">
        <f t="shared" si="538"/>
        <v>4.3299641460180296E-3</v>
      </c>
      <c r="HC209" s="58"/>
      <c r="HE209" s="52">
        <f t="shared" si="539"/>
        <v>0.97856667747721071</v>
      </c>
      <c r="HF209" s="52">
        <f t="shared" si="540"/>
        <v>0</v>
      </c>
      <c r="HH209" s="52">
        <f t="shared" ca="1" si="541"/>
        <v>0.72221618641709584</v>
      </c>
      <c r="HI209" s="52" t="str">
        <f t="shared" ca="1" si="542"/>
        <v>Slope</v>
      </c>
      <c r="HJ209" s="59">
        <f t="shared" ca="1" si="543"/>
        <v>2</v>
      </c>
      <c r="HK209" s="52">
        <f t="shared" ca="1" si="544"/>
        <v>1</v>
      </c>
      <c r="HL209" s="52">
        <f t="shared" si="545"/>
        <v>0</v>
      </c>
      <c r="HM209" s="52">
        <f t="shared" si="546"/>
        <v>20</v>
      </c>
      <c r="HN209" s="52">
        <f t="shared" si="547"/>
        <v>-20</v>
      </c>
      <c r="HP209" s="52">
        <f t="shared" si="550"/>
        <v>9.9414084106683986E-5</v>
      </c>
      <c r="HR209" s="52">
        <f t="shared" si="548"/>
        <v>1.5128465595862529E-4</v>
      </c>
      <c r="HS209">
        <f t="shared" si="549"/>
        <v>2.5679666825907462E-3</v>
      </c>
    </row>
    <row r="210" spans="1:227" x14ac:dyDescent="0.2">
      <c r="A210" s="45">
        <v>172</v>
      </c>
      <c r="B210" s="35">
        <f t="shared" si="391"/>
        <v>1.9791666666666628E-2</v>
      </c>
      <c r="C210" s="28">
        <v>-0.43299641460180299</v>
      </c>
      <c r="D210" s="95">
        <v>0</v>
      </c>
      <c r="E210" s="95">
        <v>999999</v>
      </c>
      <c r="F210" s="37">
        <f t="shared" si="551"/>
        <v>166666.5</v>
      </c>
      <c r="G210" s="38">
        <f t="shared" si="554"/>
        <v>0</v>
      </c>
      <c r="H210" s="102">
        <v>20</v>
      </c>
      <c r="I210" s="102">
        <v>2000</v>
      </c>
      <c r="J210" s="28">
        <v>-0.53821895271539699</v>
      </c>
      <c r="K210" s="126">
        <f t="shared" si="555"/>
        <v>-5.3821895271539697E-3</v>
      </c>
      <c r="L210" s="30">
        <f t="shared" si="552"/>
        <v>-5.3821895271539697E-3</v>
      </c>
      <c r="M210" s="101">
        <f t="shared" si="553"/>
        <v>-0.43299641460180299</v>
      </c>
      <c r="N210" s="103">
        <f t="shared" si="392"/>
        <v>5.2611269056796985E-5</v>
      </c>
      <c r="AD210" s="52">
        <f t="shared" ca="1" si="393"/>
        <v>0.97953794016953544</v>
      </c>
      <c r="AE210" s="52">
        <f t="shared" ca="1" si="393"/>
        <v>1</v>
      </c>
      <c r="AF210" s="52">
        <f t="shared" ca="1" si="393"/>
        <v>0.98038748638959972</v>
      </c>
      <c r="AG210" s="52">
        <f t="shared" ca="1" si="393"/>
        <v>0.92930416028008134</v>
      </c>
      <c r="AH210" s="52">
        <f t="shared" ca="1" si="394"/>
        <v>0.85690478348870147</v>
      </c>
      <c r="AI210" s="52">
        <f t="shared" ca="1" si="394"/>
        <v>0.76667385234282825</v>
      </c>
      <c r="AJ210" s="52">
        <f t="shared" ca="1" si="394"/>
        <v>0.66407021496454266</v>
      </c>
      <c r="AK210" s="52">
        <f t="shared" ca="1" si="394"/>
        <v>0.57120719192502811</v>
      </c>
      <c r="AL210" s="52">
        <f t="shared" ca="1" si="395"/>
        <v>0.48735635394036103</v>
      </c>
      <c r="AM210" s="52">
        <f t="shared" ca="1" si="395"/>
        <v>0.40764844638872905</v>
      </c>
      <c r="AN210" s="52">
        <f t="shared" ca="1" si="395"/>
        <v>0.32777746975762523</v>
      </c>
      <c r="AO210" s="52">
        <f t="shared" ca="1" si="395"/>
        <v>0.24286443140189168</v>
      </c>
      <c r="AP210" s="52">
        <f t="shared" ca="1" si="396"/>
        <v>0.16825537428365017</v>
      </c>
      <c r="AQ210" s="52">
        <f t="shared" ca="1" si="396"/>
        <v>0.11342643275654016</v>
      </c>
      <c r="AR210" s="52">
        <f t="shared" ca="1" si="396"/>
        <v>9.0690617056638098E-2</v>
      </c>
      <c r="AS210" s="52">
        <f t="shared" ca="1" si="396"/>
        <v>8.8883353190346695E-2</v>
      </c>
      <c r="AT210" s="52">
        <f t="shared" ca="1" si="387"/>
        <v>0.10557843561703713</v>
      </c>
      <c r="AU210" s="52">
        <f t="shared" ca="1" si="387"/>
        <v>0.13423456637959566</v>
      </c>
      <c r="AV210" s="52">
        <f t="shared" ca="1" si="387"/>
        <v>0.17848127877600461</v>
      </c>
      <c r="AW210" s="52">
        <f t="shared" ca="1" si="387"/>
        <v>0.21513342889305959</v>
      </c>
      <c r="AX210" s="52">
        <f t="shared" ca="1" si="388"/>
        <v>0.20597866915098131</v>
      </c>
      <c r="AY210" s="52">
        <f t="shared" ca="1" si="388"/>
        <v>0.1373103008649125</v>
      </c>
      <c r="AZ210" s="52">
        <f t="shared" ca="1" si="388"/>
        <v>2.8739981726084479E-2</v>
      </c>
      <c r="BA210" s="52">
        <f t="shared" ca="1" si="388"/>
        <v>-9.9899330313688306E-2</v>
      </c>
      <c r="BB210" s="52">
        <f t="shared" ca="1" si="389"/>
        <v>-0.22625522798465636</v>
      </c>
      <c r="BC210" s="52">
        <f t="shared" ca="1" si="389"/>
        <v>-0.33137764029303068</v>
      </c>
      <c r="BD210" s="52">
        <f t="shared" ca="1" si="389"/>
        <v>-0.40887354976365342</v>
      </c>
      <c r="BE210" s="52">
        <f t="shared" ca="1" si="389"/>
        <v>-0.46997066422183081</v>
      </c>
      <c r="BF210" s="52">
        <f t="shared" ca="1" si="390"/>
        <v>-0.52577532339975241</v>
      </c>
      <c r="BG210" s="52">
        <f t="shared" ca="1" si="390"/>
        <v>-0.58293248681467069</v>
      </c>
      <c r="BH210" s="52">
        <f t="shared" ca="1" si="390"/>
        <v>-0.64059690611195819</v>
      </c>
      <c r="BJ210" s="52">
        <f t="shared" si="397"/>
        <v>-2.6910947635769847E-4</v>
      </c>
      <c r="BK210" s="52">
        <f t="shared" si="398"/>
        <v>3.8503938718068018E-3</v>
      </c>
      <c r="BL210" s="52">
        <f t="shared" si="399"/>
        <v>1.9251969359034013E-4</v>
      </c>
      <c r="BM210" s="52">
        <f t="shared" si="400"/>
        <v>1.9251969359034013E-4</v>
      </c>
      <c r="BN210" s="52">
        <f t="shared" si="401"/>
        <v>0</v>
      </c>
      <c r="BO210" s="52">
        <f t="shared" si="402"/>
        <v>0</v>
      </c>
      <c r="BP210" s="52">
        <f t="shared" si="403"/>
        <v>2.6241986976060011E-3</v>
      </c>
      <c r="BQ210" s="52">
        <f t="shared" si="404"/>
        <v>0.05</v>
      </c>
      <c r="BS210" s="52">
        <f t="shared" ca="1" si="405"/>
        <v>0.33292092324700212</v>
      </c>
      <c r="BT210" s="52">
        <f t="shared" ca="1" si="406"/>
        <v>0.38503938718068031</v>
      </c>
      <c r="BU210" s="52">
        <f t="shared" ca="1" si="407"/>
        <v>0.43482661445159476</v>
      </c>
      <c r="BV210" s="52">
        <f t="shared" ca="1" si="408"/>
        <v>0.47610603453921946</v>
      </c>
      <c r="BW210" s="52">
        <f t="shared" ca="1" si="409"/>
        <v>0.50817364173746049</v>
      </c>
      <c r="BX210" s="52">
        <f t="shared" ca="1" si="410"/>
        <v>0.5354315238674322</v>
      </c>
      <c r="BY210" s="52">
        <f t="shared" ca="1" si="411"/>
        <v>0.55574781674095619</v>
      </c>
      <c r="BZ210" s="52">
        <f t="shared" ca="1" si="412"/>
        <v>0.59780493203640728</v>
      </c>
      <c r="CA210" s="52">
        <f t="shared" ca="1" si="413"/>
        <v>0.61514125596506619</v>
      </c>
      <c r="CB210" s="52">
        <f t="shared" ca="1" si="414"/>
        <v>0.60455974583484029</v>
      </c>
      <c r="CC210" s="52">
        <f t="shared" ca="1" si="415"/>
        <v>0.5653624296931915</v>
      </c>
      <c r="CD210" s="52">
        <f t="shared" ca="1" si="416"/>
        <v>0.50419360613300213</v>
      </c>
      <c r="CE210" s="52">
        <f t="shared" ca="1" si="417"/>
        <v>0.43723235311242054</v>
      </c>
      <c r="CF210" s="52">
        <f t="shared" ca="1" si="418"/>
        <v>0.37052697399931595</v>
      </c>
      <c r="CG210" s="52">
        <f t="shared" ca="1" si="419"/>
        <v>0.31175837321432254</v>
      </c>
      <c r="CH210" s="52">
        <f t="shared" ca="1" si="420"/>
        <v>0.26624326680546584</v>
      </c>
      <c r="CI210" s="52">
        <f t="shared" ca="1" si="421"/>
        <v>0.23335930368968205</v>
      </c>
      <c r="CJ210" s="52">
        <f t="shared" ca="1" si="422"/>
        <v>0.20585457204029939</v>
      </c>
      <c r="CK210" s="52">
        <f t="shared" ca="1" si="423"/>
        <v>0.17872921386057697</v>
      </c>
      <c r="CL210" s="52">
        <f t="shared" ca="1" si="424"/>
        <v>0.15283076381761465</v>
      </c>
      <c r="CM210" s="52">
        <f t="shared" ca="1" si="425"/>
        <v>0.12206489663766401</v>
      </c>
      <c r="CN210" s="52">
        <f t="shared" ca="1" si="426"/>
        <v>8.0179327197613295E-2</v>
      </c>
      <c r="CO210" s="52">
        <f t="shared" ca="1" si="427"/>
        <v>3.2049183838910658E-2</v>
      </c>
      <c r="CP210" s="52">
        <f t="shared" ca="1" si="428"/>
        <v>-1.7899576664691927E-2</v>
      </c>
      <c r="CQ210" s="52">
        <f t="shared" ca="1" si="429"/>
        <v>-7.1711784003362519E-2</v>
      </c>
      <c r="CR210" s="52">
        <f t="shared" ca="1" si="430"/>
        <v>-0.12409215835073302</v>
      </c>
      <c r="CS210" s="52">
        <f t="shared" ca="1" si="431"/>
        <v>-0.17950494736132599</v>
      </c>
      <c r="CT210" s="52">
        <f t="shared" ca="1" si="432"/>
        <v>-0.23244570631293521</v>
      </c>
      <c r="CU210" s="52">
        <f t="shared" ca="1" si="433"/>
        <v>-0.2793470765464009</v>
      </c>
      <c r="CV210" s="52">
        <f t="shared" ca="1" si="434"/>
        <v>-0.32147788472713967</v>
      </c>
      <c r="CW210" s="52">
        <f t="shared" ca="1" si="435"/>
        <v>-0.35841432957339203</v>
      </c>
      <c r="CY210" s="51" t="str">
        <f t="shared" ca="1" si="436"/>
        <v>Slope</v>
      </c>
      <c r="CZ210" s="51" t="str">
        <f t="shared" ca="1" si="437"/>
        <v>Slope</v>
      </c>
      <c r="DA210" s="51" t="str">
        <f t="shared" ca="1" si="438"/>
        <v>Slope</v>
      </c>
      <c r="DB210" s="51" t="str">
        <f t="shared" ca="1" si="439"/>
        <v>Slope</v>
      </c>
      <c r="DC210" s="51" t="str">
        <f t="shared" ca="1" si="440"/>
        <v>Slope</v>
      </c>
      <c r="DD210" s="51" t="str">
        <f t="shared" ca="1" si="441"/>
        <v>Slope</v>
      </c>
      <c r="DE210" s="51" t="str">
        <f t="shared" ca="1" si="442"/>
        <v>Slope</v>
      </c>
      <c r="DF210" s="51" t="str">
        <f t="shared" ca="1" si="443"/>
        <v>Slope</v>
      </c>
      <c r="DG210" s="51" t="str">
        <f t="shared" ca="1" si="444"/>
        <v>Slope</v>
      </c>
      <c r="DH210" s="51" t="str">
        <f t="shared" ca="1" si="445"/>
        <v>Slope</v>
      </c>
      <c r="DI210" s="51" t="str">
        <f t="shared" ca="1" si="446"/>
        <v>Slope</v>
      </c>
      <c r="DJ210" s="51" t="str">
        <f t="shared" ca="1" si="447"/>
        <v>Slope</v>
      </c>
      <c r="DK210" s="51" t="str">
        <f t="shared" ca="1" si="448"/>
        <v>Slope</v>
      </c>
      <c r="DL210" s="51" t="str">
        <f t="shared" ca="1" si="449"/>
        <v>Slope</v>
      </c>
      <c r="DM210" s="51" t="str">
        <f t="shared" ca="1" si="450"/>
        <v>Slope</v>
      </c>
      <c r="DN210" s="51" t="str">
        <f t="shared" ca="1" si="451"/>
        <v>Slope</v>
      </c>
      <c r="DO210" s="51" t="str">
        <f t="shared" ca="1" si="452"/>
        <v>Slope</v>
      </c>
      <c r="DP210" s="51" t="str">
        <f t="shared" ca="1" si="453"/>
        <v>Slope</v>
      </c>
      <c r="DQ210" s="51" t="str">
        <f t="shared" ca="1" si="454"/>
        <v>Slope</v>
      </c>
      <c r="DR210" s="51" t="str">
        <f t="shared" ca="1" si="455"/>
        <v>Slope</v>
      </c>
      <c r="DS210" s="51" t="str">
        <f t="shared" ca="1" si="456"/>
        <v>Slope</v>
      </c>
      <c r="DT210" s="51" t="str">
        <f t="shared" ca="1" si="457"/>
        <v>Slope</v>
      </c>
      <c r="DU210" s="51" t="str">
        <f t="shared" ca="1" si="458"/>
        <v>Slope</v>
      </c>
      <c r="DV210" s="51" t="str">
        <f t="shared" ca="1" si="459"/>
        <v>Slope</v>
      </c>
      <c r="DW210" s="51" t="str">
        <f t="shared" ca="1" si="460"/>
        <v>Slope</v>
      </c>
      <c r="DX210" s="51" t="str">
        <f t="shared" ca="1" si="461"/>
        <v>Slope</v>
      </c>
      <c r="DY210" s="51" t="str">
        <f t="shared" ca="1" si="462"/>
        <v>Slope</v>
      </c>
      <c r="DZ210" s="51" t="str">
        <f t="shared" ca="1" si="463"/>
        <v>Slope</v>
      </c>
      <c r="EA210" s="51" t="str">
        <f t="shared" ca="1" si="464"/>
        <v>Slope</v>
      </c>
      <c r="EB210" s="51" t="str">
        <f t="shared" ca="1" si="465"/>
        <v>Slope</v>
      </c>
      <c r="EC210" s="51" t="str">
        <f t="shared" ca="1" si="466"/>
        <v>Slope</v>
      </c>
      <c r="EE210" s="52">
        <f t="shared" ca="1" si="467"/>
        <v>0.66727159644658829</v>
      </c>
      <c r="EF210" s="52">
        <f t="shared" ca="1" si="468"/>
        <v>0.61515313251291004</v>
      </c>
      <c r="EG210" s="52">
        <f t="shared" ca="1" si="469"/>
        <v>0.56536590524199559</v>
      </c>
      <c r="EH210" s="52">
        <f t="shared" ca="1" si="470"/>
        <v>0.52408648515437095</v>
      </c>
      <c r="EI210" s="52">
        <f t="shared" ca="1" si="471"/>
        <v>0.49201887795612986</v>
      </c>
      <c r="EJ210" s="52">
        <f t="shared" ca="1" si="472"/>
        <v>0.46476099582615815</v>
      </c>
      <c r="EK210" s="52">
        <f t="shared" ca="1" si="473"/>
        <v>0.44444470295263416</v>
      </c>
      <c r="EL210" s="52">
        <f t="shared" ca="1" si="474"/>
        <v>0.40238758765718308</v>
      </c>
      <c r="EM210" s="52">
        <f t="shared" ca="1" si="475"/>
        <v>0.38505126372852416</v>
      </c>
      <c r="EN210" s="52">
        <f t="shared" ca="1" si="476"/>
        <v>0.39563277385875006</v>
      </c>
      <c r="EO210" s="52">
        <f t="shared" ca="1" si="477"/>
        <v>0.43483009000039885</v>
      </c>
      <c r="EP210" s="52">
        <f t="shared" ca="1" si="478"/>
        <v>0.49599891356058823</v>
      </c>
      <c r="EQ210" s="52">
        <f t="shared" ca="1" si="479"/>
        <v>0.56296016658116987</v>
      </c>
      <c r="ER210" s="52">
        <f t="shared" ca="1" si="480"/>
        <v>0.62966554569427435</v>
      </c>
      <c r="ES210" s="52">
        <f t="shared" ca="1" si="481"/>
        <v>0.68843414647926782</v>
      </c>
      <c r="ET210" s="52">
        <f t="shared" ca="1" si="482"/>
        <v>0.73394925288812451</v>
      </c>
      <c r="EU210" s="52">
        <f t="shared" ca="1" si="483"/>
        <v>0.7668332160039083</v>
      </c>
      <c r="EV210" s="52">
        <f t="shared" ca="1" si="484"/>
        <v>0.79433794765329102</v>
      </c>
      <c r="EW210" s="52">
        <f t="shared" ca="1" si="485"/>
        <v>0.82146330583301341</v>
      </c>
      <c r="EX210" s="52">
        <f t="shared" ca="1" si="486"/>
        <v>0.84736175587597573</v>
      </c>
      <c r="EY210" s="52">
        <f t="shared" ca="1" si="487"/>
        <v>0.87812762305592629</v>
      </c>
      <c r="EZ210" s="52">
        <f t="shared" ca="1" si="488"/>
        <v>0.92001319249597702</v>
      </c>
      <c r="FA210" s="52">
        <f t="shared" ca="1" si="489"/>
        <v>0.96814333585467971</v>
      </c>
      <c r="FB210" s="52">
        <f t="shared" ca="1" si="490"/>
        <v>0.98190790364171776</v>
      </c>
      <c r="FC210" s="52">
        <f t="shared" ca="1" si="491"/>
        <v>0.92809569630304711</v>
      </c>
      <c r="FD210" s="52">
        <f t="shared" ca="1" si="492"/>
        <v>0.87571532195567658</v>
      </c>
      <c r="FE210" s="52">
        <f t="shared" ca="1" si="493"/>
        <v>0.82030253294508371</v>
      </c>
      <c r="FF210" s="52">
        <f t="shared" ca="1" si="494"/>
        <v>0.76736177399347438</v>
      </c>
      <c r="FG210" s="52">
        <f t="shared" ca="1" si="495"/>
        <v>0.72046040376000875</v>
      </c>
      <c r="FH210" s="52">
        <f t="shared" ca="1" si="496"/>
        <v>0.67832959557926997</v>
      </c>
      <c r="FI210" s="52">
        <f t="shared" ca="1" si="497"/>
        <v>0.64139315073301761</v>
      </c>
      <c r="FK210" s="52">
        <f t="shared" ca="1" si="498"/>
        <v>0.98190790364171776</v>
      </c>
      <c r="FL210" s="59">
        <f t="shared" ca="1" si="499"/>
        <v>23</v>
      </c>
      <c r="FM210" s="59" t="str">
        <f t="shared" ca="1" si="500"/>
        <v>Slope</v>
      </c>
      <c r="FN210" s="52">
        <f t="shared" ca="1" si="501"/>
        <v>0.26666666666666672</v>
      </c>
      <c r="FP210" s="52">
        <f t="shared" ca="1" si="502"/>
        <v>0.55575719881552943</v>
      </c>
      <c r="FQ210" s="52">
        <f t="shared" ca="1" si="503"/>
        <v>0.53838437750430335</v>
      </c>
      <c r="FR210" s="52">
        <f t="shared" ca="1" si="504"/>
        <v>0.51067752396955401</v>
      </c>
      <c r="FS210" s="52">
        <f t="shared" ca="1" si="505"/>
        <v>0.4858066061625681</v>
      </c>
      <c r="FT210" s="52">
        <f t="shared" ca="1" si="506"/>
        <v>0.4640062926520433</v>
      </c>
      <c r="FU210" s="52">
        <f t="shared" ca="1" si="507"/>
        <v>0.44380922083094154</v>
      </c>
      <c r="FV210" s="52">
        <f t="shared" ca="1" si="508"/>
        <v>0.42592601209532249</v>
      </c>
      <c r="FW210" s="52">
        <f t="shared" ca="1" si="509"/>
        <v>0.40079586255239436</v>
      </c>
      <c r="FX210" s="52">
        <f t="shared" ca="1" si="510"/>
        <v>0.38390597679839689</v>
      </c>
      <c r="FY210" s="52">
        <f t="shared" ca="1" si="511"/>
        <v>0.37632203573069445</v>
      </c>
      <c r="FZ210" s="52">
        <f t="shared" ca="1" si="512"/>
        <v>0.37827669666679958</v>
      </c>
      <c r="GA210" s="52">
        <f t="shared" ca="1" si="513"/>
        <v>0.38755519340908495</v>
      </c>
      <c r="GB210" s="52">
        <f t="shared" ca="1" si="514"/>
        <v>0.39876449997150104</v>
      </c>
      <c r="GC210" s="52">
        <f t="shared" ca="1" si="515"/>
        <v>0.40988851523142478</v>
      </c>
      <c r="GD210" s="52">
        <f t="shared" ca="1" si="516"/>
        <v>0.41836693771531147</v>
      </c>
      <c r="GE210" s="52">
        <f t="shared" ca="1" si="517"/>
        <v>0.42242752874048595</v>
      </c>
      <c r="GF210" s="52">
        <f t="shared" ca="1" si="518"/>
        <v>0.42227773866796936</v>
      </c>
      <c r="GG210" s="52">
        <f t="shared" ca="1" si="519"/>
        <v>0.42033487143998588</v>
      </c>
      <c r="GH210" s="52">
        <f t="shared" ca="1" si="520"/>
        <v>0.41826554638878222</v>
      </c>
      <c r="GI210" s="52">
        <f t="shared" ca="1" si="521"/>
        <v>0.41578725195865851</v>
      </c>
      <c r="GJ210" s="52">
        <f t="shared" ca="1" si="522"/>
        <v>0.41493142990753096</v>
      </c>
      <c r="GK210" s="52">
        <f t="shared" ca="1" si="523"/>
        <v>0.41778217527643674</v>
      </c>
      <c r="GL210" s="52">
        <f t="shared" ca="1" si="524"/>
        <v>0.42271444528489321</v>
      </c>
      <c r="GM210" s="52">
        <f t="shared" ca="1" si="525"/>
        <v>0.41619152343612814</v>
      </c>
      <c r="GN210" s="52">
        <f t="shared" ca="1" si="526"/>
        <v>0.38714300987879346</v>
      </c>
      <c r="GO210" s="52">
        <f t="shared" ca="1" si="527"/>
        <v>0.35857177398522549</v>
      </c>
      <c r="GP210" s="52">
        <f t="shared" ca="1" si="528"/>
        <v>0.32898973320391672</v>
      </c>
      <c r="GQ210" s="52">
        <f t="shared" ca="1" si="529"/>
        <v>0.30023170244226921</v>
      </c>
      <c r="GR210" s="52">
        <f t="shared" ca="1" si="530"/>
        <v>0.27348680125333624</v>
      </c>
      <c r="GS210" s="52">
        <f t="shared" ca="1" si="531"/>
        <v>0.24833208741531221</v>
      </c>
      <c r="GT210" s="52">
        <f t="shared" ca="1" si="532"/>
        <v>0.22490882802211695</v>
      </c>
      <c r="GV210" s="52">
        <f t="shared" ca="1" si="533"/>
        <v>0.55575719881552943</v>
      </c>
      <c r="GW210" s="59">
        <f t="shared" ca="1" si="534"/>
        <v>0</v>
      </c>
      <c r="GX210" s="52">
        <f t="shared" ca="1" si="535"/>
        <v>0.66727159644658829</v>
      </c>
      <c r="GY210" s="52" t="str">
        <f t="shared" ca="1" si="536"/>
        <v>Slope</v>
      </c>
      <c r="GZ210" s="52">
        <f t="shared" ca="1" si="537"/>
        <v>1</v>
      </c>
      <c r="HB210" s="58">
        <f t="shared" si="538"/>
        <v>5.3821895271539697E-3</v>
      </c>
      <c r="HC210" s="58"/>
      <c r="HE210" s="52">
        <f t="shared" si="539"/>
        <v>0.97335816184058788</v>
      </c>
      <c r="HF210" s="52">
        <f t="shared" si="540"/>
        <v>0</v>
      </c>
      <c r="HH210" s="52">
        <f t="shared" ca="1" si="541"/>
        <v>0.66727159644658829</v>
      </c>
      <c r="HI210" s="52" t="str">
        <f t="shared" ca="1" si="542"/>
        <v>Slope</v>
      </c>
      <c r="HJ210" s="59">
        <f t="shared" ca="1" si="543"/>
        <v>2</v>
      </c>
      <c r="HK210" s="52">
        <f t="shared" ca="1" si="544"/>
        <v>1</v>
      </c>
      <c r="HL210" s="52">
        <f t="shared" si="545"/>
        <v>0</v>
      </c>
      <c r="HM210" s="52">
        <f t="shared" si="546"/>
        <v>20</v>
      </c>
      <c r="HN210" s="52">
        <f t="shared" si="547"/>
        <v>-20</v>
      </c>
      <c r="HP210" s="52">
        <f t="shared" si="550"/>
        <v>5.2611269056796985E-5</v>
      </c>
      <c r="HR210" s="52">
        <f t="shared" si="548"/>
        <v>1.6049007737329148E-4</v>
      </c>
      <c r="HS210">
        <f t="shared" si="549"/>
        <v>2.6241986976060011E-3</v>
      </c>
    </row>
    <row r="211" spans="1:227" x14ac:dyDescent="0.2">
      <c r="A211" s="45">
        <v>173</v>
      </c>
      <c r="B211" s="35">
        <f t="shared" si="391"/>
        <v>1.9907407407407367E-2</v>
      </c>
      <c r="C211" s="28">
        <v>-0.53821895271539699</v>
      </c>
      <c r="D211" s="95">
        <v>0</v>
      </c>
      <c r="E211" s="95">
        <v>999999</v>
      </c>
      <c r="F211" s="37">
        <f t="shared" si="551"/>
        <v>166666.5</v>
      </c>
      <c r="G211" s="38">
        <f t="shared" si="554"/>
        <v>0</v>
      </c>
      <c r="H211" s="102">
        <v>20</v>
      </c>
      <c r="I211" s="102">
        <v>2000</v>
      </c>
      <c r="J211" s="28">
        <v>-1.5938019752502399</v>
      </c>
      <c r="K211" s="126">
        <f t="shared" si="555"/>
        <v>-1.5938019752502398E-2</v>
      </c>
      <c r="L211" s="30">
        <f t="shared" si="552"/>
        <v>-1.5938019752502398E-2</v>
      </c>
      <c r="M211" s="101">
        <f t="shared" si="553"/>
        <v>-0.53821895271539699</v>
      </c>
      <c r="N211" s="103">
        <f t="shared" si="392"/>
        <v>5.2779151126742152E-4</v>
      </c>
      <c r="AD211" s="52">
        <f t="shared" ca="1" si="393"/>
        <v>0.98038748638959949</v>
      </c>
      <c r="AE211" s="52">
        <f t="shared" ca="1" si="393"/>
        <v>1</v>
      </c>
      <c r="AF211" s="52">
        <f t="shared" ca="1" si="393"/>
        <v>0.98199587370258845</v>
      </c>
      <c r="AG211" s="52">
        <f t="shared" ca="1" si="393"/>
        <v>0.93536161774259063</v>
      </c>
      <c r="AH211" s="52">
        <f t="shared" ca="1" si="394"/>
        <v>0.86678924289675241</v>
      </c>
      <c r="AI211" s="52">
        <f t="shared" ca="1" si="394"/>
        <v>0.78192231444211235</v>
      </c>
      <c r="AJ211" s="52">
        <f t="shared" ca="1" si="394"/>
        <v>0.69393918486749762</v>
      </c>
      <c r="AK211" s="52">
        <f t="shared" ca="1" si="394"/>
        <v>0.61136898298450426</v>
      </c>
      <c r="AL211" s="52">
        <f t="shared" ca="1" si="395"/>
        <v>0.53123350507713962</v>
      </c>
      <c r="AM211" s="52">
        <f t="shared" ca="1" si="395"/>
        <v>0.450235827731918</v>
      </c>
      <c r="AN211" s="52">
        <f t="shared" ca="1" si="395"/>
        <v>0.36236268740245747</v>
      </c>
      <c r="AO211" s="52">
        <f t="shared" ca="1" si="395"/>
        <v>0.28294857601577306</v>
      </c>
      <c r="AP211" s="52">
        <f t="shared" ca="1" si="396"/>
        <v>0.22151224174842815</v>
      </c>
      <c r="AQ211" s="52">
        <f t="shared" ca="1" si="396"/>
        <v>0.19080305565047195</v>
      </c>
      <c r="AR211" s="52">
        <f t="shared" ca="1" si="396"/>
        <v>0.18507515884845555</v>
      </c>
      <c r="AS211" s="52">
        <f t="shared" ca="1" si="396"/>
        <v>0.19697025033543741</v>
      </c>
      <c r="AT211" s="52">
        <f t="shared" ca="1" si="387"/>
        <v>0.21597765554001783</v>
      </c>
      <c r="AU211" s="52">
        <f t="shared" ca="1" si="387"/>
        <v>0.23966441869768076</v>
      </c>
      <c r="AV211" s="52">
        <f t="shared" ca="1" si="387"/>
        <v>0.25094615551454591</v>
      </c>
      <c r="AW211" s="52">
        <f t="shared" ca="1" si="387"/>
        <v>0.23954492912258049</v>
      </c>
      <c r="AX211" s="52">
        <f t="shared" ca="1" si="388"/>
        <v>0.18137757540932067</v>
      </c>
      <c r="AY211" s="52">
        <f t="shared" ca="1" si="388"/>
        <v>6.9561384790929742E-2</v>
      </c>
      <c r="AZ211" s="52">
        <f t="shared" ca="1" si="388"/>
        <v>-5.9670360334273531E-2</v>
      </c>
      <c r="BA211" s="52">
        <f t="shared" ca="1" si="388"/>
        <v>-0.1876801612451332</v>
      </c>
      <c r="BB211" s="52">
        <f t="shared" ca="1" si="389"/>
        <v>-0.29605187431524776</v>
      </c>
      <c r="BC211" s="52">
        <f t="shared" ca="1" si="389"/>
        <v>-0.3863637806896244</v>
      </c>
      <c r="BD211" s="52">
        <f t="shared" ca="1" si="389"/>
        <v>-0.45390850271643701</v>
      </c>
      <c r="BE211" s="52">
        <f t="shared" ca="1" si="389"/>
        <v>-0.50848303726018362</v>
      </c>
      <c r="BF211" s="52">
        <f t="shared" ca="1" si="390"/>
        <v>-0.55964088012923552</v>
      </c>
      <c r="BG211" s="52">
        <f t="shared" ca="1" si="390"/>
        <v>-0.61281642223055255</v>
      </c>
      <c r="BH211" s="52">
        <f t="shared" ca="1" si="390"/>
        <v>-0.66652742481168403</v>
      </c>
      <c r="BJ211" s="52">
        <f t="shared" si="397"/>
        <v>-7.9690098762511994E-4</v>
      </c>
      <c r="BK211" s="52">
        <f t="shared" si="398"/>
        <v>4.3482661445159469E-3</v>
      </c>
      <c r="BL211" s="52">
        <f t="shared" si="399"/>
        <v>2.1741330722579736E-4</v>
      </c>
      <c r="BM211" s="52">
        <f t="shared" si="400"/>
        <v>2.1741330722579736E-4</v>
      </c>
      <c r="BN211" s="52">
        <f t="shared" si="401"/>
        <v>0</v>
      </c>
      <c r="BO211" s="52">
        <f t="shared" si="402"/>
        <v>0</v>
      </c>
      <c r="BP211" s="52">
        <f t="shared" si="403"/>
        <v>2.678202484416998E-3</v>
      </c>
      <c r="BQ211" s="52">
        <f t="shared" si="404"/>
        <v>0.05</v>
      </c>
      <c r="BS211" s="52">
        <f t="shared" ca="1" si="405"/>
        <v>0.38503938718068031</v>
      </c>
      <c r="BT211" s="52">
        <f t="shared" ca="1" si="406"/>
        <v>0.43482661445159476</v>
      </c>
      <c r="BU211" s="52">
        <f t="shared" ca="1" si="407"/>
        <v>0.47610603453921946</v>
      </c>
      <c r="BV211" s="52">
        <f t="shared" ca="1" si="408"/>
        <v>0.50817364173746049</v>
      </c>
      <c r="BW211" s="52">
        <f t="shared" ca="1" si="409"/>
        <v>0.5354315238674322</v>
      </c>
      <c r="BX211" s="52">
        <f t="shared" ca="1" si="410"/>
        <v>0.55574781674095619</v>
      </c>
      <c r="BY211" s="52">
        <f t="shared" ca="1" si="411"/>
        <v>0.59780493203640728</v>
      </c>
      <c r="BZ211" s="52">
        <f t="shared" ca="1" si="412"/>
        <v>0.61514125596506619</v>
      </c>
      <c r="CA211" s="52">
        <f t="shared" ca="1" si="413"/>
        <v>0.60455974583484029</v>
      </c>
      <c r="CB211" s="52">
        <f t="shared" ca="1" si="414"/>
        <v>0.5653624296931915</v>
      </c>
      <c r="CC211" s="52">
        <f t="shared" ca="1" si="415"/>
        <v>0.50419360613300213</v>
      </c>
      <c r="CD211" s="52">
        <f t="shared" ca="1" si="416"/>
        <v>0.43723235311242054</v>
      </c>
      <c r="CE211" s="52">
        <f t="shared" ca="1" si="417"/>
        <v>0.37052697399931595</v>
      </c>
      <c r="CF211" s="52">
        <f t="shared" ca="1" si="418"/>
        <v>0.31175837321432254</v>
      </c>
      <c r="CG211" s="52">
        <f t="shared" ca="1" si="419"/>
        <v>0.26624326680546584</v>
      </c>
      <c r="CH211" s="52">
        <f t="shared" ca="1" si="420"/>
        <v>0.23335930368968205</v>
      </c>
      <c r="CI211" s="52">
        <f t="shared" ca="1" si="421"/>
        <v>0.20585457204029939</v>
      </c>
      <c r="CJ211" s="52">
        <f t="shared" ca="1" si="422"/>
        <v>0.17872921386057697</v>
      </c>
      <c r="CK211" s="52">
        <f t="shared" ca="1" si="423"/>
        <v>0.15283076381761465</v>
      </c>
      <c r="CL211" s="52">
        <f t="shared" ca="1" si="424"/>
        <v>0.12206489663766401</v>
      </c>
      <c r="CM211" s="52">
        <f t="shared" ca="1" si="425"/>
        <v>8.0179327197613295E-2</v>
      </c>
      <c r="CN211" s="52">
        <f t="shared" ca="1" si="426"/>
        <v>3.2049183838910658E-2</v>
      </c>
      <c r="CO211" s="52">
        <f t="shared" ca="1" si="427"/>
        <v>-1.7899576664691927E-2</v>
      </c>
      <c r="CP211" s="52">
        <f t="shared" ca="1" si="428"/>
        <v>-7.1711784003362519E-2</v>
      </c>
      <c r="CQ211" s="52">
        <f t="shared" ca="1" si="429"/>
        <v>-0.12409215835073302</v>
      </c>
      <c r="CR211" s="52">
        <f t="shared" ca="1" si="430"/>
        <v>-0.17950494736132599</v>
      </c>
      <c r="CS211" s="52">
        <f t="shared" ca="1" si="431"/>
        <v>-0.23244570631293521</v>
      </c>
      <c r="CT211" s="52">
        <f t="shared" ca="1" si="432"/>
        <v>-0.2793470765464009</v>
      </c>
      <c r="CU211" s="52">
        <f t="shared" ca="1" si="433"/>
        <v>-0.32147788472713967</v>
      </c>
      <c r="CV211" s="52">
        <f t="shared" ca="1" si="434"/>
        <v>-0.35841432957339203</v>
      </c>
      <c r="CW211" s="52">
        <f t="shared" ca="1" si="435"/>
        <v>-0.38761362310258618</v>
      </c>
      <c r="CY211" s="51" t="str">
        <f t="shared" ca="1" si="436"/>
        <v>Slope</v>
      </c>
      <c r="CZ211" s="51" t="str">
        <f t="shared" ca="1" si="437"/>
        <v>Slope</v>
      </c>
      <c r="DA211" s="51" t="str">
        <f t="shared" ca="1" si="438"/>
        <v>Slope</v>
      </c>
      <c r="DB211" s="51" t="str">
        <f t="shared" ca="1" si="439"/>
        <v>Slope</v>
      </c>
      <c r="DC211" s="51" t="str">
        <f t="shared" ca="1" si="440"/>
        <v>Slope</v>
      </c>
      <c r="DD211" s="51" t="str">
        <f t="shared" ca="1" si="441"/>
        <v>Slope</v>
      </c>
      <c r="DE211" s="51" t="str">
        <f t="shared" ca="1" si="442"/>
        <v>Slope</v>
      </c>
      <c r="DF211" s="51" t="str">
        <f t="shared" ca="1" si="443"/>
        <v>Slope</v>
      </c>
      <c r="DG211" s="51" t="str">
        <f t="shared" ca="1" si="444"/>
        <v>Slope</v>
      </c>
      <c r="DH211" s="51" t="str">
        <f t="shared" ca="1" si="445"/>
        <v>Slope</v>
      </c>
      <c r="DI211" s="51" t="str">
        <f t="shared" ca="1" si="446"/>
        <v>Slope</v>
      </c>
      <c r="DJ211" s="51" t="str">
        <f t="shared" ca="1" si="447"/>
        <v>Slope</v>
      </c>
      <c r="DK211" s="51" t="str">
        <f t="shared" ca="1" si="448"/>
        <v>Slope</v>
      </c>
      <c r="DL211" s="51" t="str">
        <f t="shared" ca="1" si="449"/>
        <v>Slope</v>
      </c>
      <c r="DM211" s="51" t="str">
        <f t="shared" ca="1" si="450"/>
        <v>Slope</v>
      </c>
      <c r="DN211" s="51" t="str">
        <f t="shared" ca="1" si="451"/>
        <v>Slope</v>
      </c>
      <c r="DO211" s="51" t="str">
        <f t="shared" ca="1" si="452"/>
        <v>Slope</v>
      </c>
      <c r="DP211" s="51" t="str">
        <f t="shared" ca="1" si="453"/>
        <v>Slope</v>
      </c>
      <c r="DQ211" s="51" t="str">
        <f t="shared" ca="1" si="454"/>
        <v>Slope</v>
      </c>
      <c r="DR211" s="51" t="str">
        <f t="shared" ca="1" si="455"/>
        <v>Slope</v>
      </c>
      <c r="DS211" s="51" t="str">
        <f t="shared" ca="1" si="456"/>
        <v>Slope</v>
      </c>
      <c r="DT211" s="51" t="str">
        <f t="shared" ca="1" si="457"/>
        <v>Slope</v>
      </c>
      <c r="DU211" s="51" t="str">
        <f t="shared" ca="1" si="458"/>
        <v>Slope</v>
      </c>
      <c r="DV211" s="51" t="str">
        <f t="shared" ca="1" si="459"/>
        <v>Slope</v>
      </c>
      <c r="DW211" s="51" t="str">
        <f t="shared" ca="1" si="460"/>
        <v>Slope</v>
      </c>
      <c r="DX211" s="51" t="str">
        <f t="shared" ca="1" si="461"/>
        <v>Slope</v>
      </c>
      <c r="DY211" s="51" t="str">
        <f t="shared" ca="1" si="462"/>
        <v>Slope</v>
      </c>
      <c r="DZ211" s="51" t="str">
        <f t="shared" ca="1" si="463"/>
        <v>Slope</v>
      </c>
      <c r="EA211" s="51" t="str">
        <f t="shared" ca="1" si="464"/>
        <v>Slope</v>
      </c>
      <c r="EB211" s="51" t="str">
        <f t="shared" ca="1" si="465"/>
        <v>Slope</v>
      </c>
      <c r="EC211" s="51" t="str">
        <f t="shared" ca="1" si="466"/>
        <v>Slope</v>
      </c>
      <c r="EE211" s="52">
        <f t="shared" ca="1" si="467"/>
        <v>0.61517802612654549</v>
      </c>
      <c r="EF211" s="52">
        <f t="shared" ca="1" si="468"/>
        <v>0.56539079885563104</v>
      </c>
      <c r="EG211" s="52">
        <f t="shared" ca="1" si="469"/>
        <v>0.52411137876800629</v>
      </c>
      <c r="EH211" s="52">
        <f t="shared" ca="1" si="470"/>
        <v>0.49204377156976531</v>
      </c>
      <c r="EI211" s="52">
        <f t="shared" ca="1" si="471"/>
        <v>0.4647858894397936</v>
      </c>
      <c r="EJ211" s="52">
        <f t="shared" ca="1" si="472"/>
        <v>0.44446959656626961</v>
      </c>
      <c r="EK211" s="52">
        <f t="shared" ca="1" si="473"/>
        <v>0.40241248127081852</v>
      </c>
      <c r="EL211" s="52">
        <f t="shared" ca="1" si="474"/>
        <v>0.38507615734215961</v>
      </c>
      <c r="EM211" s="52">
        <f t="shared" ca="1" si="475"/>
        <v>0.39565766747238551</v>
      </c>
      <c r="EN211" s="52">
        <f t="shared" ca="1" si="476"/>
        <v>0.4348549836140343</v>
      </c>
      <c r="EO211" s="52">
        <f t="shared" ca="1" si="477"/>
        <v>0.49602380717422367</v>
      </c>
      <c r="EP211" s="52">
        <f t="shared" ca="1" si="478"/>
        <v>0.56298506019480521</v>
      </c>
      <c r="EQ211" s="52">
        <f t="shared" ca="1" si="479"/>
        <v>0.62969043930790991</v>
      </c>
      <c r="ER211" s="52">
        <f t="shared" ca="1" si="480"/>
        <v>0.68845904009290326</v>
      </c>
      <c r="ES211" s="52">
        <f t="shared" ca="1" si="481"/>
        <v>0.73397414650175996</v>
      </c>
      <c r="ET211" s="52">
        <f t="shared" ca="1" si="482"/>
        <v>0.76685810961754375</v>
      </c>
      <c r="EU211" s="52">
        <f t="shared" ca="1" si="483"/>
        <v>0.79436284126692636</v>
      </c>
      <c r="EV211" s="52">
        <f t="shared" ca="1" si="484"/>
        <v>0.82148819944664886</v>
      </c>
      <c r="EW211" s="52">
        <f t="shared" ca="1" si="485"/>
        <v>0.84738664948961118</v>
      </c>
      <c r="EX211" s="52">
        <f t="shared" ca="1" si="486"/>
        <v>0.87815251666956184</v>
      </c>
      <c r="EY211" s="52">
        <f t="shared" ca="1" si="487"/>
        <v>0.92003808610961246</v>
      </c>
      <c r="EZ211" s="52">
        <f t="shared" ca="1" si="488"/>
        <v>0.96816822946831516</v>
      </c>
      <c r="FA211" s="52">
        <f t="shared" ca="1" si="489"/>
        <v>0.98188301002808231</v>
      </c>
      <c r="FB211" s="52">
        <f t="shared" ca="1" si="490"/>
        <v>0.92807080268941167</v>
      </c>
      <c r="FC211" s="52">
        <f t="shared" ca="1" si="491"/>
        <v>0.87569042834204114</v>
      </c>
      <c r="FD211" s="52">
        <f t="shared" ca="1" si="492"/>
        <v>0.82027763933144815</v>
      </c>
      <c r="FE211" s="52">
        <f t="shared" ca="1" si="493"/>
        <v>0.76733688037983905</v>
      </c>
      <c r="FF211" s="52">
        <f t="shared" ca="1" si="494"/>
        <v>0.7204355101463733</v>
      </c>
      <c r="FG211" s="52">
        <f t="shared" ca="1" si="495"/>
        <v>0.67830470196563453</v>
      </c>
      <c r="FH211" s="52">
        <f t="shared" ca="1" si="496"/>
        <v>0.64136825711938217</v>
      </c>
      <c r="FI211" s="52">
        <f t="shared" ca="1" si="497"/>
        <v>0.61216896359018802</v>
      </c>
      <c r="FK211" s="52">
        <f t="shared" ca="1" si="498"/>
        <v>0.98188301002808231</v>
      </c>
      <c r="FL211" s="59">
        <f t="shared" ca="1" si="499"/>
        <v>22</v>
      </c>
      <c r="FM211" s="59" t="str">
        <f t="shared" ca="1" si="500"/>
        <v>Slope</v>
      </c>
      <c r="FN211" s="52">
        <f t="shared" ca="1" si="501"/>
        <v>0.30000000000000004</v>
      </c>
      <c r="FP211" s="52">
        <f t="shared" ca="1" si="502"/>
        <v>0.53839267537551516</v>
      </c>
      <c r="FQ211" s="52">
        <f t="shared" ca="1" si="503"/>
        <v>0.52179693295187701</v>
      </c>
      <c r="FR211" s="52">
        <f t="shared" ca="1" si="504"/>
        <v>0.49692601514489093</v>
      </c>
      <c r="FS211" s="52">
        <f t="shared" ca="1" si="505"/>
        <v>0.47512570163436618</v>
      </c>
      <c r="FT211" s="52">
        <f t="shared" ca="1" si="506"/>
        <v>0.45492862981326454</v>
      </c>
      <c r="FU211" s="52">
        <f t="shared" ca="1" si="507"/>
        <v>0.43704542107764538</v>
      </c>
      <c r="FV211" s="52">
        <f t="shared" ca="1" si="508"/>
        <v>0.4119152715347173</v>
      </c>
      <c r="FW211" s="52">
        <f t="shared" ca="1" si="509"/>
        <v>0.39502538578071988</v>
      </c>
      <c r="FX211" s="52">
        <f t="shared" ca="1" si="510"/>
        <v>0.38744144471301734</v>
      </c>
      <c r="FY211" s="52">
        <f t="shared" ca="1" si="511"/>
        <v>0.38939610564912253</v>
      </c>
      <c r="FZ211" s="52">
        <f t="shared" ca="1" si="512"/>
        <v>0.39867460239140784</v>
      </c>
      <c r="GA211" s="52">
        <f t="shared" ca="1" si="513"/>
        <v>0.40988390895382398</v>
      </c>
      <c r="GB211" s="52">
        <f t="shared" ca="1" si="514"/>
        <v>0.42100792421374772</v>
      </c>
      <c r="GC211" s="52">
        <f t="shared" ca="1" si="515"/>
        <v>0.42948634669763441</v>
      </c>
      <c r="GD211" s="52">
        <f t="shared" ca="1" si="516"/>
        <v>0.43354693772280883</v>
      </c>
      <c r="GE211" s="52">
        <f t="shared" ca="1" si="517"/>
        <v>0.4333971476502923</v>
      </c>
      <c r="GF211" s="52">
        <f t="shared" ca="1" si="518"/>
        <v>0.43145428042230871</v>
      </c>
      <c r="GG211" s="52">
        <f t="shared" ca="1" si="519"/>
        <v>0.42938495537110516</v>
      </c>
      <c r="GH211" s="52">
        <f t="shared" ca="1" si="520"/>
        <v>0.42690666094098145</v>
      </c>
      <c r="GI211" s="52">
        <f t="shared" ca="1" si="521"/>
        <v>0.42605083888985396</v>
      </c>
      <c r="GJ211" s="52">
        <f t="shared" ca="1" si="522"/>
        <v>0.42890158425875968</v>
      </c>
      <c r="GK211" s="52">
        <f t="shared" ca="1" si="523"/>
        <v>0.43383385426721616</v>
      </c>
      <c r="GL211" s="52">
        <f t="shared" ca="1" si="524"/>
        <v>0.42729433667602745</v>
      </c>
      <c r="GM211" s="52">
        <f t="shared" ca="1" si="525"/>
        <v>0.39824582311869278</v>
      </c>
      <c r="GN211" s="52">
        <f t="shared" ca="1" si="526"/>
        <v>0.36967458722512481</v>
      </c>
      <c r="GO211" s="52">
        <f t="shared" ca="1" si="527"/>
        <v>0.34009254644381604</v>
      </c>
      <c r="GP211" s="52">
        <f t="shared" ca="1" si="528"/>
        <v>0.31133451568216852</v>
      </c>
      <c r="GQ211" s="52">
        <f t="shared" ca="1" si="529"/>
        <v>0.28458961449323555</v>
      </c>
      <c r="GR211" s="52">
        <f t="shared" ca="1" si="530"/>
        <v>0.25943490065521146</v>
      </c>
      <c r="GS211" s="52">
        <f t="shared" ca="1" si="531"/>
        <v>0.23601164126201626</v>
      </c>
      <c r="GT211" s="52">
        <f t="shared" ca="1" si="532"/>
        <v>0.21516743230784044</v>
      </c>
      <c r="GV211" s="52">
        <f t="shared" ca="1" si="533"/>
        <v>0.53839267537551516</v>
      </c>
      <c r="GW211" s="59">
        <f t="shared" ca="1" si="534"/>
        <v>0</v>
      </c>
      <c r="GX211" s="52">
        <f t="shared" ca="1" si="535"/>
        <v>0.61517802612654549</v>
      </c>
      <c r="GY211" s="52" t="str">
        <f t="shared" ca="1" si="536"/>
        <v>Slope</v>
      </c>
      <c r="GZ211" s="52">
        <f t="shared" ca="1" si="537"/>
        <v>1</v>
      </c>
      <c r="HB211" s="58">
        <f t="shared" si="538"/>
        <v>1.5938019752502398E-2</v>
      </c>
      <c r="HC211" s="58"/>
      <c r="HE211" s="52">
        <f t="shared" si="539"/>
        <v>0.9211068022251131</v>
      </c>
      <c r="HF211" s="52">
        <f t="shared" si="540"/>
        <v>0</v>
      </c>
      <c r="HH211" s="52">
        <f t="shared" ca="1" si="541"/>
        <v>0.61517802612654549</v>
      </c>
      <c r="HI211" s="52" t="str">
        <f t="shared" ca="1" si="542"/>
        <v>Slope</v>
      </c>
      <c r="HJ211" s="59">
        <f t="shared" ca="1" si="543"/>
        <v>2</v>
      </c>
      <c r="HK211" s="52">
        <f t="shared" ca="1" si="544"/>
        <v>1</v>
      </c>
      <c r="HL211" s="52">
        <f t="shared" si="545"/>
        <v>0</v>
      </c>
      <c r="HM211" s="52">
        <f t="shared" si="546"/>
        <v>20</v>
      </c>
      <c r="HN211" s="52">
        <f t="shared" si="547"/>
        <v>-20</v>
      </c>
      <c r="HP211" s="52">
        <f t="shared" si="550"/>
        <v>5.2779151126742152E-4</v>
      </c>
      <c r="HR211" s="52">
        <f t="shared" si="548"/>
        <v>1.6854799398176561E-4</v>
      </c>
      <c r="HS211">
        <f t="shared" si="549"/>
        <v>2.678202484416998E-3</v>
      </c>
    </row>
    <row r="212" spans="1:227" x14ac:dyDescent="0.2">
      <c r="A212" s="45">
        <v>174</v>
      </c>
      <c r="B212" s="35">
        <f t="shared" si="391"/>
        <v>2.0023148148148106E-2</v>
      </c>
      <c r="C212" s="28">
        <v>-1.5938019752502399</v>
      </c>
      <c r="D212" s="95">
        <v>0</v>
      </c>
      <c r="E212" s="95">
        <v>999999</v>
      </c>
      <c r="F212" s="37">
        <f t="shared" si="551"/>
        <v>166666.5</v>
      </c>
      <c r="G212" s="38">
        <f t="shared" si="554"/>
        <v>0</v>
      </c>
      <c r="H212" s="102">
        <v>20</v>
      </c>
      <c r="I212" s="102">
        <v>2000</v>
      </c>
      <c r="J212" s="28">
        <v>-2.6921004056930502</v>
      </c>
      <c r="K212" s="126">
        <f t="shared" si="555"/>
        <v>-2.6921004056930504E-2</v>
      </c>
      <c r="L212" s="30">
        <f t="shared" si="552"/>
        <v>-2.6921004056930504E-2</v>
      </c>
      <c r="M212" s="101">
        <f t="shared" si="553"/>
        <v>-1.5938019752502399</v>
      </c>
      <c r="N212" s="103">
        <f t="shared" si="392"/>
        <v>5.4914921522140512E-4</v>
      </c>
      <c r="AD212" s="52">
        <f t="shared" ca="1" si="393"/>
        <v>0.98199587370258867</v>
      </c>
      <c r="AE212" s="52">
        <f t="shared" ca="1" si="393"/>
        <v>0.99999999999999978</v>
      </c>
      <c r="AF212" s="52">
        <f t="shared" ca="1" si="393"/>
        <v>0.98353633032634313</v>
      </c>
      <c r="AG212" s="52">
        <f t="shared" ca="1" si="393"/>
        <v>0.9392776849606832</v>
      </c>
      <c r="AH212" s="52">
        <f t="shared" ca="1" si="394"/>
        <v>0.87453143042501058</v>
      </c>
      <c r="AI212" s="52">
        <f t="shared" ca="1" si="394"/>
        <v>0.79719435779952519</v>
      </c>
      <c r="AJ212" s="52">
        <f t="shared" ca="1" si="394"/>
        <v>0.72071118554379388</v>
      </c>
      <c r="AK212" s="52">
        <f t="shared" ca="1" si="394"/>
        <v>0.64332306072133694</v>
      </c>
      <c r="AL212" s="52">
        <f t="shared" ca="1" si="395"/>
        <v>0.5630641901107456</v>
      </c>
      <c r="AM212" s="52">
        <f t="shared" ca="1" si="395"/>
        <v>0.47487311719832803</v>
      </c>
      <c r="AN212" s="52">
        <f t="shared" ca="1" si="395"/>
        <v>0.39229053132199354</v>
      </c>
      <c r="AO212" s="52">
        <f t="shared" ca="1" si="395"/>
        <v>0.32552948608415477</v>
      </c>
      <c r="AP212" s="52">
        <f t="shared" ca="1" si="396"/>
        <v>0.28664962046013848</v>
      </c>
      <c r="AQ212" s="52">
        <f t="shared" ca="1" si="396"/>
        <v>0.27025496528572313</v>
      </c>
      <c r="AR212" s="52">
        <f t="shared" ca="1" si="396"/>
        <v>0.27557961683261278</v>
      </c>
      <c r="AS212" s="52">
        <f t="shared" ca="1" si="396"/>
        <v>0.28892142348695027</v>
      </c>
      <c r="AT212" s="52">
        <f t="shared" ca="1" si="387"/>
        <v>0.30316784998022844</v>
      </c>
      <c r="AU212" s="52">
        <f t="shared" ca="1" si="387"/>
        <v>0.29572925388258869</v>
      </c>
      <c r="AV212" s="52">
        <f t="shared" ca="1" si="387"/>
        <v>0.26178695070577929</v>
      </c>
      <c r="AW212" s="52">
        <f t="shared" ca="1" si="387"/>
        <v>0.20292368761612448</v>
      </c>
      <c r="AX212" s="52">
        <f t="shared" ca="1" si="388"/>
        <v>0.10323124217829312</v>
      </c>
      <c r="AY212" s="52">
        <f t="shared" ca="1" si="388"/>
        <v>-2.5879392071634061E-2</v>
      </c>
      <c r="AZ212" s="52">
        <f t="shared" ca="1" si="388"/>
        <v>-0.15141217505540883</v>
      </c>
      <c r="BA212" s="52">
        <f t="shared" ca="1" si="388"/>
        <v>-0.258352584443651</v>
      </c>
      <c r="BB212" s="52">
        <f t="shared" ca="1" si="389"/>
        <v>-0.35067120985541206</v>
      </c>
      <c r="BC212" s="52">
        <f t="shared" ca="1" si="389"/>
        <v>-0.42867471036027199</v>
      </c>
      <c r="BD212" s="52">
        <f t="shared" ca="1" si="389"/>
        <v>-0.48863637293811341</v>
      </c>
      <c r="BE212" s="52">
        <f t="shared" ca="1" si="389"/>
        <v>-0.53835046973521561</v>
      </c>
      <c r="BF212" s="52">
        <f t="shared" ca="1" si="390"/>
        <v>-0.58561426098230451</v>
      </c>
      <c r="BG212" s="52">
        <f t="shared" ca="1" si="390"/>
        <v>-0.63478291802103715</v>
      </c>
      <c r="BH212" s="52">
        <f t="shared" ca="1" si="390"/>
        <v>-0.68516280898793591</v>
      </c>
      <c r="BJ212" s="52">
        <f t="shared" si="397"/>
        <v>-1.3460502028465251E-3</v>
      </c>
      <c r="BK212" s="52">
        <f t="shared" si="398"/>
        <v>4.761060345392195E-3</v>
      </c>
      <c r="BL212" s="52">
        <f t="shared" si="399"/>
        <v>2.3805301726960974E-4</v>
      </c>
      <c r="BM212" s="52">
        <f t="shared" si="400"/>
        <v>2.3805301726960974E-4</v>
      </c>
      <c r="BN212" s="52">
        <f t="shared" si="401"/>
        <v>0</v>
      </c>
      <c r="BO212" s="52">
        <f t="shared" si="402"/>
        <v>0</v>
      </c>
      <c r="BP212" s="52">
        <f t="shared" si="403"/>
        <v>2.7328857257987076E-3</v>
      </c>
      <c r="BQ212" s="52">
        <f t="shared" si="404"/>
        <v>0.05</v>
      </c>
      <c r="BS212" s="52">
        <f t="shared" ca="1" si="405"/>
        <v>0.43482661445159476</v>
      </c>
      <c r="BT212" s="52">
        <f t="shared" ca="1" si="406"/>
        <v>0.47610603453921946</v>
      </c>
      <c r="BU212" s="52">
        <f t="shared" ca="1" si="407"/>
        <v>0.50817364173746049</v>
      </c>
      <c r="BV212" s="52">
        <f t="shared" ca="1" si="408"/>
        <v>0.5354315238674322</v>
      </c>
      <c r="BW212" s="52">
        <f t="shared" ca="1" si="409"/>
        <v>0.55574781674095619</v>
      </c>
      <c r="BX212" s="52">
        <f t="shared" ca="1" si="410"/>
        <v>0.59780493203640728</v>
      </c>
      <c r="BY212" s="52">
        <f t="shared" ca="1" si="411"/>
        <v>0.61514125596506619</v>
      </c>
      <c r="BZ212" s="52">
        <f t="shared" ca="1" si="412"/>
        <v>0.60455974583484029</v>
      </c>
      <c r="CA212" s="52">
        <f t="shared" ca="1" si="413"/>
        <v>0.5653624296931915</v>
      </c>
      <c r="CB212" s="52">
        <f t="shared" ca="1" si="414"/>
        <v>0.50419360613300213</v>
      </c>
      <c r="CC212" s="52">
        <f t="shared" ca="1" si="415"/>
        <v>0.43723235311242054</v>
      </c>
      <c r="CD212" s="52">
        <f t="shared" ca="1" si="416"/>
        <v>0.37052697399931595</v>
      </c>
      <c r="CE212" s="52">
        <f t="shared" ca="1" si="417"/>
        <v>0.31175837321432254</v>
      </c>
      <c r="CF212" s="52">
        <f t="shared" ca="1" si="418"/>
        <v>0.26624326680546584</v>
      </c>
      <c r="CG212" s="52">
        <f t="shared" ca="1" si="419"/>
        <v>0.23335930368968205</v>
      </c>
      <c r="CH212" s="52">
        <f t="shared" ca="1" si="420"/>
        <v>0.20585457204029939</v>
      </c>
      <c r="CI212" s="52">
        <f t="shared" ca="1" si="421"/>
        <v>0.17872921386057697</v>
      </c>
      <c r="CJ212" s="52">
        <f t="shared" ca="1" si="422"/>
        <v>0.15283076381761465</v>
      </c>
      <c r="CK212" s="52">
        <f t="shared" ca="1" si="423"/>
        <v>0.12206489663766401</v>
      </c>
      <c r="CL212" s="52">
        <f t="shared" ca="1" si="424"/>
        <v>8.0179327197613295E-2</v>
      </c>
      <c r="CM212" s="52">
        <f t="shared" ca="1" si="425"/>
        <v>3.2049183838910658E-2</v>
      </c>
      <c r="CN212" s="52">
        <f t="shared" ca="1" si="426"/>
        <v>-1.7899576664691927E-2</v>
      </c>
      <c r="CO212" s="52">
        <f t="shared" ca="1" si="427"/>
        <v>-7.1711784003362519E-2</v>
      </c>
      <c r="CP212" s="52">
        <f t="shared" ca="1" si="428"/>
        <v>-0.12409215835073302</v>
      </c>
      <c r="CQ212" s="52">
        <f t="shared" ca="1" si="429"/>
        <v>-0.17950494736132599</v>
      </c>
      <c r="CR212" s="52">
        <f t="shared" ca="1" si="430"/>
        <v>-0.23244570631293521</v>
      </c>
      <c r="CS212" s="52">
        <f t="shared" ca="1" si="431"/>
        <v>-0.2793470765464009</v>
      </c>
      <c r="CT212" s="52">
        <f t="shared" ca="1" si="432"/>
        <v>-0.32147788472713967</v>
      </c>
      <c r="CU212" s="52">
        <f t="shared" ca="1" si="433"/>
        <v>-0.35841432957339203</v>
      </c>
      <c r="CV212" s="52">
        <f t="shared" ca="1" si="434"/>
        <v>-0.38761362310258618</v>
      </c>
      <c r="CW212" s="52">
        <f t="shared" ca="1" si="435"/>
        <v>-0.4105614805443874</v>
      </c>
      <c r="CY212" s="51" t="str">
        <f t="shared" ca="1" si="436"/>
        <v>Slope</v>
      </c>
      <c r="CZ212" s="51" t="str">
        <f t="shared" ca="1" si="437"/>
        <v>Slope</v>
      </c>
      <c r="DA212" s="51" t="str">
        <f t="shared" ca="1" si="438"/>
        <v>Slope</v>
      </c>
      <c r="DB212" s="51" t="str">
        <f t="shared" ca="1" si="439"/>
        <v>Slope</v>
      </c>
      <c r="DC212" s="51" t="str">
        <f t="shared" ca="1" si="440"/>
        <v>Slope</v>
      </c>
      <c r="DD212" s="51" t="str">
        <f t="shared" ca="1" si="441"/>
        <v>Slope</v>
      </c>
      <c r="DE212" s="51" t="str">
        <f t="shared" ca="1" si="442"/>
        <v>Slope</v>
      </c>
      <c r="DF212" s="51" t="str">
        <f t="shared" ca="1" si="443"/>
        <v>Slope</v>
      </c>
      <c r="DG212" s="51" t="str">
        <f t="shared" ca="1" si="444"/>
        <v>Slope</v>
      </c>
      <c r="DH212" s="51" t="str">
        <f t="shared" ca="1" si="445"/>
        <v>Slope</v>
      </c>
      <c r="DI212" s="51" t="str">
        <f t="shared" ca="1" si="446"/>
        <v>Slope</v>
      </c>
      <c r="DJ212" s="51" t="str">
        <f t="shared" ca="1" si="447"/>
        <v>Slope</v>
      </c>
      <c r="DK212" s="51" t="str">
        <f t="shared" ca="1" si="448"/>
        <v>Slope</v>
      </c>
      <c r="DL212" s="51" t="str">
        <f t="shared" ca="1" si="449"/>
        <v>Slope</v>
      </c>
      <c r="DM212" s="51" t="str">
        <f t="shared" ca="1" si="450"/>
        <v>Slope</v>
      </c>
      <c r="DN212" s="51" t="str">
        <f t="shared" ca="1" si="451"/>
        <v>Slope</v>
      </c>
      <c r="DO212" s="51" t="str">
        <f t="shared" ca="1" si="452"/>
        <v>Slope</v>
      </c>
      <c r="DP212" s="51" t="str">
        <f t="shared" ca="1" si="453"/>
        <v>Slope</v>
      </c>
      <c r="DQ212" s="51" t="str">
        <f t="shared" ca="1" si="454"/>
        <v>Slope</v>
      </c>
      <c r="DR212" s="51" t="str">
        <f t="shared" ca="1" si="455"/>
        <v>Slope</v>
      </c>
      <c r="DS212" s="51" t="str">
        <f t="shared" ca="1" si="456"/>
        <v>Slope</v>
      </c>
      <c r="DT212" s="51" t="str">
        <f t="shared" ca="1" si="457"/>
        <v>Slope</v>
      </c>
      <c r="DU212" s="51" t="str">
        <f t="shared" ca="1" si="458"/>
        <v>Slope</v>
      </c>
      <c r="DV212" s="51" t="str">
        <f t="shared" ca="1" si="459"/>
        <v>Slope</v>
      </c>
      <c r="DW212" s="51" t="str">
        <f t="shared" ca="1" si="460"/>
        <v>Slope</v>
      </c>
      <c r="DX212" s="51" t="str">
        <f t="shared" ca="1" si="461"/>
        <v>Slope</v>
      </c>
      <c r="DY212" s="51" t="str">
        <f t="shared" ca="1" si="462"/>
        <v>Slope</v>
      </c>
      <c r="DZ212" s="51" t="str">
        <f t="shared" ca="1" si="463"/>
        <v>Slope</v>
      </c>
      <c r="EA212" s="51" t="str">
        <f t="shared" ca="1" si="464"/>
        <v>Slope</v>
      </c>
      <c r="EB212" s="51" t="str">
        <f t="shared" ca="1" si="465"/>
        <v>Slope</v>
      </c>
      <c r="EC212" s="51" t="str">
        <f t="shared" ca="1" si="466"/>
        <v>Slope</v>
      </c>
      <c r="EE212" s="52">
        <f t="shared" ca="1" si="467"/>
        <v>0.56541143856567477</v>
      </c>
      <c r="EF212" s="52">
        <f t="shared" ca="1" si="468"/>
        <v>0.52413201847805013</v>
      </c>
      <c r="EG212" s="52">
        <f t="shared" ca="1" si="469"/>
        <v>0.49206441127980916</v>
      </c>
      <c r="EH212" s="52">
        <f t="shared" ca="1" si="470"/>
        <v>0.46480652914983744</v>
      </c>
      <c r="EI212" s="52">
        <f t="shared" ca="1" si="471"/>
        <v>0.44449023627631346</v>
      </c>
      <c r="EJ212" s="52">
        <f t="shared" ca="1" si="472"/>
        <v>0.40243312098086237</v>
      </c>
      <c r="EK212" s="52">
        <f t="shared" ca="1" si="473"/>
        <v>0.38509679705220345</v>
      </c>
      <c r="EL212" s="52">
        <f t="shared" ca="1" si="474"/>
        <v>0.39567830718242936</v>
      </c>
      <c r="EM212" s="52">
        <f t="shared" ca="1" si="475"/>
        <v>0.43487562332407814</v>
      </c>
      <c r="EN212" s="52">
        <f t="shared" ca="1" si="476"/>
        <v>0.49604444688426752</v>
      </c>
      <c r="EO212" s="52">
        <f t="shared" ca="1" si="477"/>
        <v>0.56300569990484906</v>
      </c>
      <c r="EP212" s="52">
        <f t="shared" ca="1" si="478"/>
        <v>0.62971107901795365</v>
      </c>
      <c r="EQ212" s="52">
        <f t="shared" ca="1" si="479"/>
        <v>0.68847967980294711</v>
      </c>
      <c r="ER212" s="52">
        <f t="shared" ca="1" si="480"/>
        <v>0.7339947862118037</v>
      </c>
      <c r="ES212" s="52">
        <f t="shared" ca="1" si="481"/>
        <v>0.76687874932758759</v>
      </c>
      <c r="ET212" s="52">
        <f t="shared" ca="1" si="482"/>
        <v>0.7943834809769702</v>
      </c>
      <c r="EU212" s="52">
        <f t="shared" ca="1" si="483"/>
        <v>0.82150883915669271</v>
      </c>
      <c r="EV212" s="52">
        <f t="shared" ca="1" si="484"/>
        <v>0.84740728919965491</v>
      </c>
      <c r="EW212" s="52">
        <f t="shared" ca="1" si="485"/>
        <v>0.87817315637960558</v>
      </c>
      <c r="EX212" s="52">
        <f t="shared" ca="1" si="486"/>
        <v>0.92005872581965631</v>
      </c>
      <c r="EY212" s="52">
        <f t="shared" ca="1" si="487"/>
        <v>0.968188869178359</v>
      </c>
      <c r="EZ212" s="52">
        <f t="shared" ca="1" si="488"/>
        <v>0.98186237031803847</v>
      </c>
      <c r="FA212" s="52">
        <f t="shared" ca="1" si="489"/>
        <v>0.92805016297936782</v>
      </c>
      <c r="FB212" s="52">
        <f t="shared" ca="1" si="490"/>
        <v>0.8756697886319974</v>
      </c>
      <c r="FC212" s="52">
        <f t="shared" ca="1" si="491"/>
        <v>0.82025699962140441</v>
      </c>
      <c r="FD212" s="52">
        <f t="shared" ca="1" si="492"/>
        <v>0.7673162406697952</v>
      </c>
      <c r="FE212" s="52">
        <f t="shared" ca="1" si="493"/>
        <v>0.72041487043632957</v>
      </c>
      <c r="FF212" s="52">
        <f t="shared" ca="1" si="494"/>
        <v>0.67828406225559079</v>
      </c>
      <c r="FG212" s="52">
        <f t="shared" ca="1" si="495"/>
        <v>0.64134761740933843</v>
      </c>
      <c r="FH212" s="52">
        <f t="shared" ca="1" si="496"/>
        <v>0.61214832388014417</v>
      </c>
      <c r="FI212" s="52">
        <f t="shared" ca="1" si="497"/>
        <v>0.58920046643834301</v>
      </c>
      <c r="FK212" s="52">
        <f t="shared" ca="1" si="498"/>
        <v>0.98186237031803847</v>
      </c>
      <c r="FL212" s="59">
        <f t="shared" ca="1" si="499"/>
        <v>21</v>
      </c>
      <c r="FM212" s="59" t="str">
        <f t="shared" ca="1" si="500"/>
        <v>Slope</v>
      </c>
      <c r="FN212" s="52">
        <f t="shared" ca="1" si="501"/>
        <v>0.33333333333333337</v>
      </c>
      <c r="FP212" s="52">
        <f t="shared" ca="1" si="502"/>
        <v>0.52180381285522492</v>
      </c>
      <c r="FQ212" s="52">
        <f t="shared" ca="1" si="503"/>
        <v>0.50804400615935008</v>
      </c>
      <c r="FR212" s="52">
        <f t="shared" ca="1" si="504"/>
        <v>0.48624369264882522</v>
      </c>
      <c r="FS212" s="52">
        <f t="shared" ca="1" si="505"/>
        <v>0.46604662082772358</v>
      </c>
      <c r="FT212" s="52">
        <f t="shared" ca="1" si="506"/>
        <v>0.44816341209210447</v>
      </c>
      <c r="FU212" s="52">
        <f t="shared" ca="1" si="507"/>
        <v>0.42303326254917628</v>
      </c>
      <c r="FV212" s="52">
        <f t="shared" ca="1" si="508"/>
        <v>0.40614337679517892</v>
      </c>
      <c r="FW212" s="52">
        <f t="shared" ca="1" si="509"/>
        <v>0.39855943572747643</v>
      </c>
      <c r="FX212" s="52">
        <f t="shared" ca="1" si="510"/>
        <v>0.40051409666358156</v>
      </c>
      <c r="FY212" s="52">
        <f t="shared" ca="1" si="511"/>
        <v>0.40979259340586693</v>
      </c>
      <c r="FZ212" s="52">
        <f t="shared" ca="1" si="512"/>
        <v>0.42100189996828297</v>
      </c>
      <c r="GA212" s="52">
        <f t="shared" ca="1" si="513"/>
        <v>0.43212591522820676</v>
      </c>
      <c r="GB212" s="52">
        <f t="shared" ca="1" si="514"/>
        <v>0.44060433771209345</v>
      </c>
      <c r="GC212" s="52">
        <f t="shared" ca="1" si="515"/>
        <v>0.44466492873726787</v>
      </c>
      <c r="GD212" s="52">
        <f t="shared" ca="1" si="516"/>
        <v>0.4445151386647514</v>
      </c>
      <c r="GE212" s="52">
        <f t="shared" ca="1" si="517"/>
        <v>0.44257227143676781</v>
      </c>
      <c r="GF212" s="52">
        <f t="shared" ca="1" si="518"/>
        <v>0.4405029463855642</v>
      </c>
      <c r="GG212" s="52">
        <f t="shared" ca="1" si="519"/>
        <v>0.43802465195544049</v>
      </c>
      <c r="GH212" s="52">
        <f t="shared" ca="1" si="520"/>
        <v>0.43716882990431294</v>
      </c>
      <c r="GI212" s="52">
        <f t="shared" ca="1" si="521"/>
        <v>0.44001957527321878</v>
      </c>
      <c r="GJ212" s="52">
        <f t="shared" ca="1" si="522"/>
        <v>0.4449518452816752</v>
      </c>
      <c r="GK212" s="52">
        <f t="shared" ca="1" si="523"/>
        <v>0.43839856788379056</v>
      </c>
      <c r="GL212" s="52">
        <f t="shared" ca="1" si="524"/>
        <v>0.40935005432645588</v>
      </c>
      <c r="GM212" s="52">
        <f t="shared" ca="1" si="525"/>
        <v>0.38077881843288802</v>
      </c>
      <c r="GN212" s="52">
        <f t="shared" ca="1" si="526"/>
        <v>0.3511967776515792</v>
      </c>
      <c r="GO212" s="52">
        <f t="shared" ca="1" si="527"/>
        <v>0.32243874688993168</v>
      </c>
      <c r="GP212" s="52">
        <f t="shared" ca="1" si="528"/>
        <v>0.29569384570099871</v>
      </c>
      <c r="GQ212" s="52">
        <f t="shared" ca="1" si="529"/>
        <v>0.27053913186297468</v>
      </c>
      <c r="GR212" s="52">
        <f t="shared" ca="1" si="530"/>
        <v>0.24711587246977945</v>
      </c>
      <c r="GS212" s="52">
        <f t="shared" ca="1" si="531"/>
        <v>0.2262716635156036</v>
      </c>
      <c r="GT212" s="52">
        <f t="shared" ca="1" si="532"/>
        <v>0.20751126659055877</v>
      </c>
      <c r="GV212" s="52">
        <f t="shared" ca="1" si="533"/>
        <v>0.52180381285522492</v>
      </c>
      <c r="GW212" s="59">
        <f t="shared" ca="1" si="534"/>
        <v>0</v>
      </c>
      <c r="GX212" s="52">
        <f t="shared" ca="1" si="535"/>
        <v>0.56541143856567477</v>
      </c>
      <c r="GY212" s="52" t="str">
        <f t="shared" ca="1" si="536"/>
        <v>Slope</v>
      </c>
      <c r="GZ212" s="52">
        <f t="shared" ca="1" si="537"/>
        <v>1</v>
      </c>
      <c r="HB212" s="58">
        <f t="shared" si="538"/>
        <v>2.6921004056930504E-2</v>
      </c>
      <c r="HC212" s="58"/>
      <c r="HE212" s="52">
        <f t="shared" si="539"/>
        <v>0.86674102991819402</v>
      </c>
      <c r="HF212" s="52">
        <f t="shared" si="540"/>
        <v>0</v>
      </c>
      <c r="HH212" s="52">
        <f t="shared" ca="1" si="541"/>
        <v>0.56541143856567477</v>
      </c>
      <c r="HI212" s="52" t="str">
        <f t="shared" ca="1" si="542"/>
        <v>Slope</v>
      </c>
      <c r="HJ212" s="59">
        <f t="shared" ca="1" si="543"/>
        <v>2</v>
      </c>
      <c r="HK212" s="52">
        <f t="shared" ca="1" si="544"/>
        <v>1</v>
      </c>
      <c r="HL212" s="52">
        <f t="shared" si="545"/>
        <v>0</v>
      </c>
      <c r="HM212" s="52">
        <f t="shared" si="546"/>
        <v>20</v>
      </c>
      <c r="HN212" s="52">
        <f t="shared" si="547"/>
        <v>-20</v>
      </c>
      <c r="HP212" s="52">
        <f t="shared" si="550"/>
        <v>5.4914921522140512E-4</v>
      </c>
      <c r="HR212" s="52">
        <f t="shared" si="548"/>
        <v>1.7513027351371009E-4</v>
      </c>
      <c r="HS212">
        <f t="shared" si="549"/>
        <v>2.7328857257987076E-3</v>
      </c>
    </row>
    <row r="213" spans="1:227" x14ac:dyDescent="0.2">
      <c r="A213" s="45">
        <v>175</v>
      </c>
      <c r="B213" s="35">
        <f t="shared" si="391"/>
        <v>2.0138888888888845E-2</v>
      </c>
      <c r="C213" s="28">
        <v>-2.6921004056930502</v>
      </c>
      <c r="D213" s="95">
        <v>0</v>
      </c>
      <c r="E213" s="95">
        <v>999999</v>
      </c>
      <c r="F213" s="37">
        <f t="shared" si="551"/>
        <v>166666.5</v>
      </c>
      <c r="G213" s="38">
        <f t="shared" si="554"/>
        <v>0</v>
      </c>
      <c r="H213" s="102">
        <v>20</v>
      </c>
      <c r="I213" s="102">
        <v>2000</v>
      </c>
      <c r="J213" s="28">
        <v>-3.0390000343322798</v>
      </c>
      <c r="K213" s="126">
        <f t="shared" si="555"/>
        <v>-3.0390000343322798E-2</v>
      </c>
      <c r="L213" s="30">
        <f t="shared" si="552"/>
        <v>-3.0390000343322798E-2</v>
      </c>
      <c r="M213" s="101">
        <f t="shared" si="553"/>
        <v>-2.6921004056930502</v>
      </c>
      <c r="N213" s="103">
        <f t="shared" si="392"/>
        <v>1.7344981431961478E-4</v>
      </c>
      <c r="AD213" s="52">
        <f t="shared" ca="1" si="393"/>
        <v>0.98353633032634313</v>
      </c>
      <c r="AE213" s="52">
        <f t="shared" ca="1" si="393"/>
        <v>1</v>
      </c>
      <c r="AF213" s="52">
        <f t="shared" ca="1" si="393"/>
        <v>0.98419504378299671</v>
      </c>
      <c r="AG213" s="52">
        <f t="shared" ca="1" si="393"/>
        <v>0.94195658920359093</v>
      </c>
      <c r="AH213" s="52">
        <f t="shared" ca="1" si="394"/>
        <v>0.87808367188697045</v>
      </c>
      <c r="AI213" s="52">
        <f t="shared" ca="1" si="394"/>
        <v>0.81246876646042276</v>
      </c>
      <c r="AJ213" s="52">
        <f t="shared" ca="1" si="394"/>
        <v>0.74195397769156346</v>
      </c>
      <c r="AK213" s="52">
        <f t="shared" ca="1" si="394"/>
        <v>0.66514773885310441</v>
      </c>
      <c r="AL213" s="52">
        <f t="shared" ca="1" si="395"/>
        <v>0.57821433015635826</v>
      </c>
      <c r="AM213" s="52">
        <f t="shared" ca="1" si="395"/>
        <v>0.49485471839674561</v>
      </c>
      <c r="AN213" s="52">
        <f t="shared" ca="1" si="395"/>
        <v>0.42411431608924527</v>
      </c>
      <c r="AO213" s="52">
        <f t="shared" ca="1" si="395"/>
        <v>0.37806950260283217</v>
      </c>
      <c r="AP213" s="52">
        <f t="shared" ca="1" si="396"/>
        <v>0.35062041791059373</v>
      </c>
      <c r="AQ213" s="52">
        <f t="shared" ca="1" si="396"/>
        <v>0.34190754823310399</v>
      </c>
      <c r="AR213" s="52">
        <f t="shared" ca="1" si="396"/>
        <v>0.34773545452932653</v>
      </c>
      <c r="AS213" s="52">
        <f t="shared" ca="1" si="396"/>
        <v>0.35691154000228925</v>
      </c>
      <c r="AT213" s="52">
        <f t="shared" ca="1" si="387"/>
        <v>0.34311249117864734</v>
      </c>
      <c r="AU213" s="52">
        <f t="shared" ca="1" si="387"/>
        <v>0.29365812973493405</v>
      </c>
      <c r="AV213" s="52">
        <f t="shared" ca="1" si="387"/>
        <v>0.21327972663176192</v>
      </c>
      <c r="AW213" s="52">
        <f t="shared" ca="1" si="387"/>
        <v>0.11580540008998867</v>
      </c>
      <c r="AX213" s="52">
        <f t="shared" ca="1" si="388"/>
        <v>1.8180405851696087E-3</v>
      </c>
      <c r="AY213" s="52">
        <f t="shared" ca="1" si="388"/>
        <v>-0.1204184783747895</v>
      </c>
      <c r="AZ213" s="52">
        <f t="shared" ca="1" si="388"/>
        <v>-0.22261356286501896</v>
      </c>
      <c r="BA213" s="52">
        <f t="shared" ca="1" si="388"/>
        <v>-0.31308095683955317</v>
      </c>
      <c r="BB213" s="52">
        <f t="shared" ca="1" si="389"/>
        <v>-0.39205923328947967</v>
      </c>
      <c r="BC213" s="52">
        <f t="shared" ca="1" si="389"/>
        <v>-0.46091325183473125</v>
      </c>
      <c r="BD213" s="52">
        <f t="shared" ca="1" si="389"/>
        <v>-0.51530941458934276</v>
      </c>
      <c r="BE213" s="52">
        <f t="shared" ca="1" si="389"/>
        <v>-0.56101035208626382</v>
      </c>
      <c r="BF213" s="52">
        <f t="shared" ca="1" si="390"/>
        <v>-0.60441491838299088</v>
      </c>
      <c r="BG213" s="52">
        <f t="shared" ca="1" si="390"/>
        <v>-0.6502517561221054</v>
      </c>
      <c r="BH213" s="52">
        <f t="shared" ca="1" si="390"/>
        <v>-0.69789051874765773</v>
      </c>
      <c r="BJ213" s="52">
        <f t="shared" si="397"/>
        <v>-1.5195000171661398E-3</v>
      </c>
      <c r="BK213" s="52">
        <f t="shared" si="398"/>
        <v>5.0817364173746053E-3</v>
      </c>
      <c r="BL213" s="52">
        <f t="shared" si="399"/>
        <v>2.5408682086873019E-4</v>
      </c>
      <c r="BM213" s="52">
        <f t="shared" si="400"/>
        <v>2.5408682086873019E-4</v>
      </c>
      <c r="BN213" s="52">
        <f t="shared" si="401"/>
        <v>0</v>
      </c>
      <c r="BO213" s="52">
        <f t="shared" si="402"/>
        <v>0</v>
      </c>
      <c r="BP213" s="52">
        <f t="shared" si="403"/>
        <v>2.7831248277945869E-3</v>
      </c>
      <c r="BQ213" s="52">
        <f t="shared" si="404"/>
        <v>0.05</v>
      </c>
      <c r="BS213" s="52">
        <f t="shared" ca="1" si="405"/>
        <v>0.47610603453921946</v>
      </c>
      <c r="BT213" s="52">
        <f t="shared" ca="1" si="406"/>
        <v>0.50817364173746049</v>
      </c>
      <c r="BU213" s="52">
        <f t="shared" ca="1" si="407"/>
        <v>0.5354315238674322</v>
      </c>
      <c r="BV213" s="52">
        <f t="shared" ca="1" si="408"/>
        <v>0.55574781674095619</v>
      </c>
      <c r="BW213" s="52">
        <f t="shared" ca="1" si="409"/>
        <v>0.59780493203640728</v>
      </c>
      <c r="BX213" s="52">
        <f t="shared" ca="1" si="410"/>
        <v>0.61514125596506619</v>
      </c>
      <c r="BY213" s="52">
        <f t="shared" ca="1" si="411"/>
        <v>0.60455974583484029</v>
      </c>
      <c r="BZ213" s="52">
        <f t="shared" ca="1" si="412"/>
        <v>0.5653624296931915</v>
      </c>
      <c r="CA213" s="52">
        <f t="shared" ca="1" si="413"/>
        <v>0.50419360613300213</v>
      </c>
      <c r="CB213" s="52">
        <f t="shared" ca="1" si="414"/>
        <v>0.43723235311242054</v>
      </c>
      <c r="CC213" s="52">
        <f t="shared" ca="1" si="415"/>
        <v>0.37052697399931595</v>
      </c>
      <c r="CD213" s="52">
        <f t="shared" ca="1" si="416"/>
        <v>0.31175837321432254</v>
      </c>
      <c r="CE213" s="52">
        <f t="shared" ca="1" si="417"/>
        <v>0.26624326680546584</v>
      </c>
      <c r="CF213" s="52">
        <f t="shared" ca="1" si="418"/>
        <v>0.23335930368968205</v>
      </c>
      <c r="CG213" s="52">
        <f t="shared" ca="1" si="419"/>
        <v>0.20585457204029939</v>
      </c>
      <c r="CH213" s="52">
        <f t="shared" ca="1" si="420"/>
        <v>0.17872921386057697</v>
      </c>
      <c r="CI213" s="52">
        <f t="shared" ca="1" si="421"/>
        <v>0.15283076381761465</v>
      </c>
      <c r="CJ213" s="52">
        <f t="shared" ca="1" si="422"/>
        <v>0.12206489663766401</v>
      </c>
      <c r="CK213" s="52">
        <f t="shared" ca="1" si="423"/>
        <v>8.0179327197613295E-2</v>
      </c>
      <c r="CL213" s="52">
        <f t="shared" ca="1" si="424"/>
        <v>3.2049183838910658E-2</v>
      </c>
      <c r="CM213" s="52">
        <f t="shared" ca="1" si="425"/>
        <v>-1.7899576664691927E-2</v>
      </c>
      <c r="CN213" s="52">
        <f t="shared" ca="1" si="426"/>
        <v>-7.1711784003362519E-2</v>
      </c>
      <c r="CO213" s="52">
        <f t="shared" ca="1" si="427"/>
        <v>-0.12409215835073302</v>
      </c>
      <c r="CP213" s="52">
        <f t="shared" ca="1" si="428"/>
        <v>-0.17950494736132599</v>
      </c>
      <c r="CQ213" s="52">
        <f t="shared" ca="1" si="429"/>
        <v>-0.23244570631293521</v>
      </c>
      <c r="CR213" s="52">
        <f t="shared" ca="1" si="430"/>
        <v>-0.2793470765464009</v>
      </c>
      <c r="CS213" s="52">
        <f t="shared" ca="1" si="431"/>
        <v>-0.32147788472713967</v>
      </c>
      <c r="CT213" s="52">
        <f t="shared" ca="1" si="432"/>
        <v>-0.35841432957339203</v>
      </c>
      <c r="CU213" s="52">
        <f t="shared" ca="1" si="433"/>
        <v>-0.38761362310258618</v>
      </c>
      <c r="CV213" s="52">
        <f t="shared" ca="1" si="434"/>
        <v>-0.4105614805443874</v>
      </c>
      <c r="CW213" s="52">
        <f t="shared" ca="1" si="435"/>
        <v>-0.42842258843443093</v>
      </c>
      <c r="CY213" s="51" t="str">
        <f t="shared" ca="1" si="436"/>
        <v>Slope</v>
      </c>
      <c r="CZ213" s="51" t="str">
        <f t="shared" ca="1" si="437"/>
        <v>Slope</v>
      </c>
      <c r="DA213" s="51" t="str">
        <f t="shared" ca="1" si="438"/>
        <v>Slope</v>
      </c>
      <c r="DB213" s="51" t="str">
        <f t="shared" ca="1" si="439"/>
        <v>Slope</v>
      </c>
      <c r="DC213" s="51" t="str">
        <f t="shared" ca="1" si="440"/>
        <v>Slope</v>
      </c>
      <c r="DD213" s="51" t="str">
        <f t="shared" ca="1" si="441"/>
        <v>Slope</v>
      </c>
      <c r="DE213" s="51" t="str">
        <f t="shared" ca="1" si="442"/>
        <v>Slope</v>
      </c>
      <c r="DF213" s="51" t="str">
        <f t="shared" ca="1" si="443"/>
        <v>Slope</v>
      </c>
      <c r="DG213" s="51" t="str">
        <f t="shared" ca="1" si="444"/>
        <v>Slope</v>
      </c>
      <c r="DH213" s="51" t="str">
        <f t="shared" ca="1" si="445"/>
        <v>Slope</v>
      </c>
      <c r="DI213" s="51" t="str">
        <f t="shared" ca="1" si="446"/>
        <v>Slope</v>
      </c>
      <c r="DJ213" s="51" t="str">
        <f t="shared" ca="1" si="447"/>
        <v>Slope</v>
      </c>
      <c r="DK213" s="51" t="str">
        <f t="shared" ca="1" si="448"/>
        <v>Slope</v>
      </c>
      <c r="DL213" s="51" t="str">
        <f t="shared" ca="1" si="449"/>
        <v>Slope</v>
      </c>
      <c r="DM213" s="51" t="str">
        <f t="shared" ca="1" si="450"/>
        <v>Slope</v>
      </c>
      <c r="DN213" s="51" t="str">
        <f t="shared" ca="1" si="451"/>
        <v>Slope</v>
      </c>
      <c r="DO213" s="51" t="str">
        <f t="shared" ca="1" si="452"/>
        <v>Slope</v>
      </c>
      <c r="DP213" s="51" t="str">
        <f t="shared" ca="1" si="453"/>
        <v>Slope</v>
      </c>
      <c r="DQ213" s="51" t="str">
        <f t="shared" ca="1" si="454"/>
        <v>Slope</v>
      </c>
      <c r="DR213" s="51" t="str">
        <f t="shared" ca="1" si="455"/>
        <v>Slope</v>
      </c>
      <c r="DS213" s="51" t="str">
        <f t="shared" ca="1" si="456"/>
        <v>Slope</v>
      </c>
      <c r="DT213" s="51" t="str">
        <f t="shared" ca="1" si="457"/>
        <v>Slope</v>
      </c>
      <c r="DU213" s="51" t="str">
        <f t="shared" ca="1" si="458"/>
        <v>Slope</v>
      </c>
      <c r="DV213" s="51" t="str">
        <f t="shared" ca="1" si="459"/>
        <v>Slope</v>
      </c>
      <c r="DW213" s="51" t="str">
        <f t="shared" ca="1" si="460"/>
        <v>Slope</v>
      </c>
      <c r="DX213" s="51" t="str">
        <f t="shared" ca="1" si="461"/>
        <v>Slope</v>
      </c>
      <c r="DY213" s="51" t="str">
        <f t="shared" ca="1" si="462"/>
        <v>Slope</v>
      </c>
      <c r="DZ213" s="51" t="str">
        <f t="shared" ca="1" si="463"/>
        <v>Slope</v>
      </c>
      <c r="EA213" s="51" t="str">
        <f t="shared" ca="1" si="464"/>
        <v>Slope</v>
      </c>
      <c r="EB213" s="51" t="str">
        <f t="shared" ca="1" si="465"/>
        <v>Slope</v>
      </c>
      <c r="EC213" s="51" t="str">
        <f t="shared" ca="1" si="466"/>
        <v>Slope</v>
      </c>
      <c r="EE213" s="52">
        <f t="shared" ca="1" si="467"/>
        <v>0.52414805228164929</v>
      </c>
      <c r="EF213" s="52">
        <f t="shared" ca="1" si="468"/>
        <v>0.4920804450834082</v>
      </c>
      <c r="EG213" s="52">
        <f t="shared" ca="1" si="469"/>
        <v>0.46482256295343649</v>
      </c>
      <c r="EH213" s="52">
        <f t="shared" ca="1" si="470"/>
        <v>0.4445062700799125</v>
      </c>
      <c r="EI213" s="52">
        <f t="shared" ca="1" si="471"/>
        <v>0.40244915478446142</v>
      </c>
      <c r="EJ213" s="52">
        <f t="shared" ca="1" si="472"/>
        <v>0.3851128308558025</v>
      </c>
      <c r="EK213" s="52">
        <f t="shared" ca="1" si="473"/>
        <v>0.3956943409860284</v>
      </c>
      <c r="EL213" s="52">
        <f t="shared" ca="1" si="474"/>
        <v>0.43489165712767719</v>
      </c>
      <c r="EM213" s="52">
        <f t="shared" ca="1" si="475"/>
        <v>0.49606048068786657</v>
      </c>
      <c r="EN213" s="52">
        <f t="shared" ca="1" si="476"/>
        <v>0.56302173370844821</v>
      </c>
      <c r="EO213" s="52">
        <f t="shared" ca="1" si="477"/>
        <v>0.6297271128215528</v>
      </c>
      <c r="EP213" s="52">
        <f t="shared" ca="1" si="478"/>
        <v>0.68849571360654616</v>
      </c>
      <c r="EQ213" s="52">
        <f t="shared" ca="1" si="479"/>
        <v>0.73401082001540296</v>
      </c>
      <c r="ER213" s="52">
        <f t="shared" ca="1" si="480"/>
        <v>0.76689478313118664</v>
      </c>
      <c r="ES213" s="52">
        <f t="shared" ca="1" si="481"/>
        <v>0.79439951478056936</v>
      </c>
      <c r="ET213" s="52">
        <f t="shared" ca="1" si="482"/>
        <v>0.82152487296029175</v>
      </c>
      <c r="EU213" s="52">
        <f t="shared" ca="1" si="483"/>
        <v>0.84742332300325407</v>
      </c>
      <c r="EV213" s="52">
        <f t="shared" ca="1" si="484"/>
        <v>0.87818919018320474</v>
      </c>
      <c r="EW213" s="52">
        <f t="shared" ca="1" si="485"/>
        <v>0.92007475962325547</v>
      </c>
      <c r="EX213" s="52">
        <f t="shared" ca="1" si="486"/>
        <v>0.96820490298195805</v>
      </c>
      <c r="EY213" s="52">
        <f t="shared" ca="1" si="487"/>
        <v>0.98184633651443931</v>
      </c>
      <c r="EZ213" s="52">
        <f t="shared" ca="1" si="488"/>
        <v>0.92803412917576877</v>
      </c>
      <c r="FA213" s="52">
        <f t="shared" ca="1" si="489"/>
        <v>0.87565375482839825</v>
      </c>
      <c r="FB213" s="52">
        <f t="shared" ca="1" si="490"/>
        <v>0.82024096581780526</v>
      </c>
      <c r="FC213" s="52">
        <f t="shared" ca="1" si="491"/>
        <v>0.76730020686619604</v>
      </c>
      <c r="FD213" s="52">
        <f t="shared" ca="1" si="492"/>
        <v>0.7203988366327303</v>
      </c>
      <c r="FE213" s="52">
        <f t="shared" ca="1" si="493"/>
        <v>0.67826802845199152</v>
      </c>
      <c r="FF213" s="52">
        <f t="shared" ca="1" si="494"/>
        <v>0.64133158360573916</v>
      </c>
      <c r="FG213" s="52">
        <f t="shared" ca="1" si="495"/>
        <v>0.61213229007654513</v>
      </c>
      <c r="FH213" s="52">
        <f t="shared" ca="1" si="496"/>
        <v>0.58918443263474385</v>
      </c>
      <c r="FI213" s="52">
        <f t="shared" ca="1" si="497"/>
        <v>0.57132332474470027</v>
      </c>
      <c r="FK213" s="52">
        <f t="shared" ca="1" si="498"/>
        <v>0.98184633651443931</v>
      </c>
      <c r="FL213" s="59">
        <f t="shared" ca="1" si="499"/>
        <v>20</v>
      </c>
      <c r="FM213" s="59" t="str">
        <f t="shared" ca="1" si="500"/>
        <v>Slope</v>
      </c>
      <c r="FN213" s="52">
        <f t="shared" ca="1" si="501"/>
        <v>0.3666666666666667</v>
      </c>
      <c r="FP213" s="52">
        <f t="shared" ca="1" si="502"/>
        <v>0.50804935076054969</v>
      </c>
      <c r="FQ213" s="52">
        <f t="shared" ca="1" si="503"/>
        <v>0.49736014836113607</v>
      </c>
      <c r="FR213" s="52">
        <f t="shared" ca="1" si="504"/>
        <v>0.47716307654003431</v>
      </c>
      <c r="FS213" s="52">
        <f t="shared" ca="1" si="505"/>
        <v>0.45927986780441526</v>
      </c>
      <c r="FT213" s="52">
        <f t="shared" ca="1" si="506"/>
        <v>0.43414971826148713</v>
      </c>
      <c r="FU213" s="52">
        <f t="shared" ca="1" si="507"/>
        <v>0.41725983250748966</v>
      </c>
      <c r="FV213" s="52">
        <f t="shared" ca="1" si="508"/>
        <v>0.40967589143978722</v>
      </c>
      <c r="FW213" s="52">
        <f t="shared" ca="1" si="509"/>
        <v>0.41163055237589241</v>
      </c>
      <c r="FX213" s="52">
        <f t="shared" ca="1" si="510"/>
        <v>0.42090904911817772</v>
      </c>
      <c r="FY213" s="52">
        <f t="shared" ca="1" si="511"/>
        <v>0.43211835568059387</v>
      </c>
      <c r="FZ213" s="52">
        <f t="shared" ca="1" si="512"/>
        <v>0.44324237094051755</v>
      </c>
      <c r="GA213" s="52">
        <f t="shared" ca="1" si="513"/>
        <v>0.4517207934244043</v>
      </c>
      <c r="GB213" s="52">
        <f t="shared" ca="1" si="514"/>
        <v>0.45578138444957872</v>
      </c>
      <c r="GC213" s="52">
        <f t="shared" ca="1" si="515"/>
        <v>0.45563159437706213</v>
      </c>
      <c r="GD213" s="52">
        <f t="shared" ca="1" si="516"/>
        <v>0.45368872714907865</v>
      </c>
      <c r="GE213" s="52">
        <f t="shared" ca="1" si="517"/>
        <v>0.45161940209787499</v>
      </c>
      <c r="GF213" s="52">
        <f t="shared" ca="1" si="518"/>
        <v>0.44914110766775128</v>
      </c>
      <c r="GG213" s="52">
        <f t="shared" ca="1" si="519"/>
        <v>0.44828528561662379</v>
      </c>
      <c r="GH213" s="52">
        <f t="shared" ca="1" si="520"/>
        <v>0.45113603098552957</v>
      </c>
      <c r="GI213" s="52">
        <f t="shared" ca="1" si="521"/>
        <v>0.45606830099398599</v>
      </c>
      <c r="GJ213" s="52">
        <f t="shared" ca="1" si="522"/>
        <v>0.44950433439370197</v>
      </c>
      <c r="GK213" s="52">
        <f t="shared" ca="1" si="523"/>
        <v>0.42045582083636734</v>
      </c>
      <c r="GL213" s="52">
        <f t="shared" ca="1" si="524"/>
        <v>0.39188458494279943</v>
      </c>
      <c r="GM213" s="52">
        <f t="shared" ca="1" si="525"/>
        <v>0.36230254416149066</v>
      </c>
      <c r="GN213" s="52">
        <f t="shared" ca="1" si="526"/>
        <v>0.33354451339984303</v>
      </c>
      <c r="GO213" s="52">
        <f t="shared" ca="1" si="527"/>
        <v>0.30679961221091007</v>
      </c>
      <c r="GP213" s="52">
        <f t="shared" ca="1" si="528"/>
        <v>0.28164489837288603</v>
      </c>
      <c r="GQ213" s="52">
        <f t="shared" ca="1" si="529"/>
        <v>0.2582216389796908</v>
      </c>
      <c r="GR213" s="52">
        <f t="shared" ca="1" si="530"/>
        <v>0.23737743002551503</v>
      </c>
      <c r="GS213" s="52">
        <f t="shared" ca="1" si="531"/>
        <v>0.21861703310047018</v>
      </c>
      <c r="GT213" s="52">
        <f t="shared" ca="1" si="532"/>
        <v>0.2015522193593445</v>
      </c>
      <c r="GV213" s="52">
        <f t="shared" ca="1" si="533"/>
        <v>0.50804935076054969</v>
      </c>
      <c r="GW213" s="59">
        <f t="shared" ca="1" si="534"/>
        <v>0</v>
      </c>
      <c r="GX213" s="52">
        <f t="shared" ca="1" si="535"/>
        <v>0.52414805228164929</v>
      </c>
      <c r="GY213" s="52" t="str">
        <f t="shared" ca="1" si="536"/>
        <v>Slope</v>
      </c>
      <c r="GZ213" s="52">
        <f t="shared" ca="1" si="537"/>
        <v>1</v>
      </c>
      <c r="HB213" s="58">
        <f t="shared" si="538"/>
        <v>3.0390000343322798E-2</v>
      </c>
      <c r="HC213" s="58"/>
      <c r="HE213" s="52">
        <f t="shared" si="539"/>
        <v>0.84956949830055217</v>
      </c>
      <c r="HF213" s="52">
        <f t="shared" si="540"/>
        <v>0</v>
      </c>
      <c r="HH213" s="52">
        <f t="shared" ca="1" si="541"/>
        <v>0.52414805228164929</v>
      </c>
      <c r="HI213" s="52" t="str">
        <f t="shared" ca="1" si="542"/>
        <v>Slope</v>
      </c>
      <c r="HJ213" s="59">
        <f t="shared" ca="1" si="543"/>
        <v>2</v>
      </c>
      <c r="HK213" s="52">
        <f t="shared" ca="1" si="544"/>
        <v>1</v>
      </c>
      <c r="HL213" s="52">
        <f t="shared" si="545"/>
        <v>0</v>
      </c>
      <c r="HM213" s="52">
        <f t="shared" si="546"/>
        <v>20</v>
      </c>
      <c r="HN213" s="52">
        <f t="shared" si="547"/>
        <v>-20</v>
      </c>
      <c r="HP213" s="52">
        <f t="shared" si="550"/>
        <v>1.7344981431961478E-4</v>
      </c>
      <c r="HR213" s="52">
        <f t="shared" si="548"/>
        <v>1.7990780830556396E-4</v>
      </c>
      <c r="HS213">
        <f t="shared" si="549"/>
        <v>2.7831248277945869E-3</v>
      </c>
    </row>
    <row r="214" spans="1:227" x14ac:dyDescent="0.2">
      <c r="A214" s="45">
        <v>176</v>
      </c>
      <c r="B214" s="35">
        <f t="shared" si="391"/>
        <v>2.0254629629629584E-2</v>
      </c>
      <c r="C214" s="28">
        <v>-3.0390000343322798</v>
      </c>
      <c r="D214" s="95">
        <v>0</v>
      </c>
      <c r="E214" s="95">
        <v>999999</v>
      </c>
      <c r="F214" s="37">
        <f t="shared" si="551"/>
        <v>166666.5</v>
      </c>
      <c r="G214" s="38">
        <f t="shared" si="554"/>
        <v>0</v>
      </c>
      <c r="H214" s="102">
        <v>20</v>
      </c>
      <c r="I214" s="102">
        <v>2000</v>
      </c>
      <c r="J214" s="28">
        <v>-3.6942258477210999</v>
      </c>
      <c r="K214" s="126">
        <f t="shared" si="555"/>
        <v>-3.6942258477210999E-2</v>
      </c>
      <c r="L214" s="30">
        <f t="shared" si="552"/>
        <v>-3.6942258477210999E-2</v>
      </c>
      <c r="M214" s="101">
        <f t="shared" si="553"/>
        <v>-3.0390000343322798</v>
      </c>
      <c r="N214" s="103">
        <f t="shared" si="392"/>
        <v>3.2761290669441E-4</v>
      </c>
      <c r="AD214" s="52">
        <f t="shared" ca="1" si="393"/>
        <v>0.98419504378299671</v>
      </c>
      <c r="AE214" s="52">
        <f t="shared" ca="1" si="393"/>
        <v>1.0000000000000004</v>
      </c>
      <c r="AF214" s="52">
        <f t="shared" ca="1" si="393"/>
        <v>0.98497257780365277</v>
      </c>
      <c r="AG214" s="52">
        <f t="shared" ca="1" si="393"/>
        <v>0.93864427544276918</v>
      </c>
      <c r="AH214" s="52">
        <f t="shared" ca="1" si="394"/>
        <v>0.88737164153694281</v>
      </c>
      <c r="AI214" s="52">
        <f t="shared" ca="1" si="394"/>
        <v>0.82936439883223778</v>
      </c>
      <c r="AJ214" s="52">
        <f t="shared" ca="1" si="394"/>
        <v>0.76139912569249191</v>
      </c>
      <c r="AK214" s="52">
        <f t="shared" ca="1" si="394"/>
        <v>0.67953931538475087</v>
      </c>
      <c r="AL214" s="52">
        <f t="shared" ca="1" si="395"/>
        <v>0.59826426739045302</v>
      </c>
      <c r="AM214" s="52">
        <f t="shared" ca="1" si="395"/>
        <v>0.52770896890002494</v>
      </c>
      <c r="AN214" s="52">
        <f t="shared" ca="1" si="395"/>
        <v>0.47802064016039664</v>
      </c>
      <c r="AO214" s="52">
        <f t="shared" ca="1" si="395"/>
        <v>0.44139954293964623</v>
      </c>
      <c r="AP214" s="52">
        <f t="shared" ca="1" si="396"/>
        <v>0.41828404300861538</v>
      </c>
      <c r="AQ214" s="52">
        <f t="shared" ca="1" si="396"/>
        <v>0.40813211568816204</v>
      </c>
      <c r="AR214" s="52">
        <f t="shared" ca="1" si="396"/>
        <v>0.4099167781614409</v>
      </c>
      <c r="AS214" s="52">
        <f t="shared" ca="1" si="396"/>
        <v>0.39212754225044083</v>
      </c>
      <c r="AT214" s="52">
        <f t="shared" ca="1" si="387"/>
        <v>0.33792015163233219</v>
      </c>
      <c r="AU214" s="52">
        <f t="shared" ca="1" si="387"/>
        <v>0.24238247043553426</v>
      </c>
      <c r="AV214" s="52">
        <f t="shared" ca="1" si="387"/>
        <v>0.1248186471694515</v>
      </c>
      <c r="AW214" s="52">
        <f t="shared" ca="1" si="387"/>
        <v>1.4836312651937604E-2</v>
      </c>
      <c r="AX214" s="52">
        <f t="shared" ca="1" si="388"/>
        <v>-9.3042075911799429E-2</v>
      </c>
      <c r="AY214" s="52">
        <f t="shared" ca="1" si="388"/>
        <v>-0.19146173831492747</v>
      </c>
      <c r="AZ214" s="52">
        <f t="shared" ca="1" si="388"/>
        <v>-0.27764819670828977</v>
      </c>
      <c r="BA214" s="52">
        <f t="shared" ca="1" si="388"/>
        <v>-0.35457175183207618</v>
      </c>
      <c r="BB214" s="52">
        <f t="shared" ca="1" si="389"/>
        <v>-0.4239387372634863</v>
      </c>
      <c r="BC214" s="52">
        <f t="shared" ca="1" si="389"/>
        <v>-0.48642317371424976</v>
      </c>
      <c r="BD214" s="52">
        <f t="shared" ca="1" si="389"/>
        <v>-0.53650308386114043</v>
      </c>
      <c r="BE214" s="52">
        <f t="shared" ca="1" si="389"/>
        <v>-0.57850568711238826</v>
      </c>
      <c r="BF214" s="52">
        <f t="shared" ca="1" si="390"/>
        <v>-0.61886389537634179</v>
      </c>
      <c r="BG214" s="52">
        <f t="shared" ca="1" si="390"/>
        <v>-0.66213154505622307</v>
      </c>
      <c r="BH214" s="52">
        <f t="shared" ca="1" si="390"/>
        <v>-0.70514624671276127</v>
      </c>
      <c r="BJ214" s="52">
        <f t="shared" si="397"/>
        <v>-1.8471129238605498E-3</v>
      </c>
      <c r="BK214" s="52">
        <f t="shared" si="398"/>
        <v>5.3543152386743235E-3</v>
      </c>
      <c r="BL214" s="52">
        <f t="shared" si="399"/>
        <v>2.6771576193371601E-4</v>
      </c>
      <c r="BM214" s="52">
        <f t="shared" si="400"/>
        <v>2.6771576193371601E-4</v>
      </c>
      <c r="BN214" s="52">
        <f t="shared" si="401"/>
        <v>0</v>
      </c>
      <c r="BO214" s="52">
        <f t="shared" si="402"/>
        <v>0</v>
      </c>
      <c r="BP214" s="52">
        <f t="shared" si="403"/>
        <v>2.8274011939924243E-3</v>
      </c>
      <c r="BQ214" s="52">
        <f t="shared" si="404"/>
        <v>0.05</v>
      </c>
      <c r="BS214" s="52">
        <f t="shared" ca="1" si="405"/>
        <v>0.50817364173746049</v>
      </c>
      <c r="BT214" s="52">
        <f t="shared" ca="1" si="406"/>
        <v>0.5354315238674322</v>
      </c>
      <c r="BU214" s="52">
        <f t="shared" ca="1" si="407"/>
        <v>0.55574781674095619</v>
      </c>
      <c r="BV214" s="52">
        <f t="shared" ca="1" si="408"/>
        <v>0.59780493203640728</v>
      </c>
      <c r="BW214" s="52">
        <f t="shared" ca="1" si="409"/>
        <v>0.61514125596506619</v>
      </c>
      <c r="BX214" s="52">
        <f t="shared" ca="1" si="410"/>
        <v>0.60455974583484029</v>
      </c>
      <c r="BY214" s="52">
        <f t="shared" ca="1" si="411"/>
        <v>0.5653624296931915</v>
      </c>
      <c r="BZ214" s="52">
        <f t="shared" ca="1" si="412"/>
        <v>0.50419360613300213</v>
      </c>
      <c r="CA214" s="52">
        <f t="shared" ca="1" si="413"/>
        <v>0.43723235311242054</v>
      </c>
      <c r="CB214" s="52">
        <f t="shared" ca="1" si="414"/>
        <v>0.37052697399931595</v>
      </c>
      <c r="CC214" s="52">
        <f t="shared" ca="1" si="415"/>
        <v>0.31175837321432254</v>
      </c>
      <c r="CD214" s="52">
        <f t="shared" ca="1" si="416"/>
        <v>0.26624326680546584</v>
      </c>
      <c r="CE214" s="52">
        <f t="shared" ca="1" si="417"/>
        <v>0.23335930368968205</v>
      </c>
      <c r="CF214" s="52">
        <f t="shared" ca="1" si="418"/>
        <v>0.20585457204029939</v>
      </c>
      <c r="CG214" s="52">
        <f t="shared" ca="1" si="419"/>
        <v>0.17872921386057697</v>
      </c>
      <c r="CH214" s="52">
        <f t="shared" ca="1" si="420"/>
        <v>0.15283076381761465</v>
      </c>
      <c r="CI214" s="52">
        <f t="shared" ca="1" si="421"/>
        <v>0.12206489663766401</v>
      </c>
      <c r="CJ214" s="52">
        <f t="shared" ca="1" si="422"/>
        <v>8.0179327197613295E-2</v>
      </c>
      <c r="CK214" s="52">
        <f t="shared" ca="1" si="423"/>
        <v>3.2049183838910658E-2</v>
      </c>
      <c r="CL214" s="52">
        <f t="shared" ca="1" si="424"/>
        <v>-1.7899576664691927E-2</v>
      </c>
      <c r="CM214" s="52">
        <f t="shared" ca="1" si="425"/>
        <v>-7.1711784003362519E-2</v>
      </c>
      <c r="CN214" s="52">
        <f t="shared" ca="1" si="426"/>
        <v>-0.12409215835073302</v>
      </c>
      <c r="CO214" s="52">
        <f t="shared" ca="1" si="427"/>
        <v>-0.17950494736132599</v>
      </c>
      <c r="CP214" s="52">
        <f t="shared" ca="1" si="428"/>
        <v>-0.23244570631293521</v>
      </c>
      <c r="CQ214" s="52">
        <f t="shared" ca="1" si="429"/>
        <v>-0.2793470765464009</v>
      </c>
      <c r="CR214" s="52">
        <f t="shared" ca="1" si="430"/>
        <v>-0.32147788472713967</v>
      </c>
      <c r="CS214" s="52">
        <f t="shared" ca="1" si="431"/>
        <v>-0.35841432957339203</v>
      </c>
      <c r="CT214" s="52">
        <f t="shared" ca="1" si="432"/>
        <v>-0.38761362310258618</v>
      </c>
      <c r="CU214" s="52">
        <f t="shared" ca="1" si="433"/>
        <v>-0.4105614805443874</v>
      </c>
      <c r="CV214" s="52">
        <f t="shared" ca="1" si="434"/>
        <v>-0.42842258843443093</v>
      </c>
      <c r="CW214" s="52">
        <f t="shared" ca="1" si="435"/>
        <v>-0.43572359716880232</v>
      </c>
      <c r="CY214" s="51" t="str">
        <f t="shared" ca="1" si="436"/>
        <v>Slope</v>
      </c>
      <c r="CZ214" s="51" t="str">
        <f t="shared" ca="1" si="437"/>
        <v>Slope</v>
      </c>
      <c r="DA214" s="51" t="str">
        <f t="shared" ca="1" si="438"/>
        <v>Slope</v>
      </c>
      <c r="DB214" s="51" t="str">
        <f t="shared" ca="1" si="439"/>
        <v>Slope</v>
      </c>
      <c r="DC214" s="51" t="str">
        <f t="shared" ca="1" si="440"/>
        <v>Slope</v>
      </c>
      <c r="DD214" s="51" t="str">
        <f t="shared" ca="1" si="441"/>
        <v>Slope</v>
      </c>
      <c r="DE214" s="51" t="str">
        <f t="shared" ca="1" si="442"/>
        <v>Slope</v>
      </c>
      <c r="DF214" s="51" t="str">
        <f t="shared" ca="1" si="443"/>
        <v>Slope</v>
      </c>
      <c r="DG214" s="51" t="str">
        <f t="shared" ca="1" si="444"/>
        <v>Slope</v>
      </c>
      <c r="DH214" s="51" t="str">
        <f t="shared" ca="1" si="445"/>
        <v>Slope</v>
      </c>
      <c r="DI214" s="51" t="str">
        <f t="shared" ca="1" si="446"/>
        <v>Slope</v>
      </c>
      <c r="DJ214" s="51" t="str">
        <f t="shared" ca="1" si="447"/>
        <v>Slope</v>
      </c>
      <c r="DK214" s="51" t="str">
        <f t="shared" ca="1" si="448"/>
        <v>Slope</v>
      </c>
      <c r="DL214" s="51" t="str">
        <f t="shared" ca="1" si="449"/>
        <v>Slope</v>
      </c>
      <c r="DM214" s="51" t="str">
        <f t="shared" ca="1" si="450"/>
        <v>Slope</v>
      </c>
      <c r="DN214" s="51" t="str">
        <f t="shared" ca="1" si="451"/>
        <v>Slope</v>
      </c>
      <c r="DO214" s="51" t="str">
        <f t="shared" ca="1" si="452"/>
        <v>Slope</v>
      </c>
      <c r="DP214" s="51" t="str">
        <f t="shared" ca="1" si="453"/>
        <v>Slope</v>
      </c>
      <c r="DQ214" s="51" t="str">
        <f t="shared" ca="1" si="454"/>
        <v>Slope</v>
      </c>
      <c r="DR214" s="51" t="str">
        <f t="shared" ca="1" si="455"/>
        <v>Slope</v>
      </c>
      <c r="DS214" s="51" t="str">
        <f t="shared" ca="1" si="456"/>
        <v>Slope</v>
      </c>
      <c r="DT214" s="51" t="str">
        <f t="shared" ca="1" si="457"/>
        <v>Slope</v>
      </c>
      <c r="DU214" s="51" t="str">
        <f t="shared" ca="1" si="458"/>
        <v>Slope</v>
      </c>
      <c r="DV214" s="51" t="str">
        <f t="shared" ca="1" si="459"/>
        <v>Slope</v>
      </c>
      <c r="DW214" s="51" t="str">
        <f t="shared" ca="1" si="460"/>
        <v>Slope</v>
      </c>
      <c r="DX214" s="51" t="str">
        <f t="shared" ca="1" si="461"/>
        <v>Slope</v>
      </c>
      <c r="DY214" s="51" t="str">
        <f t="shared" ca="1" si="462"/>
        <v>Slope</v>
      </c>
      <c r="DZ214" s="51" t="str">
        <f t="shared" ca="1" si="463"/>
        <v>Slope</v>
      </c>
      <c r="EA214" s="51" t="str">
        <f t="shared" ca="1" si="464"/>
        <v>Slope</v>
      </c>
      <c r="EB214" s="51" t="str">
        <f t="shared" ca="1" si="465"/>
        <v>Slope</v>
      </c>
      <c r="EC214" s="51" t="str">
        <f t="shared" ca="1" si="466"/>
        <v>Slope</v>
      </c>
      <c r="EE214" s="52">
        <f t="shared" ca="1" si="467"/>
        <v>0.49209407402447325</v>
      </c>
      <c r="EF214" s="52">
        <f t="shared" ca="1" si="468"/>
        <v>0.46483619189450154</v>
      </c>
      <c r="EG214" s="52">
        <f t="shared" ca="1" si="469"/>
        <v>0.44451989902097755</v>
      </c>
      <c r="EH214" s="52">
        <f t="shared" ca="1" si="470"/>
        <v>0.40246278372552646</v>
      </c>
      <c r="EI214" s="52">
        <f t="shared" ca="1" si="471"/>
        <v>0.38512645979686755</v>
      </c>
      <c r="EJ214" s="52">
        <f t="shared" ca="1" si="472"/>
        <v>0.39570796992709345</v>
      </c>
      <c r="EK214" s="52">
        <f t="shared" ca="1" si="473"/>
        <v>0.43490528606874224</v>
      </c>
      <c r="EL214" s="52">
        <f t="shared" ca="1" si="474"/>
        <v>0.49607410962893161</v>
      </c>
      <c r="EM214" s="52">
        <f t="shared" ca="1" si="475"/>
        <v>0.56303536264951326</v>
      </c>
      <c r="EN214" s="52">
        <f t="shared" ca="1" si="476"/>
        <v>0.62974074176261774</v>
      </c>
      <c r="EO214" s="52">
        <f t="shared" ca="1" si="477"/>
        <v>0.6885093425476112</v>
      </c>
      <c r="EP214" s="52">
        <f t="shared" ca="1" si="478"/>
        <v>0.7340244489564679</v>
      </c>
      <c r="EQ214" s="52">
        <f t="shared" ca="1" si="479"/>
        <v>0.76690841207225169</v>
      </c>
      <c r="ER214" s="52">
        <f t="shared" ca="1" si="480"/>
        <v>0.7944131437216343</v>
      </c>
      <c r="ES214" s="52">
        <f t="shared" ca="1" si="481"/>
        <v>0.8215385019013568</v>
      </c>
      <c r="ET214" s="52">
        <f t="shared" ca="1" si="482"/>
        <v>0.84743695194431901</v>
      </c>
      <c r="EU214" s="52">
        <f t="shared" ca="1" si="483"/>
        <v>0.87820281912426967</v>
      </c>
      <c r="EV214" s="52">
        <f t="shared" ca="1" si="484"/>
        <v>0.9200883885643204</v>
      </c>
      <c r="EW214" s="52">
        <f t="shared" ca="1" si="485"/>
        <v>0.9682185319230231</v>
      </c>
      <c r="EX214" s="52">
        <f t="shared" ca="1" si="486"/>
        <v>0.98183270757337437</v>
      </c>
      <c r="EY214" s="52">
        <f t="shared" ca="1" si="487"/>
        <v>0.92802050023470373</v>
      </c>
      <c r="EZ214" s="52">
        <f t="shared" ca="1" si="488"/>
        <v>0.87564012588733331</v>
      </c>
      <c r="FA214" s="52">
        <f t="shared" ca="1" si="489"/>
        <v>0.82022733687674032</v>
      </c>
      <c r="FB214" s="52">
        <f t="shared" ca="1" si="490"/>
        <v>0.76728657792513111</v>
      </c>
      <c r="FC214" s="52">
        <f t="shared" ca="1" si="491"/>
        <v>0.72038520769166536</v>
      </c>
      <c r="FD214" s="52">
        <f t="shared" ca="1" si="492"/>
        <v>0.67825439951092659</v>
      </c>
      <c r="FE214" s="52">
        <f t="shared" ca="1" si="493"/>
        <v>0.64131795466467423</v>
      </c>
      <c r="FF214" s="52">
        <f t="shared" ca="1" si="494"/>
        <v>0.61211866113548008</v>
      </c>
      <c r="FG214" s="52">
        <f t="shared" ca="1" si="495"/>
        <v>0.58917080369367891</v>
      </c>
      <c r="FH214" s="52">
        <f t="shared" ca="1" si="496"/>
        <v>0.57130969580363533</v>
      </c>
      <c r="FI214" s="52">
        <f t="shared" ca="1" si="497"/>
        <v>0.56400868706926399</v>
      </c>
      <c r="FK214" s="52">
        <f t="shared" ca="1" si="498"/>
        <v>0.98183270757337437</v>
      </c>
      <c r="FL214" s="59">
        <f t="shared" ca="1" si="499"/>
        <v>19</v>
      </c>
      <c r="FM214" s="59" t="str">
        <f t="shared" ca="1" si="500"/>
        <v>Slope</v>
      </c>
      <c r="FN214" s="52">
        <f t="shared" ca="1" si="501"/>
        <v>0.4</v>
      </c>
      <c r="FP214" s="52">
        <f t="shared" ca="1" si="502"/>
        <v>0.49736469134149108</v>
      </c>
      <c r="FQ214" s="52">
        <f t="shared" ca="1" si="503"/>
        <v>0.48827873063150051</v>
      </c>
      <c r="FR214" s="52">
        <f t="shared" ca="1" si="504"/>
        <v>0.47039552189588135</v>
      </c>
      <c r="FS214" s="52">
        <f t="shared" ca="1" si="505"/>
        <v>0.44526537235295327</v>
      </c>
      <c r="FT214" s="52">
        <f t="shared" ca="1" si="506"/>
        <v>0.42837548659895586</v>
      </c>
      <c r="FU214" s="52">
        <f t="shared" ca="1" si="507"/>
        <v>0.42079154553125331</v>
      </c>
      <c r="FV214" s="52">
        <f t="shared" ca="1" si="508"/>
        <v>0.4227462064673585</v>
      </c>
      <c r="FW214" s="52">
        <f t="shared" ca="1" si="509"/>
        <v>0.43202470320964387</v>
      </c>
      <c r="FX214" s="52">
        <f t="shared" ca="1" si="510"/>
        <v>0.44323400977205996</v>
      </c>
      <c r="FY214" s="52">
        <f t="shared" ca="1" si="511"/>
        <v>0.45435802503198369</v>
      </c>
      <c r="FZ214" s="52">
        <f t="shared" ca="1" si="512"/>
        <v>0.46283644751587039</v>
      </c>
      <c r="GA214" s="52">
        <f t="shared" ca="1" si="513"/>
        <v>0.46689703854104486</v>
      </c>
      <c r="GB214" s="52">
        <f t="shared" ca="1" si="514"/>
        <v>0.46674724846852828</v>
      </c>
      <c r="GC214" s="52">
        <f t="shared" ca="1" si="515"/>
        <v>0.46480438124054468</v>
      </c>
      <c r="GD214" s="52">
        <f t="shared" ca="1" si="516"/>
        <v>0.46273505618934113</v>
      </c>
      <c r="GE214" s="52">
        <f t="shared" ca="1" si="517"/>
        <v>0.46025676175921743</v>
      </c>
      <c r="GF214" s="52">
        <f t="shared" ca="1" si="518"/>
        <v>0.45940093970808982</v>
      </c>
      <c r="GG214" s="52">
        <f t="shared" ca="1" si="519"/>
        <v>0.46225168507699566</v>
      </c>
      <c r="GH214" s="52">
        <f t="shared" ca="1" si="520"/>
        <v>0.46718395508545213</v>
      </c>
      <c r="GI214" s="52">
        <f t="shared" ca="1" si="521"/>
        <v>0.46061090252445813</v>
      </c>
      <c r="GJ214" s="52">
        <f t="shared" ca="1" si="522"/>
        <v>0.43156238896712346</v>
      </c>
      <c r="GK214" s="52">
        <f t="shared" ca="1" si="523"/>
        <v>0.40299115307355554</v>
      </c>
      <c r="GL214" s="52">
        <f t="shared" ca="1" si="524"/>
        <v>0.37340911229224671</v>
      </c>
      <c r="GM214" s="52">
        <f t="shared" ca="1" si="525"/>
        <v>0.34465108153059926</v>
      </c>
      <c r="GN214" s="52">
        <f t="shared" ca="1" si="526"/>
        <v>0.31790618034166618</v>
      </c>
      <c r="GO214" s="52">
        <f t="shared" ca="1" si="527"/>
        <v>0.29275146650364214</v>
      </c>
      <c r="GP214" s="52">
        <f t="shared" ca="1" si="528"/>
        <v>0.26932820711044692</v>
      </c>
      <c r="GQ214" s="52">
        <f t="shared" ca="1" si="529"/>
        <v>0.24848399815627112</v>
      </c>
      <c r="GR214" s="52">
        <f t="shared" ca="1" si="530"/>
        <v>0.22972360123122629</v>
      </c>
      <c r="GS214" s="52">
        <f t="shared" ca="1" si="531"/>
        <v>0.21265878749010067</v>
      </c>
      <c r="GT214" s="52">
        <f t="shared" ca="1" si="532"/>
        <v>0.19911400680086574</v>
      </c>
      <c r="GV214" s="52">
        <f t="shared" ca="1" si="533"/>
        <v>0.49736469134149108</v>
      </c>
      <c r="GW214" s="59">
        <f t="shared" ca="1" si="534"/>
        <v>0</v>
      </c>
      <c r="GX214" s="52">
        <f t="shared" ca="1" si="535"/>
        <v>0.49209407402447325</v>
      </c>
      <c r="GY214" s="52" t="str">
        <f t="shared" ca="1" si="536"/>
        <v>Slope</v>
      </c>
      <c r="GZ214" s="52">
        <f t="shared" ca="1" si="537"/>
        <v>1</v>
      </c>
      <c r="HB214" s="58">
        <f t="shared" si="538"/>
        <v>3.6942258477210999E-2</v>
      </c>
      <c r="HC214" s="58"/>
      <c r="HE214" s="52">
        <f t="shared" si="539"/>
        <v>0.81713582053780554</v>
      </c>
      <c r="HF214" s="52">
        <f t="shared" si="540"/>
        <v>0</v>
      </c>
      <c r="HH214" s="52">
        <f t="shared" ca="1" si="541"/>
        <v>0.49209407402447325</v>
      </c>
      <c r="HI214" s="52" t="str">
        <f t="shared" ca="1" si="542"/>
        <v>Slope</v>
      </c>
      <c r="HJ214" s="59">
        <f t="shared" ca="1" si="543"/>
        <v>2</v>
      </c>
      <c r="HK214" s="52">
        <f t="shared" ca="1" si="544"/>
        <v>1</v>
      </c>
      <c r="HL214" s="52">
        <f t="shared" si="545"/>
        <v>0</v>
      </c>
      <c r="HM214" s="52">
        <f t="shared" si="546"/>
        <v>20</v>
      </c>
      <c r="HN214" s="52">
        <f t="shared" si="547"/>
        <v>-20</v>
      </c>
      <c r="HP214" s="52">
        <f t="shared" si="550"/>
        <v>3.2761290669441E-4</v>
      </c>
      <c r="HR214" s="52">
        <f t="shared" si="548"/>
        <v>1.8308505934418892E-4</v>
      </c>
      <c r="HS214">
        <f t="shared" si="549"/>
        <v>2.8274011939924243E-3</v>
      </c>
    </row>
    <row r="215" spans="1:227" x14ac:dyDescent="0.2">
      <c r="A215" s="45">
        <v>177</v>
      </c>
      <c r="B215" s="35">
        <f t="shared" si="391"/>
        <v>2.0370370370370323E-2</v>
      </c>
      <c r="C215" s="28">
        <v>-3.6942258477210999</v>
      </c>
      <c r="D215" s="95">
        <v>0</v>
      </c>
      <c r="E215" s="95">
        <v>999999</v>
      </c>
      <c r="F215" s="37">
        <f t="shared" si="551"/>
        <v>166666.5</v>
      </c>
      <c r="G215" s="38">
        <f t="shared" si="554"/>
        <v>0</v>
      </c>
      <c r="H215" s="102">
        <v>20</v>
      </c>
      <c r="I215" s="102">
        <v>2000</v>
      </c>
      <c r="J215" s="28">
        <v>-4.7083967924117998</v>
      </c>
      <c r="K215" s="126">
        <f t="shared" si="555"/>
        <v>-4.7083967924118002E-2</v>
      </c>
      <c r="L215" s="30">
        <f t="shared" si="552"/>
        <v>-4.7083967924118002E-2</v>
      </c>
      <c r="M215" s="101">
        <f t="shared" si="553"/>
        <v>-3.6942258477210999</v>
      </c>
      <c r="N215" s="103">
        <f t="shared" si="392"/>
        <v>5.070854723453499E-4</v>
      </c>
      <c r="AD215" s="52">
        <f t="shared" ca="1" si="393"/>
        <v>0.9849725778036531</v>
      </c>
      <c r="AE215" s="52">
        <f t="shared" ca="1" si="393"/>
        <v>0.99999999999999978</v>
      </c>
      <c r="AF215" s="52">
        <f t="shared" ca="1" si="393"/>
        <v>0.97627052740112208</v>
      </c>
      <c r="AG215" s="52">
        <f t="shared" ca="1" si="393"/>
        <v>0.94213953719239396</v>
      </c>
      <c r="AH215" s="52">
        <f t="shared" ca="1" si="394"/>
        <v>0.8989973878232832</v>
      </c>
      <c r="AI215" s="52">
        <f t="shared" ca="1" si="394"/>
        <v>0.84453479184867986</v>
      </c>
      <c r="AJ215" s="52">
        <f t="shared" ca="1" si="394"/>
        <v>0.77260215501288243</v>
      </c>
      <c r="AK215" s="52">
        <f t="shared" ca="1" si="394"/>
        <v>0.69672829363121447</v>
      </c>
      <c r="AL215" s="52">
        <f t="shared" ca="1" si="395"/>
        <v>0.62863442306241912</v>
      </c>
      <c r="AM215" s="52">
        <f t="shared" ca="1" si="395"/>
        <v>0.57906378087821042</v>
      </c>
      <c r="AN215" s="52">
        <f t="shared" ca="1" si="395"/>
        <v>0.53686466269157784</v>
      </c>
      <c r="AO215" s="52">
        <f t="shared" ca="1" si="395"/>
        <v>0.50120116402612658</v>
      </c>
      <c r="AP215" s="52">
        <f t="shared" ca="1" si="396"/>
        <v>0.47458630946487046</v>
      </c>
      <c r="AQ215" s="52">
        <f t="shared" ca="1" si="396"/>
        <v>0.45966011309411714</v>
      </c>
      <c r="AR215" s="52">
        <f t="shared" ca="1" si="396"/>
        <v>0.43632853441035813</v>
      </c>
      <c r="AS215" s="52">
        <f t="shared" ca="1" si="396"/>
        <v>0.38073129507404097</v>
      </c>
      <c r="AT215" s="52">
        <f t="shared" ca="1" si="387"/>
        <v>0.28099233697954912</v>
      </c>
      <c r="AU215" s="52">
        <f t="shared" ca="1" si="387"/>
        <v>0.14910290434316115</v>
      </c>
      <c r="AV215" s="52">
        <f t="shared" ca="1" si="387"/>
        <v>2.3115090419717467E-2</v>
      </c>
      <c r="AW215" s="52">
        <f t="shared" ca="1" si="387"/>
        <v>-7.8737419238558537E-2</v>
      </c>
      <c r="AX215" s="52">
        <f t="shared" ca="1" si="388"/>
        <v>-0.16344051315677607</v>
      </c>
      <c r="AY215" s="52">
        <f t="shared" ca="1" si="388"/>
        <v>-0.24612377515408013</v>
      </c>
      <c r="AZ215" s="52">
        <f t="shared" ca="1" si="388"/>
        <v>-0.31883971766362684</v>
      </c>
      <c r="BA215" s="52">
        <f t="shared" ca="1" si="388"/>
        <v>-0.38592025746130898</v>
      </c>
      <c r="BB215" s="52">
        <f t="shared" ca="1" si="389"/>
        <v>-0.44863910866568363</v>
      </c>
      <c r="BC215" s="52">
        <f t="shared" ca="1" si="389"/>
        <v>-0.50617505946431773</v>
      </c>
      <c r="BD215" s="52">
        <f t="shared" ca="1" si="389"/>
        <v>-0.55232294819760974</v>
      </c>
      <c r="BE215" s="52">
        <f t="shared" ca="1" si="389"/>
        <v>-0.59133094525167185</v>
      </c>
      <c r="BF215" s="52">
        <f t="shared" ca="1" si="390"/>
        <v>-0.629264531412011</v>
      </c>
      <c r="BG215" s="52">
        <f t="shared" ca="1" si="390"/>
        <v>-0.66812133658055184</v>
      </c>
      <c r="BH215" s="52">
        <f t="shared" ca="1" si="390"/>
        <v>-0.71287460556653126</v>
      </c>
      <c r="BJ215" s="52">
        <f t="shared" si="397"/>
        <v>-2.3541983962058997E-3</v>
      </c>
      <c r="BK215" s="52">
        <f t="shared" si="398"/>
        <v>5.5574781674095595E-3</v>
      </c>
      <c r="BL215" s="52">
        <f t="shared" si="399"/>
        <v>2.7787390837047794E-4</v>
      </c>
      <c r="BM215" s="52">
        <f t="shared" si="400"/>
        <v>2.7787390837047794E-4</v>
      </c>
      <c r="BN215" s="52">
        <f t="shared" si="401"/>
        <v>0</v>
      </c>
      <c r="BO215" s="52">
        <f t="shared" si="402"/>
        <v>0</v>
      </c>
      <c r="BP215" s="52">
        <f t="shared" si="403"/>
        <v>2.863090174228373E-3</v>
      </c>
      <c r="BQ215" s="52">
        <f t="shared" si="404"/>
        <v>0.05</v>
      </c>
      <c r="BS215" s="52">
        <f t="shared" ca="1" si="405"/>
        <v>0.5354315238674322</v>
      </c>
      <c r="BT215" s="52">
        <f t="shared" ca="1" si="406"/>
        <v>0.55574781674095619</v>
      </c>
      <c r="BU215" s="52">
        <f t="shared" ca="1" si="407"/>
        <v>0.59780493203640728</v>
      </c>
      <c r="BV215" s="52">
        <f t="shared" ca="1" si="408"/>
        <v>0.61514125596506619</v>
      </c>
      <c r="BW215" s="52">
        <f t="shared" ca="1" si="409"/>
        <v>0.60455974583484029</v>
      </c>
      <c r="BX215" s="52">
        <f t="shared" ca="1" si="410"/>
        <v>0.5653624296931915</v>
      </c>
      <c r="BY215" s="52">
        <f t="shared" ca="1" si="411"/>
        <v>0.50419360613300213</v>
      </c>
      <c r="BZ215" s="52">
        <f t="shared" ca="1" si="412"/>
        <v>0.43723235311242054</v>
      </c>
      <c r="CA215" s="52">
        <f t="shared" ca="1" si="413"/>
        <v>0.37052697399931595</v>
      </c>
      <c r="CB215" s="52">
        <f t="shared" ca="1" si="414"/>
        <v>0.31175837321432254</v>
      </c>
      <c r="CC215" s="52">
        <f t="shared" ca="1" si="415"/>
        <v>0.26624326680546584</v>
      </c>
      <c r="CD215" s="52">
        <f t="shared" ca="1" si="416"/>
        <v>0.23335930368968205</v>
      </c>
      <c r="CE215" s="52">
        <f t="shared" ca="1" si="417"/>
        <v>0.20585457204029939</v>
      </c>
      <c r="CF215" s="52">
        <f t="shared" ca="1" si="418"/>
        <v>0.17872921386057697</v>
      </c>
      <c r="CG215" s="52">
        <f t="shared" ca="1" si="419"/>
        <v>0.15283076381761465</v>
      </c>
      <c r="CH215" s="52">
        <f t="shared" ca="1" si="420"/>
        <v>0.12206489663766401</v>
      </c>
      <c r="CI215" s="52">
        <f t="shared" ca="1" si="421"/>
        <v>8.0179327197613295E-2</v>
      </c>
      <c r="CJ215" s="52">
        <f t="shared" ca="1" si="422"/>
        <v>3.2049183838910658E-2</v>
      </c>
      <c r="CK215" s="52">
        <f t="shared" ca="1" si="423"/>
        <v>-1.7899576664691927E-2</v>
      </c>
      <c r="CL215" s="52">
        <f t="shared" ca="1" si="424"/>
        <v>-7.1711784003362519E-2</v>
      </c>
      <c r="CM215" s="52">
        <f t="shared" ca="1" si="425"/>
        <v>-0.12409215835073302</v>
      </c>
      <c r="CN215" s="52">
        <f t="shared" ca="1" si="426"/>
        <v>-0.17950494736132599</v>
      </c>
      <c r="CO215" s="52">
        <f t="shared" ca="1" si="427"/>
        <v>-0.23244570631293521</v>
      </c>
      <c r="CP215" s="52">
        <f t="shared" ca="1" si="428"/>
        <v>-0.2793470765464009</v>
      </c>
      <c r="CQ215" s="52">
        <f t="shared" ca="1" si="429"/>
        <v>-0.32147788472713967</v>
      </c>
      <c r="CR215" s="52">
        <f t="shared" ca="1" si="430"/>
        <v>-0.35841432957339203</v>
      </c>
      <c r="CS215" s="52">
        <f t="shared" ca="1" si="431"/>
        <v>-0.38761362310258618</v>
      </c>
      <c r="CT215" s="52">
        <f t="shared" ca="1" si="432"/>
        <v>-0.4105614805443874</v>
      </c>
      <c r="CU215" s="52">
        <f t="shared" ca="1" si="433"/>
        <v>-0.42842258843443093</v>
      </c>
      <c r="CV215" s="52">
        <f t="shared" ca="1" si="434"/>
        <v>-0.43572359716880232</v>
      </c>
      <c r="CW215" s="52">
        <f t="shared" ca="1" si="435"/>
        <v>-0.44939817527248993</v>
      </c>
      <c r="CY215" s="51" t="str">
        <f t="shared" ca="1" si="436"/>
        <v>Slope</v>
      </c>
      <c r="CZ215" s="51" t="str">
        <f t="shared" ca="1" si="437"/>
        <v>Slope</v>
      </c>
      <c r="DA215" s="51" t="str">
        <f t="shared" ca="1" si="438"/>
        <v>Slope</v>
      </c>
      <c r="DB215" s="51" t="str">
        <f t="shared" ca="1" si="439"/>
        <v>Slope</v>
      </c>
      <c r="DC215" s="51" t="str">
        <f t="shared" ca="1" si="440"/>
        <v>Slope</v>
      </c>
      <c r="DD215" s="51" t="str">
        <f t="shared" ca="1" si="441"/>
        <v>Slope</v>
      </c>
      <c r="DE215" s="51" t="str">
        <f t="shared" ca="1" si="442"/>
        <v>Slope</v>
      </c>
      <c r="DF215" s="51" t="str">
        <f t="shared" ca="1" si="443"/>
        <v>Slope</v>
      </c>
      <c r="DG215" s="51" t="str">
        <f t="shared" ca="1" si="444"/>
        <v>Slope</v>
      </c>
      <c r="DH215" s="51" t="str">
        <f t="shared" ca="1" si="445"/>
        <v>Slope</v>
      </c>
      <c r="DI215" s="51" t="str">
        <f t="shared" ca="1" si="446"/>
        <v>Slope</v>
      </c>
      <c r="DJ215" s="51" t="str">
        <f t="shared" ca="1" si="447"/>
        <v>Slope</v>
      </c>
      <c r="DK215" s="51" t="str">
        <f t="shared" ca="1" si="448"/>
        <v>Slope</v>
      </c>
      <c r="DL215" s="51" t="str">
        <f t="shared" ca="1" si="449"/>
        <v>Slope</v>
      </c>
      <c r="DM215" s="51" t="str">
        <f t="shared" ca="1" si="450"/>
        <v>Slope</v>
      </c>
      <c r="DN215" s="51" t="str">
        <f t="shared" ca="1" si="451"/>
        <v>Slope</v>
      </c>
      <c r="DO215" s="51" t="str">
        <f t="shared" ca="1" si="452"/>
        <v>Slope</v>
      </c>
      <c r="DP215" s="51" t="str">
        <f t="shared" ca="1" si="453"/>
        <v>Slope</v>
      </c>
      <c r="DQ215" s="51" t="str">
        <f t="shared" ca="1" si="454"/>
        <v>Slope</v>
      </c>
      <c r="DR215" s="51" t="str">
        <f t="shared" ca="1" si="455"/>
        <v>Slope</v>
      </c>
      <c r="DS215" s="51" t="str">
        <f t="shared" ca="1" si="456"/>
        <v>Slope</v>
      </c>
      <c r="DT215" s="51" t="str">
        <f t="shared" ca="1" si="457"/>
        <v>Slope</v>
      </c>
      <c r="DU215" s="51" t="str">
        <f t="shared" ca="1" si="458"/>
        <v>Slope</v>
      </c>
      <c r="DV215" s="51" t="str">
        <f t="shared" ca="1" si="459"/>
        <v>Slope</v>
      </c>
      <c r="DW215" s="51" t="str">
        <f t="shared" ca="1" si="460"/>
        <v>Slope</v>
      </c>
      <c r="DX215" s="51" t="str">
        <f t="shared" ca="1" si="461"/>
        <v>Slope</v>
      </c>
      <c r="DY215" s="51" t="str">
        <f t="shared" ca="1" si="462"/>
        <v>Slope</v>
      </c>
      <c r="DZ215" s="51" t="str">
        <f t="shared" ca="1" si="463"/>
        <v>Slope</v>
      </c>
      <c r="EA215" s="51" t="str">
        <f t="shared" ca="1" si="464"/>
        <v>Slope</v>
      </c>
      <c r="EB215" s="51" t="str">
        <f t="shared" ca="1" si="465"/>
        <v>Slope</v>
      </c>
      <c r="EC215" s="51" t="str">
        <f t="shared" ca="1" si="466"/>
        <v>Slope</v>
      </c>
      <c r="EE215" s="52">
        <f t="shared" ca="1" si="467"/>
        <v>0.46484635004093833</v>
      </c>
      <c r="EF215" s="52">
        <f t="shared" ca="1" si="468"/>
        <v>0.44453005716741434</v>
      </c>
      <c r="EG215" s="52">
        <f t="shared" ca="1" si="469"/>
        <v>0.40247294187196325</v>
      </c>
      <c r="EH215" s="52">
        <f t="shared" ca="1" si="470"/>
        <v>0.38513661794330434</v>
      </c>
      <c r="EI215" s="52">
        <f t="shared" ca="1" si="471"/>
        <v>0.39571812807353024</v>
      </c>
      <c r="EJ215" s="52">
        <f t="shared" ca="1" si="472"/>
        <v>0.43491544421517903</v>
      </c>
      <c r="EK215" s="52">
        <f t="shared" ca="1" si="473"/>
        <v>0.4960842677753684</v>
      </c>
      <c r="EL215" s="52">
        <f t="shared" ca="1" si="474"/>
        <v>0.56304552079594994</v>
      </c>
      <c r="EM215" s="52">
        <f t="shared" ca="1" si="475"/>
        <v>0.62975089990905453</v>
      </c>
      <c r="EN215" s="52">
        <f t="shared" ca="1" si="476"/>
        <v>0.68851950069404788</v>
      </c>
      <c r="EO215" s="52">
        <f t="shared" ca="1" si="477"/>
        <v>0.73403460710290469</v>
      </c>
      <c r="EP215" s="52">
        <f t="shared" ca="1" si="478"/>
        <v>0.76691857021868848</v>
      </c>
      <c r="EQ215" s="52">
        <f t="shared" ca="1" si="479"/>
        <v>0.79442330186807109</v>
      </c>
      <c r="ER215" s="52">
        <f t="shared" ca="1" si="480"/>
        <v>0.82154866004779348</v>
      </c>
      <c r="ES215" s="52">
        <f t="shared" ca="1" si="481"/>
        <v>0.8474471100907558</v>
      </c>
      <c r="ET215" s="52">
        <f t="shared" ca="1" si="482"/>
        <v>0.87821297727070646</v>
      </c>
      <c r="EU215" s="52">
        <f t="shared" ca="1" si="483"/>
        <v>0.92009854671075719</v>
      </c>
      <c r="EV215" s="52">
        <f t="shared" ca="1" si="484"/>
        <v>0.96822869006945977</v>
      </c>
      <c r="EW215" s="52">
        <f t="shared" ca="1" si="485"/>
        <v>0.98182254942693759</v>
      </c>
      <c r="EX215" s="52">
        <f t="shared" ca="1" si="486"/>
        <v>0.92801034208826705</v>
      </c>
      <c r="EY215" s="52">
        <f t="shared" ca="1" si="487"/>
        <v>0.87562996774089652</v>
      </c>
      <c r="EZ215" s="52">
        <f t="shared" ca="1" si="488"/>
        <v>0.82021717873030353</v>
      </c>
      <c r="FA215" s="52">
        <f t="shared" ca="1" si="489"/>
        <v>0.76727641977869432</v>
      </c>
      <c r="FB215" s="52">
        <f t="shared" ca="1" si="490"/>
        <v>0.72037504954522857</v>
      </c>
      <c r="FC215" s="52">
        <f t="shared" ca="1" si="491"/>
        <v>0.6782442413644898</v>
      </c>
      <c r="FD215" s="52">
        <f t="shared" ca="1" si="492"/>
        <v>0.64130779651823744</v>
      </c>
      <c r="FE215" s="52">
        <f t="shared" ca="1" si="493"/>
        <v>0.6121085029890434</v>
      </c>
      <c r="FF215" s="52">
        <f t="shared" ca="1" si="494"/>
        <v>0.58916064554724212</v>
      </c>
      <c r="FG215" s="52">
        <f t="shared" ca="1" si="495"/>
        <v>0.57129953765719854</v>
      </c>
      <c r="FH215" s="52">
        <f t="shared" ca="1" si="496"/>
        <v>0.5639985289228272</v>
      </c>
      <c r="FI215" s="52">
        <f t="shared" ca="1" si="497"/>
        <v>0.55032395081913954</v>
      </c>
      <c r="FK215" s="52">
        <f t="shared" ca="1" si="498"/>
        <v>0.98182254942693759</v>
      </c>
      <c r="FL215" s="59">
        <f t="shared" ca="1" si="499"/>
        <v>18</v>
      </c>
      <c r="FM215" s="59" t="str">
        <f t="shared" ca="1" si="500"/>
        <v>Slope</v>
      </c>
      <c r="FN215" s="52">
        <f t="shared" ca="1" si="501"/>
        <v>0.43333333333333335</v>
      </c>
      <c r="FP215" s="52">
        <f t="shared" ca="1" si="502"/>
        <v>0.48828211668031274</v>
      </c>
      <c r="FQ215" s="52">
        <f t="shared" ca="1" si="503"/>
        <v>0.48151001905580476</v>
      </c>
      <c r="FR215" s="52">
        <f t="shared" ca="1" si="504"/>
        <v>0.45637986951287657</v>
      </c>
      <c r="FS215" s="52">
        <f t="shared" ca="1" si="505"/>
        <v>0.43948998375887921</v>
      </c>
      <c r="FT215" s="52">
        <f t="shared" ca="1" si="506"/>
        <v>0.43190604269117672</v>
      </c>
      <c r="FU215" s="52">
        <f t="shared" ca="1" si="507"/>
        <v>0.43386070362728185</v>
      </c>
      <c r="FV215" s="52">
        <f t="shared" ca="1" si="508"/>
        <v>0.44313920036956722</v>
      </c>
      <c r="FW215" s="52">
        <f t="shared" ca="1" si="509"/>
        <v>0.45434850693198331</v>
      </c>
      <c r="FX215" s="52">
        <f t="shared" ca="1" si="510"/>
        <v>0.46547252219190705</v>
      </c>
      <c r="FY215" s="52">
        <f t="shared" ca="1" si="511"/>
        <v>0.47395094467579374</v>
      </c>
      <c r="FZ215" s="52">
        <f t="shared" ca="1" si="512"/>
        <v>0.47801153570096822</v>
      </c>
      <c r="GA215" s="52">
        <f t="shared" ca="1" si="513"/>
        <v>0.47786174562845174</v>
      </c>
      <c r="GB215" s="52">
        <f t="shared" ca="1" si="514"/>
        <v>0.47591887840046809</v>
      </c>
      <c r="GC215" s="52">
        <f t="shared" ca="1" si="515"/>
        <v>0.47384955334926449</v>
      </c>
      <c r="GD215" s="52">
        <f t="shared" ca="1" si="516"/>
        <v>0.47137125891914078</v>
      </c>
      <c r="GE215" s="52">
        <f t="shared" ca="1" si="517"/>
        <v>0.47051543686801323</v>
      </c>
      <c r="GF215" s="52">
        <f t="shared" ca="1" si="518"/>
        <v>0.47336618223691906</v>
      </c>
      <c r="GG215" s="52">
        <f t="shared" ca="1" si="519"/>
        <v>0.47829845224537548</v>
      </c>
      <c r="GH215" s="52">
        <f t="shared" ca="1" si="520"/>
        <v>0.47171862758675692</v>
      </c>
      <c r="GI215" s="52">
        <f t="shared" ca="1" si="521"/>
        <v>0.44267011402942236</v>
      </c>
      <c r="GJ215" s="52">
        <f t="shared" ca="1" si="522"/>
        <v>0.41409887813585439</v>
      </c>
      <c r="GK215" s="52">
        <f t="shared" ca="1" si="523"/>
        <v>0.38451683735454562</v>
      </c>
      <c r="GL215" s="52">
        <f t="shared" ca="1" si="524"/>
        <v>0.35575880659289805</v>
      </c>
      <c r="GM215" s="52">
        <f t="shared" ca="1" si="525"/>
        <v>0.32901390540396508</v>
      </c>
      <c r="GN215" s="52">
        <f t="shared" ca="1" si="526"/>
        <v>0.30385919156594099</v>
      </c>
      <c r="GO215" s="52">
        <f t="shared" ca="1" si="527"/>
        <v>0.28043593217274576</v>
      </c>
      <c r="GP215" s="52">
        <f t="shared" ca="1" si="528"/>
        <v>0.25959172321856999</v>
      </c>
      <c r="GQ215" s="52">
        <f t="shared" ca="1" si="529"/>
        <v>0.24083132629352513</v>
      </c>
      <c r="GR215" s="52">
        <f t="shared" ca="1" si="530"/>
        <v>0.22376651255239949</v>
      </c>
      <c r="GS215" s="52">
        <f t="shared" ca="1" si="531"/>
        <v>0.21022173186316462</v>
      </c>
      <c r="GT215" s="52">
        <f t="shared" ca="1" si="532"/>
        <v>0.19455242805082426</v>
      </c>
      <c r="GV215" s="52">
        <f t="shared" ca="1" si="533"/>
        <v>0.48828211668031274</v>
      </c>
      <c r="GW215" s="59">
        <f t="shared" ca="1" si="534"/>
        <v>0</v>
      </c>
      <c r="GX215" s="52">
        <f t="shared" ca="1" si="535"/>
        <v>0.46484635004093833</v>
      </c>
      <c r="GY215" s="52" t="str">
        <f t="shared" ca="1" si="536"/>
        <v>Slope</v>
      </c>
      <c r="GZ215" s="52">
        <f t="shared" ca="1" si="537"/>
        <v>1</v>
      </c>
      <c r="HB215" s="58">
        <f t="shared" si="538"/>
        <v>4.7083967924118002E-2</v>
      </c>
      <c r="HC215" s="58"/>
      <c r="HE215" s="52">
        <f t="shared" si="539"/>
        <v>0.76693435877561589</v>
      </c>
      <c r="HF215" s="52">
        <f t="shared" si="540"/>
        <v>0</v>
      </c>
      <c r="HH215" s="52">
        <f t="shared" ca="1" si="541"/>
        <v>0.46484635004093833</v>
      </c>
      <c r="HI215" s="52" t="str">
        <f t="shared" ca="1" si="542"/>
        <v>Slope</v>
      </c>
      <c r="HJ215" s="59">
        <f t="shared" ca="1" si="543"/>
        <v>2</v>
      </c>
      <c r="HK215" s="52">
        <f t="shared" ca="1" si="544"/>
        <v>1</v>
      </c>
      <c r="HL215" s="52">
        <f t="shared" si="545"/>
        <v>0</v>
      </c>
      <c r="HM215" s="52">
        <f t="shared" si="546"/>
        <v>20</v>
      </c>
      <c r="HN215" s="52">
        <f t="shared" si="547"/>
        <v>-20</v>
      </c>
      <c r="HP215" s="52">
        <f t="shared" si="550"/>
        <v>5.070854723453499E-4</v>
      </c>
      <c r="HR215" s="52">
        <f t="shared" si="548"/>
        <v>1.8473527761501046E-4</v>
      </c>
      <c r="HS215">
        <f t="shared" si="549"/>
        <v>2.863090174228373E-3</v>
      </c>
    </row>
    <row r="216" spans="1:227" x14ac:dyDescent="0.2">
      <c r="A216" s="45">
        <v>178</v>
      </c>
      <c r="B216" s="35">
        <f t="shared" si="391"/>
        <v>2.0486111111111063E-2</v>
      </c>
      <c r="C216" s="28">
        <v>-4.7083967924117998</v>
      </c>
      <c r="D216" s="95">
        <v>0</v>
      </c>
      <c r="E216" s="95">
        <v>999999</v>
      </c>
      <c r="F216" s="37">
        <f t="shared" si="551"/>
        <v>166666.5</v>
      </c>
      <c r="G216" s="38">
        <f t="shared" si="554"/>
        <v>0</v>
      </c>
      <c r="H216" s="102">
        <v>20</v>
      </c>
      <c r="I216" s="102">
        <v>2000</v>
      </c>
      <c r="J216" s="28">
        <v>-6.1729919910430899</v>
      </c>
      <c r="K216" s="126">
        <f t="shared" si="555"/>
        <v>-6.1729919910430898E-2</v>
      </c>
      <c r="L216" s="30">
        <f t="shared" si="552"/>
        <v>-6.1729919910430898E-2</v>
      </c>
      <c r="M216" s="101">
        <f t="shared" si="553"/>
        <v>-4.7083967924117998</v>
      </c>
      <c r="N216" s="103">
        <f t="shared" si="392"/>
        <v>7.322975993156451E-4</v>
      </c>
      <c r="AD216" s="52">
        <f t="shared" ca="1" si="393"/>
        <v>0.97627052740112208</v>
      </c>
      <c r="AE216" s="52">
        <f t="shared" ca="1" si="393"/>
        <v>1</v>
      </c>
      <c r="AF216" s="52">
        <f t="shared" ca="1" si="393"/>
        <v>0.97663366383526673</v>
      </c>
      <c r="AG216" s="52">
        <f t="shared" ca="1" si="393"/>
        <v>0.93898841170130587</v>
      </c>
      <c r="AH216" s="52">
        <f t="shared" ca="1" si="394"/>
        <v>0.8881000011263358</v>
      </c>
      <c r="AI216" s="52">
        <f t="shared" ca="1" si="394"/>
        <v>0.8201670392446615</v>
      </c>
      <c r="AJ216" s="52">
        <f t="shared" ca="1" si="394"/>
        <v>0.75619474435336897</v>
      </c>
      <c r="AK216" s="52">
        <f t="shared" ca="1" si="394"/>
        <v>0.70085757086726419</v>
      </c>
      <c r="AL216" s="52">
        <f t="shared" ca="1" si="395"/>
        <v>0.66826254762704818</v>
      </c>
      <c r="AM216" s="52">
        <f t="shared" ca="1" si="395"/>
        <v>0.63848050749311136</v>
      </c>
      <c r="AN216" s="52">
        <f t="shared" ca="1" si="395"/>
        <v>0.60682513688624629</v>
      </c>
      <c r="AO216" s="52">
        <f t="shared" ca="1" si="395"/>
        <v>0.56870496830743178</v>
      </c>
      <c r="AP216" s="52">
        <f t="shared" ca="1" si="396"/>
        <v>0.53173746877823136</v>
      </c>
      <c r="AQ216" s="52">
        <f t="shared" ca="1" si="396"/>
        <v>0.47633513610651246</v>
      </c>
      <c r="AR216" s="52">
        <f t="shared" ca="1" si="396"/>
        <v>0.39257109425573772</v>
      </c>
      <c r="AS216" s="52">
        <f t="shared" ca="1" si="396"/>
        <v>0.26613211971455175</v>
      </c>
      <c r="AT216" s="52">
        <f t="shared" ca="1" si="387"/>
        <v>0.114658489416019</v>
      </c>
      <c r="AU216" s="52">
        <f t="shared" ca="1" si="387"/>
        <v>-2.8942450313971864E-2</v>
      </c>
      <c r="AV216" s="52">
        <f t="shared" ca="1" si="387"/>
        <v>-0.14594820778005743</v>
      </c>
      <c r="AW216" s="52">
        <f t="shared" ca="1" si="387"/>
        <v>-0.2170446489911268</v>
      </c>
      <c r="AX216" s="52">
        <f t="shared" ca="1" si="388"/>
        <v>-0.28226995893843837</v>
      </c>
      <c r="AY216" s="52">
        <f t="shared" ca="1" si="388"/>
        <v>-0.3415940393449311</v>
      </c>
      <c r="AZ216" s="52">
        <f t="shared" ca="1" si="388"/>
        <v>-0.39334909588314704</v>
      </c>
      <c r="BA216" s="52">
        <f t="shared" ca="1" si="388"/>
        <v>-0.44557198588186347</v>
      </c>
      <c r="BB216" s="52">
        <f t="shared" ca="1" si="389"/>
        <v>-0.49571635431537292</v>
      </c>
      <c r="BC216" s="52">
        <f t="shared" ca="1" si="389"/>
        <v>-0.54006504447632819</v>
      </c>
      <c r="BD216" s="52">
        <f t="shared" ca="1" si="389"/>
        <v>-0.57649207666102154</v>
      </c>
      <c r="BE216" s="52">
        <f t="shared" ca="1" si="389"/>
        <v>-0.60809517756132137</v>
      </c>
      <c r="BF216" s="52">
        <f t="shared" ca="1" si="390"/>
        <v>-0.63229122285500017</v>
      </c>
      <c r="BG216" s="52">
        <f t="shared" ca="1" si="390"/>
        <v>-0.67793317378577045</v>
      </c>
      <c r="BH216" s="52">
        <f t="shared" ca="1" si="390"/>
        <v>-0.72589403792726925</v>
      </c>
      <c r="BJ216" s="52">
        <f t="shared" si="397"/>
        <v>-3.0864959955215448E-3</v>
      </c>
      <c r="BK216" s="52">
        <f t="shared" si="398"/>
        <v>5.9780493203640747E-3</v>
      </c>
      <c r="BL216" s="52">
        <f t="shared" si="399"/>
        <v>2.9890246601820366E-4</v>
      </c>
      <c r="BM216" s="52">
        <f t="shared" si="400"/>
        <v>2.9890246601820366E-4</v>
      </c>
      <c r="BN216" s="52">
        <f t="shared" si="401"/>
        <v>0</v>
      </c>
      <c r="BO216" s="52">
        <f t="shared" si="402"/>
        <v>0</v>
      </c>
      <c r="BP216" s="52">
        <f t="shared" si="403"/>
        <v>2.9941320139058192E-3</v>
      </c>
      <c r="BQ216" s="52">
        <f t="shared" si="404"/>
        <v>0.05</v>
      </c>
      <c r="BS216" s="52">
        <f t="shared" ca="1" si="405"/>
        <v>0.55574781674095619</v>
      </c>
      <c r="BT216" s="52">
        <f t="shared" ca="1" si="406"/>
        <v>0.59780493203640728</v>
      </c>
      <c r="BU216" s="52">
        <f t="shared" ca="1" si="407"/>
        <v>0.61514125596506619</v>
      </c>
      <c r="BV216" s="52">
        <f t="shared" ca="1" si="408"/>
        <v>0.60455974583484029</v>
      </c>
      <c r="BW216" s="52">
        <f t="shared" ca="1" si="409"/>
        <v>0.5653624296931915</v>
      </c>
      <c r="BX216" s="52">
        <f t="shared" ca="1" si="410"/>
        <v>0.50419360613300213</v>
      </c>
      <c r="BY216" s="52">
        <f t="shared" ca="1" si="411"/>
        <v>0.43723235311242054</v>
      </c>
      <c r="BZ216" s="52">
        <f t="shared" ca="1" si="412"/>
        <v>0.37052697399931595</v>
      </c>
      <c r="CA216" s="52">
        <f t="shared" ca="1" si="413"/>
        <v>0.31175837321432254</v>
      </c>
      <c r="CB216" s="52">
        <f t="shared" ca="1" si="414"/>
        <v>0.26624326680546584</v>
      </c>
      <c r="CC216" s="52">
        <f t="shared" ca="1" si="415"/>
        <v>0.23335930368968205</v>
      </c>
      <c r="CD216" s="52">
        <f t="shared" ca="1" si="416"/>
        <v>0.20585457204029939</v>
      </c>
      <c r="CE216" s="52">
        <f t="shared" ca="1" si="417"/>
        <v>0.17872921386057697</v>
      </c>
      <c r="CF216" s="52">
        <f t="shared" ca="1" si="418"/>
        <v>0.15283076381761465</v>
      </c>
      <c r="CG216" s="52">
        <f t="shared" ca="1" si="419"/>
        <v>0.12206489663766401</v>
      </c>
      <c r="CH216" s="52">
        <f t="shared" ca="1" si="420"/>
        <v>8.0179327197613295E-2</v>
      </c>
      <c r="CI216" s="52">
        <f t="shared" ca="1" si="421"/>
        <v>3.2049183838910658E-2</v>
      </c>
      <c r="CJ216" s="52">
        <f t="shared" ca="1" si="422"/>
        <v>-1.7899576664691927E-2</v>
      </c>
      <c r="CK216" s="52">
        <f t="shared" ca="1" si="423"/>
        <v>-7.1711784003362519E-2</v>
      </c>
      <c r="CL216" s="52">
        <f t="shared" ca="1" si="424"/>
        <v>-0.12409215835073302</v>
      </c>
      <c r="CM216" s="52">
        <f t="shared" ca="1" si="425"/>
        <v>-0.17950494736132599</v>
      </c>
      <c r="CN216" s="52">
        <f t="shared" ca="1" si="426"/>
        <v>-0.23244570631293521</v>
      </c>
      <c r="CO216" s="52">
        <f t="shared" ca="1" si="427"/>
        <v>-0.2793470765464009</v>
      </c>
      <c r="CP216" s="52">
        <f t="shared" ca="1" si="428"/>
        <v>-0.32147788472713967</v>
      </c>
      <c r="CQ216" s="52">
        <f t="shared" ca="1" si="429"/>
        <v>-0.35841432957339203</v>
      </c>
      <c r="CR216" s="52">
        <f t="shared" ca="1" si="430"/>
        <v>-0.38761362310258618</v>
      </c>
      <c r="CS216" s="52">
        <f t="shared" ca="1" si="431"/>
        <v>-0.4105614805443874</v>
      </c>
      <c r="CT216" s="52">
        <f t="shared" ca="1" si="432"/>
        <v>-0.42842258843443093</v>
      </c>
      <c r="CU216" s="52">
        <f t="shared" ca="1" si="433"/>
        <v>-0.43572359716880232</v>
      </c>
      <c r="CV216" s="52">
        <f t="shared" ca="1" si="434"/>
        <v>-0.44939817527248993</v>
      </c>
      <c r="CW216" s="52">
        <f t="shared" ca="1" si="435"/>
        <v>-0.46797374949880682</v>
      </c>
      <c r="CY216" s="51" t="str">
        <f t="shared" ca="1" si="436"/>
        <v>Slope</v>
      </c>
      <c r="CZ216" s="51" t="str">
        <f t="shared" ca="1" si="437"/>
        <v>Slope</v>
      </c>
      <c r="DA216" s="51" t="str">
        <f t="shared" ca="1" si="438"/>
        <v>Slope</v>
      </c>
      <c r="DB216" s="51" t="str">
        <f t="shared" ca="1" si="439"/>
        <v>Slope</v>
      </c>
      <c r="DC216" s="51" t="str">
        <f t="shared" ca="1" si="440"/>
        <v>Slope</v>
      </c>
      <c r="DD216" s="51" t="str">
        <f t="shared" ca="1" si="441"/>
        <v>Slope</v>
      </c>
      <c r="DE216" s="51" t="str">
        <f t="shared" ca="1" si="442"/>
        <v>Slope</v>
      </c>
      <c r="DF216" s="51" t="str">
        <f t="shared" ca="1" si="443"/>
        <v>Slope</v>
      </c>
      <c r="DG216" s="51" t="str">
        <f t="shared" ca="1" si="444"/>
        <v>Slope</v>
      </c>
      <c r="DH216" s="51" t="str">
        <f t="shared" ca="1" si="445"/>
        <v>Slope</v>
      </c>
      <c r="DI216" s="51" t="str">
        <f t="shared" ca="1" si="446"/>
        <v>Slope</v>
      </c>
      <c r="DJ216" s="51" t="str">
        <f t="shared" ca="1" si="447"/>
        <v>Slope</v>
      </c>
      <c r="DK216" s="51" t="str">
        <f t="shared" ca="1" si="448"/>
        <v>Slope</v>
      </c>
      <c r="DL216" s="51" t="str">
        <f t="shared" ca="1" si="449"/>
        <v>Slope</v>
      </c>
      <c r="DM216" s="51" t="str">
        <f t="shared" ca="1" si="450"/>
        <v>Slope</v>
      </c>
      <c r="DN216" s="51" t="str">
        <f t="shared" ca="1" si="451"/>
        <v>Slope</v>
      </c>
      <c r="DO216" s="51" t="str">
        <f t="shared" ca="1" si="452"/>
        <v>Slope</v>
      </c>
      <c r="DP216" s="51" t="str">
        <f t="shared" ca="1" si="453"/>
        <v>Slope</v>
      </c>
      <c r="DQ216" s="51" t="str">
        <f t="shared" ca="1" si="454"/>
        <v>Slope</v>
      </c>
      <c r="DR216" s="51" t="str">
        <f t="shared" ca="1" si="455"/>
        <v>Slope</v>
      </c>
      <c r="DS216" s="51" t="str">
        <f t="shared" ca="1" si="456"/>
        <v>Slope</v>
      </c>
      <c r="DT216" s="51" t="str">
        <f t="shared" ca="1" si="457"/>
        <v>Slope</v>
      </c>
      <c r="DU216" s="51" t="str">
        <f t="shared" ca="1" si="458"/>
        <v>Slope</v>
      </c>
      <c r="DV216" s="51" t="str">
        <f t="shared" ca="1" si="459"/>
        <v>Slope</v>
      </c>
      <c r="DW216" s="51" t="str">
        <f t="shared" ca="1" si="460"/>
        <v>Slope</v>
      </c>
      <c r="DX216" s="51" t="str">
        <f t="shared" ca="1" si="461"/>
        <v>Slope</v>
      </c>
      <c r="DY216" s="51" t="str">
        <f t="shared" ca="1" si="462"/>
        <v>Slope</v>
      </c>
      <c r="DZ216" s="51" t="str">
        <f t="shared" ca="1" si="463"/>
        <v>Slope</v>
      </c>
      <c r="EA216" s="51" t="str">
        <f t="shared" ca="1" si="464"/>
        <v>Slope</v>
      </c>
      <c r="EB216" s="51" t="str">
        <f t="shared" ca="1" si="465"/>
        <v>Slope</v>
      </c>
      <c r="EC216" s="51" t="str">
        <f t="shared" ca="1" si="466"/>
        <v>Slope</v>
      </c>
      <c r="EE216" s="52">
        <f t="shared" ca="1" si="467"/>
        <v>0.44455108572506197</v>
      </c>
      <c r="EF216" s="52">
        <f t="shared" ca="1" si="468"/>
        <v>0.40249397042961088</v>
      </c>
      <c r="EG216" s="52">
        <f t="shared" ca="1" si="469"/>
        <v>0.38515764650095197</v>
      </c>
      <c r="EH216" s="52">
        <f t="shared" ca="1" si="470"/>
        <v>0.39573915663117787</v>
      </c>
      <c r="EI216" s="52">
        <f t="shared" ca="1" si="471"/>
        <v>0.43493647277282665</v>
      </c>
      <c r="EJ216" s="52">
        <f t="shared" ca="1" si="472"/>
        <v>0.49610529633301603</v>
      </c>
      <c r="EK216" s="52">
        <f t="shared" ca="1" si="473"/>
        <v>0.56306654935359768</v>
      </c>
      <c r="EL216" s="52">
        <f t="shared" ca="1" si="474"/>
        <v>0.62977192846670227</v>
      </c>
      <c r="EM216" s="52">
        <f t="shared" ca="1" si="475"/>
        <v>0.68854052925169573</v>
      </c>
      <c r="EN216" s="52">
        <f t="shared" ca="1" si="476"/>
        <v>0.73405563566055232</v>
      </c>
      <c r="EO216" s="52">
        <f t="shared" ca="1" si="477"/>
        <v>0.76693959877633611</v>
      </c>
      <c r="EP216" s="52">
        <f t="shared" ca="1" si="478"/>
        <v>0.79444433042571883</v>
      </c>
      <c r="EQ216" s="52">
        <f t="shared" ca="1" si="479"/>
        <v>0.82156968860544122</v>
      </c>
      <c r="ER216" s="52">
        <f t="shared" ca="1" si="480"/>
        <v>0.84746813864840354</v>
      </c>
      <c r="ES216" s="52">
        <f t="shared" ca="1" si="481"/>
        <v>0.8782340058283542</v>
      </c>
      <c r="ET216" s="52">
        <f t="shared" ca="1" si="482"/>
        <v>0.92011957526840493</v>
      </c>
      <c r="EU216" s="52">
        <f t="shared" ca="1" si="483"/>
        <v>0.96824971862710751</v>
      </c>
      <c r="EV216" s="52">
        <f t="shared" ca="1" si="484"/>
        <v>0.98180152086928985</v>
      </c>
      <c r="EW216" s="52">
        <f t="shared" ca="1" si="485"/>
        <v>0.92798931353061931</v>
      </c>
      <c r="EX216" s="52">
        <f t="shared" ca="1" si="486"/>
        <v>0.87560893918324878</v>
      </c>
      <c r="EY216" s="52">
        <f t="shared" ca="1" si="487"/>
        <v>0.82019615017265579</v>
      </c>
      <c r="EZ216" s="52">
        <f t="shared" ca="1" si="488"/>
        <v>0.76725539122104658</v>
      </c>
      <c r="FA216" s="52">
        <f t="shared" ca="1" si="489"/>
        <v>0.72035402098758095</v>
      </c>
      <c r="FB216" s="52">
        <f t="shared" ca="1" si="490"/>
        <v>0.67822321280684217</v>
      </c>
      <c r="FC216" s="52">
        <f t="shared" ca="1" si="491"/>
        <v>0.64128676796058981</v>
      </c>
      <c r="FD216" s="52">
        <f t="shared" ca="1" si="492"/>
        <v>0.61208747443139555</v>
      </c>
      <c r="FE216" s="52">
        <f t="shared" ca="1" si="493"/>
        <v>0.58913961698959438</v>
      </c>
      <c r="FF216" s="52">
        <f t="shared" ca="1" si="494"/>
        <v>0.57127850909955091</v>
      </c>
      <c r="FG216" s="52">
        <f t="shared" ca="1" si="495"/>
        <v>0.56397750036517946</v>
      </c>
      <c r="FH216" s="52">
        <f t="shared" ca="1" si="496"/>
        <v>0.55030292226149191</v>
      </c>
      <c r="FI216" s="52">
        <f t="shared" ca="1" si="497"/>
        <v>0.53172734803517496</v>
      </c>
      <c r="FK216" s="52">
        <f t="shared" ca="1" si="498"/>
        <v>0.98180152086928985</v>
      </c>
      <c r="FL216" s="59">
        <f t="shared" ca="1" si="499"/>
        <v>17</v>
      </c>
      <c r="FM216" s="59" t="str">
        <f t="shared" ca="1" si="500"/>
        <v>Slope</v>
      </c>
      <c r="FN216" s="52">
        <f t="shared" ca="1" si="501"/>
        <v>0.46666666666666667</v>
      </c>
      <c r="FP216" s="52">
        <f t="shared" ca="1" si="502"/>
        <v>0.48151702857502066</v>
      </c>
      <c r="FQ216" s="52">
        <f t="shared" ca="1" si="503"/>
        <v>0.46749799014320359</v>
      </c>
      <c r="FR216" s="52">
        <f t="shared" ca="1" si="504"/>
        <v>0.45060810438920618</v>
      </c>
      <c r="FS216" s="52">
        <f t="shared" ca="1" si="505"/>
        <v>0.44302416332150374</v>
      </c>
      <c r="FT216" s="52">
        <f t="shared" ca="1" si="506"/>
        <v>0.44497882425760887</v>
      </c>
      <c r="FU216" s="52">
        <f t="shared" ca="1" si="507"/>
        <v>0.45425732099989419</v>
      </c>
      <c r="FV216" s="52">
        <f t="shared" ca="1" si="508"/>
        <v>0.46546662756231033</v>
      </c>
      <c r="FW216" s="52">
        <f t="shared" ca="1" si="509"/>
        <v>0.47659064282223407</v>
      </c>
      <c r="FX216" s="52">
        <f t="shared" ca="1" si="510"/>
        <v>0.48506906530612076</v>
      </c>
      <c r="FY216" s="52">
        <f t="shared" ca="1" si="511"/>
        <v>0.48912965633129524</v>
      </c>
      <c r="FZ216" s="52">
        <f t="shared" ca="1" si="512"/>
        <v>0.48897986625877865</v>
      </c>
      <c r="GA216" s="52">
        <f t="shared" ca="1" si="513"/>
        <v>0.48703699903079511</v>
      </c>
      <c r="GB216" s="52">
        <f t="shared" ca="1" si="514"/>
        <v>0.48496767397959145</v>
      </c>
      <c r="GC216" s="52">
        <f t="shared" ca="1" si="515"/>
        <v>0.4824893795494678</v>
      </c>
      <c r="GD216" s="52">
        <f t="shared" ca="1" si="516"/>
        <v>0.48163355749834025</v>
      </c>
      <c r="GE216" s="52">
        <f t="shared" ca="1" si="517"/>
        <v>0.48448430286724603</v>
      </c>
      <c r="GF216" s="52">
        <f t="shared" ca="1" si="518"/>
        <v>0.4894165728757025</v>
      </c>
      <c r="GG216" s="52">
        <f t="shared" ca="1" si="519"/>
        <v>0.48282272917865215</v>
      </c>
      <c r="GH216" s="52">
        <f t="shared" ca="1" si="520"/>
        <v>0.45377421562131753</v>
      </c>
      <c r="GI216" s="52">
        <f t="shared" ca="1" si="521"/>
        <v>0.42520297972774956</v>
      </c>
      <c r="GJ216" s="52">
        <f t="shared" ca="1" si="522"/>
        <v>0.39562093894644079</v>
      </c>
      <c r="GK216" s="52">
        <f t="shared" ca="1" si="523"/>
        <v>0.36686290818479328</v>
      </c>
      <c r="GL216" s="52">
        <f t="shared" ca="1" si="524"/>
        <v>0.34011800699586031</v>
      </c>
      <c r="GM216" s="52">
        <f t="shared" ca="1" si="525"/>
        <v>0.31496329315783628</v>
      </c>
      <c r="GN216" s="52">
        <f t="shared" ca="1" si="526"/>
        <v>0.29154003376464099</v>
      </c>
      <c r="GO216" s="52">
        <f t="shared" ca="1" si="527"/>
        <v>0.27069582481046517</v>
      </c>
      <c r="GP216" s="52">
        <f t="shared" ca="1" si="528"/>
        <v>0.25193542788542034</v>
      </c>
      <c r="GQ216" s="52">
        <f t="shared" ca="1" si="529"/>
        <v>0.23487061414429472</v>
      </c>
      <c r="GR216" s="52">
        <f t="shared" ca="1" si="530"/>
        <v>0.22132583345505979</v>
      </c>
      <c r="GS216" s="52">
        <f t="shared" ca="1" si="531"/>
        <v>0.20565652964271952</v>
      </c>
      <c r="GT216" s="52">
        <f t="shared" ca="1" si="532"/>
        <v>0.18835356045616941</v>
      </c>
      <c r="GV216" s="52">
        <f t="shared" ca="1" si="533"/>
        <v>0.4894165728757025</v>
      </c>
      <c r="GW216" s="59">
        <f t="shared" ca="1" si="534"/>
        <v>16</v>
      </c>
      <c r="GX216" s="52">
        <f t="shared" ca="1" si="535"/>
        <v>0.96824971862710751</v>
      </c>
      <c r="GY216" s="52" t="str">
        <f t="shared" ca="1" si="536"/>
        <v>Slope</v>
      </c>
      <c r="GZ216" s="52">
        <f t="shared" ca="1" si="537"/>
        <v>0.5</v>
      </c>
      <c r="HB216" s="58">
        <f t="shared" si="538"/>
        <v>6.1729919910430898E-2</v>
      </c>
      <c r="HC216" s="58"/>
      <c r="HE216" s="52">
        <f t="shared" si="539"/>
        <v>0.69443689644336704</v>
      </c>
      <c r="HF216" s="52">
        <f t="shared" si="540"/>
        <v>0</v>
      </c>
      <c r="HH216" s="52">
        <f t="shared" ca="1" si="541"/>
        <v>0.96824971862710751</v>
      </c>
      <c r="HI216" s="52" t="str">
        <f t="shared" ca="1" si="542"/>
        <v>Slope</v>
      </c>
      <c r="HJ216" s="59">
        <f t="shared" ca="1" si="543"/>
        <v>2</v>
      </c>
      <c r="HK216" s="52">
        <f t="shared" ca="1" si="544"/>
        <v>0.5</v>
      </c>
      <c r="HL216" s="52">
        <f t="shared" si="545"/>
        <v>0</v>
      </c>
      <c r="HM216" s="52">
        <f t="shared" si="546"/>
        <v>20</v>
      </c>
      <c r="HN216" s="52">
        <f t="shared" si="547"/>
        <v>-20</v>
      </c>
      <c r="HP216" s="52">
        <f t="shared" si="550"/>
        <v>7.322975993156451E-4</v>
      </c>
      <c r="HR216" s="52">
        <f t="shared" si="548"/>
        <v>1.8474086393026226E-4</v>
      </c>
      <c r="HS216">
        <f t="shared" si="549"/>
        <v>2.9941320139058192E-3</v>
      </c>
    </row>
    <row r="217" spans="1:227" x14ac:dyDescent="0.2">
      <c r="A217" s="45">
        <v>179</v>
      </c>
      <c r="B217" s="35">
        <f t="shared" si="391"/>
        <v>2.0601851851851802E-2</v>
      </c>
      <c r="C217" s="28">
        <v>-6.1729919910430899</v>
      </c>
      <c r="D217" s="95">
        <v>0</v>
      </c>
      <c r="E217" s="95">
        <v>999999</v>
      </c>
      <c r="F217" s="37">
        <f t="shared" si="551"/>
        <v>166666.5</v>
      </c>
      <c r="G217" s="38">
        <f t="shared" si="554"/>
        <v>0</v>
      </c>
      <c r="H217" s="102">
        <v>20</v>
      </c>
      <c r="I217" s="102">
        <v>2000</v>
      </c>
      <c r="J217" s="28">
        <v>-7.6289427280425999</v>
      </c>
      <c r="K217" s="126">
        <f t="shared" si="555"/>
        <v>-7.6289427280425995E-2</v>
      </c>
      <c r="L217" s="30">
        <f t="shared" si="552"/>
        <v>-7.6289427280425995E-2</v>
      </c>
      <c r="M217" s="101">
        <f t="shared" si="553"/>
        <v>-6.1729919910430899</v>
      </c>
      <c r="N217" s="103">
        <f t="shared" si="392"/>
        <v>7.2797536849975508E-4</v>
      </c>
      <c r="AD217" s="52">
        <f t="shared" ca="1" si="393"/>
        <v>0.97663366383526673</v>
      </c>
      <c r="AE217" s="52">
        <f t="shared" ca="1" si="393"/>
        <v>1.0000000000000002</v>
      </c>
      <c r="AF217" s="52">
        <f t="shared" ca="1" si="393"/>
        <v>0.97527955583689174</v>
      </c>
      <c r="AG217" s="52">
        <f t="shared" ca="1" si="393"/>
        <v>0.93204694967517776</v>
      </c>
      <c r="AH217" s="52">
        <f t="shared" ca="1" si="394"/>
        <v>0.86976821367883417</v>
      </c>
      <c r="AI217" s="52">
        <f t="shared" ca="1" si="394"/>
        <v>0.806037001923678</v>
      </c>
      <c r="AJ217" s="52">
        <f t="shared" ca="1" si="394"/>
        <v>0.75668181649670396</v>
      </c>
      <c r="AK217" s="52">
        <f t="shared" ca="1" si="394"/>
        <v>0.72779273694949498</v>
      </c>
      <c r="AL217" s="52">
        <f t="shared" ca="1" si="395"/>
        <v>0.70854789540514462</v>
      </c>
      <c r="AM217" s="52">
        <f t="shared" ca="1" si="395"/>
        <v>0.68287711243300986</v>
      </c>
      <c r="AN217" s="52">
        <f t="shared" ca="1" si="395"/>
        <v>0.64712290408131234</v>
      </c>
      <c r="AO217" s="52">
        <f t="shared" ca="1" si="395"/>
        <v>0.60029792788761926</v>
      </c>
      <c r="AP217" s="52">
        <f t="shared" ca="1" si="396"/>
        <v>0.53189645626650151</v>
      </c>
      <c r="AQ217" s="52">
        <f t="shared" ca="1" si="396"/>
        <v>0.42906963098932704</v>
      </c>
      <c r="AR217" s="52">
        <f t="shared" ca="1" si="396"/>
        <v>0.2849585991581155</v>
      </c>
      <c r="AS217" s="52">
        <f t="shared" ca="1" si="396"/>
        <v>0.11733780997119539</v>
      </c>
      <c r="AT217" s="52">
        <f t="shared" ca="1" si="387"/>
        <v>-3.4379943147982019E-2</v>
      </c>
      <c r="AU217" s="52">
        <f t="shared" ca="1" si="387"/>
        <v>-0.15854411962359105</v>
      </c>
      <c r="AV217" s="52">
        <f t="shared" ca="1" si="387"/>
        <v>-0.24358149246665359</v>
      </c>
      <c r="AW217" s="52">
        <f t="shared" ca="1" si="387"/>
        <v>-0.30003014350600576</v>
      </c>
      <c r="AX217" s="52">
        <f t="shared" ca="1" si="388"/>
        <v>-0.34962386441689575</v>
      </c>
      <c r="AY217" s="52">
        <f t="shared" ca="1" si="388"/>
        <v>-0.3951273044493509</v>
      </c>
      <c r="AZ217" s="52">
        <f t="shared" ca="1" si="388"/>
        <v>-0.4372154583195747</v>
      </c>
      <c r="BA217" s="52">
        <f t="shared" ca="1" si="388"/>
        <v>-0.48103891697217477</v>
      </c>
      <c r="BB217" s="52">
        <f t="shared" ca="1" si="389"/>
        <v>-0.5223801645361531</v>
      </c>
      <c r="BC217" s="52">
        <f t="shared" ca="1" si="389"/>
        <v>-0.55995755261536362</v>
      </c>
      <c r="BD217" s="52">
        <f t="shared" ca="1" si="389"/>
        <v>-0.59118959709415153</v>
      </c>
      <c r="BE217" s="52">
        <f t="shared" ca="1" si="389"/>
        <v>-0.61332341301547033</v>
      </c>
      <c r="BF217" s="52">
        <f t="shared" ca="1" si="390"/>
        <v>-0.64243238167002648</v>
      </c>
      <c r="BG217" s="52">
        <f t="shared" ca="1" si="390"/>
        <v>-0.68976086477260734</v>
      </c>
      <c r="BH217" s="52">
        <f t="shared" ca="1" si="390"/>
        <v>-0.73369211661386058</v>
      </c>
      <c r="BJ217" s="52">
        <f t="shared" si="397"/>
        <v>-3.8144713640212999E-3</v>
      </c>
      <c r="BK217" s="52">
        <f t="shared" si="398"/>
        <v>6.1514125596506628E-3</v>
      </c>
      <c r="BL217" s="52">
        <f t="shared" si="399"/>
        <v>3.0757062798253312E-4</v>
      </c>
      <c r="BM217" s="52">
        <f t="shared" si="400"/>
        <v>3.0757062798253312E-4</v>
      </c>
      <c r="BN217" s="52">
        <f t="shared" si="401"/>
        <v>0</v>
      </c>
      <c r="BO217" s="52">
        <f t="shared" si="402"/>
        <v>0</v>
      </c>
      <c r="BP217" s="52">
        <f t="shared" si="403"/>
        <v>3.045947562641075E-3</v>
      </c>
      <c r="BQ217" s="52">
        <f t="shared" si="404"/>
        <v>0.05</v>
      </c>
      <c r="BS217" s="52">
        <f t="shared" ca="1" si="405"/>
        <v>0.59780493203640728</v>
      </c>
      <c r="BT217" s="52">
        <f t="shared" ca="1" si="406"/>
        <v>0.61514125596506619</v>
      </c>
      <c r="BU217" s="52">
        <f t="shared" ca="1" si="407"/>
        <v>0.60455974583484029</v>
      </c>
      <c r="BV217" s="52">
        <f t="shared" ca="1" si="408"/>
        <v>0.5653624296931915</v>
      </c>
      <c r="BW217" s="52">
        <f t="shared" ca="1" si="409"/>
        <v>0.50419360613300213</v>
      </c>
      <c r="BX217" s="52">
        <f t="shared" ca="1" si="410"/>
        <v>0.43723235311242054</v>
      </c>
      <c r="BY217" s="52">
        <f t="shared" ca="1" si="411"/>
        <v>0.37052697399931595</v>
      </c>
      <c r="BZ217" s="52">
        <f t="shared" ca="1" si="412"/>
        <v>0.31175837321432254</v>
      </c>
      <c r="CA217" s="52">
        <f t="shared" ca="1" si="413"/>
        <v>0.26624326680546584</v>
      </c>
      <c r="CB217" s="52">
        <f t="shared" ca="1" si="414"/>
        <v>0.23335930368968205</v>
      </c>
      <c r="CC217" s="52">
        <f t="shared" ca="1" si="415"/>
        <v>0.20585457204029939</v>
      </c>
      <c r="CD217" s="52">
        <f t="shared" ca="1" si="416"/>
        <v>0.17872921386057697</v>
      </c>
      <c r="CE217" s="52">
        <f t="shared" ca="1" si="417"/>
        <v>0.15283076381761465</v>
      </c>
      <c r="CF217" s="52">
        <f t="shared" ca="1" si="418"/>
        <v>0.12206489663766401</v>
      </c>
      <c r="CG217" s="52">
        <f t="shared" ca="1" si="419"/>
        <v>8.0179327197613295E-2</v>
      </c>
      <c r="CH217" s="52">
        <f t="shared" ca="1" si="420"/>
        <v>3.2049183838910658E-2</v>
      </c>
      <c r="CI217" s="52">
        <f t="shared" ca="1" si="421"/>
        <v>-1.7899576664691927E-2</v>
      </c>
      <c r="CJ217" s="52">
        <f t="shared" ca="1" si="422"/>
        <v>-7.1711784003362519E-2</v>
      </c>
      <c r="CK217" s="52">
        <f t="shared" ca="1" si="423"/>
        <v>-0.12409215835073302</v>
      </c>
      <c r="CL217" s="52">
        <f t="shared" ca="1" si="424"/>
        <v>-0.17950494736132599</v>
      </c>
      <c r="CM217" s="52">
        <f t="shared" ca="1" si="425"/>
        <v>-0.23244570631293521</v>
      </c>
      <c r="CN217" s="52">
        <f t="shared" ca="1" si="426"/>
        <v>-0.2793470765464009</v>
      </c>
      <c r="CO217" s="52">
        <f t="shared" ca="1" si="427"/>
        <v>-0.32147788472713967</v>
      </c>
      <c r="CP217" s="52">
        <f t="shared" ca="1" si="428"/>
        <v>-0.35841432957339203</v>
      </c>
      <c r="CQ217" s="52">
        <f t="shared" ca="1" si="429"/>
        <v>-0.38761362310258618</v>
      </c>
      <c r="CR217" s="52">
        <f t="shared" ca="1" si="430"/>
        <v>-0.4105614805443874</v>
      </c>
      <c r="CS217" s="52">
        <f t="shared" ca="1" si="431"/>
        <v>-0.42842258843443093</v>
      </c>
      <c r="CT217" s="52">
        <f t="shared" ca="1" si="432"/>
        <v>-0.43572359716880232</v>
      </c>
      <c r="CU217" s="52">
        <f t="shared" ca="1" si="433"/>
        <v>-0.44939817527248993</v>
      </c>
      <c r="CV217" s="52">
        <f t="shared" ca="1" si="434"/>
        <v>-0.46797374949880682</v>
      </c>
      <c r="CW217" s="52">
        <f t="shared" ca="1" si="435"/>
        <v>-0.4817742633242762</v>
      </c>
      <c r="CY217" s="51" t="str">
        <f t="shared" ca="1" si="436"/>
        <v>Slope</v>
      </c>
      <c r="CZ217" s="51" t="str">
        <f t="shared" ca="1" si="437"/>
        <v>Slope</v>
      </c>
      <c r="DA217" s="51" t="str">
        <f t="shared" ca="1" si="438"/>
        <v>Slope</v>
      </c>
      <c r="DB217" s="51" t="str">
        <f t="shared" ca="1" si="439"/>
        <v>Slope</v>
      </c>
      <c r="DC217" s="51" t="str">
        <f t="shared" ca="1" si="440"/>
        <v>Slope</v>
      </c>
      <c r="DD217" s="51" t="str">
        <f t="shared" ca="1" si="441"/>
        <v>Slope</v>
      </c>
      <c r="DE217" s="51" t="str">
        <f t="shared" ca="1" si="442"/>
        <v>Slope</v>
      </c>
      <c r="DF217" s="51" t="str">
        <f t="shared" ca="1" si="443"/>
        <v>Slope</v>
      </c>
      <c r="DG217" s="51" t="str">
        <f t="shared" ca="1" si="444"/>
        <v>Slope</v>
      </c>
      <c r="DH217" s="51" t="str">
        <f t="shared" ca="1" si="445"/>
        <v>Slope</v>
      </c>
      <c r="DI217" s="51" t="str">
        <f t="shared" ca="1" si="446"/>
        <v>Slope</v>
      </c>
      <c r="DJ217" s="51" t="str">
        <f t="shared" ca="1" si="447"/>
        <v>Slope</v>
      </c>
      <c r="DK217" s="51" t="str">
        <f t="shared" ca="1" si="448"/>
        <v>Slope</v>
      </c>
      <c r="DL217" s="51" t="str">
        <f t="shared" ca="1" si="449"/>
        <v>Slope</v>
      </c>
      <c r="DM217" s="51" t="str">
        <f t="shared" ca="1" si="450"/>
        <v>Slope</v>
      </c>
      <c r="DN217" s="51" t="str">
        <f t="shared" ca="1" si="451"/>
        <v>Slope</v>
      </c>
      <c r="DO217" s="51" t="str">
        <f t="shared" ca="1" si="452"/>
        <v>Slope</v>
      </c>
      <c r="DP217" s="51" t="str">
        <f t="shared" ca="1" si="453"/>
        <v>Slope</v>
      </c>
      <c r="DQ217" s="51" t="str">
        <f t="shared" ca="1" si="454"/>
        <v>Slope</v>
      </c>
      <c r="DR217" s="51" t="str">
        <f t="shared" ca="1" si="455"/>
        <v>Slope</v>
      </c>
      <c r="DS217" s="51" t="str">
        <f t="shared" ca="1" si="456"/>
        <v>Slope</v>
      </c>
      <c r="DT217" s="51" t="str">
        <f t="shared" ca="1" si="457"/>
        <v>Slope</v>
      </c>
      <c r="DU217" s="51" t="str">
        <f t="shared" ca="1" si="458"/>
        <v>Slope</v>
      </c>
      <c r="DV217" s="51" t="str">
        <f t="shared" ca="1" si="459"/>
        <v>Slope</v>
      </c>
      <c r="DW217" s="51" t="str">
        <f t="shared" ca="1" si="460"/>
        <v>Slope</v>
      </c>
      <c r="DX217" s="51" t="str">
        <f t="shared" ca="1" si="461"/>
        <v>Slope</v>
      </c>
      <c r="DY217" s="51" t="str">
        <f t="shared" ca="1" si="462"/>
        <v>Slope</v>
      </c>
      <c r="DZ217" s="51" t="str">
        <f t="shared" ca="1" si="463"/>
        <v>Slope</v>
      </c>
      <c r="EA217" s="51" t="str">
        <f t="shared" ca="1" si="464"/>
        <v>Slope</v>
      </c>
      <c r="EB217" s="51" t="str">
        <f t="shared" ca="1" si="465"/>
        <v>Slope</v>
      </c>
      <c r="EC217" s="51" t="str">
        <f t="shared" ca="1" si="466"/>
        <v>Slope</v>
      </c>
      <c r="EE217" s="52">
        <f t="shared" ca="1" si="467"/>
        <v>0.4025026385915752</v>
      </c>
      <c r="EF217" s="52">
        <f t="shared" ca="1" si="468"/>
        <v>0.38516631466291629</v>
      </c>
      <c r="EG217" s="52">
        <f t="shared" ca="1" si="469"/>
        <v>0.39574782479314219</v>
      </c>
      <c r="EH217" s="52">
        <f t="shared" ca="1" si="470"/>
        <v>0.43494514093479097</v>
      </c>
      <c r="EI217" s="52">
        <f t="shared" ca="1" si="471"/>
        <v>0.49611396449498035</v>
      </c>
      <c r="EJ217" s="52">
        <f t="shared" ca="1" si="472"/>
        <v>0.563075217515562</v>
      </c>
      <c r="EK217" s="52">
        <f t="shared" ca="1" si="473"/>
        <v>0.62978059662866659</v>
      </c>
      <c r="EL217" s="52">
        <f t="shared" ca="1" si="474"/>
        <v>0.68854919741365994</v>
      </c>
      <c r="EM217" s="52">
        <f t="shared" ca="1" si="475"/>
        <v>0.73406430382251675</v>
      </c>
      <c r="EN217" s="52">
        <f t="shared" ca="1" si="476"/>
        <v>0.76694826693830054</v>
      </c>
      <c r="EO217" s="52">
        <f t="shared" ca="1" si="477"/>
        <v>0.79445299858768315</v>
      </c>
      <c r="EP217" s="52">
        <f t="shared" ca="1" si="478"/>
        <v>0.82157835676740554</v>
      </c>
      <c r="EQ217" s="52">
        <f t="shared" ca="1" si="479"/>
        <v>0.84747680681036786</v>
      </c>
      <c r="ER217" s="52">
        <f t="shared" ca="1" si="480"/>
        <v>0.87824267399031852</v>
      </c>
      <c r="ES217" s="52">
        <f t="shared" ca="1" si="481"/>
        <v>0.92012824343036925</v>
      </c>
      <c r="ET217" s="52">
        <f t="shared" ca="1" si="482"/>
        <v>0.96825838678907183</v>
      </c>
      <c r="EU217" s="52">
        <f t="shared" ca="1" si="483"/>
        <v>0.98179285270732553</v>
      </c>
      <c r="EV217" s="52">
        <f t="shared" ca="1" si="484"/>
        <v>0.92798064536865499</v>
      </c>
      <c r="EW217" s="52">
        <f t="shared" ca="1" si="485"/>
        <v>0.87560027102128446</v>
      </c>
      <c r="EX217" s="52">
        <f t="shared" ca="1" si="486"/>
        <v>0.82018748201069147</v>
      </c>
      <c r="EY217" s="52">
        <f t="shared" ca="1" si="487"/>
        <v>0.76724672305908226</v>
      </c>
      <c r="EZ217" s="52">
        <f t="shared" ca="1" si="488"/>
        <v>0.72034535282561651</v>
      </c>
      <c r="FA217" s="52">
        <f t="shared" ca="1" si="489"/>
        <v>0.67821454464487774</v>
      </c>
      <c r="FB217" s="52">
        <f t="shared" ca="1" si="490"/>
        <v>0.64127809979862538</v>
      </c>
      <c r="FC217" s="52">
        <f t="shared" ca="1" si="491"/>
        <v>0.61207880626943134</v>
      </c>
      <c r="FD217" s="52">
        <f t="shared" ca="1" si="492"/>
        <v>0.58913094882763006</v>
      </c>
      <c r="FE217" s="52">
        <f t="shared" ca="1" si="493"/>
        <v>0.57126984093758648</v>
      </c>
      <c r="FF217" s="52">
        <f t="shared" ca="1" si="494"/>
        <v>0.56396883220321514</v>
      </c>
      <c r="FG217" s="52">
        <f t="shared" ca="1" si="495"/>
        <v>0.55029425409952748</v>
      </c>
      <c r="FH217" s="52">
        <f t="shared" ca="1" si="496"/>
        <v>0.53171867987321064</v>
      </c>
      <c r="FI217" s="52">
        <f t="shared" ca="1" si="497"/>
        <v>0.51791816604774121</v>
      </c>
      <c r="FK217" s="52">
        <f t="shared" ca="1" si="498"/>
        <v>0.98179285270732553</v>
      </c>
      <c r="FL217" s="59">
        <f t="shared" ca="1" si="499"/>
        <v>16</v>
      </c>
      <c r="FM217" s="59" t="str">
        <f t="shared" ca="1" si="500"/>
        <v>Slope</v>
      </c>
      <c r="FN217" s="52">
        <f t="shared" ca="1" si="501"/>
        <v>0.5</v>
      </c>
      <c r="FP217" s="52">
        <f t="shared" ca="1" si="502"/>
        <v>0.46750087953052505</v>
      </c>
      <c r="FQ217" s="52">
        <f t="shared" ca="1" si="503"/>
        <v>0.46172210488763876</v>
      </c>
      <c r="FR217" s="52">
        <f t="shared" ca="1" si="504"/>
        <v>0.45413816381993621</v>
      </c>
      <c r="FS217" s="52">
        <f t="shared" ca="1" si="505"/>
        <v>0.4560928247560414</v>
      </c>
      <c r="FT217" s="52">
        <f t="shared" ca="1" si="506"/>
        <v>0.46537132149832677</v>
      </c>
      <c r="FU217" s="52">
        <f t="shared" ca="1" si="507"/>
        <v>0.47658062806074286</v>
      </c>
      <c r="FV217" s="52">
        <f t="shared" ca="1" si="508"/>
        <v>0.48770464332066665</v>
      </c>
      <c r="FW217" s="52">
        <f t="shared" ca="1" si="509"/>
        <v>0.49618306580455329</v>
      </c>
      <c r="FX217" s="52">
        <f t="shared" ca="1" si="510"/>
        <v>0.50024365682972771</v>
      </c>
      <c r="FY217" s="52">
        <f t="shared" ca="1" si="511"/>
        <v>0.50009386675721124</v>
      </c>
      <c r="FZ217" s="52">
        <f t="shared" ca="1" si="512"/>
        <v>0.4981509995292277</v>
      </c>
      <c r="GA217" s="52">
        <f t="shared" ca="1" si="513"/>
        <v>0.49608167447802409</v>
      </c>
      <c r="GB217" s="52">
        <f t="shared" ca="1" si="514"/>
        <v>0.49360338004790033</v>
      </c>
      <c r="GC217" s="52">
        <f t="shared" ca="1" si="515"/>
        <v>0.49274755799677283</v>
      </c>
      <c r="GD217" s="52">
        <f t="shared" ca="1" si="516"/>
        <v>0.49559830336567862</v>
      </c>
      <c r="GE217" s="52">
        <f t="shared" ca="1" si="517"/>
        <v>0.50053057337413498</v>
      </c>
      <c r="GF217" s="52">
        <f t="shared" ca="1" si="518"/>
        <v>0.49393095090244177</v>
      </c>
      <c r="GG217" s="52">
        <f t="shared" ca="1" si="519"/>
        <v>0.4648824373451072</v>
      </c>
      <c r="GH217" s="52">
        <f t="shared" ca="1" si="520"/>
        <v>0.43631120145153923</v>
      </c>
      <c r="GI217" s="52">
        <f t="shared" ca="1" si="521"/>
        <v>0.40672916067023046</v>
      </c>
      <c r="GJ217" s="52">
        <f t="shared" ca="1" si="522"/>
        <v>0.37797112990858295</v>
      </c>
      <c r="GK217" s="52">
        <f t="shared" ca="1" si="523"/>
        <v>0.35122622871964992</v>
      </c>
      <c r="GL217" s="52">
        <f t="shared" ca="1" si="524"/>
        <v>0.32607151488162589</v>
      </c>
      <c r="GM217" s="52">
        <f t="shared" ca="1" si="525"/>
        <v>0.30264825548843066</v>
      </c>
      <c r="GN217" s="52">
        <f t="shared" ca="1" si="526"/>
        <v>0.28180404653425484</v>
      </c>
      <c r="GO217" s="52">
        <f t="shared" ca="1" si="527"/>
        <v>0.26304364960921001</v>
      </c>
      <c r="GP217" s="52">
        <f t="shared" ca="1" si="528"/>
        <v>0.24597883586808433</v>
      </c>
      <c r="GQ217" s="52">
        <f t="shared" ca="1" si="529"/>
        <v>0.23243405517884946</v>
      </c>
      <c r="GR217" s="52">
        <f t="shared" ca="1" si="530"/>
        <v>0.21676475136650913</v>
      </c>
      <c r="GS217" s="52">
        <f t="shared" ca="1" si="531"/>
        <v>0.19946178217995911</v>
      </c>
      <c r="GT217" s="52">
        <f t="shared" ca="1" si="532"/>
        <v>0.18375049979369149</v>
      </c>
      <c r="GV217" s="52">
        <f t="shared" ca="1" si="533"/>
        <v>0.50053057337413498</v>
      </c>
      <c r="GW217" s="59">
        <f t="shared" ca="1" si="534"/>
        <v>15</v>
      </c>
      <c r="GX217" s="52">
        <f t="shared" ca="1" si="535"/>
        <v>0.96825838678907183</v>
      </c>
      <c r="GY217" s="52" t="str">
        <f t="shared" ca="1" si="536"/>
        <v>Slope</v>
      </c>
      <c r="GZ217" s="52">
        <f t="shared" ca="1" si="537"/>
        <v>0.53333333333333333</v>
      </c>
      <c r="HB217" s="58">
        <f t="shared" si="538"/>
        <v>7.6289427280425995E-2</v>
      </c>
      <c r="HC217" s="58"/>
      <c r="HE217" s="52">
        <f t="shared" si="539"/>
        <v>0.62236733496189134</v>
      </c>
      <c r="HF217" s="52">
        <f t="shared" si="540"/>
        <v>0</v>
      </c>
      <c r="HH217" s="52">
        <f t="shared" ca="1" si="541"/>
        <v>0.96825838678907183</v>
      </c>
      <c r="HI217" s="52" t="str">
        <f t="shared" ca="1" si="542"/>
        <v>Slope</v>
      </c>
      <c r="HJ217" s="59">
        <f t="shared" ca="1" si="543"/>
        <v>2</v>
      </c>
      <c r="HK217" s="52">
        <f t="shared" ca="1" si="544"/>
        <v>0.53333333333333333</v>
      </c>
      <c r="HL217" s="52">
        <f t="shared" si="545"/>
        <v>0</v>
      </c>
      <c r="HM217" s="52">
        <f t="shared" si="546"/>
        <v>20</v>
      </c>
      <c r="HN217" s="52">
        <f t="shared" si="547"/>
        <v>-20</v>
      </c>
      <c r="HP217" s="52">
        <f t="shared" si="550"/>
        <v>7.2797536849975508E-4</v>
      </c>
      <c r="HR217" s="52">
        <f t="shared" si="548"/>
        <v>1.815036876701435E-4</v>
      </c>
      <c r="HS217">
        <f t="shared" si="549"/>
        <v>3.045947562641075E-3</v>
      </c>
    </row>
    <row r="218" spans="1:227" x14ac:dyDescent="0.2">
      <c r="A218" s="45">
        <v>180</v>
      </c>
      <c r="B218" s="35">
        <f t="shared" si="391"/>
        <v>2.0717592592592541E-2</v>
      </c>
      <c r="C218" s="28">
        <v>-7.6289427280425999</v>
      </c>
      <c r="D218" s="95">
        <v>0</v>
      </c>
      <c r="E218" s="95">
        <v>999999</v>
      </c>
      <c r="F218" s="37">
        <f t="shared" si="551"/>
        <v>166666.5</v>
      </c>
      <c r="G218" s="38">
        <f t="shared" si="554"/>
        <v>0</v>
      </c>
      <c r="H218" s="102">
        <v>20</v>
      </c>
      <c r="I218" s="102">
        <v>2000</v>
      </c>
      <c r="J218" s="28">
        <v>-9.0693289041519201</v>
      </c>
      <c r="K218" s="126">
        <f t="shared" si="555"/>
        <v>-9.0693289041519187E-2</v>
      </c>
      <c r="L218" s="30">
        <f t="shared" si="552"/>
        <v>-9.0693289041519187E-2</v>
      </c>
      <c r="M218" s="101">
        <f t="shared" si="553"/>
        <v>-7.6289427280425999</v>
      </c>
      <c r="N218" s="103">
        <f t="shared" si="392"/>
        <v>7.2019308805465997E-4</v>
      </c>
      <c r="AD218" s="52">
        <f t="shared" ca="1" si="393"/>
        <v>0.97527955583689174</v>
      </c>
      <c r="AE218" s="52">
        <f t="shared" ca="1" si="393"/>
        <v>1</v>
      </c>
      <c r="AF218" s="52">
        <f t="shared" ca="1" si="393"/>
        <v>0.97275935133538005</v>
      </c>
      <c r="AG218" s="52">
        <f t="shared" ca="1" si="393"/>
        <v>0.92117431100706426</v>
      </c>
      <c r="AH218" s="52">
        <f t="shared" ca="1" si="394"/>
        <v>0.8595624171732088</v>
      </c>
      <c r="AI218" s="52">
        <f t="shared" ca="1" si="394"/>
        <v>0.80344437457301499</v>
      </c>
      <c r="AJ218" s="52">
        <f t="shared" ca="1" si="394"/>
        <v>0.76990094811449006</v>
      </c>
      <c r="AK218" s="52">
        <f t="shared" ca="1" si="394"/>
        <v>0.74602747314619544</v>
      </c>
      <c r="AL218" s="52">
        <f t="shared" ca="1" si="395"/>
        <v>0.72466178561868888</v>
      </c>
      <c r="AM218" s="52">
        <f t="shared" ca="1" si="395"/>
        <v>0.69389157613108077</v>
      </c>
      <c r="AN218" s="52">
        <f t="shared" ca="1" si="395"/>
        <v>0.65249471456603392</v>
      </c>
      <c r="AO218" s="52">
        <f t="shared" ca="1" si="395"/>
        <v>0.58505409120269503</v>
      </c>
      <c r="AP218" s="52">
        <f t="shared" ca="1" si="396"/>
        <v>0.48384524591237638</v>
      </c>
      <c r="AQ218" s="52">
        <f t="shared" ca="1" si="396"/>
        <v>0.3312114239440262</v>
      </c>
      <c r="AR218" s="52">
        <f t="shared" ca="1" si="396"/>
        <v>0.15470037033956749</v>
      </c>
      <c r="AS218" s="52">
        <f t="shared" ca="1" si="396"/>
        <v>-3.9563840696511454E-3</v>
      </c>
      <c r="AT218" s="52">
        <f t="shared" ca="1" si="387"/>
        <v>-0.1285481207941867</v>
      </c>
      <c r="AU218" s="52">
        <f t="shared" ca="1" si="387"/>
        <v>-0.2207128770003447</v>
      </c>
      <c r="AV218" s="52">
        <f t="shared" ca="1" si="387"/>
        <v>-0.29190684286558444</v>
      </c>
      <c r="AW218" s="52">
        <f t="shared" ca="1" si="387"/>
        <v>-0.33867613010432951</v>
      </c>
      <c r="AX218" s="52">
        <f t="shared" ca="1" si="388"/>
        <v>-0.38077428105545663</v>
      </c>
      <c r="AY218" s="52">
        <f t="shared" ca="1" si="388"/>
        <v>-0.42073741810181065</v>
      </c>
      <c r="AZ218" s="52">
        <f t="shared" ca="1" si="388"/>
        <v>-0.45827329525969812</v>
      </c>
      <c r="BA218" s="52">
        <f t="shared" ca="1" si="388"/>
        <v>-0.49757706240533905</v>
      </c>
      <c r="BB218" s="52">
        <f t="shared" ca="1" si="389"/>
        <v>-0.53524230635028958</v>
      </c>
      <c r="BC218" s="52">
        <f t="shared" ca="1" si="389"/>
        <v>-0.56983249047246431</v>
      </c>
      <c r="BD218" s="52">
        <f t="shared" ca="1" si="389"/>
        <v>-0.59599074957161347</v>
      </c>
      <c r="BE218" s="52">
        <f t="shared" ca="1" si="389"/>
        <v>-0.6199275513482867</v>
      </c>
      <c r="BF218" s="52">
        <f t="shared" ca="1" si="390"/>
        <v>-0.64896075015422072</v>
      </c>
      <c r="BG218" s="52">
        <f t="shared" ca="1" si="390"/>
        <v>-0.69429100737576044</v>
      </c>
      <c r="BH218" s="52">
        <f t="shared" ca="1" si="390"/>
        <v>-0.72665497299965121</v>
      </c>
      <c r="BJ218" s="52">
        <f t="shared" si="397"/>
        <v>-4.5346644520759599E-3</v>
      </c>
      <c r="BK218" s="52">
        <f t="shared" si="398"/>
        <v>6.0455974583484015E-3</v>
      </c>
      <c r="BL218" s="52">
        <f t="shared" si="399"/>
        <v>3.0227987291742007E-4</v>
      </c>
      <c r="BM218" s="52">
        <f t="shared" si="400"/>
        <v>3.0227987291742007E-4</v>
      </c>
      <c r="BN218" s="52">
        <f t="shared" si="401"/>
        <v>0</v>
      </c>
      <c r="BO218" s="52">
        <f t="shared" si="402"/>
        <v>0</v>
      </c>
      <c r="BP218" s="52">
        <f t="shared" si="403"/>
        <v>3.016074378040961E-3</v>
      </c>
      <c r="BQ218" s="52">
        <f t="shared" si="404"/>
        <v>0.05</v>
      </c>
      <c r="BS218" s="52">
        <f t="shared" ca="1" si="405"/>
        <v>0.61514125596506619</v>
      </c>
      <c r="BT218" s="52">
        <f t="shared" ca="1" si="406"/>
        <v>0.60455974583484029</v>
      </c>
      <c r="BU218" s="52">
        <f t="shared" ca="1" si="407"/>
        <v>0.5653624296931915</v>
      </c>
      <c r="BV218" s="52">
        <f t="shared" ca="1" si="408"/>
        <v>0.50419360613300213</v>
      </c>
      <c r="BW218" s="52">
        <f t="shared" ca="1" si="409"/>
        <v>0.43723235311242054</v>
      </c>
      <c r="BX218" s="52">
        <f t="shared" ca="1" si="410"/>
        <v>0.37052697399931595</v>
      </c>
      <c r="BY218" s="52">
        <f t="shared" ca="1" si="411"/>
        <v>0.31175837321432254</v>
      </c>
      <c r="BZ218" s="52">
        <f t="shared" ca="1" si="412"/>
        <v>0.26624326680546584</v>
      </c>
      <c r="CA218" s="52">
        <f t="shared" ca="1" si="413"/>
        <v>0.23335930368968205</v>
      </c>
      <c r="CB218" s="52">
        <f t="shared" ca="1" si="414"/>
        <v>0.20585457204029939</v>
      </c>
      <c r="CC218" s="52">
        <f t="shared" ca="1" si="415"/>
        <v>0.17872921386057697</v>
      </c>
      <c r="CD218" s="52">
        <f t="shared" ca="1" si="416"/>
        <v>0.15283076381761465</v>
      </c>
      <c r="CE218" s="52">
        <f t="shared" ca="1" si="417"/>
        <v>0.12206489663766401</v>
      </c>
      <c r="CF218" s="52">
        <f t="shared" ca="1" si="418"/>
        <v>8.0179327197613295E-2</v>
      </c>
      <c r="CG218" s="52">
        <f t="shared" ca="1" si="419"/>
        <v>3.2049183838910658E-2</v>
      </c>
      <c r="CH218" s="52">
        <f t="shared" ca="1" si="420"/>
        <v>-1.7899576664691927E-2</v>
      </c>
      <c r="CI218" s="52">
        <f t="shared" ca="1" si="421"/>
        <v>-7.1711784003362519E-2</v>
      </c>
      <c r="CJ218" s="52">
        <f t="shared" ca="1" si="422"/>
        <v>-0.12409215835073302</v>
      </c>
      <c r="CK218" s="52">
        <f t="shared" ca="1" si="423"/>
        <v>-0.17950494736132599</v>
      </c>
      <c r="CL218" s="52">
        <f t="shared" ca="1" si="424"/>
        <v>-0.23244570631293521</v>
      </c>
      <c r="CM218" s="52">
        <f t="shared" ca="1" si="425"/>
        <v>-0.2793470765464009</v>
      </c>
      <c r="CN218" s="52">
        <f t="shared" ca="1" si="426"/>
        <v>-0.32147788472713967</v>
      </c>
      <c r="CO218" s="52">
        <f t="shared" ca="1" si="427"/>
        <v>-0.35841432957339203</v>
      </c>
      <c r="CP218" s="52">
        <f t="shared" ca="1" si="428"/>
        <v>-0.38761362310258618</v>
      </c>
      <c r="CQ218" s="52">
        <f t="shared" ca="1" si="429"/>
        <v>-0.4105614805443874</v>
      </c>
      <c r="CR218" s="52">
        <f t="shared" ca="1" si="430"/>
        <v>-0.42842258843443093</v>
      </c>
      <c r="CS218" s="52">
        <f t="shared" ca="1" si="431"/>
        <v>-0.43572359716880232</v>
      </c>
      <c r="CT218" s="52">
        <f t="shared" ca="1" si="432"/>
        <v>-0.44939817527248993</v>
      </c>
      <c r="CU218" s="52">
        <f t="shared" ca="1" si="433"/>
        <v>-0.46797374949880682</v>
      </c>
      <c r="CV218" s="52">
        <f t="shared" ca="1" si="434"/>
        <v>-0.4817742633242762</v>
      </c>
      <c r="CW218" s="52">
        <f t="shared" ca="1" si="435"/>
        <v>-0.45605611547286962</v>
      </c>
      <c r="CY218" s="51" t="str">
        <f t="shared" ca="1" si="436"/>
        <v>Slope</v>
      </c>
      <c r="CZ218" s="51" t="str">
        <f t="shared" ca="1" si="437"/>
        <v>Slope</v>
      </c>
      <c r="DA218" s="51" t="str">
        <f t="shared" ca="1" si="438"/>
        <v>Slope</v>
      </c>
      <c r="DB218" s="51" t="str">
        <f t="shared" ca="1" si="439"/>
        <v>Slope</v>
      </c>
      <c r="DC218" s="51" t="str">
        <f t="shared" ca="1" si="440"/>
        <v>Slope</v>
      </c>
      <c r="DD218" s="51" t="str">
        <f t="shared" ca="1" si="441"/>
        <v>Slope</v>
      </c>
      <c r="DE218" s="51" t="str">
        <f t="shared" ca="1" si="442"/>
        <v>Slope</v>
      </c>
      <c r="DF218" s="51" t="str">
        <f t="shared" ca="1" si="443"/>
        <v>Slope</v>
      </c>
      <c r="DG218" s="51" t="str">
        <f t="shared" ca="1" si="444"/>
        <v>Slope</v>
      </c>
      <c r="DH218" s="51" t="str">
        <f t="shared" ca="1" si="445"/>
        <v>Slope</v>
      </c>
      <c r="DI218" s="51" t="str">
        <f t="shared" ca="1" si="446"/>
        <v>Slope</v>
      </c>
      <c r="DJ218" s="51" t="str">
        <f t="shared" ca="1" si="447"/>
        <v>Slope</v>
      </c>
      <c r="DK218" s="51" t="str">
        <f t="shared" ca="1" si="448"/>
        <v>Slope</v>
      </c>
      <c r="DL218" s="51" t="str">
        <f t="shared" ca="1" si="449"/>
        <v>Slope</v>
      </c>
      <c r="DM218" s="51" t="str">
        <f t="shared" ca="1" si="450"/>
        <v>Slope</v>
      </c>
      <c r="DN218" s="51" t="str">
        <f t="shared" ca="1" si="451"/>
        <v>Slope</v>
      </c>
      <c r="DO218" s="51" t="str">
        <f t="shared" ca="1" si="452"/>
        <v>Slope</v>
      </c>
      <c r="DP218" s="51" t="str">
        <f t="shared" ca="1" si="453"/>
        <v>Slope</v>
      </c>
      <c r="DQ218" s="51" t="str">
        <f t="shared" ca="1" si="454"/>
        <v>Slope</v>
      </c>
      <c r="DR218" s="51" t="str">
        <f t="shared" ca="1" si="455"/>
        <v>Slope</v>
      </c>
      <c r="DS218" s="51" t="str">
        <f t="shared" ca="1" si="456"/>
        <v>Slope</v>
      </c>
      <c r="DT218" s="51" t="str">
        <f t="shared" ca="1" si="457"/>
        <v>Slope</v>
      </c>
      <c r="DU218" s="51" t="str">
        <f t="shared" ca="1" si="458"/>
        <v>Slope</v>
      </c>
      <c r="DV218" s="51" t="str">
        <f t="shared" ca="1" si="459"/>
        <v>Slope</v>
      </c>
      <c r="DW218" s="51" t="str">
        <f t="shared" ca="1" si="460"/>
        <v>Slope</v>
      </c>
      <c r="DX218" s="51" t="str">
        <f t="shared" ca="1" si="461"/>
        <v>Slope</v>
      </c>
      <c r="DY218" s="51" t="str">
        <f t="shared" ca="1" si="462"/>
        <v>Slope</v>
      </c>
      <c r="DZ218" s="51" t="str">
        <f t="shared" ca="1" si="463"/>
        <v>Slope</v>
      </c>
      <c r="EA218" s="51" t="str">
        <f t="shared" ca="1" si="464"/>
        <v>Slope</v>
      </c>
      <c r="EB218" s="51" t="str">
        <f t="shared" ca="1" si="465"/>
        <v>Slope</v>
      </c>
      <c r="EC218" s="51" t="str">
        <f t="shared" ca="1" si="466"/>
        <v>Slope</v>
      </c>
      <c r="EE218" s="52">
        <f t="shared" ca="1" si="467"/>
        <v>0.38516102390785123</v>
      </c>
      <c r="EF218" s="52">
        <f t="shared" ca="1" si="468"/>
        <v>0.39574253403807713</v>
      </c>
      <c r="EG218" s="52">
        <f t="shared" ca="1" si="469"/>
        <v>0.43493985017972592</v>
      </c>
      <c r="EH218" s="52">
        <f t="shared" ca="1" si="470"/>
        <v>0.4961086737399153</v>
      </c>
      <c r="EI218" s="52">
        <f t="shared" ca="1" si="471"/>
        <v>0.56306992676049683</v>
      </c>
      <c r="EJ218" s="52">
        <f t="shared" ca="1" si="472"/>
        <v>0.62977530587360153</v>
      </c>
      <c r="EK218" s="52">
        <f t="shared" ca="1" si="473"/>
        <v>0.68854390665859488</v>
      </c>
      <c r="EL218" s="52">
        <f t="shared" ca="1" si="474"/>
        <v>0.73405901306745158</v>
      </c>
      <c r="EM218" s="52">
        <f t="shared" ca="1" si="475"/>
        <v>0.76694297618323537</v>
      </c>
      <c r="EN218" s="52">
        <f t="shared" ca="1" si="476"/>
        <v>0.79444770783261798</v>
      </c>
      <c r="EO218" s="52">
        <f t="shared" ca="1" si="477"/>
        <v>0.82157306601234048</v>
      </c>
      <c r="EP218" s="52">
        <f t="shared" ca="1" si="478"/>
        <v>0.8474715160553028</v>
      </c>
      <c r="EQ218" s="52">
        <f t="shared" ca="1" si="479"/>
        <v>0.87823738323525347</v>
      </c>
      <c r="ER218" s="52">
        <f t="shared" ca="1" si="480"/>
        <v>0.92012295267530408</v>
      </c>
      <c r="ES218" s="52">
        <f t="shared" ca="1" si="481"/>
        <v>0.96825309603400678</v>
      </c>
      <c r="ET218" s="52">
        <f t="shared" ca="1" si="482"/>
        <v>0.98179814346239069</v>
      </c>
      <c r="EU218" s="52">
        <f t="shared" ca="1" si="483"/>
        <v>0.92798593612372005</v>
      </c>
      <c r="EV218" s="52">
        <f t="shared" ca="1" si="484"/>
        <v>0.87560556177634952</v>
      </c>
      <c r="EW218" s="52">
        <f t="shared" ca="1" si="485"/>
        <v>0.82019277276575653</v>
      </c>
      <c r="EX218" s="52">
        <f t="shared" ca="1" si="486"/>
        <v>0.76725201381414743</v>
      </c>
      <c r="EY218" s="52">
        <f t="shared" ca="1" si="487"/>
        <v>0.72035064358068168</v>
      </c>
      <c r="EZ218" s="52">
        <f t="shared" ca="1" si="488"/>
        <v>0.67821983539994291</v>
      </c>
      <c r="FA218" s="52">
        <f t="shared" ca="1" si="489"/>
        <v>0.64128339055369055</v>
      </c>
      <c r="FB218" s="52">
        <f t="shared" ca="1" si="490"/>
        <v>0.6120840970244964</v>
      </c>
      <c r="FC218" s="52">
        <f t="shared" ca="1" si="491"/>
        <v>0.58913623958269512</v>
      </c>
      <c r="FD218" s="52">
        <f t="shared" ca="1" si="492"/>
        <v>0.57127513169265165</v>
      </c>
      <c r="FE218" s="52">
        <f t="shared" ca="1" si="493"/>
        <v>0.5639741229582802</v>
      </c>
      <c r="FF218" s="52">
        <f t="shared" ca="1" si="494"/>
        <v>0.55029954485459265</v>
      </c>
      <c r="FG218" s="52">
        <f t="shared" ca="1" si="495"/>
        <v>0.5317239706282757</v>
      </c>
      <c r="FH218" s="52">
        <f t="shared" ca="1" si="496"/>
        <v>0.51792345680280638</v>
      </c>
      <c r="FI218" s="52">
        <f t="shared" ca="1" si="497"/>
        <v>0.54364160465421296</v>
      </c>
      <c r="FK218" s="52">
        <f t="shared" ca="1" si="498"/>
        <v>0.98179814346239069</v>
      </c>
      <c r="FL218" s="59">
        <f t="shared" ca="1" si="499"/>
        <v>15</v>
      </c>
      <c r="FM218" s="59" t="str">
        <f t="shared" ca="1" si="500"/>
        <v>Slope</v>
      </c>
      <c r="FN218" s="52">
        <f t="shared" ca="1" si="501"/>
        <v>0.53333333333333333</v>
      </c>
      <c r="FP218" s="52">
        <f t="shared" ca="1" si="502"/>
        <v>0.46172034130261708</v>
      </c>
      <c r="FQ218" s="52">
        <f t="shared" ca="1" si="503"/>
        <v>0.46524751134602571</v>
      </c>
      <c r="FR218" s="52">
        <f t="shared" ca="1" si="504"/>
        <v>0.46720217228213079</v>
      </c>
      <c r="FS218" s="52">
        <f t="shared" ca="1" si="505"/>
        <v>0.47648066902441621</v>
      </c>
      <c r="FT218" s="52">
        <f t="shared" ca="1" si="506"/>
        <v>0.48768997558683225</v>
      </c>
      <c r="FU218" s="52">
        <f t="shared" ca="1" si="507"/>
        <v>0.49881399084675604</v>
      </c>
      <c r="FV218" s="52">
        <f t="shared" ca="1" si="508"/>
        <v>0.50729241333064268</v>
      </c>
      <c r="FW218" s="52">
        <f t="shared" ca="1" si="509"/>
        <v>0.51135300435581721</v>
      </c>
      <c r="FX218" s="52">
        <f t="shared" ca="1" si="510"/>
        <v>0.51120321428330062</v>
      </c>
      <c r="FY218" s="52">
        <f t="shared" ca="1" si="511"/>
        <v>0.50926034705531709</v>
      </c>
      <c r="FZ218" s="52">
        <f t="shared" ca="1" si="512"/>
        <v>0.50719102200411348</v>
      </c>
      <c r="GA218" s="52">
        <f t="shared" ca="1" si="513"/>
        <v>0.50471272757398977</v>
      </c>
      <c r="GB218" s="52">
        <f t="shared" ca="1" si="514"/>
        <v>0.50385690552286222</v>
      </c>
      <c r="GC218" s="52">
        <f t="shared" ca="1" si="515"/>
        <v>0.50670765089176795</v>
      </c>
      <c r="GD218" s="52">
        <f t="shared" ca="1" si="516"/>
        <v>0.51163992090022448</v>
      </c>
      <c r="GE218" s="52">
        <f t="shared" ca="1" si="517"/>
        <v>0.50504382559857464</v>
      </c>
      <c r="GF218" s="52">
        <f t="shared" ca="1" si="518"/>
        <v>0.47599531204124002</v>
      </c>
      <c r="GG218" s="52">
        <f t="shared" ca="1" si="519"/>
        <v>0.44742407614767205</v>
      </c>
      <c r="GH218" s="52">
        <f t="shared" ca="1" si="520"/>
        <v>0.41784203536636327</v>
      </c>
      <c r="GI218" s="52">
        <f t="shared" ca="1" si="521"/>
        <v>0.38908400460471582</v>
      </c>
      <c r="GJ218" s="52">
        <f t="shared" ca="1" si="522"/>
        <v>0.36233910341578279</v>
      </c>
      <c r="GK218" s="52">
        <f t="shared" ca="1" si="523"/>
        <v>0.33718438957775876</v>
      </c>
      <c r="GL218" s="52">
        <f t="shared" ca="1" si="524"/>
        <v>0.31376113018456353</v>
      </c>
      <c r="GM218" s="52">
        <f t="shared" ca="1" si="525"/>
        <v>0.29291692123038771</v>
      </c>
      <c r="GN218" s="52">
        <f t="shared" ca="1" si="526"/>
        <v>0.27415652430534276</v>
      </c>
      <c r="GO218" s="52">
        <f t="shared" ca="1" si="527"/>
        <v>0.2570917105642172</v>
      </c>
      <c r="GP218" s="52">
        <f t="shared" ca="1" si="528"/>
        <v>0.24354692987498228</v>
      </c>
      <c r="GQ218" s="52">
        <f t="shared" ca="1" si="529"/>
        <v>0.22787762606264197</v>
      </c>
      <c r="GR218" s="52">
        <f t="shared" ca="1" si="530"/>
        <v>0.21057465687609189</v>
      </c>
      <c r="GS218" s="52">
        <f t="shared" ca="1" si="531"/>
        <v>0.19486337448982435</v>
      </c>
      <c r="GT218" s="52">
        <f t="shared" ca="1" si="532"/>
        <v>0.19232497932918208</v>
      </c>
      <c r="GV218" s="52">
        <f t="shared" ca="1" si="533"/>
        <v>0.51163992090022448</v>
      </c>
      <c r="GW218" s="59">
        <f t="shared" ca="1" si="534"/>
        <v>14</v>
      </c>
      <c r="GX218" s="52">
        <f t="shared" ca="1" si="535"/>
        <v>0.96825309603400678</v>
      </c>
      <c r="GY218" s="52" t="str">
        <f t="shared" ca="1" si="536"/>
        <v>Slope</v>
      </c>
      <c r="GZ218" s="52">
        <f t="shared" ca="1" si="537"/>
        <v>0.56666666666666665</v>
      </c>
      <c r="HB218" s="58">
        <f t="shared" si="538"/>
        <v>9.0693289041519187E-2</v>
      </c>
      <c r="HC218" s="58"/>
      <c r="HE218" s="52">
        <f t="shared" si="539"/>
        <v>0.55106821924448002</v>
      </c>
      <c r="HF218" s="52">
        <f t="shared" si="540"/>
        <v>0</v>
      </c>
      <c r="HH218" s="52">
        <f t="shared" ca="1" si="541"/>
        <v>0.96825309603400678</v>
      </c>
      <c r="HI218" s="52" t="str">
        <f t="shared" ca="1" si="542"/>
        <v>Slope</v>
      </c>
      <c r="HJ218" s="59">
        <f t="shared" ca="1" si="543"/>
        <v>2</v>
      </c>
      <c r="HK218" s="52">
        <f t="shared" ca="1" si="544"/>
        <v>0.56666666666666665</v>
      </c>
      <c r="HL218" s="52">
        <f t="shared" si="545"/>
        <v>0</v>
      </c>
      <c r="HM218" s="52">
        <f t="shared" si="546"/>
        <v>20</v>
      </c>
      <c r="HN218" s="52">
        <f t="shared" si="547"/>
        <v>-20</v>
      </c>
      <c r="HP218" s="52">
        <f t="shared" si="550"/>
        <v>7.2019308805465997E-4</v>
      </c>
      <c r="HR218" s="52">
        <f t="shared" si="548"/>
        <v>1.7560878283972829E-4</v>
      </c>
      <c r="HS218">
        <f t="shared" si="549"/>
        <v>3.016074378040961E-3</v>
      </c>
    </row>
    <row r="219" spans="1:227" x14ac:dyDescent="0.2">
      <c r="A219" s="45">
        <v>181</v>
      </c>
      <c r="B219" s="35">
        <f t="shared" si="391"/>
        <v>2.083333333333328E-2</v>
      </c>
      <c r="C219" s="28">
        <v>-9.0693289041519201</v>
      </c>
      <c r="D219" s="95">
        <v>0</v>
      </c>
      <c r="E219" s="95">
        <v>999999</v>
      </c>
      <c r="F219" s="37">
        <f t="shared" si="551"/>
        <v>166666.5</v>
      </c>
      <c r="G219" s="38">
        <f t="shared" si="554"/>
        <v>0</v>
      </c>
      <c r="H219" s="102">
        <v>20</v>
      </c>
      <c r="I219" s="102">
        <v>2000</v>
      </c>
      <c r="J219" s="28">
        <v>-9.7668743133544904</v>
      </c>
      <c r="K219" s="126">
        <f t="shared" si="555"/>
        <v>-9.7668743133544914E-2</v>
      </c>
      <c r="L219" s="30">
        <f t="shared" si="552"/>
        <v>-9.7668743133544914E-2</v>
      </c>
      <c r="M219" s="101">
        <f t="shared" si="553"/>
        <v>-9.0693289041519201</v>
      </c>
      <c r="N219" s="103">
        <f t="shared" si="392"/>
        <v>3.487727046012851E-4</v>
      </c>
      <c r="AD219" s="52">
        <f t="shared" ca="1" si="393"/>
        <v>0.97275935133538005</v>
      </c>
      <c r="AE219" s="52">
        <f t="shared" ca="1" si="393"/>
        <v>1.0000000000000007</v>
      </c>
      <c r="AF219" s="52">
        <f t="shared" ca="1" si="393"/>
        <v>0.96842017012137682</v>
      </c>
      <c r="AG219" s="52">
        <f t="shared" ca="1" si="393"/>
        <v>0.91446347233251224</v>
      </c>
      <c r="AH219" s="52">
        <f t="shared" ca="1" si="394"/>
        <v>0.85322363507479959</v>
      </c>
      <c r="AI219" s="52">
        <f t="shared" ca="1" si="394"/>
        <v>0.79959285202713015</v>
      </c>
      <c r="AJ219" s="52">
        <f t="shared" ca="1" si="394"/>
        <v>0.76085914276211164</v>
      </c>
      <c r="AK219" s="52">
        <f t="shared" ca="1" si="394"/>
        <v>0.72666508264521046</v>
      </c>
      <c r="AL219" s="52">
        <f t="shared" ca="1" si="395"/>
        <v>0.69957522421243334</v>
      </c>
      <c r="AM219" s="52">
        <f t="shared" ca="1" si="395"/>
        <v>0.66684407187051231</v>
      </c>
      <c r="AN219" s="52">
        <f t="shared" ca="1" si="395"/>
        <v>0.61927242705196694</v>
      </c>
      <c r="AO219" s="52">
        <f t="shared" ca="1" si="395"/>
        <v>0.53624245534811998</v>
      </c>
      <c r="AP219" s="52">
        <f t="shared" ca="1" si="396"/>
        <v>0.39718173066228912</v>
      </c>
      <c r="AQ219" s="52">
        <f t="shared" ca="1" si="396"/>
        <v>0.21987342268965437</v>
      </c>
      <c r="AR219" s="52">
        <f t="shared" ca="1" si="396"/>
        <v>5.9720509461945771E-2</v>
      </c>
      <c r="AS219" s="52">
        <f t="shared" ca="1" si="396"/>
        <v>-6.5150639885001721E-2</v>
      </c>
      <c r="AT219" s="52">
        <f t="shared" ca="1" si="387"/>
        <v>-0.15784981109615706</v>
      </c>
      <c r="AU219" s="52">
        <f t="shared" ca="1" si="387"/>
        <v>-0.23770345566586973</v>
      </c>
      <c r="AV219" s="52">
        <f t="shared" ca="1" si="387"/>
        <v>-0.30217840329849993</v>
      </c>
      <c r="AW219" s="52">
        <f t="shared" ca="1" si="387"/>
        <v>-0.34651741868009345</v>
      </c>
      <c r="AX219" s="52">
        <f t="shared" ca="1" si="388"/>
        <v>-0.38659458949433145</v>
      </c>
      <c r="AY219" s="52">
        <f t="shared" ca="1" si="388"/>
        <v>-0.4251163823557853</v>
      </c>
      <c r="AZ219" s="52">
        <f t="shared" ca="1" si="388"/>
        <v>-0.46205024924008875</v>
      </c>
      <c r="BA219" s="52">
        <f t="shared" ca="1" si="388"/>
        <v>-0.50058889771182435</v>
      </c>
      <c r="BB219" s="52">
        <f t="shared" ca="1" si="389"/>
        <v>-0.53747163789481389</v>
      </c>
      <c r="BC219" s="52">
        <f t="shared" ca="1" si="389"/>
        <v>-0.57151420424149402</v>
      </c>
      <c r="BD219" s="52">
        <f t="shared" ca="1" si="389"/>
        <v>-0.59620046456665143</v>
      </c>
      <c r="BE219" s="52">
        <f t="shared" ca="1" si="389"/>
        <v>-0.61742071617556638</v>
      </c>
      <c r="BF219" s="52">
        <f t="shared" ca="1" si="390"/>
        <v>-0.64607806992160666</v>
      </c>
      <c r="BG219" s="52">
        <f t="shared" ca="1" si="390"/>
        <v>-0.66809818086486883</v>
      </c>
      <c r="BH219" s="52">
        <f t="shared" ca="1" si="390"/>
        <v>-0.70507073816866594</v>
      </c>
      <c r="BJ219" s="52">
        <f t="shared" si="397"/>
        <v>-4.883437156677245E-3</v>
      </c>
      <c r="BK219" s="52">
        <f t="shared" si="398"/>
        <v>5.6536242969319134E-3</v>
      </c>
      <c r="BL219" s="52">
        <f t="shared" si="399"/>
        <v>2.8268121484659566E-4</v>
      </c>
      <c r="BM219" s="52">
        <f t="shared" si="400"/>
        <v>2.8268121484659566E-4</v>
      </c>
      <c r="BN219" s="52">
        <f t="shared" si="401"/>
        <v>0</v>
      </c>
      <c r="BO219" s="52">
        <f t="shared" si="402"/>
        <v>0</v>
      </c>
      <c r="BP219" s="52">
        <f t="shared" si="403"/>
        <v>2.9108157247551198E-3</v>
      </c>
      <c r="BQ219" s="52">
        <f t="shared" si="404"/>
        <v>0.05</v>
      </c>
      <c r="BS219" s="52">
        <f t="shared" ca="1" si="405"/>
        <v>0.60455974583484029</v>
      </c>
      <c r="BT219" s="52">
        <f t="shared" ca="1" si="406"/>
        <v>0.5653624296931915</v>
      </c>
      <c r="BU219" s="52">
        <f t="shared" ca="1" si="407"/>
        <v>0.50419360613300213</v>
      </c>
      <c r="BV219" s="52">
        <f t="shared" ca="1" si="408"/>
        <v>0.43723235311242054</v>
      </c>
      <c r="BW219" s="52">
        <f t="shared" ca="1" si="409"/>
        <v>0.37052697399931595</v>
      </c>
      <c r="BX219" s="52">
        <f t="shared" ca="1" si="410"/>
        <v>0.31175837321432254</v>
      </c>
      <c r="BY219" s="52">
        <f t="shared" ca="1" si="411"/>
        <v>0.26624326680546584</v>
      </c>
      <c r="BZ219" s="52">
        <f t="shared" ca="1" si="412"/>
        <v>0.23335930368968205</v>
      </c>
      <c r="CA219" s="52">
        <f t="shared" ca="1" si="413"/>
        <v>0.20585457204029939</v>
      </c>
      <c r="CB219" s="52">
        <f t="shared" ca="1" si="414"/>
        <v>0.17872921386057697</v>
      </c>
      <c r="CC219" s="52">
        <f t="shared" ca="1" si="415"/>
        <v>0.15283076381761465</v>
      </c>
      <c r="CD219" s="52">
        <f t="shared" ca="1" si="416"/>
        <v>0.12206489663766401</v>
      </c>
      <c r="CE219" s="52">
        <f t="shared" ca="1" si="417"/>
        <v>8.0179327197613295E-2</v>
      </c>
      <c r="CF219" s="52">
        <f t="shared" ca="1" si="418"/>
        <v>3.2049183838910658E-2</v>
      </c>
      <c r="CG219" s="52">
        <f t="shared" ca="1" si="419"/>
        <v>-1.7899576664691927E-2</v>
      </c>
      <c r="CH219" s="52">
        <f t="shared" ca="1" si="420"/>
        <v>-7.1711784003362519E-2</v>
      </c>
      <c r="CI219" s="52">
        <f t="shared" ca="1" si="421"/>
        <v>-0.12409215835073302</v>
      </c>
      <c r="CJ219" s="52">
        <f t="shared" ca="1" si="422"/>
        <v>-0.17950494736132599</v>
      </c>
      <c r="CK219" s="52">
        <f t="shared" ca="1" si="423"/>
        <v>-0.23244570631293521</v>
      </c>
      <c r="CL219" s="52">
        <f t="shared" ca="1" si="424"/>
        <v>-0.2793470765464009</v>
      </c>
      <c r="CM219" s="52">
        <f t="shared" ca="1" si="425"/>
        <v>-0.32147788472713967</v>
      </c>
      <c r="CN219" s="52">
        <f t="shared" ca="1" si="426"/>
        <v>-0.35841432957339203</v>
      </c>
      <c r="CO219" s="52">
        <f t="shared" ca="1" si="427"/>
        <v>-0.38761362310258618</v>
      </c>
      <c r="CP219" s="52">
        <f t="shared" ca="1" si="428"/>
        <v>-0.4105614805443874</v>
      </c>
      <c r="CQ219" s="52">
        <f t="shared" ca="1" si="429"/>
        <v>-0.42842258843443093</v>
      </c>
      <c r="CR219" s="52">
        <f t="shared" ca="1" si="430"/>
        <v>-0.43572359716880232</v>
      </c>
      <c r="CS219" s="52">
        <f t="shared" ca="1" si="431"/>
        <v>-0.44939817527248993</v>
      </c>
      <c r="CT219" s="52">
        <f t="shared" ca="1" si="432"/>
        <v>-0.46797374949880682</v>
      </c>
      <c r="CU219" s="52">
        <f t="shared" ca="1" si="433"/>
        <v>-0.4817742633242762</v>
      </c>
      <c r="CV219" s="52">
        <f t="shared" ca="1" si="434"/>
        <v>-0.45605611547286962</v>
      </c>
      <c r="CW219" s="52">
        <f t="shared" ca="1" si="435"/>
        <v>-0.43595883559675963</v>
      </c>
      <c r="CY219" s="51" t="str">
        <f t="shared" ca="1" si="436"/>
        <v>Slope</v>
      </c>
      <c r="CZ219" s="51" t="str">
        <f t="shared" ca="1" si="437"/>
        <v>Slope</v>
      </c>
      <c r="DA219" s="51" t="str">
        <f t="shared" ca="1" si="438"/>
        <v>Slope</v>
      </c>
      <c r="DB219" s="51" t="str">
        <f t="shared" ca="1" si="439"/>
        <v>Slope</v>
      </c>
      <c r="DC219" s="51" t="str">
        <f t="shared" ca="1" si="440"/>
        <v>Slope</v>
      </c>
      <c r="DD219" s="51" t="str">
        <f t="shared" ca="1" si="441"/>
        <v>Slope</v>
      </c>
      <c r="DE219" s="51" t="str">
        <f t="shared" ca="1" si="442"/>
        <v>Slope</v>
      </c>
      <c r="DF219" s="51" t="str">
        <f t="shared" ca="1" si="443"/>
        <v>Slope</v>
      </c>
      <c r="DG219" s="51" t="str">
        <f t="shared" ca="1" si="444"/>
        <v>Slope</v>
      </c>
      <c r="DH219" s="51" t="str">
        <f t="shared" ca="1" si="445"/>
        <v>Slope</v>
      </c>
      <c r="DI219" s="51" t="str">
        <f t="shared" ca="1" si="446"/>
        <v>Slope</v>
      </c>
      <c r="DJ219" s="51" t="str">
        <f t="shared" ca="1" si="447"/>
        <v>Slope</v>
      </c>
      <c r="DK219" s="51" t="str">
        <f t="shared" ca="1" si="448"/>
        <v>Slope</v>
      </c>
      <c r="DL219" s="51" t="str">
        <f t="shared" ca="1" si="449"/>
        <v>Slope</v>
      </c>
      <c r="DM219" s="51" t="str">
        <f t="shared" ca="1" si="450"/>
        <v>Slope</v>
      </c>
      <c r="DN219" s="51" t="str">
        <f t="shared" ca="1" si="451"/>
        <v>Slope</v>
      </c>
      <c r="DO219" s="51" t="str">
        <f t="shared" ca="1" si="452"/>
        <v>Slope</v>
      </c>
      <c r="DP219" s="51" t="str">
        <f t="shared" ca="1" si="453"/>
        <v>Slope</v>
      </c>
      <c r="DQ219" s="51" t="str">
        <f t="shared" ca="1" si="454"/>
        <v>Slope</v>
      </c>
      <c r="DR219" s="51" t="str">
        <f t="shared" ca="1" si="455"/>
        <v>Slope</v>
      </c>
      <c r="DS219" s="51" t="str">
        <f t="shared" ca="1" si="456"/>
        <v>Slope</v>
      </c>
      <c r="DT219" s="51" t="str">
        <f t="shared" ca="1" si="457"/>
        <v>Slope</v>
      </c>
      <c r="DU219" s="51" t="str">
        <f t="shared" ca="1" si="458"/>
        <v>Slope</v>
      </c>
      <c r="DV219" s="51" t="str">
        <f t="shared" ca="1" si="459"/>
        <v>Slope</v>
      </c>
      <c r="DW219" s="51" t="str">
        <f t="shared" ca="1" si="460"/>
        <v>Slope</v>
      </c>
      <c r="DX219" s="51" t="str">
        <f t="shared" ca="1" si="461"/>
        <v>Slope</v>
      </c>
      <c r="DY219" s="51" t="str">
        <f t="shared" ca="1" si="462"/>
        <v>Slope</v>
      </c>
      <c r="DZ219" s="51" t="str">
        <f t="shared" ca="1" si="463"/>
        <v>Slope</v>
      </c>
      <c r="EA219" s="51" t="str">
        <f t="shared" ca="1" si="464"/>
        <v>Slope</v>
      </c>
      <c r="EB219" s="51" t="str">
        <f t="shared" ca="1" si="465"/>
        <v>Slope</v>
      </c>
      <c r="EC219" s="51" t="str">
        <f t="shared" ca="1" si="466"/>
        <v>Slope</v>
      </c>
      <c r="EE219" s="52">
        <f t="shared" ca="1" si="467"/>
        <v>0.39572293538000636</v>
      </c>
      <c r="EF219" s="52">
        <f t="shared" ca="1" si="468"/>
        <v>0.43492025152165514</v>
      </c>
      <c r="EG219" s="52">
        <f t="shared" ca="1" si="469"/>
        <v>0.49608907508184452</v>
      </c>
      <c r="EH219" s="52">
        <f t="shared" ca="1" si="470"/>
        <v>0.56305032810242606</v>
      </c>
      <c r="EI219" s="52">
        <f t="shared" ca="1" si="471"/>
        <v>0.62975570721553065</v>
      </c>
      <c r="EJ219" s="52">
        <f t="shared" ca="1" si="472"/>
        <v>0.68852430800052411</v>
      </c>
      <c r="EK219" s="52">
        <f t="shared" ca="1" si="473"/>
        <v>0.7340394144093807</v>
      </c>
      <c r="EL219" s="52">
        <f t="shared" ca="1" si="474"/>
        <v>0.76692337752516448</v>
      </c>
      <c r="EM219" s="52">
        <f t="shared" ca="1" si="475"/>
        <v>0.7944281091745472</v>
      </c>
      <c r="EN219" s="52">
        <f t="shared" ca="1" si="476"/>
        <v>0.8215534673542696</v>
      </c>
      <c r="EO219" s="52">
        <f t="shared" ca="1" si="477"/>
        <v>0.84745191739723191</v>
      </c>
      <c r="EP219" s="52">
        <f t="shared" ca="1" si="478"/>
        <v>0.87821778457718258</v>
      </c>
      <c r="EQ219" s="52">
        <f t="shared" ca="1" si="479"/>
        <v>0.92010335401723331</v>
      </c>
      <c r="ER219" s="52">
        <f t="shared" ca="1" si="480"/>
        <v>0.96823349737593589</v>
      </c>
      <c r="ES219" s="52">
        <f t="shared" ca="1" si="481"/>
        <v>0.98181774212046147</v>
      </c>
      <c r="ET219" s="52">
        <f t="shared" ca="1" si="482"/>
        <v>0.92800553478179093</v>
      </c>
      <c r="EU219" s="52">
        <f t="shared" ca="1" si="483"/>
        <v>0.8756251604344204</v>
      </c>
      <c r="EV219" s="52">
        <f t="shared" ca="1" si="484"/>
        <v>0.82021237142382741</v>
      </c>
      <c r="EW219" s="52">
        <f t="shared" ca="1" si="485"/>
        <v>0.7672716124722182</v>
      </c>
      <c r="EX219" s="52">
        <f t="shared" ca="1" si="486"/>
        <v>0.72037024223875257</v>
      </c>
      <c r="EY219" s="52">
        <f t="shared" ca="1" si="487"/>
        <v>0.67823943405801379</v>
      </c>
      <c r="EZ219" s="52">
        <f t="shared" ca="1" si="488"/>
        <v>0.64130298921176143</v>
      </c>
      <c r="FA219" s="52">
        <f t="shared" ca="1" si="489"/>
        <v>0.61210369568256717</v>
      </c>
      <c r="FB219" s="52">
        <f t="shared" ca="1" si="490"/>
        <v>0.58915583824076601</v>
      </c>
      <c r="FC219" s="52">
        <f t="shared" ca="1" si="491"/>
        <v>0.57129473035072253</v>
      </c>
      <c r="FD219" s="52">
        <f t="shared" ca="1" si="492"/>
        <v>0.56399372161635108</v>
      </c>
      <c r="FE219" s="52">
        <f t="shared" ca="1" si="493"/>
        <v>0.55031914351266353</v>
      </c>
      <c r="FF219" s="52">
        <f t="shared" ca="1" si="494"/>
        <v>0.53174356928634658</v>
      </c>
      <c r="FG219" s="52">
        <f t="shared" ca="1" si="495"/>
        <v>0.51794305546087727</v>
      </c>
      <c r="FH219" s="52">
        <f t="shared" ca="1" si="496"/>
        <v>0.54366120331228385</v>
      </c>
      <c r="FI219" s="52">
        <f t="shared" ca="1" si="497"/>
        <v>0.56375848318839372</v>
      </c>
      <c r="FK219" s="52">
        <f t="shared" ca="1" si="498"/>
        <v>0.98181774212046147</v>
      </c>
      <c r="FL219" s="59">
        <f t="shared" ca="1" si="499"/>
        <v>14</v>
      </c>
      <c r="FM219" s="59" t="str">
        <f t="shared" ca="1" si="500"/>
        <v>Slope</v>
      </c>
      <c r="FN219" s="52">
        <f t="shared" ca="1" si="501"/>
        <v>0.56666666666666665</v>
      </c>
      <c r="FP219" s="52">
        <f t="shared" ca="1" si="502"/>
        <v>0.46524097846000212</v>
      </c>
      <c r="FQ219" s="52">
        <f t="shared" ca="1" si="503"/>
        <v>0.47830675050721838</v>
      </c>
      <c r="FR219" s="52">
        <f t="shared" ca="1" si="504"/>
        <v>0.48758524724950369</v>
      </c>
      <c r="FS219" s="52">
        <f t="shared" ca="1" si="505"/>
        <v>0.49879455381191978</v>
      </c>
      <c r="FT219" s="52">
        <f t="shared" ca="1" si="506"/>
        <v>0.50991856907184352</v>
      </c>
      <c r="FU219" s="52">
        <f t="shared" ca="1" si="507"/>
        <v>0.51839699155573027</v>
      </c>
      <c r="FV219" s="52">
        <f t="shared" ca="1" si="508"/>
        <v>0.52245758258090469</v>
      </c>
      <c r="FW219" s="52">
        <f t="shared" ca="1" si="509"/>
        <v>0.5223077925083881</v>
      </c>
      <c r="FX219" s="52">
        <f t="shared" ca="1" si="510"/>
        <v>0.52036492528040457</v>
      </c>
      <c r="FY219" s="52">
        <f t="shared" ca="1" si="511"/>
        <v>0.51829560022920096</v>
      </c>
      <c r="FZ219" s="52">
        <f t="shared" ca="1" si="512"/>
        <v>0.51581730579907725</v>
      </c>
      <c r="GA219" s="52">
        <f t="shared" ca="1" si="513"/>
        <v>0.5149614837479497</v>
      </c>
      <c r="GB219" s="52">
        <f t="shared" ca="1" si="514"/>
        <v>0.51781222911685543</v>
      </c>
      <c r="GC219" s="52">
        <f t="shared" ca="1" si="515"/>
        <v>0.52274449912531196</v>
      </c>
      <c r="GD219" s="52">
        <f t="shared" ca="1" si="516"/>
        <v>0.5161614695957093</v>
      </c>
      <c r="GE219" s="52">
        <f t="shared" ca="1" si="517"/>
        <v>0.48711295603837473</v>
      </c>
      <c r="GF219" s="52">
        <f t="shared" ca="1" si="518"/>
        <v>0.45854172014480676</v>
      </c>
      <c r="GG219" s="52">
        <f t="shared" ca="1" si="519"/>
        <v>0.42895967936349799</v>
      </c>
      <c r="GH219" s="52">
        <f t="shared" ca="1" si="520"/>
        <v>0.40020164860185048</v>
      </c>
      <c r="GI219" s="52">
        <f t="shared" ca="1" si="521"/>
        <v>0.37345674741291751</v>
      </c>
      <c r="GJ219" s="52">
        <f t="shared" ca="1" si="522"/>
        <v>0.34830203357489348</v>
      </c>
      <c r="GK219" s="52">
        <f t="shared" ca="1" si="523"/>
        <v>0.32487877418169825</v>
      </c>
      <c r="GL219" s="52">
        <f t="shared" ca="1" si="524"/>
        <v>0.30403456522752237</v>
      </c>
      <c r="GM219" s="52">
        <f t="shared" ca="1" si="525"/>
        <v>0.28527416830247754</v>
      </c>
      <c r="GN219" s="52">
        <f t="shared" ca="1" si="526"/>
        <v>0.26820935456135192</v>
      </c>
      <c r="GO219" s="52">
        <f t="shared" ca="1" si="527"/>
        <v>0.25466457387211699</v>
      </c>
      <c r="GP219" s="52">
        <f t="shared" ca="1" si="528"/>
        <v>0.23899527005977672</v>
      </c>
      <c r="GQ219" s="52">
        <f t="shared" ca="1" si="529"/>
        <v>0.22169230087322661</v>
      </c>
      <c r="GR219" s="52">
        <f t="shared" ca="1" si="530"/>
        <v>0.20598101848695907</v>
      </c>
      <c r="GS219" s="52">
        <f t="shared" ca="1" si="531"/>
        <v>0.20344262332631682</v>
      </c>
      <c r="GT219" s="52">
        <f t="shared" ca="1" si="532"/>
        <v>0.19903060550724233</v>
      </c>
      <c r="GV219" s="52">
        <f t="shared" ca="1" si="533"/>
        <v>0.52274449912531196</v>
      </c>
      <c r="GW219" s="59">
        <f t="shared" ca="1" si="534"/>
        <v>13</v>
      </c>
      <c r="GX219" s="52">
        <f t="shared" ca="1" si="535"/>
        <v>0.96823349737593589</v>
      </c>
      <c r="GY219" s="52" t="str">
        <f t="shared" ca="1" si="536"/>
        <v>Slope</v>
      </c>
      <c r="GZ219" s="52">
        <f t="shared" ca="1" si="537"/>
        <v>0.6</v>
      </c>
      <c r="HB219" s="58">
        <f t="shared" si="538"/>
        <v>9.7668743133544914E-2</v>
      </c>
      <c r="HC219" s="58"/>
      <c r="HE219" s="52">
        <f t="shared" si="539"/>
        <v>0.51653972148895266</v>
      </c>
      <c r="HF219" s="52">
        <f t="shared" si="540"/>
        <v>0</v>
      </c>
      <c r="HH219" s="52">
        <f t="shared" ca="1" si="541"/>
        <v>0.96823349737593589</v>
      </c>
      <c r="HI219" s="52" t="str">
        <f t="shared" ca="1" si="542"/>
        <v>Slope</v>
      </c>
      <c r="HJ219" s="59">
        <f t="shared" ca="1" si="543"/>
        <v>2</v>
      </c>
      <c r="HK219" s="52">
        <f t="shared" ca="1" si="544"/>
        <v>0.6</v>
      </c>
      <c r="HL219" s="52">
        <f t="shared" si="545"/>
        <v>0</v>
      </c>
      <c r="HM219" s="52">
        <f t="shared" si="546"/>
        <v>20</v>
      </c>
      <c r="HN219" s="52">
        <f t="shared" si="547"/>
        <v>-20</v>
      </c>
      <c r="HP219" s="52">
        <f t="shared" si="550"/>
        <v>3.487727046012851E-4</v>
      </c>
      <c r="HR219" s="52">
        <f t="shared" si="548"/>
        <v>1.680461841624284E-4</v>
      </c>
      <c r="HS219">
        <f t="shared" si="549"/>
        <v>2.9108157247551198E-3</v>
      </c>
    </row>
    <row r="220" spans="1:227" x14ac:dyDescent="0.2">
      <c r="A220" s="45">
        <v>182</v>
      </c>
      <c r="B220" s="35">
        <f t="shared" si="391"/>
        <v>2.0949074074074019E-2</v>
      </c>
      <c r="C220" s="28">
        <v>-9.7668743133544904</v>
      </c>
      <c r="D220" s="95">
        <v>0</v>
      </c>
      <c r="E220" s="95">
        <v>999999</v>
      </c>
      <c r="F220" s="37">
        <f t="shared" si="551"/>
        <v>166666.5</v>
      </c>
      <c r="G220" s="38">
        <f t="shared" si="554"/>
        <v>0</v>
      </c>
      <c r="H220" s="102">
        <v>20</v>
      </c>
      <c r="I220" s="102">
        <v>2000</v>
      </c>
      <c r="J220" s="28">
        <v>-10.3243064880371</v>
      </c>
      <c r="K220" s="126">
        <f t="shared" si="555"/>
        <v>-0.10324306488037101</v>
      </c>
      <c r="L220" s="30">
        <f t="shared" si="552"/>
        <v>-0.10324306488037101</v>
      </c>
      <c r="M220" s="101">
        <f t="shared" si="553"/>
        <v>-9.7668743133544904</v>
      </c>
      <c r="N220" s="103">
        <f t="shared" si="392"/>
        <v>2.7871608734130523E-4</v>
      </c>
      <c r="AD220" s="52">
        <f t="shared" ca="1" si="393"/>
        <v>0.96842017012137693</v>
      </c>
      <c r="AE220" s="52">
        <f t="shared" ca="1" si="393"/>
        <v>1</v>
      </c>
      <c r="AF220" s="52">
        <f t="shared" ca="1" si="393"/>
        <v>0.96565755218252169</v>
      </c>
      <c r="AG220" s="52">
        <f t="shared" ca="1" si="393"/>
        <v>0.907337352632125</v>
      </c>
      <c r="AH220" s="52">
        <f t="shared" ca="1" si="394"/>
        <v>0.83731028592891588</v>
      </c>
      <c r="AI220" s="52">
        <f t="shared" ca="1" si="394"/>
        <v>0.76595564194168297</v>
      </c>
      <c r="AJ220" s="52">
        <f t="shared" ca="1" si="394"/>
        <v>0.70728046939545774</v>
      </c>
      <c r="AK220" s="52">
        <f t="shared" ca="1" si="394"/>
        <v>0.6641434530491036</v>
      </c>
      <c r="AL220" s="52">
        <f t="shared" ca="1" si="395"/>
        <v>0.63853216918395572</v>
      </c>
      <c r="AM220" s="52">
        <f t="shared" ca="1" si="395"/>
        <v>0.61447212864769796</v>
      </c>
      <c r="AN220" s="52">
        <f t="shared" ca="1" si="395"/>
        <v>0.57065011960693068</v>
      </c>
      <c r="AO220" s="52">
        <f t="shared" ca="1" si="395"/>
        <v>0.46379452671515115</v>
      </c>
      <c r="AP220" s="52">
        <f t="shared" ca="1" si="396"/>
        <v>0.30767777032963761</v>
      </c>
      <c r="AQ220" s="52">
        <f t="shared" ca="1" si="396"/>
        <v>0.15121487702083566</v>
      </c>
      <c r="AR220" s="52">
        <f t="shared" ca="1" si="396"/>
        <v>2.8772367177303818E-2</v>
      </c>
      <c r="AS220" s="52">
        <f t="shared" ca="1" si="396"/>
        <v>-6.39905626407236E-2</v>
      </c>
      <c r="AT220" s="52">
        <f t="shared" ca="1" si="387"/>
        <v>-0.14583318689357419</v>
      </c>
      <c r="AU220" s="52">
        <f t="shared" ca="1" si="387"/>
        <v>-0.22126458987290107</v>
      </c>
      <c r="AV220" s="52">
        <f t="shared" ca="1" si="387"/>
        <v>-0.2862770584108143</v>
      </c>
      <c r="AW220" s="52">
        <f t="shared" ca="1" si="387"/>
        <v>-0.33124533120156874</v>
      </c>
      <c r="AX220" s="52">
        <f t="shared" ca="1" si="388"/>
        <v>-0.37237591816189985</v>
      </c>
      <c r="AY220" s="52">
        <f t="shared" ca="1" si="388"/>
        <v>-0.41353337104239729</v>
      </c>
      <c r="AZ220" s="52">
        <f t="shared" ca="1" si="388"/>
        <v>-0.45211622887105701</v>
      </c>
      <c r="BA220" s="52">
        <f t="shared" ca="1" si="388"/>
        <v>-0.49178943747502835</v>
      </c>
      <c r="BB220" s="52">
        <f t="shared" ca="1" si="389"/>
        <v>-0.53227722615686868</v>
      </c>
      <c r="BC220" s="52">
        <f t="shared" ca="1" si="389"/>
        <v>-0.56209664525586756</v>
      </c>
      <c r="BD220" s="52">
        <f t="shared" ca="1" si="389"/>
        <v>-0.58155878434713171</v>
      </c>
      <c r="BE220" s="52">
        <f t="shared" ca="1" si="389"/>
        <v>-0.60347591615795471</v>
      </c>
      <c r="BF220" s="52">
        <f t="shared" ca="1" si="390"/>
        <v>-0.59822439752406087</v>
      </c>
      <c r="BG220" s="52">
        <f t="shared" ca="1" si="390"/>
        <v>-0.62711028302339167</v>
      </c>
      <c r="BH220" s="52">
        <f t="shared" ca="1" si="390"/>
        <v>-0.6721266794633235</v>
      </c>
      <c r="BJ220" s="52">
        <f t="shared" si="397"/>
        <v>-5.1621532440185502E-3</v>
      </c>
      <c r="BK220" s="52">
        <f t="shared" si="398"/>
        <v>5.0419360613300213E-3</v>
      </c>
      <c r="BL220" s="52">
        <f t="shared" si="399"/>
        <v>2.5209680306650104E-4</v>
      </c>
      <c r="BM220" s="52">
        <f t="shared" si="400"/>
        <v>2.5209680306650104E-4</v>
      </c>
      <c r="BN220" s="52">
        <f t="shared" si="401"/>
        <v>0</v>
      </c>
      <c r="BO220" s="52">
        <f t="shared" si="402"/>
        <v>0</v>
      </c>
      <c r="BP220" s="52">
        <f t="shared" si="403"/>
        <v>2.7591830660234377E-3</v>
      </c>
      <c r="BQ220" s="52">
        <f t="shared" si="404"/>
        <v>0.05</v>
      </c>
      <c r="BS220" s="52">
        <f t="shared" ca="1" si="405"/>
        <v>0.5653624296931915</v>
      </c>
      <c r="BT220" s="52">
        <f t="shared" ca="1" si="406"/>
        <v>0.50419360613300213</v>
      </c>
      <c r="BU220" s="52">
        <f t="shared" ca="1" si="407"/>
        <v>0.43723235311242054</v>
      </c>
      <c r="BV220" s="52">
        <f t="shared" ca="1" si="408"/>
        <v>0.37052697399931595</v>
      </c>
      <c r="BW220" s="52">
        <f t="shared" ca="1" si="409"/>
        <v>0.31175837321432254</v>
      </c>
      <c r="BX220" s="52">
        <f t="shared" ca="1" si="410"/>
        <v>0.26624326680546584</v>
      </c>
      <c r="BY220" s="52">
        <f t="shared" ca="1" si="411"/>
        <v>0.23335930368968205</v>
      </c>
      <c r="BZ220" s="52">
        <f t="shared" ca="1" si="412"/>
        <v>0.20585457204029939</v>
      </c>
      <c r="CA220" s="52">
        <f t="shared" ca="1" si="413"/>
        <v>0.17872921386057697</v>
      </c>
      <c r="CB220" s="52">
        <f t="shared" ca="1" si="414"/>
        <v>0.15283076381761465</v>
      </c>
      <c r="CC220" s="52">
        <f t="shared" ca="1" si="415"/>
        <v>0.12206489663766401</v>
      </c>
      <c r="CD220" s="52">
        <f t="shared" ca="1" si="416"/>
        <v>8.0179327197613295E-2</v>
      </c>
      <c r="CE220" s="52">
        <f t="shared" ca="1" si="417"/>
        <v>3.2049183838910658E-2</v>
      </c>
      <c r="CF220" s="52">
        <f t="shared" ca="1" si="418"/>
        <v>-1.7899576664691927E-2</v>
      </c>
      <c r="CG220" s="52">
        <f t="shared" ca="1" si="419"/>
        <v>-7.1711784003362519E-2</v>
      </c>
      <c r="CH220" s="52">
        <f t="shared" ca="1" si="420"/>
        <v>-0.12409215835073302</v>
      </c>
      <c r="CI220" s="52">
        <f t="shared" ca="1" si="421"/>
        <v>-0.17950494736132599</v>
      </c>
      <c r="CJ220" s="52">
        <f t="shared" ca="1" si="422"/>
        <v>-0.23244570631293521</v>
      </c>
      <c r="CK220" s="52">
        <f t="shared" ca="1" si="423"/>
        <v>-0.2793470765464009</v>
      </c>
      <c r="CL220" s="52">
        <f t="shared" ca="1" si="424"/>
        <v>-0.32147788472713967</v>
      </c>
      <c r="CM220" s="52">
        <f t="shared" ca="1" si="425"/>
        <v>-0.35841432957339203</v>
      </c>
      <c r="CN220" s="52">
        <f t="shared" ca="1" si="426"/>
        <v>-0.38761362310258618</v>
      </c>
      <c r="CO220" s="52">
        <f t="shared" ca="1" si="427"/>
        <v>-0.4105614805443874</v>
      </c>
      <c r="CP220" s="52">
        <f t="shared" ca="1" si="428"/>
        <v>-0.42842258843443093</v>
      </c>
      <c r="CQ220" s="52">
        <f t="shared" ca="1" si="429"/>
        <v>-0.43572359716880232</v>
      </c>
      <c r="CR220" s="52">
        <f t="shared" ca="1" si="430"/>
        <v>-0.44939817527248993</v>
      </c>
      <c r="CS220" s="52">
        <f t="shared" ca="1" si="431"/>
        <v>-0.46797374949880682</v>
      </c>
      <c r="CT220" s="52">
        <f t="shared" ca="1" si="432"/>
        <v>-0.4817742633242762</v>
      </c>
      <c r="CU220" s="52">
        <f t="shared" ca="1" si="433"/>
        <v>-0.45605611547286962</v>
      </c>
      <c r="CV220" s="52">
        <f t="shared" ca="1" si="434"/>
        <v>-0.43595883559675963</v>
      </c>
      <c r="CW220" s="52">
        <f t="shared" ca="1" si="435"/>
        <v>-0.43227466275434823</v>
      </c>
      <c r="CY220" s="51" t="str">
        <f t="shared" ca="1" si="436"/>
        <v>Slope</v>
      </c>
      <c r="CZ220" s="51" t="str">
        <f t="shared" ca="1" si="437"/>
        <v>Slope</v>
      </c>
      <c r="DA220" s="51" t="str">
        <f t="shared" ca="1" si="438"/>
        <v>Slope</v>
      </c>
      <c r="DB220" s="51" t="str">
        <f t="shared" ca="1" si="439"/>
        <v>Slope</v>
      </c>
      <c r="DC220" s="51" t="str">
        <f t="shared" ca="1" si="440"/>
        <v>Slope</v>
      </c>
      <c r="DD220" s="51" t="str">
        <f t="shared" ca="1" si="441"/>
        <v>Slope</v>
      </c>
      <c r="DE220" s="51" t="str">
        <f t="shared" ca="1" si="442"/>
        <v>Slope</v>
      </c>
      <c r="DF220" s="51" t="str">
        <f t="shared" ca="1" si="443"/>
        <v>Slope</v>
      </c>
      <c r="DG220" s="51" t="str">
        <f t="shared" ca="1" si="444"/>
        <v>Slope</v>
      </c>
      <c r="DH220" s="51" t="str">
        <f t="shared" ca="1" si="445"/>
        <v>Slope</v>
      </c>
      <c r="DI220" s="51" t="str">
        <f t="shared" ca="1" si="446"/>
        <v>Slope</v>
      </c>
      <c r="DJ220" s="51" t="str">
        <f t="shared" ca="1" si="447"/>
        <v>Slope</v>
      </c>
      <c r="DK220" s="51" t="str">
        <f t="shared" ca="1" si="448"/>
        <v>Slope</v>
      </c>
      <c r="DL220" s="51" t="str">
        <f t="shared" ca="1" si="449"/>
        <v>Slope</v>
      </c>
      <c r="DM220" s="51" t="str">
        <f t="shared" ca="1" si="450"/>
        <v>Slope</v>
      </c>
      <c r="DN220" s="51" t="str">
        <f t="shared" ca="1" si="451"/>
        <v>Slope</v>
      </c>
      <c r="DO220" s="51" t="str">
        <f t="shared" ca="1" si="452"/>
        <v>Slope</v>
      </c>
      <c r="DP220" s="51" t="str">
        <f t="shared" ca="1" si="453"/>
        <v>Slope</v>
      </c>
      <c r="DQ220" s="51" t="str">
        <f t="shared" ca="1" si="454"/>
        <v>Slope</v>
      </c>
      <c r="DR220" s="51" t="str">
        <f t="shared" ca="1" si="455"/>
        <v>Slope</v>
      </c>
      <c r="DS220" s="51" t="str">
        <f t="shared" ca="1" si="456"/>
        <v>Slope</v>
      </c>
      <c r="DT220" s="51" t="str">
        <f t="shared" ca="1" si="457"/>
        <v>Slope</v>
      </c>
      <c r="DU220" s="51" t="str">
        <f t="shared" ca="1" si="458"/>
        <v>Slope</v>
      </c>
      <c r="DV220" s="51" t="str">
        <f t="shared" ca="1" si="459"/>
        <v>Slope</v>
      </c>
      <c r="DW220" s="51" t="str">
        <f t="shared" ca="1" si="460"/>
        <v>Slope</v>
      </c>
      <c r="DX220" s="51" t="str">
        <f t="shared" ca="1" si="461"/>
        <v>Slope</v>
      </c>
      <c r="DY220" s="51" t="str">
        <f t="shared" ca="1" si="462"/>
        <v>Slope</v>
      </c>
      <c r="DZ220" s="51" t="str">
        <f t="shared" ca="1" si="463"/>
        <v>Slope</v>
      </c>
      <c r="EA220" s="51" t="str">
        <f t="shared" ca="1" si="464"/>
        <v>Slope</v>
      </c>
      <c r="EB220" s="51" t="str">
        <f t="shared" ca="1" si="465"/>
        <v>Slope</v>
      </c>
      <c r="EC220" s="51" t="str">
        <f t="shared" ca="1" si="466"/>
        <v>Slope</v>
      </c>
      <c r="EE220" s="52">
        <f t="shared" ca="1" si="467"/>
        <v>0.43488966710987498</v>
      </c>
      <c r="EF220" s="52">
        <f t="shared" ca="1" si="468"/>
        <v>0.49605849067006436</v>
      </c>
      <c r="EG220" s="52">
        <f t="shared" ca="1" si="469"/>
        <v>0.56301974369064589</v>
      </c>
      <c r="EH220" s="52">
        <f t="shared" ca="1" si="470"/>
        <v>0.62972512280375059</v>
      </c>
      <c r="EI220" s="52">
        <f t="shared" ca="1" si="471"/>
        <v>0.68849372358874394</v>
      </c>
      <c r="EJ220" s="52">
        <f t="shared" ca="1" si="472"/>
        <v>0.73400882999760064</v>
      </c>
      <c r="EK220" s="52">
        <f t="shared" ca="1" si="473"/>
        <v>0.76689279311338443</v>
      </c>
      <c r="EL220" s="52">
        <f t="shared" ca="1" si="474"/>
        <v>0.79439752476276715</v>
      </c>
      <c r="EM220" s="52">
        <f t="shared" ca="1" si="475"/>
        <v>0.82152288294248954</v>
      </c>
      <c r="EN220" s="52">
        <f t="shared" ca="1" si="476"/>
        <v>0.84742133298545186</v>
      </c>
      <c r="EO220" s="52">
        <f t="shared" ca="1" si="477"/>
        <v>0.87818720016540253</v>
      </c>
      <c r="EP220" s="52">
        <f t="shared" ca="1" si="478"/>
        <v>0.92007276960545314</v>
      </c>
      <c r="EQ220" s="52">
        <f t="shared" ca="1" si="479"/>
        <v>0.96820291296415584</v>
      </c>
      <c r="ER220" s="52">
        <f t="shared" ca="1" si="480"/>
        <v>0.98184832653224152</v>
      </c>
      <c r="ES220" s="52">
        <f t="shared" ca="1" si="481"/>
        <v>0.92803611919357099</v>
      </c>
      <c r="ET220" s="52">
        <f t="shared" ca="1" si="482"/>
        <v>0.87565574484620046</v>
      </c>
      <c r="EU220" s="52">
        <f t="shared" ca="1" si="483"/>
        <v>0.82024295583560747</v>
      </c>
      <c r="EV220" s="52">
        <f t="shared" ca="1" si="484"/>
        <v>0.76730219688399826</v>
      </c>
      <c r="EW220" s="52">
        <f t="shared" ca="1" si="485"/>
        <v>0.72040082665053262</v>
      </c>
      <c r="EX220" s="52">
        <f t="shared" ca="1" si="486"/>
        <v>0.67827001846979385</v>
      </c>
      <c r="EY220" s="52">
        <f t="shared" ca="1" si="487"/>
        <v>0.64133357362354149</v>
      </c>
      <c r="EZ220" s="52">
        <f t="shared" ca="1" si="488"/>
        <v>0.61213428009434734</v>
      </c>
      <c r="FA220" s="52">
        <f t="shared" ca="1" si="489"/>
        <v>0.58918642265254606</v>
      </c>
      <c r="FB220" s="52">
        <f t="shared" ca="1" si="490"/>
        <v>0.57132531476250259</v>
      </c>
      <c r="FC220" s="52">
        <f t="shared" ca="1" si="491"/>
        <v>0.56402430602813114</v>
      </c>
      <c r="FD220" s="52">
        <f t="shared" ca="1" si="492"/>
        <v>0.55034972792444359</v>
      </c>
      <c r="FE220" s="52">
        <f t="shared" ca="1" si="493"/>
        <v>0.53177415369812664</v>
      </c>
      <c r="FF220" s="52">
        <f t="shared" ca="1" si="494"/>
        <v>0.51797363987265732</v>
      </c>
      <c r="FG220" s="52">
        <f t="shared" ca="1" si="495"/>
        <v>0.5436917877240639</v>
      </c>
      <c r="FH220" s="52">
        <f t="shared" ca="1" si="496"/>
        <v>0.56378906760017389</v>
      </c>
      <c r="FI220" s="52">
        <f t="shared" ca="1" si="497"/>
        <v>0.56747324044258529</v>
      </c>
      <c r="FK220" s="52">
        <f t="shared" ca="1" si="498"/>
        <v>0.98184832653224152</v>
      </c>
      <c r="FL220" s="59">
        <f t="shared" ca="1" si="499"/>
        <v>13</v>
      </c>
      <c r="FM220" s="59" t="str">
        <f t="shared" ca="1" si="500"/>
        <v>Slope</v>
      </c>
      <c r="FN220" s="52">
        <f t="shared" ca="1" si="501"/>
        <v>0.6</v>
      </c>
      <c r="FP220" s="52">
        <f t="shared" ca="1" si="502"/>
        <v>0.47829655570329166</v>
      </c>
      <c r="FQ220" s="52">
        <f t="shared" ca="1" si="503"/>
        <v>0.4986861635566881</v>
      </c>
      <c r="FR220" s="52">
        <f t="shared" ca="1" si="504"/>
        <v>0.50989547011910408</v>
      </c>
      <c r="FS220" s="52">
        <f t="shared" ca="1" si="505"/>
        <v>0.52101948537902798</v>
      </c>
      <c r="FT220" s="52">
        <f t="shared" ca="1" si="506"/>
        <v>0.52949790786291462</v>
      </c>
      <c r="FU220" s="52">
        <f t="shared" ca="1" si="507"/>
        <v>0.53355849888808904</v>
      </c>
      <c r="FV220" s="52">
        <f t="shared" ca="1" si="508"/>
        <v>0.53340870881557256</v>
      </c>
      <c r="FW220" s="52">
        <f t="shared" ca="1" si="509"/>
        <v>0.53146584158758903</v>
      </c>
      <c r="FX220" s="52">
        <f t="shared" ca="1" si="510"/>
        <v>0.52939651653638542</v>
      </c>
      <c r="FY220" s="52">
        <f t="shared" ca="1" si="511"/>
        <v>0.52691822210626171</v>
      </c>
      <c r="FZ220" s="52">
        <f t="shared" ca="1" si="512"/>
        <v>0.52606240005513416</v>
      </c>
      <c r="GA220" s="52">
        <f t="shared" ca="1" si="513"/>
        <v>0.52891314542403989</v>
      </c>
      <c r="GB220" s="52">
        <f t="shared" ca="1" si="514"/>
        <v>0.53384541543249631</v>
      </c>
      <c r="GC220" s="52">
        <f t="shared" ca="1" si="515"/>
        <v>0.52728277551074709</v>
      </c>
      <c r="GD220" s="52">
        <f t="shared" ca="1" si="516"/>
        <v>0.49823426195341253</v>
      </c>
      <c r="GE220" s="52">
        <f t="shared" ca="1" si="517"/>
        <v>0.46966302605984456</v>
      </c>
      <c r="GF220" s="52">
        <f t="shared" ca="1" si="518"/>
        <v>0.44008098527853579</v>
      </c>
      <c r="GG220" s="52">
        <f t="shared" ca="1" si="519"/>
        <v>0.41132295451688827</v>
      </c>
      <c r="GH220" s="52">
        <f t="shared" ca="1" si="520"/>
        <v>0.3845780533279553</v>
      </c>
      <c r="GI220" s="52">
        <f t="shared" ca="1" si="521"/>
        <v>0.35942333948993127</v>
      </c>
      <c r="GJ220" s="52">
        <f t="shared" ca="1" si="522"/>
        <v>0.33600008009673604</v>
      </c>
      <c r="GK220" s="52">
        <f t="shared" ca="1" si="523"/>
        <v>0.31515587114256022</v>
      </c>
      <c r="GL220" s="52">
        <f t="shared" ca="1" si="524"/>
        <v>0.29639547421751533</v>
      </c>
      <c r="GM220" s="52">
        <f t="shared" ca="1" si="525"/>
        <v>0.27933066047638977</v>
      </c>
      <c r="GN220" s="52">
        <f t="shared" ca="1" si="526"/>
        <v>0.26578587978715479</v>
      </c>
      <c r="GO220" s="52">
        <f t="shared" ca="1" si="527"/>
        <v>0.25011657597481451</v>
      </c>
      <c r="GP220" s="52">
        <f t="shared" ca="1" si="528"/>
        <v>0.2328136067882644</v>
      </c>
      <c r="GQ220" s="52">
        <f t="shared" ca="1" si="529"/>
        <v>0.21710232440199687</v>
      </c>
      <c r="GR220" s="52">
        <f t="shared" ca="1" si="530"/>
        <v>0.21456392924135462</v>
      </c>
      <c r="GS220" s="52">
        <f t="shared" ca="1" si="531"/>
        <v>0.21015191142228018</v>
      </c>
      <c r="GT220" s="52">
        <f t="shared" ca="1" si="532"/>
        <v>0.20026885792530619</v>
      </c>
      <c r="GV220" s="52">
        <f t="shared" ca="1" si="533"/>
        <v>0.53384541543249631</v>
      </c>
      <c r="GW220" s="59">
        <f t="shared" ca="1" si="534"/>
        <v>12</v>
      </c>
      <c r="GX220" s="52">
        <f t="shared" ca="1" si="535"/>
        <v>0.96820291296415584</v>
      </c>
      <c r="GY220" s="52" t="str">
        <f t="shared" ca="1" si="536"/>
        <v>Slope</v>
      </c>
      <c r="GZ220" s="52">
        <f t="shared" ca="1" si="537"/>
        <v>0.6333333333333333</v>
      </c>
      <c r="HB220" s="58">
        <f t="shared" si="538"/>
        <v>0.10324306488037101</v>
      </c>
      <c r="HC220" s="58"/>
      <c r="HE220" s="52">
        <f t="shared" si="539"/>
        <v>0.48894682884216345</v>
      </c>
      <c r="HF220" s="52">
        <f t="shared" si="540"/>
        <v>0</v>
      </c>
      <c r="HH220" s="52">
        <f t="shared" ca="1" si="541"/>
        <v>0.96820291296415584</v>
      </c>
      <c r="HI220" s="52" t="str">
        <f t="shared" ca="1" si="542"/>
        <v>Slope</v>
      </c>
      <c r="HJ220" s="59">
        <f t="shared" ca="1" si="543"/>
        <v>2</v>
      </c>
      <c r="HK220" s="52">
        <f t="shared" ca="1" si="544"/>
        <v>0.6333333333333333</v>
      </c>
      <c r="HL220" s="52">
        <f t="shared" si="545"/>
        <v>0</v>
      </c>
      <c r="HM220" s="52">
        <f t="shared" si="546"/>
        <v>20</v>
      </c>
      <c r="HN220" s="52">
        <f t="shared" si="547"/>
        <v>-20</v>
      </c>
      <c r="HP220" s="52">
        <f t="shared" si="550"/>
        <v>2.7871608734130523E-4</v>
      </c>
      <c r="HR220" s="52">
        <f t="shared" si="548"/>
        <v>1.5996526594228109E-4</v>
      </c>
      <c r="HS220">
        <f t="shared" si="549"/>
        <v>2.7591830660234377E-3</v>
      </c>
    </row>
    <row r="221" spans="1:227" x14ac:dyDescent="0.2">
      <c r="A221" s="45">
        <v>183</v>
      </c>
      <c r="B221" s="35">
        <f t="shared" si="391"/>
        <v>2.1064814814814758E-2</v>
      </c>
      <c r="C221" s="28">
        <v>-10.3243064880371</v>
      </c>
      <c r="D221" s="95">
        <v>0</v>
      </c>
      <c r="E221" s="95">
        <v>999999</v>
      </c>
      <c r="F221" s="37">
        <f t="shared" si="551"/>
        <v>166666.5</v>
      </c>
      <c r="G221" s="38">
        <f t="shared" si="554"/>
        <v>0</v>
      </c>
      <c r="H221" s="102">
        <v>20</v>
      </c>
      <c r="I221" s="102">
        <v>2000</v>
      </c>
      <c r="J221" s="28">
        <v>-10.797370672226</v>
      </c>
      <c r="K221" s="126">
        <f t="shared" si="555"/>
        <v>-0.10797370672226</v>
      </c>
      <c r="L221" s="30">
        <f t="shared" si="552"/>
        <v>-0.10797370672226</v>
      </c>
      <c r="M221" s="101">
        <f t="shared" si="553"/>
        <v>-10.3243064880371</v>
      </c>
      <c r="N221" s="103">
        <f t="shared" si="392"/>
        <v>2.3653209209444949E-4</v>
      </c>
      <c r="AD221" s="52">
        <f t="shared" ca="1" si="393"/>
        <v>0.96565755218252136</v>
      </c>
      <c r="AE221" s="52">
        <f t="shared" ca="1" si="393"/>
        <v>1.0000000000000004</v>
      </c>
      <c r="AF221" s="52">
        <f t="shared" ca="1" si="393"/>
        <v>0.96098579499567416</v>
      </c>
      <c r="AG221" s="52">
        <f t="shared" ca="1" si="393"/>
        <v>0.89042278538124686</v>
      </c>
      <c r="AH221" s="52">
        <f t="shared" ca="1" si="394"/>
        <v>0.79614139425318486</v>
      </c>
      <c r="AI221" s="52">
        <f t="shared" ca="1" si="394"/>
        <v>0.69613609423772316</v>
      </c>
      <c r="AJ221" s="52">
        <f t="shared" ca="1" si="394"/>
        <v>0.62322037811273112</v>
      </c>
      <c r="AK221" s="52">
        <f t="shared" ca="1" si="394"/>
        <v>0.57799062106211796</v>
      </c>
      <c r="AL221" s="52">
        <f t="shared" ca="1" si="395"/>
        <v>0.56849012841263213</v>
      </c>
      <c r="AM221" s="52">
        <f t="shared" ca="1" si="395"/>
        <v>0.55662015272223375</v>
      </c>
      <c r="AN221" s="52">
        <f t="shared" ca="1" si="395"/>
        <v>0.49266580624745798</v>
      </c>
      <c r="AO221" s="52">
        <f t="shared" ca="1" si="395"/>
        <v>0.3684522770780434</v>
      </c>
      <c r="AP221" s="52">
        <f t="shared" ca="1" si="396"/>
        <v>0.23127402216916595</v>
      </c>
      <c r="AQ221" s="52">
        <f t="shared" ca="1" si="396"/>
        <v>0.11102711382898162</v>
      </c>
      <c r="AR221" s="52">
        <f t="shared" ca="1" si="396"/>
        <v>2.3130783072547272E-2</v>
      </c>
      <c r="AS221" s="52">
        <f t="shared" ca="1" si="396"/>
        <v>-5.8565247916511839E-2</v>
      </c>
      <c r="AT221" s="52">
        <f t="shared" ca="1" si="387"/>
        <v>-0.13424536034543672</v>
      </c>
      <c r="AU221" s="52">
        <f t="shared" ca="1" si="387"/>
        <v>-0.20838539152753305</v>
      </c>
      <c r="AV221" s="52">
        <f t="shared" ca="1" si="387"/>
        <v>-0.27340358343723364</v>
      </c>
      <c r="AW221" s="52">
        <f t="shared" ca="1" si="387"/>
        <v>-0.31907243503813532</v>
      </c>
      <c r="AX221" s="52">
        <f t="shared" ca="1" si="388"/>
        <v>-0.36245833640534453</v>
      </c>
      <c r="AY221" s="52">
        <f t="shared" ca="1" si="388"/>
        <v>-0.40528056003837465</v>
      </c>
      <c r="AZ221" s="52">
        <f t="shared" ca="1" si="388"/>
        <v>-0.44501180122952522</v>
      </c>
      <c r="BA221" s="52">
        <f t="shared" ca="1" si="388"/>
        <v>-0.48828959222725837</v>
      </c>
      <c r="BB221" s="52">
        <f t="shared" ca="1" si="389"/>
        <v>-0.52544170575131177</v>
      </c>
      <c r="BC221" s="52">
        <f t="shared" ca="1" si="389"/>
        <v>-0.55052154573898748</v>
      </c>
      <c r="BD221" s="52">
        <f t="shared" ca="1" si="389"/>
        <v>-0.57031017250897509</v>
      </c>
      <c r="BE221" s="52">
        <f t="shared" ca="1" si="389"/>
        <v>-0.54503440699301242</v>
      </c>
      <c r="BF221" s="52">
        <f t="shared" ca="1" si="390"/>
        <v>-0.54653614017505936</v>
      </c>
      <c r="BG221" s="52">
        <f t="shared" ca="1" si="390"/>
        <v>-0.58866902065629156</v>
      </c>
      <c r="BH221" s="52">
        <f t="shared" ca="1" si="390"/>
        <v>-0.65330306787128578</v>
      </c>
      <c r="BJ221" s="52">
        <f t="shared" si="397"/>
        <v>-5.3986853361129997E-3</v>
      </c>
      <c r="BK221" s="52">
        <f t="shared" si="398"/>
        <v>4.3723235311242063E-3</v>
      </c>
      <c r="BL221" s="52">
        <f t="shared" si="399"/>
        <v>2.1861617655621017E-4</v>
      </c>
      <c r="BM221" s="52">
        <f t="shared" si="400"/>
        <v>2.1861617655621017E-4</v>
      </c>
      <c r="BN221" s="52">
        <f t="shared" si="401"/>
        <v>0</v>
      </c>
      <c r="BO221" s="52">
        <f t="shared" si="402"/>
        <v>0</v>
      </c>
      <c r="BP221" s="52">
        <f t="shared" si="403"/>
        <v>2.5674544956646819E-3</v>
      </c>
      <c r="BQ221" s="52">
        <f t="shared" si="404"/>
        <v>0.05</v>
      </c>
      <c r="BS221" s="52">
        <f t="shared" ca="1" si="405"/>
        <v>0.50419360613300213</v>
      </c>
      <c r="BT221" s="52">
        <f t="shared" ca="1" si="406"/>
        <v>0.43723235311242054</v>
      </c>
      <c r="BU221" s="52">
        <f t="shared" ca="1" si="407"/>
        <v>0.37052697399931595</v>
      </c>
      <c r="BV221" s="52">
        <f t="shared" ca="1" si="408"/>
        <v>0.31175837321432254</v>
      </c>
      <c r="BW221" s="52">
        <f t="shared" ca="1" si="409"/>
        <v>0.26624326680546584</v>
      </c>
      <c r="BX221" s="52">
        <f t="shared" ca="1" si="410"/>
        <v>0.23335930368968205</v>
      </c>
      <c r="BY221" s="52">
        <f t="shared" ca="1" si="411"/>
        <v>0.20585457204029939</v>
      </c>
      <c r="BZ221" s="52">
        <f t="shared" ca="1" si="412"/>
        <v>0.17872921386057697</v>
      </c>
      <c r="CA221" s="52">
        <f t="shared" ca="1" si="413"/>
        <v>0.15283076381761465</v>
      </c>
      <c r="CB221" s="52">
        <f t="shared" ca="1" si="414"/>
        <v>0.12206489663766401</v>
      </c>
      <c r="CC221" s="52">
        <f t="shared" ca="1" si="415"/>
        <v>8.0179327197613295E-2</v>
      </c>
      <c r="CD221" s="52">
        <f t="shared" ca="1" si="416"/>
        <v>3.2049183838910658E-2</v>
      </c>
      <c r="CE221" s="52">
        <f t="shared" ca="1" si="417"/>
        <v>-1.7899576664691927E-2</v>
      </c>
      <c r="CF221" s="52">
        <f t="shared" ca="1" si="418"/>
        <v>-7.1711784003362519E-2</v>
      </c>
      <c r="CG221" s="52">
        <f t="shared" ca="1" si="419"/>
        <v>-0.12409215835073302</v>
      </c>
      <c r="CH221" s="52">
        <f t="shared" ca="1" si="420"/>
        <v>-0.17950494736132599</v>
      </c>
      <c r="CI221" s="52">
        <f t="shared" ca="1" si="421"/>
        <v>-0.23244570631293521</v>
      </c>
      <c r="CJ221" s="52">
        <f t="shared" ca="1" si="422"/>
        <v>-0.2793470765464009</v>
      </c>
      <c r="CK221" s="52">
        <f t="shared" ca="1" si="423"/>
        <v>-0.32147788472713967</v>
      </c>
      <c r="CL221" s="52">
        <f t="shared" ca="1" si="424"/>
        <v>-0.35841432957339203</v>
      </c>
      <c r="CM221" s="52">
        <f t="shared" ca="1" si="425"/>
        <v>-0.38761362310258618</v>
      </c>
      <c r="CN221" s="52">
        <f t="shared" ca="1" si="426"/>
        <v>-0.4105614805443874</v>
      </c>
      <c r="CO221" s="52">
        <f t="shared" ca="1" si="427"/>
        <v>-0.42842258843443093</v>
      </c>
      <c r="CP221" s="52">
        <f t="shared" ca="1" si="428"/>
        <v>-0.43572359716880232</v>
      </c>
      <c r="CQ221" s="52">
        <f t="shared" ca="1" si="429"/>
        <v>-0.44939817527248993</v>
      </c>
      <c r="CR221" s="52">
        <f t="shared" ca="1" si="430"/>
        <v>-0.46797374949880682</v>
      </c>
      <c r="CS221" s="52">
        <f t="shared" ca="1" si="431"/>
        <v>-0.4817742633242762</v>
      </c>
      <c r="CT221" s="52">
        <f t="shared" ca="1" si="432"/>
        <v>-0.45605611547286962</v>
      </c>
      <c r="CU221" s="52">
        <f t="shared" ca="1" si="433"/>
        <v>-0.43595883559675963</v>
      </c>
      <c r="CV221" s="52">
        <f t="shared" ca="1" si="434"/>
        <v>-0.43227466275434823</v>
      </c>
      <c r="CW221" s="52">
        <f t="shared" ca="1" si="435"/>
        <v>-0.44514267212681252</v>
      </c>
      <c r="CY221" s="51" t="str">
        <f t="shared" ca="1" si="436"/>
        <v>Slope</v>
      </c>
      <c r="CZ221" s="51" t="str">
        <f t="shared" ca="1" si="437"/>
        <v>Slope</v>
      </c>
      <c r="DA221" s="51" t="str">
        <f t="shared" ca="1" si="438"/>
        <v>Slope</v>
      </c>
      <c r="DB221" s="51" t="str">
        <f t="shared" ca="1" si="439"/>
        <v>Slope</v>
      </c>
      <c r="DC221" s="51" t="str">
        <f t="shared" ca="1" si="440"/>
        <v>Slope</v>
      </c>
      <c r="DD221" s="51" t="str">
        <f t="shared" ca="1" si="441"/>
        <v>Slope</v>
      </c>
      <c r="DE221" s="51" t="str">
        <f t="shared" ca="1" si="442"/>
        <v>Slope</v>
      </c>
      <c r="DF221" s="51" t="str">
        <f t="shared" ca="1" si="443"/>
        <v>Slope</v>
      </c>
      <c r="DG221" s="51" t="str">
        <f t="shared" ca="1" si="444"/>
        <v>Slope</v>
      </c>
      <c r="DH221" s="51" t="str">
        <f t="shared" ca="1" si="445"/>
        <v>Slope</v>
      </c>
      <c r="DI221" s="51" t="str">
        <f t="shared" ca="1" si="446"/>
        <v>Slope</v>
      </c>
      <c r="DJ221" s="51" t="str">
        <f t="shared" ca="1" si="447"/>
        <v>Slope</v>
      </c>
      <c r="DK221" s="51" t="str">
        <f t="shared" ca="1" si="448"/>
        <v>Slope</v>
      </c>
      <c r="DL221" s="51" t="str">
        <f t="shared" ca="1" si="449"/>
        <v>Slope</v>
      </c>
      <c r="DM221" s="51" t="str">
        <f t="shared" ca="1" si="450"/>
        <v>Slope</v>
      </c>
      <c r="DN221" s="51" t="str">
        <f t="shared" ca="1" si="451"/>
        <v>Slope</v>
      </c>
      <c r="DO221" s="51" t="str">
        <f t="shared" ca="1" si="452"/>
        <v>Slope</v>
      </c>
      <c r="DP221" s="51" t="str">
        <f t="shared" ca="1" si="453"/>
        <v>Slope</v>
      </c>
      <c r="DQ221" s="51" t="str">
        <f t="shared" ca="1" si="454"/>
        <v>Slope</v>
      </c>
      <c r="DR221" s="51" t="str">
        <f t="shared" ca="1" si="455"/>
        <v>Slope</v>
      </c>
      <c r="DS221" s="51" t="str">
        <f t="shared" ca="1" si="456"/>
        <v>Slope</v>
      </c>
      <c r="DT221" s="51" t="str">
        <f t="shared" ca="1" si="457"/>
        <v>Slope</v>
      </c>
      <c r="DU221" s="51" t="str">
        <f t="shared" ca="1" si="458"/>
        <v>Slope</v>
      </c>
      <c r="DV221" s="51" t="str">
        <f t="shared" ca="1" si="459"/>
        <v>Slope</v>
      </c>
      <c r="DW221" s="51" t="str">
        <f t="shared" ca="1" si="460"/>
        <v>Slope</v>
      </c>
      <c r="DX221" s="51" t="str">
        <f t="shared" ca="1" si="461"/>
        <v>Slope</v>
      </c>
      <c r="DY221" s="51" t="str">
        <f t="shared" ca="1" si="462"/>
        <v>Slope</v>
      </c>
      <c r="DZ221" s="51" t="str">
        <f t="shared" ca="1" si="463"/>
        <v>Slope</v>
      </c>
      <c r="EA221" s="51" t="str">
        <f t="shared" ca="1" si="464"/>
        <v>Slope</v>
      </c>
      <c r="EB221" s="51" t="str">
        <f t="shared" ca="1" si="465"/>
        <v>Slope</v>
      </c>
      <c r="EC221" s="51" t="str">
        <f t="shared" ca="1" si="466"/>
        <v>Slope</v>
      </c>
      <c r="EE221" s="52">
        <f t="shared" ca="1" si="467"/>
        <v>0.49602501004355404</v>
      </c>
      <c r="EF221" s="52">
        <f t="shared" ca="1" si="468"/>
        <v>0.56298626306413568</v>
      </c>
      <c r="EG221" s="52">
        <f t="shared" ca="1" si="469"/>
        <v>0.62969164217724027</v>
      </c>
      <c r="EH221" s="52">
        <f t="shared" ca="1" si="470"/>
        <v>0.68846024296223374</v>
      </c>
      <c r="EI221" s="52">
        <f t="shared" ca="1" si="471"/>
        <v>0.73397534937109032</v>
      </c>
      <c r="EJ221" s="52">
        <f t="shared" ca="1" si="472"/>
        <v>0.76685931248687411</v>
      </c>
      <c r="EK221" s="52">
        <f t="shared" ca="1" si="473"/>
        <v>0.79436404413625683</v>
      </c>
      <c r="EL221" s="52">
        <f t="shared" ca="1" si="474"/>
        <v>0.82148940231597922</v>
      </c>
      <c r="EM221" s="52">
        <f t="shared" ca="1" si="475"/>
        <v>0.84738785235894154</v>
      </c>
      <c r="EN221" s="52">
        <f t="shared" ca="1" si="476"/>
        <v>0.87815371953889221</v>
      </c>
      <c r="EO221" s="52">
        <f t="shared" ca="1" si="477"/>
        <v>0.92003928897894294</v>
      </c>
      <c r="EP221" s="52">
        <f t="shared" ca="1" si="478"/>
        <v>0.96816943233764552</v>
      </c>
      <c r="EQ221" s="52">
        <f t="shared" ca="1" si="479"/>
        <v>0.98188180715875184</v>
      </c>
      <c r="ER221" s="52">
        <f t="shared" ca="1" si="480"/>
        <v>0.9280695998200813</v>
      </c>
      <c r="ES221" s="52">
        <f t="shared" ca="1" si="481"/>
        <v>0.87568922547271077</v>
      </c>
      <c r="ET221" s="52">
        <f t="shared" ca="1" si="482"/>
        <v>0.82027643646211779</v>
      </c>
      <c r="EU221" s="52">
        <f t="shared" ca="1" si="483"/>
        <v>0.76733567751050857</v>
      </c>
      <c r="EV221" s="52">
        <f t="shared" ca="1" si="484"/>
        <v>0.72043430727704294</v>
      </c>
      <c r="EW221" s="52">
        <f t="shared" ca="1" si="485"/>
        <v>0.67830349909630416</v>
      </c>
      <c r="EX221" s="52">
        <f t="shared" ca="1" si="486"/>
        <v>0.6413670542500518</v>
      </c>
      <c r="EY221" s="52">
        <f t="shared" ca="1" si="487"/>
        <v>0.61216776072085755</v>
      </c>
      <c r="EZ221" s="52">
        <f t="shared" ca="1" si="488"/>
        <v>0.58921990327905638</v>
      </c>
      <c r="FA221" s="52">
        <f t="shared" ca="1" si="489"/>
        <v>0.57135879538901291</v>
      </c>
      <c r="FB221" s="52">
        <f t="shared" ca="1" si="490"/>
        <v>0.56405778665464146</v>
      </c>
      <c r="FC221" s="52">
        <f t="shared" ca="1" si="491"/>
        <v>0.55038320855095391</v>
      </c>
      <c r="FD221" s="52">
        <f t="shared" ca="1" si="492"/>
        <v>0.53180763432463696</v>
      </c>
      <c r="FE221" s="52">
        <f t="shared" ca="1" si="493"/>
        <v>0.51800712049916764</v>
      </c>
      <c r="FF221" s="52">
        <f t="shared" ca="1" si="494"/>
        <v>0.54372526835057422</v>
      </c>
      <c r="FG221" s="52">
        <f t="shared" ca="1" si="495"/>
        <v>0.56382254822668409</v>
      </c>
      <c r="FH221" s="52">
        <f t="shared" ca="1" si="496"/>
        <v>0.56750672106909561</v>
      </c>
      <c r="FI221" s="52">
        <f t="shared" ca="1" si="497"/>
        <v>0.55463871169663126</v>
      </c>
      <c r="FK221" s="52">
        <f t="shared" ca="1" si="498"/>
        <v>0.98188180715875184</v>
      </c>
      <c r="FL221" s="59">
        <f t="shared" ca="1" si="499"/>
        <v>12</v>
      </c>
      <c r="FM221" s="59" t="str">
        <f t="shared" ca="1" si="500"/>
        <v>Slope</v>
      </c>
      <c r="FN221" s="52">
        <f t="shared" ca="1" si="501"/>
        <v>0.6333333333333333</v>
      </c>
      <c r="FP221" s="52">
        <f t="shared" ca="1" si="502"/>
        <v>0.49867500334785131</v>
      </c>
      <c r="FQ221" s="52">
        <f t="shared" ca="1" si="503"/>
        <v>0.52099542102137852</v>
      </c>
      <c r="FR221" s="52">
        <f t="shared" ca="1" si="504"/>
        <v>0.5321194362813022</v>
      </c>
      <c r="FS221" s="52">
        <f t="shared" ca="1" si="505"/>
        <v>0.54059785876518895</v>
      </c>
      <c r="FT221" s="52">
        <f t="shared" ca="1" si="506"/>
        <v>0.54465844979036349</v>
      </c>
      <c r="FU221" s="52">
        <f t="shared" ca="1" si="507"/>
        <v>0.5445086597178469</v>
      </c>
      <c r="FV221" s="52">
        <f t="shared" ca="1" si="508"/>
        <v>0.54256579248986336</v>
      </c>
      <c r="FW221" s="52">
        <f t="shared" ca="1" si="509"/>
        <v>0.54049646743865964</v>
      </c>
      <c r="FX221" s="52">
        <f t="shared" ca="1" si="510"/>
        <v>0.53801817300853605</v>
      </c>
      <c r="FY221" s="52">
        <f t="shared" ca="1" si="511"/>
        <v>0.5371623509574085</v>
      </c>
      <c r="FZ221" s="52">
        <f t="shared" ca="1" si="512"/>
        <v>0.54001309632631422</v>
      </c>
      <c r="GA221" s="52">
        <f t="shared" ca="1" si="513"/>
        <v>0.54494536633477075</v>
      </c>
      <c r="GB221" s="52">
        <f t="shared" ca="1" si="514"/>
        <v>0.53840504683069501</v>
      </c>
      <c r="GC221" s="52">
        <f t="shared" ca="1" si="515"/>
        <v>0.50935653327336039</v>
      </c>
      <c r="GD221" s="52">
        <f t="shared" ca="1" si="516"/>
        <v>0.48078529737979248</v>
      </c>
      <c r="GE221" s="52">
        <f t="shared" ca="1" si="517"/>
        <v>0.45120325659848365</v>
      </c>
      <c r="GF221" s="52">
        <f t="shared" ca="1" si="518"/>
        <v>0.42244522583683619</v>
      </c>
      <c r="GG221" s="52">
        <f t="shared" ca="1" si="519"/>
        <v>0.39570032464790317</v>
      </c>
      <c r="GH221" s="52">
        <f t="shared" ca="1" si="520"/>
        <v>0.37054561080987913</v>
      </c>
      <c r="GI221" s="52">
        <f t="shared" ca="1" si="521"/>
        <v>0.34712235141668391</v>
      </c>
      <c r="GJ221" s="52">
        <f t="shared" ca="1" si="522"/>
        <v>0.32627814246250808</v>
      </c>
      <c r="GK221" s="52">
        <f t="shared" ca="1" si="523"/>
        <v>0.30751774553746325</v>
      </c>
      <c r="GL221" s="52">
        <f t="shared" ca="1" si="524"/>
        <v>0.29045293179633763</v>
      </c>
      <c r="GM221" s="52">
        <f t="shared" ca="1" si="525"/>
        <v>0.27690815110710271</v>
      </c>
      <c r="GN221" s="52">
        <f t="shared" ca="1" si="526"/>
        <v>0.26123884729476238</v>
      </c>
      <c r="GO221" s="52">
        <f t="shared" ca="1" si="527"/>
        <v>0.2439358781082123</v>
      </c>
      <c r="GP221" s="52">
        <f t="shared" ca="1" si="528"/>
        <v>0.22822459572194476</v>
      </c>
      <c r="GQ221" s="52">
        <f t="shared" ca="1" si="529"/>
        <v>0.22568620056130248</v>
      </c>
      <c r="GR221" s="52">
        <f t="shared" ca="1" si="530"/>
        <v>0.22127418274222801</v>
      </c>
      <c r="GS221" s="52">
        <f t="shared" ca="1" si="531"/>
        <v>0.21139112924525408</v>
      </c>
      <c r="GT221" s="52">
        <f t="shared" ca="1" si="532"/>
        <v>0.19599068167665484</v>
      </c>
      <c r="GV221" s="52">
        <f t="shared" ca="1" si="533"/>
        <v>0.54494536633477075</v>
      </c>
      <c r="GW221" s="59">
        <f t="shared" ca="1" si="534"/>
        <v>11</v>
      </c>
      <c r="GX221" s="52">
        <f t="shared" ca="1" si="535"/>
        <v>0.96816943233764552</v>
      </c>
      <c r="GY221" s="52" t="str">
        <f t="shared" ca="1" si="536"/>
        <v>Slope</v>
      </c>
      <c r="GZ221" s="52">
        <f t="shared" ca="1" si="537"/>
        <v>0.66666666666666674</v>
      </c>
      <c r="HB221" s="58">
        <f t="shared" si="538"/>
        <v>0.10797370672226</v>
      </c>
      <c r="HC221" s="58"/>
      <c r="HE221" s="52">
        <f t="shared" si="539"/>
        <v>0.46553015172481305</v>
      </c>
      <c r="HF221" s="52">
        <f t="shared" si="540"/>
        <v>0</v>
      </c>
      <c r="HH221" s="52">
        <f t="shared" ca="1" si="541"/>
        <v>0.96816943233764552</v>
      </c>
      <c r="HI221" s="52" t="str">
        <f t="shared" ca="1" si="542"/>
        <v>Slope</v>
      </c>
      <c r="HJ221" s="59">
        <f t="shared" ca="1" si="543"/>
        <v>2</v>
      </c>
      <c r="HK221" s="52">
        <f t="shared" ca="1" si="544"/>
        <v>0.66666666666666674</v>
      </c>
      <c r="HL221" s="52">
        <f t="shared" si="545"/>
        <v>0</v>
      </c>
      <c r="HM221" s="52">
        <f t="shared" si="546"/>
        <v>20</v>
      </c>
      <c r="HN221" s="52">
        <f t="shared" si="547"/>
        <v>-20</v>
      </c>
      <c r="HP221" s="52">
        <f t="shared" si="550"/>
        <v>2.3653209209444949E-4</v>
      </c>
      <c r="HR221" s="52">
        <f t="shared" si="548"/>
        <v>1.5229788005228489E-4</v>
      </c>
      <c r="HS221">
        <f t="shared" si="549"/>
        <v>2.5674544956646819E-3</v>
      </c>
    </row>
    <row r="222" spans="1:227" x14ac:dyDescent="0.2">
      <c r="A222" s="45">
        <v>184</v>
      </c>
      <c r="B222" s="35">
        <f t="shared" si="391"/>
        <v>2.1180555555555498E-2</v>
      </c>
      <c r="C222" s="28">
        <v>-10.797370672226</v>
      </c>
      <c r="D222" s="95">
        <v>0</v>
      </c>
      <c r="E222" s="95">
        <v>999999</v>
      </c>
      <c r="F222" s="37">
        <f t="shared" si="551"/>
        <v>166666.5</v>
      </c>
      <c r="G222" s="38">
        <f t="shared" si="554"/>
        <v>0</v>
      </c>
      <c r="H222" s="102">
        <v>20</v>
      </c>
      <c r="I222" s="102">
        <v>2000</v>
      </c>
      <c r="J222" s="28">
        <v>-10.9428131580353</v>
      </c>
      <c r="K222" s="126">
        <f t="shared" si="555"/>
        <v>-0.109428131580353</v>
      </c>
      <c r="L222" s="30">
        <f t="shared" si="552"/>
        <v>-0.109428131580353</v>
      </c>
      <c r="M222" s="101">
        <f t="shared" si="553"/>
        <v>-10.797370672226</v>
      </c>
      <c r="N222" s="103">
        <f t="shared" si="392"/>
        <v>7.2721242904649937E-5</v>
      </c>
      <c r="AD222" s="52">
        <f t="shared" ca="1" si="393"/>
        <v>0.96098579499567416</v>
      </c>
      <c r="AE222" s="52">
        <f t="shared" ca="1" si="393"/>
        <v>0.99999999999999944</v>
      </c>
      <c r="AF222" s="52">
        <f t="shared" ca="1" si="393"/>
        <v>0.95052809441487152</v>
      </c>
      <c r="AG222" s="52">
        <f t="shared" ca="1" si="393"/>
        <v>0.85415795167055897</v>
      </c>
      <c r="AH222" s="52">
        <f t="shared" ca="1" si="394"/>
        <v>0.72458376309973549</v>
      </c>
      <c r="AI222" s="52">
        <f t="shared" ca="1" si="394"/>
        <v>0.59944008332689036</v>
      </c>
      <c r="AJ222" s="52">
        <f t="shared" ca="1" si="394"/>
        <v>0.51505952818421363</v>
      </c>
      <c r="AK222" s="52">
        <f t="shared" ca="1" si="394"/>
        <v>0.48532924940243782</v>
      </c>
      <c r="AL222" s="52">
        <f t="shared" ca="1" si="395"/>
        <v>0.4916722793859441</v>
      </c>
      <c r="AM222" s="52">
        <f t="shared" ca="1" si="395"/>
        <v>0.45858136828154744</v>
      </c>
      <c r="AN222" s="52">
        <f t="shared" ca="1" si="395"/>
        <v>0.37748962397772168</v>
      </c>
      <c r="AO222" s="52">
        <f t="shared" ca="1" si="395"/>
        <v>0.27126910644576224</v>
      </c>
      <c r="AP222" s="52">
        <f t="shared" ca="1" si="396"/>
        <v>0.16764722924041614</v>
      </c>
      <c r="AQ222" s="52">
        <f t="shared" ca="1" si="396"/>
        <v>8.5386215873533775E-2</v>
      </c>
      <c r="AR222" s="52">
        <f t="shared" ca="1" si="396"/>
        <v>8.7246063537707742E-3</v>
      </c>
      <c r="AS222" s="52">
        <f t="shared" ca="1" si="396"/>
        <v>-6.3933632970609042E-2</v>
      </c>
      <c r="AT222" s="52">
        <f t="shared" ca="1" si="387"/>
        <v>-0.13508213398322477</v>
      </c>
      <c r="AU222" s="52">
        <f t="shared" ca="1" si="387"/>
        <v>-0.20788829834501446</v>
      </c>
      <c r="AV222" s="52">
        <f t="shared" ca="1" si="387"/>
        <v>-0.27306607541197109</v>
      </c>
      <c r="AW222" s="52">
        <f t="shared" ca="1" si="387"/>
        <v>-0.31941159503992395</v>
      </c>
      <c r="AX222" s="52">
        <f t="shared" ca="1" si="388"/>
        <v>-0.36355478584298323</v>
      </c>
      <c r="AY222" s="52">
        <f t="shared" ca="1" si="388"/>
        <v>-0.4072346799456032</v>
      </c>
      <c r="AZ222" s="52">
        <f t="shared" ca="1" si="388"/>
        <v>-0.44871859299575068</v>
      </c>
      <c r="BA222" s="52">
        <f t="shared" ca="1" si="388"/>
        <v>-0.49134215061279285</v>
      </c>
      <c r="BB222" s="52">
        <f t="shared" ca="1" si="389"/>
        <v>-0.52606374978112036</v>
      </c>
      <c r="BC222" s="52">
        <f t="shared" ca="1" si="389"/>
        <v>-0.55100892410693758</v>
      </c>
      <c r="BD222" s="52">
        <f t="shared" ca="1" si="389"/>
        <v>-0.5070146716111551</v>
      </c>
      <c r="BE222" s="52">
        <f t="shared" ca="1" si="389"/>
        <v>-0.48822082416909612</v>
      </c>
      <c r="BF222" s="52">
        <f t="shared" ca="1" si="390"/>
        <v>-0.507792531465865</v>
      </c>
      <c r="BG222" s="52">
        <f t="shared" ca="1" si="390"/>
        <v>-0.57841136360624745</v>
      </c>
      <c r="BH222" s="52">
        <f t="shared" ca="1" si="390"/>
        <v>-0.67617443626416551</v>
      </c>
      <c r="BJ222" s="52">
        <f t="shared" si="397"/>
        <v>-5.4714065790176496E-3</v>
      </c>
      <c r="BK222" s="52">
        <f t="shared" si="398"/>
        <v>3.7052697399931594E-3</v>
      </c>
      <c r="BL222" s="52">
        <f t="shared" si="399"/>
        <v>1.8526348699965793E-4</v>
      </c>
      <c r="BM222" s="52">
        <f t="shared" si="400"/>
        <v>1.8526348699965793E-4</v>
      </c>
      <c r="BN222" s="52">
        <f t="shared" si="401"/>
        <v>0</v>
      </c>
      <c r="BO222" s="52">
        <f t="shared" si="402"/>
        <v>0</v>
      </c>
      <c r="BP222" s="52">
        <f t="shared" si="403"/>
        <v>2.3272119332217569E-3</v>
      </c>
      <c r="BQ222" s="52">
        <f t="shared" si="404"/>
        <v>0.05</v>
      </c>
      <c r="BS222" s="52">
        <f t="shared" ca="1" si="405"/>
        <v>0.43723235311242054</v>
      </c>
      <c r="BT222" s="52">
        <f t="shared" ca="1" si="406"/>
        <v>0.37052697399931595</v>
      </c>
      <c r="BU222" s="52">
        <f t="shared" ca="1" si="407"/>
        <v>0.31175837321432254</v>
      </c>
      <c r="BV222" s="52">
        <f t="shared" ca="1" si="408"/>
        <v>0.26624326680546584</v>
      </c>
      <c r="BW222" s="52">
        <f t="shared" ca="1" si="409"/>
        <v>0.23335930368968205</v>
      </c>
      <c r="BX222" s="52">
        <f t="shared" ca="1" si="410"/>
        <v>0.20585457204029939</v>
      </c>
      <c r="BY222" s="52">
        <f t="shared" ca="1" si="411"/>
        <v>0.17872921386057697</v>
      </c>
      <c r="BZ222" s="52">
        <f t="shared" ca="1" si="412"/>
        <v>0.15283076381761465</v>
      </c>
      <c r="CA222" s="52">
        <f t="shared" ca="1" si="413"/>
        <v>0.12206489663766401</v>
      </c>
      <c r="CB222" s="52">
        <f t="shared" ca="1" si="414"/>
        <v>8.0179327197613295E-2</v>
      </c>
      <c r="CC222" s="52">
        <f t="shared" ca="1" si="415"/>
        <v>3.2049183838910658E-2</v>
      </c>
      <c r="CD222" s="52">
        <f t="shared" ca="1" si="416"/>
        <v>-1.7899576664691927E-2</v>
      </c>
      <c r="CE222" s="52">
        <f t="shared" ca="1" si="417"/>
        <v>-7.1711784003362519E-2</v>
      </c>
      <c r="CF222" s="52">
        <f t="shared" ca="1" si="418"/>
        <v>-0.12409215835073302</v>
      </c>
      <c r="CG222" s="52">
        <f t="shared" ca="1" si="419"/>
        <v>-0.17950494736132599</v>
      </c>
      <c r="CH222" s="52">
        <f t="shared" ca="1" si="420"/>
        <v>-0.23244570631293521</v>
      </c>
      <c r="CI222" s="52">
        <f t="shared" ca="1" si="421"/>
        <v>-0.2793470765464009</v>
      </c>
      <c r="CJ222" s="52">
        <f t="shared" ca="1" si="422"/>
        <v>-0.32147788472713967</v>
      </c>
      <c r="CK222" s="52">
        <f t="shared" ca="1" si="423"/>
        <v>-0.35841432957339203</v>
      </c>
      <c r="CL222" s="52">
        <f t="shared" ca="1" si="424"/>
        <v>-0.38761362310258618</v>
      </c>
      <c r="CM222" s="52">
        <f t="shared" ca="1" si="425"/>
        <v>-0.4105614805443874</v>
      </c>
      <c r="CN222" s="52">
        <f t="shared" ca="1" si="426"/>
        <v>-0.42842258843443093</v>
      </c>
      <c r="CO222" s="52">
        <f t="shared" ca="1" si="427"/>
        <v>-0.43572359716880232</v>
      </c>
      <c r="CP222" s="52">
        <f t="shared" ca="1" si="428"/>
        <v>-0.44939817527248993</v>
      </c>
      <c r="CQ222" s="52">
        <f t="shared" ca="1" si="429"/>
        <v>-0.46797374949880682</v>
      </c>
      <c r="CR222" s="52">
        <f t="shared" ca="1" si="430"/>
        <v>-0.4817742633242762</v>
      </c>
      <c r="CS222" s="52">
        <f t="shared" ca="1" si="431"/>
        <v>-0.45605611547286962</v>
      </c>
      <c r="CT222" s="52">
        <f t="shared" ca="1" si="432"/>
        <v>-0.43595883559675963</v>
      </c>
      <c r="CU222" s="52">
        <f t="shared" ca="1" si="433"/>
        <v>-0.43227466275434823</v>
      </c>
      <c r="CV222" s="52">
        <f t="shared" ca="1" si="434"/>
        <v>-0.44514267212681252</v>
      </c>
      <c r="CW222" s="52">
        <f t="shared" ca="1" si="435"/>
        <v>-0.46675584169345047</v>
      </c>
      <c r="CY222" s="51" t="str">
        <f t="shared" ca="1" si="436"/>
        <v>Slope</v>
      </c>
      <c r="CZ222" s="51" t="str">
        <f t="shared" ca="1" si="437"/>
        <v>Slope</v>
      </c>
      <c r="DA222" s="51" t="str">
        <f t="shared" ca="1" si="438"/>
        <v>Slope</v>
      </c>
      <c r="DB222" s="51" t="str">
        <f t="shared" ca="1" si="439"/>
        <v>Slope</v>
      </c>
      <c r="DC222" s="51" t="str">
        <f t="shared" ca="1" si="440"/>
        <v>Slope</v>
      </c>
      <c r="DD222" s="51" t="str">
        <f t="shared" ca="1" si="441"/>
        <v>Slope</v>
      </c>
      <c r="DE222" s="51" t="str">
        <f t="shared" ca="1" si="442"/>
        <v>Slope</v>
      </c>
      <c r="DF222" s="51" t="str">
        <f t="shared" ca="1" si="443"/>
        <v>Slope</v>
      </c>
      <c r="DG222" s="51" t="str">
        <f t="shared" ca="1" si="444"/>
        <v>Slope</v>
      </c>
      <c r="DH222" s="51" t="str">
        <f t="shared" ca="1" si="445"/>
        <v>Slope</v>
      </c>
      <c r="DI222" s="51" t="str">
        <f t="shared" ca="1" si="446"/>
        <v>Slope</v>
      </c>
      <c r="DJ222" s="51" t="str">
        <f t="shared" ca="1" si="447"/>
        <v>Slope</v>
      </c>
      <c r="DK222" s="51" t="str">
        <f t="shared" ca="1" si="448"/>
        <v>Slope</v>
      </c>
      <c r="DL222" s="51" t="str">
        <f t="shared" ca="1" si="449"/>
        <v>Slope</v>
      </c>
      <c r="DM222" s="51" t="str">
        <f t="shared" ca="1" si="450"/>
        <v>Slope</v>
      </c>
      <c r="DN222" s="51" t="str">
        <f t="shared" ca="1" si="451"/>
        <v>Slope</v>
      </c>
      <c r="DO222" s="51" t="str">
        <f t="shared" ca="1" si="452"/>
        <v>Slope</v>
      </c>
      <c r="DP222" s="51" t="str">
        <f t="shared" ca="1" si="453"/>
        <v>Slope</v>
      </c>
      <c r="DQ222" s="51" t="str">
        <f t="shared" ca="1" si="454"/>
        <v>Slope</v>
      </c>
      <c r="DR222" s="51" t="str">
        <f t="shared" ca="1" si="455"/>
        <v>Slope</v>
      </c>
      <c r="DS222" s="51" t="str">
        <f t="shared" ca="1" si="456"/>
        <v>Slope</v>
      </c>
      <c r="DT222" s="51" t="str">
        <f t="shared" ca="1" si="457"/>
        <v>Slope</v>
      </c>
      <c r="DU222" s="51" t="str">
        <f t="shared" ca="1" si="458"/>
        <v>Slope</v>
      </c>
      <c r="DV222" s="51" t="str">
        <f t="shared" ca="1" si="459"/>
        <v>Slope</v>
      </c>
      <c r="DW222" s="51" t="str">
        <f t="shared" ca="1" si="460"/>
        <v>Slope</v>
      </c>
      <c r="DX222" s="51" t="str">
        <f t="shared" ca="1" si="461"/>
        <v>Slope</v>
      </c>
      <c r="DY222" s="51" t="str">
        <f t="shared" ca="1" si="462"/>
        <v>Slope</v>
      </c>
      <c r="DZ222" s="51" t="str">
        <f t="shared" ca="1" si="463"/>
        <v>Slope</v>
      </c>
      <c r="EA222" s="51" t="str">
        <f t="shared" ca="1" si="464"/>
        <v>Slope</v>
      </c>
      <c r="EB222" s="51" t="str">
        <f t="shared" ca="1" si="465"/>
        <v>Slope</v>
      </c>
      <c r="EC222" s="51" t="str">
        <f t="shared" ca="1" si="466"/>
        <v>Slope</v>
      </c>
      <c r="EE222" s="52">
        <f t="shared" ca="1" si="467"/>
        <v>0.56295291037457917</v>
      </c>
      <c r="EF222" s="52">
        <f t="shared" ca="1" si="468"/>
        <v>0.62965828948768365</v>
      </c>
      <c r="EG222" s="52">
        <f t="shared" ca="1" si="469"/>
        <v>0.68842689027267712</v>
      </c>
      <c r="EH222" s="52">
        <f t="shared" ca="1" si="470"/>
        <v>0.73394199668153381</v>
      </c>
      <c r="EI222" s="52">
        <f t="shared" ca="1" si="471"/>
        <v>0.7668259597973176</v>
      </c>
      <c r="EJ222" s="52">
        <f t="shared" ca="1" si="472"/>
        <v>0.79433069144670032</v>
      </c>
      <c r="EK222" s="52">
        <f t="shared" ca="1" si="473"/>
        <v>0.82145604962642271</v>
      </c>
      <c r="EL222" s="52">
        <f t="shared" ca="1" si="474"/>
        <v>0.84735449966938503</v>
      </c>
      <c r="EM222" s="52">
        <f t="shared" ca="1" si="475"/>
        <v>0.87812036684933559</v>
      </c>
      <c r="EN222" s="52">
        <f t="shared" ca="1" si="476"/>
        <v>0.92000593628938632</v>
      </c>
      <c r="EO222" s="52">
        <f t="shared" ca="1" si="477"/>
        <v>0.96813607964808901</v>
      </c>
      <c r="EP222" s="52">
        <f t="shared" ca="1" si="478"/>
        <v>0.98191515984830846</v>
      </c>
      <c r="EQ222" s="52">
        <f t="shared" ca="1" si="479"/>
        <v>0.92810295250963781</v>
      </c>
      <c r="ER222" s="52">
        <f t="shared" ca="1" si="480"/>
        <v>0.87572257816226728</v>
      </c>
      <c r="ES222" s="52">
        <f t="shared" ca="1" si="481"/>
        <v>0.82030978915167441</v>
      </c>
      <c r="ET222" s="52">
        <f t="shared" ca="1" si="482"/>
        <v>0.76736903020006508</v>
      </c>
      <c r="EU222" s="52">
        <f t="shared" ca="1" si="483"/>
        <v>0.72046765996659945</v>
      </c>
      <c r="EV222" s="52">
        <f t="shared" ca="1" si="484"/>
        <v>0.67833685178586067</v>
      </c>
      <c r="EW222" s="52">
        <f t="shared" ca="1" si="485"/>
        <v>0.64140040693960831</v>
      </c>
      <c r="EX222" s="52">
        <f t="shared" ca="1" si="486"/>
        <v>0.61220111341041417</v>
      </c>
      <c r="EY222" s="52">
        <f t="shared" ca="1" si="487"/>
        <v>0.589253255968613</v>
      </c>
      <c r="EZ222" s="52">
        <f t="shared" ca="1" si="488"/>
        <v>0.57139214807856942</v>
      </c>
      <c r="FA222" s="52">
        <f t="shared" ca="1" si="489"/>
        <v>0.56409113934419808</v>
      </c>
      <c r="FB222" s="52">
        <f t="shared" ca="1" si="490"/>
        <v>0.55041656124051042</v>
      </c>
      <c r="FC222" s="52">
        <f t="shared" ca="1" si="491"/>
        <v>0.53184098701419358</v>
      </c>
      <c r="FD222" s="52">
        <f t="shared" ca="1" si="492"/>
        <v>0.51804047318872415</v>
      </c>
      <c r="FE222" s="52">
        <f t="shared" ca="1" si="493"/>
        <v>0.54375862104013073</v>
      </c>
      <c r="FF222" s="52">
        <f t="shared" ca="1" si="494"/>
        <v>0.56385590091624072</v>
      </c>
      <c r="FG222" s="52">
        <f t="shared" ca="1" si="495"/>
        <v>0.56754007375865212</v>
      </c>
      <c r="FH222" s="52">
        <f t="shared" ca="1" si="496"/>
        <v>0.55467206438618777</v>
      </c>
      <c r="FI222" s="52">
        <f t="shared" ca="1" si="497"/>
        <v>0.53305889481954982</v>
      </c>
      <c r="FK222" s="52">
        <f t="shared" ca="1" si="498"/>
        <v>0.98191515984830846</v>
      </c>
      <c r="FL222" s="59">
        <f t="shared" ca="1" si="499"/>
        <v>11</v>
      </c>
      <c r="FM222" s="59" t="str">
        <f t="shared" ca="1" si="500"/>
        <v>Slope</v>
      </c>
      <c r="FN222" s="52">
        <f t="shared" ca="1" si="501"/>
        <v>0.66666666666666674</v>
      </c>
      <c r="FP222" s="52">
        <f t="shared" ca="1" si="502"/>
        <v>0.52098430345819302</v>
      </c>
      <c r="FQ222" s="52">
        <f t="shared" ca="1" si="503"/>
        <v>0.54321942982922788</v>
      </c>
      <c r="FR222" s="52">
        <f t="shared" ca="1" si="504"/>
        <v>0.55169785231311452</v>
      </c>
      <c r="FS222" s="52">
        <f t="shared" ca="1" si="505"/>
        <v>0.55575844333828905</v>
      </c>
      <c r="FT222" s="52">
        <f t="shared" ca="1" si="506"/>
        <v>0.55560865326577247</v>
      </c>
      <c r="FU222" s="52">
        <f t="shared" ca="1" si="507"/>
        <v>0.55366578603778893</v>
      </c>
      <c r="FV222" s="52">
        <f t="shared" ca="1" si="508"/>
        <v>0.55159646098658532</v>
      </c>
      <c r="FW222" s="52">
        <f t="shared" ca="1" si="509"/>
        <v>0.54911816655646173</v>
      </c>
      <c r="FX222" s="52">
        <f t="shared" ca="1" si="510"/>
        <v>0.54826234450533406</v>
      </c>
      <c r="FY222" s="52">
        <f t="shared" ca="1" si="511"/>
        <v>0.5511130898742399</v>
      </c>
      <c r="FZ222" s="52">
        <f t="shared" ca="1" si="512"/>
        <v>0.55604535988269632</v>
      </c>
      <c r="GA222" s="52">
        <f t="shared" ca="1" si="513"/>
        <v>0.5495272755049917</v>
      </c>
      <c r="GB222" s="52">
        <f t="shared" ca="1" si="514"/>
        <v>0.52047876194765696</v>
      </c>
      <c r="GC222" s="52">
        <f t="shared" ca="1" si="515"/>
        <v>0.49190752605408905</v>
      </c>
      <c r="GD222" s="52">
        <f t="shared" ca="1" si="516"/>
        <v>0.46232548527278033</v>
      </c>
      <c r="GE222" s="52">
        <f t="shared" ca="1" si="517"/>
        <v>0.43356745451113277</v>
      </c>
      <c r="GF222" s="52">
        <f t="shared" ca="1" si="518"/>
        <v>0.4068225533221998</v>
      </c>
      <c r="GG222" s="52">
        <f t="shared" ca="1" si="519"/>
        <v>0.38166783948417576</v>
      </c>
      <c r="GH222" s="52">
        <f t="shared" ca="1" si="520"/>
        <v>0.35824458009098054</v>
      </c>
      <c r="GI222" s="52">
        <f t="shared" ca="1" si="521"/>
        <v>0.33740037113680471</v>
      </c>
      <c r="GJ222" s="52">
        <f t="shared" ca="1" si="522"/>
        <v>0.31863997421175988</v>
      </c>
      <c r="GK222" s="52">
        <f t="shared" ca="1" si="523"/>
        <v>0.30157516047063426</v>
      </c>
      <c r="GL222" s="52">
        <f t="shared" ca="1" si="524"/>
        <v>0.28803037978139934</v>
      </c>
      <c r="GM222" s="52">
        <f t="shared" ca="1" si="525"/>
        <v>0.27236107596905901</v>
      </c>
      <c r="GN222" s="52">
        <f t="shared" ca="1" si="526"/>
        <v>0.25505810678250895</v>
      </c>
      <c r="GO222" s="52">
        <f t="shared" ca="1" si="527"/>
        <v>0.23934682439624136</v>
      </c>
      <c r="GP222" s="52">
        <f t="shared" ca="1" si="528"/>
        <v>0.23680842923559908</v>
      </c>
      <c r="GQ222" s="52">
        <f t="shared" ca="1" si="529"/>
        <v>0.23239641141652465</v>
      </c>
      <c r="GR222" s="52">
        <f t="shared" ca="1" si="530"/>
        <v>0.22251335791955068</v>
      </c>
      <c r="GS222" s="52">
        <f t="shared" ca="1" si="531"/>
        <v>0.20711291035095147</v>
      </c>
      <c r="GT222" s="52">
        <f t="shared" ca="1" si="532"/>
        <v>0.18879740938429437</v>
      </c>
      <c r="GV222" s="52">
        <f t="shared" ca="1" si="533"/>
        <v>0.55604535988269632</v>
      </c>
      <c r="GW222" s="59">
        <f t="shared" ca="1" si="534"/>
        <v>10</v>
      </c>
      <c r="GX222" s="52">
        <f t="shared" ca="1" si="535"/>
        <v>0.96813607964808901</v>
      </c>
      <c r="GY222" s="52" t="str">
        <f t="shared" ca="1" si="536"/>
        <v>Slope</v>
      </c>
      <c r="GZ222" s="52">
        <f t="shared" ca="1" si="537"/>
        <v>0.7</v>
      </c>
      <c r="HB222" s="58">
        <f t="shared" si="538"/>
        <v>0.109428131580353</v>
      </c>
      <c r="HC222" s="58"/>
      <c r="HE222" s="52">
        <f t="shared" si="539"/>
        <v>0.45833074867725265</v>
      </c>
      <c r="HF222" s="52">
        <f t="shared" si="540"/>
        <v>0</v>
      </c>
      <c r="HH222" s="52">
        <f t="shared" ca="1" si="541"/>
        <v>0.96813607964808901</v>
      </c>
      <c r="HI222" s="52" t="str">
        <f t="shared" ca="1" si="542"/>
        <v>Slope</v>
      </c>
      <c r="HJ222" s="59">
        <f t="shared" ca="1" si="543"/>
        <v>2</v>
      </c>
      <c r="HK222" s="52">
        <f t="shared" ca="1" si="544"/>
        <v>0.7</v>
      </c>
      <c r="HL222" s="52">
        <f t="shared" si="545"/>
        <v>0</v>
      </c>
      <c r="HM222" s="52">
        <f t="shared" si="546"/>
        <v>20</v>
      </c>
      <c r="HN222" s="52">
        <f t="shared" si="547"/>
        <v>-20</v>
      </c>
      <c r="HP222" s="52">
        <f t="shared" si="550"/>
        <v>7.2721242904649937E-5</v>
      </c>
      <c r="HR222" s="52">
        <f t="shared" si="548"/>
        <v>1.4522638592312392E-4</v>
      </c>
      <c r="HS222">
        <f t="shared" si="549"/>
        <v>2.3272119332217569E-3</v>
      </c>
    </row>
    <row r="223" spans="1:227" x14ac:dyDescent="0.2">
      <c r="A223" s="45">
        <v>185</v>
      </c>
      <c r="B223" s="35">
        <f t="shared" si="391"/>
        <v>2.1296296296296237E-2</v>
      </c>
      <c r="C223" s="28">
        <v>-10.9428131580353</v>
      </c>
      <c r="D223" s="95">
        <v>0</v>
      </c>
      <c r="E223" s="95">
        <v>999999</v>
      </c>
      <c r="F223" s="37">
        <f t="shared" si="551"/>
        <v>166666.5</v>
      </c>
      <c r="G223" s="38">
        <f t="shared" si="554"/>
        <v>0</v>
      </c>
      <c r="H223" s="102">
        <v>20</v>
      </c>
      <c r="I223" s="102">
        <v>2000</v>
      </c>
      <c r="J223" s="28">
        <v>-9.5311564207077009</v>
      </c>
      <c r="K223" s="126">
        <f t="shared" si="555"/>
        <v>-9.531156420707701E-2</v>
      </c>
      <c r="L223" s="30">
        <f t="shared" si="552"/>
        <v>-9.531156420707701E-2</v>
      </c>
      <c r="M223" s="101">
        <f t="shared" si="553"/>
        <v>-10.9428131580353</v>
      </c>
      <c r="N223" s="103">
        <f t="shared" si="392"/>
        <v>7.058283686637995E-4</v>
      </c>
      <c r="AD223" s="52">
        <f t="shared" ca="1" si="393"/>
        <v>0.95052809441487152</v>
      </c>
      <c r="AE223" s="52">
        <f t="shared" ca="1" si="393"/>
        <v>1</v>
      </c>
      <c r="AF223" s="52">
        <f t="shared" ca="1" si="393"/>
        <v>0.932932693540936</v>
      </c>
      <c r="AG223" s="52">
        <f t="shared" ca="1" si="393"/>
        <v>0.80181544391920279</v>
      </c>
      <c r="AH223" s="52">
        <f t="shared" ca="1" si="394"/>
        <v>0.63622758854420836</v>
      </c>
      <c r="AI223" s="52">
        <f t="shared" ca="1" si="394"/>
        <v>0.47972675538729093</v>
      </c>
      <c r="AJ223" s="52">
        <f t="shared" ca="1" si="394"/>
        <v>0.39840747415179273</v>
      </c>
      <c r="AK223" s="52">
        <f t="shared" ca="1" si="394"/>
        <v>0.37347111695845403</v>
      </c>
      <c r="AL223" s="52">
        <f t="shared" ca="1" si="395"/>
        <v>0.34852950981452974</v>
      </c>
      <c r="AM223" s="52">
        <f t="shared" ca="1" si="395"/>
        <v>0.29692777302297119</v>
      </c>
      <c r="AN223" s="52">
        <f t="shared" ca="1" si="395"/>
        <v>0.23633696340510832</v>
      </c>
      <c r="AO223" s="52">
        <f t="shared" ca="1" si="395"/>
        <v>0.16207893812639143</v>
      </c>
      <c r="AP223" s="52">
        <f t="shared" ca="1" si="396"/>
        <v>0.10112648706574467</v>
      </c>
      <c r="AQ223" s="52">
        <f t="shared" ca="1" si="396"/>
        <v>3.1045083719193397E-2</v>
      </c>
      <c r="AR223" s="52">
        <f t="shared" ca="1" si="396"/>
        <v>-3.1756641341750748E-2</v>
      </c>
      <c r="AS223" s="52">
        <f t="shared" ca="1" si="396"/>
        <v>-9.4070867437439934E-2</v>
      </c>
      <c r="AT223" s="52">
        <f t="shared" ca="1" si="387"/>
        <v>-0.16056901908101037</v>
      </c>
      <c r="AU223" s="52">
        <f t="shared" ca="1" si="387"/>
        <v>-0.23148775358687851</v>
      </c>
      <c r="AV223" s="52">
        <f t="shared" ca="1" si="387"/>
        <v>-0.29519730874393474</v>
      </c>
      <c r="AW223" s="52">
        <f t="shared" ca="1" si="387"/>
        <v>-0.34005874567492034</v>
      </c>
      <c r="AX223" s="52">
        <f t="shared" ca="1" si="388"/>
        <v>-0.38358176101429792</v>
      </c>
      <c r="AY223" s="52">
        <f t="shared" ca="1" si="388"/>
        <v>-0.42495159843694669</v>
      </c>
      <c r="AZ223" s="52">
        <f t="shared" ca="1" si="388"/>
        <v>-0.47047123982710137</v>
      </c>
      <c r="BA223" s="52">
        <f t="shared" ca="1" si="388"/>
        <v>-0.51510741169671981</v>
      </c>
      <c r="BB223" s="52">
        <f t="shared" ca="1" si="389"/>
        <v>-0.54909308981885152</v>
      </c>
      <c r="BC223" s="52">
        <f t="shared" ca="1" si="389"/>
        <v>-0.49083577139694556</v>
      </c>
      <c r="BD223" s="52">
        <f t="shared" ca="1" si="389"/>
        <v>-0.45196643675009313</v>
      </c>
      <c r="BE223" s="52">
        <f t="shared" ca="1" si="389"/>
        <v>-0.4578262516132226</v>
      </c>
      <c r="BF223" s="52">
        <f t="shared" ca="1" si="390"/>
        <v>-0.51442548653671905</v>
      </c>
      <c r="BG223" s="52">
        <f t="shared" ca="1" si="390"/>
        <v>-0.62585681573851304</v>
      </c>
      <c r="BH223" s="52">
        <f t="shared" ca="1" si="390"/>
        <v>-0.72535604017533617</v>
      </c>
      <c r="BJ223" s="52">
        <f t="shared" si="397"/>
        <v>-4.7655782103538501E-3</v>
      </c>
      <c r="BK223" s="52">
        <f t="shared" si="398"/>
        <v>3.117583732143226E-3</v>
      </c>
      <c r="BL223" s="52">
        <f t="shared" si="399"/>
        <v>1.558791866071613E-4</v>
      </c>
      <c r="BM223" s="52">
        <f t="shared" si="400"/>
        <v>1.558791866071613E-4</v>
      </c>
      <c r="BN223" s="52">
        <f t="shared" si="401"/>
        <v>0</v>
      </c>
      <c r="BO223" s="52">
        <f t="shared" si="402"/>
        <v>0</v>
      </c>
      <c r="BP223" s="52">
        <f t="shared" si="403"/>
        <v>2.0455998434029811E-3</v>
      </c>
      <c r="BQ223" s="52">
        <f t="shared" si="404"/>
        <v>0.05</v>
      </c>
      <c r="BS223" s="52">
        <f t="shared" ca="1" si="405"/>
        <v>0.37052697399931595</v>
      </c>
      <c r="BT223" s="52">
        <f t="shared" ca="1" si="406"/>
        <v>0.31175837321432254</v>
      </c>
      <c r="BU223" s="52">
        <f t="shared" ca="1" si="407"/>
        <v>0.26624326680546584</v>
      </c>
      <c r="BV223" s="52">
        <f t="shared" ca="1" si="408"/>
        <v>0.23335930368968205</v>
      </c>
      <c r="BW223" s="52">
        <f t="shared" ca="1" si="409"/>
        <v>0.20585457204029939</v>
      </c>
      <c r="BX223" s="52">
        <f t="shared" ca="1" si="410"/>
        <v>0.17872921386057697</v>
      </c>
      <c r="BY223" s="52">
        <f t="shared" ca="1" si="411"/>
        <v>0.15283076381761465</v>
      </c>
      <c r="BZ223" s="52">
        <f t="shared" ca="1" si="412"/>
        <v>0.12206489663766401</v>
      </c>
      <c r="CA223" s="52">
        <f t="shared" ca="1" si="413"/>
        <v>8.0179327197613295E-2</v>
      </c>
      <c r="CB223" s="52">
        <f t="shared" ca="1" si="414"/>
        <v>3.2049183838910658E-2</v>
      </c>
      <c r="CC223" s="52">
        <f t="shared" ca="1" si="415"/>
        <v>-1.7899576664691927E-2</v>
      </c>
      <c r="CD223" s="52">
        <f t="shared" ca="1" si="416"/>
        <v>-7.1711784003362519E-2</v>
      </c>
      <c r="CE223" s="52">
        <f t="shared" ca="1" si="417"/>
        <v>-0.12409215835073302</v>
      </c>
      <c r="CF223" s="52">
        <f t="shared" ca="1" si="418"/>
        <v>-0.17950494736132599</v>
      </c>
      <c r="CG223" s="52">
        <f t="shared" ca="1" si="419"/>
        <v>-0.23244570631293521</v>
      </c>
      <c r="CH223" s="52">
        <f t="shared" ca="1" si="420"/>
        <v>-0.2793470765464009</v>
      </c>
      <c r="CI223" s="52">
        <f t="shared" ca="1" si="421"/>
        <v>-0.32147788472713967</v>
      </c>
      <c r="CJ223" s="52">
        <f t="shared" ca="1" si="422"/>
        <v>-0.35841432957339203</v>
      </c>
      <c r="CK223" s="52">
        <f t="shared" ca="1" si="423"/>
        <v>-0.38761362310258618</v>
      </c>
      <c r="CL223" s="52">
        <f t="shared" ca="1" si="424"/>
        <v>-0.4105614805443874</v>
      </c>
      <c r="CM223" s="52">
        <f t="shared" ca="1" si="425"/>
        <v>-0.42842258843443093</v>
      </c>
      <c r="CN223" s="52">
        <f t="shared" ca="1" si="426"/>
        <v>-0.43572359716880232</v>
      </c>
      <c r="CO223" s="52">
        <f t="shared" ca="1" si="427"/>
        <v>-0.44939817527248993</v>
      </c>
      <c r="CP223" s="52">
        <f t="shared" ca="1" si="428"/>
        <v>-0.46797374949880682</v>
      </c>
      <c r="CQ223" s="52">
        <f t="shared" ca="1" si="429"/>
        <v>-0.4817742633242762</v>
      </c>
      <c r="CR223" s="52">
        <f t="shared" ca="1" si="430"/>
        <v>-0.45605611547286962</v>
      </c>
      <c r="CS223" s="52">
        <f t="shared" ca="1" si="431"/>
        <v>-0.43595883559675963</v>
      </c>
      <c r="CT223" s="52">
        <f t="shared" ca="1" si="432"/>
        <v>-0.43227466275434823</v>
      </c>
      <c r="CU223" s="52">
        <f t="shared" ca="1" si="433"/>
        <v>-0.44514267212681252</v>
      </c>
      <c r="CV223" s="52">
        <f t="shared" ca="1" si="434"/>
        <v>-0.46675584169345047</v>
      </c>
      <c r="CW223" s="52">
        <f t="shared" ca="1" si="435"/>
        <v>-0.48202567875024782</v>
      </c>
      <c r="CY223" s="51" t="str">
        <f t="shared" ca="1" si="436"/>
        <v>Slope</v>
      </c>
      <c r="CZ223" s="51" t="str">
        <f t="shared" ca="1" si="437"/>
        <v>Slope</v>
      </c>
      <c r="DA223" s="51" t="str">
        <f t="shared" ca="1" si="438"/>
        <v>Slope</v>
      </c>
      <c r="DB223" s="51" t="str">
        <f t="shared" ca="1" si="439"/>
        <v>Slope</v>
      </c>
      <c r="DC223" s="51" t="str">
        <f t="shared" ca="1" si="440"/>
        <v>Slope</v>
      </c>
      <c r="DD223" s="51" t="str">
        <f t="shared" ca="1" si="441"/>
        <v>Slope</v>
      </c>
      <c r="DE223" s="51" t="str">
        <f t="shared" ca="1" si="442"/>
        <v>Slope</v>
      </c>
      <c r="DF223" s="51" t="str">
        <f t="shared" ca="1" si="443"/>
        <v>Slope</v>
      </c>
      <c r="DG223" s="51" t="str">
        <f t="shared" ca="1" si="444"/>
        <v>Slope</v>
      </c>
      <c r="DH223" s="51" t="str">
        <f t="shared" ca="1" si="445"/>
        <v>Slope</v>
      </c>
      <c r="DI223" s="51" t="str">
        <f t="shared" ca="1" si="446"/>
        <v>Slope</v>
      </c>
      <c r="DJ223" s="51" t="str">
        <f t="shared" ca="1" si="447"/>
        <v>Slope</v>
      </c>
      <c r="DK223" s="51" t="str">
        <f t="shared" ca="1" si="448"/>
        <v>Slope</v>
      </c>
      <c r="DL223" s="51" t="str">
        <f t="shared" ca="1" si="449"/>
        <v>Slope</v>
      </c>
      <c r="DM223" s="51" t="str">
        <f t="shared" ca="1" si="450"/>
        <v>Slope</v>
      </c>
      <c r="DN223" s="51" t="str">
        <f t="shared" ca="1" si="451"/>
        <v>Slope</v>
      </c>
      <c r="DO223" s="51" t="str">
        <f t="shared" ca="1" si="452"/>
        <v>Slope</v>
      </c>
      <c r="DP223" s="51" t="str">
        <f t="shared" ca="1" si="453"/>
        <v>Slope</v>
      </c>
      <c r="DQ223" s="51" t="str">
        <f t="shared" ca="1" si="454"/>
        <v>Slope</v>
      </c>
      <c r="DR223" s="51" t="str">
        <f t="shared" ca="1" si="455"/>
        <v>Slope</v>
      </c>
      <c r="DS223" s="51" t="str">
        <f t="shared" ca="1" si="456"/>
        <v>Slope</v>
      </c>
      <c r="DT223" s="51" t="str">
        <f t="shared" ca="1" si="457"/>
        <v>Slope</v>
      </c>
      <c r="DU223" s="51" t="str">
        <f t="shared" ca="1" si="458"/>
        <v>Slope</v>
      </c>
      <c r="DV223" s="51" t="str">
        <f t="shared" ca="1" si="459"/>
        <v>Slope</v>
      </c>
      <c r="DW223" s="51" t="str">
        <f t="shared" ca="1" si="460"/>
        <v>Slope</v>
      </c>
      <c r="DX223" s="51" t="str">
        <f t="shared" ca="1" si="461"/>
        <v>Slope</v>
      </c>
      <c r="DY223" s="51" t="str">
        <f t="shared" ca="1" si="462"/>
        <v>Slope</v>
      </c>
      <c r="DZ223" s="51" t="str">
        <f t="shared" ca="1" si="463"/>
        <v>Slope</v>
      </c>
      <c r="EA223" s="51" t="str">
        <f t="shared" ca="1" si="464"/>
        <v>Slope</v>
      </c>
      <c r="EB223" s="51" t="str">
        <f t="shared" ca="1" si="465"/>
        <v>Slope</v>
      </c>
      <c r="EC223" s="51" t="str">
        <f t="shared" ca="1" si="466"/>
        <v>Slope</v>
      </c>
      <c r="EE223" s="52">
        <f t="shared" ca="1" si="467"/>
        <v>0.6296289051872912</v>
      </c>
      <c r="EF223" s="52">
        <f t="shared" ca="1" si="468"/>
        <v>0.68839750597228466</v>
      </c>
      <c r="EG223" s="52">
        <f t="shared" ca="1" si="469"/>
        <v>0.73391261238114125</v>
      </c>
      <c r="EH223" s="52">
        <f t="shared" ca="1" si="470"/>
        <v>0.76679657549692515</v>
      </c>
      <c r="EI223" s="52">
        <f t="shared" ca="1" si="471"/>
        <v>0.79430130714630776</v>
      </c>
      <c r="EJ223" s="52">
        <f t="shared" ca="1" si="472"/>
        <v>0.82142666532603026</v>
      </c>
      <c r="EK223" s="52">
        <f t="shared" ca="1" si="473"/>
        <v>0.84732511536899247</v>
      </c>
      <c r="EL223" s="52">
        <f t="shared" ca="1" si="474"/>
        <v>0.87809098254894313</v>
      </c>
      <c r="EM223" s="52">
        <f t="shared" ca="1" si="475"/>
        <v>0.91997655198899386</v>
      </c>
      <c r="EN223" s="52">
        <f t="shared" ca="1" si="476"/>
        <v>0.96810669534769644</v>
      </c>
      <c r="EO223" s="52">
        <f t="shared" ca="1" si="477"/>
        <v>0.98194454414870092</v>
      </c>
      <c r="EP223" s="52">
        <f t="shared" ca="1" si="478"/>
        <v>0.92813233681003027</v>
      </c>
      <c r="EQ223" s="52">
        <f t="shared" ca="1" si="479"/>
        <v>0.87575196246265985</v>
      </c>
      <c r="ER223" s="52">
        <f t="shared" ca="1" si="480"/>
        <v>0.82033917345206686</v>
      </c>
      <c r="ES223" s="52">
        <f t="shared" ca="1" si="481"/>
        <v>0.76739841450045765</v>
      </c>
      <c r="ET223" s="52">
        <f t="shared" ca="1" si="482"/>
        <v>0.72049704426699201</v>
      </c>
      <c r="EU223" s="52">
        <f t="shared" ca="1" si="483"/>
        <v>0.67836623608625324</v>
      </c>
      <c r="EV223" s="52">
        <f t="shared" ca="1" si="484"/>
        <v>0.64142979124000088</v>
      </c>
      <c r="EW223" s="52">
        <f t="shared" ca="1" si="485"/>
        <v>0.61223049771080662</v>
      </c>
      <c r="EX223" s="52">
        <f t="shared" ca="1" si="486"/>
        <v>0.58928264026900545</v>
      </c>
      <c r="EY223" s="52">
        <f t="shared" ca="1" si="487"/>
        <v>0.57142153237896198</v>
      </c>
      <c r="EZ223" s="52">
        <f t="shared" ca="1" si="488"/>
        <v>0.56412052364459053</v>
      </c>
      <c r="FA223" s="52">
        <f t="shared" ca="1" si="489"/>
        <v>0.55044594554090298</v>
      </c>
      <c r="FB223" s="52">
        <f t="shared" ca="1" si="490"/>
        <v>0.53187037131458603</v>
      </c>
      <c r="FC223" s="52">
        <f t="shared" ca="1" si="491"/>
        <v>0.51806985748911671</v>
      </c>
      <c r="FD223" s="52">
        <f t="shared" ca="1" si="492"/>
        <v>0.54378800534052329</v>
      </c>
      <c r="FE223" s="52">
        <f t="shared" ca="1" si="493"/>
        <v>0.56388528521663317</v>
      </c>
      <c r="FF223" s="52">
        <f t="shared" ca="1" si="494"/>
        <v>0.56756945805904468</v>
      </c>
      <c r="FG223" s="52">
        <f t="shared" ca="1" si="495"/>
        <v>0.55470144868658033</v>
      </c>
      <c r="FH223" s="52">
        <f t="shared" ca="1" si="496"/>
        <v>0.53308827911994239</v>
      </c>
      <c r="FI223" s="52">
        <f t="shared" ca="1" si="497"/>
        <v>0.51781844206314509</v>
      </c>
      <c r="FK223" s="52">
        <f t="shared" ca="1" si="498"/>
        <v>0.98194454414870092</v>
      </c>
      <c r="FL223" s="59">
        <f t="shared" ca="1" si="499"/>
        <v>10</v>
      </c>
      <c r="FM223" s="59" t="str">
        <f t="shared" ca="1" si="500"/>
        <v>Slope</v>
      </c>
      <c r="FN223" s="52">
        <f t="shared" ca="1" si="501"/>
        <v>0.7</v>
      </c>
      <c r="FP223" s="52">
        <f t="shared" ca="1" si="502"/>
        <v>0.54320963506243036</v>
      </c>
      <c r="FQ223" s="52">
        <f t="shared" ca="1" si="503"/>
        <v>0.56279916865742818</v>
      </c>
      <c r="FR223" s="52">
        <f t="shared" ca="1" si="504"/>
        <v>0.5668597596826026</v>
      </c>
      <c r="FS223" s="52">
        <f t="shared" ca="1" si="505"/>
        <v>0.56670996961008613</v>
      </c>
      <c r="FT223" s="52">
        <f t="shared" ca="1" si="506"/>
        <v>0.56476710238210259</v>
      </c>
      <c r="FU223" s="52">
        <f t="shared" ca="1" si="507"/>
        <v>0.56269777733089898</v>
      </c>
      <c r="FV223" s="52">
        <f t="shared" ca="1" si="508"/>
        <v>0.56021948290077528</v>
      </c>
      <c r="FW223" s="52">
        <f t="shared" ca="1" si="509"/>
        <v>0.55936366084964773</v>
      </c>
      <c r="FX223" s="52">
        <f t="shared" ca="1" si="510"/>
        <v>0.56221440621855345</v>
      </c>
      <c r="FY223" s="52">
        <f t="shared" ca="1" si="511"/>
        <v>0.56714667622700987</v>
      </c>
      <c r="FZ223" s="52">
        <f t="shared" ca="1" si="512"/>
        <v>0.56064818138290029</v>
      </c>
      <c r="GA223" s="52">
        <f t="shared" ca="1" si="513"/>
        <v>0.53159966782556567</v>
      </c>
      <c r="GB223" s="52">
        <f t="shared" ca="1" si="514"/>
        <v>0.50302843193199775</v>
      </c>
      <c r="GC223" s="52">
        <f t="shared" ca="1" si="515"/>
        <v>0.47344639115068887</v>
      </c>
      <c r="GD223" s="52">
        <f t="shared" ca="1" si="516"/>
        <v>0.44468836038904141</v>
      </c>
      <c r="GE223" s="52">
        <f t="shared" ca="1" si="517"/>
        <v>0.41794345920010845</v>
      </c>
      <c r="GF223" s="52">
        <f t="shared" ca="1" si="518"/>
        <v>0.39278874536208441</v>
      </c>
      <c r="GG223" s="52">
        <f t="shared" ca="1" si="519"/>
        <v>0.36936548596888918</v>
      </c>
      <c r="GH223" s="52">
        <f t="shared" ca="1" si="520"/>
        <v>0.3485212770147133</v>
      </c>
      <c r="GI223" s="52">
        <f t="shared" ca="1" si="521"/>
        <v>0.32976088008966847</v>
      </c>
      <c r="GJ223" s="52">
        <f t="shared" ca="1" si="522"/>
        <v>0.31269606634854286</v>
      </c>
      <c r="GK223" s="52">
        <f t="shared" ca="1" si="523"/>
        <v>0.29915128565930793</v>
      </c>
      <c r="GL223" s="52">
        <f t="shared" ca="1" si="524"/>
        <v>0.28348198184696766</v>
      </c>
      <c r="GM223" s="52">
        <f t="shared" ca="1" si="525"/>
        <v>0.26617901266041755</v>
      </c>
      <c r="GN223" s="52">
        <f t="shared" ca="1" si="526"/>
        <v>0.25046773027414998</v>
      </c>
      <c r="GO223" s="52">
        <f t="shared" ca="1" si="527"/>
        <v>0.24792933511350773</v>
      </c>
      <c r="GP223" s="52">
        <f t="shared" ca="1" si="528"/>
        <v>0.24351731729443327</v>
      </c>
      <c r="GQ223" s="52">
        <f t="shared" ca="1" si="529"/>
        <v>0.2336342637974593</v>
      </c>
      <c r="GR223" s="52">
        <f t="shared" ca="1" si="530"/>
        <v>0.21823381622886009</v>
      </c>
      <c r="GS223" s="52">
        <f t="shared" ca="1" si="531"/>
        <v>0.19991831526220302</v>
      </c>
      <c r="GT223" s="52">
        <f t="shared" ca="1" si="532"/>
        <v>0.18371725846549278</v>
      </c>
      <c r="GV223" s="52">
        <f t="shared" ca="1" si="533"/>
        <v>0.56714667622700987</v>
      </c>
      <c r="GW223" s="59">
        <f t="shared" ca="1" si="534"/>
        <v>9</v>
      </c>
      <c r="GX223" s="52">
        <f t="shared" ca="1" si="535"/>
        <v>0.96810669534769644</v>
      </c>
      <c r="GY223" s="52" t="str">
        <f t="shared" ca="1" si="536"/>
        <v>Slope</v>
      </c>
      <c r="GZ223" s="52">
        <f t="shared" ca="1" si="537"/>
        <v>0.73333333333333339</v>
      </c>
      <c r="HB223" s="58">
        <f t="shared" si="538"/>
        <v>9.531156420707701E-2</v>
      </c>
      <c r="HC223" s="58"/>
      <c r="HE223" s="52">
        <f t="shared" si="539"/>
        <v>0.52820775717496882</v>
      </c>
      <c r="HF223" s="52">
        <f t="shared" si="540"/>
        <v>0</v>
      </c>
      <c r="HH223" s="52">
        <f t="shared" ca="1" si="541"/>
        <v>0.96810669534769644</v>
      </c>
      <c r="HI223" s="52" t="str">
        <f t="shared" ca="1" si="542"/>
        <v>Slope</v>
      </c>
      <c r="HJ223" s="59">
        <f t="shared" ca="1" si="543"/>
        <v>2</v>
      </c>
      <c r="HK223" s="52">
        <f t="shared" ca="1" si="544"/>
        <v>0.73333333333333339</v>
      </c>
      <c r="HL223" s="52">
        <f t="shared" si="545"/>
        <v>0</v>
      </c>
      <c r="HM223" s="52">
        <f t="shared" si="546"/>
        <v>20</v>
      </c>
      <c r="HN223" s="52">
        <f t="shared" si="547"/>
        <v>-20</v>
      </c>
      <c r="HP223" s="52">
        <f t="shared" si="550"/>
        <v>7.058283686637995E-4</v>
      </c>
      <c r="HR223" s="52">
        <f t="shared" si="548"/>
        <v>1.3854690454389413E-4</v>
      </c>
      <c r="HS223">
        <f t="shared" si="549"/>
        <v>2.0455998434029811E-3</v>
      </c>
    </row>
    <row r="224" spans="1:227" x14ac:dyDescent="0.2">
      <c r="A224" s="45">
        <v>186</v>
      </c>
      <c r="B224" s="35">
        <f t="shared" si="391"/>
        <v>2.1412037037036976E-2</v>
      </c>
      <c r="C224" s="28">
        <v>-9.5311564207077009</v>
      </c>
      <c r="D224" s="95">
        <v>0</v>
      </c>
      <c r="E224" s="95">
        <v>999999</v>
      </c>
      <c r="F224" s="37">
        <f t="shared" si="551"/>
        <v>166666.5</v>
      </c>
      <c r="G224" s="38">
        <f t="shared" si="554"/>
        <v>0</v>
      </c>
      <c r="H224" s="102">
        <v>20</v>
      </c>
      <c r="I224" s="102">
        <v>2000</v>
      </c>
      <c r="J224" s="28">
        <v>-7.7611154317855799</v>
      </c>
      <c r="K224" s="126">
        <f t="shared" si="555"/>
        <v>-7.7611154317855813E-2</v>
      </c>
      <c r="L224" s="30">
        <f t="shared" si="552"/>
        <v>-7.7611154317855813E-2</v>
      </c>
      <c r="M224" s="101">
        <f t="shared" si="553"/>
        <v>-9.5311564207077009</v>
      </c>
      <c r="N224" s="103">
        <f t="shared" si="392"/>
        <v>8.8502049446106002E-4</v>
      </c>
      <c r="AD224" s="52">
        <f t="shared" ca="1" si="393"/>
        <v>0.932932693540936</v>
      </c>
      <c r="AE224" s="52">
        <f t="shared" ca="1" si="393"/>
        <v>0.99999999999999989</v>
      </c>
      <c r="AF224" s="52">
        <f t="shared" ca="1" si="393"/>
        <v>0.91105924672966332</v>
      </c>
      <c r="AG224" s="52">
        <f t="shared" ca="1" si="393"/>
        <v>0.74333252987104581</v>
      </c>
      <c r="AH224" s="52">
        <f t="shared" ca="1" si="394"/>
        <v>0.53199500119347154</v>
      </c>
      <c r="AI224" s="52">
        <f t="shared" ca="1" si="394"/>
        <v>0.3523438098051318</v>
      </c>
      <c r="AJ224" s="52">
        <f t="shared" ca="1" si="394"/>
        <v>0.25365717920371356</v>
      </c>
      <c r="AK224" s="52">
        <f t="shared" ca="1" si="394"/>
        <v>0.18004884324033746</v>
      </c>
      <c r="AL224" s="52">
        <f t="shared" ca="1" si="395"/>
        <v>0.13700437478748148</v>
      </c>
      <c r="AM224" s="52">
        <f t="shared" ca="1" si="395"/>
        <v>0.11187675031605278</v>
      </c>
      <c r="AN224" s="52">
        <f t="shared" ca="1" si="395"/>
        <v>8.4767192383482917E-2</v>
      </c>
      <c r="AO224" s="52">
        <f t="shared" ca="1" si="395"/>
        <v>5.6238888913996733E-2</v>
      </c>
      <c r="AP224" s="52">
        <f t="shared" ca="1" si="396"/>
        <v>9.2095633531223461E-3</v>
      </c>
      <c r="AQ224" s="52">
        <f t="shared" ca="1" si="396"/>
        <v>-4.2288012417625413E-2</v>
      </c>
      <c r="AR224" s="52">
        <f t="shared" ca="1" si="396"/>
        <v>-8.8709204683022985E-2</v>
      </c>
      <c r="AS224" s="52">
        <f t="shared" ca="1" si="396"/>
        <v>-0.14192649532561524</v>
      </c>
      <c r="AT224" s="52">
        <f t="shared" ca="1" si="387"/>
        <v>-0.20254273093471084</v>
      </c>
      <c r="AU224" s="52">
        <f t="shared" ca="1" si="387"/>
        <v>-0.26822763524955262</v>
      </c>
      <c r="AV224" s="52">
        <f t="shared" ca="1" si="387"/>
        <v>-0.32937778633313342</v>
      </c>
      <c r="AW224" s="52">
        <f t="shared" ca="1" si="387"/>
        <v>-0.37153784121453698</v>
      </c>
      <c r="AX224" s="52">
        <f t="shared" ca="1" si="388"/>
        <v>-0.40798281054564162</v>
      </c>
      <c r="AY224" s="52">
        <f t="shared" ca="1" si="388"/>
        <v>-0.45702470685570556</v>
      </c>
      <c r="AZ224" s="52">
        <f t="shared" ca="1" si="388"/>
        <v>-0.50778454109424254</v>
      </c>
      <c r="BA224" s="52">
        <f t="shared" ca="1" si="388"/>
        <v>-0.55113804256958632</v>
      </c>
      <c r="BB224" s="52">
        <f t="shared" ca="1" si="389"/>
        <v>-0.49466351035661837</v>
      </c>
      <c r="BC224" s="52">
        <f t="shared" ca="1" si="389"/>
        <v>-0.43961054033259428</v>
      </c>
      <c r="BD224" s="52">
        <f t="shared" ca="1" si="389"/>
        <v>-0.42760011651427676</v>
      </c>
      <c r="BE224" s="52">
        <f t="shared" ca="1" si="389"/>
        <v>-0.47392664705071519</v>
      </c>
      <c r="BF224" s="52">
        <f t="shared" ca="1" si="390"/>
        <v>-0.5709021473282373</v>
      </c>
      <c r="BG224" s="52">
        <f t="shared" ca="1" si="390"/>
        <v>-0.68368176674646242</v>
      </c>
      <c r="BH224" s="52">
        <f t="shared" ca="1" si="390"/>
        <v>-0.76502466184562068</v>
      </c>
      <c r="BJ224" s="52">
        <f t="shared" si="397"/>
        <v>-3.8805577158927901E-3</v>
      </c>
      <c r="BK224" s="52">
        <f t="shared" si="398"/>
        <v>2.6624326680546578E-3</v>
      </c>
      <c r="BL224" s="52">
        <f t="shared" si="399"/>
        <v>1.3312163340273289E-4</v>
      </c>
      <c r="BM224" s="52">
        <f t="shared" si="400"/>
        <v>1.3312163340273289E-4</v>
      </c>
      <c r="BN224" s="52">
        <f t="shared" si="401"/>
        <v>0</v>
      </c>
      <c r="BO224" s="52">
        <f t="shared" si="402"/>
        <v>0</v>
      </c>
      <c r="BP224" s="52">
        <f t="shared" si="403"/>
        <v>1.7919943141369817E-3</v>
      </c>
      <c r="BQ224" s="52">
        <f t="shared" si="404"/>
        <v>0.05</v>
      </c>
      <c r="BS224" s="52">
        <f t="shared" ca="1" si="405"/>
        <v>0.31175837321432254</v>
      </c>
      <c r="BT224" s="52">
        <f t="shared" ca="1" si="406"/>
        <v>0.26624326680546584</v>
      </c>
      <c r="BU224" s="52">
        <f t="shared" ca="1" si="407"/>
        <v>0.23335930368968205</v>
      </c>
      <c r="BV224" s="52">
        <f t="shared" ca="1" si="408"/>
        <v>0.20585457204029939</v>
      </c>
      <c r="BW224" s="52">
        <f t="shared" ca="1" si="409"/>
        <v>0.17872921386057697</v>
      </c>
      <c r="BX224" s="52">
        <f t="shared" ca="1" si="410"/>
        <v>0.15283076381761465</v>
      </c>
      <c r="BY224" s="52">
        <f t="shared" ca="1" si="411"/>
        <v>0.12206489663766401</v>
      </c>
      <c r="BZ224" s="52">
        <f t="shared" ca="1" si="412"/>
        <v>8.0179327197613295E-2</v>
      </c>
      <c r="CA224" s="52">
        <f t="shared" ca="1" si="413"/>
        <v>3.2049183838910658E-2</v>
      </c>
      <c r="CB224" s="52">
        <f t="shared" ca="1" si="414"/>
        <v>-1.7899576664691927E-2</v>
      </c>
      <c r="CC224" s="52">
        <f t="shared" ca="1" si="415"/>
        <v>-7.1711784003362519E-2</v>
      </c>
      <c r="CD224" s="52">
        <f t="shared" ca="1" si="416"/>
        <v>-0.12409215835073302</v>
      </c>
      <c r="CE224" s="52">
        <f t="shared" ca="1" si="417"/>
        <v>-0.17950494736132599</v>
      </c>
      <c r="CF224" s="52">
        <f t="shared" ca="1" si="418"/>
        <v>-0.23244570631293521</v>
      </c>
      <c r="CG224" s="52">
        <f t="shared" ca="1" si="419"/>
        <v>-0.2793470765464009</v>
      </c>
      <c r="CH224" s="52">
        <f t="shared" ca="1" si="420"/>
        <v>-0.32147788472713967</v>
      </c>
      <c r="CI224" s="52">
        <f t="shared" ca="1" si="421"/>
        <v>-0.35841432957339203</v>
      </c>
      <c r="CJ224" s="52">
        <f t="shared" ca="1" si="422"/>
        <v>-0.38761362310258618</v>
      </c>
      <c r="CK224" s="52">
        <f t="shared" ca="1" si="423"/>
        <v>-0.4105614805443874</v>
      </c>
      <c r="CL224" s="52">
        <f t="shared" ca="1" si="424"/>
        <v>-0.42842258843443093</v>
      </c>
      <c r="CM224" s="52">
        <f t="shared" ca="1" si="425"/>
        <v>-0.43572359716880232</v>
      </c>
      <c r="CN224" s="52">
        <f t="shared" ca="1" si="426"/>
        <v>-0.44939817527248993</v>
      </c>
      <c r="CO224" s="52">
        <f t="shared" ca="1" si="427"/>
        <v>-0.46797374949880682</v>
      </c>
      <c r="CP224" s="52">
        <f t="shared" ca="1" si="428"/>
        <v>-0.4817742633242762</v>
      </c>
      <c r="CQ224" s="52">
        <f t="shared" ca="1" si="429"/>
        <v>-0.45605611547286962</v>
      </c>
      <c r="CR224" s="52">
        <f t="shared" ca="1" si="430"/>
        <v>-0.43595883559675963</v>
      </c>
      <c r="CS224" s="52">
        <f t="shared" ca="1" si="431"/>
        <v>-0.43227466275434823</v>
      </c>
      <c r="CT224" s="52">
        <f t="shared" ca="1" si="432"/>
        <v>-0.44514267212681252</v>
      </c>
      <c r="CU224" s="52">
        <f t="shared" ca="1" si="433"/>
        <v>-0.46675584169345047</v>
      </c>
      <c r="CV224" s="52">
        <f t="shared" ca="1" si="434"/>
        <v>-0.48202567875024782</v>
      </c>
      <c r="CW224" s="52">
        <f t="shared" ca="1" si="435"/>
        <v>-0.47943410113634122</v>
      </c>
      <c r="CY224" s="51" t="str">
        <f t="shared" ca="1" si="436"/>
        <v>Slope</v>
      </c>
      <c r="CZ224" s="51" t="str">
        <f t="shared" ca="1" si="437"/>
        <v>Slope</v>
      </c>
      <c r="DA224" s="51" t="str">
        <f t="shared" ca="1" si="438"/>
        <v>Slope</v>
      </c>
      <c r="DB224" s="51" t="str">
        <f t="shared" ca="1" si="439"/>
        <v>Slope</v>
      </c>
      <c r="DC224" s="51" t="str">
        <f t="shared" ca="1" si="440"/>
        <v>Slope</v>
      </c>
      <c r="DD224" s="51" t="str">
        <f t="shared" ca="1" si="441"/>
        <v>Slope</v>
      </c>
      <c r="DE224" s="51" t="str">
        <f t="shared" ca="1" si="442"/>
        <v>Slope</v>
      </c>
      <c r="DF224" s="51" t="str">
        <f t="shared" ca="1" si="443"/>
        <v>Slope</v>
      </c>
      <c r="DG224" s="51" t="str">
        <f t="shared" ca="1" si="444"/>
        <v>Slope</v>
      </c>
      <c r="DH224" s="51" t="str">
        <f t="shared" ca="1" si="445"/>
        <v>Slope</v>
      </c>
      <c r="DI224" s="51" t="str">
        <f t="shared" ca="1" si="446"/>
        <v>Slope</v>
      </c>
      <c r="DJ224" s="51" t="str">
        <f t="shared" ca="1" si="447"/>
        <v>Slope</v>
      </c>
      <c r="DK224" s="51" t="str">
        <f t="shared" ca="1" si="448"/>
        <v>Slope</v>
      </c>
      <c r="DL224" s="51" t="str">
        <f t="shared" ca="1" si="449"/>
        <v>Slope</v>
      </c>
      <c r="DM224" s="51" t="str">
        <f t="shared" ca="1" si="450"/>
        <v>Slope</v>
      </c>
      <c r="DN224" s="51" t="str">
        <f t="shared" ca="1" si="451"/>
        <v>Slope</v>
      </c>
      <c r="DO224" s="51" t="str">
        <f t="shared" ca="1" si="452"/>
        <v>Slope</v>
      </c>
      <c r="DP224" s="51" t="str">
        <f t="shared" ca="1" si="453"/>
        <v>Slope</v>
      </c>
      <c r="DQ224" s="51" t="str">
        <f t="shared" ca="1" si="454"/>
        <v>Slope</v>
      </c>
      <c r="DR224" s="51" t="str">
        <f t="shared" ca="1" si="455"/>
        <v>Slope</v>
      </c>
      <c r="DS224" s="51" t="str">
        <f t="shared" ca="1" si="456"/>
        <v>Slope</v>
      </c>
      <c r="DT224" s="51" t="str">
        <f t="shared" ca="1" si="457"/>
        <v>Slope</v>
      </c>
      <c r="DU224" s="51" t="str">
        <f t="shared" ca="1" si="458"/>
        <v>Slope</v>
      </c>
      <c r="DV224" s="51" t="str">
        <f t="shared" ca="1" si="459"/>
        <v>Slope</v>
      </c>
      <c r="DW224" s="51" t="str">
        <f t="shared" ca="1" si="460"/>
        <v>Slope</v>
      </c>
      <c r="DX224" s="51" t="str">
        <f t="shared" ca="1" si="461"/>
        <v>Slope</v>
      </c>
      <c r="DY224" s="51" t="str">
        <f t="shared" ca="1" si="462"/>
        <v>Slope</v>
      </c>
      <c r="DZ224" s="51" t="str">
        <f t="shared" ca="1" si="463"/>
        <v>Slope</v>
      </c>
      <c r="EA224" s="51" t="str">
        <f t="shared" ca="1" si="464"/>
        <v>Slope</v>
      </c>
      <c r="EB224" s="51" t="str">
        <f t="shared" ca="1" si="465"/>
        <v>Slope</v>
      </c>
      <c r="EC224" s="51" t="str">
        <f t="shared" ca="1" si="466"/>
        <v>Slope</v>
      </c>
      <c r="EE224" s="52">
        <f t="shared" ca="1" si="467"/>
        <v>0.6883747484190802</v>
      </c>
      <c r="EF224" s="52">
        <f t="shared" ca="1" si="468"/>
        <v>0.73388985482793689</v>
      </c>
      <c r="EG224" s="52">
        <f t="shared" ca="1" si="469"/>
        <v>0.76677381794372068</v>
      </c>
      <c r="EH224" s="52">
        <f t="shared" ca="1" si="470"/>
        <v>0.79427854959310329</v>
      </c>
      <c r="EI224" s="52">
        <f t="shared" ca="1" si="471"/>
        <v>0.82140390777282579</v>
      </c>
      <c r="EJ224" s="52">
        <f t="shared" ca="1" si="472"/>
        <v>0.84730235781578811</v>
      </c>
      <c r="EK224" s="52">
        <f t="shared" ca="1" si="473"/>
        <v>0.87806822499573878</v>
      </c>
      <c r="EL224" s="52">
        <f t="shared" ca="1" si="474"/>
        <v>0.9199537944357894</v>
      </c>
      <c r="EM224" s="52">
        <f t="shared" ca="1" si="475"/>
        <v>0.96808393779449209</v>
      </c>
      <c r="EN224" s="52">
        <f t="shared" ca="1" si="476"/>
        <v>0.98196730170190538</v>
      </c>
      <c r="EO224" s="52">
        <f t="shared" ca="1" si="477"/>
        <v>0.92815509436323473</v>
      </c>
      <c r="EP224" s="52">
        <f t="shared" ca="1" si="478"/>
        <v>0.87577472001586421</v>
      </c>
      <c r="EQ224" s="52">
        <f t="shared" ca="1" si="479"/>
        <v>0.82036193100527122</v>
      </c>
      <c r="ER224" s="52">
        <f t="shared" ca="1" si="480"/>
        <v>0.76742117205366212</v>
      </c>
      <c r="ES224" s="52">
        <f t="shared" ca="1" si="481"/>
        <v>0.72051980182019637</v>
      </c>
      <c r="ET224" s="52">
        <f t="shared" ca="1" si="482"/>
        <v>0.67838899363945759</v>
      </c>
      <c r="EU224" s="52">
        <f t="shared" ca="1" si="483"/>
        <v>0.64145254879320524</v>
      </c>
      <c r="EV224" s="52">
        <f t="shared" ca="1" si="484"/>
        <v>0.61225325526401109</v>
      </c>
      <c r="EW224" s="52">
        <f t="shared" ca="1" si="485"/>
        <v>0.58930539782220981</v>
      </c>
      <c r="EX224" s="52">
        <f t="shared" ca="1" si="486"/>
        <v>0.57144428993216634</v>
      </c>
      <c r="EY224" s="52">
        <f t="shared" ca="1" si="487"/>
        <v>0.56414328119779489</v>
      </c>
      <c r="EZ224" s="52">
        <f t="shared" ca="1" si="488"/>
        <v>0.55046870309410734</v>
      </c>
      <c r="FA224" s="52">
        <f t="shared" ca="1" si="489"/>
        <v>0.53189312886779039</v>
      </c>
      <c r="FB224" s="52">
        <f t="shared" ca="1" si="490"/>
        <v>0.51809261504232107</v>
      </c>
      <c r="FC224" s="52">
        <f t="shared" ca="1" si="491"/>
        <v>0.54381076289372765</v>
      </c>
      <c r="FD224" s="52">
        <f t="shared" ca="1" si="492"/>
        <v>0.56390804276983764</v>
      </c>
      <c r="FE224" s="52">
        <f t="shared" ca="1" si="493"/>
        <v>0.56759221561224904</v>
      </c>
      <c r="FF224" s="52">
        <f t="shared" ca="1" si="494"/>
        <v>0.5547242062397848</v>
      </c>
      <c r="FG224" s="52">
        <f t="shared" ca="1" si="495"/>
        <v>0.53311103667314685</v>
      </c>
      <c r="FH224" s="52">
        <f t="shared" ca="1" si="496"/>
        <v>0.51784119961634945</v>
      </c>
      <c r="FI224" s="52">
        <f t="shared" ca="1" si="497"/>
        <v>0.52043277723025605</v>
      </c>
      <c r="FK224" s="52">
        <f t="shared" ca="1" si="498"/>
        <v>0.98196730170190538</v>
      </c>
      <c r="FL224" s="59">
        <f t="shared" ca="1" si="499"/>
        <v>9</v>
      </c>
      <c r="FM224" s="59" t="str">
        <f t="shared" ca="1" si="500"/>
        <v>Slope</v>
      </c>
      <c r="FN224" s="52">
        <f t="shared" ca="1" si="501"/>
        <v>0.73333333333333339</v>
      </c>
      <c r="FP224" s="52">
        <f t="shared" ca="1" si="502"/>
        <v>0.5627915828063601</v>
      </c>
      <c r="FQ224" s="52">
        <f t="shared" ca="1" si="503"/>
        <v>0.57796328494264559</v>
      </c>
      <c r="FR224" s="52">
        <f t="shared" ca="1" si="504"/>
        <v>0.57781349487012901</v>
      </c>
      <c r="FS224" s="52">
        <f t="shared" ca="1" si="505"/>
        <v>0.57587062764214547</v>
      </c>
      <c r="FT224" s="52">
        <f t="shared" ca="1" si="506"/>
        <v>0.57380130259094186</v>
      </c>
      <c r="FU224" s="52">
        <f t="shared" ca="1" si="507"/>
        <v>0.57132300816081827</v>
      </c>
      <c r="FV224" s="52">
        <f t="shared" ca="1" si="508"/>
        <v>0.57046718610969072</v>
      </c>
      <c r="FW224" s="52">
        <f t="shared" ca="1" si="509"/>
        <v>0.57331793147859644</v>
      </c>
      <c r="FX224" s="52">
        <f t="shared" ca="1" si="510"/>
        <v>0.57825020148705286</v>
      </c>
      <c r="FY224" s="52">
        <f t="shared" ca="1" si="511"/>
        <v>0.57176687834507955</v>
      </c>
      <c r="FZ224" s="52">
        <f t="shared" ca="1" si="512"/>
        <v>0.54271836478774482</v>
      </c>
      <c r="GA224" s="52">
        <f t="shared" ca="1" si="513"/>
        <v>0.51414712889417691</v>
      </c>
      <c r="GB224" s="52">
        <f t="shared" ca="1" si="514"/>
        <v>0.48456508811286814</v>
      </c>
      <c r="GC224" s="52">
        <f t="shared" ca="1" si="515"/>
        <v>0.45580705735122062</v>
      </c>
      <c r="GD224" s="52">
        <f t="shared" ca="1" si="516"/>
        <v>0.42906215616228766</v>
      </c>
      <c r="GE224" s="52">
        <f t="shared" ca="1" si="517"/>
        <v>0.40390744232426362</v>
      </c>
      <c r="GF224" s="52">
        <f t="shared" ca="1" si="518"/>
        <v>0.38048418293106839</v>
      </c>
      <c r="GG224" s="52">
        <f t="shared" ca="1" si="519"/>
        <v>0.35963997397689257</v>
      </c>
      <c r="GH224" s="52">
        <f t="shared" ca="1" si="520"/>
        <v>0.34087957705184768</v>
      </c>
      <c r="GI224" s="52">
        <f t="shared" ca="1" si="521"/>
        <v>0.32381476331072212</v>
      </c>
      <c r="GJ224" s="52">
        <f t="shared" ca="1" si="522"/>
        <v>0.31026998262148719</v>
      </c>
      <c r="GK224" s="52">
        <f t="shared" ca="1" si="523"/>
        <v>0.29460067880914687</v>
      </c>
      <c r="GL224" s="52">
        <f t="shared" ca="1" si="524"/>
        <v>0.27729770962259681</v>
      </c>
      <c r="GM224" s="52">
        <f t="shared" ca="1" si="525"/>
        <v>0.26158642723632924</v>
      </c>
      <c r="GN224" s="52">
        <f t="shared" ca="1" si="526"/>
        <v>0.25904803207568694</v>
      </c>
      <c r="GO224" s="52">
        <f t="shared" ca="1" si="527"/>
        <v>0.25463601425661253</v>
      </c>
      <c r="GP224" s="52">
        <f t="shared" ca="1" si="528"/>
        <v>0.24475296075963854</v>
      </c>
      <c r="GQ224" s="52">
        <f t="shared" ca="1" si="529"/>
        <v>0.22935251319103936</v>
      </c>
      <c r="GR224" s="52">
        <f t="shared" ca="1" si="530"/>
        <v>0.21103701222438226</v>
      </c>
      <c r="GS224" s="52">
        <f t="shared" ca="1" si="531"/>
        <v>0.19483595542767204</v>
      </c>
      <c r="GT224" s="52">
        <f t="shared" ca="1" si="532"/>
        <v>0.18458870352119644</v>
      </c>
      <c r="GV224" s="52">
        <f t="shared" ca="1" si="533"/>
        <v>0.57825020148705286</v>
      </c>
      <c r="GW224" s="59">
        <f t="shared" ca="1" si="534"/>
        <v>8</v>
      </c>
      <c r="GX224" s="52">
        <f t="shared" ca="1" si="535"/>
        <v>0.96808393779449209</v>
      </c>
      <c r="GY224" s="52" t="str">
        <f t="shared" ca="1" si="536"/>
        <v>Slope</v>
      </c>
      <c r="GZ224" s="52">
        <f t="shared" ca="1" si="537"/>
        <v>0.76666666666666661</v>
      </c>
      <c r="HB224" s="58">
        <f t="shared" si="538"/>
        <v>7.7611154317855813E-2</v>
      </c>
      <c r="HC224" s="58"/>
      <c r="HE224" s="52">
        <f t="shared" si="539"/>
        <v>0.61582478612661373</v>
      </c>
      <c r="HF224" s="52">
        <f t="shared" si="540"/>
        <v>0</v>
      </c>
      <c r="HH224" s="52">
        <f t="shared" ca="1" si="541"/>
        <v>0.96808393779449209</v>
      </c>
      <c r="HI224" s="52" t="str">
        <f t="shared" ca="1" si="542"/>
        <v>Slope</v>
      </c>
      <c r="HJ224" s="59">
        <f t="shared" ca="1" si="543"/>
        <v>2</v>
      </c>
      <c r="HK224" s="52">
        <f t="shared" ca="1" si="544"/>
        <v>0.76666666666666661</v>
      </c>
      <c r="HL224" s="52">
        <f t="shared" si="545"/>
        <v>0</v>
      </c>
      <c r="HM224" s="52">
        <f t="shared" si="546"/>
        <v>20</v>
      </c>
      <c r="HN224" s="52">
        <f t="shared" si="547"/>
        <v>-20</v>
      </c>
      <c r="HP224" s="52">
        <f t="shared" si="550"/>
        <v>8.8502049446106002E-4</v>
      </c>
      <c r="HR224" s="52">
        <f t="shared" si="548"/>
        <v>1.3172926876811399E-4</v>
      </c>
      <c r="HS224">
        <f t="shared" si="549"/>
        <v>1.7919943141369817E-3</v>
      </c>
    </row>
    <row r="225" spans="1:227" x14ac:dyDescent="0.2">
      <c r="A225" s="45">
        <v>187</v>
      </c>
      <c r="B225" s="35">
        <f t="shared" si="391"/>
        <v>2.1527777777777715E-2</v>
      </c>
      <c r="C225" s="28">
        <v>-7.7611154317855799</v>
      </c>
      <c r="D225" s="95">
        <v>0</v>
      </c>
      <c r="E225" s="95">
        <v>999999</v>
      </c>
      <c r="F225" s="37">
        <f t="shared" si="551"/>
        <v>166666.5</v>
      </c>
      <c r="G225" s="38">
        <f t="shared" si="554"/>
        <v>0</v>
      </c>
      <c r="H225" s="102">
        <v>20</v>
      </c>
      <c r="I225" s="102">
        <v>2000</v>
      </c>
      <c r="J225" s="28">
        <v>-6.02835357189179</v>
      </c>
      <c r="K225" s="126">
        <f t="shared" si="555"/>
        <v>-6.0283535718917904E-2</v>
      </c>
      <c r="L225" s="30">
        <f t="shared" si="552"/>
        <v>-6.0283535718917904E-2</v>
      </c>
      <c r="M225" s="101">
        <f t="shared" si="553"/>
        <v>-7.7611154317855799</v>
      </c>
      <c r="N225" s="103">
        <f t="shared" si="392"/>
        <v>8.6638092994689503E-4</v>
      </c>
      <c r="AD225" s="52">
        <f t="shared" ca="1" si="393"/>
        <v>0.91105924672966332</v>
      </c>
      <c r="AE225" s="52">
        <f t="shared" ca="1" si="393"/>
        <v>1.0000000000000002</v>
      </c>
      <c r="AF225" s="52">
        <f t="shared" ca="1" si="393"/>
        <v>0.88786098033299088</v>
      </c>
      <c r="AG225" s="52">
        <f t="shared" ca="1" si="393"/>
        <v>0.67450458522554158</v>
      </c>
      <c r="AH225" s="52">
        <f t="shared" ca="1" si="394"/>
        <v>0.41798650959719835</v>
      </c>
      <c r="AI225" s="52">
        <f t="shared" ca="1" si="394"/>
        <v>0.1879054670740416</v>
      </c>
      <c r="AJ225" s="52">
        <f t="shared" ca="1" si="394"/>
        <v>1.6955131541685025E-2</v>
      </c>
      <c r="AK225" s="52">
        <f t="shared" ca="1" si="394"/>
        <v>-7.9477880573648074E-2</v>
      </c>
      <c r="AL225" s="52">
        <f t="shared" ca="1" si="395"/>
        <v>-8.8234266085972693E-2</v>
      </c>
      <c r="AM225" s="52">
        <f t="shared" ca="1" si="395"/>
        <v>-7.5947444074403375E-2</v>
      </c>
      <c r="AN225" s="52">
        <f t="shared" ca="1" si="395"/>
        <v>-5.6955688348287042E-2</v>
      </c>
      <c r="AO225" s="52">
        <f t="shared" ca="1" si="395"/>
        <v>-7.0526382743975324E-2</v>
      </c>
      <c r="AP225" s="52">
        <f t="shared" ca="1" si="396"/>
        <v>-9.53482636490533E-2</v>
      </c>
      <c r="AQ225" s="52">
        <f t="shared" ca="1" si="396"/>
        <v>-0.12555373256453817</v>
      </c>
      <c r="AR225" s="52">
        <f t="shared" ca="1" si="396"/>
        <v>-0.15836071526059714</v>
      </c>
      <c r="AS225" s="52">
        <f t="shared" ca="1" si="396"/>
        <v>-0.2011272885426427</v>
      </c>
      <c r="AT225" s="52">
        <f t="shared" ca="1" si="387"/>
        <v>-0.2510125266107146</v>
      </c>
      <c r="AU225" s="52">
        <f t="shared" ca="1" si="387"/>
        <v>-0.31079527247472277</v>
      </c>
      <c r="AV225" s="52">
        <f t="shared" ca="1" si="387"/>
        <v>-0.36848282639487179</v>
      </c>
      <c r="AW225" s="52">
        <f t="shared" ca="1" si="387"/>
        <v>-0.39872528236272936</v>
      </c>
      <c r="AX225" s="52">
        <f t="shared" ca="1" si="388"/>
        <v>-0.44491333917699744</v>
      </c>
      <c r="AY225" s="52">
        <f t="shared" ca="1" si="388"/>
        <v>-0.50152202108667066</v>
      </c>
      <c r="AZ225" s="52">
        <f t="shared" ca="1" si="388"/>
        <v>-0.54956746976748794</v>
      </c>
      <c r="BA225" s="52">
        <f t="shared" ca="1" si="388"/>
        <v>-0.50070012233888495</v>
      </c>
      <c r="BB225" s="52">
        <f t="shared" ca="1" si="389"/>
        <v>-0.4483829418002489</v>
      </c>
      <c r="BC225" s="52">
        <f t="shared" ca="1" si="389"/>
        <v>-0.42125280519517871</v>
      </c>
      <c r="BD225" s="52">
        <f t="shared" ca="1" si="389"/>
        <v>-0.44982000064483385</v>
      </c>
      <c r="BE225" s="52">
        <f t="shared" ca="1" si="389"/>
        <v>-0.53366142893218238</v>
      </c>
      <c r="BF225" s="52">
        <f t="shared" ca="1" si="390"/>
        <v>-0.62714970389391878</v>
      </c>
      <c r="BG225" s="52">
        <f t="shared" ca="1" si="390"/>
        <v>-0.7175291893970529</v>
      </c>
      <c r="BH225" s="52">
        <f t="shared" ca="1" si="390"/>
        <v>-0.75661806628264872</v>
      </c>
      <c r="BJ225" s="52">
        <f t="shared" si="397"/>
        <v>-3.0141767859458951E-3</v>
      </c>
      <c r="BK225" s="52">
        <f t="shared" si="398"/>
        <v>2.3335930368968204E-3</v>
      </c>
      <c r="BL225" s="52">
        <f t="shared" si="399"/>
        <v>1.1667965184484106E-4</v>
      </c>
      <c r="BM225" s="52">
        <f t="shared" si="400"/>
        <v>1.1667965184484106E-4</v>
      </c>
      <c r="BN225" s="52">
        <f t="shared" si="401"/>
        <v>0</v>
      </c>
      <c r="BO225" s="52">
        <f t="shared" si="402"/>
        <v>0</v>
      </c>
      <c r="BP225" s="52">
        <f t="shared" si="403"/>
        <v>1.5906116041506373E-3</v>
      </c>
      <c r="BQ225" s="52">
        <f t="shared" si="404"/>
        <v>0.05</v>
      </c>
      <c r="BS225" s="52">
        <f t="shared" ca="1" si="405"/>
        <v>0.26624326680546584</v>
      </c>
      <c r="BT225" s="52">
        <f t="shared" ca="1" si="406"/>
        <v>0.23335930368968205</v>
      </c>
      <c r="BU225" s="52">
        <f t="shared" ca="1" si="407"/>
        <v>0.20585457204029939</v>
      </c>
      <c r="BV225" s="52">
        <f t="shared" ca="1" si="408"/>
        <v>0.17872921386057697</v>
      </c>
      <c r="BW225" s="52">
        <f t="shared" ca="1" si="409"/>
        <v>0.15283076381761465</v>
      </c>
      <c r="BX225" s="52">
        <f t="shared" ca="1" si="410"/>
        <v>0.12206489663766401</v>
      </c>
      <c r="BY225" s="52">
        <f t="shared" ca="1" si="411"/>
        <v>8.0179327197613295E-2</v>
      </c>
      <c r="BZ225" s="52">
        <f t="shared" ca="1" si="412"/>
        <v>3.2049183838910658E-2</v>
      </c>
      <c r="CA225" s="52">
        <f t="shared" ca="1" si="413"/>
        <v>-1.7899576664691927E-2</v>
      </c>
      <c r="CB225" s="52">
        <f t="shared" ca="1" si="414"/>
        <v>-7.1711784003362519E-2</v>
      </c>
      <c r="CC225" s="52">
        <f t="shared" ca="1" si="415"/>
        <v>-0.12409215835073302</v>
      </c>
      <c r="CD225" s="52">
        <f t="shared" ca="1" si="416"/>
        <v>-0.17950494736132599</v>
      </c>
      <c r="CE225" s="52">
        <f t="shared" ca="1" si="417"/>
        <v>-0.23244570631293521</v>
      </c>
      <c r="CF225" s="52">
        <f t="shared" ca="1" si="418"/>
        <v>-0.2793470765464009</v>
      </c>
      <c r="CG225" s="52">
        <f t="shared" ca="1" si="419"/>
        <v>-0.32147788472713967</v>
      </c>
      <c r="CH225" s="52">
        <f t="shared" ca="1" si="420"/>
        <v>-0.35841432957339203</v>
      </c>
      <c r="CI225" s="52">
        <f t="shared" ca="1" si="421"/>
        <v>-0.38761362310258618</v>
      </c>
      <c r="CJ225" s="52">
        <f t="shared" ca="1" si="422"/>
        <v>-0.4105614805443874</v>
      </c>
      <c r="CK225" s="52">
        <f t="shared" ca="1" si="423"/>
        <v>-0.42842258843443093</v>
      </c>
      <c r="CL225" s="52">
        <f t="shared" ca="1" si="424"/>
        <v>-0.43572359716880232</v>
      </c>
      <c r="CM225" s="52">
        <f t="shared" ca="1" si="425"/>
        <v>-0.44939817527248993</v>
      </c>
      <c r="CN225" s="52">
        <f t="shared" ca="1" si="426"/>
        <v>-0.46797374949880682</v>
      </c>
      <c r="CO225" s="52">
        <f t="shared" ca="1" si="427"/>
        <v>-0.4817742633242762</v>
      </c>
      <c r="CP225" s="52">
        <f t="shared" ca="1" si="428"/>
        <v>-0.45605611547286962</v>
      </c>
      <c r="CQ225" s="52">
        <f t="shared" ca="1" si="429"/>
        <v>-0.43595883559675963</v>
      </c>
      <c r="CR225" s="52">
        <f t="shared" ca="1" si="430"/>
        <v>-0.43227466275434823</v>
      </c>
      <c r="CS225" s="52">
        <f t="shared" ca="1" si="431"/>
        <v>-0.44514267212681252</v>
      </c>
      <c r="CT225" s="52">
        <f t="shared" ca="1" si="432"/>
        <v>-0.46675584169345047</v>
      </c>
      <c r="CU225" s="52">
        <f t="shared" ca="1" si="433"/>
        <v>-0.48202567875024782</v>
      </c>
      <c r="CV225" s="52">
        <f t="shared" ca="1" si="434"/>
        <v>-0.47943410113634122</v>
      </c>
      <c r="CW225" s="52">
        <f t="shared" ca="1" si="435"/>
        <v>-0.44998389554600554</v>
      </c>
      <c r="CY225" s="51" t="str">
        <f t="shared" ca="1" si="436"/>
        <v>Slope</v>
      </c>
      <c r="CZ225" s="51" t="str">
        <f t="shared" ca="1" si="437"/>
        <v>Slope</v>
      </c>
      <c r="DA225" s="51" t="str">
        <f t="shared" ca="1" si="438"/>
        <v>Slope</v>
      </c>
      <c r="DB225" s="51" t="str">
        <f t="shared" ca="1" si="439"/>
        <v>Slope</v>
      </c>
      <c r="DC225" s="51" t="str">
        <f t="shared" ca="1" si="440"/>
        <v>Slope</v>
      </c>
      <c r="DD225" s="51" t="str">
        <f t="shared" ca="1" si="441"/>
        <v>Slope</v>
      </c>
      <c r="DE225" s="51" t="str">
        <f t="shared" ca="1" si="442"/>
        <v>Slope</v>
      </c>
      <c r="DF225" s="51" t="str">
        <f t="shared" ca="1" si="443"/>
        <v>Slope</v>
      </c>
      <c r="DG225" s="51" t="str">
        <f t="shared" ca="1" si="444"/>
        <v>Slope</v>
      </c>
      <c r="DH225" s="51" t="str">
        <f t="shared" ca="1" si="445"/>
        <v>Slope</v>
      </c>
      <c r="DI225" s="51" t="str">
        <f t="shared" ca="1" si="446"/>
        <v>Slope</v>
      </c>
      <c r="DJ225" s="51" t="str">
        <f t="shared" ca="1" si="447"/>
        <v>Slope</v>
      </c>
      <c r="DK225" s="51" t="str">
        <f t="shared" ca="1" si="448"/>
        <v>Slope</v>
      </c>
      <c r="DL225" s="51" t="str">
        <f t="shared" ca="1" si="449"/>
        <v>Slope</v>
      </c>
      <c r="DM225" s="51" t="str">
        <f t="shared" ca="1" si="450"/>
        <v>Slope</v>
      </c>
      <c r="DN225" s="51" t="str">
        <f t="shared" ca="1" si="451"/>
        <v>Slope</v>
      </c>
      <c r="DO225" s="51" t="str">
        <f t="shared" ca="1" si="452"/>
        <v>Slope</v>
      </c>
      <c r="DP225" s="51" t="str">
        <f t="shared" ca="1" si="453"/>
        <v>Slope</v>
      </c>
      <c r="DQ225" s="51" t="str">
        <f t="shared" ca="1" si="454"/>
        <v>Slope</v>
      </c>
      <c r="DR225" s="51" t="str">
        <f t="shared" ca="1" si="455"/>
        <v>Slope</v>
      </c>
      <c r="DS225" s="51" t="str">
        <f t="shared" ca="1" si="456"/>
        <v>Slope</v>
      </c>
      <c r="DT225" s="51" t="str">
        <f t="shared" ca="1" si="457"/>
        <v>Slope</v>
      </c>
      <c r="DU225" s="51" t="str">
        <f t="shared" ca="1" si="458"/>
        <v>Slope</v>
      </c>
      <c r="DV225" s="51" t="str">
        <f t="shared" ca="1" si="459"/>
        <v>Slope</v>
      </c>
      <c r="DW225" s="51" t="str">
        <f t="shared" ca="1" si="460"/>
        <v>Slope</v>
      </c>
      <c r="DX225" s="51" t="str">
        <f t="shared" ca="1" si="461"/>
        <v>Slope</v>
      </c>
      <c r="DY225" s="51" t="str">
        <f t="shared" ca="1" si="462"/>
        <v>Slope</v>
      </c>
      <c r="DZ225" s="51" t="str">
        <f t="shared" ca="1" si="463"/>
        <v>Slope</v>
      </c>
      <c r="EA225" s="51" t="str">
        <f t="shared" ca="1" si="464"/>
        <v>Slope</v>
      </c>
      <c r="EB225" s="51" t="str">
        <f t="shared" ca="1" si="465"/>
        <v>Slope</v>
      </c>
      <c r="EC225" s="51" t="str">
        <f t="shared" ca="1" si="466"/>
        <v>Slope</v>
      </c>
      <c r="EE225" s="52">
        <f t="shared" ca="1" si="467"/>
        <v>0.73387341284637908</v>
      </c>
      <c r="EF225" s="52">
        <f t="shared" ca="1" si="468"/>
        <v>0.76675737596216276</v>
      </c>
      <c r="EG225" s="52">
        <f t="shared" ca="1" si="469"/>
        <v>0.79426210761154548</v>
      </c>
      <c r="EH225" s="52">
        <f t="shared" ca="1" si="470"/>
        <v>0.82138746579126787</v>
      </c>
      <c r="EI225" s="52">
        <f t="shared" ca="1" si="471"/>
        <v>0.84728591583423019</v>
      </c>
      <c r="EJ225" s="52">
        <f t="shared" ca="1" si="472"/>
        <v>0.87805178301418085</v>
      </c>
      <c r="EK225" s="52">
        <f t="shared" ca="1" si="473"/>
        <v>0.91993735245423158</v>
      </c>
      <c r="EL225" s="52">
        <f t="shared" ca="1" si="474"/>
        <v>0.96806749581293416</v>
      </c>
      <c r="EM225" s="52">
        <f t="shared" ca="1" si="475"/>
        <v>0.98198374368346319</v>
      </c>
      <c r="EN225" s="52">
        <f t="shared" ca="1" si="476"/>
        <v>0.92817153634479266</v>
      </c>
      <c r="EO225" s="52">
        <f t="shared" ca="1" si="477"/>
        <v>0.87579116199742213</v>
      </c>
      <c r="EP225" s="52">
        <f t="shared" ca="1" si="478"/>
        <v>0.82037837298682914</v>
      </c>
      <c r="EQ225" s="52">
        <f t="shared" ca="1" si="479"/>
        <v>0.76743761403521993</v>
      </c>
      <c r="ER225" s="52">
        <f t="shared" ca="1" si="480"/>
        <v>0.72053624380175418</v>
      </c>
      <c r="ES225" s="52">
        <f t="shared" ca="1" si="481"/>
        <v>0.67840543562101541</v>
      </c>
      <c r="ET225" s="52">
        <f t="shared" ca="1" si="482"/>
        <v>0.64146899077476305</v>
      </c>
      <c r="EU225" s="52">
        <f t="shared" ca="1" si="483"/>
        <v>0.61226969724556901</v>
      </c>
      <c r="EV225" s="52">
        <f t="shared" ca="1" si="484"/>
        <v>0.58932183980376773</v>
      </c>
      <c r="EW225" s="52">
        <f t="shared" ca="1" si="485"/>
        <v>0.57146073191372415</v>
      </c>
      <c r="EX225" s="52">
        <f t="shared" ca="1" si="486"/>
        <v>0.56415972317935281</v>
      </c>
      <c r="EY225" s="52">
        <f t="shared" ca="1" si="487"/>
        <v>0.55048514507566515</v>
      </c>
      <c r="EZ225" s="52">
        <f t="shared" ca="1" si="488"/>
        <v>0.53190957084934831</v>
      </c>
      <c r="FA225" s="52">
        <f t="shared" ca="1" si="489"/>
        <v>0.51810905702387888</v>
      </c>
      <c r="FB225" s="52">
        <f t="shared" ca="1" si="490"/>
        <v>0.54382720487528546</v>
      </c>
      <c r="FC225" s="52">
        <f t="shared" ca="1" si="491"/>
        <v>0.56392448475139556</v>
      </c>
      <c r="FD225" s="52">
        <f t="shared" ca="1" si="492"/>
        <v>0.56760865759380685</v>
      </c>
      <c r="FE225" s="52">
        <f t="shared" ca="1" si="493"/>
        <v>0.55474064822134261</v>
      </c>
      <c r="FF225" s="52">
        <f t="shared" ca="1" si="494"/>
        <v>0.53312747865470467</v>
      </c>
      <c r="FG225" s="52">
        <f t="shared" ca="1" si="495"/>
        <v>0.51785764159790726</v>
      </c>
      <c r="FH225" s="52">
        <f t="shared" ca="1" si="496"/>
        <v>0.52044921921181397</v>
      </c>
      <c r="FI225" s="52">
        <f t="shared" ca="1" si="497"/>
        <v>0.54989942480214959</v>
      </c>
      <c r="FK225" s="52">
        <f t="shared" ca="1" si="498"/>
        <v>0.98198374368346319</v>
      </c>
      <c r="FL225" s="59">
        <f t="shared" ca="1" si="499"/>
        <v>8</v>
      </c>
      <c r="FM225" s="59" t="str">
        <f t="shared" ca="1" si="500"/>
        <v>Slope</v>
      </c>
      <c r="FN225" s="52">
        <f t="shared" ca="1" si="501"/>
        <v>0.76666666666666661</v>
      </c>
      <c r="FP225" s="52">
        <f t="shared" ca="1" si="502"/>
        <v>0.57795780428212629</v>
      </c>
      <c r="FQ225" s="52">
        <f t="shared" ca="1" si="503"/>
        <v>0.58891912532072088</v>
      </c>
      <c r="FR225" s="52">
        <f t="shared" ca="1" si="504"/>
        <v>0.58697625809273735</v>
      </c>
      <c r="FS225" s="52">
        <f t="shared" ca="1" si="505"/>
        <v>0.58490693304153374</v>
      </c>
      <c r="FT225" s="52">
        <f t="shared" ca="1" si="506"/>
        <v>0.58242863861141003</v>
      </c>
      <c r="FU225" s="52">
        <f t="shared" ca="1" si="507"/>
        <v>0.58157281656028248</v>
      </c>
      <c r="FV225" s="52">
        <f t="shared" ca="1" si="508"/>
        <v>0.58442356192918832</v>
      </c>
      <c r="FW225" s="52">
        <f t="shared" ca="1" si="509"/>
        <v>0.58935583193764463</v>
      </c>
      <c r="FX225" s="52">
        <f t="shared" ca="1" si="510"/>
        <v>0.58288347011670993</v>
      </c>
      <c r="FY225" s="52">
        <f t="shared" ca="1" si="511"/>
        <v>0.55383495655937531</v>
      </c>
      <c r="FZ225" s="52">
        <f t="shared" ca="1" si="512"/>
        <v>0.52526372066580729</v>
      </c>
      <c r="GA225" s="52">
        <f t="shared" ca="1" si="513"/>
        <v>0.49568167988449863</v>
      </c>
      <c r="GB225" s="52">
        <f t="shared" ca="1" si="514"/>
        <v>0.46692364912285106</v>
      </c>
      <c r="GC225" s="52">
        <f t="shared" ca="1" si="515"/>
        <v>0.44017874793391804</v>
      </c>
      <c r="GD225" s="52">
        <f t="shared" ca="1" si="516"/>
        <v>0.415024034095894</v>
      </c>
      <c r="GE225" s="52">
        <f t="shared" ca="1" si="517"/>
        <v>0.39160077470269877</v>
      </c>
      <c r="GF225" s="52">
        <f t="shared" ca="1" si="518"/>
        <v>0.370756565748523</v>
      </c>
      <c r="GG225" s="52">
        <f t="shared" ca="1" si="519"/>
        <v>0.35199616882347812</v>
      </c>
      <c r="GH225" s="52">
        <f t="shared" ca="1" si="520"/>
        <v>0.3349313550823525</v>
      </c>
      <c r="GI225" s="52">
        <f t="shared" ca="1" si="521"/>
        <v>0.32138657439311757</v>
      </c>
      <c r="GJ225" s="52">
        <f t="shared" ca="1" si="522"/>
        <v>0.30571727058077725</v>
      </c>
      <c r="GK225" s="52">
        <f t="shared" ca="1" si="523"/>
        <v>0.28841430139422719</v>
      </c>
      <c r="GL225" s="52">
        <f t="shared" ca="1" si="524"/>
        <v>0.27270301900795962</v>
      </c>
      <c r="GM225" s="52">
        <f t="shared" ca="1" si="525"/>
        <v>0.27016462384731738</v>
      </c>
      <c r="GN225" s="52">
        <f t="shared" ca="1" si="526"/>
        <v>0.26575260602824291</v>
      </c>
      <c r="GO225" s="52">
        <f t="shared" ca="1" si="527"/>
        <v>0.25586955253126892</v>
      </c>
      <c r="GP225" s="52">
        <f t="shared" ca="1" si="528"/>
        <v>0.24046910496266971</v>
      </c>
      <c r="GQ225" s="52">
        <f t="shared" ca="1" si="529"/>
        <v>0.22215360399601264</v>
      </c>
      <c r="GR225" s="52">
        <f t="shared" ca="1" si="530"/>
        <v>0.20595254719930239</v>
      </c>
      <c r="GS225" s="52">
        <f t="shared" ca="1" si="531"/>
        <v>0.19570529529282688</v>
      </c>
      <c r="GT225" s="52">
        <f t="shared" ca="1" si="532"/>
        <v>0.19441091937849428</v>
      </c>
      <c r="GV225" s="52">
        <f t="shared" ca="1" si="533"/>
        <v>0.58935583193764463</v>
      </c>
      <c r="GW225" s="59">
        <f t="shared" ca="1" si="534"/>
        <v>7</v>
      </c>
      <c r="GX225" s="52">
        <f t="shared" ca="1" si="535"/>
        <v>0.96806749581293416</v>
      </c>
      <c r="GY225" s="52" t="str">
        <f t="shared" ca="1" si="536"/>
        <v>Slope</v>
      </c>
      <c r="GZ225" s="52">
        <f t="shared" ca="1" si="537"/>
        <v>0.8</v>
      </c>
      <c r="HB225" s="58">
        <f t="shared" si="538"/>
        <v>6.0283535718917904E-2</v>
      </c>
      <c r="HC225" s="58"/>
      <c r="HE225" s="52">
        <f t="shared" si="539"/>
        <v>0.70159649819135639</v>
      </c>
      <c r="HF225" s="52">
        <f t="shared" si="540"/>
        <v>0</v>
      </c>
      <c r="HH225" s="52">
        <f t="shared" ca="1" si="541"/>
        <v>0.96806749581293416</v>
      </c>
      <c r="HI225" s="52" t="str">
        <f t="shared" ca="1" si="542"/>
        <v>Slope</v>
      </c>
      <c r="HJ225" s="59">
        <f t="shared" ca="1" si="543"/>
        <v>2</v>
      </c>
      <c r="HK225" s="52">
        <f t="shared" ca="1" si="544"/>
        <v>0.8</v>
      </c>
      <c r="HL225" s="52">
        <f t="shared" si="545"/>
        <v>0</v>
      </c>
      <c r="HM225" s="52">
        <f t="shared" si="546"/>
        <v>20</v>
      </c>
      <c r="HN225" s="52">
        <f t="shared" si="547"/>
        <v>-20</v>
      </c>
      <c r="HP225" s="52">
        <f t="shared" si="550"/>
        <v>8.6638092994689503E-4</v>
      </c>
      <c r="HR225" s="52">
        <f t="shared" si="548"/>
        <v>1.2431179443974407E-4</v>
      </c>
      <c r="HS225">
        <f t="shared" si="549"/>
        <v>1.5906116041506373E-3</v>
      </c>
    </row>
    <row r="226" spans="1:227" x14ac:dyDescent="0.2">
      <c r="A226" s="45">
        <v>188</v>
      </c>
      <c r="B226" s="35">
        <f t="shared" si="391"/>
        <v>2.1643518518518454E-2</v>
      </c>
      <c r="C226" s="28">
        <v>-6.02835357189179</v>
      </c>
      <c r="D226" s="95">
        <v>0</v>
      </c>
      <c r="E226" s="95">
        <v>999999</v>
      </c>
      <c r="F226" s="37">
        <f t="shared" si="551"/>
        <v>166666.5</v>
      </c>
      <c r="G226" s="38">
        <f t="shared" si="554"/>
        <v>0</v>
      </c>
      <c r="H226" s="102">
        <v>20</v>
      </c>
      <c r="I226" s="102">
        <v>2000</v>
      </c>
      <c r="J226" s="28">
        <v>-4.4980224967002904</v>
      </c>
      <c r="K226" s="126">
        <f t="shared" si="555"/>
        <v>-4.4980224967002908E-2</v>
      </c>
      <c r="L226" s="30">
        <f t="shared" si="552"/>
        <v>-4.4980224967002908E-2</v>
      </c>
      <c r="M226" s="101">
        <f t="shared" si="553"/>
        <v>-6.02835357189179</v>
      </c>
      <c r="N226" s="103">
        <f t="shared" si="392"/>
        <v>7.6516553759574998E-4</v>
      </c>
      <c r="AD226" s="52">
        <f t="shared" ca="1" si="393"/>
        <v>0.88786098033299088</v>
      </c>
      <c r="AE226" s="52">
        <f t="shared" ca="1" si="393"/>
        <v>1.0000000000000002</v>
      </c>
      <c r="AF226" s="52">
        <f t="shared" ca="1" si="393"/>
        <v>0.85815700866454558</v>
      </c>
      <c r="AG226" s="52">
        <f t="shared" ca="1" si="393"/>
        <v>0.59425397069440611</v>
      </c>
      <c r="AH226" s="52">
        <f t="shared" ca="1" si="394"/>
        <v>0.26665728734145255</v>
      </c>
      <c r="AI226" s="52">
        <f t="shared" ca="1" si="394"/>
        <v>-5.9877107437721601E-2</v>
      </c>
      <c r="AJ226" s="52">
        <f t="shared" ca="1" si="394"/>
        <v>-0.25838696358199154</v>
      </c>
      <c r="AK226" s="52">
        <f t="shared" ca="1" si="394"/>
        <v>-0.31115042933832832</v>
      </c>
      <c r="AL226" s="52">
        <f t="shared" ca="1" si="395"/>
        <v>-0.27390932647930488</v>
      </c>
      <c r="AM226" s="52">
        <f t="shared" ca="1" si="395"/>
        <v>-0.21915746558956692</v>
      </c>
      <c r="AN226" s="52">
        <f t="shared" ca="1" si="395"/>
        <v>-0.18735650134852433</v>
      </c>
      <c r="AO226" s="52">
        <f t="shared" ca="1" si="395"/>
        <v>-0.18064870782979844</v>
      </c>
      <c r="AP226" s="52">
        <f t="shared" ca="1" si="396"/>
        <v>-0.18447931109751234</v>
      </c>
      <c r="AQ226" s="52">
        <f t="shared" ca="1" si="396"/>
        <v>-0.20038722321437338</v>
      </c>
      <c r="AR226" s="52">
        <f t="shared" ca="1" si="396"/>
        <v>-0.22113531835946848</v>
      </c>
      <c r="AS226" s="52">
        <f t="shared" ca="1" si="396"/>
        <v>-0.25107277066491712</v>
      </c>
      <c r="AT226" s="52">
        <f t="shared" ca="1" si="387"/>
        <v>-0.29280216276361443</v>
      </c>
      <c r="AU226" s="52">
        <f t="shared" ca="1" si="387"/>
        <v>-0.34825856140281786</v>
      </c>
      <c r="AV226" s="52">
        <f t="shared" ca="1" si="387"/>
        <v>-0.39480318622871469</v>
      </c>
      <c r="AW226" s="52">
        <f t="shared" ca="1" si="387"/>
        <v>-0.43438467701521299</v>
      </c>
      <c r="AX226" s="52">
        <f t="shared" ca="1" si="388"/>
        <v>-0.48797960746649766</v>
      </c>
      <c r="AY226" s="52">
        <f t="shared" ca="1" si="388"/>
        <v>-0.54192932484258294</v>
      </c>
      <c r="AZ226" s="52">
        <f t="shared" ca="1" si="388"/>
        <v>-0.49944084020863316</v>
      </c>
      <c r="BA226" s="52">
        <f t="shared" ca="1" si="388"/>
        <v>-0.45598873849104687</v>
      </c>
      <c r="BB226" s="52">
        <f t="shared" ca="1" si="389"/>
        <v>-0.43197738751349934</v>
      </c>
      <c r="BC226" s="52">
        <f t="shared" ca="1" si="389"/>
        <v>-0.44330021612867521</v>
      </c>
      <c r="BD226" s="52">
        <f t="shared" ca="1" si="389"/>
        <v>-0.50650367393390661</v>
      </c>
      <c r="BE226" s="52">
        <f t="shared" ca="1" si="389"/>
        <v>-0.58462068734479933</v>
      </c>
      <c r="BF226" s="52">
        <f t="shared" ca="1" si="390"/>
        <v>-0.65190683146665052</v>
      </c>
      <c r="BG226" s="52">
        <f t="shared" ca="1" si="390"/>
        <v>-0.69928907735519819</v>
      </c>
      <c r="BH226" s="52">
        <f t="shared" ca="1" si="390"/>
        <v>-0.69735347661636238</v>
      </c>
      <c r="BJ226" s="52">
        <f t="shared" si="397"/>
        <v>-2.2490112483501451E-3</v>
      </c>
      <c r="BK226" s="52">
        <f t="shared" si="398"/>
        <v>2.0585457204029935E-3</v>
      </c>
      <c r="BL226" s="52">
        <f t="shared" si="399"/>
        <v>1.0292728602014969E-4</v>
      </c>
      <c r="BM226" s="52">
        <f t="shared" si="400"/>
        <v>1.0292728602014969E-4</v>
      </c>
      <c r="BN226" s="52">
        <f t="shared" si="401"/>
        <v>0</v>
      </c>
      <c r="BO226" s="52">
        <f t="shared" si="402"/>
        <v>0</v>
      </c>
      <c r="BP226" s="52">
        <f t="shared" si="403"/>
        <v>1.4216209629478603E-3</v>
      </c>
      <c r="BQ226" s="52">
        <f t="shared" si="404"/>
        <v>0.05</v>
      </c>
      <c r="BS226" s="52">
        <f t="shared" ca="1" si="405"/>
        <v>0.23335930368968205</v>
      </c>
      <c r="BT226" s="52">
        <f t="shared" ca="1" si="406"/>
        <v>0.20585457204029939</v>
      </c>
      <c r="BU226" s="52">
        <f t="shared" ca="1" si="407"/>
        <v>0.17872921386057697</v>
      </c>
      <c r="BV226" s="52">
        <f t="shared" ca="1" si="408"/>
        <v>0.15283076381761465</v>
      </c>
      <c r="BW226" s="52">
        <f t="shared" ca="1" si="409"/>
        <v>0.12206489663766401</v>
      </c>
      <c r="BX226" s="52">
        <f t="shared" ca="1" si="410"/>
        <v>8.0179327197613295E-2</v>
      </c>
      <c r="BY226" s="52">
        <f t="shared" ca="1" si="411"/>
        <v>3.2049183838910658E-2</v>
      </c>
      <c r="BZ226" s="52">
        <f t="shared" ca="1" si="412"/>
        <v>-1.7899576664691927E-2</v>
      </c>
      <c r="CA226" s="52">
        <f t="shared" ca="1" si="413"/>
        <v>-7.1711784003362519E-2</v>
      </c>
      <c r="CB226" s="52">
        <f t="shared" ca="1" si="414"/>
        <v>-0.12409215835073302</v>
      </c>
      <c r="CC226" s="52">
        <f t="shared" ca="1" si="415"/>
        <v>-0.17950494736132599</v>
      </c>
      <c r="CD226" s="52">
        <f t="shared" ca="1" si="416"/>
        <v>-0.23244570631293521</v>
      </c>
      <c r="CE226" s="52">
        <f t="shared" ca="1" si="417"/>
        <v>-0.2793470765464009</v>
      </c>
      <c r="CF226" s="52">
        <f t="shared" ca="1" si="418"/>
        <v>-0.32147788472713967</v>
      </c>
      <c r="CG226" s="52">
        <f t="shared" ca="1" si="419"/>
        <v>-0.35841432957339203</v>
      </c>
      <c r="CH226" s="52">
        <f t="shared" ca="1" si="420"/>
        <v>-0.38761362310258618</v>
      </c>
      <c r="CI226" s="52">
        <f t="shared" ca="1" si="421"/>
        <v>-0.4105614805443874</v>
      </c>
      <c r="CJ226" s="52">
        <f t="shared" ca="1" si="422"/>
        <v>-0.42842258843443093</v>
      </c>
      <c r="CK226" s="52">
        <f t="shared" ca="1" si="423"/>
        <v>-0.43572359716880232</v>
      </c>
      <c r="CL226" s="52">
        <f t="shared" ca="1" si="424"/>
        <v>-0.44939817527248993</v>
      </c>
      <c r="CM226" s="52">
        <f t="shared" ca="1" si="425"/>
        <v>-0.46797374949880682</v>
      </c>
      <c r="CN226" s="52">
        <f t="shared" ca="1" si="426"/>
        <v>-0.4817742633242762</v>
      </c>
      <c r="CO226" s="52">
        <f t="shared" ca="1" si="427"/>
        <v>-0.45605611547286962</v>
      </c>
      <c r="CP226" s="52">
        <f t="shared" ca="1" si="428"/>
        <v>-0.43595883559675963</v>
      </c>
      <c r="CQ226" s="52">
        <f t="shared" ca="1" si="429"/>
        <v>-0.43227466275434823</v>
      </c>
      <c r="CR226" s="52">
        <f t="shared" ca="1" si="430"/>
        <v>-0.44514267212681252</v>
      </c>
      <c r="CS226" s="52">
        <f t="shared" ca="1" si="431"/>
        <v>-0.46675584169345047</v>
      </c>
      <c r="CT226" s="52">
        <f t="shared" ca="1" si="432"/>
        <v>-0.48202567875024782</v>
      </c>
      <c r="CU226" s="52">
        <f t="shared" ca="1" si="433"/>
        <v>-0.47943410113634122</v>
      </c>
      <c r="CV226" s="52">
        <f t="shared" ca="1" si="434"/>
        <v>-0.44998389554600554</v>
      </c>
      <c r="CW226" s="52">
        <f t="shared" ca="1" si="435"/>
        <v>-0.39721771769766367</v>
      </c>
      <c r="CY226" s="51" t="str">
        <f t="shared" ca="1" si="436"/>
        <v>Slope</v>
      </c>
      <c r="CZ226" s="51" t="str">
        <f t="shared" ca="1" si="437"/>
        <v>Slope</v>
      </c>
      <c r="DA226" s="51" t="str">
        <f t="shared" ca="1" si="438"/>
        <v>Slope</v>
      </c>
      <c r="DB226" s="51" t="str">
        <f t="shared" ca="1" si="439"/>
        <v>Slope</v>
      </c>
      <c r="DC226" s="51" t="str">
        <f t="shared" ca="1" si="440"/>
        <v>Slope</v>
      </c>
      <c r="DD226" s="51" t="str">
        <f t="shared" ca="1" si="441"/>
        <v>Slope</v>
      </c>
      <c r="DE226" s="51" t="str">
        <f t="shared" ca="1" si="442"/>
        <v>Slope</v>
      </c>
      <c r="DF226" s="51" t="str">
        <f t="shared" ca="1" si="443"/>
        <v>Slope</v>
      </c>
      <c r="DG226" s="51" t="str">
        <f t="shared" ca="1" si="444"/>
        <v>Slope</v>
      </c>
      <c r="DH226" s="51" t="str">
        <f t="shared" ca="1" si="445"/>
        <v>Slope</v>
      </c>
      <c r="DI226" s="51" t="str">
        <f t="shared" ca="1" si="446"/>
        <v>Slope</v>
      </c>
      <c r="DJ226" s="51" t="str">
        <f t="shared" ca="1" si="447"/>
        <v>Slope</v>
      </c>
      <c r="DK226" s="51" t="str">
        <f t="shared" ca="1" si="448"/>
        <v>Slope</v>
      </c>
      <c r="DL226" s="51" t="str">
        <f t="shared" ca="1" si="449"/>
        <v>Slope</v>
      </c>
      <c r="DM226" s="51" t="str">
        <f t="shared" ca="1" si="450"/>
        <v>Slope</v>
      </c>
      <c r="DN226" s="51" t="str">
        <f t="shared" ca="1" si="451"/>
        <v>Slope</v>
      </c>
      <c r="DO226" s="51" t="str">
        <f t="shared" ca="1" si="452"/>
        <v>Slope</v>
      </c>
      <c r="DP226" s="51" t="str">
        <f t="shared" ca="1" si="453"/>
        <v>Slope</v>
      </c>
      <c r="DQ226" s="51" t="str">
        <f t="shared" ca="1" si="454"/>
        <v>Slope</v>
      </c>
      <c r="DR226" s="51" t="str">
        <f t="shared" ca="1" si="455"/>
        <v>Slope</v>
      </c>
      <c r="DS226" s="51" t="str">
        <f t="shared" ca="1" si="456"/>
        <v>Slope</v>
      </c>
      <c r="DT226" s="51" t="str">
        <f t="shared" ca="1" si="457"/>
        <v>Slope</v>
      </c>
      <c r="DU226" s="51" t="str">
        <f t="shared" ca="1" si="458"/>
        <v>Slope</v>
      </c>
      <c r="DV226" s="51" t="str">
        <f t="shared" ca="1" si="459"/>
        <v>Slope</v>
      </c>
      <c r="DW226" s="51" t="str">
        <f t="shared" ca="1" si="460"/>
        <v>Slope</v>
      </c>
      <c r="DX226" s="51" t="str">
        <f t="shared" ca="1" si="461"/>
        <v>Slope</v>
      </c>
      <c r="DY226" s="51" t="str">
        <f t="shared" ca="1" si="462"/>
        <v>Slope</v>
      </c>
      <c r="DZ226" s="51" t="str">
        <f t="shared" ca="1" si="463"/>
        <v>Slope</v>
      </c>
      <c r="EA226" s="51" t="str">
        <f t="shared" ca="1" si="464"/>
        <v>Slope</v>
      </c>
      <c r="EB226" s="51" t="str">
        <f t="shared" ca="1" si="465"/>
        <v>Slope</v>
      </c>
      <c r="EC226" s="51" t="str">
        <f t="shared" ca="1" si="466"/>
        <v>Slope</v>
      </c>
      <c r="EE226" s="52">
        <f t="shared" ca="1" si="467"/>
        <v>0.76674362359633808</v>
      </c>
      <c r="EF226" s="52">
        <f t="shared" ca="1" si="468"/>
        <v>0.79424835524572079</v>
      </c>
      <c r="EG226" s="52">
        <f t="shared" ca="1" si="469"/>
        <v>0.82137371342544319</v>
      </c>
      <c r="EH226" s="52">
        <f t="shared" ca="1" si="470"/>
        <v>0.8472721634684055</v>
      </c>
      <c r="EI226" s="52">
        <f t="shared" ca="1" si="471"/>
        <v>0.87803803064835617</v>
      </c>
      <c r="EJ226" s="52">
        <f t="shared" ca="1" si="472"/>
        <v>0.9199236000884069</v>
      </c>
      <c r="EK226" s="52">
        <f t="shared" ca="1" si="473"/>
        <v>0.96805374344710948</v>
      </c>
      <c r="EL226" s="52">
        <f t="shared" ca="1" si="474"/>
        <v>0.98199749604928788</v>
      </c>
      <c r="EM226" s="52">
        <f t="shared" ca="1" si="475"/>
        <v>0.92818528871061734</v>
      </c>
      <c r="EN226" s="52">
        <f t="shared" ca="1" si="476"/>
        <v>0.87580491436324681</v>
      </c>
      <c r="EO226" s="52">
        <f t="shared" ca="1" si="477"/>
        <v>0.82039212535265382</v>
      </c>
      <c r="EP226" s="52">
        <f t="shared" ca="1" si="478"/>
        <v>0.76745136640104461</v>
      </c>
      <c r="EQ226" s="52">
        <f t="shared" ca="1" si="479"/>
        <v>0.72054999616757898</v>
      </c>
      <c r="ER226" s="52">
        <f t="shared" ca="1" si="480"/>
        <v>0.6784191879868402</v>
      </c>
      <c r="ES226" s="52">
        <f t="shared" ca="1" si="481"/>
        <v>0.64148274314058784</v>
      </c>
      <c r="ET226" s="52">
        <f t="shared" ca="1" si="482"/>
        <v>0.61228344961139369</v>
      </c>
      <c r="EU226" s="52">
        <f t="shared" ca="1" si="483"/>
        <v>0.58933559216959241</v>
      </c>
      <c r="EV226" s="52">
        <f t="shared" ca="1" si="484"/>
        <v>0.57147448427954894</v>
      </c>
      <c r="EW226" s="52">
        <f t="shared" ca="1" si="485"/>
        <v>0.56417347554517749</v>
      </c>
      <c r="EX226" s="52">
        <f t="shared" ca="1" si="486"/>
        <v>0.55049889744148994</v>
      </c>
      <c r="EY226" s="52">
        <f t="shared" ca="1" si="487"/>
        <v>0.53192332321517299</v>
      </c>
      <c r="EZ226" s="52">
        <f t="shared" ca="1" si="488"/>
        <v>0.51812280938970368</v>
      </c>
      <c r="FA226" s="52">
        <f t="shared" ca="1" si="489"/>
        <v>0.54384095724111026</v>
      </c>
      <c r="FB226" s="52">
        <f t="shared" ca="1" si="490"/>
        <v>0.56393823711722024</v>
      </c>
      <c r="FC226" s="52">
        <f t="shared" ca="1" si="491"/>
        <v>0.56762240995963165</v>
      </c>
      <c r="FD226" s="52">
        <f t="shared" ca="1" si="492"/>
        <v>0.55475440058716741</v>
      </c>
      <c r="FE226" s="52">
        <f t="shared" ca="1" si="493"/>
        <v>0.53314123102052946</v>
      </c>
      <c r="FF226" s="52">
        <f t="shared" ca="1" si="494"/>
        <v>0.51787139396373205</v>
      </c>
      <c r="FG226" s="52">
        <f t="shared" ca="1" si="495"/>
        <v>0.52046297157763866</v>
      </c>
      <c r="FH226" s="52">
        <f t="shared" ca="1" si="496"/>
        <v>0.54991317716797439</v>
      </c>
      <c r="FI226" s="52">
        <f t="shared" ca="1" si="497"/>
        <v>0.6026793550163162</v>
      </c>
      <c r="FK226" s="52">
        <f t="shared" ca="1" si="498"/>
        <v>0.98199749604928788</v>
      </c>
      <c r="FL226" s="59">
        <f t="shared" ca="1" si="499"/>
        <v>7</v>
      </c>
      <c r="FM226" s="59" t="str">
        <f t="shared" ca="1" si="500"/>
        <v>Slope</v>
      </c>
      <c r="FN226" s="52">
        <f t="shared" ca="1" si="501"/>
        <v>0.8</v>
      </c>
      <c r="FP226" s="52">
        <f t="shared" ca="1" si="502"/>
        <v>0.58891454119877928</v>
      </c>
      <c r="FQ226" s="52">
        <f t="shared" ca="1" si="503"/>
        <v>0.59808278508190682</v>
      </c>
      <c r="FR226" s="52">
        <f t="shared" ca="1" si="504"/>
        <v>0.59601346003070321</v>
      </c>
      <c r="FS226" s="52">
        <f t="shared" ca="1" si="505"/>
        <v>0.59353516560057962</v>
      </c>
      <c r="FT226" s="52">
        <f t="shared" ca="1" si="506"/>
        <v>0.59267934354945195</v>
      </c>
      <c r="FU226" s="52">
        <f t="shared" ca="1" si="507"/>
        <v>0.59553008891835779</v>
      </c>
      <c r="FV226" s="52">
        <f t="shared" ca="1" si="508"/>
        <v>0.60046235892681432</v>
      </c>
      <c r="FW226" s="52">
        <f t="shared" ca="1" si="509"/>
        <v>0.5939991653497626</v>
      </c>
      <c r="FX226" s="52">
        <f t="shared" ca="1" si="510"/>
        <v>0.56495065179242798</v>
      </c>
      <c r="FY226" s="52">
        <f t="shared" ca="1" si="511"/>
        <v>0.53637941589886007</v>
      </c>
      <c r="FZ226" s="52">
        <f t="shared" ca="1" si="512"/>
        <v>0.50679737511755119</v>
      </c>
      <c r="GA226" s="52">
        <f t="shared" ca="1" si="513"/>
        <v>0.47803934435590378</v>
      </c>
      <c r="GB226" s="52">
        <f t="shared" ca="1" si="514"/>
        <v>0.45129444316697076</v>
      </c>
      <c r="GC226" s="52">
        <f t="shared" ca="1" si="515"/>
        <v>0.42613972932894673</v>
      </c>
      <c r="GD226" s="52">
        <f t="shared" ca="1" si="516"/>
        <v>0.4027164699357515</v>
      </c>
      <c r="GE226" s="52">
        <f t="shared" ca="1" si="517"/>
        <v>0.38187226098157567</v>
      </c>
      <c r="GF226" s="52">
        <f t="shared" ca="1" si="518"/>
        <v>0.36311186405653079</v>
      </c>
      <c r="GG226" s="52">
        <f t="shared" ca="1" si="519"/>
        <v>0.34604705031540517</v>
      </c>
      <c r="GH226" s="52">
        <f t="shared" ca="1" si="520"/>
        <v>0.33250226962617024</v>
      </c>
      <c r="GI226" s="52">
        <f t="shared" ca="1" si="521"/>
        <v>0.31683296581382997</v>
      </c>
      <c r="GJ226" s="52">
        <f t="shared" ca="1" si="522"/>
        <v>0.29952999662727986</v>
      </c>
      <c r="GK226" s="52">
        <f t="shared" ca="1" si="523"/>
        <v>0.28381871424101235</v>
      </c>
      <c r="GL226" s="52">
        <f t="shared" ca="1" si="524"/>
        <v>0.2812803190803701</v>
      </c>
      <c r="GM226" s="52">
        <f t="shared" ca="1" si="525"/>
        <v>0.27686830126129564</v>
      </c>
      <c r="GN226" s="52">
        <f t="shared" ca="1" si="526"/>
        <v>0.26698524776432164</v>
      </c>
      <c r="GO226" s="52">
        <f t="shared" ca="1" si="527"/>
        <v>0.25158480019572244</v>
      </c>
      <c r="GP226" s="52">
        <f t="shared" ca="1" si="528"/>
        <v>0.23326929922906536</v>
      </c>
      <c r="GQ226" s="52">
        <f t="shared" ca="1" si="529"/>
        <v>0.21706824243235509</v>
      </c>
      <c r="GR226" s="52">
        <f t="shared" ca="1" si="530"/>
        <v>0.20682099052587954</v>
      </c>
      <c r="GS226" s="52">
        <f t="shared" ca="1" si="531"/>
        <v>0.205526614611547</v>
      </c>
      <c r="GT226" s="52">
        <f t="shared" ca="1" si="532"/>
        <v>0.21200422944988315</v>
      </c>
      <c r="GV226" s="52">
        <f t="shared" ca="1" si="533"/>
        <v>0.60046235892681432</v>
      </c>
      <c r="GW226" s="59">
        <f t="shared" ca="1" si="534"/>
        <v>6</v>
      </c>
      <c r="GX226" s="52">
        <f t="shared" ca="1" si="535"/>
        <v>0.96805374344710948</v>
      </c>
      <c r="GY226" s="52" t="str">
        <f t="shared" ca="1" si="536"/>
        <v>Slope</v>
      </c>
      <c r="GZ226" s="52">
        <f t="shared" ca="1" si="537"/>
        <v>0.83333333333333337</v>
      </c>
      <c r="HB226" s="58">
        <f t="shared" si="538"/>
        <v>4.4980224967002908E-2</v>
      </c>
      <c r="HC226" s="58"/>
      <c r="HE226" s="52">
        <f t="shared" si="539"/>
        <v>0.77734788641333563</v>
      </c>
      <c r="HF226" s="52">
        <f t="shared" si="540"/>
        <v>0</v>
      </c>
      <c r="HH226" s="52">
        <f t="shared" ca="1" si="541"/>
        <v>0.96805374344710948</v>
      </c>
      <c r="HI226" s="52" t="str">
        <f t="shared" ca="1" si="542"/>
        <v>Slope</v>
      </c>
      <c r="HJ226" s="59">
        <f t="shared" ca="1" si="543"/>
        <v>2</v>
      </c>
      <c r="HK226" s="52">
        <f t="shared" ca="1" si="544"/>
        <v>0.83333333333333337</v>
      </c>
      <c r="HL226" s="52">
        <f t="shared" si="545"/>
        <v>0</v>
      </c>
      <c r="HM226" s="52">
        <f t="shared" si="546"/>
        <v>20</v>
      </c>
      <c r="HN226" s="52">
        <f t="shared" si="547"/>
        <v>-20</v>
      </c>
      <c r="HP226" s="52">
        <f t="shared" si="550"/>
        <v>7.6516553759574998E-4</v>
      </c>
      <c r="HR226" s="52">
        <f t="shared" si="548"/>
        <v>1.1613303595499295E-4</v>
      </c>
      <c r="HS226">
        <f t="shared" si="549"/>
        <v>1.4216209629478603E-3</v>
      </c>
    </row>
    <row r="227" spans="1:227" x14ac:dyDescent="0.2">
      <c r="A227" s="45">
        <v>189</v>
      </c>
      <c r="B227" s="35">
        <f t="shared" si="391"/>
        <v>2.1759259259259194E-2</v>
      </c>
      <c r="C227" s="28">
        <v>-4.4980224967002904</v>
      </c>
      <c r="D227" s="95">
        <v>0</v>
      </c>
      <c r="E227" s="95">
        <v>999999</v>
      </c>
      <c r="F227" s="37">
        <f t="shared" si="551"/>
        <v>166666.5</v>
      </c>
      <c r="G227" s="38">
        <f t="shared" si="554"/>
        <v>0</v>
      </c>
      <c r="H227" s="102">
        <v>20</v>
      </c>
      <c r="I227" s="102">
        <v>2000</v>
      </c>
      <c r="J227" s="28">
        <v>-2.11175456643105</v>
      </c>
      <c r="K227" s="126">
        <f t="shared" si="555"/>
        <v>-2.1117545664310497E-2</v>
      </c>
      <c r="L227" s="30">
        <f t="shared" si="552"/>
        <v>-2.1117545664310497E-2</v>
      </c>
      <c r="M227" s="101">
        <f t="shared" si="553"/>
        <v>-4.4980224967002904</v>
      </c>
      <c r="N227" s="103">
        <f t="shared" si="392"/>
        <v>1.1931339651346201E-3</v>
      </c>
      <c r="AD227" s="52">
        <f t="shared" ca="1" si="393"/>
        <v>0.85815700866454547</v>
      </c>
      <c r="AE227" s="52">
        <f t="shared" ca="1" si="393"/>
        <v>1.0000000000000002</v>
      </c>
      <c r="AF227" s="52">
        <f t="shared" ca="1" si="393"/>
        <v>0.82303795379472788</v>
      </c>
      <c r="AG227" s="52">
        <f t="shared" ca="1" si="393"/>
        <v>0.4851970354673863</v>
      </c>
      <c r="AH227" s="52">
        <f t="shared" ca="1" si="394"/>
        <v>4.442506948113488E-2</v>
      </c>
      <c r="AI227" s="52">
        <f t="shared" ca="1" si="394"/>
        <v>-0.32558797376226917</v>
      </c>
      <c r="AJ227" s="52">
        <f t="shared" ca="1" si="394"/>
        <v>-0.47506787487874058</v>
      </c>
      <c r="AK227" s="52">
        <f t="shared" ca="1" si="394"/>
        <v>-0.47035307488657541</v>
      </c>
      <c r="AL227" s="52">
        <f t="shared" ca="1" si="395"/>
        <v>-0.39515018851920003</v>
      </c>
      <c r="AM227" s="52">
        <f t="shared" ca="1" si="395"/>
        <v>-0.3307192824450863</v>
      </c>
      <c r="AN227" s="52">
        <f t="shared" ca="1" si="395"/>
        <v>-0.28413759962284751</v>
      </c>
      <c r="AO227" s="52">
        <f t="shared" ca="1" si="395"/>
        <v>-0.26061451396994523</v>
      </c>
      <c r="AP227" s="52">
        <f t="shared" ca="1" si="396"/>
        <v>-0.25157468684835949</v>
      </c>
      <c r="AQ227" s="52">
        <f t="shared" ca="1" si="396"/>
        <v>-0.25647535866428944</v>
      </c>
      <c r="AR227" s="52">
        <f t="shared" ca="1" si="396"/>
        <v>-0.26500597313349145</v>
      </c>
      <c r="AS227" s="52">
        <f t="shared" ca="1" si="396"/>
        <v>-0.28653597226531025</v>
      </c>
      <c r="AT227" s="52">
        <f t="shared" ca="1" si="387"/>
        <v>-0.32329997174661745</v>
      </c>
      <c r="AU227" s="52">
        <f t="shared" ca="1" si="387"/>
        <v>-0.36961204017489857</v>
      </c>
      <c r="AV227" s="52">
        <f t="shared" ca="1" si="387"/>
        <v>-0.4260059932530505</v>
      </c>
      <c r="AW227" s="52">
        <f t="shared" ca="1" si="387"/>
        <v>-0.47131665790033761</v>
      </c>
      <c r="AX227" s="52">
        <f t="shared" ca="1" si="388"/>
        <v>-0.52297644606348448</v>
      </c>
      <c r="AY227" s="52">
        <f t="shared" ca="1" si="388"/>
        <v>-0.48936003885087015</v>
      </c>
      <c r="AZ227" s="52">
        <f t="shared" ca="1" si="388"/>
        <v>-0.4529805096900581</v>
      </c>
      <c r="BA227" s="52">
        <f t="shared" ca="1" si="388"/>
        <v>-0.43690029211349912</v>
      </c>
      <c r="BB227" s="52">
        <f t="shared" ca="1" si="389"/>
        <v>-0.44991034227733917</v>
      </c>
      <c r="BC227" s="52">
        <f t="shared" ca="1" si="389"/>
        <v>-0.4943858822746815</v>
      </c>
      <c r="BD227" s="52">
        <f t="shared" ca="1" si="389"/>
        <v>-0.55086578036688871</v>
      </c>
      <c r="BE227" s="52">
        <f t="shared" ca="1" si="389"/>
        <v>-0.60307668068270959</v>
      </c>
      <c r="BF227" s="52">
        <f t="shared" ca="1" si="390"/>
        <v>-0.62586152785845461</v>
      </c>
      <c r="BG227" s="52">
        <f t="shared" ca="1" si="390"/>
        <v>-0.63477439190034435</v>
      </c>
      <c r="BH227" s="52">
        <f t="shared" ca="1" si="390"/>
        <v>-0.58300312098752272</v>
      </c>
      <c r="BJ227" s="52">
        <f t="shared" si="397"/>
        <v>-1.055877283215525E-3</v>
      </c>
      <c r="BK227" s="52">
        <f t="shared" si="398"/>
        <v>1.7872921386057694E-3</v>
      </c>
      <c r="BL227" s="52">
        <f t="shared" si="399"/>
        <v>8.9364606930288451E-5</v>
      </c>
      <c r="BM227" s="52">
        <f t="shared" si="400"/>
        <v>8.9364606930288451E-5</v>
      </c>
      <c r="BN227" s="52">
        <f t="shared" si="401"/>
        <v>0</v>
      </c>
      <c r="BO227" s="52">
        <f t="shared" si="402"/>
        <v>0</v>
      </c>
      <c r="BP227" s="52">
        <f t="shared" si="403"/>
        <v>1.2639767082776616E-3</v>
      </c>
      <c r="BQ227" s="52">
        <f t="shared" si="404"/>
        <v>0.05</v>
      </c>
      <c r="BS227" s="52">
        <f t="shared" ca="1" si="405"/>
        <v>0.20585457204029939</v>
      </c>
      <c r="BT227" s="52">
        <f t="shared" ca="1" si="406"/>
        <v>0.17872921386057697</v>
      </c>
      <c r="BU227" s="52">
        <f t="shared" ca="1" si="407"/>
        <v>0.15283076381761465</v>
      </c>
      <c r="BV227" s="52">
        <f t="shared" ca="1" si="408"/>
        <v>0.12206489663766401</v>
      </c>
      <c r="BW227" s="52">
        <f t="shared" ca="1" si="409"/>
        <v>8.0179327197613295E-2</v>
      </c>
      <c r="BX227" s="52">
        <f t="shared" ca="1" si="410"/>
        <v>3.2049183838910658E-2</v>
      </c>
      <c r="BY227" s="52">
        <f t="shared" ca="1" si="411"/>
        <v>-1.7899576664691927E-2</v>
      </c>
      <c r="BZ227" s="52">
        <f t="shared" ca="1" si="412"/>
        <v>-7.1711784003362519E-2</v>
      </c>
      <c r="CA227" s="52">
        <f t="shared" ca="1" si="413"/>
        <v>-0.12409215835073302</v>
      </c>
      <c r="CB227" s="52">
        <f t="shared" ca="1" si="414"/>
        <v>-0.17950494736132599</v>
      </c>
      <c r="CC227" s="52">
        <f t="shared" ca="1" si="415"/>
        <v>-0.23244570631293521</v>
      </c>
      <c r="CD227" s="52">
        <f t="shared" ca="1" si="416"/>
        <v>-0.2793470765464009</v>
      </c>
      <c r="CE227" s="52">
        <f t="shared" ca="1" si="417"/>
        <v>-0.32147788472713967</v>
      </c>
      <c r="CF227" s="52">
        <f t="shared" ca="1" si="418"/>
        <v>-0.35841432957339203</v>
      </c>
      <c r="CG227" s="52">
        <f t="shared" ca="1" si="419"/>
        <v>-0.38761362310258618</v>
      </c>
      <c r="CH227" s="52">
        <f t="shared" ca="1" si="420"/>
        <v>-0.4105614805443874</v>
      </c>
      <c r="CI227" s="52">
        <f t="shared" ca="1" si="421"/>
        <v>-0.42842258843443093</v>
      </c>
      <c r="CJ227" s="52">
        <f t="shared" ca="1" si="422"/>
        <v>-0.43572359716880232</v>
      </c>
      <c r="CK227" s="52">
        <f t="shared" ca="1" si="423"/>
        <v>-0.44939817527248993</v>
      </c>
      <c r="CL227" s="52">
        <f t="shared" ca="1" si="424"/>
        <v>-0.46797374949880682</v>
      </c>
      <c r="CM227" s="52">
        <f t="shared" ca="1" si="425"/>
        <v>-0.4817742633242762</v>
      </c>
      <c r="CN227" s="52">
        <f t="shared" ca="1" si="426"/>
        <v>-0.45605611547286962</v>
      </c>
      <c r="CO227" s="52">
        <f t="shared" ca="1" si="427"/>
        <v>-0.43595883559675963</v>
      </c>
      <c r="CP227" s="52">
        <f t="shared" ca="1" si="428"/>
        <v>-0.43227466275434823</v>
      </c>
      <c r="CQ227" s="52">
        <f t="shared" ca="1" si="429"/>
        <v>-0.44514267212681252</v>
      </c>
      <c r="CR227" s="52">
        <f t="shared" ca="1" si="430"/>
        <v>-0.46675584169345047</v>
      </c>
      <c r="CS227" s="52">
        <f t="shared" ca="1" si="431"/>
        <v>-0.48202567875024782</v>
      </c>
      <c r="CT227" s="52">
        <f t="shared" ca="1" si="432"/>
        <v>-0.47943410113634122</v>
      </c>
      <c r="CU227" s="52">
        <f t="shared" ca="1" si="433"/>
        <v>-0.44998389554600554</v>
      </c>
      <c r="CV227" s="52">
        <f t="shared" ca="1" si="434"/>
        <v>-0.39721771769766367</v>
      </c>
      <c r="CW227" s="52">
        <f t="shared" ca="1" si="435"/>
        <v>-0.32313404860155226</v>
      </c>
      <c r="CY227" s="51" t="str">
        <f t="shared" ca="1" si="436"/>
        <v>Slope</v>
      </c>
      <c r="CZ227" s="51" t="str">
        <f t="shared" ca="1" si="437"/>
        <v>Slope</v>
      </c>
      <c r="DA227" s="51" t="str">
        <f t="shared" ca="1" si="438"/>
        <v>Slope</v>
      </c>
      <c r="DB227" s="51" t="str">
        <f t="shared" ca="1" si="439"/>
        <v>Slope</v>
      </c>
      <c r="DC227" s="51" t="str">
        <f t="shared" ca="1" si="440"/>
        <v>Slope</v>
      </c>
      <c r="DD227" s="51" t="str">
        <f t="shared" ca="1" si="441"/>
        <v>Slope</v>
      </c>
      <c r="DE227" s="51" t="str">
        <f t="shared" ca="1" si="442"/>
        <v>Slope</v>
      </c>
      <c r="DF227" s="51" t="str">
        <f t="shared" ca="1" si="443"/>
        <v>Slope</v>
      </c>
      <c r="DG227" s="51" t="str">
        <f t="shared" ca="1" si="444"/>
        <v>Slope</v>
      </c>
      <c r="DH227" s="51" t="str">
        <f t="shared" ca="1" si="445"/>
        <v>Slope</v>
      </c>
      <c r="DI227" s="51" t="str">
        <f t="shared" ca="1" si="446"/>
        <v>Slope</v>
      </c>
      <c r="DJ227" s="51" t="str">
        <f t="shared" ca="1" si="447"/>
        <v>Slope</v>
      </c>
      <c r="DK227" s="51" t="str">
        <f t="shared" ca="1" si="448"/>
        <v>Slope</v>
      </c>
      <c r="DL227" s="51" t="str">
        <f t="shared" ca="1" si="449"/>
        <v>Slope</v>
      </c>
      <c r="DM227" s="51" t="str">
        <f t="shared" ca="1" si="450"/>
        <v>Slope</v>
      </c>
      <c r="DN227" s="51" t="str">
        <f t="shared" ca="1" si="451"/>
        <v>Slope</v>
      </c>
      <c r="DO227" s="51" t="str">
        <f t="shared" ca="1" si="452"/>
        <v>Slope</v>
      </c>
      <c r="DP227" s="51" t="str">
        <f t="shared" ca="1" si="453"/>
        <v>Slope</v>
      </c>
      <c r="DQ227" s="51" t="str">
        <f t="shared" ca="1" si="454"/>
        <v>Slope</v>
      </c>
      <c r="DR227" s="51" t="str">
        <f t="shared" ca="1" si="455"/>
        <v>Slope</v>
      </c>
      <c r="DS227" s="51" t="str">
        <f t="shared" ca="1" si="456"/>
        <v>Slope</v>
      </c>
      <c r="DT227" s="51" t="str">
        <f t="shared" ca="1" si="457"/>
        <v>Slope</v>
      </c>
      <c r="DU227" s="51" t="str">
        <f t="shared" ca="1" si="458"/>
        <v>Slope</v>
      </c>
      <c r="DV227" s="51" t="str">
        <f t="shared" ca="1" si="459"/>
        <v>Slope</v>
      </c>
      <c r="DW227" s="51" t="str">
        <f t="shared" ca="1" si="460"/>
        <v>Slope</v>
      </c>
      <c r="DX227" s="51" t="str">
        <f t="shared" ca="1" si="461"/>
        <v>Slope</v>
      </c>
      <c r="DY227" s="51" t="str">
        <f t="shared" ca="1" si="462"/>
        <v>Slope</v>
      </c>
      <c r="DZ227" s="51" t="str">
        <f t="shared" ca="1" si="463"/>
        <v>Slope</v>
      </c>
      <c r="EA227" s="51" t="str">
        <f t="shared" ca="1" si="464"/>
        <v>Slope</v>
      </c>
      <c r="EB227" s="51" t="str">
        <f t="shared" ca="1" si="465"/>
        <v>Slope</v>
      </c>
      <c r="EC227" s="51" t="str">
        <f t="shared" ca="1" si="466"/>
        <v>Slope</v>
      </c>
      <c r="EE227" s="52">
        <f t="shared" ca="1" si="467"/>
        <v>0.79423479256663088</v>
      </c>
      <c r="EF227" s="52">
        <f t="shared" ca="1" si="468"/>
        <v>0.82136015074635327</v>
      </c>
      <c r="EG227" s="52">
        <f t="shared" ca="1" si="469"/>
        <v>0.8472586007893157</v>
      </c>
      <c r="EH227" s="52">
        <f t="shared" ca="1" si="470"/>
        <v>0.87802446796926625</v>
      </c>
      <c r="EI227" s="52">
        <f t="shared" ca="1" si="471"/>
        <v>0.91991003740931698</v>
      </c>
      <c r="EJ227" s="52">
        <f t="shared" ca="1" si="472"/>
        <v>0.96804018076801968</v>
      </c>
      <c r="EK227" s="52">
        <f t="shared" ca="1" si="473"/>
        <v>0.98201105872837779</v>
      </c>
      <c r="EL227" s="52">
        <f t="shared" ca="1" si="474"/>
        <v>0.92819885138970715</v>
      </c>
      <c r="EM227" s="52">
        <f t="shared" ca="1" si="475"/>
        <v>0.87581847704233673</v>
      </c>
      <c r="EN227" s="52">
        <f t="shared" ca="1" si="476"/>
        <v>0.82040568803174374</v>
      </c>
      <c r="EO227" s="52">
        <f t="shared" ca="1" si="477"/>
        <v>0.76746492908013453</v>
      </c>
      <c r="EP227" s="52">
        <f t="shared" ca="1" si="478"/>
        <v>0.72056355884666878</v>
      </c>
      <c r="EQ227" s="52">
        <f t="shared" ca="1" si="479"/>
        <v>0.67843275066593001</v>
      </c>
      <c r="ER227" s="52">
        <f t="shared" ca="1" si="480"/>
        <v>0.64149630581967765</v>
      </c>
      <c r="ES227" s="52">
        <f t="shared" ca="1" si="481"/>
        <v>0.61229701229048361</v>
      </c>
      <c r="ET227" s="52">
        <f t="shared" ca="1" si="482"/>
        <v>0.58934915484868233</v>
      </c>
      <c r="EU227" s="52">
        <f t="shared" ca="1" si="483"/>
        <v>0.57148804695863875</v>
      </c>
      <c r="EV227" s="52">
        <f t="shared" ca="1" si="484"/>
        <v>0.56418703822426741</v>
      </c>
      <c r="EW227" s="52">
        <f t="shared" ca="1" si="485"/>
        <v>0.55051246012057975</v>
      </c>
      <c r="EX227" s="52">
        <f t="shared" ca="1" si="486"/>
        <v>0.53193688589426291</v>
      </c>
      <c r="EY227" s="52">
        <f t="shared" ca="1" si="487"/>
        <v>0.51813637206879348</v>
      </c>
      <c r="EZ227" s="52">
        <f t="shared" ca="1" si="488"/>
        <v>0.54385451992020006</v>
      </c>
      <c r="FA227" s="52">
        <f t="shared" ca="1" si="489"/>
        <v>0.56395179979631016</v>
      </c>
      <c r="FB227" s="52">
        <f t="shared" ca="1" si="490"/>
        <v>0.56763597263872145</v>
      </c>
      <c r="FC227" s="52">
        <f t="shared" ca="1" si="491"/>
        <v>0.55476796326625721</v>
      </c>
      <c r="FD227" s="52">
        <f t="shared" ca="1" si="492"/>
        <v>0.53315479369961927</v>
      </c>
      <c r="FE227" s="52">
        <f t="shared" ca="1" si="493"/>
        <v>0.51788495664282186</v>
      </c>
      <c r="FF227" s="52">
        <f t="shared" ca="1" si="494"/>
        <v>0.52047653425672857</v>
      </c>
      <c r="FG227" s="52">
        <f t="shared" ca="1" si="495"/>
        <v>0.54992673984706419</v>
      </c>
      <c r="FH227" s="52">
        <f t="shared" ca="1" si="496"/>
        <v>0.60269291769540612</v>
      </c>
      <c r="FI227" s="52">
        <f t="shared" ca="1" si="497"/>
        <v>0.67677658679151742</v>
      </c>
      <c r="FK227" s="52">
        <f t="shared" ca="1" si="498"/>
        <v>0.98201105872837779</v>
      </c>
      <c r="FL227" s="59">
        <f t="shared" ca="1" si="499"/>
        <v>6</v>
      </c>
      <c r="FM227" s="59" t="str">
        <f t="shared" ca="1" si="500"/>
        <v>Slope</v>
      </c>
      <c r="FN227" s="52">
        <f t="shared" ca="1" si="501"/>
        <v>0.83333333333333337</v>
      </c>
      <c r="FP227" s="52">
        <f t="shared" ca="1" si="502"/>
        <v>0.59807826418887688</v>
      </c>
      <c r="FQ227" s="52">
        <f t="shared" ca="1" si="503"/>
        <v>0.60712005024878435</v>
      </c>
      <c r="FR227" s="52">
        <f t="shared" ca="1" si="504"/>
        <v>0.60464175581866075</v>
      </c>
      <c r="FS227" s="52">
        <f t="shared" ca="1" si="505"/>
        <v>0.6037859337675332</v>
      </c>
      <c r="FT227" s="52">
        <f t="shared" ca="1" si="506"/>
        <v>0.60663667913643904</v>
      </c>
      <c r="FU227" s="52">
        <f t="shared" ca="1" si="507"/>
        <v>0.61156894914489546</v>
      </c>
      <c r="FV227" s="52">
        <f t="shared" ca="1" si="508"/>
        <v>0.60511479735390372</v>
      </c>
      <c r="FW227" s="52">
        <f t="shared" ca="1" si="509"/>
        <v>0.5760662837965691</v>
      </c>
      <c r="FX227" s="52">
        <f t="shared" ca="1" si="510"/>
        <v>0.54749504790300108</v>
      </c>
      <c r="FY227" s="52">
        <f t="shared" ca="1" si="511"/>
        <v>0.51791300712169241</v>
      </c>
      <c r="FZ227" s="52">
        <f t="shared" ca="1" si="512"/>
        <v>0.48915497636004479</v>
      </c>
      <c r="GA227" s="52">
        <f t="shared" ca="1" si="513"/>
        <v>0.46241007517111182</v>
      </c>
      <c r="GB227" s="52">
        <f t="shared" ca="1" si="514"/>
        <v>0.43725536133308773</v>
      </c>
      <c r="GC227" s="52">
        <f t="shared" ca="1" si="515"/>
        <v>0.4138321019398925</v>
      </c>
      <c r="GD227" s="52">
        <f t="shared" ca="1" si="516"/>
        <v>0.39298789298571674</v>
      </c>
      <c r="GE227" s="52">
        <f t="shared" ca="1" si="517"/>
        <v>0.37422749606067185</v>
      </c>
      <c r="GF227" s="52">
        <f t="shared" ca="1" si="518"/>
        <v>0.35716268231954623</v>
      </c>
      <c r="GG227" s="52">
        <f t="shared" ca="1" si="519"/>
        <v>0.34361790163031136</v>
      </c>
      <c r="GH227" s="52">
        <f t="shared" ca="1" si="520"/>
        <v>0.32794859781797103</v>
      </c>
      <c r="GI227" s="52">
        <f t="shared" ca="1" si="521"/>
        <v>0.31064562863142098</v>
      </c>
      <c r="GJ227" s="52">
        <f t="shared" ca="1" si="522"/>
        <v>0.29493434624515336</v>
      </c>
      <c r="GK227" s="52">
        <f t="shared" ca="1" si="523"/>
        <v>0.29239595108451111</v>
      </c>
      <c r="GL227" s="52">
        <f t="shared" ca="1" si="524"/>
        <v>0.2879839332654367</v>
      </c>
      <c r="GM227" s="52">
        <f t="shared" ca="1" si="525"/>
        <v>0.27810087976846271</v>
      </c>
      <c r="GN227" s="52">
        <f t="shared" ca="1" si="526"/>
        <v>0.2627004321998635</v>
      </c>
      <c r="GO227" s="52">
        <f t="shared" ca="1" si="527"/>
        <v>0.2443849312332064</v>
      </c>
      <c r="GP227" s="52">
        <f t="shared" ca="1" si="528"/>
        <v>0.22818387443649613</v>
      </c>
      <c r="GQ227" s="52">
        <f t="shared" ca="1" si="529"/>
        <v>0.21793662253002061</v>
      </c>
      <c r="GR227" s="52">
        <f t="shared" ca="1" si="530"/>
        <v>0.21664224661568804</v>
      </c>
      <c r="GS227" s="52">
        <f t="shared" ca="1" si="531"/>
        <v>0.22311986145402427</v>
      </c>
      <c r="GT227" s="52">
        <f t="shared" ca="1" si="532"/>
        <v>0.23670330670828357</v>
      </c>
      <c r="GV227" s="52">
        <f t="shared" ca="1" si="533"/>
        <v>0.61156894914489546</v>
      </c>
      <c r="GW227" s="59">
        <f t="shared" ca="1" si="534"/>
        <v>5</v>
      </c>
      <c r="GX227" s="52">
        <f t="shared" ca="1" si="535"/>
        <v>0.96804018076801968</v>
      </c>
      <c r="GY227" s="52" t="str">
        <f t="shared" ca="1" si="536"/>
        <v>Slope</v>
      </c>
      <c r="GZ227" s="52">
        <f t="shared" ca="1" si="537"/>
        <v>0.8666666666666667</v>
      </c>
      <c r="HB227" s="58">
        <f t="shared" si="538"/>
        <v>2.1117545664310497E-2</v>
      </c>
      <c r="HC227" s="58"/>
      <c r="HE227" s="52">
        <f t="shared" si="539"/>
        <v>0.89546814896166305</v>
      </c>
      <c r="HF227" s="52">
        <f t="shared" si="540"/>
        <v>0</v>
      </c>
      <c r="HH227" s="52">
        <f t="shared" ca="1" si="541"/>
        <v>0.96804018076801968</v>
      </c>
      <c r="HI227" s="52" t="str">
        <f t="shared" ca="1" si="542"/>
        <v>Slope</v>
      </c>
      <c r="HJ227" s="59">
        <f t="shared" ca="1" si="543"/>
        <v>2</v>
      </c>
      <c r="HK227" s="52">
        <f t="shared" ca="1" si="544"/>
        <v>0.8666666666666667</v>
      </c>
      <c r="HL227" s="52">
        <f t="shared" si="545"/>
        <v>0</v>
      </c>
      <c r="HM227" s="52">
        <f t="shared" si="546"/>
        <v>20</v>
      </c>
      <c r="HN227" s="52">
        <f t="shared" si="547"/>
        <v>-20</v>
      </c>
      <c r="HP227" s="52">
        <f t="shared" si="550"/>
        <v>1.1931339651346201E-3</v>
      </c>
      <c r="HR227" s="52">
        <f t="shared" si="548"/>
        <v>1.0764837112190875E-4</v>
      </c>
      <c r="HS227">
        <f t="shared" si="549"/>
        <v>1.2639767082776616E-3</v>
      </c>
    </row>
    <row r="228" spans="1:227" x14ac:dyDescent="0.2">
      <c r="A228" s="45">
        <v>190</v>
      </c>
      <c r="B228" s="35">
        <f t="shared" si="391"/>
        <v>2.1874999999999933E-2</v>
      </c>
      <c r="C228" s="28">
        <v>-2.11175456643105</v>
      </c>
      <c r="D228" s="95">
        <v>0</v>
      </c>
      <c r="E228" s="95">
        <v>999999</v>
      </c>
      <c r="F228" s="37">
        <f t="shared" si="551"/>
        <v>166666.5</v>
      </c>
      <c r="G228" s="38">
        <f t="shared" si="554"/>
        <v>0</v>
      </c>
      <c r="H228" s="102">
        <v>20</v>
      </c>
      <c r="I228" s="102">
        <v>2000</v>
      </c>
      <c r="J228" s="28">
        <v>-0.40450640022754702</v>
      </c>
      <c r="K228" s="126">
        <f t="shared" si="555"/>
        <v>-4.0450640022754707E-3</v>
      </c>
      <c r="L228" s="30">
        <f t="shared" si="552"/>
        <v>-4.0450640022754707E-3</v>
      </c>
      <c r="M228" s="101">
        <f t="shared" si="553"/>
        <v>-2.11175456643105</v>
      </c>
      <c r="N228" s="103">
        <f t="shared" si="392"/>
        <v>8.5362408310175148E-4</v>
      </c>
      <c r="AD228" s="52">
        <f t="shared" ca="1" si="393"/>
        <v>0.82303795379472822</v>
      </c>
      <c r="AE228" s="52">
        <f t="shared" ca="1" si="393"/>
        <v>0.99999999999999978</v>
      </c>
      <c r="AF228" s="52">
        <f t="shared" ca="1" si="393"/>
        <v>0.78027973893798308</v>
      </c>
      <c r="AG228" s="52">
        <f t="shared" ca="1" si="393"/>
        <v>0.35091499469691934</v>
      </c>
      <c r="AH228" s="52">
        <f t="shared" ca="1" si="394"/>
        <v>-0.13719274177816471</v>
      </c>
      <c r="AI228" s="52">
        <f t="shared" ca="1" si="394"/>
        <v>-0.46215161438477886</v>
      </c>
      <c r="AJ228" s="52">
        <f t="shared" ca="1" si="394"/>
        <v>-0.54853029817744892</v>
      </c>
      <c r="AK228" s="52">
        <f t="shared" ca="1" si="394"/>
        <v>-0.51684121965047214</v>
      </c>
      <c r="AL228" s="52">
        <f t="shared" ca="1" si="395"/>
        <v>-0.43976756778407949</v>
      </c>
      <c r="AM228" s="52">
        <f t="shared" ca="1" si="395"/>
        <v>-0.37330494077545379</v>
      </c>
      <c r="AN228" s="52">
        <f t="shared" ca="1" si="395"/>
        <v>-0.32124298121696832</v>
      </c>
      <c r="AO228" s="52">
        <f t="shared" ca="1" si="395"/>
        <v>-0.29111044345432957</v>
      </c>
      <c r="AP228" s="52">
        <f t="shared" ca="1" si="396"/>
        <v>-0.27555166844900125</v>
      </c>
      <c r="AQ228" s="52">
        <f t="shared" ca="1" si="396"/>
        <v>-0.27372670495741125</v>
      </c>
      <c r="AR228" s="52">
        <f t="shared" ca="1" si="396"/>
        <v>-0.27657261680538853</v>
      </c>
      <c r="AS228" s="52">
        <f t="shared" ca="1" si="396"/>
        <v>-0.29416595345983593</v>
      </c>
      <c r="AT228" s="52">
        <f t="shared" ca="1" si="387"/>
        <v>-0.32582640495711734</v>
      </c>
      <c r="AU228" s="52">
        <f t="shared" ca="1" si="387"/>
        <v>-0.37635471758758765</v>
      </c>
      <c r="AV228" s="52">
        <f t="shared" ca="1" si="387"/>
        <v>-0.43555511418299486</v>
      </c>
      <c r="AW228" s="52">
        <f t="shared" ca="1" si="387"/>
        <v>-0.47990798628603065</v>
      </c>
      <c r="AX228" s="52">
        <f t="shared" ca="1" si="388"/>
        <v>-0.4651186555792679</v>
      </c>
      <c r="AY228" s="52">
        <f t="shared" ca="1" si="388"/>
        <v>-0.43724459801867388</v>
      </c>
      <c r="AZ228" s="52">
        <f t="shared" ca="1" si="388"/>
        <v>-0.41979073048999477</v>
      </c>
      <c r="BA228" s="52">
        <f t="shared" ca="1" si="388"/>
        <v>-0.43150678050942115</v>
      </c>
      <c r="BB228" s="52">
        <f t="shared" ca="1" si="389"/>
        <v>-0.47248316275571917</v>
      </c>
      <c r="BC228" s="52">
        <f t="shared" ca="1" si="389"/>
        <v>-0.51121887160100787</v>
      </c>
      <c r="BD228" s="52">
        <f t="shared" ca="1" si="389"/>
        <v>-0.5486112948609112</v>
      </c>
      <c r="BE228" s="52">
        <f t="shared" ca="1" si="389"/>
        <v>-0.56875214495657755</v>
      </c>
      <c r="BF228" s="52">
        <f t="shared" ca="1" si="390"/>
        <v>-0.56294458606591791</v>
      </c>
      <c r="BG228" s="52">
        <f t="shared" ca="1" si="390"/>
        <v>-0.54098753690583667</v>
      </c>
      <c r="BH228" s="52">
        <f t="shared" ca="1" si="390"/>
        <v>-0.44464322634213538</v>
      </c>
      <c r="BJ228" s="52">
        <f t="shared" si="397"/>
        <v>-2.0225320011377351E-4</v>
      </c>
      <c r="BK228" s="52">
        <f t="shared" si="398"/>
        <v>1.5283076381761465E-3</v>
      </c>
      <c r="BL228" s="52">
        <f t="shared" si="399"/>
        <v>7.6415381908807306E-5</v>
      </c>
      <c r="BM228" s="52">
        <f t="shared" si="400"/>
        <v>7.6415381908807306E-5</v>
      </c>
      <c r="BN228" s="52">
        <f t="shared" si="401"/>
        <v>0</v>
      </c>
      <c r="BO228" s="52">
        <f t="shared" si="402"/>
        <v>0</v>
      </c>
      <c r="BP228" s="52">
        <f t="shared" si="403"/>
        <v>1.1531521996007016E-3</v>
      </c>
      <c r="BQ228" s="52">
        <f t="shared" si="404"/>
        <v>0.05</v>
      </c>
      <c r="BS228" s="52">
        <f t="shared" ca="1" si="405"/>
        <v>0.17872921386057697</v>
      </c>
      <c r="BT228" s="52">
        <f t="shared" ca="1" si="406"/>
        <v>0.15283076381761465</v>
      </c>
      <c r="BU228" s="52">
        <f t="shared" ca="1" si="407"/>
        <v>0.12206489663766401</v>
      </c>
      <c r="BV228" s="52">
        <f t="shared" ca="1" si="408"/>
        <v>8.0179327197613295E-2</v>
      </c>
      <c r="BW228" s="52">
        <f t="shared" ca="1" si="409"/>
        <v>3.2049183838910658E-2</v>
      </c>
      <c r="BX228" s="52">
        <f t="shared" ca="1" si="410"/>
        <v>-1.7899576664691927E-2</v>
      </c>
      <c r="BY228" s="52">
        <f t="shared" ca="1" si="411"/>
        <v>-7.1711784003362519E-2</v>
      </c>
      <c r="BZ228" s="52">
        <f t="shared" ca="1" si="412"/>
        <v>-0.12409215835073302</v>
      </c>
      <c r="CA228" s="52">
        <f t="shared" ca="1" si="413"/>
        <v>-0.17950494736132599</v>
      </c>
      <c r="CB228" s="52">
        <f t="shared" ca="1" si="414"/>
        <v>-0.23244570631293521</v>
      </c>
      <c r="CC228" s="52">
        <f t="shared" ca="1" si="415"/>
        <v>-0.2793470765464009</v>
      </c>
      <c r="CD228" s="52">
        <f t="shared" ca="1" si="416"/>
        <v>-0.32147788472713967</v>
      </c>
      <c r="CE228" s="52">
        <f t="shared" ca="1" si="417"/>
        <v>-0.35841432957339203</v>
      </c>
      <c r="CF228" s="52">
        <f t="shared" ca="1" si="418"/>
        <v>-0.38761362310258618</v>
      </c>
      <c r="CG228" s="52">
        <f t="shared" ca="1" si="419"/>
        <v>-0.4105614805443874</v>
      </c>
      <c r="CH228" s="52">
        <f t="shared" ca="1" si="420"/>
        <v>-0.42842258843443093</v>
      </c>
      <c r="CI228" s="52">
        <f t="shared" ca="1" si="421"/>
        <v>-0.43572359716880232</v>
      </c>
      <c r="CJ228" s="52">
        <f t="shared" ca="1" si="422"/>
        <v>-0.44939817527248993</v>
      </c>
      <c r="CK228" s="52">
        <f t="shared" ca="1" si="423"/>
        <v>-0.46797374949880682</v>
      </c>
      <c r="CL228" s="52">
        <f t="shared" ca="1" si="424"/>
        <v>-0.4817742633242762</v>
      </c>
      <c r="CM228" s="52">
        <f t="shared" ca="1" si="425"/>
        <v>-0.45605611547286962</v>
      </c>
      <c r="CN228" s="52">
        <f t="shared" ca="1" si="426"/>
        <v>-0.43595883559675963</v>
      </c>
      <c r="CO228" s="52">
        <f t="shared" ca="1" si="427"/>
        <v>-0.43227466275434823</v>
      </c>
      <c r="CP228" s="52">
        <f t="shared" ca="1" si="428"/>
        <v>-0.44514267212681252</v>
      </c>
      <c r="CQ228" s="52">
        <f t="shared" ca="1" si="429"/>
        <v>-0.46675584169345047</v>
      </c>
      <c r="CR228" s="52">
        <f t="shared" ca="1" si="430"/>
        <v>-0.48202567875024782</v>
      </c>
      <c r="CS228" s="52">
        <f t="shared" ca="1" si="431"/>
        <v>-0.47943410113634122</v>
      </c>
      <c r="CT228" s="52">
        <f t="shared" ca="1" si="432"/>
        <v>-0.44998389554600554</v>
      </c>
      <c r="CU228" s="52">
        <f t="shared" ca="1" si="433"/>
        <v>-0.39721771769766367</v>
      </c>
      <c r="CV228" s="52">
        <f t="shared" ca="1" si="434"/>
        <v>-0.32313404860155226</v>
      </c>
      <c r="CW228" s="52">
        <f t="shared" ca="1" si="435"/>
        <v>-0.23484190116305986</v>
      </c>
      <c r="CY228" s="51" t="str">
        <f t="shared" ca="1" si="436"/>
        <v>Slope</v>
      </c>
      <c r="CZ228" s="51" t="str">
        <f t="shared" ca="1" si="437"/>
        <v>Slope</v>
      </c>
      <c r="DA228" s="51" t="str">
        <f t="shared" ca="1" si="438"/>
        <v>Slope</v>
      </c>
      <c r="DB228" s="51" t="str">
        <f t="shared" ca="1" si="439"/>
        <v>Slope</v>
      </c>
      <c r="DC228" s="51" t="str">
        <f t="shared" ca="1" si="440"/>
        <v>Slope</v>
      </c>
      <c r="DD228" s="51" t="str">
        <f t="shared" ca="1" si="441"/>
        <v>Slope</v>
      </c>
      <c r="DE228" s="51" t="str">
        <f t="shared" ca="1" si="442"/>
        <v>Slope</v>
      </c>
      <c r="DF228" s="51" t="str">
        <f t="shared" ca="1" si="443"/>
        <v>Slope</v>
      </c>
      <c r="DG228" s="51" t="str">
        <f t="shared" ca="1" si="444"/>
        <v>Slope</v>
      </c>
      <c r="DH228" s="51" t="str">
        <f t="shared" ca="1" si="445"/>
        <v>Slope</v>
      </c>
      <c r="DI228" s="51" t="str">
        <f t="shared" ca="1" si="446"/>
        <v>Slope</v>
      </c>
      <c r="DJ228" s="51" t="str">
        <f t="shared" ca="1" si="447"/>
        <v>Slope</v>
      </c>
      <c r="DK228" s="51" t="str">
        <f t="shared" ca="1" si="448"/>
        <v>Slope</v>
      </c>
      <c r="DL228" s="51" t="str">
        <f t="shared" ca="1" si="449"/>
        <v>Slope</v>
      </c>
      <c r="DM228" s="51" t="str">
        <f t="shared" ca="1" si="450"/>
        <v>Slope</v>
      </c>
      <c r="DN228" s="51" t="str">
        <f t="shared" ca="1" si="451"/>
        <v>Slope</v>
      </c>
      <c r="DO228" s="51" t="str">
        <f t="shared" ca="1" si="452"/>
        <v>Slope</v>
      </c>
      <c r="DP228" s="51" t="str">
        <f t="shared" ca="1" si="453"/>
        <v>Slope</v>
      </c>
      <c r="DQ228" s="51" t="str">
        <f t="shared" ca="1" si="454"/>
        <v>Slope</v>
      </c>
      <c r="DR228" s="51" t="str">
        <f t="shared" ca="1" si="455"/>
        <v>Slope</v>
      </c>
      <c r="DS228" s="51" t="str">
        <f t="shared" ca="1" si="456"/>
        <v>Slope</v>
      </c>
      <c r="DT228" s="51" t="str">
        <f t="shared" ca="1" si="457"/>
        <v>Slope</v>
      </c>
      <c r="DU228" s="51" t="str">
        <f t="shared" ca="1" si="458"/>
        <v>Slope</v>
      </c>
      <c r="DV228" s="51" t="str">
        <f t="shared" ca="1" si="459"/>
        <v>Slope</v>
      </c>
      <c r="DW228" s="51" t="str">
        <f t="shared" ca="1" si="460"/>
        <v>Slope</v>
      </c>
      <c r="DX228" s="51" t="str">
        <f t="shared" ca="1" si="461"/>
        <v>Slope</v>
      </c>
      <c r="DY228" s="51" t="str">
        <f t="shared" ca="1" si="462"/>
        <v>Slope</v>
      </c>
      <c r="DZ228" s="51" t="str">
        <f t="shared" ca="1" si="463"/>
        <v>Slope</v>
      </c>
      <c r="EA228" s="51" t="str">
        <f t="shared" ca="1" si="464"/>
        <v>Slope</v>
      </c>
      <c r="EB228" s="51" t="str">
        <f t="shared" ca="1" si="465"/>
        <v>Slope</v>
      </c>
      <c r="EC228" s="51" t="str">
        <f t="shared" ca="1" si="466"/>
        <v>Slope</v>
      </c>
      <c r="EE228" s="52">
        <f t="shared" ca="1" si="467"/>
        <v>0.82134720152133189</v>
      </c>
      <c r="EF228" s="52">
        <f t="shared" ca="1" si="468"/>
        <v>0.8472456515642941</v>
      </c>
      <c r="EG228" s="52">
        <f t="shared" ca="1" si="469"/>
        <v>0.87801151874424477</v>
      </c>
      <c r="EH228" s="52">
        <f t="shared" ca="1" si="470"/>
        <v>0.9198970881842955</v>
      </c>
      <c r="EI228" s="52">
        <f t="shared" ca="1" si="471"/>
        <v>0.96802723154299819</v>
      </c>
      <c r="EJ228" s="52">
        <f t="shared" ca="1" si="472"/>
        <v>0.98202400795339928</v>
      </c>
      <c r="EK228" s="52">
        <f t="shared" ca="1" si="473"/>
        <v>0.92821180061472863</v>
      </c>
      <c r="EL228" s="52">
        <f t="shared" ca="1" si="474"/>
        <v>0.87583142626735822</v>
      </c>
      <c r="EM228" s="52">
        <f t="shared" ca="1" si="475"/>
        <v>0.82041863725676523</v>
      </c>
      <c r="EN228" s="52">
        <f t="shared" ca="1" si="476"/>
        <v>0.76747787830515601</v>
      </c>
      <c r="EO228" s="52">
        <f t="shared" ca="1" si="477"/>
        <v>0.72057650807169027</v>
      </c>
      <c r="EP228" s="52">
        <f t="shared" ca="1" si="478"/>
        <v>0.67844569989095149</v>
      </c>
      <c r="EQ228" s="52">
        <f t="shared" ca="1" si="479"/>
        <v>0.64150925504469913</v>
      </c>
      <c r="ER228" s="52">
        <f t="shared" ca="1" si="480"/>
        <v>0.61230996151550499</v>
      </c>
      <c r="ES228" s="52">
        <f t="shared" ca="1" si="481"/>
        <v>0.58936210407370382</v>
      </c>
      <c r="ET228" s="52">
        <f t="shared" ca="1" si="482"/>
        <v>0.57150099618366024</v>
      </c>
      <c r="EU228" s="52">
        <f t="shared" ca="1" si="483"/>
        <v>0.5641999874492889</v>
      </c>
      <c r="EV228" s="52">
        <f t="shared" ca="1" si="484"/>
        <v>0.55052540934560124</v>
      </c>
      <c r="EW228" s="52">
        <f t="shared" ca="1" si="485"/>
        <v>0.5319498351192844</v>
      </c>
      <c r="EX228" s="52">
        <f t="shared" ca="1" si="486"/>
        <v>0.51814932129381497</v>
      </c>
      <c r="EY228" s="52">
        <f t="shared" ca="1" si="487"/>
        <v>0.54386746914522155</v>
      </c>
      <c r="EZ228" s="52">
        <f t="shared" ca="1" si="488"/>
        <v>0.56396474902133154</v>
      </c>
      <c r="FA228" s="52">
        <f t="shared" ca="1" si="489"/>
        <v>0.56764892186374294</v>
      </c>
      <c r="FB228" s="52">
        <f t="shared" ca="1" si="490"/>
        <v>0.55478091249127859</v>
      </c>
      <c r="FC228" s="52">
        <f t="shared" ca="1" si="491"/>
        <v>0.53316774292464064</v>
      </c>
      <c r="FD228" s="52">
        <f t="shared" ca="1" si="492"/>
        <v>0.51789790586784334</v>
      </c>
      <c r="FE228" s="52">
        <f t="shared" ca="1" si="493"/>
        <v>0.52048948348174995</v>
      </c>
      <c r="FF228" s="52">
        <f t="shared" ca="1" si="494"/>
        <v>0.54993968907208557</v>
      </c>
      <c r="FG228" s="52">
        <f t="shared" ca="1" si="495"/>
        <v>0.60270586692042749</v>
      </c>
      <c r="FH228" s="52">
        <f t="shared" ca="1" si="496"/>
        <v>0.67678953601653891</v>
      </c>
      <c r="FI228" s="52">
        <f t="shared" ca="1" si="497"/>
        <v>0.76508168345503136</v>
      </c>
      <c r="FK228" s="52">
        <f t="shared" ca="1" si="498"/>
        <v>0.98202400795339928</v>
      </c>
      <c r="FL228" s="59">
        <f t="shared" ca="1" si="499"/>
        <v>5</v>
      </c>
      <c r="FM228" s="59" t="str">
        <f t="shared" ca="1" si="500"/>
        <v>Slope</v>
      </c>
      <c r="FN228" s="52">
        <f t="shared" ca="1" si="501"/>
        <v>0.8666666666666667</v>
      </c>
      <c r="FP228" s="52">
        <f t="shared" ca="1" si="502"/>
        <v>0.60711573384044393</v>
      </c>
      <c r="FQ228" s="52">
        <f t="shared" ca="1" si="503"/>
        <v>0.61574855052143129</v>
      </c>
      <c r="FR228" s="52">
        <f t="shared" ca="1" si="504"/>
        <v>0.61489272847030374</v>
      </c>
      <c r="FS228" s="52">
        <f t="shared" ca="1" si="505"/>
        <v>0.61774347383920958</v>
      </c>
      <c r="FT228" s="52">
        <f t="shared" ca="1" si="506"/>
        <v>0.622675743847666</v>
      </c>
      <c r="FU228" s="52">
        <f t="shared" ca="1" si="507"/>
        <v>0.61623022487335533</v>
      </c>
      <c r="FV228" s="52">
        <f t="shared" ca="1" si="508"/>
        <v>0.5871817113160207</v>
      </c>
      <c r="FW228" s="52">
        <f t="shared" ca="1" si="509"/>
        <v>0.55861047542245279</v>
      </c>
      <c r="FX228" s="52">
        <f t="shared" ca="1" si="510"/>
        <v>0.52902843464114391</v>
      </c>
      <c r="FY228" s="52">
        <f t="shared" ca="1" si="511"/>
        <v>0.50027040387949651</v>
      </c>
      <c r="FZ228" s="52">
        <f t="shared" ca="1" si="512"/>
        <v>0.47352550269056337</v>
      </c>
      <c r="GA228" s="52">
        <f t="shared" ca="1" si="513"/>
        <v>0.44837078885253939</v>
      </c>
      <c r="GB228" s="52">
        <f t="shared" ca="1" si="514"/>
        <v>0.42494752945934411</v>
      </c>
      <c r="GC228" s="52">
        <f t="shared" ca="1" si="515"/>
        <v>0.40410332050516828</v>
      </c>
      <c r="GD228" s="52">
        <f t="shared" ca="1" si="516"/>
        <v>0.38534292358012345</v>
      </c>
      <c r="GE228" s="52">
        <f t="shared" ca="1" si="517"/>
        <v>0.36827810983899784</v>
      </c>
      <c r="GF228" s="52">
        <f t="shared" ca="1" si="518"/>
        <v>0.35473332914976297</v>
      </c>
      <c r="GG228" s="52">
        <f t="shared" ca="1" si="519"/>
        <v>0.33906402533742264</v>
      </c>
      <c r="GH228" s="52">
        <f t="shared" ca="1" si="520"/>
        <v>0.32176105615087258</v>
      </c>
      <c r="GI228" s="52">
        <f t="shared" ca="1" si="521"/>
        <v>0.30604977376460496</v>
      </c>
      <c r="GJ228" s="52">
        <f t="shared" ca="1" si="522"/>
        <v>0.30351137860396271</v>
      </c>
      <c r="GK228" s="52">
        <f t="shared" ca="1" si="523"/>
        <v>0.2990993607848883</v>
      </c>
      <c r="GL228" s="52">
        <f t="shared" ca="1" si="524"/>
        <v>0.28921630728791431</v>
      </c>
      <c r="GM228" s="52">
        <f t="shared" ca="1" si="525"/>
        <v>0.2738158597193151</v>
      </c>
      <c r="GN228" s="52">
        <f t="shared" ca="1" si="526"/>
        <v>0.25550035875265797</v>
      </c>
      <c r="GO228" s="52">
        <f t="shared" ca="1" si="527"/>
        <v>0.23929930195594776</v>
      </c>
      <c r="GP228" s="52">
        <f t="shared" ca="1" si="528"/>
        <v>0.22905205004947216</v>
      </c>
      <c r="GQ228" s="52">
        <f t="shared" ca="1" si="529"/>
        <v>0.22775767413513962</v>
      </c>
      <c r="GR228" s="52">
        <f t="shared" ca="1" si="530"/>
        <v>0.23423528897347581</v>
      </c>
      <c r="GS228" s="52">
        <f t="shared" ca="1" si="531"/>
        <v>0.24781873422773518</v>
      </c>
      <c r="GT228" s="52">
        <f t="shared" ca="1" si="532"/>
        <v>0.26613833892945488</v>
      </c>
      <c r="GV228" s="52">
        <f t="shared" ca="1" si="533"/>
        <v>0.622675743847666</v>
      </c>
      <c r="GW228" s="59">
        <f t="shared" ca="1" si="534"/>
        <v>4</v>
      </c>
      <c r="GX228" s="52">
        <f t="shared" ca="1" si="535"/>
        <v>0.96802723154299819</v>
      </c>
      <c r="GY228" s="52" t="str">
        <f t="shared" ca="1" si="536"/>
        <v>Slope</v>
      </c>
      <c r="GZ228" s="52">
        <f t="shared" ca="1" si="537"/>
        <v>0.9</v>
      </c>
      <c r="HB228" s="58">
        <f t="shared" si="538"/>
        <v>4.0450640022754707E-3</v>
      </c>
      <c r="HC228" s="58"/>
      <c r="HE228" s="52">
        <f t="shared" si="539"/>
        <v>0.97997693318873647</v>
      </c>
      <c r="HF228" s="52">
        <f t="shared" si="540"/>
        <v>0</v>
      </c>
      <c r="HH228" s="52">
        <f t="shared" ca="1" si="541"/>
        <v>0.96802723154299819</v>
      </c>
      <c r="HI228" s="52" t="str">
        <f t="shared" ca="1" si="542"/>
        <v>Slope</v>
      </c>
      <c r="HJ228" s="59">
        <f t="shared" ca="1" si="543"/>
        <v>2</v>
      </c>
      <c r="HK228" s="52">
        <f t="shared" ca="1" si="544"/>
        <v>0.9</v>
      </c>
      <c r="HL228" s="52">
        <f t="shared" si="545"/>
        <v>0</v>
      </c>
      <c r="HM228" s="52">
        <f t="shared" si="546"/>
        <v>20</v>
      </c>
      <c r="HN228" s="52">
        <f t="shared" si="547"/>
        <v>-20</v>
      </c>
      <c r="HP228" s="52">
        <f t="shared" si="550"/>
        <v>8.5362408310175148E-4</v>
      </c>
      <c r="HR228" s="52">
        <f t="shared" si="548"/>
        <v>9.9880286319609961E-5</v>
      </c>
      <c r="HS228">
        <f t="shared" si="549"/>
        <v>1.1531521996007016E-3</v>
      </c>
    </row>
    <row r="229" spans="1:227" x14ac:dyDescent="0.2">
      <c r="A229" s="45">
        <v>191</v>
      </c>
      <c r="B229" s="35">
        <f t="shared" si="391"/>
        <v>2.1990740740740672E-2</v>
      </c>
      <c r="C229" s="28">
        <v>-0.40450640022754702</v>
      </c>
      <c r="D229" s="95">
        <v>0</v>
      </c>
      <c r="E229" s="95">
        <v>999999</v>
      </c>
      <c r="F229" s="37">
        <f t="shared" si="551"/>
        <v>166666.5</v>
      </c>
      <c r="G229" s="38">
        <f t="shared" si="554"/>
        <v>0</v>
      </c>
      <c r="H229" s="102">
        <v>20</v>
      </c>
      <c r="I229" s="102">
        <v>2000</v>
      </c>
      <c r="J229" s="28">
        <v>9.5144109800457996E-2</v>
      </c>
      <c r="K229" s="126">
        <f t="shared" si="555"/>
        <v>9.5144109800457996E-4</v>
      </c>
      <c r="L229" s="30">
        <f t="shared" si="552"/>
        <v>9.5144109800457996E-4</v>
      </c>
      <c r="M229" s="101">
        <f t="shared" si="553"/>
        <v>-0.40450640022754702</v>
      </c>
      <c r="N229" s="103">
        <f t="shared" si="392"/>
        <v>2.498252550140025E-4</v>
      </c>
      <c r="AD229" s="52">
        <f t="shared" ca="1" si="393"/>
        <v>0.78027973893798286</v>
      </c>
      <c r="AE229" s="52">
        <f t="shared" ca="1" si="393"/>
        <v>0.99999999999999989</v>
      </c>
      <c r="AF229" s="52">
        <f t="shared" ca="1" si="393"/>
        <v>0.7388322146273425</v>
      </c>
      <c r="AG229" s="52">
        <f t="shared" ca="1" si="393"/>
        <v>0.27400716033680239</v>
      </c>
      <c r="AH229" s="52">
        <f t="shared" ca="1" si="394"/>
        <v>-0.17269998804478773</v>
      </c>
      <c r="AI229" s="52">
        <f t="shared" ca="1" si="394"/>
        <v>-0.42501552371606155</v>
      </c>
      <c r="AJ229" s="52">
        <f t="shared" ca="1" si="394"/>
        <v>-0.48818625047812181</v>
      </c>
      <c r="AK229" s="52">
        <f t="shared" ca="1" si="394"/>
        <v>-0.45932947586838185</v>
      </c>
      <c r="AL229" s="52">
        <f t="shared" ca="1" si="395"/>
        <v>-0.39517418056196774</v>
      </c>
      <c r="AM229" s="52">
        <f t="shared" ca="1" si="395"/>
        <v>-0.33884021194127384</v>
      </c>
      <c r="AN229" s="52">
        <f t="shared" ca="1" si="395"/>
        <v>-0.28982819165133294</v>
      </c>
      <c r="AO229" s="52">
        <f t="shared" ca="1" si="395"/>
        <v>-0.2608730728884292</v>
      </c>
      <c r="AP229" s="52">
        <f t="shared" ca="1" si="396"/>
        <v>-0.24720222368808503</v>
      </c>
      <c r="AQ229" s="52">
        <f t="shared" ca="1" si="396"/>
        <v>-0.24581267122678202</v>
      </c>
      <c r="AR229" s="52">
        <f t="shared" ca="1" si="396"/>
        <v>-0.24825880893390556</v>
      </c>
      <c r="AS229" s="52">
        <f t="shared" ca="1" si="396"/>
        <v>-0.26896509422989984</v>
      </c>
      <c r="AT229" s="52">
        <f t="shared" ca="1" si="387"/>
        <v>-0.29565452704539347</v>
      </c>
      <c r="AU229" s="52">
        <f t="shared" ca="1" si="387"/>
        <v>-0.34188388408355502</v>
      </c>
      <c r="AV229" s="52">
        <f t="shared" ca="1" si="387"/>
        <v>-0.40353867363622486</v>
      </c>
      <c r="AW229" s="52">
        <f t="shared" ca="1" si="387"/>
        <v>-0.40000058872115135</v>
      </c>
      <c r="AX229" s="52">
        <f t="shared" ca="1" si="388"/>
        <v>-0.3919976774092051</v>
      </c>
      <c r="AY229" s="52">
        <f t="shared" ca="1" si="388"/>
        <v>-0.37337298656421841</v>
      </c>
      <c r="AZ229" s="52">
        <f t="shared" ca="1" si="388"/>
        <v>-0.37339654165895469</v>
      </c>
      <c r="BA229" s="52">
        <f t="shared" ca="1" si="388"/>
        <v>-0.40965951875257739</v>
      </c>
      <c r="BB229" s="52">
        <f t="shared" ca="1" si="389"/>
        <v>-0.44838309551924255</v>
      </c>
      <c r="BC229" s="52">
        <f t="shared" ca="1" si="389"/>
        <v>-0.47826178483013548</v>
      </c>
      <c r="BD229" s="52">
        <f t="shared" ca="1" si="389"/>
        <v>-0.49900165501063659</v>
      </c>
      <c r="BE229" s="52">
        <f t="shared" ca="1" si="389"/>
        <v>-0.5072735389791927</v>
      </c>
      <c r="BF229" s="52">
        <f t="shared" ca="1" si="390"/>
        <v>-0.48845803746404043</v>
      </c>
      <c r="BG229" s="52">
        <f t="shared" ca="1" si="390"/>
        <v>-0.45317680807150329</v>
      </c>
      <c r="BH229" s="52">
        <f t="shared" ca="1" si="390"/>
        <v>-0.32375104846624558</v>
      </c>
      <c r="BJ229" s="52">
        <f t="shared" si="397"/>
        <v>4.7572054900229001E-5</v>
      </c>
      <c r="BK229" s="52">
        <f t="shared" si="398"/>
        <v>1.2206489663766399E-3</v>
      </c>
      <c r="BL229" s="52">
        <f t="shared" si="399"/>
        <v>6.1032448318832004E-5</v>
      </c>
      <c r="BM229" s="52">
        <f t="shared" si="400"/>
        <v>6.1032448318832004E-5</v>
      </c>
      <c r="BN229" s="52">
        <f t="shared" si="401"/>
        <v>0</v>
      </c>
      <c r="BO229" s="52">
        <f t="shared" si="402"/>
        <v>0</v>
      </c>
      <c r="BP229" s="52">
        <f t="shared" si="403"/>
        <v>1.0807727129978682E-3</v>
      </c>
      <c r="BQ229" s="52">
        <f t="shared" si="404"/>
        <v>0.05</v>
      </c>
      <c r="BS229" s="52">
        <f t="shared" ca="1" si="405"/>
        <v>0.15283076381761465</v>
      </c>
      <c r="BT229" s="52">
        <f t="shared" ca="1" si="406"/>
        <v>0.12206489663766401</v>
      </c>
      <c r="BU229" s="52">
        <f t="shared" ca="1" si="407"/>
        <v>8.0179327197613295E-2</v>
      </c>
      <c r="BV229" s="52">
        <f t="shared" ca="1" si="408"/>
        <v>3.2049183838910658E-2</v>
      </c>
      <c r="BW229" s="52">
        <f t="shared" ca="1" si="409"/>
        <v>-1.7899576664691927E-2</v>
      </c>
      <c r="BX229" s="52">
        <f t="shared" ca="1" si="410"/>
        <v>-7.1711784003362519E-2</v>
      </c>
      <c r="BY229" s="52">
        <f t="shared" ca="1" si="411"/>
        <v>-0.12409215835073302</v>
      </c>
      <c r="BZ229" s="52">
        <f t="shared" ca="1" si="412"/>
        <v>-0.17950494736132599</v>
      </c>
      <c r="CA229" s="52">
        <f t="shared" ca="1" si="413"/>
        <v>-0.23244570631293521</v>
      </c>
      <c r="CB229" s="52">
        <f t="shared" ca="1" si="414"/>
        <v>-0.2793470765464009</v>
      </c>
      <c r="CC229" s="52">
        <f t="shared" ca="1" si="415"/>
        <v>-0.32147788472713967</v>
      </c>
      <c r="CD229" s="52">
        <f t="shared" ca="1" si="416"/>
        <v>-0.35841432957339203</v>
      </c>
      <c r="CE229" s="52">
        <f t="shared" ca="1" si="417"/>
        <v>-0.38761362310258618</v>
      </c>
      <c r="CF229" s="52">
        <f t="shared" ca="1" si="418"/>
        <v>-0.4105614805443874</v>
      </c>
      <c r="CG229" s="52">
        <f t="shared" ca="1" si="419"/>
        <v>-0.42842258843443093</v>
      </c>
      <c r="CH229" s="52">
        <f t="shared" ca="1" si="420"/>
        <v>-0.43572359716880232</v>
      </c>
      <c r="CI229" s="52">
        <f t="shared" ca="1" si="421"/>
        <v>-0.44939817527248993</v>
      </c>
      <c r="CJ229" s="52">
        <f t="shared" ca="1" si="422"/>
        <v>-0.46797374949880682</v>
      </c>
      <c r="CK229" s="52">
        <f t="shared" ca="1" si="423"/>
        <v>-0.4817742633242762</v>
      </c>
      <c r="CL229" s="52">
        <f t="shared" ca="1" si="424"/>
        <v>-0.45605611547286962</v>
      </c>
      <c r="CM229" s="52">
        <f t="shared" ca="1" si="425"/>
        <v>-0.43595883559675963</v>
      </c>
      <c r="CN229" s="52">
        <f t="shared" ca="1" si="426"/>
        <v>-0.43227466275434823</v>
      </c>
      <c r="CO229" s="52">
        <f t="shared" ca="1" si="427"/>
        <v>-0.44514267212681252</v>
      </c>
      <c r="CP229" s="52">
        <f t="shared" ca="1" si="428"/>
        <v>-0.46675584169345047</v>
      </c>
      <c r="CQ229" s="52">
        <f t="shared" ca="1" si="429"/>
        <v>-0.48202567875024782</v>
      </c>
      <c r="CR229" s="52">
        <f t="shared" ca="1" si="430"/>
        <v>-0.47943410113634122</v>
      </c>
      <c r="CS229" s="52">
        <f t="shared" ca="1" si="431"/>
        <v>-0.44998389554600554</v>
      </c>
      <c r="CT229" s="52">
        <f t="shared" ca="1" si="432"/>
        <v>-0.39721771769766367</v>
      </c>
      <c r="CU229" s="52">
        <f t="shared" ca="1" si="433"/>
        <v>-0.32313404860155226</v>
      </c>
      <c r="CV229" s="52">
        <f t="shared" ca="1" si="434"/>
        <v>-0.23484190116305986</v>
      </c>
      <c r="CW229" s="52">
        <f t="shared" ca="1" si="435"/>
        <v>-0.13760456920511308</v>
      </c>
      <c r="CY229" s="51" t="str">
        <f t="shared" ca="1" si="436"/>
        <v>Slope</v>
      </c>
      <c r="CZ229" s="51" t="str">
        <f t="shared" ca="1" si="437"/>
        <v>Slope</v>
      </c>
      <c r="DA229" s="51" t="str">
        <f t="shared" ca="1" si="438"/>
        <v>Slope</v>
      </c>
      <c r="DB229" s="51" t="str">
        <f t="shared" ca="1" si="439"/>
        <v>Slope</v>
      </c>
      <c r="DC229" s="51" t="str">
        <f t="shared" ca="1" si="440"/>
        <v>Slope</v>
      </c>
      <c r="DD229" s="51" t="str">
        <f t="shared" ca="1" si="441"/>
        <v>Slope</v>
      </c>
      <c r="DE229" s="51" t="str">
        <f t="shared" ca="1" si="442"/>
        <v>Slope</v>
      </c>
      <c r="DF229" s="51" t="str">
        <f t="shared" ca="1" si="443"/>
        <v>Slope</v>
      </c>
      <c r="DG229" s="51" t="str">
        <f t="shared" ca="1" si="444"/>
        <v>Slope</v>
      </c>
      <c r="DH229" s="51" t="str">
        <f t="shared" ca="1" si="445"/>
        <v>Slope</v>
      </c>
      <c r="DI229" s="51" t="str">
        <f t="shared" ca="1" si="446"/>
        <v>Slope</v>
      </c>
      <c r="DJ229" s="51" t="str">
        <f t="shared" ca="1" si="447"/>
        <v>Slope</v>
      </c>
      <c r="DK229" s="51" t="str">
        <f t="shared" ca="1" si="448"/>
        <v>Slope</v>
      </c>
      <c r="DL229" s="51" t="str">
        <f t="shared" ca="1" si="449"/>
        <v>Slope</v>
      </c>
      <c r="DM229" s="51" t="str">
        <f t="shared" ca="1" si="450"/>
        <v>Slope</v>
      </c>
      <c r="DN229" s="51" t="str">
        <f t="shared" ca="1" si="451"/>
        <v>Slope</v>
      </c>
      <c r="DO229" s="51" t="str">
        <f t="shared" ca="1" si="452"/>
        <v>Slope</v>
      </c>
      <c r="DP229" s="51" t="str">
        <f t="shared" ca="1" si="453"/>
        <v>Slope</v>
      </c>
      <c r="DQ229" s="51" t="str">
        <f t="shared" ca="1" si="454"/>
        <v>Slope</v>
      </c>
      <c r="DR229" s="51" t="str">
        <f t="shared" ca="1" si="455"/>
        <v>Slope</v>
      </c>
      <c r="DS229" s="51" t="str">
        <f t="shared" ca="1" si="456"/>
        <v>Slope</v>
      </c>
      <c r="DT229" s="51" t="str">
        <f t="shared" ca="1" si="457"/>
        <v>Slope</v>
      </c>
      <c r="DU229" s="51" t="str">
        <f t="shared" ca="1" si="458"/>
        <v>Slope</v>
      </c>
      <c r="DV229" s="51" t="str">
        <f t="shared" ca="1" si="459"/>
        <v>Slope</v>
      </c>
      <c r="DW229" s="51" t="str">
        <f t="shared" ca="1" si="460"/>
        <v>Slope</v>
      </c>
      <c r="DX229" s="51" t="str">
        <f t="shared" ca="1" si="461"/>
        <v>Slope</v>
      </c>
      <c r="DY229" s="51" t="str">
        <f t="shared" ca="1" si="462"/>
        <v>Slope</v>
      </c>
      <c r="DZ229" s="51" t="str">
        <f t="shared" ca="1" si="463"/>
        <v>Slope</v>
      </c>
      <c r="EA229" s="51" t="str">
        <f t="shared" ca="1" si="464"/>
        <v>Slope</v>
      </c>
      <c r="EB229" s="51" t="str">
        <f t="shared" ca="1" si="465"/>
        <v>Slope</v>
      </c>
      <c r="EC229" s="51" t="str">
        <f t="shared" ca="1" si="466"/>
        <v>Slope</v>
      </c>
      <c r="EE229" s="52">
        <f t="shared" ca="1" si="467"/>
        <v>0.84723026863070416</v>
      </c>
      <c r="EF229" s="52">
        <f t="shared" ca="1" si="468"/>
        <v>0.87799613581065483</v>
      </c>
      <c r="EG229" s="52">
        <f t="shared" ca="1" si="469"/>
        <v>0.91988170525070556</v>
      </c>
      <c r="EH229" s="52">
        <f t="shared" ca="1" si="470"/>
        <v>0.96801184860940814</v>
      </c>
      <c r="EI229" s="52">
        <f t="shared" ca="1" si="471"/>
        <v>0.98203939088698922</v>
      </c>
      <c r="EJ229" s="52">
        <f t="shared" ca="1" si="472"/>
        <v>0.92822718354831868</v>
      </c>
      <c r="EK229" s="52">
        <f t="shared" ca="1" si="473"/>
        <v>0.87584680920094815</v>
      </c>
      <c r="EL229" s="52">
        <f t="shared" ca="1" si="474"/>
        <v>0.82043402019035516</v>
      </c>
      <c r="EM229" s="52">
        <f t="shared" ca="1" si="475"/>
        <v>0.76749326123874595</v>
      </c>
      <c r="EN229" s="52">
        <f t="shared" ca="1" si="476"/>
        <v>0.72059189100528021</v>
      </c>
      <c r="EO229" s="52">
        <f t="shared" ca="1" si="477"/>
        <v>0.67846108282454143</v>
      </c>
      <c r="EP229" s="52">
        <f t="shared" ca="1" si="478"/>
        <v>0.64152463797828907</v>
      </c>
      <c r="EQ229" s="52">
        <f t="shared" ca="1" si="479"/>
        <v>0.61232534444909503</v>
      </c>
      <c r="ER229" s="52">
        <f t="shared" ca="1" si="480"/>
        <v>0.58937748700729375</v>
      </c>
      <c r="ES229" s="52">
        <f t="shared" ca="1" si="481"/>
        <v>0.57151637911725017</v>
      </c>
      <c r="ET229" s="52">
        <f t="shared" ca="1" si="482"/>
        <v>0.56421537038287883</v>
      </c>
      <c r="EU229" s="52">
        <f t="shared" ca="1" si="483"/>
        <v>0.55054079227919117</v>
      </c>
      <c r="EV229" s="52">
        <f t="shared" ca="1" si="484"/>
        <v>0.53196521805287433</v>
      </c>
      <c r="EW229" s="52">
        <f t="shared" ca="1" si="485"/>
        <v>0.5181647042274049</v>
      </c>
      <c r="EX229" s="52">
        <f t="shared" ca="1" si="486"/>
        <v>0.54388285207881149</v>
      </c>
      <c r="EY229" s="52">
        <f t="shared" ca="1" si="487"/>
        <v>0.56398013195492158</v>
      </c>
      <c r="EZ229" s="52">
        <f t="shared" ca="1" si="488"/>
        <v>0.56766430479733287</v>
      </c>
      <c r="FA229" s="52">
        <f t="shared" ca="1" si="489"/>
        <v>0.55479629542486864</v>
      </c>
      <c r="FB229" s="52">
        <f t="shared" ca="1" si="490"/>
        <v>0.53318312585823069</v>
      </c>
      <c r="FC229" s="52">
        <f t="shared" ca="1" si="491"/>
        <v>0.51791328880143328</v>
      </c>
      <c r="FD229" s="52">
        <f t="shared" ca="1" si="492"/>
        <v>0.52050486641534</v>
      </c>
      <c r="FE229" s="52">
        <f t="shared" ca="1" si="493"/>
        <v>0.54995507200567562</v>
      </c>
      <c r="FF229" s="52">
        <f t="shared" ca="1" si="494"/>
        <v>0.60272124985401754</v>
      </c>
      <c r="FG229" s="52">
        <f t="shared" ca="1" si="495"/>
        <v>0.67680491895012884</v>
      </c>
      <c r="FH229" s="52">
        <f t="shared" ca="1" si="496"/>
        <v>0.76509706638862129</v>
      </c>
      <c r="FI229" s="52">
        <f t="shared" ca="1" si="497"/>
        <v>0.86233439834656811</v>
      </c>
      <c r="FK229" s="52">
        <f t="shared" ca="1" si="498"/>
        <v>0.98203939088698922</v>
      </c>
      <c r="FL229" s="59">
        <f t="shared" ca="1" si="499"/>
        <v>4</v>
      </c>
      <c r="FM229" s="59" t="str">
        <f t="shared" ca="1" si="500"/>
        <v>Slope</v>
      </c>
      <c r="FN229" s="52">
        <f t="shared" ca="1" si="501"/>
        <v>0.9</v>
      </c>
      <c r="FP229" s="52">
        <f t="shared" ca="1" si="502"/>
        <v>0.61574342287690143</v>
      </c>
      <c r="FQ229" s="52">
        <f t="shared" ca="1" si="503"/>
        <v>0.62599871193688483</v>
      </c>
      <c r="FR229" s="52">
        <f t="shared" ca="1" si="504"/>
        <v>0.62884945730579067</v>
      </c>
      <c r="FS229" s="52">
        <f t="shared" ca="1" si="505"/>
        <v>0.6337817273142472</v>
      </c>
      <c r="FT229" s="52">
        <f t="shared" ca="1" si="506"/>
        <v>0.62734646362899638</v>
      </c>
      <c r="FU229" s="52">
        <f t="shared" ca="1" si="507"/>
        <v>0.59829795007166175</v>
      </c>
      <c r="FV229" s="52">
        <f t="shared" ca="1" si="508"/>
        <v>0.56972671417809384</v>
      </c>
      <c r="FW229" s="52">
        <f t="shared" ca="1" si="509"/>
        <v>0.54014467339678496</v>
      </c>
      <c r="FX229" s="52">
        <f t="shared" ca="1" si="510"/>
        <v>0.51138664263513745</v>
      </c>
      <c r="FY229" s="52">
        <f t="shared" ca="1" si="511"/>
        <v>0.48464174144620453</v>
      </c>
      <c r="FZ229" s="52">
        <f t="shared" ca="1" si="512"/>
        <v>0.45948702760818044</v>
      </c>
      <c r="GA229" s="52">
        <f t="shared" ca="1" si="513"/>
        <v>0.43606376821498527</v>
      </c>
      <c r="GB229" s="52">
        <f t="shared" ca="1" si="514"/>
        <v>0.41521955926080945</v>
      </c>
      <c r="GC229" s="52">
        <f t="shared" ca="1" si="515"/>
        <v>0.39645916233576456</v>
      </c>
      <c r="GD229" s="52">
        <f t="shared" ca="1" si="516"/>
        <v>0.37939434859463894</v>
      </c>
      <c r="GE229" s="52">
        <f t="shared" ca="1" si="517"/>
        <v>0.36584956790540402</v>
      </c>
      <c r="GF229" s="52">
        <f t="shared" ca="1" si="518"/>
        <v>0.35018026409306369</v>
      </c>
      <c r="GG229" s="52">
        <f t="shared" ca="1" si="519"/>
        <v>0.33287729490651363</v>
      </c>
      <c r="GH229" s="52">
        <f t="shared" ca="1" si="520"/>
        <v>0.31716601252024607</v>
      </c>
      <c r="GI229" s="52">
        <f t="shared" ca="1" si="521"/>
        <v>0.31462761735960382</v>
      </c>
      <c r="GJ229" s="52">
        <f t="shared" ca="1" si="522"/>
        <v>0.31021559954052941</v>
      </c>
      <c r="GK229" s="52">
        <f t="shared" ca="1" si="523"/>
        <v>0.30033254604355542</v>
      </c>
      <c r="GL229" s="52">
        <f t="shared" ca="1" si="524"/>
        <v>0.28493209847495621</v>
      </c>
      <c r="GM229" s="52">
        <f t="shared" ca="1" si="525"/>
        <v>0.26661659750829914</v>
      </c>
      <c r="GN229" s="52">
        <f t="shared" ca="1" si="526"/>
        <v>0.25041554071158884</v>
      </c>
      <c r="GO229" s="52">
        <f t="shared" ca="1" si="527"/>
        <v>0.24016828880511332</v>
      </c>
      <c r="GP229" s="52">
        <f t="shared" ca="1" si="528"/>
        <v>0.23887391289078075</v>
      </c>
      <c r="GQ229" s="52">
        <f t="shared" ca="1" si="529"/>
        <v>0.24535152772911692</v>
      </c>
      <c r="GR229" s="52">
        <f t="shared" ca="1" si="530"/>
        <v>0.25893497298337625</v>
      </c>
      <c r="GS229" s="52">
        <f t="shared" ca="1" si="531"/>
        <v>0.27725457768509593</v>
      </c>
      <c r="GT229" s="52">
        <f t="shared" ca="1" si="532"/>
        <v>0.29855591055996716</v>
      </c>
      <c r="GV229" s="52">
        <f t="shared" ca="1" si="533"/>
        <v>0.6337817273142472</v>
      </c>
      <c r="GW229" s="59">
        <f t="shared" ca="1" si="534"/>
        <v>3</v>
      </c>
      <c r="GX229" s="52">
        <f t="shared" ca="1" si="535"/>
        <v>0.96801184860940814</v>
      </c>
      <c r="GY229" s="52" t="str">
        <f t="shared" ca="1" si="536"/>
        <v>Slope</v>
      </c>
      <c r="GZ229" s="52">
        <f t="shared" ca="1" si="537"/>
        <v>0.93333333333333335</v>
      </c>
      <c r="HB229" s="58">
        <f t="shared" si="538"/>
        <v>9.5144109800457996E-4</v>
      </c>
      <c r="HC229" s="58"/>
      <c r="HE229" s="52">
        <f t="shared" si="539"/>
        <v>0.99529036656487735</v>
      </c>
      <c r="HF229" s="52">
        <f t="shared" si="540"/>
        <v>0</v>
      </c>
      <c r="HH229" s="52">
        <f t="shared" ca="1" si="541"/>
        <v>0.96801184860940814</v>
      </c>
      <c r="HI229" s="52" t="str">
        <f t="shared" ca="1" si="542"/>
        <v>Slope</v>
      </c>
      <c r="HJ229" s="59">
        <f t="shared" ca="1" si="543"/>
        <v>2</v>
      </c>
      <c r="HK229" s="52">
        <f t="shared" ca="1" si="544"/>
        <v>0.93333333333333335</v>
      </c>
      <c r="HL229" s="52">
        <f t="shared" si="545"/>
        <v>0</v>
      </c>
      <c r="HM229" s="52">
        <f t="shared" si="546"/>
        <v>20</v>
      </c>
      <c r="HN229" s="52">
        <f t="shared" si="547"/>
        <v>-20</v>
      </c>
      <c r="HP229" s="52">
        <f t="shared" si="550"/>
        <v>2.498252550140025E-4</v>
      </c>
      <c r="HR229" s="52">
        <f t="shared" si="548"/>
        <v>9.3914892967178752E-5</v>
      </c>
      <c r="HS229">
        <f t="shared" si="549"/>
        <v>1.0807727129978682E-3</v>
      </c>
    </row>
    <row r="230" spans="1:227" x14ac:dyDescent="0.2">
      <c r="A230" s="45">
        <v>192</v>
      </c>
      <c r="B230" s="35">
        <f t="shared" si="391"/>
        <v>2.2106481481481411E-2</v>
      </c>
      <c r="C230" s="28">
        <v>9.5144109800457996E-2</v>
      </c>
      <c r="D230" s="95">
        <v>0</v>
      </c>
      <c r="E230" s="95">
        <v>999999</v>
      </c>
      <c r="F230" s="37">
        <f t="shared" si="551"/>
        <v>166666.5</v>
      </c>
      <c r="G230" s="38">
        <f t="shared" si="554"/>
        <v>0</v>
      </c>
      <c r="H230" s="102">
        <v>20</v>
      </c>
      <c r="I230" s="102">
        <v>2000</v>
      </c>
      <c r="J230" s="28">
        <v>0.82704752683639504</v>
      </c>
      <c r="K230" s="126">
        <f t="shared" si="555"/>
        <v>8.2704752683639502E-3</v>
      </c>
      <c r="L230" s="30">
        <f t="shared" si="552"/>
        <v>8.2704752683639502E-3</v>
      </c>
      <c r="M230" s="101">
        <f t="shared" si="553"/>
        <v>9.5144109800457996E-2</v>
      </c>
      <c r="N230" s="103">
        <f t="shared" si="392"/>
        <v>3.6595170851796852E-4</v>
      </c>
      <c r="AD230" s="52">
        <f t="shared" ca="1" si="393"/>
        <v>0.73883221462734261</v>
      </c>
      <c r="AE230" s="52">
        <f t="shared" ca="1" si="393"/>
        <v>0.99999999999999989</v>
      </c>
      <c r="AF230" s="52">
        <f t="shared" ca="1" si="393"/>
        <v>0.72947216858485453</v>
      </c>
      <c r="AG230" s="52">
        <f t="shared" ca="1" si="393"/>
        <v>0.30729271223083837</v>
      </c>
      <c r="AH230" s="52">
        <f t="shared" ca="1" si="394"/>
        <v>-5.4075082026116862E-2</v>
      </c>
      <c r="AI230" s="52">
        <f t="shared" ca="1" si="394"/>
        <v>-0.26671027646256351</v>
      </c>
      <c r="AJ230" s="52">
        <f t="shared" ca="1" si="394"/>
        <v>-0.3275871767383291</v>
      </c>
      <c r="AK230" s="52">
        <f t="shared" ca="1" si="394"/>
        <v>-0.31925328467627739</v>
      </c>
      <c r="AL230" s="52">
        <f t="shared" ca="1" si="395"/>
        <v>-0.27855332919319492</v>
      </c>
      <c r="AM230" s="52">
        <f t="shared" ca="1" si="395"/>
        <v>-0.23473397712245814</v>
      </c>
      <c r="AN230" s="52">
        <f t="shared" ca="1" si="395"/>
        <v>-0.19495908191421787</v>
      </c>
      <c r="AO230" s="52">
        <f t="shared" ca="1" si="395"/>
        <v>-0.17693179160325792</v>
      </c>
      <c r="AP230" s="52">
        <f t="shared" ca="1" si="396"/>
        <v>-0.16976023404314455</v>
      </c>
      <c r="AQ230" s="52">
        <f t="shared" ca="1" si="396"/>
        <v>-0.17227135828550483</v>
      </c>
      <c r="AR230" s="52">
        <f t="shared" ca="1" si="396"/>
        <v>-0.18690335708998329</v>
      </c>
      <c r="AS230" s="52">
        <f t="shared" ca="1" si="396"/>
        <v>-0.19348036855207862</v>
      </c>
      <c r="AT230" s="52">
        <f t="shared" ca="1" si="387"/>
        <v>-0.20780734167572798</v>
      </c>
      <c r="AU230" s="52">
        <f t="shared" ca="1" si="387"/>
        <v>-0.25755203319788272</v>
      </c>
      <c r="AV230" s="52">
        <f t="shared" ca="1" si="387"/>
        <v>-0.27416951298154907</v>
      </c>
      <c r="AW230" s="52">
        <f t="shared" ref="AW230:AZ293" ca="1" si="556">CORREL( $K230:$K260, OFFSET( $M230:$M260, AW$5, 0 ) )</f>
        <v>-0.27972252342399068</v>
      </c>
      <c r="AX230" s="52">
        <f t="shared" ca="1" si="388"/>
        <v>-0.27669808036941962</v>
      </c>
      <c r="AY230" s="52">
        <f t="shared" ca="1" si="388"/>
        <v>-0.27136431953033335</v>
      </c>
      <c r="AZ230" s="52">
        <f t="shared" ca="1" si="388"/>
        <v>-0.29758944181598468</v>
      </c>
      <c r="BA230" s="52">
        <f t="shared" ref="BA230:BD293" ca="1" si="557">CORREL( $K230:$K260, OFFSET( $M230:$M260, BA$5, 0 ) )</f>
        <v>-0.33350831472325648</v>
      </c>
      <c r="BB230" s="52">
        <f t="shared" ca="1" si="389"/>
        <v>-0.37073711671771215</v>
      </c>
      <c r="BC230" s="52">
        <f t="shared" ca="1" si="389"/>
        <v>-0.39296104847751662</v>
      </c>
      <c r="BD230" s="52">
        <f t="shared" ca="1" si="389"/>
        <v>-0.41181883967826172</v>
      </c>
      <c r="BE230" s="52">
        <f t="shared" ref="BE230:BH293" ca="1" si="558">CORREL( $K230:$K260, OFFSET( $M230:$M260, BE$5, 0 ) )</f>
        <v>-0.42236503203202286</v>
      </c>
      <c r="BF230" s="52">
        <f t="shared" ca="1" si="390"/>
        <v>-0.41011305429378964</v>
      </c>
      <c r="BG230" s="52">
        <f t="shared" ca="1" si="390"/>
        <v>-0.38106850070855047</v>
      </c>
      <c r="BH230" s="52">
        <f t="shared" ca="1" si="390"/>
        <v>-0.23650965239420185</v>
      </c>
      <c r="BJ230" s="52">
        <f t="shared" si="397"/>
        <v>4.1352376341819753E-4</v>
      </c>
      <c r="BK230" s="52">
        <f t="shared" si="398"/>
        <v>8.017932719761331E-4</v>
      </c>
      <c r="BL230" s="52">
        <f t="shared" si="399"/>
        <v>4.0089663598806658E-5</v>
      </c>
      <c r="BM230" s="52">
        <f t="shared" si="400"/>
        <v>4.0089663598806658E-5</v>
      </c>
      <c r="BN230" s="52">
        <f t="shared" si="401"/>
        <v>0</v>
      </c>
      <c r="BO230" s="52">
        <f t="shared" si="402"/>
        <v>0</v>
      </c>
      <c r="BP230" s="52">
        <f t="shared" si="403"/>
        <v>1.0457562121036921E-3</v>
      </c>
      <c r="BQ230" s="52">
        <f t="shared" si="404"/>
        <v>0.05</v>
      </c>
      <c r="BS230" s="52">
        <f t="shared" ca="1" si="405"/>
        <v>0.12206489663766401</v>
      </c>
      <c r="BT230" s="52">
        <f t="shared" ca="1" si="406"/>
        <v>8.0179327197613295E-2</v>
      </c>
      <c r="BU230" s="52">
        <f t="shared" ca="1" si="407"/>
        <v>3.2049183838910658E-2</v>
      </c>
      <c r="BV230" s="52">
        <f t="shared" ca="1" si="408"/>
        <v>-1.7899576664691927E-2</v>
      </c>
      <c r="BW230" s="52">
        <f t="shared" ca="1" si="409"/>
        <v>-7.1711784003362519E-2</v>
      </c>
      <c r="BX230" s="52">
        <f t="shared" ca="1" si="410"/>
        <v>-0.12409215835073302</v>
      </c>
      <c r="BY230" s="52">
        <f t="shared" ca="1" si="411"/>
        <v>-0.17950494736132599</v>
      </c>
      <c r="BZ230" s="52">
        <f t="shared" ca="1" si="412"/>
        <v>-0.23244570631293521</v>
      </c>
      <c r="CA230" s="52">
        <f t="shared" ca="1" si="413"/>
        <v>-0.2793470765464009</v>
      </c>
      <c r="CB230" s="52">
        <f t="shared" ca="1" si="414"/>
        <v>-0.32147788472713967</v>
      </c>
      <c r="CC230" s="52">
        <f t="shared" ca="1" si="415"/>
        <v>-0.35841432957339203</v>
      </c>
      <c r="CD230" s="52">
        <f t="shared" ca="1" si="416"/>
        <v>-0.38761362310258618</v>
      </c>
      <c r="CE230" s="52">
        <f t="shared" ca="1" si="417"/>
        <v>-0.4105614805443874</v>
      </c>
      <c r="CF230" s="52">
        <f t="shared" ca="1" si="418"/>
        <v>-0.42842258843443093</v>
      </c>
      <c r="CG230" s="52">
        <f t="shared" ca="1" si="419"/>
        <v>-0.43572359716880232</v>
      </c>
      <c r="CH230" s="52">
        <f t="shared" ca="1" si="420"/>
        <v>-0.44939817527248993</v>
      </c>
      <c r="CI230" s="52">
        <f t="shared" ca="1" si="421"/>
        <v>-0.46797374949880682</v>
      </c>
      <c r="CJ230" s="52">
        <f t="shared" ca="1" si="422"/>
        <v>-0.4817742633242762</v>
      </c>
      <c r="CK230" s="52">
        <f t="shared" ca="1" si="423"/>
        <v>-0.45605611547286962</v>
      </c>
      <c r="CL230" s="52">
        <f t="shared" ca="1" si="424"/>
        <v>-0.43595883559675963</v>
      </c>
      <c r="CM230" s="52">
        <f t="shared" ca="1" si="425"/>
        <v>-0.43227466275434823</v>
      </c>
      <c r="CN230" s="52">
        <f t="shared" ca="1" si="426"/>
        <v>-0.44514267212681252</v>
      </c>
      <c r="CO230" s="52">
        <f t="shared" ca="1" si="427"/>
        <v>-0.46675584169345047</v>
      </c>
      <c r="CP230" s="52">
        <f t="shared" ca="1" si="428"/>
        <v>-0.48202567875024782</v>
      </c>
      <c r="CQ230" s="52">
        <f t="shared" ca="1" si="429"/>
        <v>-0.47943410113634122</v>
      </c>
      <c r="CR230" s="52">
        <f t="shared" ca="1" si="430"/>
        <v>-0.44998389554600554</v>
      </c>
      <c r="CS230" s="52">
        <f t="shared" ca="1" si="431"/>
        <v>-0.39721771769766367</v>
      </c>
      <c r="CT230" s="52">
        <f t="shared" ca="1" si="432"/>
        <v>-0.32313404860155226</v>
      </c>
      <c r="CU230" s="52">
        <f t="shared" ca="1" si="433"/>
        <v>-0.23484190116305986</v>
      </c>
      <c r="CV230" s="52">
        <f t="shared" ca="1" si="434"/>
        <v>-0.13760456920511308</v>
      </c>
      <c r="CW230" s="52">
        <f t="shared" ca="1" si="435"/>
        <v>-4.7530827728370507E-2</v>
      </c>
      <c r="CY230" s="51" t="str">
        <f t="shared" ca="1" si="436"/>
        <v>Slope</v>
      </c>
      <c r="CZ230" s="51" t="str">
        <f t="shared" ca="1" si="437"/>
        <v>Slope</v>
      </c>
      <c r="DA230" s="51" t="str">
        <f t="shared" ca="1" si="438"/>
        <v>Slope</v>
      </c>
      <c r="DB230" s="51" t="str">
        <f t="shared" ca="1" si="439"/>
        <v>Slope</v>
      </c>
      <c r="DC230" s="51" t="str">
        <f t="shared" ca="1" si="440"/>
        <v>Slope</v>
      </c>
      <c r="DD230" s="51" t="str">
        <f t="shared" ca="1" si="441"/>
        <v>Slope</v>
      </c>
      <c r="DE230" s="51" t="str">
        <f t="shared" ca="1" si="442"/>
        <v>Slope</v>
      </c>
      <c r="DF230" s="51" t="str">
        <f t="shared" ca="1" si="443"/>
        <v>Slope</v>
      </c>
      <c r="DG230" s="51" t="str">
        <f t="shared" ca="1" si="444"/>
        <v>Slope</v>
      </c>
      <c r="DH230" s="51" t="str">
        <f t="shared" ca="1" si="445"/>
        <v>Slope</v>
      </c>
      <c r="DI230" s="51" t="str">
        <f t="shared" ca="1" si="446"/>
        <v>Slope</v>
      </c>
      <c r="DJ230" s="51" t="str">
        <f t="shared" ca="1" si="447"/>
        <v>Slope</v>
      </c>
      <c r="DK230" s="51" t="str">
        <f t="shared" ca="1" si="448"/>
        <v>Slope</v>
      </c>
      <c r="DL230" s="51" t="str">
        <f t="shared" ca="1" si="449"/>
        <v>Slope</v>
      </c>
      <c r="DM230" s="51" t="str">
        <f t="shared" ca="1" si="450"/>
        <v>Slope</v>
      </c>
      <c r="DN230" s="51" t="str">
        <f t="shared" ca="1" si="451"/>
        <v>Slope</v>
      </c>
      <c r="DO230" s="51" t="str">
        <f t="shared" ca="1" si="452"/>
        <v>Slope</v>
      </c>
      <c r="DP230" s="51" t="str">
        <f t="shared" ca="1" si="453"/>
        <v>Slope</v>
      </c>
      <c r="DQ230" s="51" t="str">
        <f t="shared" ca="1" si="454"/>
        <v>Slope</v>
      </c>
      <c r="DR230" s="51" t="str">
        <f t="shared" ca="1" si="455"/>
        <v>Slope</v>
      </c>
      <c r="DS230" s="51" t="str">
        <f t="shared" ca="1" si="456"/>
        <v>Slope</v>
      </c>
      <c r="DT230" s="51" t="str">
        <f t="shared" ca="1" si="457"/>
        <v>Slope</v>
      </c>
      <c r="DU230" s="51" t="str">
        <f t="shared" ca="1" si="458"/>
        <v>Slope</v>
      </c>
      <c r="DV230" s="51" t="str">
        <f t="shared" ca="1" si="459"/>
        <v>Slope</v>
      </c>
      <c r="DW230" s="51" t="str">
        <f t="shared" ca="1" si="460"/>
        <v>Slope</v>
      </c>
      <c r="DX230" s="51" t="str">
        <f t="shared" ca="1" si="461"/>
        <v>Slope</v>
      </c>
      <c r="DY230" s="51" t="str">
        <f t="shared" ca="1" si="462"/>
        <v>Slope</v>
      </c>
      <c r="DZ230" s="51" t="str">
        <f t="shared" ca="1" si="463"/>
        <v>Slope</v>
      </c>
      <c r="EA230" s="51" t="str">
        <f t="shared" ca="1" si="464"/>
        <v>Slope</v>
      </c>
      <c r="EB230" s="51" t="str">
        <f t="shared" ca="1" si="465"/>
        <v>Slope</v>
      </c>
      <c r="EC230" s="51" t="str">
        <f t="shared" ca="1" si="466"/>
        <v>Slope</v>
      </c>
      <c r="EE230" s="52">
        <f t="shared" ca="1" si="467"/>
        <v>0.87797519302593474</v>
      </c>
      <c r="EF230" s="52">
        <f t="shared" ca="1" si="468"/>
        <v>0.91986076246598547</v>
      </c>
      <c r="EG230" s="52">
        <f t="shared" ca="1" si="469"/>
        <v>0.96799090582468816</v>
      </c>
      <c r="EH230" s="52">
        <f t="shared" ca="1" si="470"/>
        <v>0.98206033367170931</v>
      </c>
      <c r="EI230" s="52">
        <f t="shared" ca="1" si="471"/>
        <v>0.92824812633303866</v>
      </c>
      <c r="EJ230" s="52">
        <f t="shared" ca="1" si="472"/>
        <v>0.87586775198566813</v>
      </c>
      <c r="EK230" s="52">
        <f t="shared" ca="1" si="473"/>
        <v>0.82045496297507525</v>
      </c>
      <c r="EL230" s="52">
        <f t="shared" ca="1" si="474"/>
        <v>0.76751420402346593</v>
      </c>
      <c r="EM230" s="52">
        <f t="shared" ca="1" si="475"/>
        <v>0.7206128337900003</v>
      </c>
      <c r="EN230" s="52">
        <f t="shared" ca="1" si="476"/>
        <v>0.67848202560926152</v>
      </c>
      <c r="EO230" s="52">
        <f t="shared" ca="1" si="477"/>
        <v>0.64154558076300916</v>
      </c>
      <c r="EP230" s="52">
        <f t="shared" ca="1" si="478"/>
        <v>0.61234628723381501</v>
      </c>
      <c r="EQ230" s="52">
        <f t="shared" ca="1" si="479"/>
        <v>0.58939842979201384</v>
      </c>
      <c r="ER230" s="52">
        <f t="shared" ca="1" si="480"/>
        <v>0.57153732190197026</v>
      </c>
      <c r="ES230" s="52">
        <f t="shared" ca="1" si="481"/>
        <v>0.56423631316759892</v>
      </c>
      <c r="ET230" s="52">
        <f t="shared" ca="1" si="482"/>
        <v>0.55056173506391126</v>
      </c>
      <c r="EU230" s="52">
        <f t="shared" ca="1" si="483"/>
        <v>0.53198616083759442</v>
      </c>
      <c r="EV230" s="52">
        <f t="shared" ca="1" si="484"/>
        <v>0.51818564701212499</v>
      </c>
      <c r="EW230" s="52">
        <f t="shared" ca="1" si="485"/>
        <v>0.54390379486353158</v>
      </c>
      <c r="EX230" s="52">
        <f t="shared" ca="1" si="486"/>
        <v>0.56400107473964156</v>
      </c>
      <c r="EY230" s="52">
        <f t="shared" ca="1" si="487"/>
        <v>0.56768524758205297</v>
      </c>
      <c r="EZ230" s="52">
        <f t="shared" ca="1" si="488"/>
        <v>0.55481723820958861</v>
      </c>
      <c r="FA230" s="52">
        <f t="shared" ca="1" si="489"/>
        <v>0.53320406864295067</v>
      </c>
      <c r="FB230" s="52">
        <f t="shared" ca="1" si="490"/>
        <v>0.51793423158615337</v>
      </c>
      <c r="FC230" s="52">
        <f t="shared" ca="1" si="491"/>
        <v>0.52052580920005997</v>
      </c>
      <c r="FD230" s="52">
        <f t="shared" ca="1" si="492"/>
        <v>0.5499760147903956</v>
      </c>
      <c r="FE230" s="52">
        <f t="shared" ca="1" si="493"/>
        <v>0.60274219263873752</v>
      </c>
      <c r="FF230" s="52">
        <f t="shared" ca="1" si="494"/>
        <v>0.67682586173484893</v>
      </c>
      <c r="FG230" s="52">
        <f t="shared" ca="1" si="495"/>
        <v>0.76511800917334138</v>
      </c>
      <c r="FH230" s="52">
        <f t="shared" ca="1" si="496"/>
        <v>0.86235534113128809</v>
      </c>
      <c r="FI230" s="52">
        <f t="shared" ca="1" si="497"/>
        <v>0.95242908260803072</v>
      </c>
      <c r="FK230" s="52">
        <f t="shared" ca="1" si="498"/>
        <v>0.98206033367170931</v>
      </c>
      <c r="FL230" s="59">
        <f t="shared" ca="1" si="499"/>
        <v>3</v>
      </c>
      <c r="FM230" s="59" t="str">
        <f t="shared" ca="1" si="500"/>
        <v>Slope</v>
      </c>
      <c r="FN230" s="52">
        <f t="shared" ca="1" si="501"/>
        <v>0.93333333333333335</v>
      </c>
      <c r="FP230" s="52">
        <f t="shared" ca="1" si="502"/>
        <v>0.62599173100864491</v>
      </c>
      <c r="FQ230" s="52">
        <f t="shared" ca="1" si="503"/>
        <v>0.63995358748866171</v>
      </c>
      <c r="FR230" s="52">
        <f t="shared" ca="1" si="504"/>
        <v>0.64488585749711824</v>
      </c>
      <c r="FS230" s="52">
        <f t="shared" ca="1" si="505"/>
        <v>0.63846455566834748</v>
      </c>
      <c r="FT230" s="52">
        <f t="shared" ca="1" si="506"/>
        <v>0.60941604211101286</v>
      </c>
      <c r="FU230" s="52">
        <f t="shared" ca="1" si="507"/>
        <v>0.58084480621744494</v>
      </c>
      <c r="FV230" s="52">
        <f t="shared" ca="1" si="508"/>
        <v>0.55126276543613617</v>
      </c>
      <c r="FW230" s="52">
        <f t="shared" ca="1" si="509"/>
        <v>0.52250473467448866</v>
      </c>
      <c r="FX230" s="52">
        <f t="shared" ca="1" si="510"/>
        <v>0.49575983348555563</v>
      </c>
      <c r="FY230" s="52">
        <f t="shared" ca="1" si="511"/>
        <v>0.4706051196475316</v>
      </c>
      <c r="FZ230" s="52">
        <f t="shared" ca="1" si="512"/>
        <v>0.44718186025433637</v>
      </c>
      <c r="GA230" s="52">
        <f t="shared" ca="1" si="513"/>
        <v>0.42633765130016055</v>
      </c>
      <c r="GB230" s="52">
        <f t="shared" ca="1" si="514"/>
        <v>0.40757725437511572</v>
      </c>
      <c r="GC230" s="52">
        <f t="shared" ca="1" si="515"/>
        <v>0.39051244063399004</v>
      </c>
      <c r="GD230" s="52">
        <f t="shared" ca="1" si="516"/>
        <v>0.37696765994475517</v>
      </c>
      <c r="GE230" s="52">
        <f t="shared" ca="1" si="517"/>
        <v>0.36129835613241484</v>
      </c>
      <c r="GF230" s="52">
        <f t="shared" ca="1" si="518"/>
        <v>0.34399538694586479</v>
      </c>
      <c r="GG230" s="52">
        <f t="shared" ca="1" si="519"/>
        <v>0.32828410455959722</v>
      </c>
      <c r="GH230" s="52">
        <f t="shared" ca="1" si="520"/>
        <v>0.32574570939895497</v>
      </c>
      <c r="GI230" s="52">
        <f t="shared" ca="1" si="521"/>
        <v>0.32133369157988051</v>
      </c>
      <c r="GJ230" s="52">
        <f t="shared" ca="1" si="522"/>
        <v>0.31145063808290652</v>
      </c>
      <c r="GK230" s="52">
        <f t="shared" ca="1" si="523"/>
        <v>0.29605019051430731</v>
      </c>
      <c r="GL230" s="52">
        <f t="shared" ca="1" si="524"/>
        <v>0.27773468954765024</v>
      </c>
      <c r="GM230" s="52">
        <f t="shared" ca="1" si="525"/>
        <v>0.26153363275093999</v>
      </c>
      <c r="GN230" s="52">
        <f t="shared" ca="1" si="526"/>
        <v>0.25128638084446442</v>
      </c>
      <c r="GO230" s="52">
        <f t="shared" ca="1" si="527"/>
        <v>0.24999200493013185</v>
      </c>
      <c r="GP230" s="52">
        <f t="shared" ca="1" si="528"/>
        <v>0.25646961976846805</v>
      </c>
      <c r="GQ230" s="52">
        <f t="shared" ca="1" si="529"/>
        <v>0.27005306502272741</v>
      </c>
      <c r="GR230" s="52">
        <f t="shared" ca="1" si="530"/>
        <v>0.28837266972444708</v>
      </c>
      <c r="GS230" s="52">
        <f t="shared" ca="1" si="531"/>
        <v>0.30967400259931821</v>
      </c>
      <c r="GT230" s="52">
        <f t="shared" ca="1" si="532"/>
        <v>0.32858747198045468</v>
      </c>
      <c r="GV230" s="52">
        <f t="shared" ca="1" si="533"/>
        <v>0.64488585749711824</v>
      </c>
      <c r="GW230" s="59">
        <f t="shared" ca="1" si="534"/>
        <v>2</v>
      </c>
      <c r="GX230" s="52">
        <f t="shared" ca="1" si="535"/>
        <v>0.96799090582468816</v>
      </c>
      <c r="GY230" s="52" t="str">
        <f t="shared" ca="1" si="536"/>
        <v>Slope</v>
      </c>
      <c r="GZ230" s="52">
        <f t="shared" ca="1" si="537"/>
        <v>0.96666666666666667</v>
      </c>
      <c r="HB230" s="58">
        <f t="shared" si="538"/>
        <v>8.2704752683639502E-3</v>
      </c>
      <c r="HC230" s="58"/>
      <c r="HE230" s="52">
        <f t="shared" si="539"/>
        <v>0.95906114742159843</v>
      </c>
      <c r="HF230" s="52">
        <f t="shared" si="540"/>
        <v>0</v>
      </c>
      <c r="HH230" s="52">
        <f t="shared" ca="1" si="541"/>
        <v>0.96799090582468816</v>
      </c>
      <c r="HI230" s="52" t="str">
        <f t="shared" ca="1" si="542"/>
        <v>Slope</v>
      </c>
      <c r="HJ230" s="59">
        <f t="shared" ca="1" si="543"/>
        <v>2</v>
      </c>
      <c r="HK230" s="52">
        <f t="shared" ca="1" si="544"/>
        <v>0.96666666666666667</v>
      </c>
      <c r="HL230" s="52">
        <f t="shared" si="545"/>
        <v>0</v>
      </c>
      <c r="HM230" s="52">
        <f t="shared" si="546"/>
        <v>20</v>
      </c>
      <c r="HN230" s="52">
        <f t="shared" si="547"/>
        <v>-20</v>
      </c>
      <c r="HP230" s="52">
        <f t="shared" si="550"/>
        <v>3.6595170851796852E-4</v>
      </c>
      <c r="HR230" s="52">
        <f t="shared" si="548"/>
        <v>9.1027580966141563E-5</v>
      </c>
      <c r="HS230">
        <f t="shared" si="549"/>
        <v>1.0457562121036921E-3</v>
      </c>
    </row>
    <row r="231" spans="1:227" x14ac:dyDescent="0.2">
      <c r="A231" s="45">
        <v>193</v>
      </c>
      <c r="B231" s="35">
        <f t="shared" si="391"/>
        <v>2.222222222222215E-2</v>
      </c>
      <c r="C231" s="28">
        <v>0.82704752683639504</v>
      </c>
      <c r="D231" s="95">
        <v>0</v>
      </c>
      <c r="E231" s="95">
        <v>999999</v>
      </c>
      <c r="F231" s="37">
        <f t="shared" si="551"/>
        <v>166666.5</v>
      </c>
      <c r="G231" s="38">
        <f t="shared" si="554"/>
        <v>0</v>
      </c>
      <c r="H231" s="102">
        <v>20</v>
      </c>
      <c r="I231" s="102">
        <v>2000</v>
      </c>
      <c r="J231" s="28">
        <v>1.9746096432208999</v>
      </c>
      <c r="K231" s="126">
        <f t="shared" si="555"/>
        <v>1.9746096432209002E-2</v>
      </c>
      <c r="L231" s="30">
        <f t="shared" si="552"/>
        <v>1.9746096432209002E-2</v>
      </c>
      <c r="M231" s="101">
        <f t="shared" si="553"/>
        <v>0.82704752683639504</v>
      </c>
      <c r="N231" s="103">
        <f t="shared" si="392"/>
        <v>5.7378105819225233E-4</v>
      </c>
      <c r="AD231" s="52">
        <f t="shared" ca="1" si="393"/>
        <v>0.72947216858485442</v>
      </c>
      <c r="AE231" s="52">
        <f t="shared" ca="1" si="393"/>
        <v>1.0000000000000002</v>
      </c>
      <c r="AF231" s="52">
        <f t="shared" ca="1" si="393"/>
        <v>0.76483373706539426</v>
      </c>
      <c r="AG231" s="52">
        <f t="shared" ref="AG231:AJ294" ca="1" si="559">CORREL( $K231:$K261, OFFSET( $M231:$M261, AG$5, 0 ) )</f>
        <v>0.43114625213871466</v>
      </c>
      <c r="AH231" s="52">
        <f t="shared" ca="1" si="394"/>
        <v>0.13819075991001981</v>
      </c>
      <c r="AI231" s="52">
        <f t="shared" ca="1" si="394"/>
        <v>-4.6522169294580459E-2</v>
      </c>
      <c r="AJ231" s="52">
        <f t="shared" ca="1" si="394"/>
        <v>-0.12025688335583314</v>
      </c>
      <c r="AK231" s="52">
        <f t="shared" ref="AK231:AN294" ca="1" si="560">CORREL( $K231:$K261, OFFSET( $M231:$M261, AK$5, 0 ) )</f>
        <v>-0.13857381199451144</v>
      </c>
      <c r="AL231" s="52">
        <f t="shared" ca="1" si="395"/>
        <v>-0.11710626601390223</v>
      </c>
      <c r="AM231" s="52">
        <f t="shared" ca="1" si="395"/>
        <v>-8.9684701117362486E-2</v>
      </c>
      <c r="AN231" s="52">
        <f t="shared" ca="1" si="395"/>
        <v>-6.9147151719465907E-2</v>
      </c>
      <c r="AO231" s="52">
        <f t="shared" ref="AO231:AR294" ca="1" si="561">CORREL( $K231:$K261, OFFSET( $M231:$M261, AO$5, 0 ) )</f>
        <v>-6.3088416662852989E-2</v>
      </c>
      <c r="AP231" s="52">
        <f t="shared" ca="1" si="396"/>
        <v>-6.3529350204894239E-2</v>
      </c>
      <c r="AQ231" s="52">
        <f t="shared" ca="1" si="396"/>
        <v>-8.5185271152412811E-2</v>
      </c>
      <c r="AR231" s="52">
        <f t="shared" ca="1" si="396"/>
        <v>-7.9694327648983959E-2</v>
      </c>
      <c r="AS231" s="52">
        <f t="shared" ref="AS231:AV294" ca="1" si="562">CORREL( $K231:$K261, OFFSET( $M231:$M261, AS$5, 0 ) )</f>
        <v>-6.9597579980046467E-2</v>
      </c>
      <c r="AT231" s="52">
        <f t="shared" ca="1" si="562"/>
        <v>-8.8504175919754013E-2</v>
      </c>
      <c r="AU231" s="52">
        <f t="shared" ca="1" si="562"/>
        <v>-9.9064590559099414E-2</v>
      </c>
      <c r="AV231" s="52">
        <f t="shared" ca="1" si="562"/>
        <v>-0.12473893472391848</v>
      </c>
      <c r="AW231" s="52">
        <f t="shared" ca="1" si="556"/>
        <v>-0.1295916823181982</v>
      </c>
      <c r="AX231" s="52">
        <f t="shared" ca="1" si="556"/>
        <v>-0.13447125722184497</v>
      </c>
      <c r="AY231" s="52">
        <f t="shared" ca="1" si="556"/>
        <v>-0.15376470582579355</v>
      </c>
      <c r="AZ231" s="52">
        <f t="shared" ca="1" si="556"/>
        <v>-0.18093636283806952</v>
      </c>
      <c r="BA231" s="52">
        <f t="shared" ca="1" si="557"/>
        <v>-0.22110836000893966</v>
      </c>
      <c r="BB231" s="52">
        <f t="shared" ca="1" si="557"/>
        <v>-0.25978699453243215</v>
      </c>
      <c r="BC231" s="52">
        <f t="shared" ca="1" si="557"/>
        <v>-0.28950279375369564</v>
      </c>
      <c r="BD231" s="52">
        <f t="shared" ca="1" si="557"/>
        <v>-0.32327384780982993</v>
      </c>
      <c r="BE231" s="52">
        <f t="shared" ca="1" si="558"/>
        <v>-0.3605083273080536</v>
      </c>
      <c r="BF231" s="52">
        <f t="shared" ca="1" si="558"/>
        <v>-0.38004215210994852</v>
      </c>
      <c r="BG231" s="52">
        <f t="shared" ca="1" si="558"/>
        <v>-0.36205700354230008</v>
      </c>
      <c r="BH231" s="52">
        <f t="shared" ca="1" si="558"/>
        <v>-0.24810655523186784</v>
      </c>
      <c r="BJ231" s="52">
        <f t="shared" si="397"/>
        <v>9.8730482161044986E-4</v>
      </c>
      <c r="BK231" s="52">
        <f t="shared" si="398"/>
        <v>3.2049183838910679E-4</v>
      </c>
      <c r="BL231" s="52">
        <f t="shared" si="399"/>
        <v>1.6024591919455329E-5</v>
      </c>
      <c r="BM231" s="52">
        <f t="shared" si="400"/>
        <v>1.6024591919455329E-5</v>
      </c>
      <c r="BN231" s="52">
        <f t="shared" si="401"/>
        <v>0</v>
      </c>
      <c r="BO231" s="52">
        <f t="shared" si="402"/>
        <v>0</v>
      </c>
      <c r="BP231" s="52">
        <f t="shared" si="403"/>
        <v>1.0796576132214995E-3</v>
      </c>
      <c r="BQ231" s="52">
        <f t="shared" si="404"/>
        <v>0.05</v>
      </c>
      <c r="BS231" s="52">
        <f t="shared" ca="1" si="405"/>
        <v>8.0179327197613295E-2</v>
      </c>
      <c r="BT231" s="52">
        <f t="shared" ca="1" si="406"/>
        <v>3.2049183838910658E-2</v>
      </c>
      <c r="BU231" s="52">
        <f t="shared" ca="1" si="407"/>
        <v>-1.7899576664691927E-2</v>
      </c>
      <c r="BV231" s="52">
        <f t="shared" ca="1" si="408"/>
        <v>-7.1711784003362519E-2</v>
      </c>
      <c r="BW231" s="52">
        <f t="shared" ca="1" si="409"/>
        <v>-0.12409215835073302</v>
      </c>
      <c r="BX231" s="52">
        <f t="shared" ca="1" si="410"/>
        <v>-0.17950494736132599</v>
      </c>
      <c r="BY231" s="52">
        <f t="shared" ca="1" si="411"/>
        <v>-0.23244570631293521</v>
      </c>
      <c r="BZ231" s="52">
        <f t="shared" ca="1" si="412"/>
        <v>-0.2793470765464009</v>
      </c>
      <c r="CA231" s="52">
        <f t="shared" ca="1" si="413"/>
        <v>-0.32147788472713967</v>
      </c>
      <c r="CB231" s="52">
        <f t="shared" ca="1" si="414"/>
        <v>-0.35841432957339203</v>
      </c>
      <c r="CC231" s="52">
        <f t="shared" ca="1" si="415"/>
        <v>-0.38761362310258618</v>
      </c>
      <c r="CD231" s="52">
        <f t="shared" ca="1" si="416"/>
        <v>-0.4105614805443874</v>
      </c>
      <c r="CE231" s="52">
        <f t="shared" ca="1" si="417"/>
        <v>-0.42842258843443093</v>
      </c>
      <c r="CF231" s="52">
        <f t="shared" ca="1" si="418"/>
        <v>-0.43572359716880232</v>
      </c>
      <c r="CG231" s="52">
        <f t="shared" ca="1" si="419"/>
        <v>-0.44939817527248993</v>
      </c>
      <c r="CH231" s="52">
        <f t="shared" ca="1" si="420"/>
        <v>-0.46797374949880682</v>
      </c>
      <c r="CI231" s="52">
        <f t="shared" ca="1" si="421"/>
        <v>-0.4817742633242762</v>
      </c>
      <c r="CJ231" s="52">
        <f t="shared" ca="1" si="422"/>
        <v>-0.45605611547286962</v>
      </c>
      <c r="CK231" s="52">
        <f t="shared" ca="1" si="423"/>
        <v>-0.43595883559675963</v>
      </c>
      <c r="CL231" s="52">
        <f t="shared" ca="1" si="424"/>
        <v>-0.43227466275434823</v>
      </c>
      <c r="CM231" s="52">
        <f t="shared" ca="1" si="425"/>
        <v>-0.44514267212681252</v>
      </c>
      <c r="CN231" s="52">
        <f t="shared" ca="1" si="426"/>
        <v>-0.46675584169345047</v>
      </c>
      <c r="CO231" s="52">
        <f t="shared" ca="1" si="427"/>
        <v>-0.48202567875024782</v>
      </c>
      <c r="CP231" s="52">
        <f t="shared" ca="1" si="428"/>
        <v>-0.47943410113634122</v>
      </c>
      <c r="CQ231" s="52">
        <f t="shared" ca="1" si="429"/>
        <v>-0.44998389554600554</v>
      </c>
      <c r="CR231" s="52">
        <f t="shared" ca="1" si="430"/>
        <v>-0.39721771769766367</v>
      </c>
      <c r="CS231" s="52">
        <f t="shared" ca="1" si="431"/>
        <v>-0.32313404860155226</v>
      </c>
      <c r="CT231" s="52">
        <f t="shared" ca="1" si="432"/>
        <v>-0.23484190116305986</v>
      </c>
      <c r="CU231" s="52">
        <f t="shared" ca="1" si="433"/>
        <v>-0.13760456920511308</v>
      </c>
      <c r="CV231" s="52">
        <f t="shared" ca="1" si="434"/>
        <v>-4.7530827728370507E-2</v>
      </c>
      <c r="CW231" s="52">
        <f t="shared" ca="1" si="435"/>
        <v>3.7261629116631355E-2</v>
      </c>
      <c r="CY231" s="51" t="str">
        <f t="shared" ca="1" si="436"/>
        <v>Slope</v>
      </c>
      <c r="CZ231" s="51" t="str">
        <f t="shared" ca="1" si="437"/>
        <v>Slope</v>
      </c>
      <c r="DA231" s="51" t="str">
        <f t="shared" ca="1" si="438"/>
        <v>Slope</v>
      </c>
      <c r="DB231" s="51" t="str">
        <f t="shared" ca="1" si="439"/>
        <v>Slope</v>
      </c>
      <c r="DC231" s="51" t="str">
        <f t="shared" ca="1" si="440"/>
        <v>Slope</v>
      </c>
      <c r="DD231" s="51" t="str">
        <f t="shared" ca="1" si="441"/>
        <v>Slope</v>
      </c>
      <c r="DE231" s="51" t="str">
        <f t="shared" ca="1" si="442"/>
        <v>Slope</v>
      </c>
      <c r="DF231" s="51" t="str">
        <f t="shared" ca="1" si="443"/>
        <v>Slope</v>
      </c>
      <c r="DG231" s="51" t="str">
        <f t="shared" ca="1" si="444"/>
        <v>Slope</v>
      </c>
      <c r="DH231" s="51" t="str">
        <f t="shared" ca="1" si="445"/>
        <v>Slope</v>
      </c>
      <c r="DI231" s="51" t="str">
        <f t="shared" ca="1" si="446"/>
        <v>Slope</v>
      </c>
      <c r="DJ231" s="51" t="str">
        <f t="shared" ca="1" si="447"/>
        <v>Slope</v>
      </c>
      <c r="DK231" s="51" t="str">
        <f t="shared" ca="1" si="448"/>
        <v>Slope</v>
      </c>
      <c r="DL231" s="51" t="str">
        <f t="shared" ca="1" si="449"/>
        <v>Slope</v>
      </c>
      <c r="DM231" s="51" t="str">
        <f t="shared" ca="1" si="450"/>
        <v>Slope</v>
      </c>
      <c r="DN231" s="51" t="str">
        <f t="shared" ca="1" si="451"/>
        <v>Slope</v>
      </c>
      <c r="DO231" s="51" t="str">
        <f t="shared" ca="1" si="452"/>
        <v>Slope</v>
      </c>
      <c r="DP231" s="51" t="str">
        <f t="shared" ca="1" si="453"/>
        <v>Slope</v>
      </c>
      <c r="DQ231" s="51" t="str">
        <f t="shared" ca="1" si="454"/>
        <v>Slope</v>
      </c>
      <c r="DR231" s="51" t="str">
        <f t="shared" ca="1" si="455"/>
        <v>Slope</v>
      </c>
      <c r="DS231" s="51" t="str">
        <f t="shared" ca="1" si="456"/>
        <v>Slope</v>
      </c>
      <c r="DT231" s="51" t="str">
        <f t="shared" ca="1" si="457"/>
        <v>Slope</v>
      </c>
      <c r="DU231" s="51" t="str">
        <f t="shared" ca="1" si="458"/>
        <v>Slope</v>
      </c>
      <c r="DV231" s="51" t="str">
        <f t="shared" ca="1" si="459"/>
        <v>Slope</v>
      </c>
      <c r="DW231" s="51" t="str">
        <f t="shared" ca="1" si="460"/>
        <v>Slope</v>
      </c>
      <c r="DX231" s="51" t="str">
        <f t="shared" ca="1" si="461"/>
        <v>Slope</v>
      </c>
      <c r="DY231" s="51" t="str">
        <f t="shared" ca="1" si="462"/>
        <v>Slope</v>
      </c>
      <c r="DZ231" s="51" t="str">
        <f t="shared" ca="1" si="463"/>
        <v>Slope</v>
      </c>
      <c r="EA231" s="51" t="str">
        <f t="shared" ca="1" si="464"/>
        <v>Slope</v>
      </c>
      <c r="EB231" s="51" t="str">
        <f t="shared" ca="1" si="465"/>
        <v>Slope</v>
      </c>
      <c r="EC231" s="51" t="str">
        <f t="shared" ca="1" si="466"/>
        <v>Slope</v>
      </c>
      <c r="EE231" s="52">
        <f t="shared" ca="1" si="467"/>
        <v>0.91983669739430618</v>
      </c>
      <c r="EF231" s="52">
        <f t="shared" ca="1" si="468"/>
        <v>0.96796684075300876</v>
      </c>
      <c r="EG231" s="52">
        <f t="shared" ca="1" si="469"/>
        <v>0.9820843987433886</v>
      </c>
      <c r="EH231" s="52">
        <f t="shared" ca="1" si="470"/>
        <v>0.92827219140471806</v>
      </c>
      <c r="EI231" s="52">
        <f t="shared" ca="1" si="471"/>
        <v>0.87589181705734753</v>
      </c>
      <c r="EJ231" s="52">
        <f t="shared" ca="1" si="472"/>
        <v>0.82047902804675454</v>
      </c>
      <c r="EK231" s="52">
        <f t="shared" ca="1" si="473"/>
        <v>0.76753826909514533</v>
      </c>
      <c r="EL231" s="52">
        <f t="shared" ca="1" si="474"/>
        <v>0.72063689886167959</v>
      </c>
      <c r="EM231" s="52">
        <f t="shared" ca="1" si="475"/>
        <v>0.67850609068094081</v>
      </c>
      <c r="EN231" s="52">
        <f t="shared" ca="1" si="476"/>
        <v>0.64156964583468845</v>
      </c>
      <c r="EO231" s="52">
        <f t="shared" ca="1" si="477"/>
        <v>0.61237035230549441</v>
      </c>
      <c r="EP231" s="52">
        <f t="shared" ca="1" si="478"/>
        <v>0.58942249486369314</v>
      </c>
      <c r="EQ231" s="52">
        <f t="shared" ca="1" si="479"/>
        <v>0.57156138697364955</v>
      </c>
      <c r="ER231" s="52">
        <f t="shared" ca="1" si="480"/>
        <v>0.56426037823927822</v>
      </c>
      <c r="ES231" s="52">
        <f t="shared" ca="1" si="481"/>
        <v>0.55058580013559055</v>
      </c>
      <c r="ET231" s="52">
        <f t="shared" ca="1" si="482"/>
        <v>0.53201022590927372</v>
      </c>
      <c r="EU231" s="52">
        <f t="shared" ca="1" si="483"/>
        <v>0.51820971208380429</v>
      </c>
      <c r="EV231" s="52">
        <f t="shared" ca="1" si="484"/>
        <v>0.54392785993521087</v>
      </c>
      <c r="EW231" s="52">
        <f t="shared" ca="1" si="485"/>
        <v>0.56402513981132096</v>
      </c>
      <c r="EX231" s="52">
        <f t="shared" ca="1" si="486"/>
        <v>0.56770931265373226</v>
      </c>
      <c r="EY231" s="52">
        <f t="shared" ca="1" si="487"/>
        <v>0.55484130328126802</v>
      </c>
      <c r="EZ231" s="52">
        <f t="shared" ca="1" si="488"/>
        <v>0.53322813371463007</v>
      </c>
      <c r="FA231" s="52">
        <f t="shared" ca="1" si="489"/>
        <v>0.51795829665783266</v>
      </c>
      <c r="FB231" s="52">
        <f t="shared" ca="1" si="490"/>
        <v>0.52054987427173938</v>
      </c>
      <c r="FC231" s="52">
        <f t="shared" ca="1" si="491"/>
        <v>0.550000079862075</v>
      </c>
      <c r="FD231" s="52">
        <f t="shared" ca="1" si="492"/>
        <v>0.60276625771041692</v>
      </c>
      <c r="FE231" s="52">
        <f t="shared" ca="1" si="493"/>
        <v>0.67684992680652822</v>
      </c>
      <c r="FF231" s="52">
        <f t="shared" ca="1" si="494"/>
        <v>0.76514207424502068</v>
      </c>
      <c r="FG231" s="52">
        <f t="shared" ca="1" si="495"/>
        <v>0.86237940620296749</v>
      </c>
      <c r="FH231" s="52">
        <f t="shared" ca="1" si="496"/>
        <v>0.95245314767971001</v>
      </c>
      <c r="FI231" s="52">
        <f t="shared" ca="1" si="497"/>
        <v>0.96275439547528807</v>
      </c>
      <c r="FK231" s="52">
        <f t="shared" ca="1" si="498"/>
        <v>0.9820843987433886</v>
      </c>
      <c r="FL231" s="59">
        <f t="shared" ca="1" si="499"/>
        <v>2</v>
      </c>
      <c r="FM231" s="59" t="str">
        <f t="shared" ca="1" si="500"/>
        <v>Slope</v>
      </c>
      <c r="FN231" s="52">
        <f t="shared" ca="1" si="501"/>
        <v>0.96666666666666667</v>
      </c>
      <c r="FP231" s="52">
        <f t="shared" ca="1" si="502"/>
        <v>0.63994556579810202</v>
      </c>
      <c r="FQ231" s="52">
        <f t="shared" ca="1" si="503"/>
        <v>0.65598894691766962</v>
      </c>
      <c r="FR231" s="52">
        <f t="shared" ca="1" si="504"/>
        <v>0.64958368847001835</v>
      </c>
      <c r="FS231" s="52">
        <f t="shared" ca="1" si="505"/>
        <v>0.62053517491268373</v>
      </c>
      <c r="FT231" s="52">
        <f t="shared" ca="1" si="506"/>
        <v>0.59196393901911581</v>
      </c>
      <c r="FU231" s="52">
        <f t="shared" ca="1" si="507"/>
        <v>0.56238189823780704</v>
      </c>
      <c r="FV231" s="52">
        <f t="shared" ca="1" si="508"/>
        <v>0.53362386747615953</v>
      </c>
      <c r="FW231" s="52">
        <f t="shared" ca="1" si="509"/>
        <v>0.50687896628722651</v>
      </c>
      <c r="FX231" s="52">
        <f t="shared" ca="1" si="510"/>
        <v>0.48172425244920247</v>
      </c>
      <c r="FY231" s="52">
        <f t="shared" ca="1" si="511"/>
        <v>0.45830099305600724</v>
      </c>
      <c r="FZ231" s="52">
        <f t="shared" ca="1" si="512"/>
        <v>0.43745678410183142</v>
      </c>
      <c r="GA231" s="52">
        <f t="shared" ca="1" si="513"/>
        <v>0.41869638717678659</v>
      </c>
      <c r="GB231" s="52">
        <f t="shared" ca="1" si="514"/>
        <v>0.40163157343566092</v>
      </c>
      <c r="GC231" s="52">
        <f t="shared" ca="1" si="515"/>
        <v>0.38808679274642605</v>
      </c>
      <c r="GD231" s="52">
        <f t="shared" ca="1" si="516"/>
        <v>0.37241748893408572</v>
      </c>
      <c r="GE231" s="52">
        <f t="shared" ca="1" si="517"/>
        <v>0.35511451974753566</v>
      </c>
      <c r="GF231" s="52">
        <f t="shared" ca="1" si="518"/>
        <v>0.3394032373612681</v>
      </c>
      <c r="GG231" s="52">
        <f t="shared" ca="1" si="519"/>
        <v>0.33686484220062585</v>
      </c>
      <c r="GH231" s="52">
        <f t="shared" ca="1" si="520"/>
        <v>0.33245282438155144</v>
      </c>
      <c r="GI231" s="52">
        <f t="shared" ca="1" si="521"/>
        <v>0.32256977088457739</v>
      </c>
      <c r="GJ231" s="52">
        <f t="shared" ca="1" si="522"/>
        <v>0.30716932331597824</v>
      </c>
      <c r="GK231" s="52">
        <f t="shared" ca="1" si="523"/>
        <v>0.28885382234932111</v>
      </c>
      <c r="GL231" s="52">
        <f t="shared" ca="1" si="524"/>
        <v>0.27265276555261087</v>
      </c>
      <c r="GM231" s="52">
        <f t="shared" ca="1" si="525"/>
        <v>0.26240551364613535</v>
      </c>
      <c r="GN231" s="52">
        <f t="shared" ca="1" si="526"/>
        <v>0.26111113773180272</v>
      </c>
      <c r="GO231" s="52">
        <f t="shared" ca="1" si="527"/>
        <v>0.26758875257013892</v>
      </c>
      <c r="GP231" s="52">
        <f t="shared" ca="1" si="528"/>
        <v>0.28117219782439828</v>
      </c>
      <c r="GQ231" s="52">
        <f t="shared" ca="1" si="529"/>
        <v>0.29949180252611801</v>
      </c>
      <c r="GR231" s="52">
        <f t="shared" ca="1" si="530"/>
        <v>0.32079313540098914</v>
      </c>
      <c r="GS231" s="52">
        <f t="shared" ca="1" si="531"/>
        <v>0.3397066047821255</v>
      </c>
      <c r="GT231" s="52">
        <f t="shared" ca="1" si="532"/>
        <v>0.33202924293620711</v>
      </c>
      <c r="GV231" s="52">
        <f t="shared" ca="1" si="533"/>
        <v>0.65598894691766962</v>
      </c>
      <c r="GW231" s="59">
        <f t="shared" ca="1" si="534"/>
        <v>1</v>
      </c>
      <c r="GX231" s="52">
        <f t="shared" ca="1" si="535"/>
        <v>0.96796684075300876</v>
      </c>
      <c r="GY231" s="52" t="str">
        <f t="shared" ca="1" si="536"/>
        <v>Slope</v>
      </c>
      <c r="GZ231" s="52">
        <f t="shared" ca="1" si="537"/>
        <v>1</v>
      </c>
      <c r="HB231" s="58">
        <f t="shared" si="538"/>
        <v>1.9746096432209002E-2</v>
      </c>
      <c r="HC231" s="58"/>
      <c r="HE231" s="52">
        <f t="shared" si="539"/>
        <v>0.90225682266056539</v>
      </c>
      <c r="HF231" s="52">
        <f t="shared" si="540"/>
        <v>0</v>
      </c>
      <c r="HH231" s="52">
        <f t="shared" ca="1" si="541"/>
        <v>0.96796684075300876</v>
      </c>
      <c r="HI231" s="52" t="str">
        <f t="shared" ca="1" si="542"/>
        <v>Slope</v>
      </c>
      <c r="HJ231" s="59">
        <f t="shared" ca="1" si="543"/>
        <v>2</v>
      </c>
      <c r="HK231" s="52">
        <f t="shared" ca="1" si="544"/>
        <v>1</v>
      </c>
      <c r="HL231" s="52">
        <f t="shared" si="545"/>
        <v>0</v>
      </c>
      <c r="HM231" s="52">
        <f t="shared" si="546"/>
        <v>20</v>
      </c>
      <c r="HN231" s="52">
        <f t="shared" si="547"/>
        <v>-20</v>
      </c>
      <c r="HP231" s="52">
        <f t="shared" si="550"/>
        <v>5.7378105819225233E-4</v>
      </c>
      <c r="HR231" s="52">
        <f t="shared" si="548"/>
        <v>9.2174927805020246E-5</v>
      </c>
      <c r="HS231">
        <f t="shared" si="549"/>
        <v>1.0796576132214995E-3</v>
      </c>
    </row>
    <row r="232" spans="1:227" x14ac:dyDescent="0.2">
      <c r="A232" s="45">
        <v>194</v>
      </c>
      <c r="B232" s="35">
        <f t="shared" ref="B232:B295" si="563">B231 + TIME(0,0,10)</f>
        <v>2.2337962962962889E-2</v>
      </c>
      <c r="C232" s="28">
        <v>1.9746096432208999</v>
      </c>
      <c r="D232" s="95">
        <v>0</v>
      </c>
      <c r="E232" s="95">
        <v>999999</v>
      </c>
      <c r="F232" s="37">
        <f t="shared" si="551"/>
        <v>166666.5</v>
      </c>
      <c r="G232" s="38">
        <f t="shared" si="554"/>
        <v>0</v>
      </c>
      <c r="H232" s="102">
        <v>20</v>
      </c>
      <c r="I232" s="102">
        <v>2000</v>
      </c>
      <c r="J232" s="28">
        <v>2.9989054799079899</v>
      </c>
      <c r="K232" s="126">
        <f t="shared" si="555"/>
        <v>2.9989054799079897E-2</v>
      </c>
      <c r="L232" s="30">
        <f t="shared" si="552"/>
        <v>2.9989054799079897E-2</v>
      </c>
      <c r="M232" s="101">
        <f t="shared" si="553"/>
        <v>1.9746096432208999</v>
      </c>
      <c r="N232" s="103">
        <f t="shared" ref="N232:N295" si="564">HP232</f>
        <v>5.1214791834354521E-4</v>
      </c>
      <c r="AD232" s="52">
        <f t="shared" ref="AD232:AF251" ca="1" si="565">CORREL( $K232:$K262, OFFSET( $M232:$M262, AD$5, 0 ) )</f>
        <v>0.76483373706539415</v>
      </c>
      <c r="AE232" s="52">
        <f t="shared" ca="1" si="565"/>
        <v>1</v>
      </c>
      <c r="AF232" s="52">
        <f t="shared" ca="1" si="565"/>
        <v>0.81915493051465449</v>
      </c>
      <c r="AG232" s="52">
        <f t="shared" ca="1" si="559"/>
        <v>0.56308079679240775</v>
      </c>
      <c r="AH232" s="52">
        <f t="shared" ca="1" si="559"/>
        <v>0.32732742766702078</v>
      </c>
      <c r="AI232" s="52">
        <f t="shared" ca="1" si="559"/>
        <v>0.15936376618187434</v>
      </c>
      <c r="AJ232" s="52">
        <f t="shared" ca="1" si="559"/>
        <v>7.2263834146856859E-2</v>
      </c>
      <c r="AK232" s="52">
        <f t="shared" ca="1" si="560"/>
        <v>3.9377949968786199E-2</v>
      </c>
      <c r="AL232" s="52">
        <f t="shared" ca="1" si="560"/>
        <v>4.2535999220187734E-2</v>
      </c>
      <c r="AM232" s="52">
        <f t="shared" ca="1" si="560"/>
        <v>4.6680485984846191E-2</v>
      </c>
      <c r="AN232" s="52">
        <f t="shared" ca="1" si="560"/>
        <v>5.1118324311416795E-2</v>
      </c>
      <c r="AO232" s="52">
        <f t="shared" ca="1" si="561"/>
        <v>4.6960311968370708E-2</v>
      </c>
      <c r="AP232" s="52">
        <f t="shared" ca="1" si="561"/>
        <v>2.3080443972800482E-2</v>
      </c>
      <c r="AQ232" s="52">
        <f t="shared" ca="1" si="561"/>
        <v>2.5109363727959782E-2</v>
      </c>
      <c r="AR232" s="52">
        <f t="shared" ca="1" si="561"/>
        <v>4.7483021944992453E-2</v>
      </c>
      <c r="AS232" s="52">
        <f t="shared" ca="1" si="562"/>
        <v>4.9267887363867315E-2</v>
      </c>
      <c r="AT232" s="52">
        <f t="shared" ca="1" si="562"/>
        <v>5.157299592002447E-2</v>
      </c>
      <c r="AU232" s="52">
        <f t="shared" ca="1" si="562"/>
        <v>3.4725170647801881E-2</v>
      </c>
      <c r="AV232" s="52">
        <f t="shared" ca="1" si="562"/>
        <v>1.8279293936244626E-2</v>
      </c>
      <c r="AW232" s="52">
        <f t="shared" ca="1" si="556"/>
        <v>1.3962089487123399E-2</v>
      </c>
      <c r="AX232" s="52">
        <f t="shared" ca="1" si="556"/>
        <v>-8.7633111133001793E-3</v>
      </c>
      <c r="AY232" s="52">
        <f t="shared" ca="1" si="556"/>
        <v>-3.1160962133037356E-2</v>
      </c>
      <c r="AZ232" s="52">
        <f t="shared" ca="1" si="556"/>
        <v>-6.9211389514253707E-2</v>
      </c>
      <c r="BA232" s="52">
        <f t="shared" ca="1" si="557"/>
        <v>-0.12043754903727664</v>
      </c>
      <c r="BB232" s="52">
        <f t="shared" ca="1" si="557"/>
        <v>-0.1757097418191223</v>
      </c>
      <c r="BC232" s="52">
        <f t="shared" ca="1" si="557"/>
        <v>-0.23191444886008677</v>
      </c>
      <c r="BD232" s="52">
        <f t="shared" ca="1" si="557"/>
        <v>-0.30600246379163004</v>
      </c>
      <c r="BE232" s="52">
        <f t="shared" ca="1" si="558"/>
        <v>-0.39364205615217535</v>
      </c>
      <c r="BF232" s="52">
        <f t="shared" ca="1" si="558"/>
        <v>-0.43148933276961149</v>
      </c>
      <c r="BG232" s="52">
        <f t="shared" ca="1" si="558"/>
        <v>-0.44384495729221685</v>
      </c>
      <c r="BH232" s="52">
        <f t="shared" ca="1" si="558"/>
        <v>-0.3533977084604808</v>
      </c>
      <c r="BJ232" s="52">
        <f t="shared" ref="BJ232:BJ295" si="566">MIN(MAX(IF(I232 = 0, 0, J232 / I232 ), -1), 1)</f>
        <v>1.4994527399539951E-3</v>
      </c>
      <c r="BK232" s="52">
        <f t="shared" ref="BK232:BK295" si="567">SLOPE( K232:K262, $A232:$A262 )</f>
        <v>-1.789957666469192E-4</v>
      </c>
      <c r="BL232" s="52">
        <f t="shared" ref="BL232:BL295" si="568">SLOPE( BJ232:BJ262, $A232:$A262 )</f>
        <v>-8.9497883323459645E-6</v>
      </c>
      <c r="BM232" s="52">
        <f t="shared" ref="BM232:BM295" si="569">IF( $BL$5 = 1, BK232, BL232)</f>
        <v>-8.9497883323459645E-6</v>
      </c>
      <c r="BN232" s="52">
        <f t="shared" ref="BN232:BN295" si="570">$D$5</f>
        <v>0</v>
      </c>
      <c r="BO232" s="52">
        <f t="shared" ref="BO232:BO295" si="571">-BN232</f>
        <v>0</v>
      </c>
      <c r="BP232" s="52">
        <f t="shared" ref="BP232:BP295" si="572">STDEV( BJ232:BJ262)</f>
        <v>1.1930607733227805E-3</v>
      </c>
      <c r="BQ232" s="52">
        <f t="shared" ref="BQ232:BQ295" si="573">$D$6</f>
        <v>0.05</v>
      </c>
      <c r="BS232" s="52">
        <f t="shared" ref="BS232:BS295" ca="1" si="574">SLOPE( OFFSET( $M232:$M262, AD$5, 0 ),$A$39:$A$69)</f>
        <v>3.2049183838910658E-2</v>
      </c>
      <c r="BT232" s="52">
        <f t="shared" ref="BT232:BT295" ca="1" si="575">SLOPE( OFFSET( $M232:$M262, AE$5, 0 ),$A$39:$A$69)</f>
        <v>-1.7899576664691927E-2</v>
      </c>
      <c r="BU232" s="52">
        <f t="shared" ref="BU232:BU295" ca="1" si="576">SLOPE( OFFSET( $M232:$M262, AF$5, 0 ),$A$39:$A$69)</f>
        <v>-7.1711784003362519E-2</v>
      </c>
      <c r="BV232" s="52">
        <f t="shared" ref="BV232:BV295" ca="1" si="577">SLOPE( OFFSET( $M232:$M262, AG$5, 0 ),$A$39:$A$69)</f>
        <v>-0.12409215835073302</v>
      </c>
      <c r="BW232" s="52">
        <f t="shared" ref="BW232:BW295" ca="1" si="578">SLOPE( OFFSET( $M232:$M262, AH$5, 0 ),$A$39:$A$69)</f>
        <v>-0.17950494736132599</v>
      </c>
      <c r="BX232" s="52">
        <f t="shared" ref="BX232:BX295" ca="1" si="579">SLOPE( OFFSET( $M232:$M262, AI$5, 0 ),$A$39:$A$69)</f>
        <v>-0.23244570631293521</v>
      </c>
      <c r="BY232" s="52">
        <f t="shared" ref="BY232:BY295" ca="1" si="580">SLOPE( OFFSET( $M232:$M262, AJ$5, 0 ),$A$39:$A$69)</f>
        <v>-0.2793470765464009</v>
      </c>
      <c r="BZ232" s="52">
        <f t="shared" ref="BZ232:BZ295" ca="1" si="581">SLOPE( OFFSET( $M232:$M262, AK$5, 0 ),$A$39:$A$69)</f>
        <v>-0.32147788472713967</v>
      </c>
      <c r="CA232" s="52">
        <f t="shared" ref="CA232:CA295" ca="1" si="582">SLOPE( OFFSET( $M232:$M262, AL$5, 0 ),$A$39:$A$69)</f>
        <v>-0.35841432957339203</v>
      </c>
      <c r="CB232" s="52">
        <f t="shared" ref="CB232:CB295" ca="1" si="583">SLOPE( OFFSET( $M232:$M262, AM$5, 0 ),$A$39:$A$69)</f>
        <v>-0.38761362310258618</v>
      </c>
      <c r="CC232" s="52">
        <f t="shared" ref="CC232:CC295" ca="1" si="584">SLOPE( OFFSET( $M232:$M262, AN$5, 0 ),$A$39:$A$69)</f>
        <v>-0.4105614805443874</v>
      </c>
      <c r="CD232" s="52">
        <f t="shared" ref="CD232:CD295" ca="1" si="585">SLOPE( OFFSET( $M232:$M262, AO$5, 0 ),$A$39:$A$69)</f>
        <v>-0.42842258843443093</v>
      </c>
      <c r="CE232" s="52">
        <f t="shared" ref="CE232:CE295" ca="1" si="586">SLOPE( OFFSET( $M232:$M262, AP$5, 0 ),$A$39:$A$69)</f>
        <v>-0.43572359716880232</v>
      </c>
      <c r="CF232" s="52">
        <f t="shared" ref="CF232:CF295" ca="1" si="587">SLOPE( OFFSET( $M232:$M262, AQ$5, 0 ),$A$39:$A$69)</f>
        <v>-0.44939817527248993</v>
      </c>
      <c r="CG232" s="52">
        <f t="shared" ref="CG232:CG295" ca="1" si="588">SLOPE( OFFSET( $M232:$M262, AR$5, 0 ),$A$39:$A$69)</f>
        <v>-0.46797374949880682</v>
      </c>
      <c r="CH232" s="52">
        <f t="shared" ref="CH232:CH295" ca="1" si="589">SLOPE( OFFSET( $M232:$M262, AS$5, 0 ),$A$39:$A$69)</f>
        <v>-0.4817742633242762</v>
      </c>
      <c r="CI232" s="52">
        <f t="shared" ref="CI232:CI295" ca="1" si="590">SLOPE( OFFSET( $M232:$M262, AT$5, 0 ),$A$39:$A$69)</f>
        <v>-0.45605611547286962</v>
      </c>
      <c r="CJ232" s="52">
        <f t="shared" ref="CJ232:CJ295" ca="1" si="591">SLOPE( OFFSET( $M232:$M262, AU$5, 0 ),$A$39:$A$69)</f>
        <v>-0.43595883559675963</v>
      </c>
      <c r="CK232" s="52">
        <f t="shared" ref="CK232:CK295" ca="1" si="592">SLOPE( OFFSET( $M232:$M262, AV$5, 0 ),$A$39:$A$69)</f>
        <v>-0.43227466275434823</v>
      </c>
      <c r="CL232" s="52">
        <f t="shared" ref="CL232:CL295" ca="1" si="593">SLOPE( OFFSET( $M232:$M262, AW$5, 0 ),$A$39:$A$69)</f>
        <v>-0.44514267212681252</v>
      </c>
      <c r="CM232" s="52">
        <f t="shared" ref="CM232:CM295" ca="1" si="594">SLOPE( OFFSET( $M232:$M262, AX$5, 0 ),$A$39:$A$69)</f>
        <v>-0.46675584169345047</v>
      </c>
      <c r="CN232" s="52">
        <f t="shared" ref="CN232:CN295" ca="1" si="595">SLOPE( OFFSET( $M232:$M262, AY$5, 0 ),$A$39:$A$69)</f>
        <v>-0.48202567875024782</v>
      </c>
      <c r="CO232" s="52">
        <f t="shared" ref="CO232:CO295" ca="1" si="596">SLOPE( OFFSET( $M232:$M262, AZ$5, 0 ),$A$39:$A$69)</f>
        <v>-0.47943410113634122</v>
      </c>
      <c r="CP232" s="52">
        <f t="shared" ref="CP232:CP295" ca="1" si="597">SLOPE( OFFSET( $M232:$M262, BA$5, 0 ),$A$39:$A$69)</f>
        <v>-0.44998389554600554</v>
      </c>
      <c r="CQ232" s="52">
        <f t="shared" ref="CQ232:CQ295" ca="1" si="598">SLOPE( OFFSET( $M232:$M262, BB$5, 0 ),$A$39:$A$69)</f>
        <v>-0.39721771769766367</v>
      </c>
      <c r="CR232" s="52">
        <f t="shared" ref="CR232:CR295" ca="1" si="599">SLOPE( OFFSET( $M232:$M262, BC$5, 0 ),$A$39:$A$69)</f>
        <v>-0.32313404860155226</v>
      </c>
      <c r="CS232" s="52">
        <f t="shared" ref="CS232:CS295" ca="1" si="600">SLOPE( OFFSET( $M232:$M262, BD$5, 0 ),$A$39:$A$69)</f>
        <v>-0.23484190116305986</v>
      </c>
      <c r="CT232" s="52">
        <f t="shared" ref="CT232:CT295" ca="1" si="601">SLOPE( OFFSET( $M232:$M262, BE$5, 0 ),$A$39:$A$69)</f>
        <v>-0.13760456920511308</v>
      </c>
      <c r="CU232" s="52">
        <f t="shared" ref="CU232:CU295" ca="1" si="602">SLOPE( OFFSET( $M232:$M262, BF$5, 0 ),$A$39:$A$69)</f>
        <v>-4.7530827728370507E-2</v>
      </c>
      <c r="CV232" s="52">
        <f t="shared" ref="CV232:CV295" ca="1" si="603">SLOPE( OFFSET( $M232:$M262, BG$5, 0 ),$A$39:$A$69)</f>
        <v>3.7261629116631355E-2</v>
      </c>
      <c r="CW232" s="52">
        <f t="shared" ref="CW232:CW295" ca="1" si="604">SLOPE( OFFSET( $M232:$M262, BH$5, 0 ),$A$39:$A$69)</f>
        <v>0.11209712049833714</v>
      </c>
      <c r="CY232" s="51" t="str">
        <f t="shared" ref="CY232:CY295" ca="1" si="605">IF( OR( $BP232 &lt; $D$6, ABS(BS232) &lt; $D$5), "Slope", "Correl" )</f>
        <v>Slope</v>
      </c>
      <c r="CZ232" s="51" t="str">
        <f t="shared" ref="CZ232:CZ295" ca="1" si="606">IF( OR( $BP232 &lt; $D$6, ABS(BT232) &lt; $D$5), "Slope", "Correl" )</f>
        <v>Slope</v>
      </c>
      <c r="DA232" s="51" t="str">
        <f t="shared" ref="DA232:DA295" ca="1" si="607">IF( OR( $BP232 &lt; $D$6, ABS(BU232) &lt; $D$5), "Slope", "Correl" )</f>
        <v>Slope</v>
      </c>
      <c r="DB232" s="51" t="str">
        <f t="shared" ref="DB232:DB295" ca="1" si="608">IF( OR( $BP232 &lt; $D$6, ABS(BV232) &lt; $D$5), "Slope", "Correl" )</f>
        <v>Slope</v>
      </c>
      <c r="DC232" s="51" t="str">
        <f t="shared" ref="DC232:DC295" ca="1" si="609">IF( OR( $BP232 &lt; $D$6, ABS(BW232) &lt; $D$5), "Slope", "Correl" )</f>
        <v>Slope</v>
      </c>
      <c r="DD232" s="51" t="str">
        <f t="shared" ref="DD232:DD295" ca="1" si="610">IF( OR( $BP232 &lt; $D$6, ABS(BX232) &lt; $D$5), "Slope", "Correl" )</f>
        <v>Slope</v>
      </c>
      <c r="DE232" s="51" t="str">
        <f t="shared" ref="DE232:DE295" ca="1" si="611">IF( OR( $BP232 &lt; $D$6, ABS(BY232) &lt; $D$5), "Slope", "Correl" )</f>
        <v>Slope</v>
      </c>
      <c r="DF232" s="51" t="str">
        <f t="shared" ref="DF232:DF295" ca="1" si="612">IF( OR( $BP232 &lt; $D$6, ABS(BZ232) &lt; $D$5), "Slope", "Correl" )</f>
        <v>Slope</v>
      </c>
      <c r="DG232" s="51" t="str">
        <f t="shared" ref="DG232:DG295" ca="1" si="613">IF( OR( $BP232 &lt; $D$6, ABS(CA232) &lt; $D$5), "Slope", "Correl" )</f>
        <v>Slope</v>
      </c>
      <c r="DH232" s="51" t="str">
        <f t="shared" ref="DH232:DH295" ca="1" si="614">IF( OR( $BP232 &lt; $D$6, ABS(CB232) &lt; $D$5), "Slope", "Correl" )</f>
        <v>Slope</v>
      </c>
      <c r="DI232" s="51" t="str">
        <f t="shared" ref="DI232:DI295" ca="1" si="615">IF( OR( $BP232 &lt; $D$6, ABS(CC232) &lt; $D$5), "Slope", "Correl" )</f>
        <v>Slope</v>
      </c>
      <c r="DJ232" s="51" t="str">
        <f t="shared" ref="DJ232:DJ295" ca="1" si="616">IF( OR( $BP232 &lt; $D$6, ABS(CD232) &lt; $D$5), "Slope", "Correl" )</f>
        <v>Slope</v>
      </c>
      <c r="DK232" s="51" t="str">
        <f t="shared" ref="DK232:DK295" ca="1" si="617">IF( OR( $BP232 &lt; $D$6, ABS(CE232) &lt; $D$5), "Slope", "Correl" )</f>
        <v>Slope</v>
      </c>
      <c r="DL232" s="51" t="str">
        <f t="shared" ref="DL232:DL295" ca="1" si="618">IF( OR( $BP232 &lt; $D$6, ABS(CF232) &lt; $D$5), "Slope", "Correl" )</f>
        <v>Slope</v>
      </c>
      <c r="DM232" s="51" t="str">
        <f t="shared" ref="DM232:DM295" ca="1" si="619">IF( OR( $BP232 &lt; $D$6, ABS(CG232) &lt; $D$5), "Slope", "Correl" )</f>
        <v>Slope</v>
      </c>
      <c r="DN232" s="51" t="str">
        <f t="shared" ref="DN232:DN295" ca="1" si="620">IF( OR( $BP232 &lt; $D$6, ABS(CH232) &lt; $D$5), "Slope", "Correl" )</f>
        <v>Slope</v>
      </c>
      <c r="DO232" s="51" t="str">
        <f t="shared" ref="DO232:DO295" ca="1" si="621">IF( OR( $BP232 &lt; $D$6, ABS(CI232) &lt; $D$5), "Slope", "Correl" )</f>
        <v>Slope</v>
      </c>
      <c r="DP232" s="51" t="str">
        <f t="shared" ref="DP232:DP295" ca="1" si="622">IF( OR( $BP232 &lt; $D$6, ABS(CJ232) &lt; $D$5), "Slope", "Correl" )</f>
        <v>Slope</v>
      </c>
      <c r="DQ232" s="51" t="str">
        <f t="shared" ref="DQ232:DQ295" ca="1" si="623">IF( OR( $BP232 &lt; $D$6, ABS(CK232) &lt; $D$5), "Slope", "Correl" )</f>
        <v>Slope</v>
      </c>
      <c r="DR232" s="51" t="str">
        <f t="shared" ref="DR232:DR295" ca="1" si="624">IF( OR( $BP232 &lt; $D$6, ABS(CL232) &lt; $D$5), "Slope", "Correl" )</f>
        <v>Slope</v>
      </c>
      <c r="DS232" s="51" t="str">
        <f t="shared" ref="DS232:DS295" ca="1" si="625">IF( OR( $BP232 &lt; $D$6, ABS(CM232) &lt; $D$5), "Slope", "Correl" )</f>
        <v>Slope</v>
      </c>
      <c r="DT232" s="51" t="str">
        <f t="shared" ref="DT232:DT295" ca="1" si="626">IF( OR( $BP232 &lt; $D$6, ABS(CN232) &lt; $D$5), "Slope", "Correl" )</f>
        <v>Slope</v>
      </c>
      <c r="DU232" s="51" t="str">
        <f t="shared" ref="DU232:DU295" ca="1" si="627">IF( OR( $BP232 &lt; $D$6, ABS(CO232) &lt; $D$5), "Slope", "Correl" )</f>
        <v>Slope</v>
      </c>
      <c r="DV232" s="51" t="str">
        <f t="shared" ref="DV232:DV295" ca="1" si="628">IF( OR( $BP232 &lt; $D$6, ABS(CP232) &lt; $D$5), "Slope", "Correl" )</f>
        <v>Slope</v>
      </c>
      <c r="DW232" s="51" t="str">
        <f t="shared" ref="DW232:DW295" ca="1" si="629">IF( OR( $BP232 &lt; $D$6, ABS(CQ232) &lt; $D$5), "Slope", "Correl" )</f>
        <v>Slope</v>
      </c>
      <c r="DX232" s="51" t="str">
        <f t="shared" ref="DX232:DX295" ca="1" si="630">IF( OR( $BP232 &lt; $D$6, ABS(CR232) &lt; $D$5), "Slope", "Correl" )</f>
        <v>Slope</v>
      </c>
      <c r="DY232" s="51" t="str">
        <f t="shared" ref="DY232:DY295" ca="1" si="631">IF( OR( $BP232 &lt; $D$6, ABS(CS232) &lt; $D$5), "Slope", "Correl" )</f>
        <v>Slope</v>
      </c>
      <c r="DZ232" s="51" t="str">
        <f t="shared" ref="DZ232:DZ295" ca="1" si="632">IF( OR( $BP232 &lt; $D$6, ABS(CT232) &lt; $D$5), "Slope", "Correl" )</f>
        <v>Slope</v>
      </c>
      <c r="EA232" s="51" t="str">
        <f t="shared" ref="EA232:EA295" ca="1" si="633">IF( OR( $BP232 &lt; $D$6, ABS(CU232) &lt; $D$5), "Slope", "Correl" )</f>
        <v>Slope</v>
      </c>
      <c r="EB232" s="51" t="str">
        <f t="shared" ref="EB232:EB295" ca="1" si="634">IF( OR( $BP232 &lt; $D$6, ABS(CV232) &lt; $D$5), "Slope", "Correl" )</f>
        <v>Slope</v>
      </c>
      <c r="EC232" s="51" t="str">
        <f t="shared" ref="EC232:EC295" ca="1" si="635">IF( OR( $BP232 &lt; $D$6, ABS(CW232) &lt; $D$5), "Slope", "Correl" )</f>
        <v>Slope</v>
      </c>
      <c r="EE232" s="52">
        <f t="shared" ref="EE232:EE295" ca="1" si="636">MAX( MIN( IF(CY232 = "Correl", AD232, 1 - ABS( $BM232 - BS232 ) ), 1 ), 0 )</f>
        <v>0.96794186637275703</v>
      </c>
      <c r="EF232" s="52">
        <f t="shared" ref="EF232:EF295" ca="1" si="637">MAX( MIN( IF(CZ232 = "Correl", AE232, 1 - ABS( $BM232 - BT232 ) ), 1 ), 0 )</f>
        <v>0.98210937312364044</v>
      </c>
      <c r="EG232" s="52">
        <f t="shared" ref="EG232:EG295" ca="1" si="638">MAX( MIN( IF(DA232 = "Correl", AF232, 1 - ABS( $BM232 - BU232 ) ), 1 ), 0 )</f>
        <v>0.92829716578496979</v>
      </c>
      <c r="EH232" s="52">
        <f t="shared" ref="EH232:EH295" ca="1" si="639">MAX( MIN( IF(DB232 = "Correl", AG232, 1 - ABS( $BM232 - BV232 ) ), 1 ), 0 )</f>
        <v>0.87591679143759937</v>
      </c>
      <c r="EI232" s="52">
        <f t="shared" ref="EI232:EI295" ca="1" si="640">MAX( MIN( IF(DC232 = "Correl", AH232, 1 - ABS( $BM232 - BW232 ) ), 1 ), 0 )</f>
        <v>0.82050400242700638</v>
      </c>
      <c r="EJ232" s="52">
        <f t="shared" ref="EJ232:EJ295" ca="1" si="641">MAX( MIN( IF(DD232 = "Correl", AI232, 1 - ABS( $BM232 - BX232 ) ), 1 ), 0 )</f>
        <v>0.76756324347539717</v>
      </c>
      <c r="EK232" s="52">
        <f t="shared" ref="EK232:EK295" ca="1" si="642">MAX( MIN( IF(DE232 = "Correl", AJ232, 1 - ABS( $BM232 - BY232 ) ), 1 ), 0 )</f>
        <v>0.72066187324193143</v>
      </c>
      <c r="EL232" s="52">
        <f t="shared" ref="EL232:EL295" ca="1" si="643">MAX( MIN( IF(DF232 = "Correl", AK232, 1 - ABS( $BM232 - BZ232 ) ), 1 ), 0 )</f>
        <v>0.67853106506119265</v>
      </c>
      <c r="EM232" s="52">
        <f t="shared" ref="EM232:EM295" ca="1" si="644">MAX( MIN( IF(DG232 = "Correl", AL232, 1 - ABS( $BM232 - CA232 ) ), 1 ), 0 )</f>
        <v>0.64159462021494029</v>
      </c>
      <c r="EN232" s="52">
        <f t="shared" ref="EN232:EN295" ca="1" si="645">MAX( MIN( IF(DH232 = "Correl", AM232, 1 - ABS( $BM232 - CB232 ) ), 1 ), 0 )</f>
        <v>0.61239532668574614</v>
      </c>
      <c r="EO232" s="52">
        <f t="shared" ref="EO232:EO295" ca="1" si="646">MAX( MIN( IF(DI232 = "Correl", AN232, 1 - ABS( $BM232 - CC232 ) ), 1 ), 0 )</f>
        <v>0.58944746924394487</v>
      </c>
      <c r="EP232" s="52">
        <f t="shared" ref="EP232:EP295" ca="1" si="647">MAX( MIN( IF(DJ232 = "Correl", AO232, 1 - ABS( $BM232 - CD232 ) ), 1 ), 0 )</f>
        <v>0.5715863613539014</v>
      </c>
      <c r="EQ232" s="52">
        <f t="shared" ref="EQ232:EQ295" ca="1" si="648">MAX( MIN( IF(DK232 = "Correl", AP232, 1 - ABS( $BM232 - CE232 ) ), 1 ), 0 )</f>
        <v>0.56428535261952995</v>
      </c>
      <c r="ER232" s="52">
        <f t="shared" ref="ER232:ER295" ca="1" si="649">MAX( MIN( IF(DL232 = "Correl", AQ232, 1 - ABS( $BM232 - CF232 ) ), 1 ), 0 )</f>
        <v>0.55061077451584239</v>
      </c>
      <c r="ES232" s="52">
        <f t="shared" ref="ES232:ES295" ca="1" si="650">MAX( MIN( IF(DM232 = "Correl", AR232, 1 - ABS( $BM232 - CG232 ) ), 1 ), 0 )</f>
        <v>0.53203520028952545</v>
      </c>
      <c r="ET232" s="52">
        <f t="shared" ref="ET232:ET295" ca="1" si="651">MAX( MIN( IF(DN232 = "Correl", AS232, 1 - ABS( $BM232 - CH232 ) ), 1 ), 0 )</f>
        <v>0.51823468646405613</v>
      </c>
      <c r="EU232" s="52">
        <f t="shared" ref="EU232:EU295" ca="1" si="652">MAX( MIN( IF(DO232 = "Correl", AT232, 1 - ABS( $BM232 - CI232 ) ), 1 ), 0 )</f>
        <v>0.54395283431546271</v>
      </c>
      <c r="EV232" s="52">
        <f t="shared" ref="EV232:EV295" ca="1" si="653">MAX( MIN( IF(DP232 = "Correl", AU232, 1 - ABS( $BM232 - CJ232 ) ), 1 ), 0 )</f>
        <v>0.56405011419157269</v>
      </c>
      <c r="EW232" s="52">
        <f t="shared" ref="EW232:EW295" ca="1" si="654">MAX( MIN( IF(DQ232 = "Correl", AV232, 1 - ABS( $BM232 - CK232 ) ), 1 ), 0 )</f>
        <v>0.5677342870339841</v>
      </c>
      <c r="EX232" s="52">
        <f t="shared" ref="EX232:EX295" ca="1" si="655">MAX( MIN( IF(DR232 = "Correl", AW232, 1 - ABS( $BM232 - CL232 ) ), 1 ), 0 )</f>
        <v>0.55486627766151986</v>
      </c>
      <c r="EY232" s="52">
        <f t="shared" ref="EY232:EY295" ca="1" si="656">MAX( MIN( IF(DS232 = "Correl", AX232, 1 - ABS( $BM232 - CM232 ) ), 1 ), 0 )</f>
        <v>0.53325310809488191</v>
      </c>
      <c r="EZ232" s="52">
        <f t="shared" ref="EZ232:EZ295" ca="1" si="657">MAX( MIN( IF(DT232 = "Correl", AY232, 1 - ABS( $BM232 - CN232 ) ), 1 ), 0 )</f>
        <v>0.5179832710380845</v>
      </c>
      <c r="FA232" s="52">
        <f t="shared" ref="FA232:FA295" ca="1" si="658">MAX( MIN( IF(DU232 = "Correl", AZ232, 1 - ABS( $BM232 - CO232 ) ), 1 ), 0 )</f>
        <v>0.52057484865199111</v>
      </c>
      <c r="FB232" s="52">
        <f t="shared" ref="FB232:FB295" ca="1" si="659">MAX( MIN( IF(DV232 = "Correl", BA232, 1 - ABS( $BM232 - CP232 ) ), 1 ), 0 )</f>
        <v>0.55002505424232684</v>
      </c>
      <c r="FC232" s="52">
        <f t="shared" ref="FC232:FC295" ca="1" si="660">MAX( MIN( IF(DW232 = "Correl", BB232, 1 - ABS( $BM232 - CQ232 ) ), 1 ), 0 )</f>
        <v>0.60279123209066865</v>
      </c>
      <c r="FD232" s="52">
        <f t="shared" ref="FD232:FD295" ca="1" si="661">MAX( MIN( IF(DX232 = "Correl", BC232, 1 - ABS( $BM232 - CR232 ) ), 1 ), 0 )</f>
        <v>0.67687490118678006</v>
      </c>
      <c r="FE232" s="52">
        <f t="shared" ref="FE232:FE295" ca="1" si="662">MAX( MIN( IF(DY232 = "Correl", BD232, 1 - ABS( $BM232 - CS232 ) ), 1 ), 0 )</f>
        <v>0.76516704862527252</v>
      </c>
      <c r="FF232" s="52">
        <f t="shared" ref="FF232:FF295" ca="1" si="663">MAX( MIN( IF(DZ232 = "Correl", BE232, 1 - ABS( $BM232 - CT232 ) ), 1 ), 0 )</f>
        <v>0.86240438058321933</v>
      </c>
      <c r="FG232" s="52">
        <f t="shared" ref="FG232:FG295" ca="1" si="664">MAX( MIN( IF(EA232 = "Correl", BF232, 1 - ABS( $BM232 - CU232 ) ), 1 ), 0 )</f>
        <v>0.95247812205996185</v>
      </c>
      <c r="FH232" s="52">
        <f t="shared" ref="FH232:FH295" ca="1" si="665">MAX( MIN( IF(EB232 = "Correl", BG232, 1 - ABS( $BM232 - CV232 ) ), 1 ), 0 )</f>
        <v>0.96272942109503634</v>
      </c>
      <c r="FI232" s="52">
        <f t="shared" ref="FI232:FI295" ca="1" si="666">MAX( MIN( IF(EC232 = "Correl", BH232, 1 - ABS( $BM232 - CW232 ) ), 1 ), 0 )</f>
        <v>0.88789392971333048</v>
      </c>
      <c r="FK232" s="52">
        <f t="shared" ref="FK232:FK295" ca="1" si="667">IF(I232=0,0,MAX(EE232:FI232))</f>
        <v>0.98210937312364044</v>
      </c>
      <c r="FL232" s="59">
        <f t="shared" ref="FL232:FL295" ca="1" si="668">MATCH(FK232, EE232:FI232, 0) - 1</f>
        <v>1</v>
      </c>
      <c r="FM232" s="59" t="str">
        <f t="shared" ref="FM232:FM295" ca="1" si="669">OFFSET($CY232, 0, FL232)</f>
        <v>Slope</v>
      </c>
      <c r="FN232" s="52">
        <f t="shared" ref="FN232:FN295" ca="1" si="670">IF(FK232=0,0,OFFSET($AD$6, 0, FL232))</f>
        <v>1</v>
      </c>
      <c r="FP232" s="52">
        <f t="shared" ref="FP232:FP295" ca="1" si="671">$D$2 * EE232 + $D$3 * FP$6</f>
        <v>0.65598062212425234</v>
      </c>
      <c r="FQ232" s="52">
        <f t="shared" ref="FQ232:FQ295" ca="1" si="672">$D$2 * EF232 + $D$3 * FQ$6</f>
        <v>0.6607031243745467</v>
      </c>
      <c r="FR232" s="52">
        <f t="shared" ref="FR232:FR295" ca="1" si="673">$D$2 * EG232 + $D$3 * FR$6</f>
        <v>0.63165461081721208</v>
      </c>
      <c r="FS232" s="52">
        <f t="shared" ref="FS232:FS295" ca="1" si="674">$D$2 * EH232 + $D$3 * FS$6</f>
        <v>0.60308337492364417</v>
      </c>
      <c r="FT232" s="52">
        <f t="shared" ref="FT232:FT295" ca="1" si="675">$D$2 * EI232 + $D$3 * FT$6</f>
        <v>0.57350133414233539</v>
      </c>
      <c r="FU232" s="52">
        <f t="shared" ref="FU232:FU295" ca="1" si="676">$D$2 * EJ232 + $D$3 * FU$6</f>
        <v>0.54474330338068788</v>
      </c>
      <c r="FV232" s="52">
        <f t="shared" ref="FV232:FV295" ca="1" si="677">$D$2 * EK232 + $D$3 * FV$6</f>
        <v>0.51799840219175497</v>
      </c>
      <c r="FW232" s="52">
        <f t="shared" ref="FW232:FW295" ca="1" si="678">$D$2 * EL232 + $D$3 * FW$6</f>
        <v>0.49284368835373088</v>
      </c>
      <c r="FX232" s="52">
        <f t="shared" ref="FX232:FX295" ca="1" si="679">$D$2 * EM232 + $D$3 * FX$6</f>
        <v>0.4694204289605356</v>
      </c>
      <c r="FY232" s="52">
        <f t="shared" ref="FY232:FY295" ca="1" si="680">$D$2 * EN232 + $D$3 * FY$6</f>
        <v>0.44857622000635983</v>
      </c>
      <c r="FZ232" s="52">
        <f t="shared" ref="FZ232:FZ295" ca="1" si="681">$D$2 * EO232 + $D$3 * FZ$6</f>
        <v>0.42981582308131494</v>
      </c>
      <c r="GA232" s="52">
        <f t="shared" ref="GA232:GA295" ca="1" si="682">$D$2 * EP232 + $D$3 * GA$6</f>
        <v>0.41275100934018938</v>
      </c>
      <c r="GB232" s="52">
        <f t="shared" ref="GB232:GB295" ca="1" si="683">$D$2 * EQ232 + $D$3 * GB$6</f>
        <v>0.3992062286509544</v>
      </c>
      <c r="GC232" s="52">
        <f t="shared" ref="GC232:GC295" ca="1" si="684">$D$2 * ER232 + $D$3 * GC$6</f>
        <v>0.38353692483861412</v>
      </c>
      <c r="GD232" s="52">
        <f t="shared" ref="GD232:GD295" ca="1" si="685">$D$2 * ES232 + $D$3 * GD$6</f>
        <v>0.36623395565206401</v>
      </c>
      <c r="GE232" s="52">
        <f t="shared" ref="GE232:GE295" ca="1" si="686">$D$2 * ET232 + $D$3 * GE$6</f>
        <v>0.35052267326579645</v>
      </c>
      <c r="GF232" s="52">
        <f t="shared" ref="GF232:GF295" ca="1" si="687">$D$2 * EU232 + $D$3 * GF$6</f>
        <v>0.3479842781051542</v>
      </c>
      <c r="GG232" s="52">
        <f t="shared" ref="GG232:GG295" ca="1" si="688">$D$2 * EV232 + $D$3 * GG$6</f>
        <v>0.34357226028607979</v>
      </c>
      <c r="GH232" s="52">
        <f t="shared" ref="GH232:GH295" ca="1" si="689">$D$2 * EW232 + $D$3 * GH$6</f>
        <v>0.3336892067891058</v>
      </c>
      <c r="GI232" s="52">
        <f t="shared" ref="GI232:GI295" ca="1" si="690">$D$2 * EX232 + $D$3 * GI$6</f>
        <v>0.31828875922050659</v>
      </c>
      <c r="GJ232" s="52">
        <f t="shared" ref="GJ232:GJ295" ca="1" si="691">$D$2 * EY232 + $D$3 * GJ$6</f>
        <v>0.29997325825384952</v>
      </c>
      <c r="GK232" s="52">
        <f t="shared" ref="GK232:GK295" ca="1" si="692">$D$2 * EZ232 + $D$3 * GK$6</f>
        <v>0.28377220145713927</v>
      </c>
      <c r="GL232" s="52">
        <f t="shared" ref="GL232:GL295" ca="1" si="693">$D$2 * FA232 + $D$3 * GL$6</f>
        <v>0.2735249495506637</v>
      </c>
      <c r="GM232" s="52">
        <f t="shared" ref="GM232:GM295" ca="1" si="694">$D$2 * FB232 + $D$3 * GM$6</f>
        <v>0.27223057363633119</v>
      </c>
      <c r="GN232" s="52">
        <f t="shared" ref="GN232:GN295" ca="1" si="695">$D$2 * FC232 + $D$3 * GN$6</f>
        <v>0.27870818847466727</v>
      </c>
      <c r="GO232" s="52">
        <f t="shared" ref="GO232:GO295" ca="1" si="696">$D$2 * FD232 + $D$3 * GO$6</f>
        <v>0.29229163372892664</v>
      </c>
      <c r="GP232" s="52">
        <f t="shared" ref="GP232:GP295" ca="1" si="697">$D$2 * FE232 + $D$3 * GP$6</f>
        <v>0.31061123843064636</v>
      </c>
      <c r="GQ232" s="52">
        <f t="shared" ref="GQ232:GQ295" ca="1" si="698">$D$2 * FF232 + $D$3 * GQ$6</f>
        <v>0.33191257130551755</v>
      </c>
      <c r="GR232" s="52">
        <f t="shared" ref="GR232:GR295" ca="1" si="699">$D$2 * FG232 + $D$3 * GR$6</f>
        <v>0.35082604068665391</v>
      </c>
      <c r="GS232" s="52">
        <f t="shared" ref="GS232:GS295" ca="1" si="700">$D$2 * FH232 + $D$3 * GS$6</f>
        <v>0.34313202925390096</v>
      </c>
      <c r="GT232" s="52">
        <f t="shared" ref="GT232:GT295" ca="1" si="701">$D$2 * FI232 + $D$3 * GT$6</f>
        <v>0.30707575434888795</v>
      </c>
      <c r="GV232" s="52">
        <f t="shared" ref="GV232:GV295" ca="1" si="702">MAX(FP232:GT232)</f>
        <v>0.6607031243745467</v>
      </c>
      <c r="GW232" s="59">
        <f t="shared" ref="GW232:GW295" ca="1" si="703">MATCH(GV232, FP232:GT232, 0)-1</f>
        <v>1</v>
      </c>
      <c r="GX232" s="52">
        <f t="shared" ref="GX232:GX295" ca="1" si="704">IF(MAX(M232:M292) = MIN(M232:M292), 0, IF(MIN(H232:H262)=0,"NaN",IF(OFFSET($EE232,0,GW232) &lt; 0.000001,0,IF(I232=0,0,OFFSET($EE232,0,GW232)))))</f>
        <v>0.98210937312364044</v>
      </c>
      <c r="GY232" s="52" t="str">
        <f t="shared" ref="GY232:GY295" ca="1" si="705">OFFSET($CY232, 0, GW232)</f>
        <v>Slope</v>
      </c>
      <c r="GZ232" s="52">
        <f t="shared" ref="GZ232:GZ295" ca="1" si="706">IF(MIN(H232:H262)=0,"NaN",IF(GX232=0,0,OFFSET($EE$6,0,GW232)))</f>
        <v>1</v>
      </c>
      <c r="HB232" s="58">
        <f t="shared" ref="HB232:HB295" si="707">ABS(K232)</f>
        <v>2.9989054799079897E-2</v>
      </c>
      <c r="HC232" s="58"/>
      <c r="HE232" s="52">
        <f t="shared" ref="HE232:HE295" si="708">IF(I232=0,0,MIN(MAX(1 - ABS(M233 - K232) / H232, 0), 1))</f>
        <v>0.85155417874455452</v>
      </c>
      <c r="HF232" s="52">
        <f t="shared" ref="HF232:HF295" si="709">IF(MAX(M232:M292) = MIN(M232:M292), 0, IF(MIN(H232:H262)=0,"NaN",IF(I232=0,0,MIN(MAX(1 - ABS(M233 - K232) / $HC$39, 0), 1 ))))</f>
        <v>0</v>
      </c>
      <c r="HH232" s="52">
        <f t="shared" ref="HH232:HH295" ca="1" si="710">IF( $HH$2 = 1, FK232, GX232)</f>
        <v>0.98210937312364044</v>
      </c>
      <c r="HI232" s="52" t="str">
        <f t="shared" ref="HI232:HI295" ca="1" si="711">IF($HH$2 = 1, FM232, GY232)</f>
        <v>Slope</v>
      </c>
      <c r="HJ232" s="59">
        <f t="shared" ref="HJ232:HJ295" ca="1" si="712">IF(HI232 = "Correl", 1, IF(HI232="Slope", 2, 0 ))</f>
        <v>2</v>
      </c>
      <c r="HK232" s="52">
        <f t="shared" ref="HK232:HK295" ca="1" si="713">IF($HH$2=1, FN232, GZ232)</f>
        <v>1</v>
      </c>
      <c r="HL232" s="52">
        <f t="shared" ref="HL232:HL295" si="714">IF($HH$5 = 1, HE232, HF232)</f>
        <v>0</v>
      </c>
      <c r="HM232" s="52">
        <f t="shared" ref="HM232:HM295" si="715">H232</f>
        <v>20</v>
      </c>
      <c r="HN232" s="52">
        <f t="shared" ref="HN232:HN295" si="716">-HM232</f>
        <v>-20</v>
      </c>
      <c r="HP232" s="52">
        <f t="shared" si="550"/>
        <v>5.1214791834354521E-4</v>
      </c>
      <c r="HR232" s="52">
        <f t="shared" ref="HR232:HR295" si="717">STDEV( BM232:BM262)</f>
        <v>9.7302476391801954E-5</v>
      </c>
      <c r="HS232">
        <f t="shared" ref="HS232:HS295" si="718">STDEV( BJ232:BJ262)</f>
        <v>1.1930607733227805E-3</v>
      </c>
    </row>
    <row r="233" spans="1:227" x14ac:dyDescent="0.2">
      <c r="A233" s="45">
        <v>195</v>
      </c>
      <c r="B233" s="35">
        <f t="shared" si="563"/>
        <v>2.2453703703703629E-2</v>
      </c>
      <c r="C233" s="28">
        <v>2.9989054799079899</v>
      </c>
      <c r="D233" s="95">
        <v>0</v>
      </c>
      <c r="E233" s="95">
        <v>999999</v>
      </c>
      <c r="F233" s="37">
        <f t="shared" si="551"/>
        <v>166666.5</v>
      </c>
      <c r="G233" s="38">
        <f t="shared" si="554"/>
        <v>0</v>
      </c>
      <c r="H233" s="102">
        <v>20</v>
      </c>
      <c r="I233" s="102">
        <v>2000</v>
      </c>
      <c r="J233" s="28">
        <v>3.7201464176178001</v>
      </c>
      <c r="K233" s="126">
        <f t="shared" si="555"/>
        <v>3.7201464176177999E-2</v>
      </c>
      <c r="L233" s="30">
        <f t="shared" si="552"/>
        <v>3.7201464176177999E-2</v>
      </c>
      <c r="M233" s="101">
        <f t="shared" si="553"/>
        <v>2.9989054799079899</v>
      </c>
      <c r="N233" s="103">
        <f t="shared" si="564"/>
        <v>3.6062046885490507E-4</v>
      </c>
      <c r="AD233" s="52">
        <f t="shared" ca="1" si="565"/>
        <v>0.8191549305146546</v>
      </c>
      <c r="AE233" s="52">
        <f t="shared" ca="1" si="565"/>
        <v>1</v>
      </c>
      <c r="AF233" s="52">
        <f t="shared" ca="1" si="565"/>
        <v>0.86570178296042122</v>
      </c>
      <c r="AG233" s="52">
        <f t="shared" ca="1" si="559"/>
        <v>0.66980861853178808</v>
      </c>
      <c r="AH233" s="52">
        <f t="shared" ca="1" si="559"/>
        <v>0.47390127894147305</v>
      </c>
      <c r="AI233" s="52">
        <f t="shared" ca="1" si="559"/>
        <v>0.31783456967971291</v>
      </c>
      <c r="AJ233" s="52">
        <f t="shared" ca="1" si="559"/>
        <v>0.23003305139159119</v>
      </c>
      <c r="AK233" s="52">
        <f t="shared" ca="1" si="560"/>
        <v>0.18674038163777557</v>
      </c>
      <c r="AL233" s="52">
        <f t="shared" ca="1" si="560"/>
        <v>0.16782894091599815</v>
      </c>
      <c r="AM233" s="52">
        <f t="shared" ca="1" si="560"/>
        <v>0.15585698374705292</v>
      </c>
      <c r="AN233" s="52">
        <f t="shared" ca="1" si="560"/>
        <v>0.14847440630234904</v>
      </c>
      <c r="AO233" s="52">
        <f t="shared" ca="1" si="561"/>
        <v>0.11855496995348336</v>
      </c>
      <c r="AP233" s="52">
        <f t="shared" ca="1" si="561"/>
        <v>0.12069975935683631</v>
      </c>
      <c r="AQ233" s="52">
        <f t="shared" ca="1" si="561"/>
        <v>0.1404313634223438</v>
      </c>
      <c r="AR233" s="52">
        <f t="shared" ca="1" si="561"/>
        <v>0.15071061392798482</v>
      </c>
      <c r="AS233" s="52">
        <f t="shared" ca="1" si="562"/>
        <v>0.15577012268517931</v>
      </c>
      <c r="AT233" s="52">
        <f t="shared" ca="1" si="562"/>
        <v>0.15278670739796479</v>
      </c>
      <c r="AU233" s="52">
        <f t="shared" ca="1" si="562"/>
        <v>0.15036334190106074</v>
      </c>
      <c r="AV233" s="52">
        <f t="shared" ca="1" si="562"/>
        <v>0.14248524065104937</v>
      </c>
      <c r="AW233" s="52">
        <f t="shared" ca="1" si="556"/>
        <v>0.12560572025756517</v>
      </c>
      <c r="AX233" s="52">
        <f t="shared" ca="1" si="556"/>
        <v>9.8821110777491353E-2</v>
      </c>
      <c r="AY233" s="52">
        <f t="shared" ca="1" si="556"/>
        <v>5.9871563003932392E-2</v>
      </c>
      <c r="AZ233" s="52">
        <f t="shared" ca="1" si="556"/>
        <v>2.7695795510314712E-3</v>
      </c>
      <c r="BA233" s="52">
        <f t="shared" ca="1" si="557"/>
        <v>-7.0737580781864526E-2</v>
      </c>
      <c r="BB233" s="52">
        <f t="shared" ca="1" si="557"/>
        <v>-0.15947549961255583</v>
      </c>
      <c r="BC233" s="52">
        <f t="shared" ca="1" si="557"/>
        <v>-0.26443876965881496</v>
      </c>
      <c r="BD233" s="52">
        <f t="shared" ca="1" si="557"/>
        <v>-0.39865709904297786</v>
      </c>
      <c r="BE233" s="52">
        <f t="shared" ca="1" si="558"/>
        <v>-0.50478576871948777</v>
      </c>
      <c r="BF233" s="52">
        <f t="shared" ca="1" si="558"/>
        <v>-0.56330496201539382</v>
      </c>
      <c r="BG233" s="52">
        <f t="shared" ca="1" si="558"/>
        <v>-0.56681118602320801</v>
      </c>
      <c r="BH233" s="52">
        <f t="shared" ca="1" si="558"/>
        <v>-0.48290196736635593</v>
      </c>
      <c r="BJ233" s="52">
        <f t="shared" si="566"/>
        <v>1.8600732088089001E-3</v>
      </c>
      <c r="BK233" s="52">
        <f t="shared" si="567"/>
        <v>-7.171178400336251E-4</v>
      </c>
      <c r="BL233" s="52">
        <f t="shared" si="568"/>
        <v>-3.5855892001681253E-5</v>
      </c>
      <c r="BM233" s="52">
        <f t="shared" si="569"/>
        <v>-3.5855892001681253E-5</v>
      </c>
      <c r="BN233" s="52">
        <f t="shared" si="570"/>
        <v>0</v>
      </c>
      <c r="BO233" s="52">
        <f t="shared" si="571"/>
        <v>0</v>
      </c>
      <c r="BP233" s="52">
        <f t="shared" si="572"/>
        <v>1.3846622789644868E-3</v>
      </c>
      <c r="BQ233" s="52">
        <f t="shared" si="573"/>
        <v>0.05</v>
      </c>
      <c r="BS233" s="52">
        <f t="shared" ca="1" si="574"/>
        <v>-1.7899576664691927E-2</v>
      </c>
      <c r="BT233" s="52">
        <f t="shared" ca="1" si="575"/>
        <v>-7.1711784003362519E-2</v>
      </c>
      <c r="BU233" s="52">
        <f t="shared" ca="1" si="576"/>
        <v>-0.12409215835073302</v>
      </c>
      <c r="BV233" s="52">
        <f t="shared" ca="1" si="577"/>
        <v>-0.17950494736132599</v>
      </c>
      <c r="BW233" s="52">
        <f t="shared" ca="1" si="578"/>
        <v>-0.23244570631293521</v>
      </c>
      <c r="BX233" s="52">
        <f t="shared" ca="1" si="579"/>
        <v>-0.2793470765464009</v>
      </c>
      <c r="BY233" s="52">
        <f t="shared" ca="1" si="580"/>
        <v>-0.32147788472713967</v>
      </c>
      <c r="BZ233" s="52">
        <f t="shared" ca="1" si="581"/>
        <v>-0.35841432957339203</v>
      </c>
      <c r="CA233" s="52">
        <f t="shared" ca="1" si="582"/>
        <v>-0.38761362310258618</v>
      </c>
      <c r="CB233" s="52">
        <f t="shared" ca="1" si="583"/>
        <v>-0.4105614805443874</v>
      </c>
      <c r="CC233" s="52">
        <f t="shared" ca="1" si="584"/>
        <v>-0.42842258843443093</v>
      </c>
      <c r="CD233" s="52">
        <f t="shared" ca="1" si="585"/>
        <v>-0.43572359716880232</v>
      </c>
      <c r="CE233" s="52">
        <f t="shared" ca="1" si="586"/>
        <v>-0.44939817527248993</v>
      </c>
      <c r="CF233" s="52">
        <f t="shared" ca="1" si="587"/>
        <v>-0.46797374949880682</v>
      </c>
      <c r="CG233" s="52">
        <f t="shared" ca="1" si="588"/>
        <v>-0.4817742633242762</v>
      </c>
      <c r="CH233" s="52">
        <f t="shared" ca="1" si="589"/>
        <v>-0.45605611547286962</v>
      </c>
      <c r="CI233" s="52">
        <f t="shared" ca="1" si="590"/>
        <v>-0.43595883559675963</v>
      </c>
      <c r="CJ233" s="52">
        <f t="shared" ca="1" si="591"/>
        <v>-0.43227466275434823</v>
      </c>
      <c r="CK233" s="52">
        <f t="shared" ca="1" si="592"/>
        <v>-0.44514267212681252</v>
      </c>
      <c r="CL233" s="52">
        <f t="shared" ca="1" si="593"/>
        <v>-0.46675584169345047</v>
      </c>
      <c r="CM233" s="52">
        <f t="shared" ca="1" si="594"/>
        <v>-0.48202567875024782</v>
      </c>
      <c r="CN233" s="52">
        <f t="shared" ca="1" si="595"/>
        <v>-0.47943410113634122</v>
      </c>
      <c r="CO233" s="52">
        <f t="shared" ca="1" si="596"/>
        <v>-0.44998389554600554</v>
      </c>
      <c r="CP233" s="52">
        <f t="shared" ca="1" si="597"/>
        <v>-0.39721771769766367</v>
      </c>
      <c r="CQ233" s="52">
        <f t="shared" ca="1" si="598"/>
        <v>-0.32313404860155226</v>
      </c>
      <c r="CR233" s="52">
        <f t="shared" ca="1" si="599"/>
        <v>-0.23484190116305986</v>
      </c>
      <c r="CS233" s="52">
        <f t="shared" ca="1" si="600"/>
        <v>-0.13760456920511308</v>
      </c>
      <c r="CT233" s="52">
        <f t="shared" ca="1" si="601"/>
        <v>-4.7530827728370507E-2</v>
      </c>
      <c r="CU233" s="52">
        <f t="shared" ca="1" si="602"/>
        <v>3.7261629116631355E-2</v>
      </c>
      <c r="CV233" s="52">
        <f t="shared" ca="1" si="603"/>
        <v>0.11209712049833714</v>
      </c>
      <c r="CW233" s="52">
        <f t="shared" ca="1" si="604"/>
        <v>0.17745890279090218</v>
      </c>
      <c r="CY233" s="51" t="str">
        <f t="shared" ca="1" si="605"/>
        <v>Slope</v>
      </c>
      <c r="CZ233" s="51" t="str">
        <f t="shared" ca="1" si="606"/>
        <v>Slope</v>
      </c>
      <c r="DA233" s="51" t="str">
        <f t="shared" ca="1" si="607"/>
        <v>Slope</v>
      </c>
      <c r="DB233" s="51" t="str">
        <f t="shared" ca="1" si="608"/>
        <v>Slope</v>
      </c>
      <c r="DC233" s="51" t="str">
        <f t="shared" ca="1" si="609"/>
        <v>Slope</v>
      </c>
      <c r="DD233" s="51" t="str">
        <f t="shared" ca="1" si="610"/>
        <v>Slope</v>
      </c>
      <c r="DE233" s="51" t="str">
        <f t="shared" ca="1" si="611"/>
        <v>Slope</v>
      </c>
      <c r="DF233" s="51" t="str">
        <f t="shared" ca="1" si="612"/>
        <v>Slope</v>
      </c>
      <c r="DG233" s="51" t="str">
        <f t="shared" ca="1" si="613"/>
        <v>Slope</v>
      </c>
      <c r="DH233" s="51" t="str">
        <f t="shared" ca="1" si="614"/>
        <v>Slope</v>
      </c>
      <c r="DI233" s="51" t="str">
        <f t="shared" ca="1" si="615"/>
        <v>Slope</v>
      </c>
      <c r="DJ233" s="51" t="str">
        <f t="shared" ca="1" si="616"/>
        <v>Slope</v>
      </c>
      <c r="DK233" s="51" t="str">
        <f t="shared" ca="1" si="617"/>
        <v>Slope</v>
      </c>
      <c r="DL233" s="51" t="str">
        <f t="shared" ca="1" si="618"/>
        <v>Slope</v>
      </c>
      <c r="DM233" s="51" t="str">
        <f t="shared" ca="1" si="619"/>
        <v>Slope</v>
      </c>
      <c r="DN233" s="51" t="str">
        <f t="shared" ca="1" si="620"/>
        <v>Slope</v>
      </c>
      <c r="DO233" s="51" t="str">
        <f t="shared" ca="1" si="621"/>
        <v>Slope</v>
      </c>
      <c r="DP233" s="51" t="str">
        <f t="shared" ca="1" si="622"/>
        <v>Slope</v>
      </c>
      <c r="DQ233" s="51" t="str">
        <f t="shared" ca="1" si="623"/>
        <v>Slope</v>
      </c>
      <c r="DR233" s="51" t="str">
        <f t="shared" ca="1" si="624"/>
        <v>Slope</v>
      </c>
      <c r="DS233" s="51" t="str">
        <f t="shared" ca="1" si="625"/>
        <v>Slope</v>
      </c>
      <c r="DT233" s="51" t="str">
        <f t="shared" ca="1" si="626"/>
        <v>Slope</v>
      </c>
      <c r="DU233" s="51" t="str">
        <f t="shared" ca="1" si="627"/>
        <v>Slope</v>
      </c>
      <c r="DV233" s="51" t="str">
        <f t="shared" ca="1" si="628"/>
        <v>Slope</v>
      </c>
      <c r="DW233" s="51" t="str">
        <f t="shared" ca="1" si="629"/>
        <v>Slope</v>
      </c>
      <c r="DX233" s="51" t="str">
        <f t="shared" ca="1" si="630"/>
        <v>Slope</v>
      </c>
      <c r="DY233" s="51" t="str">
        <f t="shared" ca="1" si="631"/>
        <v>Slope</v>
      </c>
      <c r="DZ233" s="51" t="str">
        <f t="shared" ca="1" si="632"/>
        <v>Slope</v>
      </c>
      <c r="EA233" s="51" t="str">
        <f t="shared" ca="1" si="633"/>
        <v>Slope</v>
      </c>
      <c r="EB233" s="51" t="str">
        <f t="shared" ca="1" si="634"/>
        <v>Slope</v>
      </c>
      <c r="EC233" s="51" t="str">
        <f t="shared" ca="1" si="635"/>
        <v>Slope</v>
      </c>
      <c r="EE233" s="52">
        <f t="shared" ca="1" si="636"/>
        <v>0.98213627922730973</v>
      </c>
      <c r="EF233" s="52">
        <f t="shared" ca="1" si="637"/>
        <v>0.92832407188863919</v>
      </c>
      <c r="EG233" s="52">
        <f t="shared" ca="1" si="638"/>
        <v>0.87594369754126866</v>
      </c>
      <c r="EH233" s="52">
        <f t="shared" ca="1" si="639"/>
        <v>0.82053090853067567</v>
      </c>
      <c r="EI233" s="52">
        <f t="shared" ca="1" si="640"/>
        <v>0.76759014957906646</v>
      </c>
      <c r="EJ233" s="52">
        <f t="shared" ca="1" si="641"/>
        <v>0.72068877934560072</v>
      </c>
      <c r="EK233" s="52">
        <f t="shared" ca="1" si="642"/>
        <v>0.67855797116486194</v>
      </c>
      <c r="EL233" s="52">
        <f t="shared" ca="1" si="643"/>
        <v>0.64162152631860958</v>
      </c>
      <c r="EM233" s="52">
        <f t="shared" ca="1" si="644"/>
        <v>0.61242223278941554</v>
      </c>
      <c r="EN233" s="52">
        <f t="shared" ca="1" si="645"/>
        <v>0.58947437534761427</v>
      </c>
      <c r="EO233" s="52">
        <f t="shared" ca="1" si="646"/>
        <v>0.57161326745757068</v>
      </c>
      <c r="EP233" s="52">
        <f t="shared" ca="1" si="647"/>
        <v>0.56431225872319934</v>
      </c>
      <c r="EQ233" s="52">
        <f t="shared" ca="1" si="648"/>
        <v>0.55063768061951168</v>
      </c>
      <c r="ER233" s="52">
        <f t="shared" ca="1" si="649"/>
        <v>0.53206210639319484</v>
      </c>
      <c r="ES233" s="52">
        <f t="shared" ca="1" si="650"/>
        <v>0.51826159256772542</v>
      </c>
      <c r="ET233" s="52">
        <f t="shared" ca="1" si="651"/>
        <v>0.543979740419132</v>
      </c>
      <c r="EU233" s="52">
        <f t="shared" ca="1" si="652"/>
        <v>0.56407702029524209</v>
      </c>
      <c r="EV233" s="52">
        <f t="shared" ca="1" si="653"/>
        <v>0.56776119313765339</v>
      </c>
      <c r="EW233" s="52">
        <f t="shared" ca="1" si="654"/>
        <v>0.55489318376518915</v>
      </c>
      <c r="EX233" s="52">
        <f t="shared" ca="1" si="655"/>
        <v>0.5332800141985512</v>
      </c>
      <c r="EY233" s="52">
        <f t="shared" ca="1" si="656"/>
        <v>0.51801017714175379</v>
      </c>
      <c r="EZ233" s="52">
        <f t="shared" ca="1" si="657"/>
        <v>0.52060175475566051</v>
      </c>
      <c r="FA233" s="52">
        <f t="shared" ca="1" si="658"/>
        <v>0.55005196034599613</v>
      </c>
      <c r="FB233" s="52">
        <f t="shared" ca="1" si="659"/>
        <v>0.60281813819433805</v>
      </c>
      <c r="FC233" s="52">
        <f t="shared" ca="1" si="660"/>
        <v>0.67690180729044935</v>
      </c>
      <c r="FD233" s="52">
        <f t="shared" ca="1" si="661"/>
        <v>0.76519395472894181</v>
      </c>
      <c r="FE233" s="52">
        <f t="shared" ca="1" si="662"/>
        <v>0.86243128668688862</v>
      </c>
      <c r="FF233" s="52">
        <f t="shared" ca="1" si="663"/>
        <v>0.95250502816363114</v>
      </c>
      <c r="FG233" s="52">
        <f t="shared" ca="1" si="664"/>
        <v>0.96270251499136694</v>
      </c>
      <c r="FH233" s="52">
        <f t="shared" ca="1" si="665"/>
        <v>0.88786702360966119</v>
      </c>
      <c r="FI233" s="52">
        <f t="shared" ca="1" si="666"/>
        <v>0.82250524131709613</v>
      </c>
      <c r="FK233" s="52">
        <f t="shared" ca="1" si="667"/>
        <v>0.98213627922730973</v>
      </c>
      <c r="FL233" s="59">
        <f t="shared" ca="1" si="668"/>
        <v>0</v>
      </c>
      <c r="FM233" s="59" t="str">
        <f t="shared" ca="1" si="669"/>
        <v>Slope</v>
      </c>
      <c r="FN233" s="52">
        <f t="shared" ca="1" si="670"/>
        <v>1</v>
      </c>
      <c r="FP233" s="52">
        <f t="shared" ca="1" si="671"/>
        <v>0.66071209307576995</v>
      </c>
      <c r="FQ233" s="52">
        <f t="shared" ca="1" si="672"/>
        <v>0.6427746906295464</v>
      </c>
      <c r="FR233" s="52">
        <f t="shared" ca="1" si="673"/>
        <v>0.61420345473597837</v>
      </c>
      <c r="FS233" s="52">
        <f t="shared" ca="1" si="674"/>
        <v>0.58462141395466971</v>
      </c>
      <c r="FT233" s="52">
        <f t="shared" ca="1" si="675"/>
        <v>0.5558633831930222</v>
      </c>
      <c r="FU233" s="52">
        <f t="shared" ca="1" si="676"/>
        <v>0.52911848200408906</v>
      </c>
      <c r="FV233" s="52">
        <f t="shared" ca="1" si="677"/>
        <v>0.50396376816606514</v>
      </c>
      <c r="FW233" s="52">
        <f t="shared" ca="1" si="678"/>
        <v>0.48054050877286986</v>
      </c>
      <c r="FX233" s="52">
        <f t="shared" ca="1" si="679"/>
        <v>0.45969629981869403</v>
      </c>
      <c r="FY233" s="52">
        <f t="shared" ca="1" si="680"/>
        <v>0.4409359028936492</v>
      </c>
      <c r="FZ233" s="52">
        <f t="shared" ca="1" si="681"/>
        <v>0.42387108915252353</v>
      </c>
      <c r="GA233" s="52">
        <f t="shared" ca="1" si="682"/>
        <v>0.41032630846328866</v>
      </c>
      <c r="GB233" s="52">
        <f t="shared" ca="1" si="683"/>
        <v>0.39465700465094833</v>
      </c>
      <c r="GC233" s="52">
        <f t="shared" ca="1" si="684"/>
        <v>0.37735403546439827</v>
      </c>
      <c r="GD233" s="52">
        <f t="shared" ca="1" si="685"/>
        <v>0.36164275307813065</v>
      </c>
      <c r="GE233" s="52">
        <f t="shared" ca="1" si="686"/>
        <v>0.3591043579174884</v>
      </c>
      <c r="GF233" s="52">
        <f t="shared" ca="1" si="687"/>
        <v>0.35469234009841399</v>
      </c>
      <c r="GG233" s="52">
        <f t="shared" ca="1" si="688"/>
        <v>0.34480928660144</v>
      </c>
      <c r="GH233" s="52">
        <f t="shared" ca="1" si="689"/>
        <v>0.32940883903284079</v>
      </c>
      <c r="GI233" s="52">
        <f t="shared" ca="1" si="690"/>
        <v>0.31109333806618372</v>
      </c>
      <c r="GJ233" s="52">
        <f t="shared" ca="1" si="691"/>
        <v>0.29489228126947348</v>
      </c>
      <c r="GK233" s="52">
        <f t="shared" ca="1" si="692"/>
        <v>0.28464502936299796</v>
      </c>
      <c r="GL233" s="52">
        <f t="shared" ca="1" si="693"/>
        <v>0.28335065344866539</v>
      </c>
      <c r="GM233" s="52">
        <f t="shared" ca="1" si="694"/>
        <v>0.28982826828700159</v>
      </c>
      <c r="GN233" s="52">
        <f t="shared" ca="1" si="695"/>
        <v>0.30341171354126084</v>
      </c>
      <c r="GO233" s="52">
        <f t="shared" ca="1" si="696"/>
        <v>0.32173131824298057</v>
      </c>
      <c r="GP233" s="52">
        <f t="shared" ca="1" si="697"/>
        <v>0.34303265111785169</v>
      </c>
      <c r="GQ233" s="52">
        <f t="shared" ca="1" si="698"/>
        <v>0.36194612049898817</v>
      </c>
      <c r="GR233" s="52">
        <f t="shared" ca="1" si="699"/>
        <v>0.35423417166378895</v>
      </c>
      <c r="GS233" s="52">
        <f t="shared" ca="1" si="700"/>
        <v>0.31817789675877589</v>
      </c>
      <c r="GT233" s="52">
        <f t="shared" ca="1" si="701"/>
        <v>0.28527952488347647</v>
      </c>
      <c r="GV233" s="52">
        <f t="shared" ca="1" si="702"/>
        <v>0.66071209307576995</v>
      </c>
      <c r="GW233" s="59">
        <f t="shared" ca="1" si="703"/>
        <v>0</v>
      </c>
      <c r="GX233" s="52">
        <f t="shared" ca="1" si="704"/>
        <v>0.98213627922730973</v>
      </c>
      <c r="GY233" s="52" t="str">
        <f t="shared" ca="1" si="705"/>
        <v>Slope</v>
      </c>
      <c r="GZ233" s="52">
        <f t="shared" ca="1" si="706"/>
        <v>1</v>
      </c>
      <c r="HB233" s="58">
        <f t="shared" si="707"/>
        <v>3.7201464176177999E-2</v>
      </c>
      <c r="HC233" s="58"/>
      <c r="HE233" s="52">
        <f t="shared" si="708"/>
        <v>0.81585275232791887</v>
      </c>
      <c r="HF233" s="52">
        <f t="shared" si="709"/>
        <v>0</v>
      </c>
      <c r="HH233" s="52">
        <f t="shared" ca="1" si="710"/>
        <v>0.98213627922730973</v>
      </c>
      <c r="HI233" s="52" t="str">
        <f t="shared" ca="1" si="711"/>
        <v>Slope</v>
      </c>
      <c r="HJ233" s="59">
        <f t="shared" ca="1" si="712"/>
        <v>2</v>
      </c>
      <c r="HK233" s="52">
        <f t="shared" ca="1" si="713"/>
        <v>1</v>
      </c>
      <c r="HL233" s="52">
        <f t="shared" si="714"/>
        <v>0</v>
      </c>
      <c r="HM233" s="52">
        <f t="shared" si="715"/>
        <v>20</v>
      </c>
      <c r="HN233" s="52">
        <f t="shared" si="716"/>
        <v>-20</v>
      </c>
      <c r="HP233" s="52">
        <f t="shared" ref="HP233:HP296" si="719">ABS(BJ233 - BJ232)</f>
        <v>3.6062046885490507E-4</v>
      </c>
      <c r="HR233" s="52">
        <f t="shared" si="717"/>
        <v>1.0543708020264203E-4</v>
      </c>
      <c r="HS233">
        <f t="shared" si="718"/>
        <v>1.3846622789644868E-3</v>
      </c>
    </row>
    <row r="234" spans="1:227" x14ac:dyDescent="0.2">
      <c r="A234" s="45">
        <v>196</v>
      </c>
      <c r="B234" s="35">
        <f t="shared" si="563"/>
        <v>2.2569444444444368E-2</v>
      </c>
      <c r="C234" s="28">
        <v>3.7201464176178001</v>
      </c>
      <c r="D234" s="95">
        <v>0</v>
      </c>
      <c r="E234" s="95">
        <v>999999</v>
      </c>
      <c r="F234" s="37">
        <f t="shared" si="551"/>
        <v>166666.5</v>
      </c>
      <c r="G234" s="38">
        <f t="shared" si="554"/>
        <v>0</v>
      </c>
      <c r="H234" s="102">
        <v>20</v>
      </c>
      <c r="I234" s="102">
        <v>2000</v>
      </c>
      <c r="J234" s="28">
        <v>3.72705101966858</v>
      </c>
      <c r="K234" s="126">
        <f t="shared" si="555"/>
        <v>3.7270510196685799E-2</v>
      </c>
      <c r="L234" s="30">
        <f t="shared" si="552"/>
        <v>3.7270510196685799E-2</v>
      </c>
      <c r="M234" s="101">
        <f t="shared" si="553"/>
        <v>3.7201464176178001</v>
      </c>
      <c r="N234" s="103">
        <f t="shared" si="564"/>
        <v>3.4523010253898704E-6</v>
      </c>
      <c r="AD234" s="52">
        <f t="shared" ca="1" si="565"/>
        <v>0.86570178296042122</v>
      </c>
      <c r="AE234" s="52">
        <f t="shared" ca="1" si="565"/>
        <v>1</v>
      </c>
      <c r="AF234" s="52">
        <f t="shared" ca="1" si="565"/>
        <v>0.8964882974401549</v>
      </c>
      <c r="AG234" s="52">
        <f t="shared" ca="1" si="559"/>
        <v>0.73650279782908379</v>
      </c>
      <c r="AH234" s="52">
        <f t="shared" ca="1" si="559"/>
        <v>0.56406212926805099</v>
      </c>
      <c r="AI234" s="52">
        <f t="shared" ca="1" si="559"/>
        <v>0.42265704383654612</v>
      </c>
      <c r="AJ234" s="52">
        <f t="shared" ca="1" si="559"/>
        <v>0.33580730226855071</v>
      </c>
      <c r="AK234" s="52">
        <f t="shared" ca="1" si="560"/>
        <v>0.28016656469695495</v>
      </c>
      <c r="AL234" s="52">
        <f t="shared" ca="1" si="560"/>
        <v>0.24975529829243398</v>
      </c>
      <c r="AM234" s="52">
        <f t="shared" ca="1" si="560"/>
        <v>0.22890306858628448</v>
      </c>
      <c r="AN234" s="52">
        <f t="shared" ca="1" si="560"/>
        <v>0.19771987377784891</v>
      </c>
      <c r="AO234" s="52">
        <f t="shared" ca="1" si="561"/>
        <v>0.19236118732400956</v>
      </c>
      <c r="AP234" s="52">
        <f t="shared" ca="1" si="561"/>
        <v>0.21039436811546053</v>
      </c>
      <c r="AQ234" s="52">
        <f t="shared" ca="1" si="561"/>
        <v>0.21888530591823871</v>
      </c>
      <c r="AR234" s="52">
        <f t="shared" ca="1" si="561"/>
        <v>0.22325516283673061</v>
      </c>
      <c r="AS234" s="52">
        <f t="shared" ca="1" si="562"/>
        <v>0.22420684932863755</v>
      </c>
      <c r="AT234" s="52">
        <f t="shared" ca="1" si="562"/>
        <v>0.23496604297105059</v>
      </c>
      <c r="AU234" s="52">
        <f t="shared" ca="1" si="562"/>
        <v>0.2412492946018234</v>
      </c>
      <c r="AV234" s="52">
        <f t="shared" ca="1" si="562"/>
        <v>0.22543259749988104</v>
      </c>
      <c r="AW234" s="52">
        <f t="shared" ca="1" si="556"/>
        <v>0.20314656761671759</v>
      </c>
      <c r="AX234" s="52">
        <f t="shared" ca="1" si="556"/>
        <v>0.15935264782298039</v>
      </c>
      <c r="AY234" s="52">
        <f t="shared" ca="1" si="556"/>
        <v>9.903000401720706E-2</v>
      </c>
      <c r="AZ234" s="52">
        <f t="shared" ca="1" si="556"/>
        <v>1.8349094651544145E-2</v>
      </c>
      <c r="BA234" s="52">
        <f t="shared" ca="1" si="557"/>
        <v>-8.9375775477351732E-2</v>
      </c>
      <c r="BB234" s="52">
        <f t="shared" ca="1" si="557"/>
        <v>-0.22762484759006915</v>
      </c>
      <c r="BC234" s="52">
        <f t="shared" ca="1" si="557"/>
        <v>-0.3940566958046578</v>
      </c>
      <c r="BD234" s="52">
        <f t="shared" ca="1" si="557"/>
        <v>-0.54613380752930041</v>
      </c>
      <c r="BE234" s="52">
        <f t="shared" ca="1" si="558"/>
        <v>-0.6580537127695405</v>
      </c>
      <c r="BF234" s="52">
        <f t="shared" ca="1" si="558"/>
        <v>-0.68610316335011035</v>
      </c>
      <c r="BG234" s="52">
        <f t="shared" ca="1" si="558"/>
        <v>-0.66634252845505848</v>
      </c>
      <c r="BH234" s="52">
        <f t="shared" ca="1" si="558"/>
        <v>-0.57849464392669836</v>
      </c>
      <c r="BJ234" s="52">
        <f t="shared" si="566"/>
        <v>1.86352550983429E-3</v>
      </c>
      <c r="BK234" s="52">
        <f t="shared" si="567"/>
        <v>-1.2409215835073302E-3</v>
      </c>
      <c r="BL234" s="52">
        <f t="shared" si="568"/>
        <v>-6.2046079175366494E-5</v>
      </c>
      <c r="BM234" s="52">
        <f t="shared" si="569"/>
        <v>-6.2046079175366494E-5</v>
      </c>
      <c r="BN234" s="52">
        <f t="shared" si="570"/>
        <v>0</v>
      </c>
      <c r="BO234" s="52">
        <f t="shared" si="571"/>
        <v>0</v>
      </c>
      <c r="BP234" s="52">
        <f t="shared" si="572"/>
        <v>1.5867143459100867E-3</v>
      </c>
      <c r="BQ234" s="52">
        <f t="shared" si="573"/>
        <v>0.05</v>
      </c>
      <c r="BS234" s="52">
        <f t="shared" ca="1" si="574"/>
        <v>-7.1711784003362519E-2</v>
      </c>
      <c r="BT234" s="52">
        <f t="shared" ca="1" si="575"/>
        <v>-0.12409215835073302</v>
      </c>
      <c r="BU234" s="52">
        <f t="shared" ca="1" si="576"/>
        <v>-0.17950494736132599</v>
      </c>
      <c r="BV234" s="52">
        <f t="shared" ca="1" si="577"/>
        <v>-0.23244570631293521</v>
      </c>
      <c r="BW234" s="52">
        <f t="shared" ca="1" si="578"/>
        <v>-0.2793470765464009</v>
      </c>
      <c r="BX234" s="52">
        <f t="shared" ca="1" si="579"/>
        <v>-0.32147788472713967</v>
      </c>
      <c r="BY234" s="52">
        <f t="shared" ca="1" si="580"/>
        <v>-0.35841432957339203</v>
      </c>
      <c r="BZ234" s="52">
        <f t="shared" ca="1" si="581"/>
        <v>-0.38761362310258618</v>
      </c>
      <c r="CA234" s="52">
        <f t="shared" ca="1" si="582"/>
        <v>-0.4105614805443874</v>
      </c>
      <c r="CB234" s="52">
        <f t="shared" ca="1" si="583"/>
        <v>-0.42842258843443093</v>
      </c>
      <c r="CC234" s="52">
        <f t="shared" ca="1" si="584"/>
        <v>-0.43572359716880232</v>
      </c>
      <c r="CD234" s="52">
        <f t="shared" ca="1" si="585"/>
        <v>-0.44939817527248993</v>
      </c>
      <c r="CE234" s="52">
        <f t="shared" ca="1" si="586"/>
        <v>-0.46797374949880682</v>
      </c>
      <c r="CF234" s="52">
        <f t="shared" ca="1" si="587"/>
        <v>-0.4817742633242762</v>
      </c>
      <c r="CG234" s="52">
        <f t="shared" ca="1" si="588"/>
        <v>-0.45605611547286962</v>
      </c>
      <c r="CH234" s="52">
        <f t="shared" ca="1" si="589"/>
        <v>-0.43595883559675963</v>
      </c>
      <c r="CI234" s="52">
        <f t="shared" ca="1" si="590"/>
        <v>-0.43227466275434823</v>
      </c>
      <c r="CJ234" s="52">
        <f t="shared" ca="1" si="591"/>
        <v>-0.44514267212681252</v>
      </c>
      <c r="CK234" s="52">
        <f t="shared" ca="1" si="592"/>
        <v>-0.46675584169345047</v>
      </c>
      <c r="CL234" s="52">
        <f t="shared" ca="1" si="593"/>
        <v>-0.48202567875024782</v>
      </c>
      <c r="CM234" s="52">
        <f t="shared" ca="1" si="594"/>
        <v>-0.47943410113634122</v>
      </c>
      <c r="CN234" s="52">
        <f t="shared" ca="1" si="595"/>
        <v>-0.44998389554600554</v>
      </c>
      <c r="CO234" s="52">
        <f t="shared" ca="1" si="596"/>
        <v>-0.39721771769766367</v>
      </c>
      <c r="CP234" s="52">
        <f t="shared" ca="1" si="597"/>
        <v>-0.32313404860155226</v>
      </c>
      <c r="CQ234" s="52">
        <f t="shared" ca="1" si="598"/>
        <v>-0.23484190116305986</v>
      </c>
      <c r="CR234" s="52">
        <f t="shared" ca="1" si="599"/>
        <v>-0.13760456920511308</v>
      </c>
      <c r="CS234" s="52">
        <f t="shared" ca="1" si="600"/>
        <v>-4.7530827728370507E-2</v>
      </c>
      <c r="CT234" s="52">
        <f t="shared" ca="1" si="601"/>
        <v>3.7261629116631355E-2</v>
      </c>
      <c r="CU234" s="52">
        <f t="shared" ca="1" si="602"/>
        <v>0.11209712049833714</v>
      </c>
      <c r="CV234" s="52">
        <f t="shared" ca="1" si="603"/>
        <v>0.17745890279090218</v>
      </c>
      <c r="CW234" s="52">
        <f t="shared" ca="1" si="604"/>
        <v>0.2315936481219627</v>
      </c>
      <c r="CY234" s="51" t="str">
        <f t="shared" ca="1" si="605"/>
        <v>Slope</v>
      </c>
      <c r="CZ234" s="51" t="str">
        <f t="shared" ca="1" si="606"/>
        <v>Slope</v>
      </c>
      <c r="DA234" s="51" t="str">
        <f t="shared" ca="1" si="607"/>
        <v>Slope</v>
      </c>
      <c r="DB234" s="51" t="str">
        <f t="shared" ca="1" si="608"/>
        <v>Slope</v>
      </c>
      <c r="DC234" s="51" t="str">
        <f t="shared" ca="1" si="609"/>
        <v>Slope</v>
      </c>
      <c r="DD234" s="51" t="str">
        <f t="shared" ca="1" si="610"/>
        <v>Slope</v>
      </c>
      <c r="DE234" s="51" t="str">
        <f t="shared" ca="1" si="611"/>
        <v>Slope</v>
      </c>
      <c r="DF234" s="51" t="str">
        <f t="shared" ca="1" si="612"/>
        <v>Slope</v>
      </c>
      <c r="DG234" s="51" t="str">
        <f t="shared" ca="1" si="613"/>
        <v>Slope</v>
      </c>
      <c r="DH234" s="51" t="str">
        <f t="shared" ca="1" si="614"/>
        <v>Slope</v>
      </c>
      <c r="DI234" s="51" t="str">
        <f t="shared" ca="1" si="615"/>
        <v>Slope</v>
      </c>
      <c r="DJ234" s="51" t="str">
        <f t="shared" ca="1" si="616"/>
        <v>Slope</v>
      </c>
      <c r="DK234" s="51" t="str">
        <f t="shared" ca="1" si="617"/>
        <v>Slope</v>
      </c>
      <c r="DL234" s="51" t="str">
        <f t="shared" ca="1" si="618"/>
        <v>Slope</v>
      </c>
      <c r="DM234" s="51" t="str">
        <f t="shared" ca="1" si="619"/>
        <v>Slope</v>
      </c>
      <c r="DN234" s="51" t="str">
        <f t="shared" ca="1" si="620"/>
        <v>Slope</v>
      </c>
      <c r="DO234" s="51" t="str">
        <f t="shared" ca="1" si="621"/>
        <v>Slope</v>
      </c>
      <c r="DP234" s="51" t="str">
        <f t="shared" ca="1" si="622"/>
        <v>Slope</v>
      </c>
      <c r="DQ234" s="51" t="str">
        <f t="shared" ca="1" si="623"/>
        <v>Slope</v>
      </c>
      <c r="DR234" s="51" t="str">
        <f t="shared" ca="1" si="624"/>
        <v>Slope</v>
      </c>
      <c r="DS234" s="51" t="str">
        <f t="shared" ca="1" si="625"/>
        <v>Slope</v>
      </c>
      <c r="DT234" s="51" t="str">
        <f t="shared" ca="1" si="626"/>
        <v>Slope</v>
      </c>
      <c r="DU234" s="51" t="str">
        <f t="shared" ca="1" si="627"/>
        <v>Slope</v>
      </c>
      <c r="DV234" s="51" t="str">
        <f t="shared" ca="1" si="628"/>
        <v>Slope</v>
      </c>
      <c r="DW234" s="51" t="str">
        <f t="shared" ca="1" si="629"/>
        <v>Slope</v>
      </c>
      <c r="DX234" s="51" t="str">
        <f t="shared" ca="1" si="630"/>
        <v>Slope</v>
      </c>
      <c r="DY234" s="51" t="str">
        <f t="shared" ca="1" si="631"/>
        <v>Slope</v>
      </c>
      <c r="DZ234" s="51" t="str">
        <f t="shared" ca="1" si="632"/>
        <v>Slope</v>
      </c>
      <c r="EA234" s="51" t="str">
        <f t="shared" ca="1" si="633"/>
        <v>Slope</v>
      </c>
      <c r="EB234" s="51" t="str">
        <f t="shared" ca="1" si="634"/>
        <v>Slope</v>
      </c>
      <c r="EC234" s="51" t="str">
        <f t="shared" ca="1" si="635"/>
        <v>Slope</v>
      </c>
      <c r="EE234" s="52">
        <f t="shared" ca="1" si="636"/>
        <v>0.92835026207581284</v>
      </c>
      <c r="EF234" s="52">
        <f t="shared" ca="1" si="637"/>
        <v>0.87596988772844231</v>
      </c>
      <c r="EG234" s="52">
        <f t="shared" ca="1" si="638"/>
        <v>0.82055709871784943</v>
      </c>
      <c r="EH234" s="52">
        <f t="shared" ca="1" si="639"/>
        <v>0.76761633976624011</v>
      </c>
      <c r="EI234" s="52">
        <f t="shared" ca="1" si="640"/>
        <v>0.72071496953277447</v>
      </c>
      <c r="EJ234" s="52">
        <f t="shared" ca="1" si="641"/>
        <v>0.6785841613520357</v>
      </c>
      <c r="EK234" s="52">
        <f t="shared" ca="1" si="642"/>
        <v>0.64164771650578334</v>
      </c>
      <c r="EL234" s="52">
        <f t="shared" ca="1" si="643"/>
        <v>0.61244842297658919</v>
      </c>
      <c r="EM234" s="52">
        <f t="shared" ca="1" si="644"/>
        <v>0.58950056553478802</v>
      </c>
      <c r="EN234" s="52">
        <f t="shared" ca="1" si="645"/>
        <v>0.57163945764474444</v>
      </c>
      <c r="EO234" s="52">
        <f t="shared" ca="1" si="646"/>
        <v>0.5643384489103731</v>
      </c>
      <c r="EP234" s="52">
        <f t="shared" ca="1" si="647"/>
        <v>0.55066387080668544</v>
      </c>
      <c r="EQ234" s="52">
        <f t="shared" ca="1" si="648"/>
        <v>0.5320882965803686</v>
      </c>
      <c r="ER234" s="52">
        <f t="shared" ca="1" si="649"/>
        <v>0.51828778275489917</v>
      </c>
      <c r="ES234" s="52">
        <f t="shared" ca="1" si="650"/>
        <v>0.54400593060630575</v>
      </c>
      <c r="ET234" s="52">
        <f t="shared" ca="1" si="651"/>
        <v>0.56410321048241574</v>
      </c>
      <c r="EU234" s="52">
        <f t="shared" ca="1" si="652"/>
        <v>0.56778738332482714</v>
      </c>
      <c r="EV234" s="52">
        <f t="shared" ca="1" si="653"/>
        <v>0.55491937395236279</v>
      </c>
      <c r="EW234" s="52">
        <f t="shared" ca="1" si="654"/>
        <v>0.53330620438572485</v>
      </c>
      <c r="EX234" s="52">
        <f t="shared" ca="1" si="655"/>
        <v>0.51803636732892755</v>
      </c>
      <c r="EY234" s="52">
        <f t="shared" ca="1" si="656"/>
        <v>0.52062794494283415</v>
      </c>
      <c r="EZ234" s="52">
        <f t="shared" ca="1" si="657"/>
        <v>0.55007815053316977</v>
      </c>
      <c r="FA234" s="52">
        <f t="shared" ca="1" si="658"/>
        <v>0.6028443283815117</v>
      </c>
      <c r="FB234" s="52">
        <f t="shared" ca="1" si="659"/>
        <v>0.67692799747762311</v>
      </c>
      <c r="FC234" s="52">
        <f t="shared" ca="1" si="660"/>
        <v>0.76522014491611556</v>
      </c>
      <c r="FD234" s="52">
        <f t="shared" ca="1" si="661"/>
        <v>0.86245747687406227</v>
      </c>
      <c r="FE234" s="52">
        <f t="shared" ca="1" si="662"/>
        <v>0.9525312183508049</v>
      </c>
      <c r="FF234" s="52">
        <f t="shared" ca="1" si="663"/>
        <v>0.9626763248041933</v>
      </c>
      <c r="FG234" s="52">
        <f t="shared" ca="1" si="664"/>
        <v>0.88784083342248743</v>
      </c>
      <c r="FH234" s="52">
        <f t="shared" ca="1" si="665"/>
        <v>0.82247905112992248</v>
      </c>
      <c r="FI234" s="52">
        <f t="shared" ca="1" si="666"/>
        <v>0.76834430579886193</v>
      </c>
      <c r="FK234" s="52">
        <f t="shared" ca="1" si="667"/>
        <v>0.9626763248041933</v>
      </c>
      <c r="FL234" s="59">
        <f t="shared" ca="1" si="668"/>
        <v>27</v>
      </c>
      <c r="FM234" s="59" t="str">
        <f t="shared" ca="1" si="669"/>
        <v>Slope</v>
      </c>
      <c r="FN234" s="52">
        <f t="shared" ca="1" si="670"/>
        <v>0.1333333333333333</v>
      </c>
      <c r="FP234" s="52">
        <f t="shared" ca="1" si="671"/>
        <v>0.64278342069193761</v>
      </c>
      <c r="FQ234" s="52">
        <f t="shared" ca="1" si="672"/>
        <v>0.62532329590948077</v>
      </c>
      <c r="FR234" s="52">
        <f t="shared" ca="1" si="673"/>
        <v>0.595741255128172</v>
      </c>
      <c r="FS234" s="52">
        <f t="shared" ca="1" si="674"/>
        <v>0.56698322436652449</v>
      </c>
      <c r="FT234" s="52">
        <f t="shared" ca="1" si="675"/>
        <v>0.54023832317759146</v>
      </c>
      <c r="FU234" s="52">
        <f t="shared" ca="1" si="676"/>
        <v>0.51508360933956743</v>
      </c>
      <c r="FV234" s="52">
        <f t="shared" ca="1" si="677"/>
        <v>0.4916603499463722</v>
      </c>
      <c r="FW234" s="52">
        <f t="shared" ca="1" si="678"/>
        <v>0.47081614099219637</v>
      </c>
      <c r="FX234" s="52">
        <f t="shared" ca="1" si="679"/>
        <v>0.45205574406715154</v>
      </c>
      <c r="FY234" s="52">
        <f t="shared" ca="1" si="680"/>
        <v>0.43499093032602593</v>
      </c>
      <c r="FZ234" s="52">
        <f t="shared" ca="1" si="681"/>
        <v>0.421446149636791</v>
      </c>
      <c r="GA234" s="52">
        <f t="shared" ca="1" si="682"/>
        <v>0.40577684582445073</v>
      </c>
      <c r="GB234" s="52">
        <f t="shared" ca="1" si="683"/>
        <v>0.38847387663790062</v>
      </c>
      <c r="GC234" s="52">
        <f t="shared" ca="1" si="684"/>
        <v>0.37276259425163305</v>
      </c>
      <c r="GD234" s="52">
        <f t="shared" ca="1" si="685"/>
        <v>0.3702241990909908</v>
      </c>
      <c r="GE234" s="52">
        <f t="shared" ca="1" si="686"/>
        <v>0.36581218127191634</v>
      </c>
      <c r="GF234" s="52">
        <f t="shared" ca="1" si="687"/>
        <v>0.35592912777494234</v>
      </c>
      <c r="GG234" s="52">
        <f t="shared" ca="1" si="688"/>
        <v>0.34052868020634314</v>
      </c>
      <c r="GH234" s="52">
        <f t="shared" ca="1" si="689"/>
        <v>0.32221317923968607</v>
      </c>
      <c r="GI234" s="52">
        <f t="shared" ca="1" si="690"/>
        <v>0.30601212244297582</v>
      </c>
      <c r="GJ234" s="52">
        <f t="shared" ca="1" si="691"/>
        <v>0.29576487053650025</v>
      </c>
      <c r="GK234" s="52">
        <f t="shared" ca="1" si="692"/>
        <v>0.29447049462216768</v>
      </c>
      <c r="GL234" s="52">
        <f t="shared" ca="1" si="693"/>
        <v>0.30094810946050388</v>
      </c>
      <c r="GM234" s="52">
        <f t="shared" ca="1" si="694"/>
        <v>0.31453155471476324</v>
      </c>
      <c r="GN234" s="52">
        <f t="shared" ca="1" si="695"/>
        <v>0.33285115941648291</v>
      </c>
      <c r="GO234" s="52">
        <f t="shared" ca="1" si="696"/>
        <v>0.35415249229135404</v>
      </c>
      <c r="GP234" s="52">
        <f t="shared" ca="1" si="697"/>
        <v>0.37306596167249045</v>
      </c>
      <c r="GQ234" s="52">
        <f t="shared" ca="1" si="698"/>
        <v>0.36533655271250887</v>
      </c>
      <c r="GR234" s="52">
        <f t="shared" ca="1" si="699"/>
        <v>0.3292802778074958</v>
      </c>
      <c r="GS234" s="52">
        <f t="shared" ca="1" si="700"/>
        <v>0.29638190593219632</v>
      </c>
      <c r="GT234" s="52">
        <f t="shared" ca="1" si="701"/>
        <v>0.26722587971073175</v>
      </c>
      <c r="GV234" s="52">
        <f t="shared" ca="1" si="702"/>
        <v>0.64278342069193761</v>
      </c>
      <c r="GW234" s="59">
        <f t="shared" ca="1" si="703"/>
        <v>0</v>
      </c>
      <c r="GX234" s="52">
        <f t="shared" ca="1" si="704"/>
        <v>0.92835026207581284</v>
      </c>
      <c r="GY234" s="52" t="str">
        <f t="shared" ca="1" si="705"/>
        <v>Slope</v>
      </c>
      <c r="GZ234" s="52">
        <f t="shared" ca="1" si="706"/>
        <v>1</v>
      </c>
      <c r="HB234" s="58">
        <f t="shared" si="707"/>
        <v>3.7270510196685799E-2</v>
      </c>
      <c r="HC234" s="58"/>
      <c r="HE234" s="52">
        <f t="shared" si="708"/>
        <v>0.81551097452640531</v>
      </c>
      <c r="HF234" s="52">
        <f t="shared" si="709"/>
        <v>0</v>
      </c>
      <c r="HH234" s="52">
        <f t="shared" ca="1" si="710"/>
        <v>0.92835026207581284</v>
      </c>
      <c r="HI234" s="52" t="str">
        <f t="shared" ca="1" si="711"/>
        <v>Slope</v>
      </c>
      <c r="HJ234" s="59">
        <f t="shared" ca="1" si="712"/>
        <v>2</v>
      </c>
      <c r="HK234" s="52">
        <f t="shared" ca="1" si="713"/>
        <v>1</v>
      </c>
      <c r="HL234" s="52">
        <f t="shared" si="714"/>
        <v>0</v>
      </c>
      <c r="HM234" s="52">
        <f t="shared" si="715"/>
        <v>20</v>
      </c>
      <c r="HN234" s="52">
        <f t="shared" si="716"/>
        <v>-20</v>
      </c>
      <c r="HP234" s="52">
        <f t="shared" si="719"/>
        <v>3.4523010253898704E-6</v>
      </c>
      <c r="HR234" s="52">
        <f t="shared" si="717"/>
        <v>1.1529301137155323E-4</v>
      </c>
      <c r="HS234">
        <f t="shared" si="718"/>
        <v>1.5867143459100867E-3</v>
      </c>
    </row>
    <row r="235" spans="1:227" x14ac:dyDescent="0.2">
      <c r="A235" s="45">
        <v>197</v>
      </c>
      <c r="B235" s="35">
        <f t="shared" si="563"/>
        <v>2.2685185185185107E-2</v>
      </c>
      <c r="C235" s="28">
        <v>3.72705101966858</v>
      </c>
      <c r="D235" s="95">
        <v>0</v>
      </c>
      <c r="E235" s="95">
        <v>999999</v>
      </c>
      <c r="F235" s="37">
        <f t="shared" si="551"/>
        <v>166666.5</v>
      </c>
      <c r="G235" s="38">
        <f t="shared" si="554"/>
        <v>0</v>
      </c>
      <c r="H235" s="102">
        <v>20</v>
      </c>
      <c r="I235" s="102">
        <v>2000</v>
      </c>
      <c r="J235" s="28">
        <v>3.7339556217193599</v>
      </c>
      <c r="K235" s="126">
        <f t="shared" si="555"/>
        <v>3.7339556217193599E-2</v>
      </c>
      <c r="L235" s="30">
        <f t="shared" si="552"/>
        <v>3.7339556217193599E-2</v>
      </c>
      <c r="M235" s="101">
        <f t="shared" si="553"/>
        <v>3.72705101966858</v>
      </c>
      <c r="N235" s="103">
        <f t="shared" si="564"/>
        <v>3.4523010253898704E-6</v>
      </c>
      <c r="AD235" s="52">
        <f t="shared" ca="1" si="565"/>
        <v>0.89648829744015479</v>
      </c>
      <c r="AE235" s="52">
        <f t="shared" ca="1" si="565"/>
        <v>1</v>
      </c>
      <c r="AF235" s="52">
        <f t="shared" ca="1" si="565"/>
        <v>0.91587169756768561</v>
      </c>
      <c r="AG235" s="52">
        <f t="shared" ca="1" si="559"/>
        <v>0.7771306601661977</v>
      </c>
      <c r="AH235" s="52">
        <f t="shared" ca="1" si="559"/>
        <v>0.6245862309686816</v>
      </c>
      <c r="AI235" s="52">
        <f t="shared" ca="1" si="559"/>
        <v>0.49466481033132476</v>
      </c>
      <c r="AJ235" s="52">
        <f t="shared" ca="1" si="559"/>
        <v>0.40419279115135726</v>
      </c>
      <c r="AK235" s="52">
        <f t="shared" ca="1" si="560"/>
        <v>0.34340594065452085</v>
      </c>
      <c r="AL235" s="52">
        <f t="shared" ca="1" si="560"/>
        <v>0.30726324147969519</v>
      </c>
      <c r="AM235" s="52">
        <f t="shared" ca="1" si="560"/>
        <v>0.26583066963027885</v>
      </c>
      <c r="AN235" s="52">
        <f t="shared" ca="1" si="560"/>
        <v>0.2577409288298172</v>
      </c>
      <c r="AO235" s="52">
        <f t="shared" ca="1" si="561"/>
        <v>0.2681257214870838</v>
      </c>
      <c r="AP235" s="52">
        <f t="shared" ca="1" si="561"/>
        <v>0.27583995763631197</v>
      </c>
      <c r="AQ235" s="52">
        <f t="shared" ca="1" si="561"/>
        <v>0.27918584959484133</v>
      </c>
      <c r="AR235" s="52">
        <f t="shared" ca="1" si="561"/>
        <v>0.27956946356535817</v>
      </c>
      <c r="AS235" s="52">
        <f t="shared" ca="1" si="562"/>
        <v>0.29275022031926412</v>
      </c>
      <c r="AT235" s="52">
        <f t="shared" ca="1" si="562"/>
        <v>0.30994281936916174</v>
      </c>
      <c r="AU235" s="52">
        <f t="shared" ca="1" si="562"/>
        <v>0.30728863701521442</v>
      </c>
      <c r="AV235" s="52">
        <f t="shared" ca="1" si="562"/>
        <v>0.28625947343709796</v>
      </c>
      <c r="AW235" s="52">
        <f t="shared" ca="1" si="556"/>
        <v>0.24752679872720423</v>
      </c>
      <c r="AX235" s="52">
        <f t="shared" ca="1" si="556"/>
        <v>0.18454403596491681</v>
      </c>
      <c r="AY235" s="52">
        <f t="shared" ca="1" si="556"/>
        <v>0.10279153774493995</v>
      </c>
      <c r="AZ235" s="52">
        <f t="shared" ca="1" si="556"/>
        <v>-9.4640559052707983E-3</v>
      </c>
      <c r="BA235" s="52">
        <f t="shared" ca="1" si="557"/>
        <v>-0.16485122561266358</v>
      </c>
      <c r="BB235" s="52">
        <f t="shared" ca="1" si="557"/>
        <v>-0.36428026172364775</v>
      </c>
      <c r="BC235" s="52">
        <f t="shared" ca="1" si="557"/>
        <v>-0.54946824061329003</v>
      </c>
      <c r="BD235" s="52">
        <f t="shared" ca="1" si="557"/>
        <v>-0.70178830701757655</v>
      </c>
      <c r="BE235" s="52">
        <f t="shared" ca="1" si="558"/>
        <v>-0.77075556806407819</v>
      </c>
      <c r="BF235" s="52">
        <f t="shared" ca="1" si="558"/>
        <v>-0.76645878054440852</v>
      </c>
      <c r="BG235" s="52">
        <f t="shared" ca="1" si="558"/>
        <v>-0.72877564719295918</v>
      </c>
      <c r="BH235" s="52">
        <f t="shared" ca="1" si="558"/>
        <v>-0.64299125410055646</v>
      </c>
      <c r="BJ235" s="52">
        <f t="shared" si="566"/>
        <v>1.8669778108596799E-3</v>
      </c>
      <c r="BK235" s="52">
        <f t="shared" si="567"/>
        <v>-1.7950494736132603E-3</v>
      </c>
      <c r="BL235" s="52">
        <f t="shared" si="568"/>
        <v>-8.9752473680663003E-5</v>
      </c>
      <c r="BM235" s="52">
        <f t="shared" si="569"/>
        <v>-8.9752473680663003E-5</v>
      </c>
      <c r="BN235" s="52">
        <f t="shared" si="570"/>
        <v>0</v>
      </c>
      <c r="BO235" s="52">
        <f t="shared" si="571"/>
        <v>0</v>
      </c>
      <c r="BP235" s="52">
        <f t="shared" si="572"/>
        <v>1.7981186412861444E-3</v>
      </c>
      <c r="BQ235" s="52">
        <f t="shared" si="573"/>
        <v>0.05</v>
      </c>
      <c r="BS235" s="52">
        <f t="shared" ca="1" si="574"/>
        <v>-0.12409215835073302</v>
      </c>
      <c r="BT235" s="52">
        <f t="shared" ca="1" si="575"/>
        <v>-0.17950494736132599</v>
      </c>
      <c r="BU235" s="52">
        <f t="shared" ca="1" si="576"/>
        <v>-0.23244570631293521</v>
      </c>
      <c r="BV235" s="52">
        <f t="shared" ca="1" si="577"/>
        <v>-0.2793470765464009</v>
      </c>
      <c r="BW235" s="52">
        <f t="shared" ca="1" si="578"/>
        <v>-0.32147788472713967</v>
      </c>
      <c r="BX235" s="52">
        <f t="shared" ca="1" si="579"/>
        <v>-0.35841432957339203</v>
      </c>
      <c r="BY235" s="52">
        <f t="shared" ca="1" si="580"/>
        <v>-0.38761362310258618</v>
      </c>
      <c r="BZ235" s="52">
        <f t="shared" ca="1" si="581"/>
        <v>-0.4105614805443874</v>
      </c>
      <c r="CA235" s="52">
        <f t="shared" ca="1" si="582"/>
        <v>-0.42842258843443093</v>
      </c>
      <c r="CB235" s="52">
        <f t="shared" ca="1" si="583"/>
        <v>-0.43572359716880232</v>
      </c>
      <c r="CC235" s="52">
        <f t="shared" ca="1" si="584"/>
        <v>-0.44939817527248993</v>
      </c>
      <c r="CD235" s="52">
        <f t="shared" ca="1" si="585"/>
        <v>-0.46797374949880682</v>
      </c>
      <c r="CE235" s="52">
        <f t="shared" ca="1" si="586"/>
        <v>-0.4817742633242762</v>
      </c>
      <c r="CF235" s="52">
        <f t="shared" ca="1" si="587"/>
        <v>-0.45605611547286962</v>
      </c>
      <c r="CG235" s="52">
        <f t="shared" ca="1" si="588"/>
        <v>-0.43595883559675963</v>
      </c>
      <c r="CH235" s="52">
        <f t="shared" ca="1" si="589"/>
        <v>-0.43227466275434823</v>
      </c>
      <c r="CI235" s="52">
        <f t="shared" ca="1" si="590"/>
        <v>-0.44514267212681252</v>
      </c>
      <c r="CJ235" s="52">
        <f t="shared" ca="1" si="591"/>
        <v>-0.46675584169345047</v>
      </c>
      <c r="CK235" s="52">
        <f t="shared" ca="1" si="592"/>
        <v>-0.48202567875024782</v>
      </c>
      <c r="CL235" s="52">
        <f t="shared" ca="1" si="593"/>
        <v>-0.47943410113634122</v>
      </c>
      <c r="CM235" s="52">
        <f t="shared" ca="1" si="594"/>
        <v>-0.44998389554600554</v>
      </c>
      <c r="CN235" s="52">
        <f t="shared" ca="1" si="595"/>
        <v>-0.39721771769766367</v>
      </c>
      <c r="CO235" s="52">
        <f t="shared" ca="1" si="596"/>
        <v>-0.32313404860155226</v>
      </c>
      <c r="CP235" s="52">
        <f t="shared" ca="1" si="597"/>
        <v>-0.23484190116305986</v>
      </c>
      <c r="CQ235" s="52">
        <f t="shared" ca="1" si="598"/>
        <v>-0.13760456920511308</v>
      </c>
      <c r="CR235" s="52">
        <f t="shared" ca="1" si="599"/>
        <v>-4.7530827728370507E-2</v>
      </c>
      <c r="CS235" s="52">
        <f t="shared" ca="1" si="600"/>
        <v>3.7261629116631355E-2</v>
      </c>
      <c r="CT235" s="52">
        <f t="shared" ca="1" si="601"/>
        <v>0.11209712049833714</v>
      </c>
      <c r="CU235" s="52">
        <f t="shared" ca="1" si="602"/>
        <v>0.17745890279090218</v>
      </c>
      <c r="CV235" s="52">
        <f t="shared" ca="1" si="603"/>
        <v>0.2315936481219627</v>
      </c>
      <c r="CW235" s="52">
        <f t="shared" ca="1" si="604"/>
        <v>0.27163728173341489</v>
      </c>
      <c r="CY235" s="51" t="str">
        <f t="shared" ca="1" si="605"/>
        <v>Slope</v>
      </c>
      <c r="CZ235" s="51" t="str">
        <f t="shared" ca="1" si="606"/>
        <v>Slope</v>
      </c>
      <c r="DA235" s="51" t="str">
        <f t="shared" ca="1" si="607"/>
        <v>Slope</v>
      </c>
      <c r="DB235" s="51" t="str">
        <f t="shared" ca="1" si="608"/>
        <v>Slope</v>
      </c>
      <c r="DC235" s="51" t="str">
        <f t="shared" ca="1" si="609"/>
        <v>Slope</v>
      </c>
      <c r="DD235" s="51" t="str">
        <f t="shared" ca="1" si="610"/>
        <v>Slope</v>
      </c>
      <c r="DE235" s="51" t="str">
        <f t="shared" ca="1" si="611"/>
        <v>Slope</v>
      </c>
      <c r="DF235" s="51" t="str">
        <f t="shared" ca="1" si="612"/>
        <v>Slope</v>
      </c>
      <c r="DG235" s="51" t="str">
        <f t="shared" ca="1" si="613"/>
        <v>Slope</v>
      </c>
      <c r="DH235" s="51" t="str">
        <f t="shared" ca="1" si="614"/>
        <v>Slope</v>
      </c>
      <c r="DI235" s="51" t="str">
        <f t="shared" ca="1" si="615"/>
        <v>Slope</v>
      </c>
      <c r="DJ235" s="51" t="str">
        <f t="shared" ca="1" si="616"/>
        <v>Slope</v>
      </c>
      <c r="DK235" s="51" t="str">
        <f t="shared" ca="1" si="617"/>
        <v>Slope</v>
      </c>
      <c r="DL235" s="51" t="str">
        <f t="shared" ca="1" si="618"/>
        <v>Slope</v>
      </c>
      <c r="DM235" s="51" t="str">
        <f t="shared" ca="1" si="619"/>
        <v>Slope</v>
      </c>
      <c r="DN235" s="51" t="str">
        <f t="shared" ca="1" si="620"/>
        <v>Slope</v>
      </c>
      <c r="DO235" s="51" t="str">
        <f t="shared" ca="1" si="621"/>
        <v>Slope</v>
      </c>
      <c r="DP235" s="51" t="str">
        <f t="shared" ca="1" si="622"/>
        <v>Slope</v>
      </c>
      <c r="DQ235" s="51" t="str">
        <f t="shared" ca="1" si="623"/>
        <v>Slope</v>
      </c>
      <c r="DR235" s="51" t="str">
        <f t="shared" ca="1" si="624"/>
        <v>Slope</v>
      </c>
      <c r="DS235" s="51" t="str">
        <f t="shared" ca="1" si="625"/>
        <v>Slope</v>
      </c>
      <c r="DT235" s="51" t="str">
        <f t="shared" ca="1" si="626"/>
        <v>Slope</v>
      </c>
      <c r="DU235" s="51" t="str">
        <f t="shared" ca="1" si="627"/>
        <v>Slope</v>
      </c>
      <c r="DV235" s="51" t="str">
        <f t="shared" ca="1" si="628"/>
        <v>Slope</v>
      </c>
      <c r="DW235" s="51" t="str">
        <f t="shared" ca="1" si="629"/>
        <v>Slope</v>
      </c>
      <c r="DX235" s="51" t="str">
        <f t="shared" ca="1" si="630"/>
        <v>Slope</v>
      </c>
      <c r="DY235" s="51" t="str">
        <f t="shared" ca="1" si="631"/>
        <v>Slope</v>
      </c>
      <c r="DZ235" s="51" t="str">
        <f t="shared" ca="1" si="632"/>
        <v>Slope</v>
      </c>
      <c r="EA235" s="51" t="str">
        <f t="shared" ca="1" si="633"/>
        <v>Slope</v>
      </c>
      <c r="EB235" s="51" t="str">
        <f t="shared" ca="1" si="634"/>
        <v>Slope</v>
      </c>
      <c r="EC235" s="51" t="str">
        <f t="shared" ca="1" si="635"/>
        <v>Slope</v>
      </c>
      <c r="EE235" s="52">
        <f t="shared" ca="1" si="636"/>
        <v>0.87599759412294764</v>
      </c>
      <c r="EF235" s="52">
        <f t="shared" ca="1" si="637"/>
        <v>0.82058480511235465</v>
      </c>
      <c r="EG235" s="52">
        <f t="shared" ca="1" si="638"/>
        <v>0.76764404616074544</v>
      </c>
      <c r="EH235" s="52">
        <f t="shared" ca="1" si="639"/>
        <v>0.7207426759272797</v>
      </c>
      <c r="EI235" s="52">
        <f t="shared" ca="1" si="640"/>
        <v>0.67861186774654092</v>
      </c>
      <c r="EJ235" s="52">
        <f t="shared" ca="1" si="641"/>
        <v>0.64167542290028856</v>
      </c>
      <c r="EK235" s="52">
        <f t="shared" ca="1" si="642"/>
        <v>0.61247612937109452</v>
      </c>
      <c r="EL235" s="52">
        <f t="shared" ca="1" si="643"/>
        <v>0.58952827192929325</v>
      </c>
      <c r="EM235" s="52">
        <f t="shared" ca="1" si="644"/>
        <v>0.57166716403924966</v>
      </c>
      <c r="EN235" s="52">
        <f t="shared" ca="1" si="645"/>
        <v>0.56436615530487833</v>
      </c>
      <c r="EO235" s="52">
        <f t="shared" ca="1" si="646"/>
        <v>0.55069157720119066</v>
      </c>
      <c r="EP235" s="52">
        <f t="shared" ca="1" si="647"/>
        <v>0.53211600297487383</v>
      </c>
      <c r="EQ235" s="52">
        <f t="shared" ca="1" si="648"/>
        <v>0.5183154891494044</v>
      </c>
      <c r="ER235" s="52">
        <f t="shared" ca="1" si="649"/>
        <v>0.54403363700081098</v>
      </c>
      <c r="ES235" s="52">
        <f t="shared" ca="1" si="650"/>
        <v>0.56413091687692107</v>
      </c>
      <c r="ET235" s="52">
        <f t="shared" ca="1" si="651"/>
        <v>0.56781508971933237</v>
      </c>
      <c r="EU235" s="52">
        <f t="shared" ca="1" si="652"/>
        <v>0.55494708034686813</v>
      </c>
      <c r="EV235" s="52">
        <f t="shared" ca="1" si="653"/>
        <v>0.53333391078023018</v>
      </c>
      <c r="EW235" s="52">
        <f t="shared" ca="1" si="654"/>
        <v>0.51806407372343277</v>
      </c>
      <c r="EX235" s="52">
        <f t="shared" ca="1" si="655"/>
        <v>0.52065565133733949</v>
      </c>
      <c r="EY235" s="52">
        <f t="shared" ca="1" si="656"/>
        <v>0.55010585692767511</v>
      </c>
      <c r="EZ235" s="52">
        <f t="shared" ca="1" si="657"/>
        <v>0.60287203477601703</v>
      </c>
      <c r="FA235" s="52">
        <f t="shared" ca="1" si="658"/>
        <v>0.67695570387212833</v>
      </c>
      <c r="FB235" s="52">
        <f t="shared" ca="1" si="659"/>
        <v>0.76524785131062079</v>
      </c>
      <c r="FC235" s="52">
        <f t="shared" ca="1" si="660"/>
        <v>0.8624851832685676</v>
      </c>
      <c r="FD235" s="52">
        <f t="shared" ca="1" si="661"/>
        <v>0.95255892474531012</v>
      </c>
      <c r="FE235" s="52">
        <f t="shared" ca="1" si="662"/>
        <v>0.96264861840968796</v>
      </c>
      <c r="FF235" s="52">
        <f t="shared" ca="1" si="663"/>
        <v>0.88781312702798221</v>
      </c>
      <c r="FG235" s="52">
        <f t="shared" ca="1" si="664"/>
        <v>0.82245134473541714</v>
      </c>
      <c r="FH235" s="52">
        <f t="shared" ca="1" si="665"/>
        <v>0.76831659940435659</v>
      </c>
      <c r="FI235" s="52">
        <f t="shared" ca="1" si="666"/>
        <v>0.72827296579290446</v>
      </c>
      <c r="FK235" s="52">
        <f t="shared" ca="1" si="667"/>
        <v>0.96264861840968796</v>
      </c>
      <c r="FL235" s="59">
        <f t="shared" ca="1" si="668"/>
        <v>26</v>
      </c>
      <c r="FM235" s="59" t="str">
        <f t="shared" ca="1" si="669"/>
        <v>Slope</v>
      </c>
      <c r="FN235" s="52">
        <f t="shared" ca="1" si="670"/>
        <v>0.16666666666666663</v>
      </c>
      <c r="FP235" s="52">
        <f t="shared" ca="1" si="671"/>
        <v>0.62533253137431588</v>
      </c>
      <c r="FQ235" s="52">
        <f t="shared" ca="1" si="672"/>
        <v>0.60686160170411818</v>
      </c>
      <c r="FR235" s="52">
        <f t="shared" ca="1" si="673"/>
        <v>0.57810357094247067</v>
      </c>
      <c r="FS235" s="52">
        <f t="shared" ca="1" si="674"/>
        <v>0.55135866975353764</v>
      </c>
      <c r="FT235" s="52">
        <f t="shared" ca="1" si="675"/>
        <v>0.52620395591551361</v>
      </c>
      <c r="FU235" s="52">
        <f t="shared" ca="1" si="676"/>
        <v>0.50278069652231838</v>
      </c>
      <c r="FV235" s="52">
        <f t="shared" ca="1" si="677"/>
        <v>0.48193648756814261</v>
      </c>
      <c r="FW235" s="52">
        <f t="shared" ca="1" si="678"/>
        <v>0.46317609064309773</v>
      </c>
      <c r="FX235" s="52">
        <f t="shared" ca="1" si="679"/>
        <v>0.44611127690197205</v>
      </c>
      <c r="FY235" s="52">
        <f t="shared" ca="1" si="680"/>
        <v>0.43256649621273724</v>
      </c>
      <c r="FZ235" s="52">
        <f t="shared" ca="1" si="681"/>
        <v>0.41689719240039685</v>
      </c>
      <c r="GA235" s="52">
        <f t="shared" ca="1" si="682"/>
        <v>0.39959422321384686</v>
      </c>
      <c r="GB235" s="52">
        <f t="shared" ca="1" si="683"/>
        <v>0.38388294082757923</v>
      </c>
      <c r="GC235" s="52">
        <f t="shared" ca="1" si="684"/>
        <v>0.38134454566693698</v>
      </c>
      <c r="GD235" s="52">
        <f t="shared" ca="1" si="685"/>
        <v>0.37693252784786258</v>
      </c>
      <c r="GE235" s="52">
        <f t="shared" ca="1" si="686"/>
        <v>0.36704947435088853</v>
      </c>
      <c r="GF235" s="52">
        <f t="shared" ca="1" si="687"/>
        <v>0.35164902678228938</v>
      </c>
      <c r="GG235" s="52">
        <f t="shared" ca="1" si="688"/>
        <v>0.33333352581563225</v>
      </c>
      <c r="GH235" s="52">
        <f t="shared" ca="1" si="689"/>
        <v>0.317132469018922</v>
      </c>
      <c r="GI235" s="52">
        <f t="shared" ca="1" si="690"/>
        <v>0.30688521711244648</v>
      </c>
      <c r="GJ235" s="52">
        <f t="shared" ca="1" si="691"/>
        <v>0.30559084119811392</v>
      </c>
      <c r="GK235" s="52">
        <f t="shared" ca="1" si="692"/>
        <v>0.31206845603645011</v>
      </c>
      <c r="GL235" s="52">
        <f t="shared" ca="1" si="693"/>
        <v>0.32565190129070942</v>
      </c>
      <c r="GM235" s="52">
        <f t="shared" ca="1" si="694"/>
        <v>0.34397150599242915</v>
      </c>
      <c r="GN235" s="52">
        <f t="shared" ca="1" si="695"/>
        <v>0.36527283886730022</v>
      </c>
      <c r="GO235" s="52">
        <f t="shared" ca="1" si="696"/>
        <v>0.38418630824843669</v>
      </c>
      <c r="GP235" s="52">
        <f t="shared" ca="1" si="697"/>
        <v>0.37643842835878483</v>
      </c>
      <c r="GQ235" s="52">
        <f t="shared" ca="1" si="698"/>
        <v>0.34038215345377182</v>
      </c>
      <c r="GR235" s="52">
        <f t="shared" ca="1" si="699"/>
        <v>0.30748378157847234</v>
      </c>
      <c r="GS235" s="52">
        <f t="shared" ca="1" si="700"/>
        <v>0.27832775535700771</v>
      </c>
      <c r="GT235" s="52">
        <f t="shared" ca="1" si="701"/>
        <v>0.25386876637541261</v>
      </c>
      <c r="GV235" s="52">
        <f t="shared" ca="1" si="702"/>
        <v>0.62533253137431588</v>
      </c>
      <c r="GW235" s="59">
        <f t="shared" ca="1" si="703"/>
        <v>0</v>
      </c>
      <c r="GX235" s="52">
        <f t="shared" ca="1" si="704"/>
        <v>0.87599759412294764</v>
      </c>
      <c r="GY235" s="52" t="str">
        <f t="shared" ca="1" si="705"/>
        <v>Slope</v>
      </c>
      <c r="GZ235" s="52">
        <f t="shared" ca="1" si="706"/>
        <v>1</v>
      </c>
      <c r="HB235" s="58">
        <f t="shared" si="707"/>
        <v>3.7339556217193599E-2</v>
      </c>
      <c r="HC235" s="58"/>
      <c r="HE235" s="52">
        <f t="shared" si="708"/>
        <v>0.81516919672489174</v>
      </c>
      <c r="HF235" s="52">
        <f t="shared" si="709"/>
        <v>0</v>
      </c>
      <c r="HH235" s="52">
        <f t="shared" ca="1" si="710"/>
        <v>0.87599759412294764</v>
      </c>
      <c r="HI235" s="52" t="str">
        <f t="shared" ca="1" si="711"/>
        <v>Slope</v>
      </c>
      <c r="HJ235" s="59">
        <f t="shared" ca="1" si="712"/>
        <v>2</v>
      </c>
      <c r="HK235" s="52">
        <f t="shared" ca="1" si="713"/>
        <v>1</v>
      </c>
      <c r="HL235" s="52">
        <f t="shared" si="714"/>
        <v>0</v>
      </c>
      <c r="HM235" s="52">
        <f t="shared" si="715"/>
        <v>20</v>
      </c>
      <c r="HN235" s="52">
        <f t="shared" si="716"/>
        <v>-20</v>
      </c>
      <c r="HP235" s="52">
        <f t="shared" si="719"/>
        <v>3.4523010253898704E-6</v>
      </c>
      <c r="HR235" s="52">
        <f t="shared" si="717"/>
        <v>1.258669279411902E-4</v>
      </c>
      <c r="HS235">
        <f t="shared" si="718"/>
        <v>1.7981186412861444E-3</v>
      </c>
    </row>
    <row r="236" spans="1:227" x14ac:dyDescent="0.2">
      <c r="A236" s="45">
        <v>198</v>
      </c>
      <c r="B236" s="35">
        <f t="shared" si="563"/>
        <v>2.2800925925925846E-2</v>
      </c>
      <c r="C236" s="28">
        <v>3.7339556217193599</v>
      </c>
      <c r="D236" s="95">
        <v>0</v>
      </c>
      <c r="E236" s="95">
        <v>999999</v>
      </c>
      <c r="F236" s="37">
        <f t="shared" si="551"/>
        <v>166666.5</v>
      </c>
      <c r="G236" s="38">
        <f t="shared" si="554"/>
        <v>0</v>
      </c>
      <c r="H236" s="102">
        <v>20</v>
      </c>
      <c r="I236" s="102">
        <v>2000</v>
      </c>
      <c r="J236" s="28">
        <v>3.7408602237701398</v>
      </c>
      <c r="K236" s="126">
        <f t="shared" si="555"/>
        <v>3.7408602237701399E-2</v>
      </c>
      <c r="L236" s="30">
        <f t="shared" si="552"/>
        <v>3.7408602237701399E-2</v>
      </c>
      <c r="M236" s="101">
        <f t="shared" si="553"/>
        <v>3.7339556217193599</v>
      </c>
      <c r="N236" s="103">
        <f t="shared" si="564"/>
        <v>3.4523010253900872E-6</v>
      </c>
      <c r="AD236" s="52">
        <f t="shared" ca="1" si="565"/>
        <v>0.91587169756768594</v>
      </c>
      <c r="AE236" s="52">
        <f t="shared" ca="1" si="565"/>
        <v>0.99999999999999978</v>
      </c>
      <c r="AF236" s="52">
        <f t="shared" ca="1" si="565"/>
        <v>0.92712257734529369</v>
      </c>
      <c r="AG236" s="52">
        <f t="shared" ca="1" si="559"/>
        <v>0.8038551725314409</v>
      </c>
      <c r="AH236" s="52">
        <f t="shared" ca="1" si="559"/>
        <v>0.66493265649686506</v>
      </c>
      <c r="AI236" s="52">
        <f t="shared" ca="1" si="559"/>
        <v>0.53902897651111403</v>
      </c>
      <c r="AJ236" s="52">
        <f t="shared" ca="1" si="559"/>
        <v>0.44867851987860347</v>
      </c>
      <c r="AK236" s="52">
        <f t="shared" ca="1" si="560"/>
        <v>0.3863565300385306</v>
      </c>
      <c r="AL236" s="52">
        <f t="shared" ca="1" si="560"/>
        <v>0.33395604819596059</v>
      </c>
      <c r="AM236" s="52">
        <f t="shared" ca="1" si="560"/>
        <v>0.31328195355060351</v>
      </c>
      <c r="AN236" s="52">
        <f t="shared" ca="1" si="560"/>
        <v>0.31895169729956063</v>
      </c>
      <c r="AO236" s="52">
        <f t="shared" ca="1" si="561"/>
        <v>0.32132454463863303</v>
      </c>
      <c r="AP236" s="52">
        <f t="shared" ca="1" si="561"/>
        <v>0.32531244927247677</v>
      </c>
      <c r="AQ236" s="52">
        <f t="shared" ca="1" si="561"/>
        <v>0.32500091032976003</v>
      </c>
      <c r="AR236" s="52">
        <f t="shared" ca="1" si="561"/>
        <v>0.33567284513861712</v>
      </c>
      <c r="AS236" s="52">
        <f t="shared" ca="1" si="562"/>
        <v>0.35416103792954345</v>
      </c>
      <c r="AT236" s="52">
        <f t="shared" ca="1" si="562"/>
        <v>0.36284753553270171</v>
      </c>
      <c r="AU236" s="52">
        <f t="shared" ca="1" si="562"/>
        <v>0.35413844712939702</v>
      </c>
      <c r="AV236" s="52">
        <f t="shared" ca="1" si="562"/>
        <v>0.31862669954286377</v>
      </c>
      <c r="AW236" s="52">
        <f t="shared" ca="1" si="556"/>
        <v>0.26288882168759087</v>
      </c>
      <c r="AX236" s="52">
        <f t="shared" ca="1" si="556"/>
        <v>0.18134092484881009</v>
      </c>
      <c r="AY236" s="52">
        <f t="shared" ca="1" si="556"/>
        <v>7.131088364517521E-2</v>
      </c>
      <c r="AZ236" s="52">
        <f t="shared" ca="1" si="556"/>
        <v>-8.5765165499450693E-2</v>
      </c>
      <c r="BA236" s="52">
        <f t="shared" ca="1" si="557"/>
        <v>-0.3011258205489501</v>
      </c>
      <c r="BB236" s="52">
        <f t="shared" ca="1" si="557"/>
        <v>-0.52306505223688105</v>
      </c>
      <c r="BC236" s="52">
        <f t="shared" ca="1" si="557"/>
        <v>-0.70639822798332119</v>
      </c>
      <c r="BD236" s="52">
        <f t="shared" ca="1" si="557"/>
        <v>-0.80951584710931357</v>
      </c>
      <c r="BE236" s="52">
        <f t="shared" ca="1" si="558"/>
        <v>-0.83745107919222905</v>
      </c>
      <c r="BF236" s="52">
        <f t="shared" ca="1" si="558"/>
        <v>-0.81181436446624455</v>
      </c>
      <c r="BG236" s="52">
        <f t="shared" ca="1" si="558"/>
        <v>-0.7668712954953103</v>
      </c>
      <c r="BH236" s="52">
        <f t="shared" ca="1" si="558"/>
        <v>-0.68920127961129374</v>
      </c>
      <c r="BJ236" s="52">
        <f t="shared" si="566"/>
        <v>1.87043011188507E-3</v>
      </c>
      <c r="BK236" s="52">
        <f t="shared" si="567"/>
        <v>-2.3244570631293527E-3</v>
      </c>
      <c r="BL236" s="52">
        <f t="shared" si="568"/>
        <v>-1.1622285315646762E-4</v>
      </c>
      <c r="BM236" s="52">
        <f t="shared" si="569"/>
        <v>-1.1622285315646762E-4</v>
      </c>
      <c r="BN236" s="52">
        <f t="shared" si="570"/>
        <v>0</v>
      </c>
      <c r="BO236" s="52">
        <f t="shared" si="571"/>
        <v>0</v>
      </c>
      <c r="BP236" s="52">
        <f t="shared" si="572"/>
        <v>1.9835852293992773E-3</v>
      </c>
      <c r="BQ236" s="52">
        <f t="shared" si="573"/>
        <v>0.05</v>
      </c>
      <c r="BS236" s="52">
        <f t="shared" ca="1" si="574"/>
        <v>-0.17950494736132599</v>
      </c>
      <c r="BT236" s="52">
        <f t="shared" ca="1" si="575"/>
        <v>-0.23244570631293521</v>
      </c>
      <c r="BU236" s="52">
        <f t="shared" ca="1" si="576"/>
        <v>-0.2793470765464009</v>
      </c>
      <c r="BV236" s="52">
        <f t="shared" ca="1" si="577"/>
        <v>-0.32147788472713967</v>
      </c>
      <c r="BW236" s="52">
        <f t="shared" ca="1" si="578"/>
        <v>-0.35841432957339203</v>
      </c>
      <c r="BX236" s="52">
        <f t="shared" ca="1" si="579"/>
        <v>-0.38761362310258618</v>
      </c>
      <c r="BY236" s="52">
        <f t="shared" ca="1" si="580"/>
        <v>-0.4105614805443874</v>
      </c>
      <c r="BZ236" s="52">
        <f t="shared" ca="1" si="581"/>
        <v>-0.42842258843443093</v>
      </c>
      <c r="CA236" s="52">
        <f t="shared" ca="1" si="582"/>
        <v>-0.43572359716880232</v>
      </c>
      <c r="CB236" s="52">
        <f t="shared" ca="1" si="583"/>
        <v>-0.44939817527248993</v>
      </c>
      <c r="CC236" s="52">
        <f t="shared" ca="1" si="584"/>
        <v>-0.46797374949880682</v>
      </c>
      <c r="CD236" s="52">
        <f t="shared" ca="1" si="585"/>
        <v>-0.4817742633242762</v>
      </c>
      <c r="CE236" s="52">
        <f t="shared" ca="1" si="586"/>
        <v>-0.45605611547286962</v>
      </c>
      <c r="CF236" s="52">
        <f t="shared" ca="1" si="587"/>
        <v>-0.43595883559675963</v>
      </c>
      <c r="CG236" s="52">
        <f t="shared" ca="1" si="588"/>
        <v>-0.43227466275434823</v>
      </c>
      <c r="CH236" s="52">
        <f t="shared" ca="1" si="589"/>
        <v>-0.44514267212681252</v>
      </c>
      <c r="CI236" s="52">
        <f t="shared" ca="1" si="590"/>
        <v>-0.46675584169345047</v>
      </c>
      <c r="CJ236" s="52">
        <f t="shared" ca="1" si="591"/>
        <v>-0.48202567875024782</v>
      </c>
      <c r="CK236" s="52">
        <f t="shared" ca="1" si="592"/>
        <v>-0.47943410113634122</v>
      </c>
      <c r="CL236" s="52">
        <f t="shared" ca="1" si="593"/>
        <v>-0.44998389554600554</v>
      </c>
      <c r="CM236" s="52">
        <f t="shared" ca="1" si="594"/>
        <v>-0.39721771769766367</v>
      </c>
      <c r="CN236" s="52">
        <f t="shared" ca="1" si="595"/>
        <v>-0.32313404860155226</v>
      </c>
      <c r="CO236" s="52">
        <f t="shared" ca="1" si="596"/>
        <v>-0.23484190116305986</v>
      </c>
      <c r="CP236" s="52">
        <f t="shared" ca="1" si="597"/>
        <v>-0.13760456920511308</v>
      </c>
      <c r="CQ236" s="52">
        <f t="shared" ca="1" si="598"/>
        <v>-4.7530827728370507E-2</v>
      </c>
      <c r="CR236" s="52">
        <f t="shared" ca="1" si="599"/>
        <v>3.7261629116631355E-2</v>
      </c>
      <c r="CS236" s="52">
        <f t="shared" ca="1" si="600"/>
        <v>0.11209712049833714</v>
      </c>
      <c r="CT236" s="52">
        <f t="shared" ca="1" si="601"/>
        <v>0.17745890279090218</v>
      </c>
      <c r="CU236" s="52">
        <f t="shared" ca="1" si="602"/>
        <v>0.2315936481219627</v>
      </c>
      <c r="CV236" s="52">
        <f t="shared" ca="1" si="603"/>
        <v>0.27163728173341489</v>
      </c>
      <c r="CW236" s="52">
        <f t="shared" ca="1" si="604"/>
        <v>0.30376097004139618</v>
      </c>
      <c r="CY236" s="51" t="str">
        <f t="shared" ca="1" si="605"/>
        <v>Slope</v>
      </c>
      <c r="CZ236" s="51" t="str">
        <f t="shared" ca="1" si="606"/>
        <v>Slope</v>
      </c>
      <c r="DA236" s="51" t="str">
        <f t="shared" ca="1" si="607"/>
        <v>Slope</v>
      </c>
      <c r="DB236" s="51" t="str">
        <f t="shared" ca="1" si="608"/>
        <v>Slope</v>
      </c>
      <c r="DC236" s="51" t="str">
        <f t="shared" ca="1" si="609"/>
        <v>Slope</v>
      </c>
      <c r="DD236" s="51" t="str">
        <f t="shared" ca="1" si="610"/>
        <v>Slope</v>
      </c>
      <c r="DE236" s="51" t="str">
        <f t="shared" ca="1" si="611"/>
        <v>Slope</v>
      </c>
      <c r="DF236" s="51" t="str">
        <f t="shared" ca="1" si="612"/>
        <v>Slope</v>
      </c>
      <c r="DG236" s="51" t="str">
        <f t="shared" ca="1" si="613"/>
        <v>Slope</v>
      </c>
      <c r="DH236" s="51" t="str">
        <f t="shared" ca="1" si="614"/>
        <v>Slope</v>
      </c>
      <c r="DI236" s="51" t="str">
        <f t="shared" ca="1" si="615"/>
        <v>Slope</v>
      </c>
      <c r="DJ236" s="51" t="str">
        <f t="shared" ca="1" si="616"/>
        <v>Slope</v>
      </c>
      <c r="DK236" s="51" t="str">
        <f t="shared" ca="1" si="617"/>
        <v>Slope</v>
      </c>
      <c r="DL236" s="51" t="str">
        <f t="shared" ca="1" si="618"/>
        <v>Slope</v>
      </c>
      <c r="DM236" s="51" t="str">
        <f t="shared" ca="1" si="619"/>
        <v>Slope</v>
      </c>
      <c r="DN236" s="51" t="str">
        <f t="shared" ca="1" si="620"/>
        <v>Slope</v>
      </c>
      <c r="DO236" s="51" t="str">
        <f t="shared" ca="1" si="621"/>
        <v>Slope</v>
      </c>
      <c r="DP236" s="51" t="str">
        <f t="shared" ca="1" si="622"/>
        <v>Slope</v>
      </c>
      <c r="DQ236" s="51" t="str">
        <f t="shared" ca="1" si="623"/>
        <v>Slope</v>
      </c>
      <c r="DR236" s="51" t="str">
        <f t="shared" ca="1" si="624"/>
        <v>Slope</v>
      </c>
      <c r="DS236" s="51" t="str">
        <f t="shared" ca="1" si="625"/>
        <v>Slope</v>
      </c>
      <c r="DT236" s="51" t="str">
        <f t="shared" ca="1" si="626"/>
        <v>Slope</v>
      </c>
      <c r="DU236" s="51" t="str">
        <f t="shared" ca="1" si="627"/>
        <v>Slope</v>
      </c>
      <c r="DV236" s="51" t="str">
        <f t="shared" ca="1" si="628"/>
        <v>Slope</v>
      </c>
      <c r="DW236" s="51" t="str">
        <f t="shared" ca="1" si="629"/>
        <v>Slope</v>
      </c>
      <c r="DX236" s="51" t="str">
        <f t="shared" ca="1" si="630"/>
        <v>Slope</v>
      </c>
      <c r="DY236" s="51" t="str">
        <f t="shared" ca="1" si="631"/>
        <v>Slope</v>
      </c>
      <c r="DZ236" s="51" t="str">
        <f t="shared" ca="1" si="632"/>
        <v>Slope</v>
      </c>
      <c r="EA236" s="51" t="str">
        <f t="shared" ca="1" si="633"/>
        <v>Slope</v>
      </c>
      <c r="EB236" s="51" t="str">
        <f t="shared" ca="1" si="634"/>
        <v>Slope</v>
      </c>
      <c r="EC236" s="51" t="str">
        <f t="shared" ca="1" si="635"/>
        <v>Slope</v>
      </c>
      <c r="EE236" s="52">
        <f t="shared" ca="1" si="636"/>
        <v>0.82061127549183044</v>
      </c>
      <c r="EF236" s="52">
        <f t="shared" ca="1" si="637"/>
        <v>0.76767051654022123</v>
      </c>
      <c r="EG236" s="52">
        <f t="shared" ca="1" si="638"/>
        <v>0.72076914630675559</v>
      </c>
      <c r="EH236" s="52">
        <f t="shared" ca="1" si="639"/>
        <v>0.67863833812601682</v>
      </c>
      <c r="EI236" s="52">
        <f t="shared" ca="1" si="640"/>
        <v>0.64170189327976446</v>
      </c>
      <c r="EJ236" s="52">
        <f t="shared" ca="1" si="641"/>
        <v>0.61250259975057031</v>
      </c>
      <c r="EK236" s="52">
        <f t="shared" ca="1" si="642"/>
        <v>0.58955474230876903</v>
      </c>
      <c r="EL236" s="52">
        <f t="shared" ca="1" si="643"/>
        <v>0.57169363441872556</v>
      </c>
      <c r="EM236" s="52">
        <f t="shared" ca="1" si="644"/>
        <v>0.56439262568435411</v>
      </c>
      <c r="EN236" s="52">
        <f t="shared" ca="1" si="645"/>
        <v>0.55071804758066656</v>
      </c>
      <c r="EO236" s="52">
        <f t="shared" ca="1" si="646"/>
        <v>0.53214247335434961</v>
      </c>
      <c r="EP236" s="52">
        <f t="shared" ca="1" si="647"/>
        <v>0.51834195952888029</v>
      </c>
      <c r="EQ236" s="52">
        <f t="shared" ca="1" si="648"/>
        <v>0.54406010738028687</v>
      </c>
      <c r="ER236" s="52">
        <f t="shared" ca="1" si="649"/>
        <v>0.56415738725639686</v>
      </c>
      <c r="ES236" s="52">
        <f t="shared" ca="1" si="650"/>
        <v>0.56784156009880826</v>
      </c>
      <c r="ET236" s="52">
        <f t="shared" ca="1" si="651"/>
        <v>0.55497355072634402</v>
      </c>
      <c r="EU236" s="52">
        <f t="shared" ca="1" si="652"/>
        <v>0.53336038115970608</v>
      </c>
      <c r="EV236" s="52">
        <f t="shared" ca="1" si="653"/>
        <v>0.51809054410290867</v>
      </c>
      <c r="EW236" s="52">
        <f t="shared" ca="1" si="654"/>
        <v>0.52068212171681527</v>
      </c>
      <c r="EX236" s="52">
        <f t="shared" ca="1" si="655"/>
        <v>0.550132327307151</v>
      </c>
      <c r="EY236" s="52">
        <f t="shared" ca="1" si="656"/>
        <v>0.60289850515549281</v>
      </c>
      <c r="EZ236" s="52">
        <f t="shared" ca="1" si="657"/>
        <v>0.67698217425160423</v>
      </c>
      <c r="FA236" s="52">
        <f t="shared" ca="1" si="658"/>
        <v>0.76527432169009657</v>
      </c>
      <c r="FB236" s="52">
        <f t="shared" ca="1" si="659"/>
        <v>0.86251165364804339</v>
      </c>
      <c r="FC236" s="52">
        <f t="shared" ca="1" si="660"/>
        <v>0.95258539512478602</v>
      </c>
      <c r="FD236" s="52">
        <f t="shared" ca="1" si="661"/>
        <v>0.96262214803021218</v>
      </c>
      <c r="FE236" s="52">
        <f t="shared" ca="1" si="662"/>
        <v>0.88778665664850642</v>
      </c>
      <c r="FF236" s="52">
        <f t="shared" ca="1" si="663"/>
        <v>0.82242487435594136</v>
      </c>
      <c r="FG236" s="52">
        <f t="shared" ca="1" si="664"/>
        <v>0.76829012902488081</v>
      </c>
      <c r="FH236" s="52">
        <f t="shared" ca="1" si="665"/>
        <v>0.72824649541342867</v>
      </c>
      <c r="FI236" s="52">
        <f t="shared" ca="1" si="666"/>
        <v>0.69612280710544727</v>
      </c>
      <c r="FK236" s="52">
        <f t="shared" ca="1" si="667"/>
        <v>0.96262214803021218</v>
      </c>
      <c r="FL236" s="59">
        <f t="shared" ca="1" si="668"/>
        <v>25</v>
      </c>
      <c r="FM236" s="59" t="str">
        <f t="shared" ca="1" si="669"/>
        <v>Slope</v>
      </c>
      <c r="FN236" s="52">
        <f t="shared" ca="1" si="670"/>
        <v>0.19999999999999996</v>
      </c>
      <c r="FP236" s="52">
        <f t="shared" ca="1" si="671"/>
        <v>0.60687042516394341</v>
      </c>
      <c r="FQ236" s="52">
        <f t="shared" ca="1" si="672"/>
        <v>0.58922350551340696</v>
      </c>
      <c r="FR236" s="52">
        <f t="shared" ca="1" si="673"/>
        <v>0.56247860432447405</v>
      </c>
      <c r="FS236" s="52">
        <f t="shared" ca="1" si="674"/>
        <v>0.53732389048645002</v>
      </c>
      <c r="FT236" s="52">
        <f t="shared" ca="1" si="675"/>
        <v>0.51390063109325479</v>
      </c>
      <c r="FU236" s="52">
        <f t="shared" ca="1" si="676"/>
        <v>0.49305642213907896</v>
      </c>
      <c r="FV236" s="52">
        <f t="shared" ca="1" si="677"/>
        <v>0.47429602521403413</v>
      </c>
      <c r="FW236" s="52">
        <f t="shared" ca="1" si="678"/>
        <v>0.45723121147290852</v>
      </c>
      <c r="FX236" s="52">
        <f t="shared" ca="1" si="679"/>
        <v>0.44368643078367354</v>
      </c>
      <c r="FY236" s="52">
        <f t="shared" ca="1" si="680"/>
        <v>0.42801712697133332</v>
      </c>
      <c r="FZ236" s="52">
        <f t="shared" ca="1" si="681"/>
        <v>0.41071415778478315</v>
      </c>
      <c r="GA236" s="52">
        <f t="shared" ca="1" si="682"/>
        <v>0.39500287539851564</v>
      </c>
      <c r="GB236" s="52">
        <f t="shared" ca="1" si="683"/>
        <v>0.39246448023787339</v>
      </c>
      <c r="GC236" s="52">
        <f t="shared" ca="1" si="684"/>
        <v>0.38805246241879893</v>
      </c>
      <c r="GD236" s="52">
        <f t="shared" ca="1" si="685"/>
        <v>0.37816940892182493</v>
      </c>
      <c r="GE236" s="52">
        <f t="shared" ca="1" si="686"/>
        <v>0.36276896135322578</v>
      </c>
      <c r="GF236" s="52">
        <f t="shared" ca="1" si="687"/>
        <v>0.34445346038656866</v>
      </c>
      <c r="GG236" s="52">
        <f t="shared" ca="1" si="688"/>
        <v>0.32825240358985841</v>
      </c>
      <c r="GH236" s="52">
        <f t="shared" ca="1" si="689"/>
        <v>0.31800515168338284</v>
      </c>
      <c r="GI236" s="52">
        <f t="shared" ca="1" si="690"/>
        <v>0.31671077576905032</v>
      </c>
      <c r="GJ236" s="52">
        <f t="shared" ca="1" si="691"/>
        <v>0.32318839060738647</v>
      </c>
      <c r="GK236" s="52">
        <f t="shared" ca="1" si="692"/>
        <v>0.33677183586164583</v>
      </c>
      <c r="GL236" s="52">
        <f t="shared" ca="1" si="693"/>
        <v>0.3550914405633655</v>
      </c>
      <c r="GM236" s="52">
        <f t="shared" ca="1" si="694"/>
        <v>0.37639277343823668</v>
      </c>
      <c r="GN236" s="52">
        <f t="shared" ca="1" si="695"/>
        <v>0.3953062428193731</v>
      </c>
      <c r="GO236" s="52">
        <f t="shared" ca="1" si="696"/>
        <v>0.38754071601007067</v>
      </c>
      <c r="GP236" s="52">
        <f t="shared" ca="1" si="697"/>
        <v>0.35148444110505767</v>
      </c>
      <c r="GQ236" s="52">
        <f t="shared" ca="1" si="698"/>
        <v>0.31858606922975824</v>
      </c>
      <c r="GR236" s="52">
        <f t="shared" ca="1" si="699"/>
        <v>0.28943004300829356</v>
      </c>
      <c r="GS236" s="52">
        <f t="shared" ca="1" si="700"/>
        <v>0.2649710540266984</v>
      </c>
      <c r="GT236" s="52">
        <f t="shared" ca="1" si="701"/>
        <v>0.24315204681292685</v>
      </c>
      <c r="GV236" s="52">
        <f t="shared" ca="1" si="702"/>
        <v>0.60687042516394341</v>
      </c>
      <c r="GW236" s="59">
        <f t="shared" ca="1" si="703"/>
        <v>0</v>
      </c>
      <c r="GX236" s="52">
        <f t="shared" ca="1" si="704"/>
        <v>0.82061127549183044</v>
      </c>
      <c r="GY236" s="52" t="str">
        <f t="shared" ca="1" si="705"/>
        <v>Slope</v>
      </c>
      <c r="GZ236" s="52">
        <f t="shared" ca="1" si="706"/>
        <v>1</v>
      </c>
      <c r="HB236" s="58">
        <f t="shared" si="707"/>
        <v>3.7408602237701399E-2</v>
      </c>
      <c r="HC236" s="58"/>
      <c r="HE236" s="52">
        <f t="shared" si="708"/>
        <v>0.81482741892337807</v>
      </c>
      <c r="HF236" s="52">
        <f t="shared" si="709"/>
        <v>0</v>
      </c>
      <c r="HH236" s="52">
        <f t="shared" ca="1" si="710"/>
        <v>0.82061127549183044</v>
      </c>
      <c r="HI236" s="52" t="str">
        <f t="shared" ca="1" si="711"/>
        <v>Slope</v>
      </c>
      <c r="HJ236" s="59">
        <f t="shared" ca="1" si="712"/>
        <v>2</v>
      </c>
      <c r="HK236" s="52">
        <f t="shared" ca="1" si="713"/>
        <v>1</v>
      </c>
      <c r="HL236" s="52">
        <f t="shared" si="714"/>
        <v>0</v>
      </c>
      <c r="HM236" s="52">
        <f t="shared" si="715"/>
        <v>20</v>
      </c>
      <c r="HN236" s="52">
        <f t="shared" si="716"/>
        <v>-20</v>
      </c>
      <c r="HP236" s="52">
        <f t="shared" si="719"/>
        <v>3.4523010253900872E-6</v>
      </c>
      <c r="HR236" s="52">
        <f t="shared" si="717"/>
        <v>1.3637184763410937E-4</v>
      </c>
      <c r="HS236">
        <f t="shared" si="718"/>
        <v>1.9835852293992773E-3</v>
      </c>
    </row>
    <row r="237" spans="1:227" x14ac:dyDescent="0.2">
      <c r="A237" s="45">
        <v>199</v>
      </c>
      <c r="B237" s="35">
        <f t="shared" si="563"/>
        <v>2.2916666666666585E-2</v>
      </c>
      <c r="C237" s="28">
        <v>3.7408602237701398</v>
      </c>
      <c r="D237" s="95">
        <v>0</v>
      </c>
      <c r="E237" s="95">
        <v>999999</v>
      </c>
      <c r="F237" s="37">
        <f t="shared" si="551"/>
        <v>166666.5</v>
      </c>
      <c r="G237" s="38">
        <f t="shared" si="554"/>
        <v>0</v>
      </c>
      <c r="H237" s="102">
        <v>20</v>
      </c>
      <c r="I237" s="102">
        <v>2000</v>
      </c>
      <c r="J237" s="28">
        <v>3.7477648258209202</v>
      </c>
      <c r="K237" s="126">
        <f t="shared" si="555"/>
        <v>3.7477648258209199E-2</v>
      </c>
      <c r="L237" s="30">
        <f t="shared" si="552"/>
        <v>3.7477648258209199E-2</v>
      </c>
      <c r="M237" s="101">
        <f t="shared" si="553"/>
        <v>3.7408602237701398</v>
      </c>
      <c r="N237" s="103">
        <f t="shared" si="564"/>
        <v>3.4523010253900872E-6</v>
      </c>
      <c r="AD237" s="52">
        <f t="shared" ca="1" si="565"/>
        <v>0.92712257734529369</v>
      </c>
      <c r="AE237" s="52">
        <f t="shared" ca="1" si="565"/>
        <v>1</v>
      </c>
      <c r="AF237" s="52">
        <f t="shared" ca="1" si="565"/>
        <v>0.93501394254527304</v>
      </c>
      <c r="AG237" s="52">
        <f t="shared" ca="1" si="559"/>
        <v>0.82227495110280846</v>
      </c>
      <c r="AH237" s="52">
        <f t="shared" ca="1" si="559"/>
        <v>0.68988598713461324</v>
      </c>
      <c r="AI237" s="52">
        <f t="shared" ca="1" si="559"/>
        <v>0.5681512259459861</v>
      </c>
      <c r="AJ237" s="52">
        <f t="shared" ca="1" si="559"/>
        <v>0.47920434443840049</v>
      </c>
      <c r="AK237" s="52">
        <f t="shared" ca="1" si="560"/>
        <v>0.40563842418192858</v>
      </c>
      <c r="AL237" s="52">
        <f t="shared" ca="1" si="560"/>
        <v>0.37076316283579364</v>
      </c>
      <c r="AM237" s="52">
        <f t="shared" ca="1" si="560"/>
        <v>0.36223352707946238</v>
      </c>
      <c r="AN237" s="52">
        <f t="shared" ca="1" si="560"/>
        <v>0.36175700650016501</v>
      </c>
      <c r="AO237" s="52">
        <f t="shared" ca="1" si="561"/>
        <v>0.36225679027625113</v>
      </c>
      <c r="AP237" s="52">
        <f t="shared" ca="1" si="561"/>
        <v>0.3628680916171414</v>
      </c>
      <c r="AQ237" s="52">
        <f t="shared" ca="1" si="561"/>
        <v>0.37062632379889082</v>
      </c>
      <c r="AR237" s="52">
        <f t="shared" ca="1" si="561"/>
        <v>0.38582633581141823</v>
      </c>
      <c r="AS237" s="52">
        <f t="shared" ca="1" si="562"/>
        <v>0.39772552446365173</v>
      </c>
      <c r="AT237" s="52">
        <f t="shared" ca="1" si="562"/>
        <v>0.40037667173487895</v>
      </c>
      <c r="AU237" s="52">
        <f t="shared" ca="1" si="562"/>
        <v>0.37863889034676518</v>
      </c>
      <c r="AV237" s="52">
        <f t="shared" ca="1" si="562"/>
        <v>0.32898431563977776</v>
      </c>
      <c r="AW237" s="52">
        <f t="shared" ca="1" si="556"/>
        <v>0.25757786972296948</v>
      </c>
      <c r="AX237" s="52">
        <f t="shared" ca="1" si="556"/>
        <v>0.15170666181639031</v>
      </c>
      <c r="AY237" s="52">
        <f t="shared" ca="1" si="556"/>
        <v>7.3413827240484755E-4</v>
      </c>
      <c r="AZ237" s="52">
        <f t="shared" ca="1" si="556"/>
        <v>-0.21390655987364424</v>
      </c>
      <c r="BA237" s="52">
        <f t="shared" ca="1" si="557"/>
        <v>-0.45650623993150002</v>
      </c>
      <c r="BB237" s="52">
        <f t="shared" ca="1" si="557"/>
        <v>-0.67822916024550073</v>
      </c>
      <c r="BC237" s="52">
        <f t="shared" ca="1" si="557"/>
        <v>-0.81098253790731945</v>
      </c>
      <c r="BD237" s="52">
        <f t="shared" ca="1" si="557"/>
        <v>-0.86863149302015974</v>
      </c>
      <c r="BE237" s="52">
        <f t="shared" ca="1" si="558"/>
        <v>-0.87101535910324812</v>
      </c>
      <c r="BF237" s="52">
        <f t="shared" ca="1" si="558"/>
        <v>-0.83627642500659938</v>
      </c>
      <c r="BG237" s="52">
        <f t="shared" ca="1" si="558"/>
        <v>-0.79402295949635204</v>
      </c>
      <c r="BH237" s="52">
        <f t="shared" ca="1" si="558"/>
        <v>-0.72451065985609275</v>
      </c>
      <c r="BJ237" s="52">
        <f t="shared" si="566"/>
        <v>1.8738824129104601E-3</v>
      </c>
      <c r="BK237" s="52">
        <f t="shared" si="567"/>
        <v>-2.7934707654640079E-3</v>
      </c>
      <c r="BL237" s="52">
        <f t="shared" si="568"/>
        <v>-1.3967353827320044E-4</v>
      </c>
      <c r="BM237" s="52">
        <f t="shared" si="569"/>
        <v>-1.3967353827320044E-4</v>
      </c>
      <c r="BN237" s="52">
        <f t="shared" si="570"/>
        <v>0</v>
      </c>
      <c r="BO237" s="52">
        <f t="shared" si="571"/>
        <v>0</v>
      </c>
      <c r="BP237" s="52">
        <f t="shared" si="572"/>
        <v>2.1297541257780197E-3</v>
      </c>
      <c r="BQ237" s="52">
        <f t="shared" si="573"/>
        <v>0.05</v>
      </c>
      <c r="BS237" s="52">
        <f t="shared" ca="1" si="574"/>
        <v>-0.23244570631293521</v>
      </c>
      <c r="BT237" s="52">
        <f t="shared" ca="1" si="575"/>
        <v>-0.2793470765464009</v>
      </c>
      <c r="BU237" s="52">
        <f t="shared" ca="1" si="576"/>
        <v>-0.32147788472713967</v>
      </c>
      <c r="BV237" s="52">
        <f t="shared" ca="1" si="577"/>
        <v>-0.35841432957339203</v>
      </c>
      <c r="BW237" s="52">
        <f t="shared" ca="1" si="578"/>
        <v>-0.38761362310258618</v>
      </c>
      <c r="BX237" s="52">
        <f t="shared" ca="1" si="579"/>
        <v>-0.4105614805443874</v>
      </c>
      <c r="BY237" s="52">
        <f t="shared" ca="1" si="580"/>
        <v>-0.42842258843443093</v>
      </c>
      <c r="BZ237" s="52">
        <f t="shared" ca="1" si="581"/>
        <v>-0.43572359716880232</v>
      </c>
      <c r="CA237" s="52">
        <f t="shared" ca="1" si="582"/>
        <v>-0.44939817527248993</v>
      </c>
      <c r="CB237" s="52">
        <f t="shared" ca="1" si="583"/>
        <v>-0.46797374949880682</v>
      </c>
      <c r="CC237" s="52">
        <f t="shared" ca="1" si="584"/>
        <v>-0.4817742633242762</v>
      </c>
      <c r="CD237" s="52">
        <f t="shared" ca="1" si="585"/>
        <v>-0.45605611547286962</v>
      </c>
      <c r="CE237" s="52">
        <f t="shared" ca="1" si="586"/>
        <v>-0.43595883559675963</v>
      </c>
      <c r="CF237" s="52">
        <f t="shared" ca="1" si="587"/>
        <v>-0.43227466275434823</v>
      </c>
      <c r="CG237" s="52">
        <f t="shared" ca="1" si="588"/>
        <v>-0.44514267212681252</v>
      </c>
      <c r="CH237" s="52">
        <f t="shared" ca="1" si="589"/>
        <v>-0.46675584169345047</v>
      </c>
      <c r="CI237" s="52">
        <f t="shared" ca="1" si="590"/>
        <v>-0.48202567875024782</v>
      </c>
      <c r="CJ237" s="52">
        <f t="shared" ca="1" si="591"/>
        <v>-0.47943410113634122</v>
      </c>
      <c r="CK237" s="52">
        <f t="shared" ca="1" si="592"/>
        <v>-0.44998389554600554</v>
      </c>
      <c r="CL237" s="52">
        <f t="shared" ca="1" si="593"/>
        <v>-0.39721771769766367</v>
      </c>
      <c r="CM237" s="52">
        <f t="shared" ca="1" si="594"/>
        <v>-0.32313404860155226</v>
      </c>
      <c r="CN237" s="52">
        <f t="shared" ca="1" si="595"/>
        <v>-0.23484190116305986</v>
      </c>
      <c r="CO237" s="52">
        <f t="shared" ca="1" si="596"/>
        <v>-0.13760456920511308</v>
      </c>
      <c r="CP237" s="52">
        <f t="shared" ca="1" si="597"/>
        <v>-4.7530827728370507E-2</v>
      </c>
      <c r="CQ237" s="52">
        <f t="shared" ca="1" si="598"/>
        <v>3.7261629116631355E-2</v>
      </c>
      <c r="CR237" s="52">
        <f t="shared" ca="1" si="599"/>
        <v>0.11209712049833714</v>
      </c>
      <c r="CS237" s="52">
        <f t="shared" ca="1" si="600"/>
        <v>0.17745890279090218</v>
      </c>
      <c r="CT237" s="52">
        <f t="shared" ca="1" si="601"/>
        <v>0.2315936481219627</v>
      </c>
      <c r="CU237" s="52">
        <f t="shared" ca="1" si="602"/>
        <v>0.27163728173341489</v>
      </c>
      <c r="CV237" s="52">
        <f t="shared" ca="1" si="603"/>
        <v>0.30376097004139618</v>
      </c>
      <c r="CW237" s="52">
        <f t="shared" ca="1" si="604"/>
        <v>0.32690008011676613</v>
      </c>
      <c r="CY237" s="51" t="str">
        <f t="shared" ca="1" si="605"/>
        <v>Slope</v>
      </c>
      <c r="CZ237" s="51" t="str">
        <f t="shared" ca="1" si="606"/>
        <v>Slope</v>
      </c>
      <c r="DA237" s="51" t="str">
        <f t="shared" ca="1" si="607"/>
        <v>Slope</v>
      </c>
      <c r="DB237" s="51" t="str">
        <f t="shared" ca="1" si="608"/>
        <v>Slope</v>
      </c>
      <c r="DC237" s="51" t="str">
        <f t="shared" ca="1" si="609"/>
        <v>Slope</v>
      </c>
      <c r="DD237" s="51" t="str">
        <f t="shared" ca="1" si="610"/>
        <v>Slope</v>
      </c>
      <c r="DE237" s="51" t="str">
        <f t="shared" ca="1" si="611"/>
        <v>Slope</v>
      </c>
      <c r="DF237" s="51" t="str">
        <f t="shared" ca="1" si="612"/>
        <v>Slope</v>
      </c>
      <c r="DG237" s="51" t="str">
        <f t="shared" ca="1" si="613"/>
        <v>Slope</v>
      </c>
      <c r="DH237" s="51" t="str">
        <f t="shared" ca="1" si="614"/>
        <v>Slope</v>
      </c>
      <c r="DI237" s="51" t="str">
        <f t="shared" ca="1" si="615"/>
        <v>Slope</v>
      </c>
      <c r="DJ237" s="51" t="str">
        <f t="shared" ca="1" si="616"/>
        <v>Slope</v>
      </c>
      <c r="DK237" s="51" t="str">
        <f t="shared" ca="1" si="617"/>
        <v>Slope</v>
      </c>
      <c r="DL237" s="51" t="str">
        <f t="shared" ca="1" si="618"/>
        <v>Slope</v>
      </c>
      <c r="DM237" s="51" t="str">
        <f t="shared" ca="1" si="619"/>
        <v>Slope</v>
      </c>
      <c r="DN237" s="51" t="str">
        <f t="shared" ca="1" si="620"/>
        <v>Slope</v>
      </c>
      <c r="DO237" s="51" t="str">
        <f t="shared" ca="1" si="621"/>
        <v>Slope</v>
      </c>
      <c r="DP237" s="51" t="str">
        <f t="shared" ca="1" si="622"/>
        <v>Slope</v>
      </c>
      <c r="DQ237" s="51" t="str">
        <f t="shared" ca="1" si="623"/>
        <v>Slope</v>
      </c>
      <c r="DR237" s="51" t="str">
        <f t="shared" ca="1" si="624"/>
        <v>Slope</v>
      </c>
      <c r="DS237" s="51" t="str">
        <f t="shared" ca="1" si="625"/>
        <v>Slope</v>
      </c>
      <c r="DT237" s="51" t="str">
        <f t="shared" ca="1" si="626"/>
        <v>Slope</v>
      </c>
      <c r="DU237" s="51" t="str">
        <f t="shared" ca="1" si="627"/>
        <v>Slope</v>
      </c>
      <c r="DV237" s="51" t="str">
        <f t="shared" ca="1" si="628"/>
        <v>Slope</v>
      </c>
      <c r="DW237" s="51" t="str">
        <f t="shared" ca="1" si="629"/>
        <v>Slope</v>
      </c>
      <c r="DX237" s="51" t="str">
        <f t="shared" ca="1" si="630"/>
        <v>Slope</v>
      </c>
      <c r="DY237" s="51" t="str">
        <f t="shared" ca="1" si="631"/>
        <v>Slope</v>
      </c>
      <c r="DZ237" s="51" t="str">
        <f t="shared" ca="1" si="632"/>
        <v>Slope</v>
      </c>
      <c r="EA237" s="51" t="str">
        <f t="shared" ca="1" si="633"/>
        <v>Slope</v>
      </c>
      <c r="EB237" s="51" t="str">
        <f t="shared" ca="1" si="634"/>
        <v>Slope</v>
      </c>
      <c r="EC237" s="51" t="str">
        <f t="shared" ca="1" si="635"/>
        <v>Slope</v>
      </c>
      <c r="EE237" s="52">
        <f t="shared" ca="1" si="636"/>
        <v>0.767693967225338</v>
      </c>
      <c r="EF237" s="52">
        <f t="shared" ca="1" si="637"/>
        <v>0.72079259699187226</v>
      </c>
      <c r="EG237" s="52">
        <f t="shared" ca="1" si="638"/>
        <v>0.67866178881113348</v>
      </c>
      <c r="EH237" s="52">
        <f t="shared" ca="1" si="639"/>
        <v>0.64172534396488112</v>
      </c>
      <c r="EI237" s="52">
        <f t="shared" ca="1" si="640"/>
        <v>0.61252605043568709</v>
      </c>
      <c r="EJ237" s="52">
        <f t="shared" ca="1" si="641"/>
        <v>0.58957819299388581</v>
      </c>
      <c r="EK237" s="52">
        <f t="shared" ca="1" si="642"/>
        <v>0.57171708510384223</v>
      </c>
      <c r="EL237" s="52">
        <f t="shared" ca="1" si="643"/>
        <v>0.56441607636947089</v>
      </c>
      <c r="EM237" s="52">
        <f t="shared" ca="1" si="644"/>
        <v>0.55074149826578322</v>
      </c>
      <c r="EN237" s="52">
        <f t="shared" ca="1" si="645"/>
        <v>0.53216592403946639</v>
      </c>
      <c r="EO237" s="52">
        <f t="shared" ca="1" si="646"/>
        <v>0.51836541021399696</v>
      </c>
      <c r="EP237" s="52">
        <f t="shared" ca="1" si="647"/>
        <v>0.54408355806540354</v>
      </c>
      <c r="EQ237" s="52">
        <f t="shared" ca="1" si="648"/>
        <v>0.56418083794151364</v>
      </c>
      <c r="ER237" s="52">
        <f t="shared" ca="1" si="649"/>
        <v>0.56786501078392493</v>
      </c>
      <c r="ES237" s="52">
        <f t="shared" ca="1" si="650"/>
        <v>0.55499700141146069</v>
      </c>
      <c r="ET237" s="52">
        <f t="shared" ca="1" si="651"/>
        <v>0.53338383184482274</v>
      </c>
      <c r="EU237" s="52">
        <f t="shared" ca="1" si="652"/>
        <v>0.51811399478802533</v>
      </c>
      <c r="EV237" s="52">
        <f t="shared" ca="1" si="653"/>
        <v>0.52070557240193205</v>
      </c>
      <c r="EW237" s="52">
        <f t="shared" ca="1" si="654"/>
        <v>0.55015577799226767</v>
      </c>
      <c r="EX237" s="52">
        <f t="shared" ca="1" si="655"/>
        <v>0.60292195584060959</v>
      </c>
      <c r="EY237" s="52">
        <f t="shared" ca="1" si="656"/>
        <v>0.6770056249367209</v>
      </c>
      <c r="EZ237" s="52">
        <f t="shared" ca="1" si="657"/>
        <v>0.76529777237521335</v>
      </c>
      <c r="FA237" s="52">
        <f t="shared" ca="1" si="658"/>
        <v>0.86253510433316016</v>
      </c>
      <c r="FB237" s="52">
        <f t="shared" ca="1" si="659"/>
        <v>0.95260884580990268</v>
      </c>
      <c r="FC237" s="52">
        <f t="shared" ca="1" si="660"/>
        <v>0.9625986973450954</v>
      </c>
      <c r="FD237" s="52">
        <f t="shared" ca="1" si="661"/>
        <v>0.88776320596338965</v>
      </c>
      <c r="FE237" s="52">
        <f t="shared" ca="1" si="662"/>
        <v>0.82240142367082458</v>
      </c>
      <c r="FF237" s="52">
        <f t="shared" ca="1" si="663"/>
        <v>0.76826667833976403</v>
      </c>
      <c r="FG237" s="52">
        <f t="shared" ca="1" si="664"/>
        <v>0.7282230447283119</v>
      </c>
      <c r="FH237" s="52">
        <f t="shared" ca="1" si="665"/>
        <v>0.69609935642033061</v>
      </c>
      <c r="FI237" s="52">
        <f t="shared" ca="1" si="666"/>
        <v>0.67296024634496066</v>
      </c>
      <c r="FK237" s="52">
        <f t="shared" ca="1" si="667"/>
        <v>0.9625986973450954</v>
      </c>
      <c r="FL237" s="59">
        <f t="shared" ca="1" si="668"/>
        <v>24</v>
      </c>
      <c r="FM237" s="59" t="str">
        <f t="shared" ca="1" si="669"/>
        <v>Slope</v>
      </c>
      <c r="FN237" s="52">
        <f t="shared" ca="1" si="670"/>
        <v>0.23333333333333328</v>
      </c>
      <c r="FP237" s="52">
        <f t="shared" ca="1" si="671"/>
        <v>0.589231322408446</v>
      </c>
      <c r="FQ237" s="52">
        <f t="shared" ca="1" si="672"/>
        <v>0.57359753233062405</v>
      </c>
      <c r="FR237" s="52">
        <f t="shared" ca="1" si="673"/>
        <v>0.54844281849260001</v>
      </c>
      <c r="FS237" s="52">
        <f t="shared" ca="1" si="674"/>
        <v>0.52501955909940479</v>
      </c>
      <c r="FT237" s="52">
        <f t="shared" ca="1" si="675"/>
        <v>0.50417535014522907</v>
      </c>
      <c r="FU237" s="52">
        <f t="shared" ca="1" si="676"/>
        <v>0.48541495322018413</v>
      </c>
      <c r="FV237" s="52">
        <f t="shared" ca="1" si="677"/>
        <v>0.46835013947905851</v>
      </c>
      <c r="FW237" s="52">
        <f t="shared" ca="1" si="678"/>
        <v>0.45480535878982364</v>
      </c>
      <c r="FX237" s="52">
        <f t="shared" ca="1" si="679"/>
        <v>0.43913605497748326</v>
      </c>
      <c r="FY237" s="52">
        <f t="shared" ca="1" si="680"/>
        <v>0.42183308579093326</v>
      </c>
      <c r="FZ237" s="52">
        <f t="shared" ca="1" si="681"/>
        <v>0.40612180340466564</v>
      </c>
      <c r="GA237" s="52">
        <f t="shared" ca="1" si="682"/>
        <v>0.40358340824402339</v>
      </c>
      <c r="GB237" s="52">
        <f t="shared" ca="1" si="683"/>
        <v>0.39917139042494898</v>
      </c>
      <c r="GC237" s="52">
        <f t="shared" ca="1" si="684"/>
        <v>0.38928833692797493</v>
      </c>
      <c r="GD237" s="52">
        <f t="shared" ca="1" si="685"/>
        <v>0.37388788935937578</v>
      </c>
      <c r="GE237" s="52">
        <f t="shared" ca="1" si="686"/>
        <v>0.35557238839271865</v>
      </c>
      <c r="GF237" s="52">
        <f t="shared" ca="1" si="687"/>
        <v>0.33937133159600841</v>
      </c>
      <c r="GG237" s="52">
        <f t="shared" ca="1" si="688"/>
        <v>0.32912407968953289</v>
      </c>
      <c r="GH237" s="52">
        <f t="shared" ca="1" si="689"/>
        <v>0.32782970377520032</v>
      </c>
      <c r="GI237" s="52">
        <f t="shared" ca="1" si="690"/>
        <v>0.33430731861353652</v>
      </c>
      <c r="GJ237" s="52">
        <f t="shared" ca="1" si="691"/>
        <v>0.34789076386779583</v>
      </c>
      <c r="GK237" s="52">
        <f t="shared" ca="1" si="692"/>
        <v>0.36621036856951555</v>
      </c>
      <c r="GL237" s="52">
        <f t="shared" ca="1" si="693"/>
        <v>0.38751170144438674</v>
      </c>
      <c r="GM237" s="52">
        <f t="shared" ca="1" si="694"/>
        <v>0.4064251708255231</v>
      </c>
      <c r="GN237" s="52">
        <f t="shared" ca="1" si="695"/>
        <v>0.39864401022614282</v>
      </c>
      <c r="GO237" s="52">
        <f t="shared" ca="1" si="696"/>
        <v>0.36258773532112987</v>
      </c>
      <c r="GP237" s="52">
        <f t="shared" ca="1" si="697"/>
        <v>0.32968936344583039</v>
      </c>
      <c r="GQ237" s="52">
        <f t="shared" ca="1" si="698"/>
        <v>0.30053333722436576</v>
      </c>
      <c r="GR237" s="52">
        <f t="shared" ca="1" si="699"/>
        <v>0.27607434824277061</v>
      </c>
      <c r="GS237" s="52">
        <f t="shared" ca="1" si="700"/>
        <v>0.25425534102899905</v>
      </c>
      <c r="GT237" s="52">
        <f t="shared" ca="1" si="701"/>
        <v>0.23543119322609798</v>
      </c>
      <c r="GV237" s="52">
        <f t="shared" ca="1" si="702"/>
        <v>0.589231322408446</v>
      </c>
      <c r="GW237" s="59">
        <f t="shared" ca="1" si="703"/>
        <v>0</v>
      </c>
      <c r="GX237" s="52">
        <f t="shared" ca="1" si="704"/>
        <v>0.767693967225338</v>
      </c>
      <c r="GY237" s="52" t="str">
        <f t="shared" ca="1" si="705"/>
        <v>Slope</v>
      </c>
      <c r="GZ237" s="52">
        <f t="shared" ca="1" si="706"/>
        <v>1</v>
      </c>
      <c r="HB237" s="58">
        <f t="shared" si="707"/>
        <v>3.7477648258209199E-2</v>
      </c>
      <c r="HC237" s="58"/>
      <c r="HE237" s="52">
        <f t="shared" si="708"/>
        <v>0.81448564112186439</v>
      </c>
      <c r="HF237" s="52">
        <f t="shared" si="709"/>
        <v>0</v>
      </c>
      <c r="HH237" s="52">
        <f t="shared" ca="1" si="710"/>
        <v>0.767693967225338</v>
      </c>
      <c r="HI237" s="52" t="str">
        <f t="shared" ca="1" si="711"/>
        <v>Slope</v>
      </c>
      <c r="HJ237" s="59">
        <f t="shared" ca="1" si="712"/>
        <v>2</v>
      </c>
      <c r="HK237" s="52">
        <f t="shared" ca="1" si="713"/>
        <v>1</v>
      </c>
      <c r="HL237" s="52">
        <f t="shared" si="714"/>
        <v>0</v>
      </c>
      <c r="HM237" s="52">
        <f t="shared" si="715"/>
        <v>20</v>
      </c>
      <c r="HN237" s="52">
        <f t="shared" si="716"/>
        <v>-20</v>
      </c>
      <c r="HP237" s="52">
        <f t="shared" si="719"/>
        <v>3.4523010253900872E-6</v>
      </c>
      <c r="HR237" s="52">
        <f t="shared" si="717"/>
        <v>1.46258003793203E-4</v>
      </c>
      <c r="HS237">
        <f t="shared" si="718"/>
        <v>2.1297541257780197E-3</v>
      </c>
    </row>
    <row r="238" spans="1:227" x14ac:dyDescent="0.2">
      <c r="A238" s="45">
        <v>200</v>
      </c>
      <c r="B238" s="35">
        <f t="shared" si="563"/>
        <v>2.3032407407407324E-2</v>
      </c>
      <c r="C238" s="28">
        <v>3.7477648258209202</v>
      </c>
      <c r="D238" s="95">
        <v>0</v>
      </c>
      <c r="E238" s="95">
        <v>999999</v>
      </c>
      <c r="F238" s="37">
        <f t="shared" si="551"/>
        <v>166666.5</v>
      </c>
      <c r="G238" s="38">
        <f t="shared" si="554"/>
        <v>0</v>
      </c>
      <c r="H238" s="102">
        <v>20</v>
      </c>
      <c r="I238" s="102">
        <v>2000</v>
      </c>
      <c r="J238" s="28">
        <v>3.7546694278717001</v>
      </c>
      <c r="K238" s="126">
        <f t="shared" si="555"/>
        <v>3.7546694278716999E-2</v>
      </c>
      <c r="L238" s="30">
        <f t="shared" si="552"/>
        <v>3.7546694278716999E-2</v>
      </c>
      <c r="M238" s="101">
        <f t="shared" si="553"/>
        <v>3.7477648258209202</v>
      </c>
      <c r="N238" s="103">
        <f t="shared" si="564"/>
        <v>3.4523010253900872E-6</v>
      </c>
      <c r="AD238" s="52">
        <f t="shared" ca="1" si="565"/>
        <v>0.93501394254527315</v>
      </c>
      <c r="AE238" s="52">
        <f t="shared" ca="1" si="565"/>
        <v>1</v>
      </c>
      <c r="AF238" s="52">
        <f t="shared" ca="1" si="565"/>
        <v>0.9405116045651819</v>
      </c>
      <c r="AG238" s="52">
        <f t="shared" ca="1" si="559"/>
        <v>0.83356380011585096</v>
      </c>
      <c r="AH238" s="52">
        <f t="shared" ca="1" si="559"/>
        <v>0.70646473052831782</v>
      </c>
      <c r="AI238" s="52">
        <f t="shared" ca="1" si="559"/>
        <v>0.588617638185994</v>
      </c>
      <c r="AJ238" s="52">
        <f t="shared" ca="1" si="559"/>
        <v>0.49221376921861637</v>
      </c>
      <c r="AK238" s="52">
        <f t="shared" ca="1" si="560"/>
        <v>0.43445047035419765</v>
      </c>
      <c r="AL238" s="52">
        <f t="shared" ca="1" si="560"/>
        <v>0.41057812994893933</v>
      </c>
      <c r="AM238" s="52">
        <f t="shared" ca="1" si="560"/>
        <v>0.39782337606072171</v>
      </c>
      <c r="AN238" s="52">
        <f t="shared" ca="1" si="560"/>
        <v>0.39648359365101887</v>
      </c>
      <c r="AO238" s="52">
        <f t="shared" ca="1" si="561"/>
        <v>0.39390838562064112</v>
      </c>
      <c r="AP238" s="52">
        <f t="shared" ca="1" si="561"/>
        <v>0.40104034041310244</v>
      </c>
      <c r="AQ238" s="52">
        <f t="shared" ca="1" si="561"/>
        <v>0.41285204758551186</v>
      </c>
      <c r="AR238" s="52">
        <f t="shared" ca="1" si="561"/>
        <v>0.42319297978125181</v>
      </c>
      <c r="AS238" s="52">
        <f t="shared" ca="1" si="562"/>
        <v>0.42960040308696201</v>
      </c>
      <c r="AT238" s="52">
        <f t="shared" ca="1" si="562"/>
        <v>0.42020922708327341</v>
      </c>
      <c r="AU238" s="52">
        <f t="shared" ca="1" si="562"/>
        <v>0.38590560513417477</v>
      </c>
      <c r="AV238" s="52">
        <f t="shared" ca="1" si="562"/>
        <v>0.32303179144950039</v>
      </c>
      <c r="AW238" s="52">
        <f t="shared" ca="1" si="556"/>
        <v>0.23092171649875848</v>
      </c>
      <c r="AX238" s="52">
        <f t="shared" ca="1" si="556"/>
        <v>8.7751086832839095E-2</v>
      </c>
      <c r="AY238" s="52">
        <f t="shared" ca="1" si="556"/>
        <v>-0.11816238762702125</v>
      </c>
      <c r="AZ238" s="52">
        <f t="shared" ca="1" si="556"/>
        <v>-0.36294519015241239</v>
      </c>
      <c r="BA238" s="52">
        <f t="shared" ca="1" si="557"/>
        <v>-0.61045303953849384</v>
      </c>
      <c r="BB238" s="52">
        <f t="shared" ca="1" si="557"/>
        <v>-0.78280084822937779</v>
      </c>
      <c r="BC238" s="52">
        <f t="shared" ca="1" si="557"/>
        <v>-0.86776205067210954</v>
      </c>
      <c r="BD238" s="52">
        <f t="shared" ca="1" si="557"/>
        <v>-0.89668513087656998</v>
      </c>
      <c r="BE238" s="52">
        <f t="shared" ca="1" si="558"/>
        <v>-0.88641660620794083</v>
      </c>
      <c r="BF238" s="52">
        <f t="shared" ca="1" si="558"/>
        <v>-0.85351384296132393</v>
      </c>
      <c r="BG238" s="52">
        <f t="shared" ca="1" si="558"/>
        <v>-0.81602167714924978</v>
      </c>
      <c r="BH238" s="52">
        <f t="shared" ca="1" si="558"/>
        <v>-0.75048705146759009</v>
      </c>
      <c r="BJ238" s="52">
        <f t="shared" si="566"/>
        <v>1.8773347139358501E-3</v>
      </c>
      <c r="BK238" s="52">
        <f t="shared" si="567"/>
        <v>-3.2147788472713964E-3</v>
      </c>
      <c r="BL238" s="52">
        <f t="shared" si="568"/>
        <v>-1.6073894236356986E-4</v>
      </c>
      <c r="BM238" s="52">
        <f t="shared" si="569"/>
        <v>-1.6073894236356986E-4</v>
      </c>
      <c r="BN238" s="52">
        <f t="shared" si="570"/>
        <v>0</v>
      </c>
      <c r="BO238" s="52">
        <f t="shared" si="571"/>
        <v>0</v>
      </c>
      <c r="BP238" s="52">
        <f t="shared" si="572"/>
        <v>2.2513197170988095E-3</v>
      </c>
      <c r="BQ238" s="52">
        <f t="shared" si="573"/>
        <v>0.05</v>
      </c>
      <c r="BS238" s="52">
        <f t="shared" ca="1" si="574"/>
        <v>-0.2793470765464009</v>
      </c>
      <c r="BT238" s="52">
        <f t="shared" ca="1" si="575"/>
        <v>-0.32147788472713967</v>
      </c>
      <c r="BU238" s="52">
        <f t="shared" ca="1" si="576"/>
        <v>-0.35841432957339203</v>
      </c>
      <c r="BV238" s="52">
        <f t="shared" ca="1" si="577"/>
        <v>-0.38761362310258618</v>
      </c>
      <c r="BW238" s="52">
        <f t="shared" ca="1" si="578"/>
        <v>-0.4105614805443874</v>
      </c>
      <c r="BX238" s="52">
        <f t="shared" ca="1" si="579"/>
        <v>-0.42842258843443093</v>
      </c>
      <c r="BY238" s="52">
        <f t="shared" ca="1" si="580"/>
        <v>-0.43572359716880232</v>
      </c>
      <c r="BZ238" s="52">
        <f t="shared" ca="1" si="581"/>
        <v>-0.44939817527248993</v>
      </c>
      <c r="CA238" s="52">
        <f t="shared" ca="1" si="582"/>
        <v>-0.46797374949880682</v>
      </c>
      <c r="CB238" s="52">
        <f t="shared" ca="1" si="583"/>
        <v>-0.4817742633242762</v>
      </c>
      <c r="CC238" s="52">
        <f t="shared" ca="1" si="584"/>
        <v>-0.45605611547286962</v>
      </c>
      <c r="CD238" s="52">
        <f t="shared" ca="1" si="585"/>
        <v>-0.43595883559675963</v>
      </c>
      <c r="CE238" s="52">
        <f t="shared" ca="1" si="586"/>
        <v>-0.43227466275434823</v>
      </c>
      <c r="CF238" s="52">
        <f t="shared" ca="1" si="587"/>
        <v>-0.44514267212681252</v>
      </c>
      <c r="CG238" s="52">
        <f t="shared" ca="1" si="588"/>
        <v>-0.46675584169345047</v>
      </c>
      <c r="CH238" s="52">
        <f t="shared" ca="1" si="589"/>
        <v>-0.48202567875024782</v>
      </c>
      <c r="CI238" s="52">
        <f t="shared" ca="1" si="590"/>
        <v>-0.47943410113634122</v>
      </c>
      <c r="CJ238" s="52">
        <f t="shared" ca="1" si="591"/>
        <v>-0.44998389554600554</v>
      </c>
      <c r="CK238" s="52">
        <f t="shared" ca="1" si="592"/>
        <v>-0.39721771769766367</v>
      </c>
      <c r="CL238" s="52">
        <f t="shared" ca="1" si="593"/>
        <v>-0.32313404860155226</v>
      </c>
      <c r="CM238" s="52">
        <f t="shared" ca="1" si="594"/>
        <v>-0.23484190116305986</v>
      </c>
      <c r="CN238" s="52">
        <f t="shared" ca="1" si="595"/>
        <v>-0.13760456920511308</v>
      </c>
      <c r="CO238" s="52">
        <f t="shared" ca="1" si="596"/>
        <v>-4.7530827728370507E-2</v>
      </c>
      <c r="CP238" s="52">
        <f t="shared" ca="1" si="597"/>
        <v>3.7261629116631355E-2</v>
      </c>
      <c r="CQ238" s="52">
        <f t="shared" ca="1" si="598"/>
        <v>0.11209712049833714</v>
      </c>
      <c r="CR238" s="52">
        <f t="shared" ca="1" si="599"/>
        <v>0.17745890279090218</v>
      </c>
      <c r="CS238" s="52">
        <f t="shared" ca="1" si="600"/>
        <v>0.2315936481219627</v>
      </c>
      <c r="CT238" s="52">
        <f t="shared" ca="1" si="601"/>
        <v>0.27163728173341489</v>
      </c>
      <c r="CU238" s="52">
        <f t="shared" ca="1" si="602"/>
        <v>0.30376097004139618</v>
      </c>
      <c r="CV238" s="52">
        <f t="shared" ca="1" si="603"/>
        <v>0.32690008011676613</v>
      </c>
      <c r="CW238" s="52">
        <f t="shared" ca="1" si="604"/>
        <v>0.34381855600663735</v>
      </c>
      <c r="CY238" s="51" t="str">
        <f t="shared" ca="1" si="605"/>
        <v>Slope</v>
      </c>
      <c r="CZ238" s="51" t="str">
        <f t="shared" ca="1" si="606"/>
        <v>Slope</v>
      </c>
      <c r="DA238" s="51" t="str">
        <f t="shared" ca="1" si="607"/>
        <v>Slope</v>
      </c>
      <c r="DB238" s="51" t="str">
        <f t="shared" ca="1" si="608"/>
        <v>Slope</v>
      </c>
      <c r="DC238" s="51" t="str">
        <f t="shared" ca="1" si="609"/>
        <v>Slope</v>
      </c>
      <c r="DD238" s="51" t="str">
        <f t="shared" ca="1" si="610"/>
        <v>Slope</v>
      </c>
      <c r="DE238" s="51" t="str">
        <f t="shared" ca="1" si="611"/>
        <v>Slope</v>
      </c>
      <c r="DF238" s="51" t="str">
        <f t="shared" ca="1" si="612"/>
        <v>Slope</v>
      </c>
      <c r="DG238" s="51" t="str">
        <f t="shared" ca="1" si="613"/>
        <v>Slope</v>
      </c>
      <c r="DH238" s="51" t="str">
        <f t="shared" ca="1" si="614"/>
        <v>Slope</v>
      </c>
      <c r="DI238" s="51" t="str">
        <f t="shared" ca="1" si="615"/>
        <v>Slope</v>
      </c>
      <c r="DJ238" s="51" t="str">
        <f t="shared" ca="1" si="616"/>
        <v>Slope</v>
      </c>
      <c r="DK238" s="51" t="str">
        <f t="shared" ca="1" si="617"/>
        <v>Slope</v>
      </c>
      <c r="DL238" s="51" t="str">
        <f t="shared" ca="1" si="618"/>
        <v>Slope</v>
      </c>
      <c r="DM238" s="51" t="str">
        <f t="shared" ca="1" si="619"/>
        <v>Slope</v>
      </c>
      <c r="DN238" s="51" t="str">
        <f t="shared" ca="1" si="620"/>
        <v>Slope</v>
      </c>
      <c r="DO238" s="51" t="str">
        <f t="shared" ca="1" si="621"/>
        <v>Slope</v>
      </c>
      <c r="DP238" s="51" t="str">
        <f t="shared" ca="1" si="622"/>
        <v>Slope</v>
      </c>
      <c r="DQ238" s="51" t="str">
        <f t="shared" ca="1" si="623"/>
        <v>Slope</v>
      </c>
      <c r="DR238" s="51" t="str">
        <f t="shared" ca="1" si="624"/>
        <v>Slope</v>
      </c>
      <c r="DS238" s="51" t="str">
        <f t="shared" ca="1" si="625"/>
        <v>Slope</v>
      </c>
      <c r="DT238" s="51" t="str">
        <f t="shared" ca="1" si="626"/>
        <v>Slope</v>
      </c>
      <c r="DU238" s="51" t="str">
        <f t="shared" ca="1" si="627"/>
        <v>Slope</v>
      </c>
      <c r="DV238" s="51" t="str">
        <f t="shared" ca="1" si="628"/>
        <v>Slope</v>
      </c>
      <c r="DW238" s="51" t="str">
        <f t="shared" ca="1" si="629"/>
        <v>Slope</v>
      </c>
      <c r="DX238" s="51" t="str">
        <f t="shared" ca="1" si="630"/>
        <v>Slope</v>
      </c>
      <c r="DY238" s="51" t="str">
        <f t="shared" ca="1" si="631"/>
        <v>Slope</v>
      </c>
      <c r="DZ238" s="51" t="str">
        <f t="shared" ca="1" si="632"/>
        <v>Slope</v>
      </c>
      <c r="EA238" s="51" t="str">
        <f t="shared" ca="1" si="633"/>
        <v>Slope</v>
      </c>
      <c r="EB238" s="51" t="str">
        <f t="shared" ca="1" si="634"/>
        <v>Slope</v>
      </c>
      <c r="EC238" s="51" t="str">
        <f t="shared" ca="1" si="635"/>
        <v>Slope</v>
      </c>
      <c r="EE238" s="52">
        <f t="shared" ca="1" si="636"/>
        <v>0.72081366239596267</v>
      </c>
      <c r="EF238" s="52">
        <f t="shared" ca="1" si="637"/>
        <v>0.6786828542152239</v>
      </c>
      <c r="EG238" s="52">
        <f t="shared" ca="1" si="638"/>
        <v>0.64174640936897154</v>
      </c>
      <c r="EH238" s="52">
        <f t="shared" ca="1" si="639"/>
        <v>0.61254711583977739</v>
      </c>
      <c r="EI238" s="52">
        <f t="shared" ca="1" si="640"/>
        <v>0.58959925839797611</v>
      </c>
      <c r="EJ238" s="52">
        <f t="shared" ca="1" si="641"/>
        <v>0.57173815050793264</v>
      </c>
      <c r="EK238" s="52">
        <f t="shared" ca="1" si="642"/>
        <v>0.56443714177356119</v>
      </c>
      <c r="EL238" s="52">
        <f t="shared" ca="1" si="643"/>
        <v>0.55076256366987364</v>
      </c>
      <c r="EM238" s="52">
        <f t="shared" ca="1" si="644"/>
        <v>0.53218698944355669</v>
      </c>
      <c r="EN238" s="52">
        <f t="shared" ca="1" si="645"/>
        <v>0.51838647561808737</v>
      </c>
      <c r="EO238" s="52">
        <f t="shared" ca="1" si="646"/>
        <v>0.54410462346949395</v>
      </c>
      <c r="EP238" s="52">
        <f t="shared" ca="1" si="647"/>
        <v>0.56420190334560394</v>
      </c>
      <c r="EQ238" s="52">
        <f t="shared" ca="1" si="648"/>
        <v>0.56788607618801534</v>
      </c>
      <c r="ER238" s="52">
        <f t="shared" ca="1" si="649"/>
        <v>0.5550180668155511</v>
      </c>
      <c r="ES238" s="52">
        <f t="shared" ca="1" si="650"/>
        <v>0.53340489724891316</v>
      </c>
      <c r="ET238" s="52">
        <f t="shared" ca="1" si="651"/>
        <v>0.51813506019211575</v>
      </c>
      <c r="EU238" s="52">
        <f t="shared" ca="1" si="652"/>
        <v>0.52072663780602235</v>
      </c>
      <c r="EV238" s="52">
        <f t="shared" ca="1" si="653"/>
        <v>0.55017684339635808</v>
      </c>
      <c r="EW238" s="52">
        <f t="shared" ca="1" si="654"/>
        <v>0.60294302124469989</v>
      </c>
      <c r="EX238" s="52">
        <f t="shared" ca="1" si="655"/>
        <v>0.67702669034081131</v>
      </c>
      <c r="EY238" s="52">
        <f t="shared" ca="1" si="656"/>
        <v>0.76531883777930365</v>
      </c>
      <c r="EZ238" s="52">
        <f t="shared" ca="1" si="657"/>
        <v>0.86255616973725047</v>
      </c>
      <c r="FA238" s="52">
        <f t="shared" ca="1" si="658"/>
        <v>0.9526299112139931</v>
      </c>
      <c r="FB238" s="52">
        <f t="shared" ca="1" si="659"/>
        <v>0.9625776319410051</v>
      </c>
      <c r="FC238" s="52">
        <f t="shared" ca="1" si="660"/>
        <v>0.88774214055929934</v>
      </c>
      <c r="FD238" s="52">
        <f t="shared" ca="1" si="661"/>
        <v>0.82238035826673428</v>
      </c>
      <c r="FE238" s="52">
        <f t="shared" ca="1" si="662"/>
        <v>0.76824561293567373</v>
      </c>
      <c r="FF238" s="52">
        <f t="shared" ca="1" si="663"/>
        <v>0.72820197932422159</v>
      </c>
      <c r="FG238" s="52">
        <f t="shared" ca="1" si="664"/>
        <v>0.69607829101624019</v>
      </c>
      <c r="FH238" s="52">
        <f t="shared" ca="1" si="665"/>
        <v>0.67293918094087024</v>
      </c>
      <c r="FI238" s="52">
        <f t="shared" ca="1" si="666"/>
        <v>0.65602070505099908</v>
      </c>
      <c r="FK238" s="52">
        <f t="shared" ca="1" si="667"/>
        <v>0.9625776319410051</v>
      </c>
      <c r="FL238" s="59">
        <f t="shared" ca="1" si="668"/>
        <v>23</v>
      </c>
      <c r="FM238" s="59" t="str">
        <f t="shared" ca="1" si="669"/>
        <v>Slope</v>
      </c>
      <c r="FN238" s="52">
        <f t="shared" ca="1" si="670"/>
        <v>0.26666666666666672</v>
      </c>
      <c r="FP238" s="52">
        <f t="shared" ca="1" si="671"/>
        <v>0.57360455413198752</v>
      </c>
      <c r="FQ238" s="52">
        <f t="shared" ca="1" si="672"/>
        <v>0.55956095140507456</v>
      </c>
      <c r="FR238" s="52">
        <f t="shared" ca="1" si="673"/>
        <v>0.53613769201187933</v>
      </c>
      <c r="FS238" s="52">
        <f t="shared" ca="1" si="674"/>
        <v>0.51529348305770362</v>
      </c>
      <c r="FT238" s="52">
        <f t="shared" ca="1" si="675"/>
        <v>0.49653308613265867</v>
      </c>
      <c r="FU238" s="52">
        <f t="shared" ca="1" si="676"/>
        <v>0.47946827239153306</v>
      </c>
      <c r="FV238" s="52">
        <f t="shared" ca="1" si="677"/>
        <v>0.46592349170229819</v>
      </c>
      <c r="FW238" s="52">
        <f t="shared" ca="1" si="678"/>
        <v>0.45025418788995786</v>
      </c>
      <c r="FX238" s="52">
        <f t="shared" ca="1" si="679"/>
        <v>0.43295121870340775</v>
      </c>
      <c r="FY238" s="52">
        <f t="shared" ca="1" si="680"/>
        <v>0.41723993631714024</v>
      </c>
      <c r="FZ238" s="52">
        <f t="shared" ca="1" si="681"/>
        <v>0.41470154115649793</v>
      </c>
      <c r="GA238" s="52">
        <f t="shared" ca="1" si="682"/>
        <v>0.41028952333742352</v>
      </c>
      <c r="GB238" s="52">
        <f t="shared" ca="1" si="683"/>
        <v>0.40040646984044953</v>
      </c>
      <c r="GC238" s="52">
        <f t="shared" ca="1" si="684"/>
        <v>0.38500602227185032</v>
      </c>
      <c r="GD238" s="52">
        <f t="shared" ca="1" si="685"/>
        <v>0.36669052130519325</v>
      </c>
      <c r="GE238" s="52">
        <f t="shared" ca="1" si="686"/>
        <v>0.35048946450848301</v>
      </c>
      <c r="GF238" s="52">
        <f t="shared" ca="1" si="687"/>
        <v>0.34024221260200743</v>
      </c>
      <c r="GG238" s="52">
        <f t="shared" ca="1" si="688"/>
        <v>0.33894783668767492</v>
      </c>
      <c r="GH238" s="52">
        <f t="shared" ca="1" si="689"/>
        <v>0.34542545152601106</v>
      </c>
      <c r="GI238" s="52">
        <f t="shared" ca="1" si="690"/>
        <v>0.35900889678027043</v>
      </c>
      <c r="GJ238" s="52">
        <f t="shared" ca="1" si="691"/>
        <v>0.3773285014819901</v>
      </c>
      <c r="GK238" s="52">
        <f t="shared" ca="1" si="692"/>
        <v>0.39862983435686122</v>
      </c>
      <c r="GL238" s="52">
        <f t="shared" ca="1" si="693"/>
        <v>0.41754330373799764</v>
      </c>
      <c r="GM238" s="52">
        <f t="shared" ca="1" si="694"/>
        <v>0.40974809953589059</v>
      </c>
      <c r="GN238" s="52">
        <f t="shared" ca="1" si="695"/>
        <v>0.37369182463087747</v>
      </c>
      <c r="GO238" s="52">
        <f t="shared" ca="1" si="696"/>
        <v>0.34079345275557804</v>
      </c>
      <c r="GP238" s="52">
        <f t="shared" ca="1" si="697"/>
        <v>0.31163742653411342</v>
      </c>
      <c r="GQ238" s="52">
        <f t="shared" ca="1" si="698"/>
        <v>0.28717843755251832</v>
      </c>
      <c r="GR238" s="52">
        <f t="shared" ca="1" si="699"/>
        <v>0.2653594303387467</v>
      </c>
      <c r="GS238" s="52">
        <f t="shared" ca="1" si="700"/>
        <v>0.24653528253584564</v>
      </c>
      <c r="GT238" s="52">
        <f t="shared" ca="1" si="701"/>
        <v>0.22978467946144412</v>
      </c>
      <c r="GV238" s="52">
        <f t="shared" ca="1" si="702"/>
        <v>0.57360455413198752</v>
      </c>
      <c r="GW238" s="59">
        <f t="shared" ca="1" si="703"/>
        <v>0</v>
      </c>
      <c r="GX238" s="52">
        <f t="shared" ca="1" si="704"/>
        <v>0.72081366239596267</v>
      </c>
      <c r="GY238" s="52" t="str">
        <f t="shared" ca="1" si="705"/>
        <v>Slope</v>
      </c>
      <c r="GZ238" s="52">
        <f t="shared" ca="1" si="706"/>
        <v>1</v>
      </c>
      <c r="HB238" s="58">
        <f t="shared" si="707"/>
        <v>3.7546694278716999E-2</v>
      </c>
      <c r="HC238" s="58"/>
      <c r="HE238" s="52">
        <f t="shared" si="708"/>
        <v>0.81414386332035082</v>
      </c>
      <c r="HF238" s="52">
        <f t="shared" si="709"/>
        <v>0</v>
      </c>
      <c r="HH238" s="52">
        <f t="shared" ca="1" si="710"/>
        <v>0.72081366239596267</v>
      </c>
      <c r="HI238" s="52" t="str">
        <f t="shared" ca="1" si="711"/>
        <v>Slope</v>
      </c>
      <c r="HJ238" s="59">
        <f t="shared" ca="1" si="712"/>
        <v>2</v>
      </c>
      <c r="HK238" s="52">
        <f t="shared" ca="1" si="713"/>
        <v>1</v>
      </c>
      <c r="HL238" s="52">
        <f t="shared" si="714"/>
        <v>0</v>
      </c>
      <c r="HM238" s="52">
        <f t="shared" si="715"/>
        <v>20</v>
      </c>
      <c r="HN238" s="52">
        <f t="shared" si="716"/>
        <v>-20</v>
      </c>
      <c r="HP238" s="52">
        <f t="shared" si="719"/>
        <v>3.4523010253900872E-6</v>
      </c>
      <c r="HR238" s="52">
        <f t="shared" si="717"/>
        <v>1.5517049477943156E-4</v>
      </c>
      <c r="HS238">
        <f t="shared" si="718"/>
        <v>2.2513197170988095E-3</v>
      </c>
    </row>
    <row r="239" spans="1:227" x14ac:dyDescent="0.2">
      <c r="A239" s="45">
        <v>201</v>
      </c>
      <c r="B239" s="35">
        <f t="shared" si="563"/>
        <v>2.3148148148148064E-2</v>
      </c>
      <c r="C239" s="28">
        <v>3.7546694278717001</v>
      </c>
      <c r="D239" s="95">
        <v>0</v>
      </c>
      <c r="E239" s="95">
        <v>999999</v>
      </c>
      <c r="F239" s="37">
        <f t="shared" si="551"/>
        <v>166666.5</v>
      </c>
      <c r="G239" s="38">
        <f t="shared" si="554"/>
        <v>0</v>
      </c>
      <c r="H239" s="102">
        <v>20</v>
      </c>
      <c r="I239" s="102">
        <v>2000</v>
      </c>
      <c r="J239" s="28">
        <v>3.7615740299224898</v>
      </c>
      <c r="K239" s="126">
        <f t="shared" si="555"/>
        <v>3.7615740299224897E-2</v>
      </c>
      <c r="L239" s="30">
        <f t="shared" si="552"/>
        <v>3.7615740299224897E-2</v>
      </c>
      <c r="M239" s="101">
        <f t="shared" si="553"/>
        <v>3.7546694278717001</v>
      </c>
      <c r="N239" s="103">
        <f t="shared" si="564"/>
        <v>3.4523010253948577E-6</v>
      </c>
      <c r="AD239" s="52">
        <f t="shared" ca="1" si="565"/>
        <v>0.94051160456518179</v>
      </c>
      <c r="AE239" s="52">
        <f t="shared" ca="1" si="565"/>
        <v>1</v>
      </c>
      <c r="AF239" s="52">
        <f t="shared" ca="1" si="565"/>
        <v>0.94366150405788907</v>
      </c>
      <c r="AG239" s="52">
        <f t="shared" ca="1" si="559"/>
        <v>0.8409294128815058</v>
      </c>
      <c r="AH239" s="52">
        <f t="shared" ca="1" si="559"/>
        <v>0.71814116993196475</v>
      </c>
      <c r="AI239" s="52">
        <f t="shared" ca="1" si="559"/>
        <v>0.59627624864490703</v>
      </c>
      <c r="AJ239" s="52">
        <f t="shared" ca="1" si="559"/>
        <v>0.51375902869546519</v>
      </c>
      <c r="AK239" s="52">
        <f t="shared" ca="1" si="560"/>
        <v>0.46614556234729326</v>
      </c>
      <c r="AL239" s="52">
        <f t="shared" ca="1" si="560"/>
        <v>0.43965268934122309</v>
      </c>
      <c r="AM239" s="52">
        <f t="shared" ca="1" si="560"/>
        <v>0.42733461438648912</v>
      </c>
      <c r="AN239" s="52">
        <f t="shared" ca="1" si="560"/>
        <v>0.42309609818768823</v>
      </c>
      <c r="AO239" s="52">
        <f t="shared" ca="1" si="561"/>
        <v>0.42581502044598674</v>
      </c>
      <c r="AP239" s="52">
        <f t="shared" ca="1" si="561"/>
        <v>0.43646063778794086</v>
      </c>
      <c r="AQ239" s="52">
        <f t="shared" ca="1" si="561"/>
        <v>0.44492596652903604</v>
      </c>
      <c r="AR239" s="52">
        <f t="shared" ca="1" si="561"/>
        <v>0.45055289393508524</v>
      </c>
      <c r="AS239" s="52">
        <f t="shared" ca="1" si="562"/>
        <v>0.44622364606442022</v>
      </c>
      <c r="AT239" s="52">
        <f t="shared" ca="1" si="562"/>
        <v>0.42569007901975431</v>
      </c>
      <c r="AU239" s="52">
        <f t="shared" ca="1" si="562"/>
        <v>0.3803832566320256</v>
      </c>
      <c r="AV239" s="52">
        <f t="shared" ca="1" si="562"/>
        <v>0.3003038377622313</v>
      </c>
      <c r="AW239" s="52">
        <f t="shared" ca="1" si="556"/>
        <v>0.1752553055642882</v>
      </c>
      <c r="AX239" s="52">
        <f t="shared" ca="1" si="556"/>
        <v>-1.9820167362160912E-2</v>
      </c>
      <c r="AY239" s="52">
        <f t="shared" ca="1" si="556"/>
        <v>-0.25765186995068723</v>
      </c>
      <c r="AZ239" s="52">
        <f t="shared" ca="1" si="556"/>
        <v>-0.51361791491313036</v>
      </c>
      <c r="BA239" s="52">
        <f t="shared" ca="1" si="557"/>
        <v>-0.71644346317226049</v>
      </c>
      <c r="BB239" s="52">
        <f t="shared" ca="1" si="557"/>
        <v>-0.83954319325154136</v>
      </c>
      <c r="BC239" s="52">
        <f t="shared" ca="1" si="557"/>
        <v>-0.89359874229733138</v>
      </c>
      <c r="BD239" s="52">
        <f t="shared" ca="1" si="557"/>
        <v>-0.90698603182691506</v>
      </c>
      <c r="BE239" s="52">
        <f t="shared" ca="1" si="558"/>
        <v>-0.8963454814871179</v>
      </c>
      <c r="BF239" s="52">
        <f t="shared" ca="1" si="558"/>
        <v>-0.86767372879098348</v>
      </c>
      <c r="BG239" s="52">
        <f t="shared" ca="1" si="558"/>
        <v>-0.83278209402975412</v>
      </c>
      <c r="BH239" s="52">
        <f t="shared" ca="1" si="558"/>
        <v>-0.7670373998279576</v>
      </c>
      <c r="BJ239" s="52">
        <f t="shared" si="566"/>
        <v>1.880787014961245E-3</v>
      </c>
      <c r="BK239" s="52">
        <f t="shared" si="567"/>
        <v>-3.5841432957339206E-3</v>
      </c>
      <c r="BL239" s="52">
        <f t="shared" si="568"/>
        <v>-1.79207164786696E-4</v>
      </c>
      <c r="BM239" s="52">
        <f t="shared" si="569"/>
        <v>-1.79207164786696E-4</v>
      </c>
      <c r="BN239" s="52">
        <f t="shared" si="570"/>
        <v>0</v>
      </c>
      <c r="BO239" s="52">
        <f t="shared" si="571"/>
        <v>0</v>
      </c>
      <c r="BP239" s="52">
        <f t="shared" si="572"/>
        <v>2.3505108217156852E-3</v>
      </c>
      <c r="BQ239" s="52">
        <f t="shared" si="573"/>
        <v>0.05</v>
      </c>
      <c r="BS239" s="52">
        <f t="shared" ca="1" si="574"/>
        <v>-0.32147788472713967</v>
      </c>
      <c r="BT239" s="52">
        <f t="shared" ca="1" si="575"/>
        <v>-0.35841432957339203</v>
      </c>
      <c r="BU239" s="52">
        <f t="shared" ca="1" si="576"/>
        <v>-0.38761362310258618</v>
      </c>
      <c r="BV239" s="52">
        <f t="shared" ca="1" si="577"/>
        <v>-0.4105614805443874</v>
      </c>
      <c r="BW239" s="52">
        <f t="shared" ca="1" si="578"/>
        <v>-0.42842258843443093</v>
      </c>
      <c r="BX239" s="52">
        <f t="shared" ca="1" si="579"/>
        <v>-0.43572359716880232</v>
      </c>
      <c r="BY239" s="52">
        <f t="shared" ca="1" si="580"/>
        <v>-0.44939817527248993</v>
      </c>
      <c r="BZ239" s="52">
        <f t="shared" ca="1" si="581"/>
        <v>-0.46797374949880682</v>
      </c>
      <c r="CA239" s="52">
        <f t="shared" ca="1" si="582"/>
        <v>-0.4817742633242762</v>
      </c>
      <c r="CB239" s="52">
        <f t="shared" ca="1" si="583"/>
        <v>-0.45605611547286962</v>
      </c>
      <c r="CC239" s="52">
        <f t="shared" ca="1" si="584"/>
        <v>-0.43595883559675963</v>
      </c>
      <c r="CD239" s="52">
        <f t="shared" ca="1" si="585"/>
        <v>-0.43227466275434823</v>
      </c>
      <c r="CE239" s="52">
        <f t="shared" ca="1" si="586"/>
        <v>-0.44514267212681252</v>
      </c>
      <c r="CF239" s="52">
        <f t="shared" ca="1" si="587"/>
        <v>-0.46675584169345047</v>
      </c>
      <c r="CG239" s="52">
        <f t="shared" ca="1" si="588"/>
        <v>-0.48202567875024782</v>
      </c>
      <c r="CH239" s="52">
        <f t="shared" ca="1" si="589"/>
        <v>-0.47943410113634122</v>
      </c>
      <c r="CI239" s="52">
        <f t="shared" ca="1" si="590"/>
        <v>-0.44998389554600554</v>
      </c>
      <c r="CJ239" s="52">
        <f t="shared" ca="1" si="591"/>
        <v>-0.39721771769766367</v>
      </c>
      <c r="CK239" s="52">
        <f t="shared" ca="1" si="592"/>
        <v>-0.32313404860155226</v>
      </c>
      <c r="CL239" s="52">
        <f t="shared" ca="1" si="593"/>
        <v>-0.23484190116305986</v>
      </c>
      <c r="CM239" s="52">
        <f t="shared" ca="1" si="594"/>
        <v>-0.13760456920511308</v>
      </c>
      <c r="CN239" s="52">
        <f t="shared" ca="1" si="595"/>
        <v>-4.7530827728370507E-2</v>
      </c>
      <c r="CO239" s="52">
        <f t="shared" ca="1" si="596"/>
        <v>3.7261629116631355E-2</v>
      </c>
      <c r="CP239" s="52">
        <f t="shared" ca="1" si="597"/>
        <v>0.11209712049833714</v>
      </c>
      <c r="CQ239" s="52">
        <f t="shared" ca="1" si="598"/>
        <v>0.17745890279090218</v>
      </c>
      <c r="CR239" s="52">
        <f t="shared" ca="1" si="599"/>
        <v>0.2315936481219627</v>
      </c>
      <c r="CS239" s="52">
        <f t="shared" ca="1" si="600"/>
        <v>0.27163728173341489</v>
      </c>
      <c r="CT239" s="52">
        <f t="shared" ca="1" si="601"/>
        <v>0.30376097004139618</v>
      </c>
      <c r="CU239" s="52">
        <f t="shared" ca="1" si="602"/>
        <v>0.32690008011676613</v>
      </c>
      <c r="CV239" s="52">
        <f t="shared" ca="1" si="603"/>
        <v>0.34381855600663735</v>
      </c>
      <c r="CW239" s="52">
        <f t="shared" ca="1" si="604"/>
        <v>0.35564109061153665</v>
      </c>
      <c r="CY239" s="51" t="str">
        <f t="shared" ca="1" si="605"/>
        <v>Slope</v>
      </c>
      <c r="CZ239" s="51" t="str">
        <f t="shared" ca="1" si="606"/>
        <v>Slope</v>
      </c>
      <c r="DA239" s="51" t="str">
        <f t="shared" ca="1" si="607"/>
        <v>Slope</v>
      </c>
      <c r="DB239" s="51" t="str">
        <f t="shared" ca="1" si="608"/>
        <v>Slope</v>
      </c>
      <c r="DC239" s="51" t="str">
        <f t="shared" ca="1" si="609"/>
        <v>Slope</v>
      </c>
      <c r="DD239" s="51" t="str">
        <f t="shared" ca="1" si="610"/>
        <v>Slope</v>
      </c>
      <c r="DE239" s="51" t="str">
        <f t="shared" ca="1" si="611"/>
        <v>Slope</v>
      </c>
      <c r="DF239" s="51" t="str">
        <f t="shared" ca="1" si="612"/>
        <v>Slope</v>
      </c>
      <c r="DG239" s="51" t="str">
        <f t="shared" ca="1" si="613"/>
        <v>Slope</v>
      </c>
      <c r="DH239" s="51" t="str">
        <f t="shared" ca="1" si="614"/>
        <v>Slope</v>
      </c>
      <c r="DI239" s="51" t="str">
        <f t="shared" ca="1" si="615"/>
        <v>Slope</v>
      </c>
      <c r="DJ239" s="51" t="str">
        <f t="shared" ca="1" si="616"/>
        <v>Slope</v>
      </c>
      <c r="DK239" s="51" t="str">
        <f t="shared" ca="1" si="617"/>
        <v>Slope</v>
      </c>
      <c r="DL239" s="51" t="str">
        <f t="shared" ca="1" si="618"/>
        <v>Slope</v>
      </c>
      <c r="DM239" s="51" t="str">
        <f t="shared" ca="1" si="619"/>
        <v>Slope</v>
      </c>
      <c r="DN239" s="51" t="str">
        <f t="shared" ca="1" si="620"/>
        <v>Slope</v>
      </c>
      <c r="DO239" s="51" t="str">
        <f t="shared" ca="1" si="621"/>
        <v>Slope</v>
      </c>
      <c r="DP239" s="51" t="str">
        <f t="shared" ca="1" si="622"/>
        <v>Slope</v>
      </c>
      <c r="DQ239" s="51" t="str">
        <f t="shared" ca="1" si="623"/>
        <v>Slope</v>
      </c>
      <c r="DR239" s="51" t="str">
        <f t="shared" ca="1" si="624"/>
        <v>Slope</v>
      </c>
      <c r="DS239" s="51" t="str">
        <f t="shared" ca="1" si="625"/>
        <v>Slope</v>
      </c>
      <c r="DT239" s="51" t="str">
        <f t="shared" ca="1" si="626"/>
        <v>Slope</v>
      </c>
      <c r="DU239" s="51" t="str">
        <f t="shared" ca="1" si="627"/>
        <v>Slope</v>
      </c>
      <c r="DV239" s="51" t="str">
        <f t="shared" ca="1" si="628"/>
        <v>Slope</v>
      </c>
      <c r="DW239" s="51" t="str">
        <f t="shared" ca="1" si="629"/>
        <v>Slope</v>
      </c>
      <c r="DX239" s="51" t="str">
        <f t="shared" ca="1" si="630"/>
        <v>Slope</v>
      </c>
      <c r="DY239" s="51" t="str">
        <f t="shared" ca="1" si="631"/>
        <v>Slope</v>
      </c>
      <c r="DZ239" s="51" t="str">
        <f t="shared" ca="1" si="632"/>
        <v>Slope</v>
      </c>
      <c r="EA239" s="51" t="str">
        <f t="shared" ca="1" si="633"/>
        <v>Slope</v>
      </c>
      <c r="EB239" s="51" t="str">
        <f t="shared" ca="1" si="634"/>
        <v>Slope</v>
      </c>
      <c r="EC239" s="51" t="str">
        <f t="shared" ca="1" si="635"/>
        <v>Slope</v>
      </c>
      <c r="EE239" s="52">
        <f t="shared" ca="1" si="636"/>
        <v>0.67870132243764703</v>
      </c>
      <c r="EF239" s="52">
        <f t="shared" ca="1" si="637"/>
        <v>0.64176487759139467</v>
      </c>
      <c r="EG239" s="52">
        <f t="shared" ca="1" si="638"/>
        <v>0.61256558406220052</v>
      </c>
      <c r="EH239" s="52">
        <f t="shared" ca="1" si="639"/>
        <v>0.58961772662039924</v>
      </c>
      <c r="EI239" s="52">
        <f t="shared" ca="1" si="640"/>
        <v>0.57175661873035577</v>
      </c>
      <c r="EJ239" s="52">
        <f t="shared" ca="1" si="641"/>
        <v>0.56445560999598432</v>
      </c>
      <c r="EK239" s="52">
        <f t="shared" ca="1" si="642"/>
        <v>0.55078103189229677</v>
      </c>
      <c r="EL239" s="52">
        <f t="shared" ca="1" si="643"/>
        <v>0.53220545766597982</v>
      </c>
      <c r="EM239" s="52">
        <f t="shared" ca="1" si="644"/>
        <v>0.5184049438405105</v>
      </c>
      <c r="EN239" s="52">
        <f t="shared" ca="1" si="645"/>
        <v>0.54412309169191708</v>
      </c>
      <c r="EO239" s="52">
        <f t="shared" ca="1" si="646"/>
        <v>0.56422037156802707</v>
      </c>
      <c r="EP239" s="52">
        <f t="shared" ca="1" si="647"/>
        <v>0.56790454441043847</v>
      </c>
      <c r="EQ239" s="52">
        <f t="shared" ca="1" si="648"/>
        <v>0.55503653503797423</v>
      </c>
      <c r="ER239" s="52">
        <f t="shared" ca="1" si="649"/>
        <v>0.53342336547133629</v>
      </c>
      <c r="ES239" s="52">
        <f t="shared" ca="1" si="650"/>
        <v>0.51815352841453888</v>
      </c>
      <c r="ET239" s="52">
        <f t="shared" ca="1" si="651"/>
        <v>0.52074510602844548</v>
      </c>
      <c r="EU239" s="52">
        <f t="shared" ca="1" si="652"/>
        <v>0.55019531161878121</v>
      </c>
      <c r="EV239" s="52">
        <f t="shared" ca="1" si="653"/>
        <v>0.60296148946712302</v>
      </c>
      <c r="EW239" s="52">
        <f t="shared" ca="1" si="654"/>
        <v>0.67704515856323444</v>
      </c>
      <c r="EX239" s="52">
        <f t="shared" ca="1" si="655"/>
        <v>0.76533730600172678</v>
      </c>
      <c r="EY239" s="52">
        <f t="shared" ca="1" si="656"/>
        <v>0.8625746379596736</v>
      </c>
      <c r="EZ239" s="52">
        <f t="shared" ca="1" si="657"/>
        <v>0.95264837943641623</v>
      </c>
      <c r="FA239" s="52">
        <f t="shared" ca="1" si="658"/>
        <v>0.96255916371858197</v>
      </c>
      <c r="FB239" s="52">
        <f t="shared" ca="1" si="659"/>
        <v>0.88772367233687621</v>
      </c>
      <c r="FC239" s="52">
        <f t="shared" ca="1" si="660"/>
        <v>0.82236189004431115</v>
      </c>
      <c r="FD239" s="52">
        <f t="shared" ca="1" si="661"/>
        <v>0.7682271447132506</v>
      </c>
      <c r="FE239" s="52">
        <f t="shared" ca="1" si="662"/>
        <v>0.72818351110179846</v>
      </c>
      <c r="FF239" s="52">
        <f t="shared" ca="1" si="663"/>
        <v>0.69605982279381706</v>
      </c>
      <c r="FG239" s="52">
        <f t="shared" ca="1" si="664"/>
        <v>0.67292071271844711</v>
      </c>
      <c r="FH239" s="52">
        <f t="shared" ca="1" si="665"/>
        <v>0.65600223682857595</v>
      </c>
      <c r="FI239" s="52">
        <f t="shared" ca="1" si="666"/>
        <v>0.6441797022236766</v>
      </c>
      <c r="FK239" s="52">
        <f t="shared" ca="1" si="667"/>
        <v>0.96255916371858197</v>
      </c>
      <c r="FL239" s="59">
        <f t="shared" ca="1" si="668"/>
        <v>22</v>
      </c>
      <c r="FM239" s="59" t="str">
        <f t="shared" ca="1" si="669"/>
        <v>Slope</v>
      </c>
      <c r="FN239" s="52">
        <f t="shared" ca="1" si="670"/>
        <v>0.30000000000000004</v>
      </c>
      <c r="FP239" s="52">
        <f t="shared" ca="1" si="671"/>
        <v>0.55956710747921568</v>
      </c>
      <c r="FQ239" s="52">
        <f t="shared" ca="1" si="672"/>
        <v>0.54725495919713152</v>
      </c>
      <c r="FR239" s="52">
        <f t="shared" ca="1" si="673"/>
        <v>0.52641075024295569</v>
      </c>
      <c r="FS239" s="52">
        <f t="shared" ca="1" si="674"/>
        <v>0.50765035331791086</v>
      </c>
      <c r="FT239" s="52">
        <f t="shared" ca="1" si="675"/>
        <v>0.49058553957678525</v>
      </c>
      <c r="FU239" s="52">
        <f t="shared" ca="1" si="676"/>
        <v>0.47704075888755026</v>
      </c>
      <c r="FV239" s="52">
        <f t="shared" ca="1" si="677"/>
        <v>0.46137145507521005</v>
      </c>
      <c r="FW239" s="52">
        <f t="shared" ca="1" si="678"/>
        <v>0.44406848588865994</v>
      </c>
      <c r="FX239" s="52">
        <f t="shared" ca="1" si="679"/>
        <v>0.42835720350239237</v>
      </c>
      <c r="FY239" s="52">
        <f t="shared" ca="1" si="680"/>
        <v>0.42581880834175012</v>
      </c>
      <c r="FZ239" s="52">
        <f t="shared" ca="1" si="681"/>
        <v>0.42140679052267566</v>
      </c>
      <c r="GA239" s="52">
        <f t="shared" ca="1" si="682"/>
        <v>0.41152373702570172</v>
      </c>
      <c r="GB239" s="52">
        <f t="shared" ca="1" si="683"/>
        <v>0.39612328945710251</v>
      </c>
      <c r="GC239" s="52">
        <f t="shared" ca="1" si="684"/>
        <v>0.37780778849044538</v>
      </c>
      <c r="GD239" s="52">
        <f t="shared" ca="1" si="685"/>
        <v>0.36160673169373514</v>
      </c>
      <c r="GE239" s="52">
        <f t="shared" ca="1" si="686"/>
        <v>0.35135947978725957</v>
      </c>
      <c r="GF239" s="52">
        <f t="shared" ca="1" si="687"/>
        <v>0.35006510387292705</v>
      </c>
      <c r="GG239" s="52">
        <f t="shared" ca="1" si="688"/>
        <v>0.3565427187112632</v>
      </c>
      <c r="GH239" s="52">
        <f t="shared" ca="1" si="689"/>
        <v>0.37012616396552256</v>
      </c>
      <c r="GI239" s="52">
        <f t="shared" ca="1" si="690"/>
        <v>0.38844576866724223</v>
      </c>
      <c r="GJ239" s="52">
        <f t="shared" ca="1" si="691"/>
        <v>0.40974710154211341</v>
      </c>
      <c r="GK239" s="52">
        <f t="shared" ca="1" si="692"/>
        <v>0.42866057092324983</v>
      </c>
      <c r="GL239" s="52">
        <f t="shared" ca="1" si="693"/>
        <v>0.4208530545728606</v>
      </c>
      <c r="GM239" s="52">
        <f t="shared" ca="1" si="694"/>
        <v>0.38479677966784764</v>
      </c>
      <c r="GN239" s="52">
        <f t="shared" ca="1" si="695"/>
        <v>0.35189840779254811</v>
      </c>
      <c r="GO239" s="52">
        <f t="shared" ca="1" si="696"/>
        <v>0.32274238157108348</v>
      </c>
      <c r="GP239" s="52">
        <f t="shared" ca="1" si="697"/>
        <v>0.29828339258948833</v>
      </c>
      <c r="GQ239" s="52">
        <f t="shared" ca="1" si="698"/>
        <v>0.27646438537571677</v>
      </c>
      <c r="GR239" s="52">
        <f t="shared" ca="1" si="699"/>
        <v>0.25764023757281568</v>
      </c>
      <c r="GS239" s="52">
        <f t="shared" ca="1" si="700"/>
        <v>0.24088963449841419</v>
      </c>
      <c r="GT239" s="52">
        <f t="shared" ca="1" si="701"/>
        <v>0.2258376785190033</v>
      </c>
      <c r="GV239" s="52">
        <f t="shared" ca="1" si="702"/>
        <v>0.55956710747921568</v>
      </c>
      <c r="GW239" s="59">
        <f t="shared" ca="1" si="703"/>
        <v>0</v>
      </c>
      <c r="GX239" s="52">
        <f t="shared" ca="1" si="704"/>
        <v>0.67870132243764703</v>
      </c>
      <c r="GY239" s="52" t="str">
        <f t="shared" ca="1" si="705"/>
        <v>Slope</v>
      </c>
      <c r="GZ239" s="52">
        <f t="shared" ca="1" si="706"/>
        <v>1</v>
      </c>
      <c r="HB239" s="58">
        <f t="shared" si="707"/>
        <v>3.7615740299224897E-2</v>
      </c>
      <c r="HC239" s="58"/>
      <c r="HE239" s="52">
        <f t="shared" si="708"/>
        <v>0.81380208551883682</v>
      </c>
      <c r="HF239" s="52">
        <f t="shared" si="709"/>
        <v>0</v>
      </c>
      <c r="HH239" s="52">
        <f t="shared" ca="1" si="710"/>
        <v>0.67870132243764703</v>
      </c>
      <c r="HI239" s="52" t="str">
        <f t="shared" ca="1" si="711"/>
        <v>Slope</v>
      </c>
      <c r="HJ239" s="59">
        <f t="shared" ca="1" si="712"/>
        <v>2</v>
      </c>
      <c r="HK239" s="52">
        <f t="shared" ca="1" si="713"/>
        <v>1</v>
      </c>
      <c r="HL239" s="52">
        <f t="shared" si="714"/>
        <v>0</v>
      </c>
      <c r="HM239" s="52">
        <f t="shared" si="715"/>
        <v>20</v>
      </c>
      <c r="HN239" s="52">
        <f t="shared" si="716"/>
        <v>-20</v>
      </c>
      <c r="HP239" s="52">
        <f t="shared" si="719"/>
        <v>3.4523010253948577E-6</v>
      </c>
      <c r="HR239" s="52">
        <f t="shared" si="717"/>
        <v>1.6293694235361566E-4</v>
      </c>
      <c r="HS239">
        <f t="shared" si="718"/>
        <v>2.3505108217156852E-3</v>
      </c>
    </row>
    <row r="240" spans="1:227" x14ac:dyDescent="0.2">
      <c r="A240" s="45">
        <v>202</v>
      </c>
      <c r="B240" s="35">
        <f t="shared" si="563"/>
        <v>2.3263888888888803E-2</v>
      </c>
      <c r="C240" s="28">
        <v>3.7615740299224898</v>
      </c>
      <c r="D240" s="95">
        <v>0</v>
      </c>
      <c r="E240" s="95">
        <v>999999</v>
      </c>
      <c r="F240" s="37">
        <f t="shared" si="551"/>
        <v>166666.5</v>
      </c>
      <c r="G240" s="38">
        <f t="shared" si="554"/>
        <v>0</v>
      </c>
      <c r="H240" s="102">
        <v>20</v>
      </c>
      <c r="I240" s="102">
        <v>2000</v>
      </c>
      <c r="J240" s="28">
        <v>3.76847892999649</v>
      </c>
      <c r="K240" s="126">
        <f t="shared" si="555"/>
        <v>3.7684789299964896E-2</v>
      </c>
      <c r="L240" s="30">
        <f t="shared" si="552"/>
        <v>3.7684789299964896E-2</v>
      </c>
      <c r="M240" s="101">
        <f t="shared" si="553"/>
        <v>3.7615740299224898</v>
      </c>
      <c r="N240" s="103">
        <f t="shared" si="564"/>
        <v>3.4524500369999961E-6</v>
      </c>
      <c r="AD240" s="52">
        <f t="shared" ca="1" si="565"/>
        <v>0.94366150405788918</v>
      </c>
      <c r="AE240" s="52">
        <f t="shared" ca="1" si="565"/>
        <v>0.99999999999999989</v>
      </c>
      <c r="AF240" s="52">
        <f t="shared" ca="1" si="565"/>
        <v>0.94592555243368892</v>
      </c>
      <c r="AG240" s="52">
        <f t="shared" ca="1" si="559"/>
        <v>0.84640669392961676</v>
      </c>
      <c r="AH240" s="52">
        <f t="shared" ca="1" si="559"/>
        <v>0.72189152817640712</v>
      </c>
      <c r="AI240" s="52">
        <f t="shared" ca="1" si="559"/>
        <v>0.61083222591238961</v>
      </c>
      <c r="AJ240" s="52">
        <f t="shared" ca="1" si="559"/>
        <v>0.53659808710265355</v>
      </c>
      <c r="AK240" s="52">
        <f t="shared" ca="1" si="560"/>
        <v>0.48818199562876569</v>
      </c>
      <c r="AL240" s="52">
        <f t="shared" ca="1" si="560"/>
        <v>0.46380301228185189</v>
      </c>
      <c r="AM240" s="52">
        <f t="shared" ca="1" si="560"/>
        <v>0.44870376517401162</v>
      </c>
      <c r="AN240" s="52">
        <f t="shared" ca="1" si="560"/>
        <v>0.4481004263579465</v>
      </c>
      <c r="AO240" s="52">
        <f t="shared" ca="1" si="561"/>
        <v>0.45371478944018356</v>
      </c>
      <c r="AP240" s="52">
        <f t="shared" ca="1" si="561"/>
        <v>0.46252548993677878</v>
      </c>
      <c r="AQ240" s="52">
        <f t="shared" ca="1" si="561"/>
        <v>0.46720998361576643</v>
      </c>
      <c r="AR240" s="52">
        <f t="shared" ca="1" si="561"/>
        <v>0.46405928484162212</v>
      </c>
      <c r="AS240" s="52">
        <f t="shared" ca="1" si="562"/>
        <v>0.45071207988935919</v>
      </c>
      <c r="AT240" s="52">
        <f t="shared" ca="1" si="562"/>
        <v>0.42187608170021845</v>
      </c>
      <c r="AU240" s="52">
        <f t="shared" ca="1" si="562"/>
        <v>0.36384178026010072</v>
      </c>
      <c r="AV240" s="52">
        <f t="shared" ca="1" si="562"/>
        <v>0.25608686599965086</v>
      </c>
      <c r="AW240" s="52">
        <f t="shared" ca="1" si="556"/>
        <v>8.4512833049857058E-2</v>
      </c>
      <c r="AX240" s="52">
        <f t="shared" ca="1" si="556"/>
        <v>-0.14368663663691122</v>
      </c>
      <c r="AY240" s="52">
        <f t="shared" ca="1" si="556"/>
        <v>-0.39876221566032816</v>
      </c>
      <c r="AZ240" s="52">
        <f t="shared" ca="1" si="556"/>
        <v>-0.61741925351328442</v>
      </c>
      <c r="BA240" s="52">
        <f t="shared" ca="1" si="557"/>
        <v>-0.77266723472322529</v>
      </c>
      <c r="BB240" s="52">
        <f t="shared" ca="1" si="557"/>
        <v>-0.86300646366789502</v>
      </c>
      <c r="BC240" s="52">
        <f t="shared" ca="1" si="557"/>
        <v>-0.89964518552704686</v>
      </c>
      <c r="BD240" s="52">
        <f t="shared" ca="1" si="557"/>
        <v>-0.91104866311143429</v>
      </c>
      <c r="BE240" s="52">
        <f t="shared" ca="1" si="558"/>
        <v>-0.90327080766020895</v>
      </c>
      <c r="BF240" s="52">
        <f t="shared" ca="1" si="558"/>
        <v>-0.87799664403083966</v>
      </c>
      <c r="BG240" s="52">
        <f t="shared" ca="1" si="558"/>
        <v>-0.84331039963317633</v>
      </c>
      <c r="BH240" s="52">
        <f t="shared" ca="1" si="558"/>
        <v>-0.77945797562149532</v>
      </c>
      <c r="BJ240" s="52">
        <f t="shared" si="566"/>
        <v>1.884239464998245E-3</v>
      </c>
      <c r="BK240" s="52">
        <f t="shared" si="567"/>
        <v>-3.8761362310258613E-3</v>
      </c>
      <c r="BL240" s="52">
        <f t="shared" si="568"/>
        <v>-1.9380681155129311E-4</v>
      </c>
      <c r="BM240" s="52">
        <f t="shared" si="569"/>
        <v>-1.9380681155129311E-4</v>
      </c>
      <c r="BN240" s="52">
        <f t="shared" si="570"/>
        <v>0</v>
      </c>
      <c r="BO240" s="52">
        <f t="shared" si="571"/>
        <v>0</v>
      </c>
      <c r="BP240" s="52">
        <f t="shared" si="572"/>
        <v>2.4208583715906993E-3</v>
      </c>
      <c r="BQ240" s="52">
        <f t="shared" si="573"/>
        <v>0.05</v>
      </c>
      <c r="BS240" s="52">
        <f t="shared" ca="1" si="574"/>
        <v>-0.35841432957339203</v>
      </c>
      <c r="BT240" s="52">
        <f t="shared" ca="1" si="575"/>
        <v>-0.38761362310258618</v>
      </c>
      <c r="BU240" s="52">
        <f t="shared" ca="1" si="576"/>
        <v>-0.4105614805443874</v>
      </c>
      <c r="BV240" s="52">
        <f t="shared" ca="1" si="577"/>
        <v>-0.42842258843443093</v>
      </c>
      <c r="BW240" s="52">
        <f t="shared" ca="1" si="578"/>
        <v>-0.43572359716880232</v>
      </c>
      <c r="BX240" s="52">
        <f t="shared" ca="1" si="579"/>
        <v>-0.44939817527248993</v>
      </c>
      <c r="BY240" s="52">
        <f t="shared" ca="1" si="580"/>
        <v>-0.46797374949880682</v>
      </c>
      <c r="BZ240" s="52">
        <f t="shared" ca="1" si="581"/>
        <v>-0.4817742633242762</v>
      </c>
      <c r="CA240" s="52">
        <f t="shared" ca="1" si="582"/>
        <v>-0.45605611547286962</v>
      </c>
      <c r="CB240" s="52">
        <f t="shared" ca="1" si="583"/>
        <v>-0.43595883559675963</v>
      </c>
      <c r="CC240" s="52">
        <f t="shared" ca="1" si="584"/>
        <v>-0.43227466275434823</v>
      </c>
      <c r="CD240" s="52">
        <f t="shared" ca="1" si="585"/>
        <v>-0.44514267212681252</v>
      </c>
      <c r="CE240" s="52">
        <f t="shared" ca="1" si="586"/>
        <v>-0.46675584169345047</v>
      </c>
      <c r="CF240" s="52">
        <f t="shared" ca="1" si="587"/>
        <v>-0.48202567875024782</v>
      </c>
      <c r="CG240" s="52">
        <f t="shared" ca="1" si="588"/>
        <v>-0.47943410113634122</v>
      </c>
      <c r="CH240" s="52">
        <f t="shared" ca="1" si="589"/>
        <v>-0.44998389554600554</v>
      </c>
      <c r="CI240" s="52">
        <f t="shared" ca="1" si="590"/>
        <v>-0.39721771769766367</v>
      </c>
      <c r="CJ240" s="52">
        <f t="shared" ca="1" si="591"/>
        <v>-0.32313404860155226</v>
      </c>
      <c r="CK240" s="52">
        <f t="shared" ca="1" si="592"/>
        <v>-0.23484190116305986</v>
      </c>
      <c r="CL240" s="52">
        <f t="shared" ca="1" si="593"/>
        <v>-0.13760456920511308</v>
      </c>
      <c r="CM240" s="52">
        <f t="shared" ca="1" si="594"/>
        <v>-4.7530827728370507E-2</v>
      </c>
      <c r="CN240" s="52">
        <f t="shared" ca="1" si="595"/>
        <v>3.7261629116631355E-2</v>
      </c>
      <c r="CO240" s="52">
        <f t="shared" ca="1" si="596"/>
        <v>0.11209712049833714</v>
      </c>
      <c r="CP240" s="52">
        <f t="shared" ca="1" si="597"/>
        <v>0.17745890279090218</v>
      </c>
      <c r="CQ240" s="52">
        <f t="shared" ca="1" si="598"/>
        <v>0.2315936481219627</v>
      </c>
      <c r="CR240" s="52">
        <f t="shared" ca="1" si="599"/>
        <v>0.27163728173341489</v>
      </c>
      <c r="CS240" s="52">
        <f t="shared" ca="1" si="600"/>
        <v>0.30376097004139618</v>
      </c>
      <c r="CT240" s="52">
        <f t="shared" ca="1" si="601"/>
        <v>0.32690008011676613</v>
      </c>
      <c r="CU240" s="52">
        <f t="shared" ca="1" si="602"/>
        <v>0.34381855600663735</v>
      </c>
      <c r="CV240" s="52">
        <f t="shared" ca="1" si="603"/>
        <v>0.35564109061153665</v>
      </c>
      <c r="CW240" s="52">
        <f t="shared" ca="1" si="604"/>
        <v>0.36473530311618124</v>
      </c>
      <c r="CY240" s="51" t="str">
        <f t="shared" ca="1" si="605"/>
        <v>Slope</v>
      </c>
      <c r="CZ240" s="51" t="str">
        <f t="shared" ca="1" si="606"/>
        <v>Slope</v>
      </c>
      <c r="DA240" s="51" t="str">
        <f t="shared" ca="1" si="607"/>
        <v>Slope</v>
      </c>
      <c r="DB240" s="51" t="str">
        <f t="shared" ca="1" si="608"/>
        <v>Slope</v>
      </c>
      <c r="DC240" s="51" t="str">
        <f t="shared" ca="1" si="609"/>
        <v>Slope</v>
      </c>
      <c r="DD240" s="51" t="str">
        <f t="shared" ca="1" si="610"/>
        <v>Slope</v>
      </c>
      <c r="DE240" s="51" t="str">
        <f t="shared" ca="1" si="611"/>
        <v>Slope</v>
      </c>
      <c r="DF240" s="51" t="str">
        <f t="shared" ca="1" si="612"/>
        <v>Slope</v>
      </c>
      <c r="DG240" s="51" t="str">
        <f t="shared" ca="1" si="613"/>
        <v>Slope</v>
      </c>
      <c r="DH240" s="51" t="str">
        <f t="shared" ca="1" si="614"/>
        <v>Slope</v>
      </c>
      <c r="DI240" s="51" t="str">
        <f t="shared" ca="1" si="615"/>
        <v>Slope</v>
      </c>
      <c r="DJ240" s="51" t="str">
        <f t="shared" ca="1" si="616"/>
        <v>Slope</v>
      </c>
      <c r="DK240" s="51" t="str">
        <f t="shared" ca="1" si="617"/>
        <v>Slope</v>
      </c>
      <c r="DL240" s="51" t="str">
        <f t="shared" ca="1" si="618"/>
        <v>Slope</v>
      </c>
      <c r="DM240" s="51" t="str">
        <f t="shared" ca="1" si="619"/>
        <v>Slope</v>
      </c>
      <c r="DN240" s="51" t="str">
        <f t="shared" ca="1" si="620"/>
        <v>Slope</v>
      </c>
      <c r="DO240" s="51" t="str">
        <f t="shared" ca="1" si="621"/>
        <v>Slope</v>
      </c>
      <c r="DP240" s="51" t="str">
        <f t="shared" ca="1" si="622"/>
        <v>Slope</v>
      </c>
      <c r="DQ240" s="51" t="str">
        <f t="shared" ca="1" si="623"/>
        <v>Slope</v>
      </c>
      <c r="DR240" s="51" t="str">
        <f t="shared" ca="1" si="624"/>
        <v>Slope</v>
      </c>
      <c r="DS240" s="51" t="str">
        <f t="shared" ca="1" si="625"/>
        <v>Slope</v>
      </c>
      <c r="DT240" s="51" t="str">
        <f t="shared" ca="1" si="626"/>
        <v>Slope</v>
      </c>
      <c r="DU240" s="51" t="str">
        <f t="shared" ca="1" si="627"/>
        <v>Slope</v>
      </c>
      <c r="DV240" s="51" t="str">
        <f t="shared" ca="1" si="628"/>
        <v>Slope</v>
      </c>
      <c r="DW240" s="51" t="str">
        <f t="shared" ca="1" si="629"/>
        <v>Slope</v>
      </c>
      <c r="DX240" s="51" t="str">
        <f t="shared" ca="1" si="630"/>
        <v>Slope</v>
      </c>
      <c r="DY240" s="51" t="str">
        <f t="shared" ca="1" si="631"/>
        <v>Slope</v>
      </c>
      <c r="DZ240" s="51" t="str">
        <f t="shared" ca="1" si="632"/>
        <v>Slope</v>
      </c>
      <c r="EA240" s="51" t="str">
        <f t="shared" ca="1" si="633"/>
        <v>Slope</v>
      </c>
      <c r="EB240" s="51" t="str">
        <f t="shared" ca="1" si="634"/>
        <v>Slope</v>
      </c>
      <c r="EC240" s="51" t="str">
        <f t="shared" ca="1" si="635"/>
        <v>Slope</v>
      </c>
      <c r="EE240" s="52">
        <f t="shared" ca="1" si="636"/>
        <v>0.64177947723815931</v>
      </c>
      <c r="EF240" s="52">
        <f t="shared" ca="1" si="637"/>
        <v>0.61258018370896505</v>
      </c>
      <c r="EG240" s="52">
        <f t="shared" ca="1" si="638"/>
        <v>0.58963232626716389</v>
      </c>
      <c r="EH240" s="52">
        <f t="shared" ca="1" si="639"/>
        <v>0.57177121837712042</v>
      </c>
      <c r="EI240" s="52">
        <f t="shared" ca="1" si="640"/>
        <v>0.56447020964274897</v>
      </c>
      <c r="EJ240" s="52">
        <f t="shared" ca="1" si="641"/>
        <v>0.55079563153906141</v>
      </c>
      <c r="EK240" s="52">
        <f t="shared" ca="1" si="642"/>
        <v>0.53222005731274447</v>
      </c>
      <c r="EL240" s="52">
        <f t="shared" ca="1" si="643"/>
        <v>0.51841954348727515</v>
      </c>
      <c r="EM240" s="52">
        <f t="shared" ca="1" si="644"/>
        <v>0.54413769133868173</v>
      </c>
      <c r="EN240" s="52">
        <f t="shared" ca="1" si="645"/>
        <v>0.5642349712147916</v>
      </c>
      <c r="EO240" s="52">
        <f t="shared" ca="1" si="646"/>
        <v>0.56791914405720312</v>
      </c>
      <c r="EP240" s="52">
        <f t="shared" ca="1" si="647"/>
        <v>0.55505113468473877</v>
      </c>
      <c r="EQ240" s="52">
        <f t="shared" ca="1" si="648"/>
        <v>0.53343796511810082</v>
      </c>
      <c r="ER240" s="52">
        <f t="shared" ca="1" si="649"/>
        <v>0.51816812806130352</v>
      </c>
      <c r="ES240" s="52">
        <f t="shared" ca="1" si="650"/>
        <v>0.52075970567521002</v>
      </c>
      <c r="ET240" s="52">
        <f t="shared" ca="1" si="651"/>
        <v>0.55020991126554575</v>
      </c>
      <c r="EU240" s="52">
        <f t="shared" ca="1" si="652"/>
        <v>0.60297608911388756</v>
      </c>
      <c r="EV240" s="52">
        <f t="shared" ca="1" si="653"/>
        <v>0.67705975820999909</v>
      </c>
      <c r="EW240" s="52">
        <f t="shared" ca="1" si="654"/>
        <v>0.76535190564849143</v>
      </c>
      <c r="EX240" s="52">
        <f t="shared" ca="1" si="655"/>
        <v>0.86258923760643824</v>
      </c>
      <c r="EY240" s="52">
        <f t="shared" ca="1" si="656"/>
        <v>0.95266297908318076</v>
      </c>
      <c r="EZ240" s="52">
        <f t="shared" ca="1" si="657"/>
        <v>0.96254456407181732</v>
      </c>
      <c r="FA240" s="52">
        <f t="shared" ca="1" si="658"/>
        <v>0.88770907269011157</v>
      </c>
      <c r="FB240" s="52">
        <f t="shared" ca="1" si="659"/>
        <v>0.8223472903975465</v>
      </c>
      <c r="FC240" s="52">
        <f t="shared" ca="1" si="660"/>
        <v>0.76821254506648606</v>
      </c>
      <c r="FD240" s="52">
        <f t="shared" ca="1" si="661"/>
        <v>0.72816891145503382</v>
      </c>
      <c r="FE240" s="52">
        <f t="shared" ca="1" si="662"/>
        <v>0.69604522314705253</v>
      </c>
      <c r="FF240" s="52">
        <f t="shared" ca="1" si="663"/>
        <v>0.67290611307168258</v>
      </c>
      <c r="FG240" s="52">
        <f t="shared" ca="1" si="664"/>
        <v>0.65598763718181141</v>
      </c>
      <c r="FH240" s="52">
        <f t="shared" ca="1" si="665"/>
        <v>0.64416510257691206</v>
      </c>
      <c r="FI240" s="52">
        <f t="shared" ca="1" si="666"/>
        <v>0.63507089007226747</v>
      </c>
      <c r="FK240" s="52">
        <f t="shared" ca="1" si="667"/>
        <v>0.96254456407181732</v>
      </c>
      <c r="FL240" s="59">
        <f t="shared" ca="1" si="668"/>
        <v>21</v>
      </c>
      <c r="FM240" s="59" t="str">
        <f t="shared" ca="1" si="669"/>
        <v>Slope</v>
      </c>
      <c r="FN240" s="52">
        <f t="shared" ca="1" si="670"/>
        <v>0.33333333333333337</v>
      </c>
      <c r="FP240" s="52">
        <f t="shared" ca="1" si="671"/>
        <v>0.54725982574605303</v>
      </c>
      <c r="FQ240" s="52">
        <f t="shared" ca="1" si="672"/>
        <v>0.53752672790298828</v>
      </c>
      <c r="FR240" s="52">
        <f t="shared" ca="1" si="673"/>
        <v>0.51876633097794345</v>
      </c>
      <c r="FS240" s="52">
        <f t="shared" ca="1" si="674"/>
        <v>0.50170151723681788</v>
      </c>
      <c r="FT240" s="52">
        <f t="shared" ca="1" si="675"/>
        <v>0.48815673654758296</v>
      </c>
      <c r="FU240" s="52">
        <f t="shared" ca="1" si="676"/>
        <v>0.47248743273524263</v>
      </c>
      <c r="FV240" s="52">
        <f t="shared" ca="1" si="677"/>
        <v>0.45518446354869257</v>
      </c>
      <c r="FW240" s="52">
        <f t="shared" ca="1" si="678"/>
        <v>0.43947318116242506</v>
      </c>
      <c r="FX240" s="52">
        <f t="shared" ca="1" si="679"/>
        <v>0.43693478600178276</v>
      </c>
      <c r="FY240" s="52">
        <f t="shared" ca="1" si="680"/>
        <v>0.43252276818270829</v>
      </c>
      <c r="FZ240" s="52">
        <f t="shared" ca="1" si="681"/>
        <v>0.42263971468573436</v>
      </c>
      <c r="GA240" s="52">
        <f t="shared" ca="1" si="682"/>
        <v>0.40723926711713515</v>
      </c>
      <c r="GB240" s="52">
        <f t="shared" ca="1" si="683"/>
        <v>0.38892376615047802</v>
      </c>
      <c r="GC240" s="52">
        <f t="shared" ca="1" si="684"/>
        <v>0.37272270935376783</v>
      </c>
      <c r="GD240" s="52">
        <f t="shared" ca="1" si="685"/>
        <v>0.3624754574472922</v>
      </c>
      <c r="GE240" s="52">
        <f t="shared" ca="1" si="686"/>
        <v>0.36118108153295969</v>
      </c>
      <c r="GF240" s="52">
        <f t="shared" ca="1" si="687"/>
        <v>0.36765869637129583</v>
      </c>
      <c r="GG240" s="52">
        <f t="shared" ca="1" si="688"/>
        <v>0.38124214162555525</v>
      </c>
      <c r="GH240" s="52">
        <f t="shared" ca="1" si="689"/>
        <v>0.39956174632727487</v>
      </c>
      <c r="GI240" s="52">
        <f t="shared" ca="1" si="690"/>
        <v>0.42086307920214605</v>
      </c>
      <c r="GJ240" s="52">
        <f t="shared" ca="1" si="691"/>
        <v>0.43977654858328247</v>
      </c>
      <c r="GK240" s="52">
        <f t="shared" ca="1" si="692"/>
        <v>0.43195929913505021</v>
      </c>
      <c r="GL240" s="52">
        <f t="shared" ca="1" si="693"/>
        <v>0.3959030242300372</v>
      </c>
      <c r="GM240" s="52">
        <f t="shared" ca="1" si="694"/>
        <v>0.36300465235473772</v>
      </c>
      <c r="GN240" s="52">
        <f t="shared" ca="1" si="695"/>
        <v>0.33384862613327304</v>
      </c>
      <c r="GO240" s="52">
        <f t="shared" ca="1" si="696"/>
        <v>0.30938963715167789</v>
      </c>
      <c r="GP240" s="52">
        <f t="shared" ca="1" si="697"/>
        <v>0.28757062993790639</v>
      </c>
      <c r="GQ240" s="52">
        <f t="shared" ca="1" si="698"/>
        <v>0.26874648213500529</v>
      </c>
      <c r="GR240" s="52">
        <f t="shared" ca="1" si="699"/>
        <v>0.25199587906060378</v>
      </c>
      <c r="GS240" s="52">
        <f t="shared" ca="1" si="700"/>
        <v>0.23694392308119291</v>
      </c>
      <c r="GT240" s="52">
        <f t="shared" ca="1" si="701"/>
        <v>0.22280140780186691</v>
      </c>
      <c r="GV240" s="52">
        <f t="shared" ca="1" si="702"/>
        <v>0.54725982574605303</v>
      </c>
      <c r="GW240" s="59">
        <f t="shared" ca="1" si="703"/>
        <v>0</v>
      </c>
      <c r="GX240" s="52">
        <f t="shared" ca="1" si="704"/>
        <v>0.64177947723815931</v>
      </c>
      <c r="GY240" s="52" t="str">
        <f t="shared" ca="1" si="705"/>
        <v>Slope</v>
      </c>
      <c r="GZ240" s="52">
        <f t="shared" ca="1" si="706"/>
        <v>1</v>
      </c>
      <c r="HB240" s="58">
        <f t="shared" si="707"/>
        <v>3.7684789299964896E-2</v>
      </c>
      <c r="HC240" s="58"/>
      <c r="HE240" s="52">
        <f t="shared" si="708"/>
        <v>0.81346029296517375</v>
      </c>
      <c r="HF240" s="52">
        <f t="shared" si="709"/>
        <v>0</v>
      </c>
      <c r="HH240" s="52">
        <f t="shared" ca="1" si="710"/>
        <v>0.64177947723815931</v>
      </c>
      <c r="HI240" s="52" t="str">
        <f t="shared" ca="1" si="711"/>
        <v>Slope</v>
      </c>
      <c r="HJ240" s="59">
        <f t="shared" ca="1" si="712"/>
        <v>2</v>
      </c>
      <c r="HK240" s="52">
        <f t="shared" ca="1" si="713"/>
        <v>1</v>
      </c>
      <c r="HL240" s="52">
        <f t="shared" si="714"/>
        <v>0</v>
      </c>
      <c r="HM240" s="52">
        <f t="shared" si="715"/>
        <v>20</v>
      </c>
      <c r="HN240" s="52">
        <f t="shared" si="716"/>
        <v>-20</v>
      </c>
      <c r="HP240" s="52">
        <f t="shared" si="719"/>
        <v>3.4524500369999961E-6</v>
      </c>
      <c r="HR240" s="52">
        <f t="shared" si="717"/>
        <v>1.6944360721354011E-4</v>
      </c>
      <c r="HS240">
        <f t="shared" si="718"/>
        <v>2.4208583715906993E-3</v>
      </c>
    </row>
    <row r="241" spans="1:227" x14ac:dyDescent="0.2">
      <c r="A241" s="45">
        <v>203</v>
      </c>
      <c r="B241" s="35">
        <f t="shared" si="563"/>
        <v>2.3379629629629542E-2</v>
      </c>
      <c r="C241" s="28">
        <v>3.76847892999649</v>
      </c>
      <c r="D241" s="95">
        <v>0</v>
      </c>
      <c r="E241" s="95">
        <v>999999</v>
      </c>
      <c r="F241" s="37">
        <f t="shared" si="551"/>
        <v>166666.5</v>
      </c>
      <c r="G241" s="38">
        <f t="shared" si="554"/>
        <v>0</v>
      </c>
      <c r="H241" s="102">
        <v>20</v>
      </c>
      <c r="I241" s="102">
        <v>2000</v>
      </c>
      <c r="J241" s="28">
        <v>3.77538353204727</v>
      </c>
      <c r="K241" s="126">
        <f t="shared" si="555"/>
        <v>3.7753835320472703E-2</v>
      </c>
      <c r="L241" s="30">
        <f t="shared" si="552"/>
        <v>3.7753835320472703E-2</v>
      </c>
      <c r="M241" s="101">
        <f t="shared" si="553"/>
        <v>3.76847892999649</v>
      </c>
      <c r="N241" s="103">
        <f t="shared" si="564"/>
        <v>3.4523010253900872E-6</v>
      </c>
      <c r="AD241" s="52">
        <f t="shared" ca="1" si="565"/>
        <v>0.94592555243368881</v>
      </c>
      <c r="AE241" s="52">
        <f t="shared" ca="1" si="565"/>
        <v>1</v>
      </c>
      <c r="AF241" s="52">
        <f t="shared" ca="1" si="565"/>
        <v>0.94759063668309562</v>
      </c>
      <c r="AG241" s="52">
        <f t="shared" ca="1" si="559"/>
        <v>0.84744083817898552</v>
      </c>
      <c r="AH241" s="52">
        <f t="shared" ca="1" si="559"/>
        <v>0.73050397794537503</v>
      </c>
      <c r="AI241" s="52">
        <f t="shared" ca="1" si="559"/>
        <v>0.6261695695784435</v>
      </c>
      <c r="AJ241" s="52">
        <f t="shared" ca="1" si="559"/>
        <v>0.55263019504601363</v>
      </c>
      <c r="AK241" s="52">
        <f t="shared" ca="1" si="560"/>
        <v>0.50823851623129745</v>
      </c>
      <c r="AL241" s="52">
        <f t="shared" ca="1" si="560"/>
        <v>0.48087357244283774</v>
      </c>
      <c r="AM241" s="52">
        <f t="shared" ca="1" si="560"/>
        <v>0.46815693701162264</v>
      </c>
      <c r="AN241" s="52">
        <f t="shared" ca="1" si="560"/>
        <v>0.47000518003730912</v>
      </c>
      <c r="AO241" s="52">
        <f t="shared" ca="1" si="561"/>
        <v>0.47513053448865161</v>
      </c>
      <c r="AP241" s="52">
        <f t="shared" ca="1" si="561"/>
        <v>0.48069748814535296</v>
      </c>
      <c r="AQ241" s="52">
        <f t="shared" ca="1" si="561"/>
        <v>0.47791865093911945</v>
      </c>
      <c r="AR241" s="52">
        <f t="shared" ca="1" si="561"/>
        <v>0.4671755904476077</v>
      </c>
      <c r="AS241" s="52">
        <f t="shared" ca="1" si="562"/>
        <v>0.4473791550375662</v>
      </c>
      <c r="AT241" s="52">
        <f t="shared" ca="1" si="562"/>
        <v>0.40935692108898147</v>
      </c>
      <c r="AU241" s="52">
        <f t="shared" ca="1" si="562"/>
        <v>0.32912093225662925</v>
      </c>
      <c r="AV241" s="52">
        <f t="shared" ca="1" si="562"/>
        <v>0.17972716104840425</v>
      </c>
      <c r="AW241" s="52">
        <f t="shared" ca="1" si="556"/>
        <v>-2.4027069290309302E-2</v>
      </c>
      <c r="AX241" s="52">
        <f t="shared" ca="1" si="556"/>
        <v>-0.27596462745458716</v>
      </c>
      <c r="AY241" s="52">
        <f t="shared" ca="1" si="556"/>
        <v>-0.50173989731595825</v>
      </c>
      <c r="AZ241" s="52">
        <f t="shared" ca="1" si="556"/>
        <v>-0.67612215632076433</v>
      </c>
      <c r="BA241" s="52">
        <f t="shared" ca="1" si="557"/>
        <v>-0.79741137925282068</v>
      </c>
      <c r="BB241" s="52">
        <f t="shared" ca="1" si="557"/>
        <v>-0.86732318694895383</v>
      </c>
      <c r="BC241" s="52">
        <f t="shared" ca="1" si="557"/>
        <v>-0.90028181552616171</v>
      </c>
      <c r="BD241" s="52">
        <f t="shared" ca="1" si="557"/>
        <v>-0.91313195142994319</v>
      </c>
      <c r="BE241" s="52">
        <f t="shared" ca="1" si="558"/>
        <v>-0.9085427880964152</v>
      </c>
      <c r="BF241" s="52">
        <f t="shared" ca="1" si="558"/>
        <v>-0.88473851864809661</v>
      </c>
      <c r="BG241" s="52">
        <f t="shared" ca="1" si="558"/>
        <v>-0.85111191079953785</v>
      </c>
      <c r="BH241" s="52">
        <f t="shared" ca="1" si="558"/>
        <v>-0.78830920579163011</v>
      </c>
      <c r="BJ241" s="52">
        <f t="shared" si="566"/>
        <v>1.8876917660236351E-3</v>
      </c>
      <c r="BK241" s="52">
        <f t="shared" si="567"/>
        <v>-4.1056148054438735E-3</v>
      </c>
      <c r="BL241" s="52">
        <f t="shared" si="568"/>
        <v>-2.0528074027219371E-4</v>
      </c>
      <c r="BM241" s="52">
        <f t="shared" si="569"/>
        <v>-2.0528074027219371E-4</v>
      </c>
      <c r="BN241" s="52">
        <f t="shared" si="570"/>
        <v>0</v>
      </c>
      <c r="BO241" s="52">
        <f t="shared" si="571"/>
        <v>0</v>
      </c>
      <c r="BP241" s="52">
        <f t="shared" si="572"/>
        <v>2.4719922766090899E-3</v>
      </c>
      <c r="BQ241" s="52">
        <f t="shared" si="573"/>
        <v>0.05</v>
      </c>
      <c r="BS241" s="52">
        <f t="shared" ca="1" si="574"/>
        <v>-0.38761362310258618</v>
      </c>
      <c r="BT241" s="52">
        <f t="shared" ca="1" si="575"/>
        <v>-0.4105614805443874</v>
      </c>
      <c r="BU241" s="52">
        <f t="shared" ca="1" si="576"/>
        <v>-0.42842258843443093</v>
      </c>
      <c r="BV241" s="52">
        <f t="shared" ca="1" si="577"/>
        <v>-0.43572359716880232</v>
      </c>
      <c r="BW241" s="52">
        <f t="shared" ca="1" si="578"/>
        <v>-0.44939817527248993</v>
      </c>
      <c r="BX241" s="52">
        <f t="shared" ca="1" si="579"/>
        <v>-0.46797374949880682</v>
      </c>
      <c r="BY241" s="52">
        <f t="shared" ca="1" si="580"/>
        <v>-0.4817742633242762</v>
      </c>
      <c r="BZ241" s="52">
        <f t="shared" ca="1" si="581"/>
        <v>-0.45605611547286962</v>
      </c>
      <c r="CA241" s="52">
        <f t="shared" ca="1" si="582"/>
        <v>-0.43595883559675963</v>
      </c>
      <c r="CB241" s="52">
        <f t="shared" ca="1" si="583"/>
        <v>-0.43227466275434823</v>
      </c>
      <c r="CC241" s="52">
        <f t="shared" ca="1" si="584"/>
        <v>-0.44514267212681252</v>
      </c>
      <c r="CD241" s="52">
        <f t="shared" ca="1" si="585"/>
        <v>-0.46675584169345047</v>
      </c>
      <c r="CE241" s="52">
        <f t="shared" ca="1" si="586"/>
        <v>-0.48202567875024782</v>
      </c>
      <c r="CF241" s="52">
        <f t="shared" ca="1" si="587"/>
        <v>-0.47943410113634122</v>
      </c>
      <c r="CG241" s="52">
        <f t="shared" ca="1" si="588"/>
        <v>-0.44998389554600554</v>
      </c>
      <c r="CH241" s="52">
        <f t="shared" ca="1" si="589"/>
        <v>-0.39721771769766367</v>
      </c>
      <c r="CI241" s="52">
        <f t="shared" ca="1" si="590"/>
        <v>-0.32313404860155226</v>
      </c>
      <c r="CJ241" s="52">
        <f t="shared" ca="1" si="591"/>
        <v>-0.23484190116305986</v>
      </c>
      <c r="CK241" s="52">
        <f t="shared" ca="1" si="592"/>
        <v>-0.13760456920511308</v>
      </c>
      <c r="CL241" s="52">
        <f t="shared" ca="1" si="593"/>
        <v>-4.7530827728370507E-2</v>
      </c>
      <c r="CM241" s="52">
        <f t="shared" ca="1" si="594"/>
        <v>3.7261629116631355E-2</v>
      </c>
      <c r="CN241" s="52">
        <f t="shared" ca="1" si="595"/>
        <v>0.11209712049833714</v>
      </c>
      <c r="CO241" s="52">
        <f t="shared" ca="1" si="596"/>
        <v>0.17745890279090218</v>
      </c>
      <c r="CP241" s="52">
        <f t="shared" ca="1" si="597"/>
        <v>0.2315936481219627</v>
      </c>
      <c r="CQ241" s="52">
        <f t="shared" ca="1" si="598"/>
        <v>0.27163728173341489</v>
      </c>
      <c r="CR241" s="52">
        <f t="shared" ca="1" si="599"/>
        <v>0.30376097004139618</v>
      </c>
      <c r="CS241" s="52">
        <f t="shared" ca="1" si="600"/>
        <v>0.32690008011676613</v>
      </c>
      <c r="CT241" s="52">
        <f t="shared" ca="1" si="601"/>
        <v>0.34381855600663735</v>
      </c>
      <c r="CU241" s="52">
        <f t="shared" ca="1" si="602"/>
        <v>0.35564109061153665</v>
      </c>
      <c r="CV241" s="52">
        <f t="shared" ca="1" si="603"/>
        <v>0.36473530311618124</v>
      </c>
      <c r="CW241" s="52">
        <f t="shared" ca="1" si="604"/>
        <v>0.3710677455810289</v>
      </c>
      <c r="CY241" s="51" t="str">
        <f t="shared" ca="1" si="605"/>
        <v>Slope</v>
      </c>
      <c r="CZ241" s="51" t="str">
        <f t="shared" ca="1" si="606"/>
        <v>Slope</v>
      </c>
      <c r="DA241" s="51" t="str">
        <f t="shared" ca="1" si="607"/>
        <v>Slope</v>
      </c>
      <c r="DB241" s="51" t="str">
        <f t="shared" ca="1" si="608"/>
        <v>Slope</v>
      </c>
      <c r="DC241" s="51" t="str">
        <f t="shared" ca="1" si="609"/>
        <v>Slope</v>
      </c>
      <c r="DD241" s="51" t="str">
        <f t="shared" ca="1" si="610"/>
        <v>Slope</v>
      </c>
      <c r="DE241" s="51" t="str">
        <f t="shared" ca="1" si="611"/>
        <v>Slope</v>
      </c>
      <c r="DF241" s="51" t="str">
        <f t="shared" ca="1" si="612"/>
        <v>Slope</v>
      </c>
      <c r="DG241" s="51" t="str">
        <f t="shared" ca="1" si="613"/>
        <v>Slope</v>
      </c>
      <c r="DH241" s="51" t="str">
        <f t="shared" ca="1" si="614"/>
        <v>Slope</v>
      </c>
      <c r="DI241" s="51" t="str">
        <f t="shared" ca="1" si="615"/>
        <v>Slope</v>
      </c>
      <c r="DJ241" s="51" t="str">
        <f t="shared" ca="1" si="616"/>
        <v>Slope</v>
      </c>
      <c r="DK241" s="51" t="str">
        <f t="shared" ca="1" si="617"/>
        <v>Slope</v>
      </c>
      <c r="DL241" s="51" t="str">
        <f t="shared" ca="1" si="618"/>
        <v>Slope</v>
      </c>
      <c r="DM241" s="51" t="str">
        <f t="shared" ca="1" si="619"/>
        <v>Slope</v>
      </c>
      <c r="DN241" s="51" t="str">
        <f t="shared" ca="1" si="620"/>
        <v>Slope</v>
      </c>
      <c r="DO241" s="51" t="str">
        <f t="shared" ca="1" si="621"/>
        <v>Slope</v>
      </c>
      <c r="DP241" s="51" t="str">
        <f t="shared" ca="1" si="622"/>
        <v>Slope</v>
      </c>
      <c r="DQ241" s="51" t="str">
        <f t="shared" ca="1" si="623"/>
        <v>Slope</v>
      </c>
      <c r="DR241" s="51" t="str">
        <f t="shared" ca="1" si="624"/>
        <v>Slope</v>
      </c>
      <c r="DS241" s="51" t="str">
        <f t="shared" ca="1" si="625"/>
        <v>Slope</v>
      </c>
      <c r="DT241" s="51" t="str">
        <f t="shared" ca="1" si="626"/>
        <v>Slope</v>
      </c>
      <c r="DU241" s="51" t="str">
        <f t="shared" ca="1" si="627"/>
        <v>Slope</v>
      </c>
      <c r="DV241" s="51" t="str">
        <f t="shared" ca="1" si="628"/>
        <v>Slope</v>
      </c>
      <c r="DW241" s="51" t="str">
        <f t="shared" ca="1" si="629"/>
        <v>Slope</v>
      </c>
      <c r="DX241" s="51" t="str">
        <f t="shared" ca="1" si="630"/>
        <v>Slope</v>
      </c>
      <c r="DY241" s="51" t="str">
        <f t="shared" ca="1" si="631"/>
        <v>Slope</v>
      </c>
      <c r="DZ241" s="51" t="str">
        <f t="shared" ca="1" si="632"/>
        <v>Slope</v>
      </c>
      <c r="EA241" s="51" t="str">
        <f t="shared" ca="1" si="633"/>
        <v>Slope</v>
      </c>
      <c r="EB241" s="51" t="str">
        <f t="shared" ca="1" si="634"/>
        <v>Slope</v>
      </c>
      <c r="EC241" s="51" t="str">
        <f t="shared" ca="1" si="635"/>
        <v>Slope</v>
      </c>
      <c r="EE241" s="52">
        <f t="shared" ca="1" si="636"/>
        <v>0.61259165763768597</v>
      </c>
      <c r="EF241" s="52">
        <f t="shared" ca="1" si="637"/>
        <v>0.5896438001958848</v>
      </c>
      <c r="EG241" s="52">
        <f t="shared" ca="1" si="638"/>
        <v>0.57178269230584133</v>
      </c>
      <c r="EH241" s="52">
        <f t="shared" ca="1" si="639"/>
        <v>0.56448168357146988</v>
      </c>
      <c r="EI241" s="52">
        <f t="shared" ca="1" si="640"/>
        <v>0.55080710546778233</v>
      </c>
      <c r="EJ241" s="52">
        <f t="shared" ca="1" si="641"/>
        <v>0.53223153124146538</v>
      </c>
      <c r="EK241" s="52">
        <f t="shared" ca="1" si="642"/>
        <v>0.51843101741599606</v>
      </c>
      <c r="EL241" s="52">
        <f t="shared" ca="1" si="643"/>
        <v>0.54414916526740265</v>
      </c>
      <c r="EM241" s="52">
        <f t="shared" ca="1" si="644"/>
        <v>0.56424644514351252</v>
      </c>
      <c r="EN241" s="52">
        <f t="shared" ca="1" si="645"/>
        <v>0.56793061798592404</v>
      </c>
      <c r="EO241" s="52">
        <f t="shared" ca="1" si="646"/>
        <v>0.55506260861345968</v>
      </c>
      <c r="EP241" s="52">
        <f t="shared" ca="1" si="647"/>
        <v>0.53344943904682174</v>
      </c>
      <c r="EQ241" s="52">
        <f t="shared" ca="1" si="648"/>
        <v>0.51817960199002444</v>
      </c>
      <c r="ER241" s="52">
        <f t="shared" ca="1" si="649"/>
        <v>0.52077117960393093</v>
      </c>
      <c r="ES241" s="52">
        <f t="shared" ca="1" si="650"/>
        <v>0.55022138519426667</v>
      </c>
      <c r="ET241" s="52">
        <f t="shared" ca="1" si="651"/>
        <v>0.60298756304260848</v>
      </c>
      <c r="EU241" s="52">
        <f t="shared" ca="1" si="652"/>
        <v>0.67707123213872</v>
      </c>
      <c r="EV241" s="52">
        <f t="shared" ca="1" si="653"/>
        <v>0.76536337957721234</v>
      </c>
      <c r="EW241" s="52">
        <f t="shared" ca="1" si="654"/>
        <v>0.86260071153515916</v>
      </c>
      <c r="EX241" s="52">
        <f t="shared" ca="1" si="655"/>
        <v>0.95267445301190168</v>
      </c>
      <c r="EY241" s="52">
        <f t="shared" ca="1" si="656"/>
        <v>0.9625330901430964</v>
      </c>
      <c r="EZ241" s="52">
        <f t="shared" ca="1" si="657"/>
        <v>0.88769759876139065</v>
      </c>
      <c r="FA241" s="52">
        <f t="shared" ca="1" si="658"/>
        <v>0.82233581646882559</v>
      </c>
      <c r="FB241" s="52">
        <f t="shared" ca="1" si="659"/>
        <v>0.76820107113776515</v>
      </c>
      <c r="FC241" s="52">
        <f t="shared" ca="1" si="660"/>
        <v>0.7281574375263129</v>
      </c>
      <c r="FD241" s="52">
        <f t="shared" ca="1" si="661"/>
        <v>0.69603374921833161</v>
      </c>
      <c r="FE241" s="52">
        <f t="shared" ca="1" si="662"/>
        <v>0.67289463914296166</v>
      </c>
      <c r="FF241" s="52">
        <f t="shared" ca="1" si="663"/>
        <v>0.65597616325309049</v>
      </c>
      <c r="FG241" s="52">
        <f t="shared" ca="1" si="664"/>
        <v>0.64415362864819115</v>
      </c>
      <c r="FH241" s="52">
        <f t="shared" ca="1" si="665"/>
        <v>0.63505941614354655</v>
      </c>
      <c r="FI241" s="52">
        <f t="shared" ca="1" si="666"/>
        <v>0.6287269736786989</v>
      </c>
      <c r="FK241" s="52">
        <f t="shared" ca="1" si="667"/>
        <v>0.9625330901430964</v>
      </c>
      <c r="FL241" s="59">
        <f t="shared" ca="1" si="668"/>
        <v>20</v>
      </c>
      <c r="FM241" s="59" t="str">
        <f t="shared" ca="1" si="669"/>
        <v>Slope</v>
      </c>
      <c r="FN241" s="52">
        <f t="shared" ca="1" si="670"/>
        <v>0.3666666666666667</v>
      </c>
      <c r="FP241" s="52">
        <f t="shared" ca="1" si="671"/>
        <v>0.53753055254589532</v>
      </c>
      <c r="FQ241" s="52">
        <f t="shared" ca="1" si="672"/>
        <v>0.52988126673196156</v>
      </c>
      <c r="FR241" s="52">
        <f t="shared" ca="1" si="673"/>
        <v>0.51281645299083589</v>
      </c>
      <c r="FS241" s="52">
        <f t="shared" ca="1" si="674"/>
        <v>0.49927167230160108</v>
      </c>
      <c r="FT241" s="52">
        <f t="shared" ca="1" si="675"/>
        <v>0.48360236848926075</v>
      </c>
      <c r="FU241" s="52">
        <f t="shared" ca="1" si="676"/>
        <v>0.46629939930271064</v>
      </c>
      <c r="FV241" s="52">
        <f t="shared" ca="1" si="677"/>
        <v>0.45058811691644313</v>
      </c>
      <c r="FW241" s="52">
        <f t="shared" ca="1" si="678"/>
        <v>0.44804972175580088</v>
      </c>
      <c r="FX241" s="52">
        <f t="shared" ca="1" si="679"/>
        <v>0.44363770393672636</v>
      </c>
      <c r="FY241" s="52">
        <f t="shared" ca="1" si="680"/>
        <v>0.43375465043975248</v>
      </c>
      <c r="FZ241" s="52">
        <f t="shared" ca="1" si="681"/>
        <v>0.41835420287115321</v>
      </c>
      <c r="GA241" s="52">
        <f t="shared" ca="1" si="682"/>
        <v>0.40003870190449614</v>
      </c>
      <c r="GB241" s="52">
        <f t="shared" ca="1" si="683"/>
        <v>0.3838376451077859</v>
      </c>
      <c r="GC241" s="52">
        <f t="shared" ca="1" si="684"/>
        <v>0.37359039320131027</v>
      </c>
      <c r="GD241" s="52">
        <f t="shared" ca="1" si="685"/>
        <v>0.37229601728697775</v>
      </c>
      <c r="GE241" s="52">
        <f t="shared" ca="1" si="686"/>
        <v>0.3787736321253139</v>
      </c>
      <c r="GF241" s="52">
        <f t="shared" ca="1" si="687"/>
        <v>0.39235707737957332</v>
      </c>
      <c r="GG241" s="52">
        <f t="shared" ca="1" si="688"/>
        <v>0.41067668208129299</v>
      </c>
      <c r="GH241" s="52">
        <f t="shared" ca="1" si="689"/>
        <v>0.43197801495616411</v>
      </c>
      <c r="GI241" s="52">
        <f t="shared" ca="1" si="690"/>
        <v>0.45089148433730053</v>
      </c>
      <c r="GJ241" s="52">
        <f t="shared" ca="1" si="691"/>
        <v>0.44306658560325435</v>
      </c>
      <c r="GK241" s="52">
        <f t="shared" ca="1" si="692"/>
        <v>0.40701031069824128</v>
      </c>
      <c r="GL241" s="52">
        <f t="shared" ca="1" si="693"/>
        <v>0.3741119388229418</v>
      </c>
      <c r="GM241" s="52">
        <f t="shared" ca="1" si="694"/>
        <v>0.34495591260147729</v>
      </c>
      <c r="GN241" s="52">
        <f t="shared" ca="1" si="695"/>
        <v>0.32049692361988202</v>
      </c>
      <c r="GO241" s="52">
        <f t="shared" ca="1" si="696"/>
        <v>0.29867791640611052</v>
      </c>
      <c r="GP241" s="52">
        <f t="shared" ca="1" si="697"/>
        <v>0.27985376860320943</v>
      </c>
      <c r="GQ241" s="52">
        <f t="shared" ca="1" si="698"/>
        <v>0.26310316552880791</v>
      </c>
      <c r="GR241" s="52">
        <f t="shared" ca="1" si="699"/>
        <v>0.24805120954939702</v>
      </c>
      <c r="GS241" s="52">
        <f t="shared" ca="1" si="700"/>
        <v>0.23390869427007108</v>
      </c>
      <c r="GT241" s="52">
        <f t="shared" ca="1" si="701"/>
        <v>0.22068676900401071</v>
      </c>
      <c r="GV241" s="52">
        <f t="shared" ca="1" si="702"/>
        <v>0.53753055254589532</v>
      </c>
      <c r="GW241" s="59">
        <f t="shared" ca="1" si="703"/>
        <v>0</v>
      </c>
      <c r="GX241" s="52">
        <f t="shared" ca="1" si="704"/>
        <v>0.61259165763768597</v>
      </c>
      <c r="GY241" s="52" t="str">
        <f t="shared" ca="1" si="705"/>
        <v>Slope</v>
      </c>
      <c r="GZ241" s="52">
        <f t="shared" ca="1" si="706"/>
        <v>1</v>
      </c>
      <c r="HB241" s="58">
        <f t="shared" si="707"/>
        <v>3.7753835320472703E-2</v>
      </c>
      <c r="HC241" s="58"/>
      <c r="HE241" s="52">
        <f t="shared" si="708"/>
        <v>0.81311851516366018</v>
      </c>
      <c r="HF241" s="52">
        <f t="shared" si="709"/>
        <v>0</v>
      </c>
      <c r="HH241" s="52">
        <f t="shared" ca="1" si="710"/>
        <v>0.61259165763768597</v>
      </c>
      <c r="HI241" s="52" t="str">
        <f t="shared" ca="1" si="711"/>
        <v>Slope</v>
      </c>
      <c r="HJ241" s="59">
        <f t="shared" ca="1" si="712"/>
        <v>2</v>
      </c>
      <c r="HK241" s="52">
        <f t="shared" ca="1" si="713"/>
        <v>1</v>
      </c>
      <c r="HL241" s="52">
        <f t="shared" si="714"/>
        <v>0</v>
      </c>
      <c r="HM241" s="52">
        <f t="shared" si="715"/>
        <v>20</v>
      </c>
      <c r="HN241" s="52">
        <f t="shared" si="716"/>
        <v>-20</v>
      </c>
      <c r="HP241" s="52">
        <f t="shared" si="719"/>
        <v>3.4523010253900872E-6</v>
      </c>
      <c r="HR241" s="52">
        <f t="shared" si="717"/>
        <v>1.7463950697997933E-4</v>
      </c>
      <c r="HS241">
        <f t="shared" si="718"/>
        <v>2.4719922766090899E-3</v>
      </c>
    </row>
    <row r="242" spans="1:227" x14ac:dyDescent="0.2">
      <c r="A242" s="45">
        <v>204</v>
      </c>
      <c r="B242" s="35">
        <f t="shared" si="563"/>
        <v>2.3495370370370281E-2</v>
      </c>
      <c r="C242" s="28">
        <v>3.77538353204727</v>
      </c>
      <c r="D242" s="95">
        <v>0</v>
      </c>
      <c r="E242" s="95">
        <v>999999</v>
      </c>
      <c r="F242" s="37">
        <f t="shared" si="551"/>
        <v>166666.5</v>
      </c>
      <c r="G242" s="38">
        <f t="shared" si="554"/>
        <v>0</v>
      </c>
      <c r="H242" s="102">
        <v>20</v>
      </c>
      <c r="I242" s="102">
        <v>2000</v>
      </c>
      <c r="J242" s="28">
        <v>3.7822881340980499</v>
      </c>
      <c r="K242" s="126">
        <f t="shared" si="555"/>
        <v>3.7822881340980503E-2</v>
      </c>
      <c r="L242" s="30">
        <f t="shared" si="552"/>
        <v>3.7822881340980503E-2</v>
      </c>
      <c r="M242" s="101">
        <f t="shared" si="553"/>
        <v>3.77538353204727</v>
      </c>
      <c r="N242" s="103">
        <f t="shared" si="564"/>
        <v>3.4523010253898704E-6</v>
      </c>
      <c r="AD242" s="52">
        <f t="shared" ca="1" si="565"/>
        <v>0.94759063668309551</v>
      </c>
      <c r="AE242" s="52">
        <f t="shared" ca="1" si="565"/>
        <v>1.0000000000000002</v>
      </c>
      <c r="AF242" s="52">
        <f t="shared" ca="1" si="565"/>
        <v>0.9472040866933028</v>
      </c>
      <c r="AG242" s="52">
        <f t="shared" ca="1" si="559"/>
        <v>0.85154499824375873</v>
      </c>
      <c r="AH242" s="52">
        <f t="shared" ca="1" si="559"/>
        <v>0.73924590004453616</v>
      </c>
      <c r="AI242" s="52">
        <f t="shared" ca="1" si="559"/>
        <v>0.63698615373630751</v>
      </c>
      <c r="AJ242" s="52">
        <f t="shared" ca="1" si="559"/>
        <v>0.5699319874640113</v>
      </c>
      <c r="AK242" s="52">
        <f t="shared" ca="1" si="560"/>
        <v>0.52194862500377504</v>
      </c>
      <c r="AL242" s="52">
        <f t="shared" ca="1" si="560"/>
        <v>0.49572045976831686</v>
      </c>
      <c r="AM242" s="52">
        <f t="shared" ca="1" si="560"/>
        <v>0.4852813258282318</v>
      </c>
      <c r="AN242" s="52">
        <f t="shared" ca="1" si="560"/>
        <v>0.48769500027870116</v>
      </c>
      <c r="AO242" s="52">
        <f t="shared" ca="1" si="561"/>
        <v>0.49005590891068546</v>
      </c>
      <c r="AP242" s="52">
        <f t="shared" ca="1" si="561"/>
        <v>0.48896353741152521</v>
      </c>
      <c r="AQ242" s="52">
        <f t="shared" ca="1" si="561"/>
        <v>0.47946185732859892</v>
      </c>
      <c r="AR242" s="52">
        <f t="shared" ca="1" si="561"/>
        <v>0.46340230169654767</v>
      </c>
      <c r="AS242" s="52">
        <f t="shared" ca="1" si="562"/>
        <v>0.43664194473529166</v>
      </c>
      <c r="AT242" s="52">
        <f t="shared" ca="1" si="562"/>
        <v>0.38085535698148437</v>
      </c>
      <c r="AU242" s="52">
        <f t="shared" ca="1" si="562"/>
        <v>0.2645912797472027</v>
      </c>
      <c r="AV242" s="52">
        <f t="shared" ca="1" si="562"/>
        <v>8.4410833430872675E-2</v>
      </c>
      <c r="AW242" s="52">
        <f t="shared" ca="1" si="556"/>
        <v>-0.14850570911652025</v>
      </c>
      <c r="AX242" s="52">
        <f t="shared" ca="1" si="556"/>
        <v>-0.37933825008694383</v>
      </c>
      <c r="AY242" s="52">
        <f t="shared" ca="1" si="556"/>
        <v>-0.56477888705614021</v>
      </c>
      <c r="AZ242" s="52">
        <f t="shared" ca="1" si="556"/>
        <v>-0.70498383728507108</v>
      </c>
      <c r="BA242" s="52">
        <f t="shared" ca="1" si="557"/>
        <v>-0.80314127533624391</v>
      </c>
      <c r="BB242" s="52">
        <f t="shared" ca="1" si="557"/>
        <v>-0.86667717478925055</v>
      </c>
      <c r="BC242" s="52">
        <f t="shared" ca="1" si="557"/>
        <v>-0.89948875685077934</v>
      </c>
      <c r="BD242" s="52">
        <f t="shared" ca="1" si="557"/>
        <v>-0.91504198314805529</v>
      </c>
      <c r="BE242" s="52">
        <f t="shared" ca="1" si="558"/>
        <v>-0.91234848577975669</v>
      </c>
      <c r="BF242" s="52">
        <f t="shared" ca="1" si="558"/>
        <v>-0.88962921188022193</v>
      </c>
      <c r="BG242" s="52">
        <f t="shared" ca="1" si="558"/>
        <v>-0.85664516326052653</v>
      </c>
      <c r="BH242" s="52">
        <f t="shared" ca="1" si="558"/>
        <v>-0.79256881462147688</v>
      </c>
      <c r="BJ242" s="52">
        <f t="shared" si="566"/>
        <v>1.891144067049025E-3</v>
      </c>
      <c r="BK242" s="52">
        <f t="shared" si="567"/>
        <v>-4.2842258843443096E-3</v>
      </c>
      <c r="BL242" s="52">
        <f t="shared" si="568"/>
        <v>-2.1421129421721546E-4</v>
      </c>
      <c r="BM242" s="52">
        <f t="shared" si="569"/>
        <v>-2.1421129421721546E-4</v>
      </c>
      <c r="BN242" s="52">
        <f t="shared" si="570"/>
        <v>0</v>
      </c>
      <c r="BO242" s="52">
        <f t="shared" si="571"/>
        <v>0</v>
      </c>
      <c r="BP242" s="52">
        <f t="shared" si="572"/>
        <v>2.5097352897947272E-3</v>
      </c>
      <c r="BQ242" s="52">
        <f t="shared" si="573"/>
        <v>0.05</v>
      </c>
      <c r="BS242" s="52">
        <f t="shared" ca="1" si="574"/>
        <v>-0.4105614805443874</v>
      </c>
      <c r="BT242" s="52">
        <f t="shared" ca="1" si="575"/>
        <v>-0.42842258843443093</v>
      </c>
      <c r="BU242" s="52">
        <f t="shared" ca="1" si="576"/>
        <v>-0.43572359716880232</v>
      </c>
      <c r="BV242" s="52">
        <f t="shared" ca="1" si="577"/>
        <v>-0.44939817527248993</v>
      </c>
      <c r="BW242" s="52">
        <f t="shared" ca="1" si="578"/>
        <v>-0.46797374949880682</v>
      </c>
      <c r="BX242" s="52">
        <f t="shared" ca="1" si="579"/>
        <v>-0.4817742633242762</v>
      </c>
      <c r="BY242" s="52">
        <f t="shared" ca="1" si="580"/>
        <v>-0.45605611547286962</v>
      </c>
      <c r="BZ242" s="52">
        <f t="shared" ca="1" si="581"/>
        <v>-0.43595883559675963</v>
      </c>
      <c r="CA242" s="52">
        <f t="shared" ca="1" si="582"/>
        <v>-0.43227466275434823</v>
      </c>
      <c r="CB242" s="52">
        <f t="shared" ca="1" si="583"/>
        <v>-0.44514267212681252</v>
      </c>
      <c r="CC242" s="52">
        <f t="shared" ca="1" si="584"/>
        <v>-0.46675584169345047</v>
      </c>
      <c r="CD242" s="52">
        <f t="shared" ca="1" si="585"/>
        <v>-0.48202567875024782</v>
      </c>
      <c r="CE242" s="52">
        <f t="shared" ca="1" si="586"/>
        <v>-0.47943410113634122</v>
      </c>
      <c r="CF242" s="52">
        <f t="shared" ca="1" si="587"/>
        <v>-0.44998389554600554</v>
      </c>
      <c r="CG242" s="52">
        <f t="shared" ca="1" si="588"/>
        <v>-0.39721771769766367</v>
      </c>
      <c r="CH242" s="52">
        <f t="shared" ca="1" si="589"/>
        <v>-0.32313404860155226</v>
      </c>
      <c r="CI242" s="52">
        <f t="shared" ca="1" si="590"/>
        <v>-0.23484190116305986</v>
      </c>
      <c r="CJ242" s="52">
        <f t="shared" ca="1" si="591"/>
        <v>-0.13760456920511308</v>
      </c>
      <c r="CK242" s="52">
        <f t="shared" ca="1" si="592"/>
        <v>-4.7530827728370507E-2</v>
      </c>
      <c r="CL242" s="52">
        <f t="shared" ca="1" si="593"/>
        <v>3.7261629116631355E-2</v>
      </c>
      <c r="CM242" s="52">
        <f t="shared" ca="1" si="594"/>
        <v>0.11209712049833714</v>
      </c>
      <c r="CN242" s="52">
        <f t="shared" ca="1" si="595"/>
        <v>0.17745890279090218</v>
      </c>
      <c r="CO242" s="52">
        <f t="shared" ca="1" si="596"/>
        <v>0.2315936481219627</v>
      </c>
      <c r="CP242" s="52">
        <f t="shared" ca="1" si="597"/>
        <v>0.27163728173341489</v>
      </c>
      <c r="CQ242" s="52">
        <f t="shared" ca="1" si="598"/>
        <v>0.30376097004139618</v>
      </c>
      <c r="CR242" s="52">
        <f t="shared" ca="1" si="599"/>
        <v>0.32690008011676613</v>
      </c>
      <c r="CS242" s="52">
        <f t="shared" ca="1" si="600"/>
        <v>0.34381855600663735</v>
      </c>
      <c r="CT242" s="52">
        <f t="shared" ca="1" si="601"/>
        <v>0.35564109061153665</v>
      </c>
      <c r="CU242" s="52">
        <f t="shared" ca="1" si="602"/>
        <v>0.36473530311618124</v>
      </c>
      <c r="CV242" s="52">
        <f t="shared" ca="1" si="603"/>
        <v>0.3710677455810289</v>
      </c>
      <c r="CW242" s="52">
        <f t="shared" ca="1" si="604"/>
        <v>0.37421944187653644</v>
      </c>
      <c r="CY242" s="51" t="str">
        <f t="shared" ca="1" si="605"/>
        <v>Slope</v>
      </c>
      <c r="CZ242" s="51" t="str">
        <f t="shared" ca="1" si="606"/>
        <v>Slope</v>
      </c>
      <c r="DA242" s="51" t="str">
        <f t="shared" ca="1" si="607"/>
        <v>Slope</v>
      </c>
      <c r="DB242" s="51" t="str">
        <f t="shared" ca="1" si="608"/>
        <v>Slope</v>
      </c>
      <c r="DC242" s="51" t="str">
        <f t="shared" ca="1" si="609"/>
        <v>Slope</v>
      </c>
      <c r="DD242" s="51" t="str">
        <f t="shared" ca="1" si="610"/>
        <v>Slope</v>
      </c>
      <c r="DE242" s="51" t="str">
        <f t="shared" ca="1" si="611"/>
        <v>Slope</v>
      </c>
      <c r="DF242" s="51" t="str">
        <f t="shared" ca="1" si="612"/>
        <v>Slope</v>
      </c>
      <c r="DG242" s="51" t="str">
        <f t="shared" ca="1" si="613"/>
        <v>Slope</v>
      </c>
      <c r="DH242" s="51" t="str">
        <f t="shared" ca="1" si="614"/>
        <v>Slope</v>
      </c>
      <c r="DI242" s="51" t="str">
        <f t="shared" ca="1" si="615"/>
        <v>Slope</v>
      </c>
      <c r="DJ242" s="51" t="str">
        <f t="shared" ca="1" si="616"/>
        <v>Slope</v>
      </c>
      <c r="DK242" s="51" t="str">
        <f t="shared" ca="1" si="617"/>
        <v>Slope</v>
      </c>
      <c r="DL242" s="51" t="str">
        <f t="shared" ca="1" si="618"/>
        <v>Slope</v>
      </c>
      <c r="DM242" s="51" t="str">
        <f t="shared" ca="1" si="619"/>
        <v>Slope</v>
      </c>
      <c r="DN242" s="51" t="str">
        <f t="shared" ca="1" si="620"/>
        <v>Slope</v>
      </c>
      <c r="DO242" s="51" t="str">
        <f t="shared" ca="1" si="621"/>
        <v>Slope</v>
      </c>
      <c r="DP242" s="51" t="str">
        <f t="shared" ca="1" si="622"/>
        <v>Slope</v>
      </c>
      <c r="DQ242" s="51" t="str">
        <f t="shared" ca="1" si="623"/>
        <v>Slope</v>
      </c>
      <c r="DR242" s="51" t="str">
        <f t="shared" ca="1" si="624"/>
        <v>Slope</v>
      </c>
      <c r="DS242" s="51" t="str">
        <f t="shared" ca="1" si="625"/>
        <v>Slope</v>
      </c>
      <c r="DT242" s="51" t="str">
        <f t="shared" ca="1" si="626"/>
        <v>Slope</v>
      </c>
      <c r="DU242" s="51" t="str">
        <f t="shared" ca="1" si="627"/>
        <v>Slope</v>
      </c>
      <c r="DV242" s="51" t="str">
        <f t="shared" ca="1" si="628"/>
        <v>Slope</v>
      </c>
      <c r="DW242" s="51" t="str">
        <f t="shared" ca="1" si="629"/>
        <v>Slope</v>
      </c>
      <c r="DX242" s="51" t="str">
        <f t="shared" ca="1" si="630"/>
        <v>Slope</v>
      </c>
      <c r="DY242" s="51" t="str">
        <f t="shared" ca="1" si="631"/>
        <v>Slope</v>
      </c>
      <c r="DZ242" s="51" t="str">
        <f t="shared" ca="1" si="632"/>
        <v>Slope</v>
      </c>
      <c r="EA242" s="51" t="str">
        <f t="shared" ca="1" si="633"/>
        <v>Slope</v>
      </c>
      <c r="EB242" s="51" t="str">
        <f t="shared" ca="1" si="634"/>
        <v>Slope</v>
      </c>
      <c r="EC242" s="51" t="str">
        <f t="shared" ca="1" si="635"/>
        <v>Slope</v>
      </c>
      <c r="EE242" s="52">
        <f t="shared" ca="1" si="636"/>
        <v>0.58965273074982982</v>
      </c>
      <c r="EF242" s="52">
        <f t="shared" ca="1" si="637"/>
        <v>0.57179162285978635</v>
      </c>
      <c r="EG242" s="52">
        <f t="shared" ca="1" si="638"/>
        <v>0.5644906141254149</v>
      </c>
      <c r="EH242" s="52">
        <f t="shared" ca="1" si="639"/>
        <v>0.55081603602172735</v>
      </c>
      <c r="EI242" s="52">
        <f t="shared" ca="1" si="640"/>
        <v>0.5322404617954104</v>
      </c>
      <c r="EJ242" s="52">
        <f t="shared" ca="1" si="641"/>
        <v>0.51843994796994108</v>
      </c>
      <c r="EK242" s="52">
        <f t="shared" ca="1" si="642"/>
        <v>0.54415809582134766</v>
      </c>
      <c r="EL242" s="52">
        <f t="shared" ca="1" si="643"/>
        <v>0.56425537569745754</v>
      </c>
      <c r="EM242" s="52">
        <f t="shared" ca="1" si="644"/>
        <v>0.56793954853986905</v>
      </c>
      <c r="EN242" s="52">
        <f t="shared" ca="1" si="645"/>
        <v>0.5550715391674047</v>
      </c>
      <c r="EO242" s="52">
        <f t="shared" ca="1" si="646"/>
        <v>0.53345836960076676</v>
      </c>
      <c r="EP242" s="52">
        <f t="shared" ca="1" si="647"/>
        <v>0.51818853254396946</v>
      </c>
      <c r="EQ242" s="52">
        <f t="shared" ca="1" si="648"/>
        <v>0.52078011015787595</v>
      </c>
      <c r="ER242" s="52">
        <f t="shared" ca="1" si="649"/>
        <v>0.55023031574821168</v>
      </c>
      <c r="ES242" s="52">
        <f t="shared" ca="1" si="650"/>
        <v>0.6029964935965535</v>
      </c>
      <c r="ET242" s="52">
        <f t="shared" ca="1" si="651"/>
        <v>0.67708016269266502</v>
      </c>
      <c r="EU242" s="52">
        <f t="shared" ca="1" si="652"/>
        <v>0.76537231013115736</v>
      </c>
      <c r="EV242" s="52">
        <f t="shared" ca="1" si="653"/>
        <v>0.86260964208910418</v>
      </c>
      <c r="EW242" s="52">
        <f t="shared" ca="1" si="654"/>
        <v>0.9526833835658467</v>
      </c>
      <c r="EX242" s="52">
        <f t="shared" ca="1" si="655"/>
        <v>0.96252415958915138</v>
      </c>
      <c r="EY242" s="52">
        <f t="shared" ca="1" si="656"/>
        <v>0.88768866820744563</v>
      </c>
      <c r="EZ242" s="52">
        <f t="shared" ca="1" si="657"/>
        <v>0.82232688591488057</v>
      </c>
      <c r="FA242" s="52">
        <f t="shared" ca="1" si="658"/>
        <v>0.76819214058382013</v>
      </c>
      <c r="FB242" s="52">
        <f t="shared" ca="1" si="659"/>
        <v>0.72814850697236788</v>
      </c>
      <c r="FC242" s="52">
        <f t="shared" ca="1" si="660"/>
        <v>0.69602481866438659</v>
      </c>
      <c r="FD242" s="52">
        <f t="shared" ca="1" si="661"/>
        <v>0.67288570858901664</v>
      </c>
      <c r="FE242" s="52">
        <f t="shared" ca="1" si="662"/>
        <v>0.65596723269914547</v>
      </c>
      <c r="FF242" s="52">
        <f t="shared" ca="1" si="663"/>
        <v>0.64414469809424613</v>
      </c>
      <c r="FG242" s="52">
        <f t="shared" ca="1" si="664"/>
        <v>0.63505048558960153</v>
      </c>
      <c r="FH242" s="52">
        <f t="shared" ca="1" si="665"/>
        <v>0.62871804312475388</v>
      </c>
      <c r="FI242" s="52">
        <f t="shared" ca="1" si="666"/>
        <v>0.62556634682924628</v>
      </c>
      <c r="FK242" s="52">
        <f t="shared" ca="1" si="667"/>
        <v>0.96252415958915138</v>
      </c>
      <c r="FL242" s="59">
        <f t="shared" ca="1" si="668"/>
        <v>19</v>
      </c>
      <c r="FM242" s="59" t="str">
        <f t="shared" ca="1" si="669"/>
        <v>Slope</v>
      </c>
      <c r="FN242" s="52">
        <f t="shared" ca="1" si="670"/>
        <v>0.4</v>
      </c>
      <c r="FP242" s="52">
        <f t="shared" ca="1" si="671"/>
        <v>0.52988424358327657</v>
      </c>
      <c r="FQ242" s="52">
        <f t="shared" ca="1" si="672"/>
        <v>0.52393054095326208</v>
      </c>
      <c r="FR242" s="52">
        <f t="shared" ca="1" si="673"/>
        <v>0.51038576026402716</v>
      </c>
      <c r="FS242" s="52">
        <f t="shared" ca="1" si="674"/>
        <v>0.49471645645168688</v>
      </c>
      <c r="FT242" s="52">
        <f t="shared" ca="1" si="675"/>
        <v>0.47741348726513677</v>
      </c>
      <c r="FU242" s="52">
        <f t="shared" ca="1" si="676"/>
        <v>0.4617022048788692</v>
      </c>
      <c r="FV242" s="52">
        <f t="shared" ca="1" si="677"/>
        <v>0.45916380971822701</v>
      </c>
      <c r="FW242" s="52">
        <f t="shared" ca="1" si="678"/>
        <v>0.45475179189915249</v>
      </c>
      <c r="FX242" s="52">
        <f t="shared" ca="1" si="679"/>
        <v>0.44486873840217855</v>
      </c>
      <c r="FY242" s="52">
        <f t="shared" ca="1" si="680"/>
        <v>0.42946829083357935</v>
      </c>
      <c r="FZ242" s="52">
        <f t="shared" ca="1" si="681"/>
        <v>0.41115278986692222</v>
      </c>
      <c r="GA242" s="52">
        <f t="shared" ca="1" si="682"/>
        <v>0.39495173307021203</v>
      </c>
      <c r="GB242" s="52">
        <f t="shared" ca="1" si="683"/>
        <v>0.3847044811637364</v>
      </c>
      <c r="GC242" s="52">
        <f t="shared" ca="1" si="684"/>
        <v>0.38341010524940389</v>
      </c>
      <c r="GD242" s="52">
        <f t="shared" ca="1" si="685"/>
        <v>0.38988772008774003</v>
      </c>
      <c r="GE242" s="52">
        <f t="shared" ca="1" si="686"/>
        <v>0.40347116534199945</v>
      </c>
      <c r="GF242" s="52">
        <f t="shared" ca="1" si="687"/>
        <v>0.42179077004371912</v>
      </c>
      <c r="GG242" s="52">
        <f t="shared" ca="1" si="688"/>
        <v>0.44309210291859025</v>
      </c>
      <c r="GH242" s="52">
        <f t="shared" ca="1" si="689"/>
        <v>0.46200557229972666</v>
      </c>
      <c r="GI242" s="52">
        <f t="shared" ca="1" si="690"/>
        <v>0.45417471986305047</v>
      </c>
      <c r="GJ242" s="52">
        <f t="shared" ca="1" si="691"/>
        <v>0.41811844495803741</v>
      </c>
      <c r="GK242" s="52">
        <f t="shared" ca="1" si="692"/>
        <v>0.38522007308273792</v>
      </c>
      <c r="GL242" s="52">
        <f t="shared" ca="1" si="693"/>
        <v>0.35606404686127335</v>
      </c>
      <c r="GM242" s="52">
        <f t="shared" ca="1" si="694"/>
        <v>0.3316050578796782</v>
      </c>
      <c r="GN242" s="52">
        <f t="shared" ca="1" si="695"/>
        <v>0.30978605066590659</v>
      </c>
      <c r="GO242" s="52">
        <f t="shared" ca="1" si="696"/>
        <v>0.29096190286300549</v>
      </c>
      <c r="GP242" s="52">
        <f t="shared" ca="1" si="697"/>
        <v>0.27421129978860403</v>
      </c>
      <c r="GQ242" s="52">
        <f t="shared" ca="1" si="698"/>
        <v>0.25915934380919314</v>
      </c>
      <c r="GR242" s="52">
        <f t="shared" ca="1" si="699"/>
        <v>0.24501682852986717</v>
      </c>
      <c r="GS242" s="52">
        <f t="shared" ca="1" si="700"/>
        <v>0.23179490326380683</v>
      </c>
      <c r="GT242" s="52">
        <f t="shared" ca="1" si="701"/>
        <v>0.21963322672085986</v>
      </c>
      <c r="GV242" s="52">
        <f t="shared" ca="1" si="702"/>
        <v>0.52988424358327657</v>
      </c>
      <c r="GW242" s="59">
        <f t="shared" ca="1" si="703"/>
        <v>0</v>
      </c>
      <c r="GX242" s="52">
        <f t="shared" ca="1" si="704"/>
        <v>0.58965273074982982</v>
      </c>
      <c r="GY242" s="52" t="str">
        <f t="shared" ca="1" si="705"/>
        <v>Slope</v>
      </c>
      <c r="GZ242" s="52">
        <f t="shared" ca="1" si="706"/>
        <v>1</v>
      </c>
      <c r="HB242" s="58">
        <f t="shared" si="707"/>
        <v>3.7822881340980503E-2</v>
      </c>
      <c r="HC242" s="58"/>
      <c r="HE242" s="52">
        <f t="shared" si="708"/>
        <v>0.81277673736214651</v>
      </c>
      <c r="HF242" s="52">
        <f t="shared" si="709"/>
        <v>0</v>
      </c>
      <c r="HH242" s="52">
        <f t="shared" ca="1" si="710"/>
        <v>0.58965273074982982</v>
      </c>
      <c r="HI242" s="52" t="str">
        <f t="shared" ca="1" si="711"/>
        <v>Slope</v>
      </c>
      <c r="HJ242" s="59">
        <f t="shared" ca="1" si="712"/>
        <v>2</v>
      </c>
      <c r="HK242" s="52">
        <f t="shared" ca="1" si="713"/>
        <v>1</v>
      </c>
      <c r="HL242" s="52">
        <f t="shared" si="714"/>
        <v>0</v>
      </c>
      <c r="HM242" s="52">
        <f t="shared" si="715"/>
        <v>20</v>
      </c>
      <c r="HN242" s="52">
        <f t="shared" si="716"/>
        <v>-20</v>
      </c>
      <c r="HP242" s="52">
        <f t="shared" si="719"/>
        <v>3.4523010253898704E-6</v>
      </c>
      <c r="HR242" s="52">
        <f t="shared" si="717"/>
        <v>1.7847626962213257E-4</v>
      </c>
      <c r="HS242">
        <f t="shared" si="718"/>
        <v>2.5097352897947272E-3</v>
      </c>
    </row>
    <row r="243" spans="1:227" x14ac:dyDescent="0.2">
      <c r="A243" s="45">
        <v>205</v>
      </c>
      <c r="B243" s="35">
        <f t="shared" si="563"/>
        <v>2.361111111111102E-2</v>
      </c>
      <c r="C243" s="28">
        <v>3.7822881340980499</v>
      </c>
      <c r="D243" s="95">
        <v>0</v>
      </c>
      <c r="E243" s="95">
        <v>999999</v>
      </c>
      <c r="F243" s="37">
        <f t="shared" si="551"/>
        <v>166666.5</v>
      </c>
      <c r="G243" s="38">
        <f t="shared" si="554"/>
        <v>0</v>
      </c>
      <c r="H243" s="102">
        <v>20</v>
      </c>
      <c r="I243" s="102">
        <v>2000</v>
      </c>
      <c r="J243" s="28">
        <v>3.7891927361488298</v>
      </c>
      <c r="K243" s="126">
        <f t="shared" si="555"/>
        <v>3.7891927361488296E-2</v>
      </c>
      <c r="L243" s="30">
        <f t="shared" si="552"/>
        <v>3.7891927361488296E-2</v>
      </c>
      <c r="M243" s="101">
        <f t="shared" si="553"/>
        <v>3.7822881340980499</v>
      </c>
      <c r="N243" s="103">
        <f t="shared" si="564"/>
        <v>3.4523010253898704E-6</v>
      </c>
      <c r="AD243" s="52">
        <f t="shared" ca="1" si="565"/>
        <v>0.94720408669330314</v>
      </c>
      <c r="AE243" s="52">
        <f t="shared" ca="1" si="565"/>
        <v>1.0000000000000002</v>
      </c>
      <c r="AF243" s="52">
        <f t="shared" ca="1" si="565"/>
        <v>0.94713679908889437</v>
      </c>
      <c r="AG243" s="52">
        <f t="shared" ca="1" si="559"/>
        <v>0.85191294081020663</v>
      </c>
      <c r="AH243" s="52">
        <f t="shared" ca="1" si="559"/>
        <v>0.74236448883402983</v>
      </c>
      <c r="AI243" s="52">
        <f t="shared" ca="1" si="559"/>
        <v>0.65020514012507846</v>
      </c>
      <c r="AJ243" s="52">
        <f t="shared" ca="1" si="559"/>
        <v>0.57831218472612278</v>
      </c>
      <c r="AK243" s="52">
        <f t="shared" ca="1" si="560"/>
        <v>0.52845265845092892</v>
      </c>
      <c r="AL243" s="52">
        <f t="shared" ca="1" si="560"/>
        <v>0.50323480462940318</v>
      </c>
      <c r="AM243" s="52">
        <f t="shared" ca="1" si="560"/>
        <v>0.4950713989047883</v>
      </c>
      <c r="AN243" s="52">
        <f t="shared" ca="1" si="560"/>
        <v>0.49567094201944062</v>
      </c>
      <c r="AO243" s="52">
        <f t="shared" ca="1" si="561"/>
        <v>0.49360960131711473</v>
      </c>
      <c r="AP243" s="52">
        <f t="shared" ca="1" si="561"/>
        <v>0.48832743969516662</v>
      </c>
      <c r="AQ243" s="52">
        <f t="shared" ca="1" si="561"/>
        <v>0.47632945009026961</v>
      </c>
      <c r="AR243" s="52">
        <f t="shared" ca="1" si="561"/>
        <v>0.45723146802469428</v>
      </c>
      <c r="AS243" s="52">
        <f t="shared" ca="1" si="562"/>
        <v>0.41891420609304508</v>
      </c>
      <c r="AT243" s="52">
        <f t="shared" ca="1" si="562"/>
        <v>0.33594620438498646</v>
      </c>
      <c r="AU243" s="52">
        <f t="shared" ca="1" si="562"/>
        <v>0.19307331160068489</v>
      </c>
      <c r="AV243" s="52">
        <f t="shared" ca="1" si="562"/>
        <v>-1.8834166566908443E-2</v>
      </c>
      <c r="AW243" s="52">
        <f t="shared" ca="1" si="556"/>
        <v>-0.23899169591839581</v>
      </c>
      <c r="AX243" s="52">
        <f t="shared" ca="1" si="556"/>
        <v>-0.43505354141209973</v>
      </c>
      <c r="AY243" s="52">
        <f t="shared" ca="1" si="556"/>
        <v>-0.58867559444876105</v>
      </c>
      <c r="AZ243" s="52">
        <f t="shared" ca="1" si="556"/>
        <v>-0.7056079436647209</v>
      </c>
      <c r="BA243" s="52">
        <f t="shared" ca="1" si="557"/>
        <v>-0.79613842578001615</v>
      </c>
      <c r="BB243" s="52">
        <f t="shared" ca="1" si="557"/>
        <v>-0.85814408511343032</v>
      </c>
      <c r="BC243" s="52">
        <f t="shared" ca="1" si="557"/>
        <v>-0.89422500185889175</v>
      </c>
      <c r="BD243" s="52">
        <f t="shared" ca="1" si="557"/>
        <v>-0.91352516282699081</v>
      </c>
      <c r="BE243" s="52">
        <f t="shared" ca="1" si="558"/>
        <v>-0.91224753023365701</v>
      </c>
      <c r="BF243" s="52">
        <f t="shared" ca="1" si="558"/>
        <v>-0.89089965884878464</v>
      </c>
      <c r="BG243" s="52">
        <f t="shared" ca="1" si="558"/>
        <v>-0.85841005396330816</v>
      </c>
      <c r="BH243" s="52">
        <f t="shared" ca="1" si="558"/>
        <v>-0.79340968059942663</v>
      </c>
      <c r="BJ243" s="52">
        <f t="shared" si="566"/>
        <v>1.8945963680744148E-3</v>
      </c>
      <c r="BK243" s="52">
        <f t="shared" si="567"/>
        <v>-4.3572359716880235E-3</v>
      </c>
      <c r="BL243" s="52">
        <f t="shared" si="568"/>
        <v>-2.1786179858440118E-4</v>
      </c>
      <c r="BM243" s="52">
        <f t="shared" si="569"/>
        <v>-2.1786179858440118E-4</v>
      </c>
      <c r="BN243" s="52">
        <f t="shared" si="570"/>
        <v>0</v>
      </c>
      <c r="BO243" s="52">
        <f t="shared" si="571"/>
        <v>0</v>
      </c>
      <c r="BP243" s="52">
        <f t="shared" si="572"/>
        <v>2.5226764035908783E-3</v>
      </c>
      <c r="BQ243" s="52">
        <f t="shared" si="573"/>
        <v>0.05</v>
      </c>
      <c r="BS243" s="52">
        <f t="shared" ca="1" si="574"/>
        <v>-0.42842258843443093</v>
      </c>
      <c r="BT243" s="52">
        <f t="shared" ca="1" si="575"/>
        <v>-0.43572359716880232</v>
      </c>
      <c r="BU243" s="52">
        <f t="shared" ca="1" si="576"/>
        <v>-0.44939817527248993</v>
      </c>
      <c r="BV243" s="52">
        <f t="shared" ca="1" si="577"/>
        <v>-0.46797374949880682</v>
      </c>
      <c r="BW243" s="52">
        <f t="shared" ca="1" si="578"/>
        <v>-0.4817742633242762</v>
      </c>
      <c r="BX243" s="52">
        <f t="shared" ca="1" si="579"/>
        <v>-0.45605611547286962</v>
      </c>
      <c r="BY243" s="52">
        <f t="shared" ca="1" si="580"/>
        <v>-0.43595883559675963</v>
      </c>
      <c r="BZ243" s="52">
        <f t="shared" ca="1" si="581"/>
        <v>-0.43227466275434823</v>
      </c>
      <c r="CA243" s="52">
        <f t="shared" ca="1" si="582"/>
        <v>-0.44514267212681252</v>
      </c>
      <c r="CB243" s="52">
        <f t="shared" ca="1" si="583"/>
        <v>-0.46675584169345047</v>
      </c>
      <c r="CC243" s="52">
        <f t="shared" ca="1" si="584"/>
        <v>-0.48202567875024782</v>
      </c>
      <c r="CD243" s="52">
        <f t="shared" ca="1" si="585"/>
        <v>-0.47943410113634122</v>
      </c>
      <c r="CE243" s="52">
        <f t="shared" ca="1" si="586"/>
        <v>-0.44998389554600554</v>
      </c>
      <c r="CF243" s="52">
        <f t="shared" ca="1" si="587"/>
        <v>-0.39721771769766367</v>
      </c>
      <c r="CG243" s="52">
        <f t="shared" ca="1" si="588"/>
        <v>-0.32313404860155226</v>
      </c>
      <c r="CH243" s="52">
        <f t="shared" ca="1" si="589"/>
        <v>-0.23484190116305986</v>
      </c>
      <c r="CI243" s="52">
        <f t="shared" ca="1" si="590"/>
        <v>-0.13760456920511308</v>
      </c>
      <c r="CJ243" s="52">
        <f t="shared" ca="1" si="591"/>
        <v>-4.7530827728370507E-2</v>
      </c>
      <c r="CK243" s="52">
        <f t="shared" ca="1" si="592"/>
        <v>3.7261629116631355E-2</v>
      </c>
      <c r="CL243" s="52">
        <f t="shared" ca="1" si="593"/>
        <v>0.11209712049833714</v>
      </c>
      <c r="CM243" s="52">
        <f t="shared" ca="1" si="594"/>
        <v>0.17745890279090218</v>
      </c>
      <c r="CN243" s="52">
        <f t="shared" ca="1" si="595"/>
        <v>0.2315936481219627</v>
      </c>
      <c r="CO243" s="52">
        <f t="shared" ca="1" si="596"/>
        <v>0.27163728173341489</v>
      </c>
      <c r="CP243" s="52">
        <f t="shared" ca="1" si="597"/>
        <v>0.30376097004139618</v>
      </c>
      <c r="CQ243" s="52">
        <f t="shared" ca="1" si="598"/>
        <v>0.32690008011676613</v>
      </c>
      <c r="CR243" s="52">
        <f t="shared" ca="1" si="599"/>
        <v>0.34381855600663735</v>
      </c>
      <c r="CS243" s="52">
        <f t="shared" ca="1" si="600"/>
        <v>0.35564109061153665</v>
      </c>
      <c r="CT243" s="52">
        <f t="shared" ca="1" si="601"/>
        <v>0.36473530311618124</v>
      </c>
      <c r="CU243" s="52">
        <f t="shared" ca="1" si="602"/>
        <v>0.3710677455810289</v>
      </c>
      <c r="CV243" s="52">
        <f t="shared" ca="1" si="603"/>
        <v>0.37421944187653644</v>
      </c>
      <c r="CW243" s="52">
        <f t="shared" ca="1" si="604"/>
        <v>0.37291647562937397</v>
      </c>
      <c r="CY243" s="51" t="str">
        <f t="shared" ca="1" si="605"/>
        <v>Slope</v>
      </c>
      <c r="CZ243" s="51" t="str">
        <f t="shared" ca="1" si="606"/>
        <v>Slope</v>
      </c>
      <c r="DA243" s="51" t="str">
        <f t="shared" ca="1" si="607"/>
        <v>Slope</v>
      </c>
      <c r="DB243" s="51" t="str">
        <f t="shared" ca="1" si="608"/>
        <v>Slope</v>
      </c>
      <c r="DC243" s="51" t="str">
        <f t="shared" ca="1" si="609"/>
        <v>Slope</v>
      </c>
      <c r="DD243" s="51" t="str">
        <f t="shared" ca="1" si="610"/>
        <v>Slope</v>
      </c>
      <c r="DE243" s="51" t="str">
        <f t="shared" ca="1" si="611"/>
        <v>Slope</v>
      </c>
      <c r="DF243" s="51" t="str">
        <f t="shared" ca="1" si="612"/>
        <v>Slope</v>
      </c>
      <c r="DG243" s="51" t="str">
        <f t="shared" ca="1" si="613"/>
        <v>Slope</v>
      </c>
      <c r="DH243" s="51" t="str">
        <f t="shared" ca="1" si="614"/>
        <v>Slope</v>
      </c>
      <c r="DI243" s="51" t="str">
        <f t="shared" ca="1" si="615"/>
        <v>Slope</v>
      </c>
      <c r="DJ243" s="51" t="str">
        <f t="shared" ca="1" si="616"/>
        <v>Slope</v>
      </c>
      <c r="DK243" s="51" t="str">
        <f t="shared" ca="1" si="617"/>
        <v>Slope</v>
      </c>
      <c r="DL243" s="51" t="str">
        <f t="shared" ca="1" si="618"/>
        <v>Slope</v>
      </c>
      <c r="DM243" s="51" t="str">
        <f t="shared" ca="1" si="619"/>
        <v>Slope</v>
      </c>
      <c r="DN243" s="51" t="str">
        <f t="shared" ca="1" si="620"/>
        <v>Slope</v>
      </c>
      <c r="DO243" s="51" t="str">
        <f t="shared" ca="1" si="621"/>
        <v>Slope</v>
      </c>
      <c r="DP243" s="51" t="str">
        <f t="shared" ca="1" si="622"/>
        <v>Slope</v>
      </c>
      <c r="DQ243" s="51" t="str">
        <f t="shared" ca="1" si="623"/>
        <v>Slope</v>
      </c>
      <c r="DR243" s="51" t="str">
        <f t="shared" ca="1" si="624"/>
        <v>Slope</v>
      </c>
      <c r="DS243" s="51" t="str">
        <f t="shared" ca="1" si="625"/>
        <v>Slope</v>
      </c>
      <c r="DT243" s="51" t="str">
        <f t="shared" ca="1" si="626"/>
        <v>Slope</v>
      </c>
      <c r="DU243" s="51" t="str">
        <f t="shared" ca="1" si="627"/>
        <v>Slope</v>
      </c>
      <c r="DV243" s="51" t="str">
        <f t="shared" ca="1" si="628"/>
        <v>Slope</v>
      </c>
      <c r="DW243" s="51" t="str">
        <f t="shared" ca="1" si="629"/>
        <v>Slope</v>
      </c>
      <c r="DX243" s="51" t="str">
        <f t="shared" ca="1" si="630"/>
        <v>Slope</v>
      </c>
      <c r="DY243" s="51" t="str">
        <f t="shared" ca="1" si="631"/>
        <v>Slope</v>
      </c>
      <c r="DZ243" s="51" t="str">
        <f t="shared" ca="1" si="632"/>
        <v>Slope</v>
      </c>
      <c r="EA243" s="51" t="str">
        <f t="shared" ca="1" si="633"/>
        <v>Slope</v>
      </c>
      <c r="EB243" s="51" t="str">
        <f t="shared" ca="1" si="634"/>
        <v>Slope</v>
      </c>
      <c r="EC243" s="51" t="str">
        <f t="shared" ca="1" si="635"/>
        <v>Slope</v>
      </c>
      <c r="EE243" s="52">
        <f t="shared" ca="1" si="636"/>
        <v>0.57179527336415348</v>
      </c>
      <c r="EF243" s="52">
        <f t="shared" ca="1" si="637"/>
        <v>0.56449426462978214</v>
      </c>
      <c r="EG243" s="52">
        <f t="shared" ca="1" si="638"/>
        <v>0.55081968652609448</v>
      </c>
      <c r="EH243" s="52">
        <f t="shared" ca="1" si="639"/>
        <v>0.53224411229977764</v>
      </c>
      <c r="EI243" s="52">
        <f t="shared" ca="1" si="640"/>
        <v>0.51844359847430821</v>
      </c>
      <c r="EJ243" s="52">
        <f t="shared" ca="1" si="641"/>
        <v>0.54416174632571479</v>
      </c>
      <c r="EK243" s="52">
        <f t="shared" ca="1" si="642"/>
        <v>0.56425902620182478</v>
      </c>
      <c r="EL243" s="52">
        <f t="shared" ca="1" si="643"/>
        <v>0.56794319904423618</v>
      </c>
      <c r="EM243" s="52">
        <f t="shared" ca="1" si="644"/>
        <v>0.55507518967177183</v>
      </c>
      <c r="EN243" s="52">
        <f t="shared" ca="1" si="645"/>
        <v>0.53346202010513388</v>
      </c>
      <c r="EO243" s="52">
        <f t="shared" ca="1" si="646"/>
        <v>0.51819218304833659</v>
      </c>
      <c r="EP243" s="52">
        <f t="shared" ca="1" si="647"/>
        <v>0.52078376066224319</v>
      </c>
      <c r="EQ243" s="52">
        <f t="shared" ca="1" si="648"/>
        <v>0.55023396625257881</v>
      </c>
      <c r="ER243" s="52">
        <f t="shared" ca="1" si="649"/>
        <v>0.60300014410092073</v>
      </c>
      <c r="ES243" s="52">
        <f t="shared" ca="1" si="650"/>
        <v>0.67708381319703215</v>
      </c>
      <c r="ET243" s="52">
        <f t="shared" ca="1" si="651"/>
        <v>0.7653759606355246</v>
      </c>
      <c r="EU243" s="52">
        <f t="shared" ca="1" si="652"/>
        <v>0.8626132925934713</v>
      </c>
      <c r="EV243" s="52">
        <f t="shared" ca="1" si="653"/>
        <v>0.95268703407021393</v>
      </c>
      <c r="EW243" s="52">
        <f t="shared" ca="1" si="654"/>
        <v>0.96252050908478426</v>
      </c>
      <c r="EX243" s="52">
        <f t="shared" ca="1" si="655"/>
        <v>0.88768501770307839</v>
      </c>
      <c r="EY243" s="52">
        <f t="shared" ca="1" si="656"/>
        <v>0.82232323541051344</v>
      </c>
      <c r="EZ243" s="52">
        <f t="shared" ca="1" si="657"/>
        <v>0.76818849007945289</v>
      </c>
      <c r="FA243" s="52">
        <f t="shared" ca="1" si="658"/>
        <v>0.72814485646800065</v>
      </c>
      <c r="FB243" s="52">
        <f t="shared" ca="1" si="659"/>
        <v>0.69602116816001947</v>
      </c>
      <c r="FC243" s="52">
        <f t="shared" ca="1" si="660"/>
        <v>0.67288205808464951</v>
      </c>
      <c r="FD243" s="52">
        <f t="shared" ca="1" si="661"/>
        <v>0.65596358219477824</v>
      </c>
      <c r="FE243" s="52">
        <f t="shared" ca="1" si="662"/>
        <v>0.644141047589879</v>
      </c>
      <c r="FF243" s="52">
        <f t="shared" ca="1" si="663"/>
        <v>0.6350468350852343</v>
      </c>
      <c r="FG243" s="52">
        <f t="shared" ca="1" si="664"/>
        <v>0.62871439262038664</v>
      </c>
      <c r="FH243" s="52">
        <f t="shared" ca="1" si="665"/>
        <v>0.62556269632487915</v>
      </c>
      <c r="FI243" s="52">
        <f t="shared" ca="1" si="666"/>
        <v>0.62686566257204168</v>
      </c>
      <c r="FK243" s="52">
        <f t="shared" ca="1" si="667"/>
        <v>0.96252050908478426</v>
      </c>
      <c r="FL243" s="59">
        <f t="shared" ca="1" si="668"/>
        <v>18</v>
      </c>
      <c r="FM243" s="59" t="str">
        <f t="shared" ca="1" si="669"/>
        <v>Slope</v>
      </c>
      <c r="FN243" s="52">
        <f t="shared" ca="1" si="670"/>
        <v>0.43333333333333335</v>
      </c>
      <c r="FP243" s="52">
        <f t="shared" ca="1" si="671"/>
        <v>0.52393175778805112</v>
      </c>
      <c r="FQ243" s="52">
        <f t="shared" ca="1" si="672"/>
        <v>0.52149808820992738</v>
      </c>
      <c r="FR243" s="52">
        <f t="shared" ca="1" si="673"/>
        <v>0.50582878439758705</v>
      </c>
      <c r="FS243" s="52">
        <f t="shared" ca="1" si="674"/>
        <v>0.488525815211037</v>
      </c>
      <c r="FT243" s="52">
        <f t="shared" ca="1" si="675"/>
        <v>0.47281453282476937</v>
      </c>
      <c r="FU243" s="52">
        <f t="shared" ca="1" si="676"/>
        <v>0.47027613766412713</v>
      </c>
      <c r="FV243" s="52">
        <f t="shared" ca="1" si="677"/>
        <v>0.46586411984505272</v>
      </c>
      <c r="FW243" s="52">
        <f t="shared" ca="1" si="678"/>
        <v>0.45598106634807872</v>
      </c>
      <c r="FX243" s="52">
        <f t="shared" ca="1" si="679"/>
        <v>0.44058061877947946</v>
      </c>
      <c r="FY243" s="52">
        <f t="shared" ca="1" si="680"/>
        <v>0.42226511781282239</v>
      </c>
      <c r="FZ243" s="52">
        <f t="shared" ca="1" si="681"/>
        <v>0.40606406101611214</v>
      </c>
      <c r="GA243" s="52">
        <f t="shared" ca="1" si="682"/>
        <v>0.39581680910963662</v>
      </c>
      <c r="GB243" s="52">
        <f t="shared" ca="1" si="683"/>
        <v>0.394522433195304</v>
      </c>
      <c r="GC243" s="52">
        <f t="shared" ca="1" si="684"/>
        <v>0.4010000480336402</v>
      </c>
      <c r="GD243" s="52">
        <f t="shared" ca="1" si="685"/>
        <v>0.41458349328789956</v>
      </c>
      <c r="GE243" s="52">
        <f t="shared" ca="1" si="686"/>
        <v>0.43290309798961929</v>
      </c>
      <c r="GF243" s="52">
        <f t="shared" ca="1" si="687"/>
        <v>0.45420443086449036</v>
      </c>
      <c r="GG243" s="52">
        <f t="shared" ca="1" si="688"/>
        <v>0.47311790024562683</v>
      </c>
      <c r="GH243" s="52">
        <f t="shared" ca="1" si="689"/>
        <v>0.4652846141393725</v>
      </c>
      <c r="GI243" s="52">
        <f t="shared" ca="1" si="690"/>
        <v>0.42922833923435944</v>
      </c>
      <c r="GJ243" s="52">
        <f t="shared" ca="1" si="691"/>
        <v>0.39632996735906001</v>
      </c>
      <c r="GK243" s="52">
        <f t="shared" ca="1" si="692"/>
        <v>0.36717394113759538</v>
      </c>
      <c r="GL243" s="52">
        <f t="shared" ca="1" si="693"/>
        <v>0.34271495215600023</v>
      </c>
      <c r="GM243" s="52">
        <f t="shared" ca="1" si="694"/>
        <v>0.32089594494222873</v>
      </c>
      <c r="GN243" s="52">
        <f t="shared" ca="1" si="695"/>
        <v>0.30207179713932758</v>
      </c>
      <c r="GO243" s="52">
        <f t="shared" ca="1" si="696"/>
        <v>0.28532119406492606</v>
      </c>
      <c r="GP243" s="52">
        <f t="shared" ca="1" si="697"/>
        <v>0.27026923808551517</v>
      </c>
      <c r="GQ243" s="52">
        <f t="shared" ca="1" si="698"/>
        <v>0.2561267228061892</v>
      </c>
      <c r="GR243" s="52">
        <f t="shared" ca="1" si="699"/>
        <v>0.24290479754012886</v>
      </c>
      <c r="GS243" s="52">
        <f t="shared" ca="1" si="700"/>
        <v>0.23074312099718194</v>
      </c>
      <c r="GT243" s="52">
        <f t="shared" ca="1" si="701"/>
        <v>0.22006633196845832</v>
      </c>
      <c r="GV243" s="52">
        <f t="shared" ca="1" si="702"/>
        <v>0.52393175778805112</v>
      </c>
      <c r="GW243" s="59">
        <f t="shared" ca="1" si="703"/>
        <v>0</v>
      </c>
      <c r="GX243" s="52">
        <f t="shared" ca="1" si="704"/>
        <v>0.57179527336415348</v>
      </c>
      <c r="GY243" s="52" t="str">
        <f t="shared" ca="1" si="705"/>
        <v>Slope</v>
      </c>
      <c r="GZ243" s="52">
        <f t="shared" ca="1" si="706"/>
        <v>1</v>
      </c>
      <c r="HB243" s="58">
        <f t="shared" si="707"/>
        <v>3.7891927361488296E-2</v>
      </c>
      <c r="HC243" s="58"/>
      <c r="HE243" s="52">
        <f t="shared" si="708"/>
        <v>0.81243495956063294</v>
      </c>
      <c r="HF243" s="52">
        <f t="shared" si="709"/>
        <v>0</v>
      </c>
      <c r="HH243" s="52">
        <f t="shared" ca="1" si="710"/>
        <v>0.57179527336415348</v>
      </c>
      <c r="HI243" s="52" t="str">
        <f t="shared" ca="1" si="711"/>
        <v>Slope</v>
      </c>
      <c r="HJ243" s="59">
        <f t="shared" ca="1" si="712"/>
        <v>2</v>
      </c>
      <c r="HK243" s="52">
        <f t="shared" ca="1" si="713"/>
        <v>1</v>
      </c>
      <c r="HL243" s="52">
        <f t="shared" si="714"/>
        <v>0</v>
      </c>
      <c r="HM243" s="52">
        <f t="shared" si="715"/>
        <v>20</v>
      </c>
      <c r="HN243" s="52">
        <f t="shared" si="716"/>
        <v>-20</v>
      </c>
      <c r="HP243" s="52">
        <f t="shared" si="719"/>
        <v>3.4523010253898704E-6</v>
      </c>
      <c r="HR243" s="52">
        <f t="shared" si="717"/>
        <v>1.8090369611346179E-4</v>
      </c>
      <c r="HS243">
        <f t="shared" si="718"/>
        <v>2.5226764035908783E-3</v>
      </c>
    </row>
    <row r="244" spans="1:227" x14ac:dyDescent="0.2">
      <c r="A244" s="45">
        <v>206</v>
      </c>
      <c r="B244" s="35">
        <f t="shared" si="563"/>
        <v>2.3726851851851759E-2</v>
      </c>
      <c r="C244" s="28">
        <v>3.7891927361488298</v>
      </c>
      <c r="D244" s="95">
        <v>0</v>
      </c>
      <c r="E244" s="95">
        <v>999999</v>
      </c>
      <c r="F244" s="37">
        <f t="shared" si="551"/>
        <v>166666.5</v>
      </c>
      <c r="G244" s="38">
        <f t="shared" si="554"/>
        <v>0</v>
      </c>
      <c r="H244" s="102">
        <v>20</v>
      </c>
      <c r="I244" s="102">
        <v>2000</v>
      </c>
      <c r="J244" s="28">
        <v>3.7960973381996199</v>
      </c>
      <c r="K244" s="126">
        <f t="shared" si="555"/>
        <v>3.7960973381996201E-2</v>
      </c>
      <c r="L244" s="30">
        <f t="shared" si="552"/>
        <v>3.7960973381996201E-2</v>
      </c>
      <c r="M244" s="101">
        <f t="shared" si="553"/>
        <v>3.7891927361488298</v>
      </c>
      <c r="N244" s="103">
        <f t="shared" si="564"/>
        <v>3.4523010253950746E-6</v>
      </c>
      <c r="AD244" s="52">
        <f t="shared" ca="1" si="565"/>
        <v>0.94713679908889437</v>
      </c>
      <c r="AE244" s="52">
        <f t="shared" ca="1" si="565"/>
        <v>1</v>
      </c>
      <c r="AF244" s="52">
        <f t="shared" ca="1" si="565"/>
        <v>0.94809198172232168</v>
      </c>
      <c r="AG244" s="52">
        <f t="shared" ca="1" si="559"/>
        <v>0.85549823704005068</v>
      </c>
      <c r="AH244" s="52">
        <f t="shared" ca="1" si="559"/>
        <v>0.75941401115236684</v>
      </c>
      <c r="AI244" s="52">
        <f t="shared" ca="1" si="559"/>
        <v>0.66154522517472614</v>
      </c>
      <c r="AJ244" s="52">
        <f t="shared" ca="1" si="559"/>
        <v>0.58844677103354071</v>
      </c>
      <c r="AK244" s="52">
        <f t="shared" ca="1" si="560"/>
        <v>0.54087900366453667</v>
      </c>
      <c r="AL244" s="52">
        <f t="shared" ca="1" si="560"/>
        <v>0.51804351768272594</v>
      </c>
      <c r="AM244" s="52">
        <f t="shared" ca="1" si="560"/>
        <v>0.50749162188575858</v>
      </c>
      <c r="AN244" s="52">
        <f t="shared" ca="1" si="560"/>
        <v>0.50135527211618325</v>
      </c>
      <c r="AO244" s="52">
        <f t="shared" ca="1" si="561"/>
        <v>0.49195051729448669</v>
      </c>
      <c r="AP244" s="52">
        <f t="shared" ca="1" si="561"/>
        <v>0.48118075283195005</v>
      </c>
      <c r="AQ244" s="52">
        <f t="shared" ca="1" si="561"/>
        <v>0.46280686355480505</v>
      </c>
      <c r="AR244" s="52">
        <f t="shared" ca="1" si="561"/>
        <v>0.42867973734906267</v>
      </c>
      <c r="AS244" s="52">
        <f t="shared" ca="1" si="562"/>
        <v>0.36025733479520694</v>
      </c>
      <c r="AT244" s="52">
        <f t="shared" ca="1" si="562"/>
        <v>0.25277510142952575</v>
      </c>
      <c r="AU244" s="52">
        <f t="shared" ca="1" si="562"/>
        <v>7.1771354725054803E-2</v>
      </c>
      <c r="AV244" s="52">
        <f t="shared" ca="1" si="562"/>
        <v>-0.13424357811407503</v>
      </c>
      <c r="AW244" s="52">
        <f t="shared" ca="1" si="556"/>
        <v>-0.32218787540213911</v>
      </c>
      <c r="AX244" s="52">
        <f t="shared" ca="1" si="556"/>
        <v>-0.48317541160788385</v>
      </c>
      <c r="AY244" s="52">
        <f t="shared" ca="1" si="556"/>
        <v>-0.60892348355200088</v>
      </c>
      <c r="AZ244" s="52">
        <f t="shared" ca="1" si="556"/>
        <v>-0.71385151559066762</v>
      </c>
      <c r="BA244" s="52">
        <f t="shared" ca="1" si="557"/>
        <v>-0.7985573989140381</v>
      </c>
      <c r="BB244" s="52">
        <f t="shared" ca="1" si="557"/>
        <v>-0.8600660850280879</v>
      </c>
      <c r="BC244" s="52">
        <f t="shared" ca="1" si="557"/>
        <v>-0.89680118790507157</v>
      </c>
      <c r="BD244" s="52">
        <f t="shared" ca="1" si="557"/>
        <v>-0.9161192809312334</v>
      </c>
      <c r="BE244" s="52">
        <f t="shared" ca="1" si="558"/>
        <v>-0.9150485048112964</v>
      </c>
      <c r="BF244" s="52">
        <f t="shared" ca="1" si="558"/>
        <v>-0.89261709248828591</v>
      </c>
      <c r="BG244" s="52">
        <f t="shared" ca="1" si="558"/>
        <v>-0.85760856073289149</v>
      </c>
      <c r="BH244" s="52">
        <f t="shared" ca="1" si="558"/>
        <v>-0.78813700050675206</v>
      </c>
      <c r="BJ244" s="52">
        <f t="shared" si="566"/>
        <v>1.8980486690998099E-3</v>
      </c>
      <c r="BK244" s="52">
        <f t="shared" si="567"/>
        <v>-4.4939817527249E-3</v>
      </c>
      <c r="BL244" s="52">
        <f t="shared" si="568"/>
        <v>-2.2469908763624497E-4</v>
      </c>
      <c r="BM244" s="52">
        <f t="shared" si="569"/>
        <v>-2.2469908763624497E-4</v>
      </c>
      <c r="BN244" s="52">
        <f t="shared" si="570"/>
        <v>0</v>
      </c>
      <c r="BO244" s="52">
        <f t="shared" si="571"/>
        <v>0</v>
      </c>
      <c r="BP244" s="52">
        <f t="shared" si="572"/>
        <v>2.5521517429744909E-3</v>
      </c>
      <c r="BQ244" s="52">
        <f t="shared" si="573"/>
        <v>0.05</v>
      </c>
      <c r="BS244" s="52">
        <f t="shared" ca="1" si="574"/>
        <v>-0.43572359716880232</v>
      </c>
      <c r="BT244" s="52">
        <f t="shared" ca="1" si="575"/>
        <v>-0.44939817527248993</v>
      </c>
      <c r="BU244" s="52">
        <f t="shared" ca="1" si="576"/>
        <v>-0.46797374949880682</v>
      </c>
      <c r="BV244" s="52">
        <f t="shared" ca="1" si="577"/>
        <v>-0.4817742633242762</v>
      </c>
      <c r="BW244" s="52">
        <f t="shared" ca="1" si="578"/>
        <v>-0.45605611547286962</v>
      </c>
      <c r="BX244" s="52">
        <f t="shared" ca="1" si="579"/>
        <v>-0.43595883559675963</v>
      </c>
      <c r="BY244" s="52">
        <f t="shared" ca="1" si="580"/>
        <v>-0.43227466275434823</v>
      </c>
      <c r="BZ244" s="52">
        <f t="shared" ca="1" si="581"/>
        <v>-0.44514267212681252</v>
      </c>
      <c r="CA244" s="52">
        <f t="shared" ca="1" si="582"/>
        <v>-0.46675584169345047</v>
      </c>
      <c r="CB244" s="52">
        <f t="shared" ca="1" si="583"/>
        <v>-0.48202567875024782</v>
      </c>
      <c r="CC244" s="52">
        <f t="shared" ca="1" si="584"/>
        <v>-0.47943410113634122</v>
      </c>
      <c r="CD244" s="52">
        <f t="shared" ca="1" si="585"/>
        <v>-0.44998389554600554</v>
      </c>
      <c r="CE244" s="52">
        <f t="shared" ca="1" si="586"/>
        <v>-0.39721771769766367</v>
      </c>
      <c r="CF244" s="52">
        <f t="shared" ca="1" si="587"/>
        <v>-0.32313404860155226</v>
      </c>
      <c r="CG244" s="52">
        <f t="shared" ca="1" si="588"/>
        <v>-0.23484190116305986</v>
      </c>
      <c r="CH244" s="52">
        <f t="shared" ca="1" si="589"/>
        <v>-0.13760456920511308</v>
      </c>
      <c r="CI244" s="52">
        <f t="shared" ca="1" si="590"/>
        <v>-4.7530827728370507E-2</v>
      </c>
      <c r="CJ244" s="52">
        <f t="shared" ca="1" si="591"/>
        <v>3.7261629116631355E-2</v>
      </c>
      <c r="CK244" s="52">
        <f t="shared" ca="1" si="592"/>
        <v>0.11209712049833714</v>
      </c>
      <c r="CL244" s="52">
        <f t="shared" ca="1" si="593"/>
        <v>0.17745890279090218</v>
      </c>
      <c r="CM244" s="52">
        <f t="shared" ca="1" si="594"/>
        <v>0.2315936481219627</v>
      </c>
      <c r="CN244" s="52">
        <f t="shared" ca="1" si="595"/>
        <v>0.27163728173341489</v>
      </c>
      <c r="CO244" s="52">
        <f t="shared" ca="1" si="596"/>
        <v>0.30376097004139618</v>
      </c>
      <c r="CP244" s="52">
        <f t="shared" ca="1" si="597"/>
        <v>0.32690008011676613</v>
      </c>
      <c r="CQ244" s="52">
        <f t="shared" ca="1" si="598"/>
        <v>0.34381855600663735</v>
      </c>
      <c r="CR244" s="52">
        <f t="shared" ca="1" si="599"/>
        <v>0.35564109061153665</v>
      </c>
      <c r="CS244" s="52">
        <f t="shared" ca="1" si="600"/>
        <v>0.36473530311618124</v>
      </c>
      <c r="CT244" s="52">
        <f t="shared" ca="1" si="601"/>
        <v>0.3710677455810289</v>
      </c>
      <c r="CU244" s="52">
        <f t="shared" ca="1" si="602"/>
        <v>0.37421944187653644</v>
      </c>
      <c r="CV244" s="52">
        <f t="shared" ca="1" si="603"/>
        <v>0.37291647562937397</v>
      </c>
      <c r="CW244" s="52">
        <f t="shared" ca="1" si="604"/>
        <v>0.3659495121664218</v>
      </c>
      <c r="CY244" s="51" t="str">
        <f t="shared" ca="1" si="605"/>
        <v>Slope</v>
      </c>
      <c r="CZ244" s="51" t="str">
        <f t="shared" ca="1" si="606"/>
        <v>Slope</v>
      </c>
      <c r="DA244" s="51" t="str">
        <f t="shared" ca="1" si="607"/>
        <v>Slope</v>
      </c>
      <c r="DB244" s="51" t="str">
        <f t="shared" ca="1" si="608"/>
        <v>Slope</v>
      </c>
      <c r="DC244" s="51" t="str">
        <f t="shared" ca="1" si="609"/>
        <v>Slope</v>
      </c>
      <c r="DD244" s="51" t="str">
        <f t="shared" ca="1" si="610"/>
        <v>Slope</v>
      </c>
      <c r="DE244" s="51" t="str">
        <f t="shared" ca="1" si="611"/>
        <v>Slope</v>
      </c>
      <c r="DF244" s="51" t="str">
        <f t="shared" ca="1" si="612"/>
        <v>Slope</v>
      </c>
      <c r="DG244" s="51" t="str">
        <f t="shared" ca="1" si="613"/>
        <v>Slope</v>
      </c>
      <c r="DH244" s="51" t="str">
        <f t="shared" ca="1" si="614"/>
        <v>Slope</v>
      </c>
      <c r="DI244" s="51" t="str">
        <f t="shared" ca="1" si="615"/>
        <v>Slope</v>
      </c>
      <c r="DJ244" s="51" t="str">
        <f t="shared" ca="1" si="616"/>
        <v>Slope</v>
      </c>
      <c r="DK244" s="51" t="str">
        <f t="shared" ca="1" si="617"/>
        <v>Slope</v>
      </c>
      <c r="DL244" s="51" t="str">
        <f t="shared" ca="1" si="618"/>
        <v>Slope</v>
      </c>
      <c r="DM244" s="51" t="str">
        <f t="shared" ca="1" si="619"/>
        <v>Slope</v>
      </c>
      <c r="DN244" s="51" t="str">
        <f t="shared" ca="1" si="620"/>
        <v>Slope</v>
      </c>
      <c r="DO244" s="51" t="str">
        <f t="shared" ca="1" si="621"/>
        <v>Slope</v>
      </c>
      <c r="DP244" s="51" t="str">
        <f t="shared" ca="1" si="622"/>
        <v>Slope</v>
      </c>
      <c r="DQ244" s="51" t="str">
        <f t="shared" ca="1" si="623"/>
        <v>Slope</v>
      </c>
      <c r="DR244" s="51" t="str">
        <f t="shared" ca="1" si="624"/>
        <v>Slope</v>
      </c>
      <c r="DS244" s="51" t="str">
        <f t="shared" ca="1" si="625"/>
        <v>Slope</v>
      </c>
      <c r="DT244" s="51" t="str">
        <f t="shared" ca="1" si="626"/>
        <v>Slope</v>
      </c>
      <c r="DU244" s="51" t="str">
        <f t="shared" ca="1" si="627"/>
        <v>Slope</v>
      </c>
      <c r="DV244" s="51" t="str">
        <f t="shared" ca="1" si="628"/>
        <v>Slope</v>
      </c>
      <c r="DW244" s="51" t="str">
        <f t="shared" ca="1" si="629"/>
        <v>Slope</v>
      </c>
      <c r="DX244" s="51" t="str">
        <f t="shared" ca="1" si="630"/>
        <v>Slope</v>
      </c>
      <c r="DY244" s="51" t="str">
        <f t="shared" ca="1" si="631"/>
        <v>Slope</v>
      </c>
      <c r="DZ244" s="51" t="str">
        <f t="shared" ca="1" si="632"/>
        <v>Slope</v>
      </c>
      <c r="EA244" s="51" t="str">
        <f t="shared" ca="1" si="633"/>
        <v>Slope</v>
      </c>
      <c r="EB244" s="51" t="str">
        <f t="shared" ca="1" si="634"/>
        <v>Slope</v>
      </c>
      <c r="EC244" s="51" t="str">
        <f t="shared" ca="1" si="635"/>
        <v>Slope</v>
      </c>
      <c r="EE244" s="52">
        <f t="shared" ca="1" si="636"/>
        <v>0.56450110191883396</v>
      </c>
      <c r="EF244" s="52">
        <f t="shared" ca="1" si="637"/>
        <v>0.5508265238151463</v>
      </c>
      <c r="EG244" s="52">
        <f t="shared" ca="1" si="638"/>
        <v>0.53225094958882946</v>
      </c>
      <c r="EH244" s="52">
        <f t="shared" ca="1" si="639"/>
        <v>0.51845043576336003</v>
      </c>
      <c r="EI244" s="52">
        <f t="shared" ca="1" si="640"/>
        <v>0.54416858361476661</v>
      </c>
      <c r="EJ244" s="52">
        <f t="shared" ca="1" si="641"/>
        <v>0.5642658634908766</v>
      </c>
      <c r="EK244" s="52">
        <f t="shared" ca="1" si="642"/>
        <v>0.567950036333288</v>
      </c>
      <c r="EL244" s="52">
        <f t="shared" ca="1" si="643"/>
        <v>0.55508202696082365</v>
      </c>
      <c r="EM244" s="52">
        <f t="shared" ca="1" si="644"/>
        <v>0.5334688573941857</v>
      </c>
      <c r="EN244" s="52">
        <f t="shared" ca="1" si="645"/>
        <v>0.51819902033738841</v>
      </c>
      <c r="EO244" s="52">
        <f t="shared" ca="1" si="646"/>
        <v>0.52079059795129501</v>
      </c>
      <c r="EP244" s="52">
        <f t="shared" ca="1" si="647"/>
        <v>0.55024080354163063</v>
      </c>
      <c r="EQ244" s="52">
        <f t="shared" ca="1" si="648"/>
        <v>0.60300698138997255</v>
      </c>
      <c r="ER244" s="52">
        <f t="shared" ca="1" si="649"/>
        <v>0.67709065048608397</v>
      </c>
      <c r="ES244" s="52">
        <f t="shared" ca="1" si="650"/>
        <v>0.76538279792457642</v>
      </c>
      <c r="ET244" s="52">
        <f t="shared" ca="1" si="651"/>
        <v>0.86262012988252312</v>
      </c>
      <c r="EU244" s="52">
        <f t="shared" ca="1" si="652"/>
        <v>0.95269387135926575</v>
      </c>
      <c r="EV244" s="52">
        <f t="shared" ca="1" si="653"/>
        <v>0.96251367179573244</v>
      </c>
      <c r="EW244" s="52">
        <f t="shared" ca="1" si="654"/>
        <v>0.88767818041402657</v>
      </c>
      <c r="EX244" s="52">
        <f t="shared" ca="1" si="655"/>
        <v>0.82231639812146162</v>
      </c>
      <c r="EY244" s="52">
        <f t="shared" ca="1" si="656"/>
        <v>0.76818165279040107</v>
      </c>
      <c r="EZ244" s="52">
        <f t="shared" ca="1" si="657"/>
        <v>0.72813801917894883</v>
      </c>
      <c r="FA244" s="52">
        <f t="shared" ca="1" si="658"/>
        <v>0.69601433087096765</v>
      </c>
      <c r="FB244" s="52">
        <f t="shared" ca="1" si="659"/>
        <v>0.67287522079559769</v>
      </c>
      <c r="FC244" s="52">
        <f t="shared" ca="1" si="660"/>
        <v>0.65595674490572642</v>
      </c>
      <c r="FD244" s="52">
        <f t="shared" ca="1" si="661"/>
        <v>0.64413421030082718</v>
      </c>
      <c r="FE244" s="52">
        <f t="shared" ca="1" si="662"/>
        <v>0.63503999779618248</v>
      </c>
      <c r="FF244" s="52">
        <f t="shared" ca="1" si="663"/>
        <v>0.62870755533133482</v>
      </c>
      <c r="FG244" s="52">
        <f t="shared" ca="1" si="664"/>
        <v>0.62555585903582733</v>
      </c>
      <c r="FH244" s="52">
        <f t="shared" ca="1" si="665"/>
        <v>0.62685882528298986</v>
      </c>
      <c r="FI244" s="52">
        <f t="shared" ca="1" si="666"/>
        <v>0.63382578874594198</v>
      </c>
      <c r="FK244" s="52">
        <f t="shared" ca="1" si="667"/>
        <v>0.96251367179573244</v>
      </c>
      <c r="FL244" s="59">
        <f t="shared" ca="1" si="668"/>
        <v>17</v>
      </c>
      <c r="FM244" s="59" t="str">
        <f t="shared" ca="1" si="669"/>
        <v>Slope</v>
      </c>
      <c r="FN244" s="52">
        <f t="shared" ca="1" si="670"/>
        <v>0.46666666666666667</v>
      </c>
      <c r="FP244" s="52">
        <f t="shared" ca="1" si="671"/>
        <v>0.52150036730627791</v>
      </c>
      <c r="FQ244" s="52">
        <f t="shared" ca="1" si="672"/>
        <v>0.51694217460504877</v>
      </c>
      <c r="FR244" s="52">
        <f t="shared" ca="1" si="673"/>
        <v>0.49963920541849866</v>
      </c>
      <c r="FS244" s="52">
        <f t="shared" ca="1" si="674"/>
        <v>0.48392792303223109</v>
      </c>
      <c r="FT244" s="52">
        <f t="shared" ca="1" si="675"/>
        <v>0.48138952787158884</v>
      </c>
      <c r="FU244" s="52">
        <f t="shared" ca="1" si="676"/>
        <v>0.47697751005251438</v>
      </c>
      <c r="FV244" s="52">
        <f t="shared" ca="1" si="677"/>
        <v>0.46709445655554044</v>
      </c>
      <c r="FW244" s="52">
        <f t="shared" ca="1" si="678"/>
        <v>0.45169400898694123</v>
      </c>
      <c r="FX244" s="52">
        <f t="shared" ca="1" si="679"/>
        <v>0.4333785080202841</v>
      </c>
      <c r="FY244" s="52">
        <f t="shared" ca="1" si="680"/>
        <v>0.41717745122357391</v>
      </c>
      <c r="FZ244" s="52">
        <f t="shared" ca="1" si="681"/>
        <v>0.40693019931709828</v>
      </c>
      <c r="GA244" s="52">
        <f t="shared" ca="1" si="682"/>
        <v>0.40563582340276577</v>
      </c>
      <c r="GB244" s="52">
        <f t="shared" ca="1" si="683"/>
        <v>0.41211343824110191</v>
      </c>
      <c r="GC244" s="52">
        <f t="shared" ca="1" si="684"/>
        <v>0.42569688349536128</v>
      </c>
      <c r="GD244" s="52">
        <f t="shared" ca="1" si="685"/>
        <v>0.44401648819708101</v>
      </c>
      <c r="GE244" s="52">
        <f t="shared" ca="1" si="686"/>
        <v>0.46531782107195213</v>
      </c>
      <c r="GF244" s="52">
        <f t="shared" ca="1" si="687"/>
        <v>0.48423129045308855</v>
      </c>
      <c r="GG244" s="52">
        <f t="shared" ca="1" si="688"/>
        <v>0.47639344615413304</v>
      </c>
      <c r="GH244" s="52">
        <f t="shared" ca="1" si="689"/>
        <v>0.44033717124911992</v>
      </c>
      <c r="GI244" s="52">
        <f t="shared" ca="1" si="690"/>
        <v>0.40743879937382055</v>
      </c>
      <c r="GJ244" s="52">
        <f t="shared" ca="1" si="691"/>
        <v>0.37828277315235592</v>
      </c>
      <c r="GK244" s="52">
        <f t="shared" ca="1" si="692"/>
        <v>0.35382378417076071</v>
      </c>
      <c r="GL244" s="52">
        <f t="shared" ca="1" si="693"/>
        <v>0.33200477695698921</v>
      </c>
      <c r="GM244" s="52">
        <f t="shared" ca="1" si="694"/>
        <v>0.31318062915408812</v>
      </c>
      <c r="GN244" s="52">
        <f t="shared" ca="1" si="695"/>
        <v>0.29643002607968655</v>
      </c>
      <c r="GO244" s="52">
        <f t="shared" ca="1" si="696"/>
        <v>0.28137807010027571</v>
      </c>
      <c r="GP244" s="52">
        <f t="shared" ca="1" si="697"/>
        <v>0.26723555482094968</v>
      </c>
      <c r="GQ244" s="52">
        <f t="shared" ca="1" si="698"/>
        <v>0.25401362955488938</v>
      </c>
      <c r="GR244" s="52">
        <f t="shared" ca="1" si="699"/>
        <v>0.24185195301194243</v>
      </c>
      <c r="GS244" s="52">
        <f t="shared" ca="1" si="700"/>
        <v>0.23117516398321883</v>
      </c>
      <c r="GT244" s="52">
        <f t="shared" ca="1" si="701"/>
        <v>0.22238637402642508</v>
      </c>
      <c r="GV244" s="52">
        <f t="shared" ca="1" si="702"/>
        <v>0.52150036730627791</v>
      </c>
      <c r="GW244" s="59">
        <f t="shared" ca="1" si="703"/>
        <v>0</v>
      </c>
      <c r="GX244" s="52">
        <f t="shared" ca="1" si="704"/>
        <v>0.56450110191883396</v>
      </c>
      <c r="GY244" s="52" t="str">
        <f t="shared" ca="1" si="705"/>
        <v>Slope</v>
      </c>
      <c r="GZ244" s="52">
        <f t="shared" ca="1" si="706"/>
        <v>1</v>
      </c>
      <c r="HB244" s="58">
        <f t="shared" si="707"/>
        <v>3.7960973381996201E-2</v>
      </c>
      <c r="HC244" s="58"/>
      <c r="HE244" s="52">
        <f t="shared" si="708"/>
        <v>0.81209318175911882</v>
      </c>
      <c r="HF244" s="52">
        <f t="shared" si="709"/>
        <v>0</v>
      </c>
      <c r="HH244" s="52">
        <f t="shared" ca="1" si="710"/>
        <v>0.56450110191883396</v>
      </c>
      <c r="HI244" s="52" t="str">
        <f t="shared" ca="1" si="711"/>
        <v>Slope</v>
      </c>
      <c r="HJ244" s="59">
        <f t="shared" ca="1" si="712"/>
        <v>2</v>
      </c>
      <c r="HK244" s="52">
        <f t="shared" ca="1" si="713"/>
        <v>1</v>
      </c>
      <c r="HL244" s="52">
        <f t="shared" si="714"/>
        <v>0</v>
      </c>
      <c r="HM244" s="52">
        <f t="shared" si="715"/>
        <v>20</v>
      </c>
      <c r="HN244" s="52">
        <f t="shared" si="716"/>
        <v>-20</v>
      </c>
      <c r="HP244" s="52">
        <f t="shared" si="719"/>
        <v>3.4523010253950746E-6</v>
      </c>
      <c r="HR244" s="52">
        <f t="shared" si="717"/>
        <v>1.8206824323880639E-4</v>
      </c>
      <c r="HS244">
        <f t="shared" si="718"/>
        <v>2.5521517429744909E-3</v>
      </c>
    </row>
    <row r="245" spans="1:227" x14ac:dyDescent="0.2">
      <c r="A245" s="45">
        <v>207</v>
      </c>
      <c r="B245" s="35">
        <f t="shared" si="563"/>
        <v>2.3842592592592499E-2</v>
      </c>
      <c r="C245" s="28">
        <v>3.7960973381996199</v>
      </c>
      <c r="D245" s="95">
        <v>0</v>
      </c>
      <c r="E245" s="95">
        <v>999999</v>
      </c>
      <c r="F245" s="37">
        <f t="shared" si="551"/>
        <v>166666.5</v>
      </c>
      <c r="G245" s="38">
        <f t="shared" si="554"/>
        <v>0</v>
      </c>
      <c r="H245" s="102">
        <v>20</v>
      </c>
      <c r="I245" s="102">
        <v>2000</v>
      </c>
      <c r="J245" s="28">
        <v>3.8030019402503998</v>
      </c>
      <c r="K245" s="126">
        <f t="shared" si="555"/>
        <v>3.8030019402503994E-2</v>
      </c>
      <c r="L245" s="30">
        <f t="shared" si="552"/>
        <v>3.8030019402503994E-2</v>
      </c>
      <c r="M245" s="101">
        <f t="shared" si="553"/>
        <v>3.7960973381996199</v>
      </c>
      <c r="N245" s="103">
        <f t="shared" si="564"/>
        <v>3.4523010253900872E-6</v>
      </c>
      <c r="AD245" s="52">
        <f t="shared" ca="1" si="565"/>
        <v>0.94809198172232145</v>
      </c>
      <c r="AE245" s="52">
        <f t="shared" ca="1" si="565"/>
        <v>1</v>
      </c>
      <c r="AF245" s="52">
        <f t="shared" ca="1" si="565"/>
        <v>0.94951733335963429</v>
      </c>
      <c r="AG245" s="52">
        <f t="shared" ca="1" si="559"/>
        <v>0.87344170120655307</v>
      </c>
      <c r="AH245" s="52">
        <f t="shared" ca="1" si="559"/>
        <v>0.77129097466472696</v>
      </c>
      <c r="AI245" s="52">
        <f t="shared" ca="1" si="559"/>
        <v>0.67231473720198875</v>
      </c>
      <c r="AJ245" s="52">
        <f t="shared" ca="1" si="559"/>
        <v>0.60241329914624675</v>
      </c>
      <c r="AK245" s="52">
        <f t="shared" ca="1" si="560"/>
        <v>0.55788931076478776</v>
      </c>
      <c r="AL245" s="52">
        <f t="shared" ca="1" si="560"/>
        <v>0.53259457579813141</v>
      </c>
      <c r="AM245" s="52">
        <f t="shared" ca="1" si="560"/>
        <v>0.51376394729983599</v>
      </c>
      <c r="AN245" s="52">
        <f t="shared" ca="1" si="560"/>
        <v>0.49771003569451111</v>
      </c>
      <c r="AO245" s="52">
        <f t="shared" ca="1" si="561"/>
        <v>0.4799587626603824</v>
      </c>
      <c r="AP245" s="52">
        <f t="shared" ca="1" si="561"/>
        <v>0.4595535829442603</v>
      </c>
      <c r="AQ245" s="52">
        <f t="shared" ca="1" si="561"/>
        <v>0.42233938266246518</v>
      </c>
      <c r="AR245" s="52">
        <f t="shared" ca="1" si="561"/>
        <v>0.35419533876769693</v>
      </c>
      <c r="AS245" s="52">
        <f t="shared" ca="1" si="562"/>
        <v>0.26171018375595573</v>
      </c>
      <c r="AT245" s="52">
        <f t="shared" ca="1" si="562"/>
        <v>0.11392218694101151</v>
      </c>
      <c r="AU245" s="52">
        <f t="shared" ca="1" si="562"/>
        <v>-6.4914124281656216E-2</v>
      </c>
      <c r="AV245" s="52">
        <f t="shared" ca="1" si="562"/>
        <v>-0.2402900553491015</v>
      </c>
      <c r="AW245" s="52">
        <f t="shared" ca="1" si="556"/>
        <v>-0.39136757741736761</v>
      </c>
      <c r="AX245" s="52">
        <f t="shared" ca="1" si="556"/>
        <v>-0.52049095442772952</v>
      </c>
      <c r="AY245" s="52">
        <f t="shared" ca="1" si="556"/>
        <v>-0.63062451130352182</v>
      </c>
      <c r="AZ245" s="52">
        <f t="shared" ca="1" si="556"/>
        <v>-0.72599426322224259</v>
      </c>
      <c r="BA245" s="52">
        <f t="shared" ca="1" si="557"/>
        <v>-0.80651451334696567</v>
      </c>
      <c r="BB245" s="52">
        <f t="shared" ca="1" si="557"/>
        <v>-0.86538418123410388</v>
      </c>
      <c r="BC245" s="52">
        <f t="shared" ca="1" si="557"/>
        <v>-0.90070003570182122</v>
      </c>
      <c r="BD245" s="52">
        <f t="shared" ca="1" si="557"/>
        <v>-0.91891762918499553</v>
      </c>
      <c r="BE245" s="52">
        <f t="shared" ca="1" si="558"/>
        <v>-0.91516086765305771</v>
      </c>
      <c r="BF245" s="52">
        <f t="shared" ca="1" si="558"/>
        <v>-0.88892369854074682</v>
      </c>
      <c r="BG245" s="52">
        <f t="shared" ca="1" si="558"/>
        <v>-0.84800567092223833</v>
      </c>
      <c r="BH245" s="52">
        <f t="shared" ca="1" si="558"/>
        <v>-0.76868386401359956</v>
      </c>
      <c r="BJ245" s="52">
        <f t="shared" si="566"/>
        <v>1.9015009701252E-3</v>
      </c>
      <c r="BK245" s="52">
        <f t="shared" si="567"/>
        <v>-4.6797374949880668E-3</v>
      </c>
      <c r="BL245" s="52">
        <f t="shared" si="568"/>
        <v>-2.3398687474940338E-4</v>
      </c>
      <c r="BM245" s="52">
        <f t="shared" si="569"/>
        <v>-2.3398687474940338E-4</v>
      </c>
      <c r="BN245" s="52">
        <f t="shared" si="570"/>
        <v>0</v>
      </c>
      <c r="BO245" s="52">
        <f t="shared" si="571"/>
        <v>0</v>
      </c>
      <c r="BP245" s="52">
        <f t="shared" si="572"/>
        <v>2.5981993768618718E-3</v>
      </c>
      <c r="BQ245" s="52">
        <f t="shared" si="573"/>
        <v>0.05</v>
      </c>
      <c r="BS245" s="52">
        <f t="shared" ca="1" si="574"/>
        <v>-0.44939817527248993</v>
      </c>
      <c r="BT245" s="52">
        <f t="shared" ca="1" si="575"/>
        <v>-0.46797374949880682</v>
      </c>
      <c r="BU245" s="52">
        <f t="shared" ca="1" si="576"/>
        <v>-0.4817742633242762</v>
      </c>
      <c r="BV245" s="52">
        <f t="shared" ca="1" si="577"/>
        <v>-0.45605611547286962</v>
      </c>
      <c r="BW245" s="52">
        <f t="shared" ca="1" si="578"/>
        <v>-0.43595883559675963</v>
      </c>
      <c r="BX245" s="52">
        <f t="shared" ca="1" si="579"/>
        <v>-0.43227466275434823</v>
      </c>
      <c r="BY245" s="52">
        <f t="shared" ca="1" si="580"/>
        <v>-0.44514267212681252</v>
      </c>
      <c r="BZ245" s="52">
        <f t="shared" ca="1" si="581"/>
        <v>-0.46675584169345047</v>
      </c>
      <c r="CA245" s="52">
        <f t="shared" ca="1" si="582"/>
        <v>-0.48202567875024782</v>
      </c>
      <c r="CB245" s="52">
        <f t="shared" ca="1" si="583"/>
        <v>-0.47943410113634122</v>
      </c>
      <c r="CC245" s="52">
        <f t="shared" ca="1" si="584"/>
        <v>-0.44998389554600554</v>
      </c>
      <c r="CD245" s="52">
        <f t="shared" ca="1" si="585"/>
        <v>-0.39721771769766367</v>
      </c>
      <c r="CE245" s="52">
        <f t="shared" ca="1" si="586"/>
        <v>-0.32313404860155226</v>
      </c>
      <c r="CF245" s="52">
        <f t="shared" ca="1" si="587"/>
        <v>-0.23484190116305986</v>
      </c>
      <c r="CG245" s="52">
        <f t="shared" ca="1" si="588"/>
        <v>-0.13760456920511308</v>
      </c>
      <c r="CH245" s="52">
        <f t="shared" ca="1" si="589"/>
        <v>-4.7530827728370507E-2</v>
      </c>
      <c r="CI245" s="52">
        <f t="shared" ca="1" si="590"/>
        <v>3.7261629116631355E-2</v>
      </c>
      <c r="CJ245" s="52">
        <f t="shared" ca="1" si="591"/>
        <v>0.11209712049833714</v>
      </c>
      <c r="CK245" s="52">
        <f t="shared" ca="1" si="592"/>
        <v>0.17745890279090218</v>
      </c>
      <c r="CL245" s="52">
        <f t="shared" ca="1" si="593"/>
        <v>0.2315936481219627</v>
      </c>
      <c r="CM245" s="52">
        <f t="shared" ca="1" si="594"/>
        <v>0.27163728173341489</v>
      </c>
      <c r="CN245" s="52">
        <f t="shared" ca="1" si="595"/>
        <v>0.30376097004139618</v>
      </c>
      <c r="CO245" s="52">
        <f t="shared" ca="1" si="596"/>
        <v>0.32690008011676613</v>
      </c>
      <c r="CP245" s="52">
        <f t="shared" ca="1" si="597"/>
        <v>0.34381855600663735</v>
      </c>
      <c r="CQ245" s="52">
        <f t="shared" ca="1" si="598"/>
        <v>0.35564109061153665</v>
      </c>
      <c r="CR245" s="52">
        <f t="shared" ca="1" si="599"/>
        <v>0.36473530311618124</v>
      </c>
      <c r="CS245" s="52">
        <f t="shared" ca="1" si="600"/>
        <v>0.3710677455810289</v>
      </c>
      <c r="CT245" s="52">
        <f t="shared" ca="1" si="601"/>
        <v>0.37421944187653644</v>
      </c>
      <c r="CU245" s="52">
        <f t="shared" ca="1" si="602"/>
        <v>0.37291647562937397</v>
      </c>
      <c r="CV245" s="52">
        <f t="shared" ca="1" si="603"/>
        <v>0.3659495121664218</v>
      </c>
      <c r="CW245" s="52">
        <f t="shared" ca="1" si="604"/>
        <v>0.35666761551833448</v>
      </c>
      <c r="CY245" s="51" t="str">
        <f t="shared" ca="1" si="605"/>
        <v>Slope</v>
      </c>
      <c r="CZ245" s="51" t="str">
        <f t="shared" ca="1" si="606"/>
        <v>Slope</v>
      </c>
      <c r="DA245" s="51" t="str">
        <f t="shared" ca="1" si="607"/>
        <v>Slope</v>
      </c>
      <c r="DB245" s="51" t="str">
        <f t="shared" ca="1" si="608"/>
        <v>Slope</v>
      </c>
      <c r="DC245" s="51" t="str">
        <f t="shared" ca="1" si="609"/>
        <v>Slope</v>
      </c>
      <c r="DD245" s="51" t="str">
        <f t="shared" ca="1" si="610"/>
        <v>Slope</v>
      </c>
      <c r="DE245" s="51" t="str">
        <f t="shared" ca="1" si="611"/>
        <v>Slope</v>
      </c>
      <c r="DF245" s="51" t="str">
        <f t="shared" ca="1" si="612"/>
        <v>Slope</v>
      </c>
      <c r="DG245" s="51" t="str">
        <f t="shared" ca="1" si="613"/>
        <v>Slope</v>
      </c>
      <c r="DH245" s="51" t="str">
        <f t="shared" ca="1" si="614"/>
        <v>Slope</v>
      </c>
      <c r="DI245" s="51" t="str">
        <f t="shared" ca="1" si="615"/>
        <v>Slope</v>
      </c>
      <c r="DJ245" s="51" t="str">
        <f t="shared" ca="1" si="616"/>
        <v>Slope</v>
      </c>
      <c r="DK245" s="51" t="str">
        <f t="shared" ca="1" si="617"/>
        <v>Slope</v>
      </c>
      <c r="DL245" s="51" t="str">
        <f t="shared" ca="1" si="618"/>
        <v>Slope</v>
      </c>
      <c r="DM245" s="51" t="str">
        <f t="shared" ca="1" si="619"/>
        <v>Slope</v>
      </c>
      <c r="DN245" s="51" t="str">
        <f t="shared" ca="1" si="620"/>
        <v>Slope</v>
      </c>
      <c r="DO245" s="51" t="str">
        <f t="shared" ca="1" si="621"/>
        <v>Slope</v>
      </c>
      <c r="DP245" s="51" t="str">
        <f t="shared" ca="1" si="622"/>
        <v>Slope</v>
      </c>
      <c r="DQ245" s="51" t="str">
        <f t="shared" ca="1" si="623"/>
        <v>Slope</v>
      </c>
      <c r="DR245" s="51" t="str">
        <f t="shared" ca="1" si="624"/>
        <v>Slope</v>
      </c>
      <c r="DS245" s="51" t="str">
        <f t="shared" ca="1" si="625"/>
        <v>Slope</v>
      </c>
      <c r="DT245" s="51" t="str">
        <f t="shared" ca="1" si="626"/>
        <v>Slope</v>
      </c>
      <c r="DU245" s="51" t="str">
        <f t="shared" ca="1" si="627"/>
        <v>Slope</v>
      </c>
      <c r="DV245" s="51" t="str">
        <f t="shared" ca="1" si="628"/>
        <v>Slope</v>
      </c>
      <c r="DW245" s="51" t="str">
        <f t="shared" ca="1" si="629"/>
        <v>Slope</v>
      </c>
      <c r="DX245" s="51" t="str">
        <f t="shared" ca="1" si="630"/>
        <v>Slope</v>
      </c>
      <c r="DY245" s="51" t="str">
        <f t="shared" ca="1" si="631"/>
        <v>Slope</v>
      </c>
      <c r="DZ245" s="51" t="str">
        <f t="shared" ca="1" si="632"/>
        <v>Slope</v>
      </c>
      <c r="EA245" s="51" t="str">
        <f t="shared" ca="1" si="633"/>
        <v>Slope</v>
      </c>
      <c r="EB245" s="51" t="str">
        <f t="shared" ca="1" si="634"/>
        <v>Slope</v>
      </c>
      <c r="EC245" s="51" t="str">
        <f t="shared" ca="1" si="635"/>
        <v>Slope</v>
      </c>
      <c r="EE245" s="52">
        <f t="shared" ca="1" si="636"/>
        <v>0.55083581160225947</v>
      </c>
      <c r="EF245" s="52">
        <f t="shared" ca="1" si="637"/>
        <v>0.53226023737594264</v>
      </c>
      <c r="EG245" s="52">
        <f t="shared" ca="1" si="638"/>
        <v>0.51845972355047321</v>
      </c>
      <c r="EH245" s="52">
        <f t="shared" ca="1" si="639"/>
        <v>0.54417787140187979</v>
      </c>
      <c r="EI245" s="52">
        <f t="shared" ca="1" si="640"/>
        <v>0.56427515127798977</v>
      </c>
      <c r="EJ245" s="52">
        <f t="shared" ca="1" si="641"/>
        <v>0.56795932412040118</v>
      </c>
      <c r="EK245" s="52">
        <f t="shared" ca="1" si="642"/>
        <v>0.55509131474793683</v>
      </c>
      <c r="EL245" s="52">
        <f t="shared" ca="1" si="643"/>
        <v>0.53347814518129888</v>
      </c>
      <c r="EM245" s="52">
        <f t="shared" ca="1" si="644"/>
        <v>0.51820830812450158</v>
      </c>
      <c r="EN245" s="52">
        <f t="shared" ca="1" si="645"/>
        <v>0.52079988573840819</v>
      </c>
      <c r="EO245" s="52">
        <f t="shared" ca="1" si="646"/>
        <v>0.55025009132874381</v>
      </c>
      <c r="EP245" s="52">
        <f t="shared" ca="1" si="647"/>
        <v>0.60301626917708573</v>
      </c>
      <c r="EQ245" s="52">
        <f t="shared" ca="1" si="648"/>
        <v>0.67709993827319714</v>
      </c>
      <c r="ER245" s="52">
        <f t="shared" ca="1" si="649"/>
        <v>0.7653920857116896</v>
      </c>
      <c r="ES245" s="52">
        <f t="shared" ca="1" si="650"/>
        <v>0.8626294176696363</v>
      </c>
      <c r="ET245" s="52">
        <f t="shared" ca="1" si="651"/>
        <v>0.95270315914637893</v>
      </c>
      <c r="EU245" s="52">
        <f t="shared" ca="1" si="652"/>
        <v>0.96250438400861926</v>
      </c>
      <c r="EV245" s="52">
        <f t="shared" ca="1" si="653"/>
        <v>0.8876688926269134</v>
      </c>
      <c r="EW245" s="52">
        <f t="shared" ca="1" si="654"/>
        <v>0.82230711033434845</v>
      </c>
      <c r="EX245" s="52">
        <f t="shared" ca="1" si="655"/>
        <v>0.76817236500328789</v>
      </c>
      <c r="EY245" s="52">
        <f t="shared" ca="1" si="656"/>
        <v>0.72812873139183565</v>
      </c>
      <c r="EZ245" s="52">
        <f t="shared" ca="1" si="657"/>
        <v>0.69600504308385447</v>
      </c>
      <c r="FA245" s="52">
        <f t="shared" ca="1" si="658"/>
        <v>0.67286593300848452</v>
      </c>
      <c r="FB245" s="52">
        <f t="shared" ca="1" si="659"/>
        <v>0.65594745711861324</v>
      </c>
      <c r="FC245" s="52">
        <f t="shared" ca="1" si="660"/>
        <v>0.644124922513714</v>
      </c>
      <c r="FD245" s="52">
        <f t="shared" ca="1" si="661"/>
        <v>0.6350307100090693</v>
      </c>
      <c r="FE245" s="52">
        <f t="shared" ca="1" si="662"/>
        <v>0.62869826754422165</v>
      </c>
      <c r="FF245" s="52">
        <f t="shared" ca="1" si="663"/>
        <v>0.62554657124871416</v>
      </c>
      <c r="FG245" s="52">
        <f t="shared" ca="1" si="664"/>
        <v>0.62684953749587669</v>
      </c>
      <c r="FH245" s="52">
        <f t="shared" ca="1" si="665"/>
        <v>0.6338165009588288</v>
      </c>
      <c r="FI245" s="52">
        <f t="shared" ca="1" si="666"/>
        <v>0.64309839760691612</v>
      </c>
      <c r="FK245" s="52">
        <f t="shared" ca="1" si="667"/>
        <v>0.96250438400861926</v>
      </c>
      <c r="FL245" s="59">
        <f t="shared" ca="1" si="668"/>
        <v>16</v>
      </c>
      <c r="FM245" s="59" t="str">
        <f t="shared" ca="1" si="669"/>
        <v>Slope</v>
      </c>
      <c r="FN245" s="52">
        <f t="shared" ca="1" si="670"/>
        <v>0.5</v>
      </c>
      <c r="FP245" s="52">
        <f t="shared" ca="1" si="671"/>
        <v>0.51694527053408645</v>
      </c>
      <c r="FQ245" s="52">
        <f t="shared" ca="1" si="672"/>
        <v>0.51075341245864747</v>
      </c>
      <c r="FR245" s="52">
        <f t="shared" ca="1" si="673"/>
        <v>0.4950421300723799</v>
      </c>
      <c r="FS245" s="52">
        <f t="shared" ca="1" si="674"/>
        <v>0.49250373491173771</v>
      </c>
      <c r="FT245" s="52">
        <f t="shared" ca="1" si="675"/>
        <v>0.48809171709266325</v>
      </c>
      <c r="FU245" s="52">
        <f t="shared" ca="1" si="676"/>
        <v>0.47820866359568925</v>
      </c>
      <c r="FV245" s="52">
        <f t="shared" ca="1" si="677"/>
        <v>0.46280821602709005</v>
      </c>
      <c r="FW245" s="52">
        <f t="shared" ca="1" si="678"/>
        <v>0.44449271506043297</v>
      </c>
      <c r="FX245" s="52">
        <f t="shared" ca="1" si="679"/>
        <v>0.42829165826372273</v>
      </c>
      <c r="FY245" s="52">
        <f t="shared" ca="1" si="680"/>
        <v>0.41804440635724716</v>
      </c>
      <c r="FZ245" s="52">
        <f t="shared" ca="1" si="681"/>
        <v>0.41675003044291459</v>
      </c>
      <c r="GA245" s="52">
        <f t="shared" ca="1" si="682"/>
        <v>0.42322764528125079</v>
      </c>
      <c r="GB245" s="52">
        <f t="shared" ca="1" si="683"/>
        <v>0.43681109053551015</v>
      </c>
      <c r="GC245" s="52">
        <f t="shared" ca="1" si="684"/>
        <v>0.45513069523722982</v>
      </c>
      <c r="GD245" s="52">
        <f t="shared" ca="1" si="685"/>
        <v>0.47643202811210095</v>
      </c>
      <c r="GE245" s="52">
        <f t="shared" ca="1" si="686"/>
        <v>0.49534549749323736</v>
      </c>
      <c r="GF245" s="52">
        <f t="shared" ca="1" si="687"/>
        <v>0.48750146133620642</v>
      </c>
      <c r="GG245" s="52">
        <f t="shared" ca="1" si="688"/>
        <v>0.45144518643119336</v>
      </c>
      <c r="GH245" s="52">
        <f t="shared" ca="1" si="689"/>
        <v>0.41854681455589388</v>
      </c>
      <c r="GI245" s="52">
        <f t="shared" ca="1" si="690"/>
        <v>0.38939078833442931</v>
      </c>
      <c r="GJ245" s="52">
        <f t="shared" ca="1" si="691"/>
        <v>0.3649317993528341</v>
      </c>
      <c r="GK245" s="52">
        <f t="shared" ca="1" si="692"/>
        <v>0.34311279213906259</v>
      </c>
      <c r="GL245" s="52">
        <f t="shared" ca="1" si="693"/>
        <v>0.3242886443361615</v>
      </c>
      <c r="GM245" s="52">
        <f t="shared" ca="1" si="694"/>
        <v>0.30753804126175999</v>
      </c>
      <c r="GN245" s="52">
        <f t="shared" ca="1" si="695"/>
        <v>0.2924860852823491</v>
      </c>
      <c r="GO245" s="52">
        <f t="shared" ca="1" si="696"/>
        <v>0.27834357000302307</v>
      </c>
      <c r="GP245" s="52">
        <f t="shared" ca="1" si="697"/>
        <v>0.26512164473696276</v>
      </c>
      <c r="GQ245" s="52">
        <f t="shared" ca="1" si="698"/>
        <v>0.25295996819401584</v>
      </c>
      <c r="GR245" s="52">
        <f t="shared" ca="1" si="699"/>
        <v>0.24228317916529221</v>
      </c>
      <c r="GS245" s="52">
        <f t="shared" ca="1" si="700"/>
        <v>0.23349438920849849</v>
      </c>
      <c r="GT245" s="52">
        <f t="shared" ca="1" si="701"/>
        <v>0.22547724364674979</v>
      </c>
      <c r="GV245" s="52">
        <f t="shared" ca="1" si="702"/>
        <v>0.51694527053408645</v>
      </c>
      <c r="GW245" s="59">
        <f t="shared" ca="1" si="703"/>
        <v>0</v>
      </c>
      <c r="GX245" s="52">
        <f t="shared" ca="1" si="704"/>
        <v>0.55083581160225947</v>
      </c>
      <c r="GY245" s="52" t="str">
        <f t="shared" ca="1" si="705"/>
        <v>Slope</v>
      </c>
      <c r="GZ245" s="52">
        <f t="shared" ca="1" si="706"/>
        <v>1</v>
      </c>
      <c r="HB245" s="58">
        <f t="shared" si="707"/>
        <v>3.8030019402503994E-2</v>
      </c>
      <c r="HC245" s="58"/>
      <c r="HE245" s="52">
        <f t="shared" si="708"/>
        <v>0.81175140395760526</v>
      </c>
      <c r="HF245" s="52">
        <f t="shared" si="709"/>
        <v>0</v>
      </c>
      <c r="HH245" s="52">
        <f t="shared" ca="1" si="710"/>
        <v>0.55083581160225947</v>
      </c>
      <c r="HI245" s="52" t="str">
        <f t="shared" ca="1" si="711"/>
        <v>Slope</v>
      </c>
      <c r="HJ245" s="59">
        <f t="shared" ca="1" si="712"/>
        <v>2</v>
      </c>
      <c r="HK245" s="52">
        <f t="shared" ca="1" si="713"/>
        <v>1</v>
      </c>
      <c r="HL245" s="52">
        <f t="shared" si="714"/>
        <v>0</v>
      </c>
      <c r="HM245" s="52">
        <f t="shared" si="715"/>
        <v>20</v>
      </c>
      <c r="HN245" s="52">
        <f t="shared" si="716"/>
        <v>-20</v>
      </c>
      <c r="HP245" s="52">
        <f t="shared" si="719"/>
        <v>3.4523010253900872E-6</v>
      </c>
      <c r="HR245" s="52">
        <f t="shared" si="717"/>
        <v>1.8154387219575623E-4</v>
      </c>
      <c r="HS245">
        <f t="shared" si="718"/>
        <v>2.5981993768618718E-3</v>
      </c>
    </row>
    <row r="246" spans="1:227" x14ac:dyDescent="0.2">
      <c r="A246" s="45">
        <v>208</v>
      </c>
      <c r="B246" s="35">
        <f t="shared" si="563"/>
        <v>2.3958333333333238E-2</v>
      </c>
      <c r="C246" s="28">
        <v>3.8030019402503998</v>
      </c>
      <c r="D246" s="95">
        <v>0</v>
      </c>
      <c r="E246" s="95">
        <v>999999</v>
      </c>
      <c r="F246" s="37">
        <f t="shared" si="551"/>
        <v>166666.5</v>
      </c>
      <c r="G246" s="38">
        <f t="shared" si="554"/>
        <v>0</v>
      </c>
      <c r="H246" s="102">
        <v>20</v>
      </c>
      <c r="I246" s="102">
        <v>2000</v>
      </c>
      <c r="J246" s="28">
        <v>8.9790821075439506</v>
      </c>
      <c r="K246" s="126">
        <f t="shared" si="555"/>
        <v>8.9790821075439509E-2</v>
      </c>
      <c r="L246" s="30">
        <f t="shared" si="552"/>
        <v>8.9790821075439509E-2</v>
      </c>
      <c r="M246" s="101">
        <f t="shared" si="553"/>
        <v>3.8030019402503998</v>
      </c>
      <c r="N246" s="103">
        <f t="shared" si="564"/>
        <v>2.5880400836467751E-3</v>
      </c>
      <c r="AD246" s="52">
        <f t="shared" ca="1" si="565"/>
        <v>0.94951733335963429</v>
      </c>
      <c r="AE246" s="52">
        <f t="shared" ca="1" si="565"/>
        <v>1</v>
      </c>
      <c r="AF246" s="52">
        <f t="shared" ca="1" si="565"/>
        <v>0.96779858957471498</v>
      </c>
      <c r="AG246" s="52">
        <f t="shared" ca="1" si="559"/>
        <v>0.88494284281764723</v>
      </c>
      <c r="AH246" s="52">
        <f t="shared" ca="1" si="559"/>
        <v>0.7785478882728063</v>
      </c>
      <c r="AI246" s="52">
        <f t="shared" ca="1" si="559"/>
        <v>0.68124000738946766</v>
      </c>
      <c r="AJ246" s="52">
        <f t="shared" ca="1" si="559"/>
        <v>0.61545008979863092</v>
      </c>
      <c r="AK246" s="52">
        <f t="shared" ca="1" si="560"/>
        <v>0.56938684979454401</v>
      </c>
      <c r="AL246" s="52">
        <f t="shared" ca="1" si="560"/>
        <v>0.53685200760312246</v>
      </c>
      <c r="AM246" s="52">
        <f t="shared" ca="1" si="560"/>
        <v>0.50868598203133109</v>
      </c>
      <c r="AN246" s="52">
        <f t="shared" ca="1" si="560"/>
        <v>0.4845560154204287</v>
      </c>
      <c r="AO246" s="52">
        <f t="shared" ca="1" si="561"/>
        <v>0.45715924816446529</v>
      </c>
      <c r="AP246" s="52">
        <f t="shared" ca="1" si="561"/>
        <v>0.41861474110579883</v>
      </c>
      <c r="AQ246" s="52">
        <f t="shared" ca="1" si="561"/>
        <v>0.34847737299234027</v>
      </c>
      <c r="AR246" s="52">
        <f t="shared" ca="1" si="561"/>
        <v>0.25693966279858782</v>
      </c>
      <c r="AS246" s="52">
        <f t="shared" ca="1" si="562"/>
        <v>0.12708332277001486</v>
      </c>
      <c r="AT246" s="52">
        <f t="shared" ca="1" si="562"/>
        <v>-1.9616847800889094E-2</v>
      </c>
      <c r="AU246" s="52">
        <f t="shared" ca="1" si="562"/>
        <v>-0.17121314943003124</v>
      </c>
      <c r="AV246" s="52">
        <f t="shared" ca="1" si="562"/>
        <v>-0.31159812849735197</v>
      </c>
      <c r="AW246" s="52">
        <f t="shared" ca="1" si="556"/>
        <v>-0.43133890937048364</v>
      </c>
      <c r="AX246" s="52">
        <f t="shared" ca="1" si="556"/>
        <v>-0.54414356677128362</v>
      </c>
      <c r="AY246" s="52">
        <f t="shared" ca="1" si="556"/>
        <v>-0.64362426216083024</v>
      </c>
      <c r="AZ246" s="52">
        <f t="shared" ca="1" si="556"/>
        <v>-0.73415993063844298</v>
      </c>
      <c r="BA246" s="52">
        <f t="shared" ca="1" si="557"/>
        <v>-0.81189365075181397</v>
      </c>
      <c r="BB246" s="52">
        <f t="shared" ca="1" si="557"/>
        <v>-0.86902483800725372</v>
      </c>
      <c r="BC246" s="52">
        <f t="shared" ca="1" si="557"/>
        <v>-0.90324769581438558</v>
      </c>
      <c r="BD246" s="52">
        <f t="shared" ca="1" si="557"/>
        <v>-0.91937382389567379</v>
      </c>
      <c r="BE246" s="52">
        <f t="shared" ca="1" si="558"/>
        <v>-0.91242516848332145</v>
      </c>
      <c r="BF246" s="52">
        <f t="shared" ca="1" si="558"/>
        <v>-0.88103101796553007</v>
      </c>
      <c r="BG246" s="52">
        <f t="shared" ca="1" si="558"/>
        <v>-0.83124331300163767</v>
      </c>
      <c r="BH246" s="52">
        <f t="shared" ca="1" si="558"/>
        <v>-0.73271832374549839</v>
      </c>
      <c r="BJ246" s="52">
        <f t="shared" si="566"/>
        <v>4.4895410537719753E-3</v>
      </c>
      <c r="BK246" s="52">
        <f t="shared" si="567"/>
        <v>-4.8177426332427628E-3</v>
      </c>
      <c r="BL246" s="52">
        <f t="shared" si="568"/>
        <v>-2.4088713166213813E-4</v>
      </c>
      <c r="BM246" s="52">
        <f t="shared" si="569"/>
        <v>-2.4088713166213813E-4</v>
      </c>
      <c r="BN246" s="52">
        <f t="shared" si="570"/>
        <v>0</v>
      </c>
      <c r="BO246" s="52">
        <f t="shared" si="571"/>
        <v>0</v>
      </c>
      <c r="BP246" s="52">
        <f t="shared" si="572"/>
        <v>2.6314099916910343E-3</v>
      </c>
      <c r="BQ246" s="52">
        <f t="shared" si="573"/>
        <v>0.05</v>
      </c>
      <c r="BS246" s="52">
        <f t="shared" ca="1" si="574"/>
        <v>-0.46797374949880682</v>
      </c>
      <c r="BT246" s="52">
        <f t="shared" ca="1" si="575"/>
        <v>-0.4817742633242762</v>
      </c>
      <c r="BU246" s="52">
        <f t="shared" ca="1" si="576"/>
        <v>-0.45605611547286962</v>
      </c>
      <c r="BV246" s="52">
        <f t="shared" ca="1" si="577"/>
        <v>-0.43595883559675963</v>
      </c>
      <c r="BW246" s="52">
        <f t="shared" ca="1" si="578"/>
        <v>-0.43227466275434823</v>
      </c>
      <c r="BX246" s="52">
        <f t="shared" ca="1" si="579"/>
        <v>-0.44514267212681252</v>
      </c>
      <c r="BY246" s="52">
        <f t="shared" ca="1" si="580"/>
        <v>-0.46675584169345047</v>
      </c>
      <c r="BZ246" s="52">
        <f t="shared" ca="1" si="581"/>
        <v>-0.48202567875024782</v>
      </c>
      <c r="CA246" s="52">
        <f t="shared" ca="1" si="582"/>
        <v>-0.47943410113634122</v>
      </c>
      <c r="CB246" s="52">
        <f t="shared" ca="1" si="583"/>
        <v>-0.44998389554600554</v>
      </c>
      <c r="CC246" s="52">
        <f t="shared" ca="1" si="584"/>
        <v>-0.39721771769766367</v>
      </c>
      <c r="CD246" s="52">
        <f t="shared" ca="1" si="585"/>
        <v>-0.32313404860155226</v>
      </c>
      <c r="CE246" s="52">
        <f t="shared" ca="1" si="586"/>
        <v>-0.23484190116305986</v>
      </c>
      <c r="CF246" s="52">
        <f t="shared" ca="1" si="587"/>
        <v>-0.13760456920511308</v>
      </c>
      <c r="CG246" s="52">
        <f t="shared" ca="1" si="588"/>
        <v>-4.7530827728370507E-2</v>
      </c>
      <c r="CH246" s="52">
        <f t="shared" ca="1" si="589"/>
        <v>3.7261629116631355E-2</v>
      </c>
      <c r="CI246" s="52">
        <f t="shared" ca="1" si="590"/>
        <v>0.11209712049833714</v>
      </c>
      <c r="CJ246" s="52">
        <f t="shared" ca="1" si="591"/>
        <v>0.17745890279090218</v>
      </c>
      <c r="CK246" s="52">
        <f t="shared" ca="1" si="592"/>
        <v>0.2315936481219627</v>
      </c>
      <c r="CL246" s="52">
        <f t="shared" ca="1" si="593"/>
        <v>0.27163728173341489</v>
      </c>
      <c r="CM246" s="52">
        <f t="shared" ca="1" si="594"/>
        <v>0.30376097004139618</v>
      </c>
      <c r="CN246" s="52">
        <f t="shared" ca="1" si="595"/>
        <v>0.32690008011676613</v>
      </c>
      <c r="CO246" s="52">
        <f t="shared" ca="1" si="596"/>
        <v>0.34381855600663735</v>
      </c>
      <c r="CP246" s="52">
        <f t="shared" ca="1" si="597"/>
        <v>0.35564109061153665</v>
      </c>
      <c r="CQ246" s="52">
        <f t="shared" ca="1" si="598"/>
        <v>0.36473530311618124</v>
      </c>
      <c r="CR246" s="52">
        <f t="shared" ca="1" si="599"/>
        <v>0.3710677455810289</v>
      </c>
      <c r="CS246" s="52">
        <f t="shared" ca="1" si="600"/>
        <v>0.37421944187653644</v>
      </c>
      <c r="CT246" s="52">
        <f t="shared" ca="1" si="601"/>
        <v>0.37291647562937397</v>
      </c>
      <c r="CU246" s="52">
        <f t="shared" ca="1" si="602"/>
        <v>0.3659495121664218</v>
      </c>
      <c r="CV246" s="52">
        <f t="shared" ca="1" si="603"/>
        <v>0.35666761551833448</v>
      </c>
      <c r="CW246" s="52">
        <f t="shared" ca="1" si="604"/>
        <v>0.32750033135826306</v>
      </c>
      <c r="CY246" s="51" t="str">
        <f t="shared" ca="1" si="605"/>
        <v>Slope</v>
      </c>
      <c r="CZ246" s="51" t="str">
        <f t="shared" ca="1" si="606"/>
        <v>Slope</v>
      </c>
      <c r="DA246" s="51" t="str">
        <f t="shared" ca="1" si="607"/>
        <v>Slope</v>
      </c>
      <c r="DB246" s="51" t="str">
        <f t="shared" ca="1" si="608"/>
        <v>Slope</v>
      </c>
      <c r="DC246" s="51" t="str">
        <f t="shared" ca="1" si="609"/>
        <v>Slope</v>
      </c>
      <c r="DD246" s="51" t="str">
        <f t="shared" ca="1" si="610"/>
        <v>Slope</v>
      </c>
      <c r="DE246" s="51" t="str">
        <f t="shared" ca="1" si="611"/>
        <v>Slope</v>
      </c>
      <c r="DF246" s="51" t="str">
        <f t="shared" ca="1" si="612"/>
        <v>Slope</v>
      </c>
      <c r="DG246" s="51" t="str">
        <f t="shared" ca="1" si="613"/>
        <v>Slope</v>
      </c>
      <c r="DH246" s="51" t="str">
        <f t="shared" ca="1" si="614"/>
        <v>Slope</v>
      </c>
      <c r="DI246" s="51" t="str">
        <f t="shared" ca="1" si="615"/>
        <v>Slope</v>
      </c>
      <c r="DJ246" s="51" t="str">
        <f t="shared" ca="1" si="616"/>
        <v>Slope</v>
      </c>
      <c r="DK246" s="51" t="str">
        <f t="shared" ca="1" si="617"/>
        <v>Slope</v>
      </c>
      <c r="DL246" s="51" t="str">
        <f t="shared" ca="1" si="618"/>
        <v>Slope</v>
      </c>
      <c r="DM246" s="51" t="str">
        <f t="shared" ca="1" si="619"/>
        <v>Slope</v>
      </c>
      <c r="DN246" s="51" t="str">
        <f t="shared" ca="1" si="620"/>
        <v>Slope</v>
      </c>
      <c r="DO246" s="51" t="str">
        <f t="shared" ca="1" si="621"/>
        <v>Slope</v>
      </c>
      <c r="DP246" s="51" t="str">
        <f t="shared" ca="1" si="622"/>
        <v>Slope</v>
      </c>
      <c r="DQ246" s="51" t="str">
        <f t="shared" ca="1" si="623"/>
        <v>Slope</v>
      </c>
      <c r="DR246" s="51" t="str">
        <f t="shared" ca="1" si="624"/>
        <v>Slope</v>
      </c>
      <c r="DS246" s="51" t="str">
        <f t="shared" ca="1" si="625"/>
        <v>Slope</v>
      </c>
      <c r="DT246" s="51" t="str">
        <f t="shared" ca="1" si="626"/>
        <v>Slope</v>
      </c>
      <c r="DU246" s="51" t="str">
        <f t="shared" ca="1" si="627"/>
        <v>Slope</v>
      </c>
      <c r="DV246" s="51" t="str">
        <f t="shared" ca="1" si="628"/>
        <v>Slope</v>
      </c>
      <c r="DW246" s="51" t="str">
        <f t="shared" ca="1" si="629"/>
        <v>Slope</v>
      </c>
      <c r="DX246" s="51" t="str">
        <f t="shared" ca="1" si="630"/>
        <v>Slope</v>
      </c>
      <c r="DY246" s="51" t="str">
        <f t="shared" ca="1" si="631"/>
        <v>Slope</v>
      </c>
      <c r="DZ246" s="51" t="str">
        <f t="shared" ca="1" si="632"/>
        <v>Slope</v>
      </c>
      <c r="EA246" s="51" t="str">
        <f t="shared" ca="1" si="633"/>
        <v>Slope</v>
      </c>
      <c r="EB246" s="51" t="str">
        <f t="shared" ca="1" si="634"/>
        <v>Slope</v>
      </c>
      <c r="EC246" s="51" t="str">
        <f t="shared" ca="1" si="635"/>
        <v>Slope</v>
      </c>
      <c r="EE246" s="52">
        <f t="shared" ca="1" si="636"/>
        <v>0.53226713763285538</v>
      </c>
      <c r="EF246" s="52">
        <f t="shared" ca="1" si="637"/>
        <v>0.51846662380738595</v>
      </c>
      <c r="EG246" s="52">
        <f t="shared" ca="1" si="638"/>
        <v>0.54418477165879253</v>
      </c>
      <c r="EH246" s="52">
        <f t="shared" ca="1" si="639"/>
        <v>0.56428205153490252</v>
      </c>
      <c r="EI246" s="52">
        <f t="shared" ca="1" si="640"/>
        <v>0.56796622437731392</v>
      </c>
      <c r="EJ246" s="52">
        <f t="shared" ca="1" si="641"/>
        <v>0.55509821500484957</v>
      </c>
      <c r="EK246" s="52">
        <f t="shared" ca="1" si="642"/>
        <v>0.53348504543821162</v>
      </c>
      <c r="EL246" s="52">
        <f t="shared" ca="1" si="643"/>
        <v>0.51821520838141433</v>
      </c>
      <c r="EM246" s="52">
        <f t="shared" ca="1" si="644"/>
        <v>0.52080678599532093</v>
      </c>
      <c r="EN246" s="52">
        <f t="shared" ca="1" si="645"/>
        <v>0.55025699158565655</v>
      </c>
      <c r="EO246" s="52">
        <f t="shared" ca="1" si="646"/>
        <v>0.60302316943399847</v>
      </c>
      <c r="EP246" s="52">
        <f t="shared" ca="1" si="647"/>
        <v>0.67710683853010989</v>
      </c>
      <c r="EQ246" s="52">
        <f t="shared" ca="1" si="648"/>
        <v>0.76539898596860234</v>
      </c>
      <c r="ER246" s="52">
        <f t="shared" ca="1" si="649"/>
        <v>0.86263631792654905</v>
      </c>
      <c r="ES246" s="52">
        <f t="shared" ca="1" si="650"/>
        <v>0.95271005940329168</v>
      </c>
      <c r="ET246" s="52">
        <f t="shared" ca="1" si="651"/>
        <v>0.96249748375170652</v>
      </c>
      <c r="EU246" s="52">
        <f t="shared" ca="1" si="652"/>
        <v>0.88766199237000076</v>
      </c>
      <c r="EV246" s="52">
        <f t="shared" ca="1" si="653"/>
        <v>0.8223002100774357</v>
      </c>
      <c r="EW246" s="52">
        <f t="shared" ca="1" si="654"/>
        <v>0.76816546474637515</v>
      </c>
      <c r="EX246" s="52">
        <f t="shared" ca="1" si="655"/>
        <v>0.7281218311349229</v>
      </c>
      <c r="EY246" s="52">
        <f t="shared" ca="1" si="656"/>
        <v>0.69599814282694172</v>
      </c>
      <c r="EZ246" s="52">
        <f t="shared" ca="1" si="657"/>
        <v>0.67285903275157177</v>
      </c>
      <c r="FA246" s="52">
        <f t="shared" ca="1" si="658"/>
        <v>0.6559405568617005</v>
      </c>
      <c r="FB246" s="52">
        <f t="shared" ca="1" si="659"/>
        <v>0.64411802225680126</v>
      </c>
      <c r="FC246" s="52">
        <f t="shared" ca="1" si="660"/>
        <v>0.63502380975215655</v>
      </c>
      <c r="FD246" s="52">
        <f t="shared" ca="1" si="661"/>
        <v>0.6286913672873089</v>
      </c>
      <c r="FE246" s="52">
        <f t="shared" ca="1" si="662"/>
        <v>0.62553967099180141</v>
      </c>
      <c r="FF246" s="52">
        <f t="shared" ca="1" si="663"/>
        <v>0.62684263723896394</v>
      </c>
      <c r="FG246" s="52">
        <f t="shared" ca="1" si="664"/>
        <v>0.63380960070191605</v>
      </c>
      <c r="FH246" s="52">
        <f t="shared" ca="1" si="665"/>
        <v>0.64309149735000337</v>
      </c>
      <c r="FI246" s="52">
        <f t="shared" ca="1" si="666"/>
        <v>0.67225878151007479</v>
      </c>
      <c r="FK246" s="52">
        <f t="shared" ca="1" si="667"/>
        <v>0.96249748375170652</v>
      </c>
      <c r="FL246" s="59">
        <f t="shared" ca="1" si="668"/>
        <v>15</v>
      </c>
      <c r="FM246" s="59" t="str">
        <f t="shared" ca="1" si="669"/>
        <v>Slope</v>
      </c>
      <c r="FN246" s="52">
        <f t="shared" ca="1" si="670"/>
        <v>0.53333333333333333</v>
      </c>
      <c r="FP246" s="52">
        <f t="shared" ca="1" si="671"/>
        <v>0.51075571254428509</v>
      </c>
      <c r="FQ246" s="52">
        <f t="shared" ca="1" si="672"/>
        <v>0.50615554126912865</v>
      </c>
      <c r="FR246" s="52">
        <f t="shared" ca="1" si="673"/>
        <v>0.5036171461084864</v>
      </c>
      <c r="FS246" s="52">
        <f t="shared" ca="1" si="674"/>
        <v>0.49920512828941194</v>
      </c>
      <c r="FT246" s="52">
        <f t="shared" ca="1" si="675"/>
        <v>0.48932207479243794</v>
      </c>
      <c r="FU246" s="52">
        <f t="shared" ca="1" si="676"/>
        <v>0.47392162722383868</v>
      </c>
      <c r="FV246" s="52">
        <f t="shared" ca="1" si="677"/>
        <v>0.45560612625718167</v>
      </c>
      <c r="FW246" s="52">
        <f t="shared" ca="1" si="678"/>
        <v>0.43940506946047142</v>
      </c>
      <c r="FX246" s="52">
        <f t="shared" ca="1" si="679"/>
        <v>0.42915781755399585</v>
      </c>
      <c r="FY246" s="52">
        <f t="shared" ca="1" si="680"/>
        <v>0.42786344163966328</v>
      </c>
      <c r="FZ246" s="52">
        <f t="shared" ca="1" si="681"/>
        <v>0.43434105647799948</v>
      </c>
      <c r="GA246" s="52">
        <f t="shared" ca="1" si="682"/>
        <v>0.44792450173225884</v>
      </c>
      <c r="GB246" s="52">
        <f t="shared" ca="1" si="683"/>
        <v>0.46624410643397851</v>
      </c>
      <c r="GC246" s="52">
        <f t="shared" ca="1" si="684"/>
        <v>0.48754543930884964</v>
      </c>
      <c r="GD246" s="52">
        <f t="shared" ca="1" si="685"/>
        <v>0.50645890868998611</v>
      </c>
      <c r="GE246" s="52">
        <f t="shared" ca="1" si="686"/>
        <v>0.49861027236167993</v>
      </c>
      <c r="GF246" s="52">
        <f t="shared" ca="1" si="687"/>
        <v>0.46255399745666692</v>
      </c>
      <c r="GG246" s="52">
        <f t="shared" ca="1" si="688"/>
        <v>0.42965562558136744</v>
      </c>
      <c r="GH246" s="52">
        <f t="shared" ca="1" si="689"/>
        <v>0.40049959935990281</v>
      </c>
      <c r="GI246" s="52">
        <f t="shared" ca="1" si="690"/>
        <v>0.3760406103783076</v>
      </c>
      <c r="GJ246" s="52">
        <f t="shared" ca="1" si="691"/>
        <v>0.3542216031645361</v>
      </c>
      <c r="GK246" s="52">
        <f t="shared" ca="1" si="692"/>
        <v>0.33539745536163501</v>
      </c>
      <c r="GL246" s="52">
        <f t="shared" ca="1" si="693"/>
        <v>0.3186468522872335</v>
      </c>
      <c r="GM246" s="52">
        <f t="shared" ca="1" si="694"/>
        <v>0.30359489630782266</v>
      </c>
      <c r="GN246" s="52">
        <f t="shared" ca="1" si="695"/>
        <v>0.28945238102849657</v>
      </c>
      <c r="GO246" s="52">
        <f t="shared" ca="1" si="696"/>
        <v>0.27623045576243627</v>
      </c>
      <c r="GP246" s="52">
        <f t="shared" ca="1" si="697"/>
        <v>0.26406877921948935</v>
      </c>
      <c r="GQ246" s="52">
        <f t="shared" ca="1" si="698"/>
        <v>0.25339199019076575</v>
      </c>
      <c r="GR246" s="52">
        <f t="shared" ca="1" si="699"/>
        <v>0.244603200233972</v>
      </c>
      <c r="GS246" s="52">
        <f t="shared" ca="1" si="700"/>
        <v>0.23658605467222335</v>
      </c>
      <c r="GT246" s="52">
        <f t="shared" ca="1" si="701"/>
        <v>0.23519737161446935</v>
      </c>
      <c r="GV246" s="52">
        <f t="shared" ca="1" si="702"/>
        <v>0.51075571254428509</v>
      </c>
      <c r="GW246" s="59">
        <f t="shared" ca="1" si="703"/>
        <v>0</v>
      </c>
      <c r="GX246" s="52">
        <f t="shared" ca="1" si="704"/>
        <v>0.53226713763285538</v>
      </c>
      <c r="GY246" s="52" t="str">
        <f t="shared" ca="1" si="705"/>
        <v>Slope</v>
      </c>
      <c r="GZ246" s="52">
        <f t="shared" ca="1" si="706"/>
        <v>1</v>
      </c>
      <c r="HB246" s="58">
        <f t="shared" si="707"/>
        <v>8.9790821075439509E-2</v>
      </c>
      <c r="HC246" s="58"/>
      <c r="HE246" s="52">
        <f t="shared" si="708"/>
        <v>0.55553543567657448</v>
      </c>
      <c r="HF246" s="52">
        <f t="shared" si="709"/>
        <v>0</v>
      </c>
      <c r="HH246" s="52">
        <f t="shared" ca="1" si="710"/>
        <v>0.53226713763285538</v>
      </c>
      <c r="HI246" s="52" t="str">
        <f t="shared" ca="1" si="711"/>
        <v>Slope</v>
      </c>
      <c r="HJ246" s="59">
        <f t="shared" ca="1" si="712"/>
        <v>2</v>
      </c>
      <c r="HK246" s="52">
        <f t="shared" ca="1" si="713"/>
        <v>1</v>
      </c>
      <c r="HL246" s="52">
        <f t="shared" si="714"/>
        <v>0</v>
      </c>
      <c r="HM246" s="52">
        <f t="shared" si="715"/>
        <v>20</v>
      </c>
      <c r="HN246" s="52">
        <f t="shared" si="716"/>
        <v>-20</v>
      </c>
      <c r="HP246" s="52">
        <f t="shared" si="719"/>
        <v>2.5880400836467751E-3</v>
      </c>
      <c r="HR246" s="52">
        <f t="shared" si="717"/>
        <v>1.7901120454777363E-4</v>
      </c>
      <c r="HS246">
        <f t="shared" si="718"/>
        <v>2.6314099916910343E-3</v>
      </c>
    </row>
    <row r="247" spans="1:227" x14ac:dyDescent="0.2">
      <c r="A247" s="45">
        <v>209</v>
      </c>
      <c r="B247" s="35">
        <f t="shared" si="563"/>
        <v>2.4074074074073977E-2</v>
      </c>
      <c r="C247" s="28">
        <v>8.9790821075439506</v>
      </c>
      <c r="D247" s="95">
        <v>0</v>
      </c>
      <c r="E247" s="95">
        <v>999999</v>
      </c>
      <c r="F247" s="37">
        <f t="shared" si="551"/>
        <v>166666.5</v>
      </c>
      <c r="G247" s="38">
        <f t="shared" si="554"/>
        <v>0</v>
      </c>
      <c r="H247" s="102">
        <v>20</v>
      </c>
      <c r="I247" s="102">
        <v>2000</v>
      </c>
      <c r="J247" s="28">
        <v>7.3666447401046797</v>
      </c>
      <c r="K247" s="126">
        <f t="shared" si="555"/>
        <v>7.3666447401046789E-2</v>
      </c>
      <c r="L247" s="30">
        <f t="shared" si="552"/>
        <v>7.3666447401046789E-2</v>
      </c>
      <c r="M247" s="101">
        <f t="shared" si="553"/>
        <v>8.9790821075439506</v>
      </c>
      <c r="N247" s="103">
        <f t="shared" si="564"/>
        <v>8.062186837196352E-4</v>
      </c>
      <c r="AD247" s="52">
        <f t="shared" ca="1" si="565"/>
        <v>0.96779858957471498</v>
      </c>
      <c r="AE247" s="52">
        <f t="shared" ca="1" si="565"/>
        <v>1</v>
      </c>
      <c r="AF247" s="52">
        <f t="shared" ca="1" si="565"/>
        <v>0.9662065687921314</v>
      </c>
      <c r="AG247" s="52">
        <f t="shared" ca="1" si="559"/>
        <v>0.88402068098781539</v>
      </c>
      <c r="AH247" s="52">
        <f t="shared" ca="1" si="559"/>
        <v>0.78629830569972692</v>
      </c>
      <c r="AI247" s="52">
        <f t="shared" ca="1" si="559"/>
        <v>0.70269982684557841</v>
      </c>
      <c r="AJ247" s="52">
        <f t="shared" ca="1" si="559"/>
        <v>0.62943921027645822</v>
      </c>
      <c r="AK247" s="52">
        <f t="shared" ca="1" si="560"/>
        <v>0.56467740249941323</v>
      </c>
      <c r="AL247" s="52">
        <f t="shared" ca="1" si="560"/>
        <v>0.50291219852412772</v>
      </c>
      <c r="AM247" s="52">
        <f t="shared" ca="1" si="560"/>
        <v>0.44742494649556364</v>
      </c>
      <c r="AN247" s="52">
        <f t="shared" ca="1" si="560"/>
        <v>0.39268184927967714</v>
      </c>
      <c r="AO247" s="52">
        <f t="shared" ca="1" si="561"/>
        <v>0.33052794847239886</v>
      </c>
      <c r="AP247" s="52">
        <f t="shared" ca="1" si="561"/>
        <v>0.24734087474027955</v>
      </c>
      <c r="AQ247" s="52">
        <f t="shared" ca="1" si="561"/>
        <v>0.1519578490761565</v>
      </c>
      <c r="AR247" s="52">
        <f t="shared" ca="1" si="561"/>
        <v>4.0631864489870079E-2</v>
      </c>
      <c r="AS247" s="52">
        <f t="shared" ca="1" si="562"/>
        <v>-6.4841887829605024E-2</v>
      </c>
      <c r="AT247" s="52">
        <f t="shared" ca="1" si="562"/>
        <v>-0.16771530356670394</v>
      </c>
      <c r="AU247" s="52">
        <f t="shared" ca="1" si="562"/>
        <v>-0.27110786458728264</v>
      </c>
      <c r="AV247" s="52">
        <f t="shared" ca="1" si="562"/>
        <v>-0.36278384227347743</v>
      </c>
      <c r="AW247" s="52">
        <f t="shared" ca="1" si="556"/>
        <v>-0.45972652518061669</v>
      </c>
      <c r="AX247" s="52">
        <f t="shared" ca="1" si="556"/>
        <v>-0.55383676593753073</v>
      </c>
      <c r="AY247" s="52">
        <f t="shared" ca="1" si="556"/>
        <v>-0.64855719921015875</v>
      </c>
      <c r="AZ247" s="52">
        <f t="shared" ca="1" si="556"/>
        <v>-0.74170411789979784</v>
      </c>
      <c r="BA247" s="52">
        <f t="shared" ca="1" si="557"/>
        <v>-0.82040010870827806</v>
      </c>
      <c r="BB247" s="52">
        <f t="shared" ca="1" si="557"/>
        <v>-0.87900774039165452</v>
      </c>
      <c r="BC247" s="52">
        <f t="shared" ca="1" si="557"/>
        <v>-0.9174300150652297</v>
      </c>
      <c r="BD247" s="52">
        <f t="shared" ca="1" si="557"/>
        <v>-0.93426812968883677</v>
      </c>
      <c r="BE247" s="52">
        <f t="shared" ca="1" si="558"/>
        <v>-0.9238718000934798</v>
      </c>
      <c r="BF247" s="52">
        <f t="shared" ca="1" si="558"/>
        <v>-0.89340259375659437</v>
      </c>
      <c r="BG247" s="52">
        <f t="shared" ca="1" si="558"/>
        <v>-0.80898460797315253</v>
      </c>
      <c r="BH247" s="52">
        <f t="shared" ca="1" si="558"/>
        <v>-0.66939856391182018</v>
      </c>
      <c r="BJ247" s="52">
        <f t="shared" si="566"/>
        <v>3.6833223700523401E-3</v>
      </c>
      <c r="BK247" s="52">
        <f t="shared" si="567"/>
        <v>-4.5605611547286963E-3</v>
      </c>
      <c r="BL247" s="52">
        <f t="shared" si="568"/>
        <v>-2.2802805773643482E-4</v>
      </c>
      <c r="BM247" s="52">
        <f t="shared" si="569"/>
        <v>-2.2802805773643482E-4</v>
      </c>
      <c r="BN247" s="52">
        <f t="shared" si="570"/>
        <v>0</v>
      </c>
      <c r="BO247" s="52">
        <f t="shared" si="571"/>
        <v>0</v>
      </c>
      <c r="BP247" s="52">
        <f t="shared" si="572"/>
        <v>2.5369884960621714E-3</v>
      </c>
      <c r="BQ247" s="52">
        <f t="shared" si="573"/>
        <v>0.05</v>
      </c>
      <c r="BS247" s="52">
        <f t="shared" ca="1" si="574"/>
        <v>-0.4817742633242762</v>
      </c>
      <c r="BT247" s="52">
        <f t="shared" ca="1" si="575"/>
        <v>-0.45605611547286962</v>
      </c>
      <c r="BU247" s="52">
        <f t="shared" ca="1" si="576"/>
        <v>-0.43595883559675963</v>
      </c>
      <c r="BV247" s="52">
        <f t="shared" ca="1" si="577"/>
        <v>-0.43227466275434823</v>
      </c>
      <c r="BW247" s="52">
        <f t="shared" ca="1" si="578"/>
        <v>-0.44514267212681252</v>
      </c>
      <c r="BX247" s="52">
        <f t="shared" ca="1" si="579"/>
        <v>-0.46675584169345047</v>
      </c>
      <c r="BY247" s="52">
        <f t="shared" ca="1" si="580"/>
        <v>-0.48202567875024782</v>
      </c>
      <c r="BZ247" s="52">
        <f t="shared" ca="1" si="581"/>
        <v>-0.47943410113634122</v>
      </c>
      <c r="CA247" s="52">
        <f t="shared" ca="1" si="582"/>
        <v>-0.44998389554600554</v>
      </c>
      <c r="CB247" s="52">
        <f t="shared" ca="1" si="583"/>
        <v>-0.39721771769766367</v>
      </c>
      <c r="CC247" s="52">
        <f t="shared" ca="1" si="584"/>
        <v>-0.32313404860155226</v>
      </c>
      <c r="CD247" s="52">
        <f t="shared" ca="1" si="585"/>
        <v>-0.23484190116305986</v>
      </c>
      <c r="CE247" s="52">
        <f t="shared" ca="1" si="586"/>
        <v>-0.13760456920511308</v>
      </c>
      <c r="CF247" s="52">
        <f t="shared" ca="1" si="587"/>
        <v>-4.7530827728370507E-2</v>
      </c>
      <c r="CG247" s="52">
        <f t="shared" ca="1" si="588"/>
        <v>3.7261629116631355E-2</v>
      </c>
      <c r="CH247" s="52">
        <f t="shared" ca="1" si="589"/>
        <v>0.11209712049833714</v>
      </c>
      <c r="CI247" s="52">
        <f t="shared" ca="1" si="590"/>
        <v>0.17745890279090218</v>
      </c>
      <c r="CJ247" s="52">
        <f t="shared" ca="1" si="591"/>
        <v>0.2315936481219627</v>
      </c>
      <c r="CK247" s="52">
        <f t="shared" ca="1" si="592"/>
        <v>0.27163728173341489</v>
      </c>
      <c r="CL247" s="52">
        <f t="shared" ca="1" si="593"/>
        <v>0.30376097004139618</v>
      </c>
      <c r="CM247" s="52">
        <f t="shared" ca="1" si="594"/>
        <v>0.32690008011676613</v>
      </c>
      <c r="CN247" s="52">
        <f t="shared" ca="1" si="595"/>
        <v>0.34381855600663735</v>
      </c>
      <c r="CO247" s="52">
        <f t="shared" ca="1" si="596"/>
        <v>0.35564109061153665</v>
      </c>
      <c r="CP247" s="52">
        <f t="shared" ca="1" si="597"/>
        <v>0.36473530311618124</v>
      </c>
      <c r="CQ247" s="52">
        <f t="shared" ca="1" si="598"/>
        <v>0.3710677455810289</v>
      </c>
      <c r="CR247" s="52">
        <f t="shared" ca="1" si="599"/>
        <v>0.37421944187653644</v>
      </c>
      <c r="CS247" s="52">
        <f t="shared" ca="1" si="600"/>
        <v>0.37291647562937397</v>
      </c>
      <c r="CT247" s="52">
        <f t="shared" ca="1" si="601"/>
        <v>0.3659495121664218</v>
      </c>
      <c r="CU247" s="52">
        <f t="shared" ca="1" si="602"/>
        <v>0.35666761551833448</v>
      </c>
      <c r="CV247" s="52">
        <f t="shared" ca="1" si="603"/>
        <v>0.32750033135826306</v>
      </c>
      <c r="CW247" s="52">
        <f t="shared" ca="1" si="604"/>
        <v>0.27768372858483947</v>
      </c>
      <c r="CY247" s="51" t="str">
        <f t="shared" ca="1" si="605"/>
        <v>Slope</v>
      </c>
      <c r="CZ247" s="51" t="str">
        <f t="shared" ca="1" si="606"/>
        <v>Slope</v>
      </c>
      <c r="DA247" s="51" t="str">
        <f t="shared" ca="1" si="607"/>
        <v>Slope</v>
      </c>
      <c r="DB247" s="51" t="str">
        <f t="shared" ca="1" si="608"/>
        <v>Slope</v>
      </c>
      <c r="DC247" s="51" t="str">
        <f t="shared" ca="1" si="609"/>
        <v>Slope</v>
      </c>
      <c r="DD247" s="51" t="str">
        <f t="shared" ca="1" si="610"/>
        <v>Slope</v>
      </c>
      <c r="DE247" s="51" t="str">
        <f t="shared" ca="1" si="611"/>
        <v>Slope</v>
      </c>
      <c r="DF247" s="51" t="str">
        <f t="shared" ca="1" si="612"/>
        <v>Slope</v>
      </c>
      <c r="DG247" s="51" t="str">
        <f t="shared" ca="1" si="613"/>
        <v>Slope</v>
      </c>
      <c r="DH247" s="51" t="str">
        <f t="shared" ca="1" si="614"/>
        <v>Slope</v>
      </c>
      <c r="DI247" s="51" t="str">
        <f t="shared" ca="1" si="615"/>
        <v>Slope</v>
      </c>
      <c r="DJ247" s="51" t="str">
        <f t="shared" ca="1" si="616"/>
        <v>Slope</v>
      </c>
      <c r="DK247" s="51" t="str">
        <f t="shared" ca="1" si="617"/>
        <v>Slope</v>
      </c>
      <c r="DL247" s="51" t="str">
        <f t="shared" ca="1" si="618"/>
        <v>Slope</v>
      </c>
      <c r="DM247" s="51" t="str">
        <f t="shared" ca="1" si="619"/>
        <v>Slope</v>
      </c>
      <c r="DN247" s="51" t="str">
        <f t="shared" ca="1" si="620"/>
        <v>Slope</v>
      </c>
      <c r="DO247" s="51" t="str">
        <f t="shared" ca="1" si="621"/>
        <v>Slope</v>
      </c>
      <c r="DP247" s="51" t="str">
        <f t="shared" ca="1" si="622"/>
        <v>Slope</v>
      </c>
      <c r="DQ247" s="51" t="str">
        <f t="shared" ca="1" si="623"/>
        <v>Slope</v>
      </c>
      <c r="DR247" s="51" t="str">
        <f t="shared" ca="1" si="624"/>
        <v>Slope</v>
      </c>
      <c r="DS247" s="51" t="str">
        <f t="shared" ca="1" si="625"/>
        <v>Slope</v>
      </c>
      <c r="DT247" s="51" t="str">
        <f t="shared" ca="1" si="626"/>
        <v>Slope</v>
      </c>
      <c r="DU247" s="51" t="str">
        <f t="shared" ca="1" si="627"/>
        <v>Slope</v>
      </c>
      <c r="DV247" s="51" t="str">
        <f t="shared" ca="1" si="628"/>
        <v>Slope</v>
      </c>
      <c r="DW247" s="51" t="str">
        <f t="shared" ca="1" si="629"/>
        <v>Slope</v>
      </c>
      <c r="DX247" s="51" t="str">
        <f t="shared" ca="1" si="630"/>
        <v>Slope</v>
      </c>
      <c r="DY247" s="51" t="str">
        <f t="shared" ca="1" si="631"/>
        <v>Slope</v>
      </c>
      <c r="DZ247" s="51" t="str">
        <f t="shared" ca="1" si="632"/>
        <v>Slope</v>
      </c>
      <c r="EA247" s="51" t="str">
        <f t="shared" ca="1" si="633"/>
        <v>Slope</v>
      </c>
      <c r="EB247" s="51" t="str">
        <f t="shared" ca="1" si="634"/>
        <v>Slope</v>
      </c>
      <c r="EC247" s="51" t="str">
        <f t="shared" ca="1" si="635"/>
        <v>Slope</v>
      </c>
      <c r="EE247" s="52">
        <f t="shared" ca="1" si="636"/>
        <v>0.51845376473346017</v>
      </c>
      <c r="EF247" s="52">
        <f t="shared" ca="1" si="637"/>
        <v>0.54417191258486675</v>
      </c>
      <c r="EG247" s="52">
        <f t="shared" ca="1" si="638"/>
        <v>0.56426919246097684</v>
      </c>
      <c r="EH247" s="52">
        <f t="shared" ca="1" si="639"/>
        <v>0.56795336530338814</v>
      </c>
      <c r="EI247" s="52">
        <f t="shared" ca="1" si="640"/>
        <v>0.5550853559309239</v>
      </c>
      <c r="EJ247" s="52">
        <f t="shared" ca="1" si="641"/>
        <v>0.53347218636428595</v>
      </c>
      <c r="EK247" s="52">
        <f t="shared" ca="1" si="642"/>
        <v>0.51820234930748854</v>
      </c>
      <c r="EL247" s="52">
        <f t="shared" ca="1" si="643"/>
        <v>0.52079392692139526</v>
      </c>
      <c r="EM247" s="52">
        <f t="shared" ca="1" si="644"/>
        <v>0.55024413251173088</v>
      </c>
      <c r="EN247" s="52">
        <f t="shared" ca="1" si="645"/>
        <v>0.6030103103600728</v>
      </c>
      <c r="EO247" s="52">
        <f t="shared" ca="1" si="646"/>
        <v>0.6770939794561841</v>
      </c>
      <c r="EP247" s="52">
        <f t="shared" ca="1" si="647"/>
        <v>0.76538612689467656</v>
      </c>
      <c r="EQ247" s="52">
        <f t="shared" ca="1" si="648"/>
        <v>0.86262345885262337</v>
      </c>
      <c r="ER247" s="52">
        <f t="shared" ca="1" si="649"/>
        <v>0.95269720032936589</v>
      </c>
      <c r="ES247" s="52">
        <f t="shared" ca="1" si="650"/>
        <v>0.96251034282563219</v>
      </c>
      <c r="ET247" s="52">
        <f t="shared" ca="1" si="651"/>
        <v>0.88767485144392644</v>
      </c>
      <c r="EU247" s="52">
        <f t="shared" ca="1" si="652"/>
        <v>0.82231306915136138</v>
      </c>
      <c r="EV247" s="52">
        <f t="shared" ca="1" si="653"/>
        <v>0.76817832382030082</v>
      </c>
      <c r="EW247" s="52">
        <f t="shared" ca="1" si="654"/>
        <v>0.72813469020884869</v>
      </c>
      <c r="EX247" s="52">
        <f t="shared" ca="1" si="655"/>
        <v>0.6960110019008674</v>
      </c>
      <c r="EY247" s="52">
        <f t="shared" ca="1" si="656"/>
        <v>0.67287189182549745</v>
      </c>
      <c r="EZ247" s="52">
        <f t="shared" ca="1" si="657"/>
        <v>0.65595341593562617</v>
      </c>
      <c r="FA247" s="52">
        <f t="shared" ca="1" si="658"/>
        <v>0.64413088133072693</v>
      </c>
      <c r="FB247" s="52">
        <f t="shared" ca="1" si="659"/>
        <v>0.63503666882608234</v>
      </c>
      <c r="FC247" s="52">
        <f t="shared" ca="1" si="660"/>
        <v>0.62870422636123469</v>
      </c>
      <c r="FD247" s="52">
        <f t="shared" ca="1" si="661"/>
        <v>0.6255525300657272</v>
      </c>
      <c r="FE247" s="52">
        <f t="shared" ca="1" si="662"/>
        <v>0.62685549631288962</v>
      </c>
      <c r="FF247" s="52">
        <f t="shared" ca="1" si="663"/>
        <v>0.63382245977584173</v>
      </c>
      <c r="FG247" s="52">
        <f t="shared" ca="1" si="664"/>
        <v>0.64310435642392916</v>
      </c>
      <c r="FH247" s="52">
        <f t="shared" ca="1" si="665"/>
        <v>0.67227164058400057</v>
      </c>
      <c r="FI247" s="52">
        <f t="shared" ca="1" si="666"/>
        <v>0.72208824335742405</v>
      </c>
      <c r="FK247" s="52">
        <f t="shared" ca="1" si="667"/>
        <v>0.96251034282563219</v>
      </c>
      <c r="FL247" s="59">
        <f t="shared" ca="1" si="668"/>
        <v>14</v>
      </c>
      <c r="FM247" s="59" t="str">
        <f t="shared" ca="1" si="669"/>
        <v>Slope</v>
      </c>
      <c r="FN247" s="52">
        <f t="shared" ca="1" si="670"/>
        <v>0.56666666666666665</v>
      </c>
      <c r="FP247" s="52">
        <f t="shared" ca="1" si="671"/>
        <v>0.50615125491115331</v>
      </c>
      <c r="FQ247" s="52">
        <f t="shared" ca="1" si="672"/>
        <v>0.51472397086162225</v>
      </c>
      <c r="FR247" s="52">
        <f t="shared" ca="1" si="673"/>
        <v>0.51031195304254773</v>
      </c>
      <c r="FS247" s="52">
        <f t="shared" ca="1" si="674"/>
        <v>0.50042889954557379</v>
      </c>
      <c r="FT247" s="52">
        <f t="shared" ca="1" si="675"/>
        <v>0.48502845197697464</v>
      </c>
      <c r="FU247" s="52">
        <f t="shared" ca="1" si="676"/>
        <v>0.46671295101031751</v>
      </c>
      <c r="FV247" s="52">
        <f t="shared" ca="1" si="677"/>
        <v>0.45051189421360727</v>
      </c>
      <c r="FW247" s="52">
        <f t="shared" ca="1" si="678"/>
        <v>0.44026464230713175</v>
      </c>
      <c r="FX247" s="52">
        <f t="shared" ca="1" si="679"/>
        <v>0.43897026639279912</v>
      </c>
      <c r="FY247" s="52">
        <f t="shared" ca="1" si="680"/>
        <v>0.44544788123113538</v>
      </c>
      <c r="FZ247" s="52">
        <f t="shared" ca="1" si="681"/>
        <v>0.45903132648539469</v>
      </c>
      <c r="GA247" s="52">
        <f t="shared" ca="1" si="682"/>
        <v>0.47735093118711436</v>
      </c>
      <c r="GB247" s="52">
        <f t="shared" ca="1" si="683"/>
        <v>0.49865226406198554</v>
      </c>
      <c r="GC247" s="52">
        <f t="shared" ca="1" si="684"/>
        <v>0.51756573344312196</v>
      </c>
      <c r="GD247" s="52">
        <f t="shared" ca="1" si="685"/>
        <v>0.50972566983076628</v>
      </c>
      <c r="GE247" s="52">
        <f t="shared" ca="1" si="686"/>
        <v>0.47366939492575322</v>
      </c>
      <c r="GF247" s="52">
        <f t="shared" ca="1" si="687"/>
        <v>0.44077102305045379</v>
      </c>
      <c r="GG247" s="52">
        <f t="shared" ca="1" si="688"/>
        <v>0.41161499682898917</v>
      </c>
      <c r="GH247" s="52">
        <f t="shared" ca="1" si="689"/>
        <v>0.38715600784739401</v>
      </c>
      <c r="GI247" s="52">
        <f t="shared" ca="1" si="690"/>
        <v>0.36533700063362246</v>
      </c>
      <c r="GJ247" s="52">
        <f t="shared" ca="1" si="691"/>
        <v>0.34651285283072136</v>
      </c>
      <c r="GK247" s="52">
        <f t="shared" ca="1" si="692"/>
        <v>0.32976224975631985</v>
      </c>
      <c r="GL247" s="52">
        <f t="shared" ca="1" si="693"/>
        <v>0.31471029377690896</v>
      </c>
      <c r="GM247" s="52">
        <f t="shared" ca="1" si="694"/>
        <v>0.30056777849758298</v>
      </c>
      <c r="GN247" s="52">
        <f t="shared" ca="1" si="695"/>
        <v>0.28734585323152262</v>
      </c>
      <c r="GO247" s="52">
        <f t="shared" ca="1" si="696"/>
        <v>0.2751841766885757</v>
      </c>
      <c r="GP247" s="52">
        <f t="shared" ca="1" si="697"/>
        <v>0.26450738765985204</v>
      </c>
      <c r="GQ247" s="52">
        <f t="shared" ca="1" si="698"/>
        <v>0.25571859770305833</v>
      </c>
      <c r="GR247" s="52">
        <f t="shared" ca="1" si="699"/>
        <v>0.2477014521413097</v>
      </c>
      <c r="GS247" s="52">
        <f t="shared" ca="1" si="700"/>
        <v>0.24631276908355573</v>
      </c>
      <c r="GT247" s="52">
        <f t="shared" ca="1" si="701"/>
        <v>0.25180719223025244</v>
      </c>
      <c r="GV247" s="52">
        <f t="shared" ca="1" si="702"/>
        <v>0.51756573344312196</v>
      </c>
      <c r="GW247" s="59">
        <f t="shared" ca="1" si="703"/>
        <v>13</v>
      </c>
      <c r="GX247" s="52">
        <f t="shared" ca="1" si="704"/>
        <v>0.95269720032936589</v>
      </c>
      <c r="GY247" s="52" t="str">
        <f t="shared" ca="1" si="705"/>
        <v>Slope</v>
      </c>
      <c r="GZ247" s="52">
        <f t="shared" ca="1" si="706"/>
        <v>0.6</v>
      </c>
      <c r="HB247" s="58">
        <f t="shared" si="707"/>
        <v>7.3666447401046789E-2</v>
      </c>
      <c r="HC247" s="58"/>
      <c r="HE247" s="52">
        <f t="shared" si="708"/>
        <v>0.63535108536481832</v>
      </c>
      <c r="HF247" s="52">
        <f t="shared" si="709"/>
        <v>0</v>
      </c>
      <c r="HH247" s="52">
        <f t="shared" ca="1" si="710"/>
        <v>0.95269720032936589</v>
      </c>
      <c r="HI247" s="52" t="str">
        <f t="shared" ca="1" si="711"/>
        <v>Slope</v>
      </c>
      <c r="HJ247" s="59">
        <f t="shared" ca="1" si="712"/>
        <v>2</v>
      </c>
      <c r="HK247" s="52">
        <f t="shared" ca="1" si="713"/>
        <v>0.6</v>
      </c>
      <c r="HL247" s="52">
        <f t="shared" si="714"/>
        <v>0</v>
      </c>
      <c r="HM247" s="52">
        <f t="shared" si="715"/>
        <v>20</v>
      </c>
      <c r="HN247" s="52">
        <f t="shared" si="716"/>
        <v>-20</v>
      </c>
      <c r="HP247" s="52">
        <f t="shared" si="719"/>
        <v>8.062186837196352E-4</v>
      </c>
      <c r="HR247" s="52">
        <f t="shared" si="717"/>
        <v>1.7460421300934828E-4</v>
      </c>
      <c r="HS247">
        <f t="shared" si="718"/>
        <v>2.5369884960621714E-3</v>
      </c>
    </row>
    <row r="248" spans="1:227" x14ac:dyDescent="0.2">
      <c r="A248" s="45">
        <v>210</v>
      </c>
      <c r="B248" s="35">
        <f t="shared" si="563"/>
        <v>2.4189814814814716E-2</v>
      </c>
      <c r="C248" s="28">
        <v>7.3666447401046797</v>
      </c>
      <c r="D248" s="95">
        <v>0</v>
      </c>
      <c r="E248" s="95">
        <v>999999</v>
      </c>
      <c r="F248" s="37">
        <f t="shared" si="551"/>
        <v>166666.5</v>
      </c>
      <c r="G248" s="38">
        <f t="shared" si="554"/>
        <v>0</v>
      </c>
      <c r="H248" s="102">
        <v>20</v>
      </c>
      <c r="I248" s="102">
        <v>2000</v>
      </c>
      <c r="J248" s="28">
        <v>5.2065527439117396</v>
      </c>
      <c r="K248" s="126">
        <f t="shared" si="555"/>
        <v>5.2065527439117396E-2</v>
      </c>
      <c r="L248" s="30">
        <f t="shared" si="552"/>
        <v>5.2065527439117396E-2</v>
      </c>
      <c r="M248" s="101">
        <f t="shared" si="553"/>
        <v>7.3666447401046797</v>
      </c>
      <c r="N248" s="103">
        <f t="shared" si="564"/>
        <v>1.0800459980964705E-3</v>
      </c>
      <c r="AD248" s="52">
        <f t="shared" ca="1" si="565"/>
        <v>0.96620656879213174</v>
      </c>
      <c r="AE248" s="52">
        <f t="shared" ca="1" si="565"/>
        <v>1.0000000000000002</v>
      </c>
      <c r="AF248" s="52">
        <f t="shared" ca="1" si="565"/>
        <v>0.96635014026927779</v>
      </c>
      <c r="AG248" s="52">
        <f t="shared" ca="1" si="559"/>
        <v>0.88995596633366558</v>
      </c>
      <c r="AH248" s="52">
        <f t="shared" ca="1" si="559"/>
        <v>0.80420967079394734</v>
      </c>
      <c r="AI248" s="52">
        <f t="shared" ca="1" si="559"/>
        <v>0.71487377541463482</v>
      </c>
      <c r="AJ248" s="52">
        <f t="shared" ca="1" si="559"/>
        <v>0.62603103387800885</v>
      </c>
      <c r="AK248" s="52">
        <f t="shared" ca="1" si="560"/>
        <v>0.5358578023001922</v>
      </c>
      <c r="AL248" s="52">
        <f t="shared" ca="1" si="560"/>
        <v>0.44834969255673174</v>
      </c>
      <c r="AM248" s="52">
        <f t="shared" ca="1" si="560"/>
        <v>0.36186163068330029</v>
      </c>
      <c r="AN248" s="52">
        <f t="shared" ca="1" si="560"/>
        <v>0.27011708797351891</v>
      </c>
      <c r="AO248" s="52">
        <f t="shared" ca="1" si="561"/>
        <v>0.16157050710595336</v>
      </c>
      <c r="AP248" s="52">
        <f t="shared" ca="1" si="561"/>
        <v>5.3309977197431774E-2</v>
      </c>
      <c r="AQ248" s="52">
        <f t="shared" ca="1" si="561"/>
        <v>-5.5465642662715295E-2</v>
      </c>
      <c r="AR248" s="52">
        <f t="shared" ca="1" si="561"/>
        <v>-0.13821826786894539</v>
      </c>
      <c r="AS248" s="52">
        <f t="shared" ca="1" si="562"/>
        <v>-0.20134017536869123</v>
      </c>
      <c r="AT248" s="52">
        <f t="shared" ca="1" si="562"/>
        <v>-0.26044842680074631</v>
      </c>
      <c r="AU248" s="52">
        <f t="shared" ca="1" si="562"/>
        <v>-0.31959487390289371</v>
      </c>
      <c r="AV248" s="52">
        <f t="shared" ca="1" si="562"/>
        <v>-0.38991116175787482</v>
      </c>
      <c r="AW248" s="52">
        <f t="shared" ca="1" si="556"/>
        <v>-0.46865586507638479</v>
      </c>
      <c r="AX248" s="52">
        <f t="shared" ca="1" si="556"/>
        <v>-0.5568476628386767</v>
      </c>
      <c r="AY248" s="52">
        <f t="shared" ca="1" si="556"/>
        <v>-0.65236041745625406</v>
      </c>
      <c r="AZ248" s="52">
        <f t="shared" ca="1" si="556"/>
        <v>-0.7457601185504269</v>
      </c>
      <c r="BA248" s="52">
        <f t="shared" ca="1" si="557"/>
        <v>-0.82558892157264474</v>
      </c>
      <c r="BB248" s="52">
        <f t="shared" ca="1" si="557"/>
        <v>-0.88793828894335114</v>
      </c>
      <c r="BC248" s="52">
        <f t="shared" ca="1" si="557"/>
        <v>-0.92724697360780994</v>
      </c>
      <c r="BD248" s="52">
        <f t="shared" ca="1" si="557"/>
        <v>-0.94149787206684044</v>
      </c>
      <c r="BE248" s="52">
        <f t="shared" ca="1" si="558"/>
        <v>-0.93155363631883237</v>
      </c>
      <c r="BF248" s="52">
        <f t="shared" ca="1" si="558"/>
        <v>-0.87064675274936254</v>
      </c>
      <c r="BG248" s="52">
        <f t="shared" ca="1" si="558"/>
        <v>-0.74945047771014395</v>
      </c>
      <c r="BH248" s="52">
        <f t="shared" ca="1" si="558"/>
        <v>-0.58117444597070944</v>
      </c>
      <c r="BJ248" s="52">
        <f t="shared" si="566"/>
        <v>2.6032763719558696E-3</v>
      </c>
      <c r="BK248" s="52">
        <f t="shared" si="567"/>
        <v>-4.3595883559675959E-3</v>
      </c>
      <c r="BL248" s="52">
        <f t="shared" si="568"/>
        <v>-2.1797941779837986E-4</v>
      </c>
      <c r="BM248" s="52">
        <f t="shared" si="569"/>
        <v>-2.1797941779837986E-4</v>
      </c>
      <c r="BN248" s="52">
        <f t="shared" si="570"/>
        <v>0</v>
      </c>
      <c r="BO248" s="52">
        <f t="shared" si="571"/>
        <v>0</v>
      </c>
      <c r="BP248" s="52">
        <f t="shared" si="572"/>
        <v>2.4685886165319855E-3</v>
      </c>
      <c r="BQ248" s="52">
        <f t="shared" si="573"/>
        <v>0.05</v>
      </c>
      <c r="BS248" s="52">
        <f t="shared" ca="1" si="574"/>
        <v>-0.45605611547286962</v>
      </c>
      <c r="BT248" s="52">
        <f t="shared" ca="1" si="575"/>
        <v>-0.43595883559675963</v>
      </c>
      <c r="BU248" s="52">
        <f t="shared" ca="1" si="576"/>
        <v>-0.43227466275434823</v>
      </c>
      <c r="BV248" s="52">
        <f t="shared" ca="1" si="577"/>
        <v>-0.44514267212681252</v>
      </c>
      <c r="BW248" s="52">
        <f t="shared" ca="1" si="578"/>
        <v>-0.46675584169345047</v>
      </c>
      <c r="BX248" s="52">
        <f t="shared" ca="1" si="579"/>
        <v>-0.48202567875024782</v>
      </c>
      <c r="BY248" s="52">
        <f t="shared" ca="1" si="580"/>
        <v>-0.47943410113634122</v>
      </c>
      <c r="BZ248" s="52">
        <f t="shared" ca="1" si="581"/>
        <v>-0.44998389554600554</v>
      </c>
      <c r="CA248" s="52">
        <f t="shared" ca="1" si="582"/>
        <v>-0.39721771769766367</v>
      </c>
      <c r="CB248" s="52">
        <f t="shared" ca="1" si="583"/>
        <v>-0.32313404860155226</v>
      </c>
      <c r="CC248" s="52">
        <f t="shared" ca="1" si="584"/>
        <v>-0.23484190116305986</v>
      </c>
      <c r="CD248" s="52">
        <f t="shared" ca="1" si="585"/>
        <v>-0.13760456920511308</v>
      </c>
      <c r="CE248" s="52">
        <f t="shared" ca="1" si="586"/>
        <v>-4.7530827728370507E-2</v>
      </c>
      <c r="CF248" s="52">
        <f t="shared" ca="1" si="587"/>
        <v>3.7261629116631355E-2</v>
      </c>
      <c r="CG248" s="52">
        <f t="shared" ca="1" si="588"/>
        <v>0.11209712049833714</v>
      </c>
      <c r="CH248" s="52">
        <f t="shared" ca="1" si="589"/>
        <v>0.17745890279090218</v>
      </c>
      <c r="CI248" s="52">
        <f t="shared" ca="1" si="590"/>
        <v>0.2315936481219627</v>
      </c>
      <c r="CJ248" s="52">
        <f t="shared" ca="1" si="591"/>
        <v>0.27163728173341489</v>
      </c>
      <c r="CK248" s="52">
        <f t="shared" ca="1" si="592"/>
        <v>0.30376097004139618</v>
      </c>
      <c r="CL248" s="52">
        <f t="shared" ca="1" si="593"/>
        <v>0.32690008011676613</v>
      </c>
      <c r="CM248" s="52">
        <f t="shared" ca="1" si="594"/>
        <v>0.34381855600663735</v>
      </c>
      <c r="CN248" s="52">
        <f t="shared" ca="1" si="595"/>
        <v>0.35564109061153665</v>
      </c>
      <c r="CO248" s="52">
        <f t="shared" ca="1" si="596"/>
        <v>0.36473530311618124</v>
      </c>
      <c r="CP248" s="52">
        <f t="shared" ca="1" si="597"/>
        <v>0.3710677455810289</v>
      </c>
      <c r="CQ248" s="52">
        <f t="shared" ca="1" si="598"/>
        <v>0.37421944187653644</v>
      </c>
      <c r="CR248" s="52">
        <f t="shared" ca="1" si="599"/>
        <v>0.37291647562937397</v>
      </c>
      <c r="CS248" s="52">
        <f t="shared" ca="1" si="600"/>
        <v>0.3659495121664218</v>
      </c>
      <c r="CT248" s="52">
        <f t="shared" ca="1" si="601"/>
        <v>0.35666761551833448</v>
      </c>
      <c r="CU248" s="52">
        <f t="shared" ca="1" si="602"/>
        <v>0.32750033135826306</v>
      </c>
      <c r="CV248" s="52">
        <f t="shared" ca="1" si="603"/>
        <v>0.27768372858483947</v>
      </c>
      <c r="CW248" s="52">
        <f t="shared" ca="1" si="604"/>
        <v>0.21771228536512824</v>
      </c>
      <c r="CY248" s="51" t="str">
        <f t="shared" ca="1" si="605"/>
        <v>Slope</v>
      </c>
      <c r="CZ248" s="51" t="str">
        <f t="shared" ca="1" si="606"/>
        <v>Slope</v>
      </c>
      <c r="DA248" s="51" t="str">
        <f t="shared" ca="1" si="607"/>
        <v>Slope</v>
      </c>
      <c r="DB248" s="51" t="str">
        <f t="shared" ca="1" si="608"/>
        <v>Slope</v>
      </c>
      <c r="DC248" s="51" t="str">
        <f t="shared" ca="1" si="609"/>
        <v>Slope</v>
      </c>
      <c r="DD248" s="51" t="str">
        <f t="shared" ca="1" si="610"/>
        <v>Slope</v>
      </c>
      <c r="DE248" s="51" t="str">
        <f t="shared" ca="1" si="611"/>
        <v>Slope</v>
      </c>
      <c r="DF248" s="51" t="str">
        <f t="shared" ca="1" si="612"/>
        <v>Slope</v>
      </c>
      <c r="DG248" s="51" t="str">
        <f t="shared" ca="1" si="613"/>
        <v>Slope</v>
      </c>
      <c r="DH248" s="51" t="str">
        <f t="shared" ca="1" si="614"/>
        <v>Slope</v>
      </c>
      <c r="DI248" s="51" t="str">
        <f t="shared" ca="1" si="615"/>
        <v>Slope</v>
      </c>
      <c r="DJ248" s="51" t="str">
        <f t="shared" ca="1" si="616"/>
        <v>Slope</v>
      </c>
      <c r="DK248" s="51" t="str">
        <f t="shared" ca="1" si="617"/>
        <v>Slope</v>
      </c>
      <c r="DL248" s="51" t="str">
        <f t="shared" ca="1" si="618"/>
        <v>Slope</v>
      </c>
      <c r="DM248" s="51" t="str">
        <f t="shared" ca="1" si="619"/>
        <v>Slope</v>
      </c>
      <c r="DN248" s="51" t="str">
        <f t="shared" ca="1" si="620"/>
        <v>Slope</v>
      </c>
      <c r="DO248" s="51" t="str">
        <f t="shared" ca="1" si="621"/>
        <v>Slope</v>
      </c>
      <c r="DP248" s="51" t="str">
        <f t="shared" ca="1" si="622"/>
        <v>Slope</v>
      </c>
      <c r="DQ248" s="51" t="str">
        <f t="shared" ca="1" si="623"/>
        <v>Slope</v>
      </c>
      <c r="DR248" s="51" t="str">
        <f t="shared" ca="1" si="624"/>
        <v>Slope</v>
      </c>
      <c r="DS248" s="51" t="str">
        <f t="shared" ca="1" si="625"/>
        <v>Slope</v>
      </c>
      <c r="DT248" s="51" t="str">
        <f t="shared" ca="1" si="626"/>
        <v>Slope</v>
      </c>
      <c r="DU248" s="51" t="str">
        <f t="shared" ca="1" si="627"/>
        <v>Slope</v>
      </c>
      <c r="DV248" s="51" t="str">
        <f t="shared" ca="1" si="628"/>
        <v>Slope</v>
      </c>
      <c r="DW248" s="51" t="str">
        <f t="shared" ca="1" si="629"/>
        <v>Slope</v>
      </c>
      <c r="DX248" s="51" t="str">
        <f t="shared" ca="1" si="630"/>
        <v>Slope</v>
      </c>
      <c r="DY248" s="51" t="str">
        <f t="shared" ca="1" si="631"/>
        <v>Slope</v>
      </c>
      <c r="DZ248" s="51" t="str">
        <f t="shared" ca="1" si="632"/>
        <v>Slope</v>
      </c>
      <c r="EA248" s="51" t="str">
        <f t="shared" ca="1" si="633"/>
        <v>Slope</v>
      </c>
      <c r="EB248" s="51" t="str">
        <f t="shared" ca="1" si="634"/>
        <v>Slope</v>
      </c>
      <c r="EC248" s="51" t="str">
        <f t="shared" ca="1" si="635"/>
        <v>Slope</v>
      </c>
      <c r="EE248" s="52">
        <f t="shared" ca="1" si="636"/>
        <v>0.54416186394492883</v>
      </c>
      <c r="EF248" s="52">
        <f t="shared" ca="1" si="637"/>
        <v>0.5642591438210387</v>
      </c>
      <c r="EG248" s="52">
        <f t="shared" ca="1" si="638"/>
        <v>0.56794331666345022</v>
      </c>
      <c r="EH248" s="52">
        <f t="shared" ca="1" si="639"/>
        <v>0.55507530729098586</v>
      </c>
      <c r="EI248" s="52">
        <f t="shared" ca="1" si="640"/>
        <v>0.53346213772434792</v>
      </c>
      <c r="EJ248" s="52">
        <f t="shared" ca="1" si="641"/>
        <v>0.51819230066755062</v>
      </c>
      <c r="EK248" s="52">
        <f t="shared" ca="1" si="642"/>
        <v>0.52078387828145711</v>
      </c>
      <c r="EL248" s="52">
        <f t="shared" ca="1" si="643"/>
        <v>0.55023408387179285</v>
      </c>
      <c r="EM248" s="52">
        <f t="shared" ca="1" si="644"/>
        <v>0.60300026172013466</v>
      </c>
      <c r="EN248" s="52">
        <f t="shared" ca="1" si="645"/>
        <v>0.67708393081624618</v>
      </c>
      <c r="EO248" s="52">
        <f t="shared" ca="1" si="646"/>
        <v>0.76537607825473852</v>
      </c>
      <c r="EP248" s="52">
        <f t="shared" ca="1" si="647"/>
        <v>0.86261341021268534</v>
      </c>
      <c r="EQ248" s="52">
        <f t="shared" ca="1" si="648"/>
        <v>0.95268715168942786</v>
      </c>
      <c r="ER248" s="52">
        <f t="shared" ca="1" si="649"/>
        <v>0.96252039146557022</v>
      </c>
      <c r="ES248" s="52">
        <f t="shared" ca="1" si="650"/>
        <v>0.88768490008386447</v>
      </c>
      <c r="ET248" s="52">
        <f t="shared" ca="1" si="651"/>
        <v>0.82232311779129941</v>
      </c>
      <c r="EU248" s="52">
        <f t="shared" ca="1" si="652"/>
        <v>0.76818837246023897</v>
      </c>
      <c r="EV248" s="52">
        <f t="shared" ca="1" si="653"/>
        <v>0.72814473884878672</v>
      </c>
      <c r="EW248" s="52">
        <f t="shared" ca="1" si="654"/>
        <v>0.69602105054080543</v>
      </c>
      <c r="EX248" s="52">
        <f t="shared" ca="1" si="655"/>
        <v>0.67288194046543548</v>
      </c>
      <c r="EY248" s="52">
        <f t="shared" ca="1" si="656"/>
        <v>0.65596346457556431</v>
      </c>
      <c r="EZ248" s="52">
        <f t="shared" ca="1" si="657"/>
        <v>0.64414092997066497</v>
      </c>
      <c r="FA248" s="52">
        <f t="shared" ca="1" si="658"/>
        <v>0.63504671746602037</v>
      </c>
      <c r="FB248" s="52">
        <f t="shared" ca="1" si="659"/>
        <v>0.62871427500117272</v>
      </c>
      <c r="FC248" s="52">
        <f t="shared" ca="1" si="660"/>
        <v>0.62556257870566512</v>
      </c>
      <c r="FD248" s="52">
        <f t="shared" ca="1" si="661"/>
        <v>0.62686554495282765</v>
      </c>
      <c r="FE248" s="52">
        <f t="shared" ca="1" si="662"/>
        <v>0.63383250841577987</v>
      </c>
      <c r="FF248" s="52">
        <f t="shared" ca="1" si="663"/>
        <v>0.64311440506386708</v>
      </c>
      <c r="FG248" s="52">
        <f t="shared" ca="1" si="664"/>
        <v>0.67228168922393849</v>
      </c>
      <c r="FH248" s="52">
        <f t="shared" ca="1" si="665"/>
        <v>0.7220982919973622</v>
      </c>
      <c r="FI248" s="52">
        <f t="shared" ca="1" si="666"/>
        <v>0.78206973521707335</v>
      </c>
      <c r="FK248" s="52">
        <f t="shared" ca="1" si="667"/>
        <v>0.96252039146557022</v>
      </c>
      <c r="FL248" s="59">
        <f t="shared" ca="1" si="668"/>
        <v>13</v>
      </c>
      <c r="FM248" s="59" t="str">
        <f t="shared" ca="1" si="669"/>
        <v>Slope</v>
      </c>
      <c r="FN248" s="52">
        <f t="shared" ca="1" si="670"/>
        <v>0.6</v>
      </c>
      <c r="FP248" s="52">
        <f t="shared" ca="1" si="671"/>
        <v>0.5147206213149762</v>
      </c>
      <c r="FQ248" s="52">
        <f t="shared" ca="1" si="672"/>
        <v>0.52141971460701286</v>
      </c>
      <c r="FR248" s="52">
        <f t="shared" ca="1" si="673"/>
        <v>0.51153666111003893</v>
      </c>
      <c r="FS248" s="52">
        <f t="shared" ca="1" si="674"/>
        <v>0.49613621354143972</v>
      </c>
      <c r="FT248" s="52">
        <f t="shared" ca="1" si="675"/>
        <v>0.47782071257478265</v>
      </c>
      <c r="FU248" s="52">
        <f t="shared" ca="1" si="676"/>
        <v>0.4616196557780724</v>
      </c>
      <c r="FV248" s="52">
        <f t="shared" ca="1" si="677"/>
        <v>0.45137240387159683</v>
      </c>
      <c r="FW248" s="52">
        <f t="shared" ca="1" si="678"/>
        <v>0.45007802795726426</v>
      </c>
      <c r="FX248" s="52">
        <f t="shared" ca="1" si="679"/>
        <v>0.4565556427956004</v>
      </c>
      <c r="FY248" s="52">
        <f t="shared" ca="1" si="680"/>
        <v>0.47013908804985982</v>
      </c>
      <c r="FZ248" s="52">
        <f t="shared" ca="1" si="681"/>
        <v>0.48845869275157949</v>
      </c>
      <c r="GA248" s="52">
        <f t="shared" ca="1" si="682"/>
        <v>0.50976002562645062</v>
      </c>
      <c r="GB248" s="52">
        <f t="shared" ca="1" si="683"/>
        <v>0.52867349500758709</v>
      </c>
      <c r="GC248" s="52">
        <f t="shared" ca="1" si="684"/>
        <v>0.5208401304885234</v>
      </c>
      <c r="GD248" s="52">
        <f t="shared" ca="1" si="685"/>
        <v>0.48478385558351034</v>
      </c>
      <c r="GE248" s="52">
        <f t="shared" ca="1" si="686"/>
        <v>0.45188548370821086</v>
      </c>
      <c r="GF248" s="52">
        <f t="shared" ca="1" si="687"/>
        <v>0.42272945748674629</v>
      </c>
      <c r="GG248" s="52">
        <f t="shared" ca="1" si="688"/>
        <v>0.39827046850515113</v>
      </c>
      <c r="GH248" s="52">
        <f t="shared" ca="1" si="689"/>
        <v>0.37645146129137957</v>
      </c>
      <c r="GI248" s="52">
        <f t="shared" ca="1" si="690"/>
        <v>0.35762731348847848</v>
      </c>
      <c r="GJ248" s="52">
        <f t="shared" ca="1" si="691"/>
        <v>0.34087671041407697</v>
      </c>
      <c r="GK248" s="52">
        <f t="shared" ca="1" si="692"/>
        <v>0.32582475443466608</v>
      </c>
      <c r="GL248" s="52">
        <f t="shared" ca="1" si="693"/>
        <v>0.3116822391553401</v>
      </c>
      <c r="GM248" s="52">
        <f t="shared" ca="1" si="694"/>
        <v>0.29846031388927979</v>
      </c>
      <c r="GN248" s="52">
        <f t="shared" ca="1" si="695"/>
        <v>0.28629863734633276</v>
      </c>
      <c r="GO248" s="52">
        <f t="shared" ca="1" si="696"/>
        <v>0.27562184831760916</v>
      </c>
      <c r="GP248" s="52">
        <f t="shared" ca="1" si="697"/>
        <v>0.2668330583608155</v>
      </c>
      <c r="GQ248" s="52">
        <f t="shared" ca="1" si="698"/>
        <v>0.25881591279906679</v>
      </c>
      <c r="GR248" s="52">
        <f t="shared" ca="1" si="699"/>
        <v>0.25742722974131282</v>
      </c>
      <c r="GS248" s="52">
        <f t="shared" ca="1" si="700"/>
        <v>0.26292165288800962</v>
      </c>
      <c r="GT248" s="52">
        <f t="shared" ca="1" si="701"/>
        <v>0.27180102285013558</v>
      </c>
      <c r="GV248" s="52">
        <f t="shared" ca="1" si="702"/>
        <v>0.52867349500758709</v>
      </c>
      <c r="GW248" s="59">
        <f t="shared" ca="1" si="703"/>
        <v>12</v>
      </c>
      <c r="GX248" s="52">
        <f t="shared" ca="1" si="704"/>
        <v>0.95268715168942786</v>
      </c>
      <c r="GY248" s="52" t="str">
        <f t="shared" ca="1" si="705"/>
        <v>Slope</v>
      </c>
      <c r="GZ248" s="52">
        <f t="shared" ca="1" si="706"/>
        <v>0.6333333333333333</v>
      </c>
      <c r="HB248" s="58">
        <f t="shared" si="707"/>
        <v>5.2065527439117396E-2</v>
      </c>
      <c r="HC248" s="58"/>
      <c r="HE248" s="52">
        <f t="shared" si="708"/>
        <v>0.74227563917636885</v>
      </c>
      <c r="HF248" s="52">
        <f t="shared" si="709"/>
        <v>0</v>
      </c>
      <c r="HH248" s="52">
        <f t="shared" ca="1" si="710"/>
        <v>0.95268715168942786</v>
      </c>
      <c r="HI248" s="52" t="str">
        <f t="shared" ca="1" si="711"/>
        <v>Slope</v>
      </c>
      <c r="HJ248" s="59">
        <f t="shared" ca="1" si="712"/>
        <v>2</v>
      </c>
      <c r="HK248" s="52">
        <f t="shared" ca="1" si="713"/>
        <v>0.6333333333333333</v>
      </c>
      <c r="HL248" s="52">
        <f t="shared" si="714"/>
        <v>0</v>
      </c>
      <c r="HM248" s="52">
        <f t="shared" si="715"/>
        <v>20</v>
      </c>
      <c r="HN248" s="52">
        <f t="shared" si="716"/>
        <v>-20</v>
      </c>
      <c r="HP248" s="52">
        <f t="shared" si="719"/>
        <v>1.0800459980964705E-3</v>
      </c>
      <c r="HR248" s="52">
        <f t="shared" si="717"/>
        <v>1.6946675401405248E-4</v>
      </c>
      <c r="HS248">
        <f t="shared" si="718"/>
        <v>2.4685886165319855E-3</v>
      </c>
    </row>
    <row r="249" spans="1:227" x14ac:dyDescent="0.2">
      <c r="A249" s="45">
        <v>211</v>
      </c>
      <c r="B249" s="35">
        <f t="shared" si="563"/>
        <v>2.4305555555555455E-2</v>
      </c>
      <c r="C249" s="28">
        <v>5.2065527439117396</v>
      </c>
      <c r="D249" s="95">
        <v>0</v>
      </c>
      <c r="E249" s="95">
        <v>999999</v>
      </c>
      <c r="F249" s="37">
        <f t="shared" si="551"/>
        <v>166666.5</v>
      </c>
      <c r="G249" s="38">
        <f t="shared" si="554"/>
        <v>0</v>
      </c>
      <c r="H249" s="102">
        <v>20</v>
      </c>
      <c r="I249" s="102">
        <v>2000</v>
      </c>
      <c r="J249" s="28">
        <v>2.8675177693367</v>
      </c>
      <c r="K249" s="126">
        <f t="shared" si="555"/>
        <v>2.8675177693367002E-2</v>
      </c>
      <c r="L249" s="30">
        <f t="shared" si="552"/>
        <v>2.8675177693367002E-2</v>
      </c>
      <c r="M249" s="101">
        <f t="shared" si="553"/>
        <v>5.2065527439117396</v>
      </c>
      <c r="N249" s="103">
        <f t="shared" si="564"/>
        <v>1.1695174872875197E-3</v>
      </c>
      <c r="AD249" s="52">
        <f t="shared" ca="1" si="565"/>
        <v>0.9663501402692779</v>
      </c>
      <c r="AE249" s="52">
        <f t="shared" ca="1" si="565"/>
        <v>1.0000000000000002</v>
      </c>
      <c r="AF249" s="52">
        <f t="shared" ca="1" si="565"/>
        <v>0.96913470956721914</v>
      </c>
      <c r="AG249" s="52">
        <f t="shared" ca="1" si="559"/>
        <v>0.90144166774879475</v>
      </c>
      <c r="AH249" s="52">
        <f t="shared" ca="1" si="559"/>
        <v>0.81310475927097436</v>
      </c>
      <c r="AI249" s="52">
        <f t="shared" ca="1" si="559"/>
        <v>0.71327058186318337</v>
      </c>
      <c r="AJ249" s="52">
        <f t="shared" ca="1" si="559"/>
        <v>0.60644986662662637</v>
      </c>
      <c r="AK249" s="52">
        <f t="shared" ca="1" si="560"/>
        <v>0.49599663298944929</v>
      </c>
      <c r="AL249" s="52">
        <f t="shared" ca="1" si="560"/>
        <v>0.38068685950098868</v>
      </c>
      <c r="AM249" s="52">
        <f t="shared" ca="1" si="560"/>
        <v>0.25593454283148992</v>
      </c>
      <c r="AN249" s="52">
        <f t="shared" ca="1" si="560"/>
        <v>0.11430566042816918</v>
      </c>
      <c r="AO249" s="52">
        <f t="shared" ca="1" si="561"/>
        <v>-2.1576918556683995E-2</v>
      </c>
      <c r="AP249" s="52">
        <f t="shared" ca="1" si="561"/>
        <v>-0.14370881552299716</v>
      </c>
      <c r="AQ249" s="52">
        <f t="shared" ca="1" si="561"/>
        <v>-0.22434617754469846</v>
      </c>
      <c r="AR249" s="52">
        <f t="shared" ca="1" si="561"/>
        <v>-0.26836286797074083</v>
      </c>
      <c r="AS249" s="52">
        <f t="shared" ca="1" si="562"/>
        <v>-0.29373509933421144</v>
      </c>
      <c r="AT249" s="52">
        <f t="shared" ca="1" si="562"/>
        <v>-0.31602924872418597</v>
      </c>
      <c r="AU249" s="52">
        <f t="shared" ca="1" si="562"/>
        <v>-0.35648488165577924</v>
      </c>
      <c r="AV249" s="52">
        <f t="shared" ca="1" si="562"/>
        <v>-0.41022891813857304</v>
      </c>
      <c r="AW249" s="52">
        <f t="shared" ca="1" si="556"/>
        <v>-0.48072577021900859</v>
      </c>
      <c r="AX249" s="52">
        <f t="shared" ca="1" si="556"/>
        <v>-0.56482902467570806</v>
      </c>
      <c r="AY249" s="52">
        <f t="shared" ca="1" si="556"/>
        <v>-0.6576863018805017</v>
      </c>
      <c r="AZ249" s="52">
        <f t="shared" ca="1" si="556"/>
        <v>-0.74931316473318887</v>
      </c>
      <c r="BA249" s="52">
        <f t="shared" ca="1" si="557"/>
        <v>-0.82849657719199565</v>
      </c>
      <c r="BB249" s="52">
        <f t="shared" ca="1" si="557"/>
        <v>-0.88850548049535205</v>
      </c>
      <c r="BC249" s="52">
        <f t="shared" ca="1" si="557"/>
        <v>-0.9230016554416226</v>
      </c>
      <c r="BD249" s="52">
        <f t="shared" ca="1" si="557"/>
        <v>-0.93276267543956393</v>
      </c>
      <c r="BE249" s="52">
        <f t="shared" ca="1" si="558"/>
        <v>-0.89547279251713663</v>
      </c>
      <c r="BF249" s="52">
        <f t="shared" ca="1" si="558"/>
        <v>-0.80143085025467753</v>
      </c>
      <c r="BG249" s="52">
        <f t="shared" ca="1" si="558"/>
        <v>-0.65077761960418012</v>
      </c>
      <c r="BH249" s="52">
        <f t="shared" ca="1" si="558"/>
        <v>-0.47055262775375983</v>
      </c>
      <c r="BJ249" s="52">
        <f t="shared" si="566"/>
        <v>1.4337588846683499E-3</v>
      </c>
      <c r="BK249" s="52">
        <f t="shared" si="567"/>
        <v>-4.322746627543483E-3</v>
      </c>
      <c r="BL249" s="52">
        <f t="shared" si="568"/>
        <v>-2.1613733137717411E-4</v>
      </c>
      <c r="BM249" s="52">
        <f t="shared" si="569"/>
        <v>-2.1613733137717411E-4</v>
      </c>
      <c r="BN249" s="52">
        <f t="shared" si="570"/>
        <v>0</v>
      </c>
      <c r="BO249" s="52">
        <f t="shared" si="571"/>
        <v>0</v>
      </c>
      <c r="BP249" s="52">
        <f t="shared" si="572"/>
        <v>2.456741822342054E-3</v>
      </c>
      <c r="BQ249" s="52">
        <f t="shared" si="573"/>
        <v>0.05</v>
      </c>
      <c r="BS249" s="52">
        <f t="shared" ca="1" si="574"/>
        <v>-0.43595883559675963</v>
      </c>
      <c r="BT249" s="52">
        <f t="shared" ca="1" si="575"/>
        <v>-0.43227466275434823</v>
      </c>
      <c r="BU249" s="52">
        <f t="shared" ca="1" si="576"/>
        <v>-0.44514267212681252</v>
      </c>
      <c r="BV249" s="52">
        <f t="shared" ca="1" si="577"/>
        <v>-0.46675584169345047</v>
      </c>
      <c r="BW249" s="52">
        <f t="shared" ca="1" si="578"/>
        <v>-0.48202567875024782</v>
      </c>
      <c r="BX249" s="52">
        <f t="shared" ca="1" si="579"/>
        <v>-0.47943410113634122</v>
      </c>
      <c r="BY249" s="52">
        <f t="shared" ca="1" si="580"/>
        <v>-0.44998389554600554</v>
      </c>
      <c r="BZ249" s="52">
        <f t="shared" ca="1" si="581"/>
        <v>-0.39721771769766367</v>
      </c>
      <c r="CA249" s="52">
        <f t="shared" ca="1" si="582"/>
        <v>-0.32313404860155226</v>
      </c>
      <c r="CB249" s="52">
        <f t="shared" ca="1" si="583"/>
        <v>-0.23484190116305986</v>
      </c>
      <c r="CC249" s="52">
        <f t="shared" ca="1" si="584"/>
        <v>-0.13760456920511308</v>
      </c>
      <c r="CD249" s="52">
        <f t="shared" ca="1" si="585"/>
        <v>-4.7530827728370507E-2</v>
      </c>
      <c r="CE249" s="52">
        <f t="shared" ca="1" si="586"/>
        <v>3.7261629116631355E-2</v>
      </c>
      <c r="CF249" s="52">
        <f t="shared" ca="1" si="587"/>
        <v>0.11209712049833714</v>
      </c>
      <c r="CG249" s="52">
        <f t="shared" ca="1" si="588"/>
        <v>0.17745890279090218</v>
      </c>
      <c r="CH249" s="52">
        <f t="shared" ca="1" si="589"/>
        <v>0.2315936481219627</v>
      </c>
      <c r="CI249" s="52">
        <f t="shared" ca="1" si="590"/>
        <v>0.27163728173341489</v>
      </c>
      <c r="CJ249" s="52">
        <f t="shared" ca="1" si="591"/>
        <v>0.30376097004139618</v>
      </c>
      <c r="CK249" s="52">
        <f t="shared" ca="1" si="592"/>
        <v>0.32690008011676613</v>
      </c>
      <c r="CL249" s="52">
        <f t="shared" ca="1" si="593"/>
        <v>0.34381855600663735</v>
      </c>
      <c r="CM249" s="52">
        <f t="shared" ca="1" si="594"/>
        <v>0.35564109061153665</v>
      </c>
      <c r="CN249" s="52">
        <f t="shared" ca="1" si="595"/>
        <v>0.36473530311618124</v>
      </c>
      <c r="CO249" s="52">
        <f t="shared" ca="1" si="596"/>
        <v>0.3710677455810289</v>
      </c>
      <c r="CP249" s="52">
        <f t="shared" ca="1" si="597"/>
        <v>0.37421944187653644</v>
      </c>
      <c r="CQ249" s="52">
        <f t="shared" ca="1" si="598"/>
        <v>0.37291647562937397</v>
      </c>
      <c r="CR249" s="52">
        <f t="shared" ca="1" si="599"/>
        <v>0.3659495121664218</v>
      </c>
      <c r="CS249" s="52">
        <f t="shared" ca="1" si="600"/>
        <v>0.35666761551833448</v>
      </c>
      <c r="CT249" s="52">
        <f t="shared" ca="1" si="601"/>
        <v>0.32750033135826306</v>
      </c>
      <c r="CU249" s="52">
        <f t="shared" ca="1" si="602"/>
        <v>0.27768372858483947</v>
      </c>
      <c r="CV249" s="52">
        <f t="shared" ca="1" si="603"/>
        <v>0.21771228536512824</v>
      </c>
      <c r="CW249" s="52">
        <f t="shared" ca="1" si="604"/>
        <v>0.15370289400039669</v>
      </c>
      <c r="CY249" s="51" t="str">
        <f t="shared" ca="1" si="605"/>
        <v>Slope</v>
      </c>
      <c r="CZ249" s="51" t="str">
        <f t="shared" ca="1" si="606"/>
        <v>Slope</v>
      </c>
      <c r="DA249" s="51" t="str">
        <f t="shared" ca="1" si="607"/>
        <v>Slope</v>
      </c>
      <c r="DB249" s="51" t="str">
        <f t="shared" ca="1" si="608"/>
        <v>Slope</v>
      </c>
      <c r="DC249" s="51" t="str">
        <f t="shared" ca="1" si="609"/>
        <v>Slope</v>
      </c>
      <c r="DD249" s="51" t="str">
        <f t="shared" ca="1" si="610"/>
        <v>Slope</v>
      </c>
      <c r="DE249" s="51" t="str">
        <f t="shared" ca="1" si="611"/>
        <v>Slope</v>
      </c>
      <c r="DF249" s="51" t="str">
        <f t="shared" ca="1" si="612"/>
        <v>Slope</v>
      </c>
      <c r="DG249" s="51" t="str">
        <f t="shared" ca="1" si="613"/>
        <v>Slope</v>
      </c>
      <c r="DH249" s="51" t="str">
        <f t="shared" ca="1" si="614"/>
        <v>Slope</v>
      </c>
      <c r="DI249" s="51" t="str">
        <f t="shared" ca="1" si="615"/>
        <v>Slope</v>
      </c>
      <c r="DJ249" s="51" t="str">
        <f t="shared" ca="1" si="616"/>
        <v>Slope</v>
      </c>
      <c r="DK249" s="51" t="str">
        <f t="shared" ca="1" si="617"/>
        <v>Slope</v>
      </c>
      <c r="DL249" s="51" t="str">
        <f t="shared" ca="1" si="618"/>
        <v>Slope</v>
      </c>
      <c r="DM249" s="51" t="str">
        <f t="shared" ca="1" si="619"/>
        <v>Slope</v>
      </c>
      <c r="DN249" s="51" t="str">
        <f t="shared" ca="1" si="620"/>
        <v>Slope</v>
      </c>
      <c r="DO249" s="51" t="str">
        <f t="shared" ca="1" si="621"/>
        <v>Slope</v>
      </c>
      <c r="DP249" s="51" t="str">
        <f t="shared" ca="1" si="622"/>
        <v>Slope</v>
      </c>
      <c r="DQ249" s="51" t="str">
        <f t="shared" ca="1" si="623"/>
        <v>Slope</v>
      </c>
      <c r="DR249" s="51" t="str">
        <f t="shared" ca="1" si="624"/>
        <v>Slope</v>
      </c>
      <c r="DS249" s="51" t="str">
        <f t="shared" ca="1" si="625"/>
        <v>Slope</v>
      </c>
      <c r="DT249" s="51" t="str">
        <f t="shared" ca="1" si="626"/>
        <v>Slope</v>
      </c>
      <c r="DU249" s="51" t="str">
        <f t="shared" ca="1" si="627"/>
        <v>Slope</v>
      </c>
      <c r="DV249" s="51" t="str">
        <f t="shared" ca="1" si="628"/>
        <v>Slope</v>
      </c>
      <c r="DW249" s="51" t="str">
        <f t="shared" ca="1" si="629"/>
        <v>Slope</v>
      </c>
      <c r="DX249" s="51" t="str">
        <f t="shared" ca="1" si="630"/>
        <v>Slope</v>
      </c>
      <c r="DY249" s="51" t="str">
        <f t="shared" ca="1" si="631"/>
        <v>Slope</v>
      </c>
      <c r="DZ249" s="51" t="str">
        <f t="shared" ca="1" si="632"/>
        <v>Slope</v>
      </c>
      <c r="EA249" s="51" t="str">
        <f t="shared" ca="1" si="633"/>
        <v>Slope</v>
      </c>
      <c r="EB249" s="51" t="str">
        <f t="shared" ca="1" si="634"/>
        <v>Slope</v>
      </c>
      <c r="EC249" s="51" t="str">
        <f t="shared" ca="1" si="635"/>
        <v>Slope</v>
      </c>
      <c r="EE249" s="52">
        <f t="shared" ca="1" si="636"/>
        <v>0.56425730173461752</v>
      </c>
      <c r="EF249" s="52">
        <f t="shared" ca="1" si="637"/>
        <v>0.56794147457702893</v>
      </c>
      <c r="EG249" s="52">
        <f t="shared" ca="1" si="638"/>
        <v>0.55507346520456458</v>
      </c>
      <c r="EH249" s="52">
        <f t="shared" ca="1" si="639"/>
        <v>0.53346029563792663</v>
      </c>
      <c r="EI249" s="52">
        <f t="shared" ca="1" si="640"/>
        <v>0.51819045858112933</v>
      </c>
      <c r="EJ249" s="52">
        <f t="shared" ca="1" si="641"/>
        <v>0.52078203619503594</v>
      </c>
      <c r="EK249" s="52">
        <f t="shared" ca="1" si="642"/>
        <v>0.55023224178537156</v>
      </c>
      <c r="EL249" s="52">
        <f t="shared" ca="1" si="643"/>
        <v>0.60299841963371348</v>
      </c>
      <c r="EM249" s="52">
        <f t="shared" ca="1" si="644"/>
        <v>0.67708208872982489</v>
      </c>
      <c r="EN249" s="52">
        <f t="shared" ca="1" si="645"/>
        <v>0.76537423616831735</v>
      </c>
      <c r="EO249" s="52">
        <f t="shared" ca="1" si="646"/>
        <v>0.86261156812626405</v>
      </c>
      <c r="EP249" s="52">
        <f t="shared" ca="1" si="647"/>
        <v>0.95268530960300668</v>
      </c>
      <c r="EQ249" s="52">
        <f t="shared" ca="1" si="648"/>
        <v>0.96252223355199151</v>
      </c>
      <c r="ER249" s="52">
        <f t="shared" ca="1" si="649"/>
        <v>0.88768674217028565</v>
      </c>
      <c r="ES249" s="52">
        <f t="shared" ca="1" si="650"/>
        <v>0.8223249598777207</v>
      </c>
      <c r="ET249" s="52">
        <f t="shared" ca="1" si="651"/>
        <v>0.76819021454666014</v>
      </c>
      <c r="EU249" s="52">
        <f t="shared" ca="1" si="652"/>
        <v>0.7281465809352079</v>
      </c>
      <c r="EV249" s="52">
        <f t="shared" ca="1" si="653"/>
        <v>0.69602289262722672</v>
      </c>
      <c r="EW249" s="52">
        <f t="shared" ca="1" si="654"/>
        <v>0.67288378255185677</v>
      </c>
      <c r="EX249" s="52">
        <f t="shared" ca="1" si="655"/>
        <v>0.65596530666198549</v>
      </c>
      <c r="EY249" s="52">
        <f t="shared" ca="1" si="656"/>
        <v>0.64414277205708625</v>
      </c>
      <c r="EZ249" s="52">
        <f t="shared" ca="1" si="657"/>
        <v>0.63504855955244155</v>
      </c>
      <c r="FA249" s="52">
        <f t="shared" ca="1" si="658"/>
        <v>0.6287161170875939</v>
      </c>
      <c r="FB249" s="52">
        <f t="shared" ca="1" si="659"/>
        <v>0.62556442079208641</v>
      </c>
      <c r="FC249" s="52">
        <f t="shared" ca="1" si="660"/>
        <v>0.62686738703924894</v>
      </c>
      <c r="FD249" s="52">
        <f t="shared" ca="1" si="661"/>
        <v>0.63383435050220105</v>
      </c>
      <c r="FE249" s="52">
        <f t="shared" ca="1" si="662"/>
        <v>0.64311624715028837</v>
      </c>
      <c r="FF249" s="52">
        <f t="shared" ca="1" si="663"/>
        <v>0.67228353131035978</v>
      </c>
      <c r="FG249" s="52">
        <f t="shared" ca="1" si="664"/>
        <v>0.72210013408378337</v>
      </c>
      <c r="FH249" s="52">
        <f t="shared" ca="1" si="665"/>
        <v>0.78207157730349453</v>
      </c>
      <c r="FI249" s="52">
        <f t="shared" ca="1" si="666"/>
        <v>0.84608096866822613</v>
      </c>
      <c r="FK249" s="52">
        <f t="shared" ca="1" si="667"/>
        <v>0.96252223355199151</v>
      </c>
      <c r="FL249" s="59">
        <f t="shared" ca="1" si="668"/>
        <v>12</v>
      </c>
      <c r="FM249" s="59" t="str">
        <f t="shared" ca="1" si="669"/>
        <v>Slope</v>
      </c>
      <c r="FN249" s="52">
        <f t="shared" ca="1" si="670"/>
        <v>0.6333333333333333</v>
      </c>
      <c r="FP249" s="52">
        <f t="shared" ca="1" si="671"/>
        <v>0.52141910057820584</v>
      </c>
      <c r="FQ249" s="52">
        <f t="shared" ca="1" si="672"/>
        <v>0.52264715819234298</v>
      </c>
      <c r="FR249" s="52">
        <f t="shared" ca="1" si="673"/>
        <v>0.50724671062374371</v>
      </c>
      <c r="FS249" s="52">
        <f t="shared" ca="1" si="674"/>
        <v>0.48893120965708664</v>
      </c>
      <c r="FT249" s="52">
        <f t="shared" ca="1" si="675"/>
        <v>0.47273015286037645</v>
      </c>
      <c r="FU249" s="52">
        <f t="shared" ca="1" si="676"/>
        <v>0.46248290095390082</v>
      </c>
      <c r="FV249" s="52">
        <f t="shared" ca="1" si="677"/>
        <v>0.46118852503956831</v>
      </c>
      <c r="FW249" s="52">
        <f t="shared" ca="1" si="678"/>
        <v>0.46766613987790451</v>
      </c>
      <c r="FX249" s="52">
        <f t="shared" ca="1" si="679"/>
        <v>0.48124958513216382</v>
      </c>
      <c r="FY249" s="52">
        <f t="shared" ca="1" si="680"/>
        <v>0.49956918983388354</v>
      </c>
      <c r="FZ249" s="52">
        <f t="shared" ca="1" si="681"/>
        <v>0.52087052270875467</v>
      </c>
      <c r="GA249" s="52">
        <f t="shared" ca="1" si="682"/>
        <v>0.53978399208989114</v>
      </c>
      <c r="GB249" s="52">
        <f t="shared" ca="1" si="683"/>
        <v>0.53195185562844149</v>
      </c>
      <c r="GC249" s="52">
        <f t="shared" ca="1" si="684"/>
        <v>0.49589558072342854</v>
      </c>
      <c r="GD249" s="52">
        <f t="shared" ca="1" si="685"/>
        <v>0.46299720884812912</v>
      </c>
      <c r="GE249" s="52">
        <f t="shared" ca="1" si="686"/>
        <v>0.43384118262666443</v>
      </c>
      <c r="GF249" s="52">
        <f t="shared" ca="1" si="687"/>
        <v>0.40938219364506928</v>
      </c>
      <c r="GG249" s="52">
        <f t="shared" ca="1" si="688"/>
        <v>0.38756318643129778</v>
      </c>
      <c r="GH249" s="52">
        <f t="shared" ca="1" si="689"/>
        <v>0.36873903862839669</v>
      </c>
      <c r="GI249" s="52">
        <f t="shared" ca="1" si="690"/>
        <v>0.35198843555399517</v>
      </c>
      <c r="GJ249" s="52">
        <f t="shared" ca="1" si="691"/>
        <v>0.33693647957458428</v>
      </c>
      <c r="GK249" s="52">
        <f t="shared" ca="1" si="692"/>
        <v>0.32279396429525831</v>
      </c>
      <c r="GL249" s="52">
        <f t="shared" ca="1" si="693"/>
        <v>0.30957203902919794</v>
      </c>
      <c r="GM249" s="52">
        <f t="shared" ca="1" si="694"/>
        <v>0.29741036248625102</v>
      </c>
      <c r="GN249" s="52">
        <f t="shared" ca="1" si="695"/>
        <v>0.28673357345752737</v>
      </c>
      <c r="GO249" s="52">
        <f t="shared" ca="1" si="696"/>
        <v>0.27794478350073365</v>
      </c>
      <c r="GP249" s="52">
        <f t="shared" ca="1" si="697"/>
        <v>0.269927637938985</v>
      </c>
      <c r="GQ249" s="52">
        <f t="shared" ca="1" si="698"/>
        <v>0.26853895488123103</v>
      </c>
      <c r="GR249" s="52">
        <f t="shared" ca="1" si="699"/>
        <v>0.27403337802792777</v>
      </c>
      <c r="GS249" s="52">
        <f t="shared" ca="1" si="700"/>
        <v>0.28291274799005367</v>
      </c>
      <c r="GT249" s="52">
        <f t="shared" ca="1" si="701"/>
        <v>0.29313810066718649</v>
      </c>
      <c r="GV249" s="52">
        <f t="shared" ca="1" si="702"/>
        <v>0.53978399208989114</v>
      </c>
      <c r="GW249" s="59">
        <f t="shared" ca="1" si="703"/>
        <v>11</v>
      </c>
      <c r="GX249" s="52">
        <f t="shared" ca="1" si="704"/>
        <v>0.95268530960300668</v>
      </c>
      <c r="GY249" s="52" t="str">
        <f t="shared" ca="1" si="705"/>
        <v>Slope</v>
      </c>
      <c r="GZ249" s="52">
        <f t="shared" ca="1" si="706"/>
        <v>0.66666666666666674</v>
      </c>
      <c r="HB249" s="58">
        <f t="shared" si="707"/>
        <v>2.8675177693367002E-2</v>
      </c>
      <c r="HC249" s="58"/>
      <c r="HE249" s="52">
        <f t="shared" si="708"/>
        <v>0.85805787041783332</v>
      </c>
      <c r="HF249" s="52">
        <f t="shared" si="709"/>
        <v>0</v>
      </c>
      <c r="HH249" s="52">
        <f t="shared" ca="1" si="710"/>
        <v>0.95268530960300668</v>
      </c>
      <c r="HI249" s="52" t="str">
        <f t="shared" ca="1" si="711"/>
        <v>Slope</v>
      </c>
      <c r="HJ249" s="59">
        <f t="shared" ca="1" si="712"/>
        <v>2</v>
      </c>
      <c r="HK249" s="52">
        <f t="shared" ca="1" si="713"/>
        <v>0.66666666666666674</v>
      </c>
      <c r="HL249" s="52">
        <f t="shared" si="714"/>
        <v>0</v>
      </c>
      <c r="HM249" s="52">
        <f t="shared" si="715"/>
        <v>20</v>
      </c>
      <c r="HN249" s="52">
        <f t="shared" si="716"/>
        <v>-20</v>
      </c>
      <c r="HP249" s="52">
        <f t="shared" si="719"/>
        <v>1.1695174872875197E-3</v>
      </c>
      <c r="HR249" s="52">
        <f t="shared" si="717"/>
        <v>1.6383902184767505E-4</v>
      </c>
      <c r="HS249">
        <f t="shared" si="718"/>
        <v>2.456741822342054E-3</v>
      </c>
    </row>
    <row r="250" spans="1:227" x14ac:dyDescent="0.2">
      <c r="A250" s="45">
        <v>212</v>
      </c>
      <c r="B250" s="35">
        <f t="shared" si="563"/>
        <v>2.4421296296296195E-2</v>
      </c>
      <c r="C250" s="28">
        <v>2.8675177693367</v>
      </c>
      <c r="D250" s="95">
        <v>0</v>
      </c>
      <c r="E250" s="95">
        <v>999999</v>
      </c>
      <c r="F250" s="37">
        <f t="shared" si="551"/>
        <v>166666.5</v>
      </c>
      <c r="G250" s="38">
        <f t="shared" si="554"/>
        <v>0</v>
      </c>
      <c r="H250" s="102">
        <v>20</v>
      </c>
      <c r="I250" s="102">
        <v>2000</v>
      </c>
      <c r="J250" s="28">
        <v>0.77473342418670699</v>
      </c>
      <c r="K250" s="126">
        <f t="shared" si="555"/>
        <v>7.7473342418670696E-3</v>
      </c>
      <c r="L250" s="30">
        <f t="shared" si="552"/>
        <v>7.7473342418670696E-3</v>
      </c>
      <c r="M250" s="101">
        <f t="shared" si="553"/>
        <v>2.8675177693367</v>
      </c>
      <c r="N250" s="103">
        <f t="shared" si="564"/>
        <v>1.0463921725749963E-3</v>
      </c>
      <c r="AD250" s="52">
        <f t="shared" ca="1" si="565"/>
        <v>0.96913470956721925</v>
      </c>
      <c r="AE250" s="52">
        <f t="shared" ca="1" si="565"/>
        <v>0.99999999999999978</v>
      </c>
      <c r="AF250" s="52">
        <f t="shared" ca="1" si="565"/>
        <v>0.97224041167756525</v>
      </c>
      <c r="AG250" s="52">
        <f t="shared" ca="1" si="559"/>
        <v>0.90463999582632326</v>
      </c>
      <c r="AH250" s="52">
        <f t="shared" ca="1" si="559"/>
        <v>0.81214321714693138</v>
      </c>
      <c r="AI250" s="52">
        <f t="shared" ca="1" si="559"/>
        <v>0.70487668338514375</v>
      </c>
      <c r="AJ250" s="52">
        <f t="shared" ca="1" si="559"/>
        <v>0.58741962903989853</v>
      </c>
      <c r="AK250" s="52">
        <f t="shared" ca="1" si="560"/>
        <v>0.45802727657916698</v>
      </c>
      <c r="AL250" s="52">
        <f t="shared" ca="1" si="560"/>
        <v>0.30829949821814667</v>
      </c>
      <c r="AM250" s="52">
        <f t="shared" ca="1" si="560"/>
        <v>0.13336591574739229</v>
      </c>
      <c r="AN250" s="52">
        <f t="shared" ca="1" si="560"/>
        <v>-3.8269356050373377E-2</v>
      </c>
      <c r="AO250" s="52">
        <f t="shared" ca="1" si="561"/>
        <v>-0.19245170765505556</v>
      </c>
      <c r="AP250" s="52">
        <f t="shared" ca="1" si="561"/>
        <v>-0.29019245590221993</v>
      </c>
      <c r="AQ250" s="52">
        <f t="shared" ca="1" si="561"/>
        <v>-0.33737307095075264</v>
      </c>
      <c r="AR250" s="52">
        <f t="shared" ca="1" si="561"/>
        <v>-0.35136014119872205</v>
      </c>
      <c r="AS250" s="52">
        <f t="shared" ca="1" si="562"/>
        <v>-0.35038137034484412</v>
      </c>
      <c r="AT250" s="52">
        <f t="shared" ca="1" si="562"/>
        <v>-0.35984155391418715</v>
      </c>
      <c r="AU250" s="52">
        <f t="shared" ca="1" si="562"/>
        <v>-0.38829447072482753</v>
      </c>
      <c r="AV250" s="52">
        <f t="shared" ca="1" si="562"/>
        <v>-0.43385886900071413</v>
      </c>
      <c r="AW250" s="52">
        <f t="shared" ca="1" si="556"/>
        <v>-0.49710493861517857</v>
      </c>
      <c r="AX250" s="52">
        <f t="shared" ca="1" si="556"/>
        <v>-0.57657294385915903</v>
      </c>
      <c r="AY250" s="52">
        <f t="shared" ca="1" si="556"/>
        <v>-0.66506054801847503</v>
      </c>
      <c r="AZ250" s="52">
        <f t="shared" ca="1" si="556"/>
        <v>-0.75141661468970133</v>
      </c>
      <c r="BA250" s="52">
        <f t="shared" ca="1" si="557"/>
        <v>-0.82460720922024799</v>
      </c>
      <c r="BB250" s="52">
        <f t="shared" ca="1" si="557"/>
        <v>-0.87714561486535247</v>
      </c>
      <c r="BC250" s="52">
        <f t="shared" ca="1" si="557"/>
        <v>-0.90150778762706973</v>
      </c>
      <c r="BD250" s="52">
        <f t="shared" ca="1" si="557"/>
        <v>-0.88762473085382343</v>
      </c>
      <c r="BE250" s="52">
        <f t="shared" ca="1" si="558"/>
        <v>-0.82135501913817621</v>
      </c>
      <c r="BF250" s="52">
        <f t="shared" ca="1" si="558"/>
        <v>-0.69714563491397896</v>
      </c>
      <c r="BG250" s="52">
        <f t="shared" ca="1" si="558"/>
        <v>-0.53376151111115189</v>
      </c>
      <c r="BH250" s="52">
        <f t="shared" ca="1" si="558"/>
        <v>-0.36688246856244089</v>
      </c>
      <c r="BJ250" s="52">
        <f t="shared" si="566"/>
        <v>3.8736671209335351E-4</v>
      </c>
      <c r="BK250" s="52">
        <f t="shared" si="567"/>
        <v>-4.4514267212681247E-3</v>
      </c>
      <c r="BL250" s="52">
        <f t="shared" si="568"/>
        <v>-2.2257133606340618E-4</v>
      </c>
      <c r="BM250" s="52">
        <f t="shared" si="569"/>
        <v>-2.2257133606340618E-4</v>
      </c>
      <c r="BN250" s="52">
        <f t="shared" si="570"/>
        <v>0</v>
      </c>
      <c r="BO250" s="52">
        <f t="shared" si="571"/>
        <v>0</v>
      </c>
      <c r="BP250" s="52">
        <f t="shared" si="572"/>
        <v>2.4933879184669636E-3</v>
      </c>
      <c r="BQ250" s="52">
        <f t="shared" si="573"/>
        <v>0.05</v>
      </c>
      <c r="BS250" s="52">
        <f t="shared" ca="1" si="574"/>
        <v>-0.43227466275434823</v>
      </c>
      <c r="BT250" s="52">
        <f t="shared" ca="1" si="575"/>
        <v>-0.44514267212681252</v>
      </c>
      <c r="BU250" s="52">
        <f t="shared" ca="1" si="576"/>
        <v>-0.46675584169345047</v>
      </c>
      <c r="BV250" s="52">
        <f t="shared" ca="1" si="577"/>
        <v>-0.48202567875024782</v>
      </c>
      <c r="BW250" s="52">
        <f t="shared" ca="1" si="578"/>
        <v>-0.47943410113634122</v>
      </c>
      <c r="BX250" s="52">
        <f t="shared" ca="1" si="579"/>
        <v>-0.44998389554600554</v>
      </c>
      <c r="BY250" s="52">
        <f t="shared" ca="1" si="580"/>
        <v>-0.39721771769766367</v>
      </c>
      <c r="BZ250" s="52">
        <f t="shared" ca="1" si="581"/>
        <v>-0.32313404860155226</v>
      </c>
      <c r="CA250" s="52">
        <f t="shared" ca="1" si="582"/>
        <v>-0.23484190116305986</v>
      </c>
      <c r="CB250" s="52">
        <f t="shared" ca="1" si="583"/>
        <v>-0.13760456920511308</v>
      </c>
      <c r="CC250" s="52">
        <f t="shared" ca="1" si="584"/>
        <v>-4.7530827728370507E-2</v>
      </c>
      <c r="CD250" s="52">
        <f t="shared" ca="1" si="585"/>
        <v>3.7261629116631355E-2</v>
      </c>
      <c r="CE250" s="52">
        <f t="shared" ca="1" si="586"/>
        <v>0.11209712049833714</v>
      </c>
      <c r="CF250" s="52">
        <f t="shared" ca="1" si="587"/>
        <v>0.17745890279090218</v>
      </c>
      <c r="CG250" s="52">
        <f t="shared" ca="1" si="588"/>
        <v>0.2315936481219627</v>
      </c>
      <c r="CH250" s="52">
        <f t="shared" ca="1" si="589"/>
        <v>0.27163728173341489</v>
      </c>
      <c r="CI250" s="52">
        <f t="shared" ca="1" si="590"/>
        <v>0.30376097004139618</v>
      </c>
      <c r="CJ250" s="52">
        <f t="shared" ca="1" si="591"/>
        <v>0.32690008011676613</v>
      </c>
      <c r="CK250" s="52">
        <f t="shared" ca="1" si="592"/>
        <v>0.34381855600663735</v>
      </c>
      <c r="CL250" s="52">
        <f t="shared" ca="1" si="593"/>
        <v>0.35564109061153665</v>
      </c>
      <c r="CM250" s="52">
        <f t="shared" ca="1" si="594"/>
        <v>0.36473530311618124</v>
      </c>
      <c r="CN250" s="52">
        <f t="shared" ca="1" si="595"/>
        <v>0.3710677455810289</v>
      </c>
      <c r="CO250" s="52">
        <f t="shared" ca="1" si="596"/>
        <v>0.37421944187653644</v>
      </c>
      <c r="CP250" s="52">
        <f t="shared" ca="1" si="597"/>
        <v>0.37291647562937397</v>
      </c>
      <c r="CQ250" s="52">
        <f t="shared" ca="1" si="598"/>
        <v>0.3659495121664218</v>
      </c>
      <c r="CR250" s="52">
        <f t="shared" ca="1" si="599"/>
        <v>0.35666761551833448</v>
      </c>
      <c r="CS250" s="52">
        <f t="shared" ca="1" si="600"/>
        <v>0.32750033135826306</v>
      </c>
      <c r="CT250" s="52">
        <f t="shared" ca="1" si="601"/>
        <v>0.27768372858483947</v>
      </c>
      <c r="CU250" s="52">
        <f t="shared" ca="1" si="602"/>
        <v>0.21771228536512824</v>
      </c>
      <c r="CV250" s="52">
        <f t="shared" ca="1" si="603"/>
        <v>0.15370289400039669</v>
      </c>
      <c r="CW250" s="52">
        <f t="shared" ca="1" si="604"/>
        <v>9.097127889042661E-2</v>
      </c>
      <c r="CY250" s="51" t="str">
        <f t="shared" ca="1" si="605"/>
        <v>Slope</v>
      </c>
      <c r="CZ250" s="51" t="str">
        <f t="shared" ca="1" si="606"/>
        <v>Slope</v>
      </c>
      <c r="DA250" s="51" t="str">
        <f t="shared" ca="1" si="607"/>
        <v>Slope</v>
      </c>
      <c r="DB250" s="51" t="str">
        <f t="shared" ca="1" si="608"/>
        <v>Slope</v>
      </c>
      <c r="DC250" s="51" t="str">
        <f t="shared" ca="1" si="609"/>
        <v>Slope</v>
      </c>
      <c r="DD250" s="51" t="str">
        <f t="shared" ca="1" si="610"/>
        <v>Slope</v>
      </c>
      <c r="DE250" s="51" t="str">
        <f t="shared" ca="1" si="611"/>
        <v>Slope</v>
      </c>
      <c r="DF250" s="51" t="str">
        <f t="shared" ca="1" si="612"/>
        <v>Slope</v>
      </c>
      <c r="DG250" s="51" t="str">
        <f t="shared" ca="1" si="613"/>
        <v>Slope</v>
      </c>
      <c r="DH250" s="51" t="str">
        <f t="shared" ca="1" si="614"/>
        <v>Slope</v>
      </c>
      <c r="DI250" s="51" t="str">
        <f t="shared" ca="1" si="615"/>
        <v>Slope</v>
      </c>
      <c r="DJ250" s="51" t="str">
        <f t="shared" ca="1" si="616"/>
        <v>Slope</v>
      </c>
      <c r="DK250" s="51" t="str">
        <f t="shared" ca="1" si="617"/>
        <v>Slope</v>
      </c>
      <c r="DL250" s="51" t="str">
        <f t="shared" ca="1" si="618"/>
        <v>Slope</v>
      </c>
      <c r="DM250" s="51" t="str">
        <f t="shared" ca="1" si="619"/>
        <v>Slope</v>
      </c>
      <c r="DN250" s="51" t="str">
        <f t="shared" ca="1" si="620"/>
        <v>Slope</v>
      </c>
      <c r="DO250" s="51" t="str">
        <f t="shared" ca="1" si="621"/>
        <v>Slope</v>
      </c>
      <c r="DP250" s="51" t="str">
        <f t="shared" ca="1" si="622"/>
        <v>Slope</v>
      </c>
      <c r="DQ250" s="51" t="str">
        <f t="shared" ca="1" si="623"/>
        <v>Slope</v>
      </c>
      <c r="DR250" s="51" t="str">
        <f t="shared" ca="1" si="624"/>
        <v>Slope</v>
      </c>
      <c r="DS250" s="51" t="str">
        <f t="shared" ca="1" si="625"/>
        <v>Slope</v>
      </c>
      <c r="DT250" s="51" t="str">
        <f t="shared" ca="1" si="626"/>
        <v>Slope</v>
      </c>
      <c r="DU250" s="51" t="str">
        <f t="shared" ca="1" si="627"/>
        <v>Slope</v>
      </c>
      <c r="DV250" s="51" t="str">
        <f t="shared" ca="1" si="628"/>
        <v>Slope</v>
      </c>
      <c r="DW250" s="51" t="str">
        <f t="shared" ca="1" si="629"/>
        <v>Slope</v>
      </c>
      <c r="DX250" s="51" t="str">
        <f t="shared" ca="1" si="630"/>
        <v>Slope</v>
      </c>
      <c r="DY250" s="51" t="str">
        <f t="shared" ca="1" si="631"/>
        <v>Slope</v>
      </c>
      <c r="DZ250" s="51" t="str">
        <f t="shared" ca="1" si="632"/>
        <v>Slope</v>
      </c>
      <c r="EA250" s="51" t="str">
        <f t="shared" ca="1" si="633"/>
        <v>Slope</v>
      </c>
      <c r="EB250" s="51" t="str">
        <f t="shared" ca="1" si="634"/>
        <v>Slope</v>
      </c>
      <c r="EC250" s="51" t="str">
        <f t="shared" ca="1" si="635"/>
        <v>Slope</v>
      </c>
      <c r="EE250" s="52">
        <f t="shared" ca="1" si="636"/>
        <v>0.56794790858171518</v>
      </c>
      <c r="EF250" s="52">
        <f t="shared" ca="1" si="637"/>
        <v>0.55507989920925094</v>
      </c>
      <c r="EG250" s="52">
        <f t="shared" ca="1" si="638"/>
        <v>0.53346672964261299</v>
      </c>
      <c r="EH250" s="52">
        <f t="shared" ca="1" si="639"/>
        <v>0.51819689258581558</v>
      </c>
      <c r="EI250" s="52">
        <f t="shared" ca="1" si="640"/>
        <v>0.52078847019972219</v>
      </c>
      <c r="EJ250" s="52">
        <f t="shared" ca="1" si="641"/>
        <v>0.55023867579005792</v>
      </c>
      <c r="EK250" s="52">
        <f t="shared" ca="1" si="642"/>
        <v>0.60300485363839973</v>
      </c>
      <c r="EL250" s="52">
        <f t="shared" ca="1" si="643"/>
        <v>0.67708852273451114</v>
      </c>
      <c r="EM250" s="52">
        <f t="shared" ca="1" si="644"/>
        <v>0.76538067017300349</v>
      </c>
      <c r="EN250" s="52">
        <f t="shared" ca="1" si="645"/>
        <v>0.8626180021309503</v>
      </c>
      <c r="EO250" s="52">
        <f t="shared" ca="1" si="646"/>
        <v>0.95269174360769293</v>
      </c>
      <c r="EP250" s="52">
        <f t="shared" ca="1" si="647"/>
        <v>0.96251579954730526</v>
      </c>
      <c r="EQ250" s="52">
        <f t="shared" ca="1" si="648"/>
        <v>0.88768030816559951</v>
      </c>
      <c r="ER250" s="52">
        <f t="shared" ca="1" si="649"/>
        <v>0.82231852587303444</v>
      </c>
      <c r="ES250" s="52">
        <f t="shared" ca="1" si="650"/>
        <v>0.76818378054197389</v>
      </c>
      <c r="ET250" s="52">
        <f t="shared" ca="1" si="651"/>
        <v>0.72814014693052176</v>
      </c>
      <c r="EU250" s="52">
        <f t="shared" ca="1" si="652"/>
        <v>0.69601645862254036</v>
      </c>
      <c r="EV250" s="52">
        <f t="shared" ca="1" si="653"/>
        <v>0.67287734854717041</v>
      </c>
      <c r="EW250" s="52">
        <f t="shared" ca="1" si="654"/>
        <v>0.65595887265729924</v>
      </c>
      <c r="EX250" s="52">
        <f t="shared" ca="1" si="655"/>
        <v>0.64413633805239989</v>
      </c>
      <c r="EY250" s="52">
        <f t="shared" ca="1" si="656"/>
        <v>0.63504212554775541</v>
      </c>
      <c r="EZ250" s="52">
        <f t="shared" ca="1" si="657"/>
        <v>0.62870968308290776</v>
      </c>
      <c r="FA250" s="52">
        <f t="shared" ca="1" si="658"/>
        <v>0.62555798678740016</v>
      </c>
      <c r="FB250" s="52">
        <f t="shared" ca="1" si="659"/>
        <v>0.62686095303456257</v>
      </c>
      <c r="FC250" s="52">
        <f t="shared" ca="1" si="660"/>
        <v>0.6338279164975148</v>
      </c>
      <c r="FD250" s="52">
        <f t="shared" ca="1" si="661"/>
        <v>0.64310981314560212</v>
      </c>
      <c r="FE250" s="52">
        <f t="shared" ca="1" si="662"/>
        <v>0.67227709730567353</v>
      </c>
      <c r="FF250" s="52">
        <f t="shared" ca="1" si="663"/>
        <v>0.72209370007909712</v>
      </c>
      <c r="FG250" s="52">
        <f t="shared" ca="1" si="664"/>
        <v>0.78206514329880839</v>
      </c>
      <c r="FH250" s="52">
        <f t="shared" ca="1" si="665"/>
        <v>0.84607453466353988</v>
      </c>
      <c r="FI250" s="52">
        <f t="shared" ca="1" si="666"/>
        <v>0.90880614977351004</v>
      </c>
      <c r="FK250" s="52">
        <f t="shared" ca="1" si="667"/>
        <v>0.96251579954730526</v>
      </c>
      <c r="FL250" s="59">
        <f t="shared" ca="1" si="668"/>
        <v>11</v>
      </c>
      <c r="FM250" s="59" t="str">
        <f t="shared" ca="1" si="669"/>
        <v>Slope</v>
      </c>
      <c r="FN250" s="52">
        <f t="shared" ca="1" si="670"/>
        <v>0.66666666666666674</v>
      </c>
      <c r="FP250" s="52">
        <f t="shared" ca="1" si="671"/>
        <v>0.52264930286057165</v>
      </c>
      <c r="FQ250" s="52">
        <f t="shared" ca="1" si="672"/>
        <v>0.51835996640308357</v>
      </c>
      <c r="FR250" s="52">
        <f t="shared" ca="1" si="673"/>
        <v>0.50004446543642644</v>
      </c>
      <c r="FS250" s="52">
        <f t="shared" ca="1" si="674"/>
        <v>0.48384340863971631</v>
      </c>
      <c r="FT250" s="52">
        <f t="shared" ca="1" si="675"/>
        <v>0.47359615673324074</v>
      </c>
      <c r="FU250" s="52">
        <f t="shared" ca="1" si="676"/>
        <v>0.47230178081890817</v>
      </c>
      <c r="FV250" s="52">
        <f t="shared" ca="1" si="677"/>
        <v>0.47877939565724437</v>
      </c>
      <c r="FW250" s="52">
        <f t="shared" ca="1" si="678"/>
        <v>0.49236284091150373</v>
      </c>
      <c r="FX250" s="52">
        <f t="shared" ca="1" si="679"/>
        <v>0.51068244561322329</v>
      </c>
      <c r="FY250" s="52">
        <f t="shared" ca="1" si="680"/>
        <v>0.53198377848809453</v>
      </c>
      <c r="FZ250" s="52">
        <f t="shared" ca="1" si="681"/>
        <v>0.55089724786923089</v>
      </c>
      <c r="GA250" s="52">
        <f t="shared" ca="1" si="682"/>
        <v>0.543060822071324</v>
      </c>
      <c r="GB250" s="52">
        <f t="shared" ca="1" si="683"/>
        <v>0.50700454716631094</v>
      </c>
      <c r="GC250" s="52">
        <f t="shared" ca="1" si="684"/>
        <v>0.4741061752910114</v>
      </c>
      <c r="GD250" s="52">
        <f t="shared" ca="1" si="685"/>
        <v>0.44495014906954683</v>
      </c>
      <c r="GE250" s="52">
        <f t="shared" ca="1" si="686"/>
        <v>0.42049116008795168</v>
      </c>
      <c r="GF250" s="52">
        <f t="shared" ca="1" si="687"/>
        <v>0.39867215287418012</v>
      </c>
      <c r="GG250" s="52">
        <f t="shared" ca="1" si="688"/>
        <v>0.37984800507127903</v>
      </c>
      <c r="GH250" s="52">
        <f t="shared" ca="1" si="689"/>
        <v>0.36309740199687751</v>
      </c>
      <c r="GI250" s="52">
        <f t="shared" ca="1" si="690"/>
        <v>0.34804544601746662</v>
      </c>
      <c r="GJ250" s="52">
        <f t="shared" ca="1" si="691"/>
        <v>0.3339029307381407</v>
      </c>
      <c r="GK250" s="52">
        <f t="shared" ca="1" si="692"/>
        <v>0.32068100547208034</v>
      </c>
      <c r="GL250" s="52">
        <f t="shared" ca="1" si="693"/>
        <v>0.30851932892913336</v>
      </c>
      <c r="GM250" s="52">
        <f t="shared" ca="1" si="694"/>
        <v>0.29784253990040976</v>
      </c>
      <c r="GN250" s="52">
        <f t="shared" ca="1" si="695"/>
        <v>0.28905374994361599</v>
      </c>
      <c r="GO250" s="52">
        <f t="shared" ca="1" si="696"/>
        <v>0.28103660438186734</v>
      </c>
      <c r="GP250" s="52">
        <f t="shared" ca="1" si="697"/>
        <v>0.27964792132411337</v>
      </c>
      <c r="GQ250" s="52">
        <f t="shared" ca="1" si="698"/>
        <v>0.28514234447081016</v>
      </c>
      <c r="GR250" s="52">
        <f t="shared" ca="1" si="699"/>
        <v>0.29402171443293612</v>
      </c>
      <c r="GS250" s="52">
        <f t="shared" ca="1" si="700"/>
        <v>0.30424706711006883</v>
      </c>
      <c r="GT250" s="52">
        <f t="shared" ca="1" si="701"/>
        <v>0.31404649436894777</v>
      </c>
      <c r="GV250" s="52">
        <f t="shared" ca="1" si="702"/>
        <v>0.55089724786923089</v>
      </c>
      <c r="GW250" s="59">
        <f t="shared" ca="1" si="703"/>
        <v>10</v>
      </c>
      <c r="GX250" s="52">
        <f t="shared" ca="1" si="704"/>
        <v>0.95269174360769293</v>
      </c>
      <c r="GY250" s="52" t="str">
        <f t="shared" ca="1" si="705"/>
        <v>Slope</v>
      </c>
      <c r="GZ250" s="52">
        <f t="shared" ca="1" si="706"/>
        <v>0.7</v>
      </c>
      <c r="HB250" s="58">
        <f t="shared" si="707"/>
        <v>7.7473342418670696E-3</v>
      </c>
      <c r="HC250" s="58"/>
      <c r="HE250" s="52">
        <f t="shared" si="708"/>
        <v>0.96165069550275795</v>
      </c>
      <c r="HF250" s="52">
        <f t="shared" si="709"/>
        <v>0</v>
      </c>
      <c r="HH250" s="52">
        <f t="shared" ca="1" si="710"/>
        <v>0.95269174360769293</v>
      </c>
      <c r="HI250" s="52" t="str">
        <f t="shared" ca="1" si="711"/>
        <v>Slope</v>
      </c>
      <c r="HJ250" s="59">
        <f t="shared" ca="1" si="712"/>
        <v>2</v>
      </c>
      <c r="HK250" s="52">
        <f t="shared" ca="1" si="713"/>
        <v>0.7</v>
      </c>
      <c r="HL250" s="52">
        <f t="shared" si="714"/>
        <v>0</v>
      </c>
      <c r="HM250" s="52">
        <f t="shared" si="715"/>
        <v>20</v>
      </c>
      <c r="HN250" s="52">
        <f t="shared" si="716"/>
        <v>-20</v>
      </c>
      <c r="HP250" s="52">
        <f t="shared" si="719"/>
        <v>1.0463921725749963E-3</v>
      </c>
      <c r="HR250" s="52">
        <f t="shared" si="717"/>
        <v>1.5765508534877797E-4</v>
      </c>
      <c r="HS250">
        <f t="shared" si="718"/>
        <v>2.4933879184669636E-3</v>
      </c>
    </row>
    <row r="251" spans="1:227" x14ac:dyDescent="0.2">
      <c r="A251" s="45">
        <v>213</v>
      </c>
      <c r="B251" s="35">
        <f t="shared" si="563"/>
        <v>2.4537037037036934E-2</v>
      </c>
      <c r="C251" s="28">
        <v>0.77473342418670699</v>
      </c>
      <c r="D251" s="95">
        <v>0</v>
      </c>
      <c r="E251" s="95">
        <v>999999</v>
      </c>
      <c r="F251" s="37">
        <f t="shared" si="551"/>
        <v>166666.5</v>
      </c>
      <c r="G251" s="38">
        <f t="shared" si="554"/>
        <v>0</v>
      </c>
      <c r="H251" s="102">
        <v>20</v>
      </c>
      <c r="I251" s="102">
        <v>2000</v>
      </c>
      <c r="J251" s="28">
        <v>1.1144199222326301</v>
      </c>
      <c r="K251" s="126">
        <f t="shared" si="555"/>
        <v>1.11441992223263E-2</v>
      </c>
      <c r="L251" s="30">
        <f t="shared" si="552"/>
        <v>1.11441992223263E-2</v>
      </c>
      <c r="M251" s="101">
        <f t="shared" si="553"/>
        <v>0.77473342418670699</v>
      </c>
      <c r="N251" s="103">
        <f t="shared" si="564"/>
        <v>1.6984324902296152E-4</v>
      </c>
      <c r="AD251" s="52">
        <f t="shared" ca="1" si="565"/>
        <v>0.97224041167756525</v>
      </c>
      <c r="AE251" s="52">
        <f t="shared" ca="1" si="565"/>
        <v>1</v>
      </c>
      <c r="AF251" s="52">
        <f t="shared" ca="1" si="565"/>
        <v>0.97317863027112916</v>
      </c>
      <c r="AG251" s="52">
        <f t="shared" ca="1" si="559"/>
        <v>0.90710265118826461</v>
      </c>
      <c r="AH251" s="52">
        <f t="shared" ca="1" si="559"/>
        <v>0.81804840308565885</v>
      </c>
      <c r="AI251" s="52">
        <f t="shared" ca="1" si="559"/>
        <v>0.71135996912829769</v>
      </c>
      <c r="AJ251" s="52">
        <f t="shared" ca="1" si="559"/>
        <v>0.58738809344947462</v>
      </c>
      <c r="AK251" s="52">
        <f t="shared" ca="1" si="560"/>
        <v>0.43258886533608726</v>
      </c>
      <c r="AL251" s="52">
        <f t="shared" ca="1" si="560"/>
        <v>0.23702556046302165</v>
      </c>
      <c r="AM251" s="52">
        <f t="shared" ca="1" si="560"/>
        <v>2.8690786498796989E-2</v>
      </c>
      <c r="AN251" s="52">
        <f t="shared" ca="1" si="560"/>
        <v>-0.16848129784166599</v>
      </c>
      <c r="AO251" s="52">
        <f t="shared" ca="1" si="561"/>
        <v>-0.30474561839543313</v>
      </c>
      <c r="AP251" s="52">
        <f t="shared" ca="1" si="561"/>
        <v>-0.37459819159390351</v>
      </c>
      <c r="AQ251" s="52">
        <f t="shared" ca="1" si="561"/>
        <v>-0.39903206502439958</v>
      </c>
      <c r="AR251" s="52">
        <f t="shared" ca="1" si="561"/>
        <v>-0.3965148583102307</v>
      </c>
      <c r="AS251" s="52">
        <f t="shared" ca="1" si="562"/>
        <v>-0.38930886563924805</v>
      </c>
      <c r="AT251" s="52">
        <f t="shared" ca="1" si="562"/>
        <v>-0.39334538404518726</v>
      </c>
      <c r="AU251" s="52">
        <f t="shared" ca="1" si="562"/>
        <v>-0.41660376306630226</v>
      </c>
      <c r="AV251" s="52">
        <f t="shared" ca="1" si="562"/>
        <v>-0.45576368178536147</v>
      </c>
      <c r="AW251" s="52">
        <f t="shared" ca="1" si="556"/>
        <v>-0.51503654264091137</v>
      </c>
      <c r="AX251" s="52">
        <f t="shared" ca="1" si="556"/>
        <v>-0.59021660461695946</v>
      </c>
      <c r="AY251" s="52">
        <f t="shared" ca="1" si="556"/>
        <v>-0.67219794319806969</v>
      </c>
      <c r="AZ251" s="52">
        <f t="shared" ca="1" si="556"/>
        <v>-0.75174152106034686</v>
      </c>
      <c r="BA251" s="52">
        <f t="shared" ca="1" si="557"/>
        <v>-0.81721623710711455</v>
      </c>
      <c r="BB251" s="52">
        <f t="shared" ca="1" si="557"/>
        <v>-0.85718797576772809</v>
      </c>
      <c r="BC251" s="52">
        <f t="shared" ca="1" si="557"/>
        <v>-0.86360337385366459</v>
      </c>
      <c r="BD251" s="52">
        <f t="shared" ca="1" si="557"/>
        <v>-0.82665286207281519</v>
      </c>
      <c r="BE251" s="52">
        <f t="shared" ca="1" si="558"/>
        <v>-0.73096912428617467</v>
      </c>
      <c r="BF251" s="52">
        <f t="shared" ca="1" si="558"/>
        <v>-0.59243276056757022</v>
      </c>
      <c r="BG251" s="52">
        <f t="shared" ca="1" si="558"/>
        <v>-0.44243909544218263</v>
      </c>
      <c r="BH251" s="52">
        <f t="shared" ca="1" si="558"/>
        <v>-0.29655714972153557</v>
      </c>
      <c r="BJ251" s="52">
        <f t="shared" si="566"/>
        <v>5.5720996111631503E-4</v>
      </c>
      <c r="BK251" s="52">
        <f t="shared" si="567"/>
        <v>-4.6675584169345039E-3</v>
      </c>
      <c r="BL251" s="52">
        <f t="shared" si="568"/>
        <v>-2.3337792084672521E-4</v>
      </c>
      <c r="BM251" s="52">
        <f t="shared" si="569"/>
        <v>-2.3337792084672521E-4</v>
      </c>
      <c r="BN251" s="52">
        <f t="shared" si="570"/>
        <v>0</v>
      </c>
      <c r="BO251" s="52">
        <f t="shared" si="571"/>
        <v>0</v>
      </c>
      <c r="BP251" s="52">
        <f t="shared" si="572"/>
        <v>2.5414579979254519E-3</v>
      </c>
      <c r="BQ251" s="52">
        <f t="shared" si="573"/>
        <v>0.05</v>
      </c>
      <c r="BS251" s="52">
        <f t="shared" ca="1" si="574"/>
        <v>-0.44514267212681252</v>
      </c>
      <c r="BT251" s="52">
        <f t="shared" ca="1" si="575"/>
        <v>-0.46675584169345047</v>
      </c>
      <c r="BU251" s="52">
        <f t="shared" ca="1" si="576"/>
        <v>-0.48202567875024782</v>
      </c>
      <c r="BV251" s="52">
        <f t="shared" ca="1" si="577"/>
        <v>-0.47943410113634122</v>
      </c>
      <c r="BW251" s="52">
        <f t="shared" ca="1" si="578"/>
        <v>-0.44998389554600554</v>
      </c>
      <c r="BX251" s="52">
        <f t="shared" ca="1" si="579"/>
        <v>-0.39721771769766367</v>
      </c>
      <c r="BY251" s="52">
        <f t="shared" ca="1" si="580"/>
        <v>-0.32313404860155226</v>
      </c>
      <c r="BZ251" s="52">
        <f t="shared" ca="1" si="581"/>
        <v>-0.23484190116305986</v>
      </c>
      <c r="CA251" s="52">
        <f t="shared" ca="1" si="582"/>
        <v>-0.13760456920511308</v>
      </c>
      <c r="CB251" s="52">
        <f t="shared" ca="1" si="583"/>
        <v>-4.7530827728370507E-2</v>
      </c>
      <c r="CC251" s="52">
        <f t="shared" ca="1" si="584"/>
        <v>3.7261629116631355E-2</v>
      </c>
      <c r="CD251" s="52">
        <f t="shared" ca="1" si="585"/>
        <v>0.11209712049833714</v>
      </c>
      <c r="CE251" s="52">
        <f t="shared" ca="1" si="586"/>
        <v>0.17745890279090218</v>
      </c>
      <c r="CF251" s="52">
        <f t="shared" ca="1" si="587"/>
        <v>0.2315936481219627</v>
      </c>
      <c r="CG251" s="52">
        <f t="shared" ca="1" si="588"/>
        <v>0.27163728173341489</v>
      </c>
      <c r="CH251" s="52">
        <f t="shared" ca="1" si="589"/>
        <v>0.30376097004139618</v>
      </c>
      <c r="CI251" s="52">
        <f t="shared" ca="1" si="590"/>
        <v>0.32690008011676613</v>
      </c>
      <c r="CJ251" s="52">
        <f t="shared" ca="1" si="591"/>
        <v>0.34381855600663735</v>
      </c>
      <c r="CK251" s="52">
        <f t="shared" ca="1" si="592"/>
        <v>0.35564109061153665</v>
      </c>
      <c r="CL251" s="52">
        <f t="shared" ca="1" si="593"/>
        <v>0.36473530311618124</v>
      </c>
      <c r="CM251" s="52">
        <f t="shared" ca="1" si="594"/>
        <v>0.3710677455810289</v>
      </c>
      <c r="CN251" s="52">
        <f t="shared" ca="1" si="595"/>
        <v>0.37421944187653644</v>
      </c>
      <c r="CO251" s="52">
        <f t="shared" ca="1" si="596"/>
        <v>0.37291647562937397</v>
      </c>
      <c r="CP251" s="52">
        <f t="shared" ca="1" si="597"/>
        <v>0.3659495121664218</v>
      </c>
      <c r="CQ251" s="52">
        <f t="shared" ca="1" si="598"/>
        <v>0.35666761551833448</v>
      </c>
      <c r="CR251" s="52">
        <f t="shared" ca="1" si="599"/>
        <v>0.32750033135826306</v>
      </c>
      <c r="CS251" s="52">
        <f t="shared" ca="1" si="600"/>
        <v>0.27768372858483947</v>
      </c>
      <c r="CT251" s="52">
        <f t="shared" ca="1" si="601"/>
        <v>0.21771228536512824</v>
      </c>
      <c r="CU251" s="52">
        <f t="shared" ca="1" si="602"/>
        <v>0.15370289400039669</v>
      </c>
      <c r="CV251" s="52">
        <f t="shared" ca="1" si="603"/>
        <v>9.097127889042661E-2</v>
      </c>
      <c r="CW251" s="52">
        <f t="shared" ca="1" si="604"/>
        <v>2.8119992554908851E-2</v>
      </c>
      <c r="CY251" s="51" t="str">
        <f t="shared" ca="1" si="605"/>
        <v>Slope</v>
      </c>
      <c r="CZ251" s="51" t="str">
        <f t="shared" ca="1" si="606"/>
        <v>Slope</v>
      </c>
      <c r="DA251" s="51" t="str">
        <f t="shared" ca="1" si="607"/>
        <v>Slope</v>
      </c>
      <c r="DB251" s="51" t="str">
        <f t="shared" ca="1" si="608"/>
        <v>Slope</v>
      </c>
      <c r="DC251" s="51" t="str">
        <f t="shared" ca="1" si="609"/>
        <v>Slope</v>
      </c>
      <c r="DD251" s="51" t="str">
        <f t="shared" ca="1" si="610"/>
        <v>Slope</v>
      </c>
      <c r="DE251" s="51" t="str">
        <f t="shared" ca="1" si="611"/>
        <v>Slope</v>
      </c>
      <c r="DF251" s="51" t="str">
        <f t="shared" ca="1" si="612"/>
        <v>Slope</v>
      </c>
      <c r="DG251" s="51" t="str">
        <f t="shared" ca="1" si="613"/>
        <v>Slope</v>
      </c>
      <c r="DH251" s="51" t="str">
        <f t="shared" ca="1" si="614"/>
        <v>Slope</v>
      </c>
      <c r="DI251" s="51" t="str">
        <f t="shared" ca="1" si="615"/>
        <v>Slope</v>
      </c>
      <c r="DJ251" s="51" t="str">
        <f t="shared" ca="1" si="616"/>
        <v>Slope</v>
      </c>
      <c r="DK251" s="51" t="str">
        <f t="shared" ca="1" si="617"/>
        <v>Slope</v>
      </c>
      <c r="DL251" s="51" t="str">
        <f t="shared" ca="1" si="618"/>
        <v>Slope</v>
      </c>
      <c r="DM251" s="51" t="str">
        <f t="shared" ca="1" si="619"/>
        <v>Slope</v>
      </c>
      <c r="DN251" s="51" t="str">
        <f t="shared" ca="1" si="620"/>
        <v>Slope</v>
      </c>
      <c r="DO251" s="51" t="str">
        <f t="shared" ca="1" si="621"/>
        <v>Slope</v>
      </c>
      <c r="DP251" s="51" t="str">
        <f t="shared" ca="1" si="622"/>
        <v>Slope</v>
      </c>
      <c r="DQ251" s="51" t="str">
        <f t="shared" ca="1" si="623"/>
        <v>Slope</v>
      </c>
      <c r="DR251" s="51" t="str">
        <f t="shared" ca="1" si="624"/>
        <v>Slope</v>
      </c>
      <c r="DS251" s="51" t="str">
        <f t="shared" ca="1" si="625"/>
        <v>Slope</v>
      </c>
      <c r="DT251" s="51" t="str">
        <f t="shared" ca="1" si="626"/>
        <v>Slope</v>
      </c>
      <c r="DU251" s="51" t="str">
        <f t="shared" ca="1" si="627"/>
        <v>Slope</v>
      </c>
      <c r="DV251" s="51" t="str">
        <f t="shared" ca="1" si="628"/>
        <v>Slope</v>
      </c>
      <c r="DW251" s="51" t="str">
        <f t="shared" ca="1" si="629"/>
        <v>Slope</v>
      </c>
      <c r="DX251" s="51" t="str">
        <f t="shared" ca="1" si="630"/>
        <v>Slope</v>
      </c>
      <c r="DY251" s="51" t="str">
        <f t="shared" ca="1" si="631"/>
        <v>Slope</v>
      </c>
      <c r="DZ251" s="51" t="str">
        <f t="shared" ca="1" si="632"/>
        <v>Slope</v>
      </c>
      <c r="EA251" s="51" t="str">
        <f t="shared" ca="1" si="633"/>
        <v>Slope</v>
      </c>
      <c r="EB251" s="51" t="str">
        <f t="shared" ca="1" si="634"/>
        <v>Slope</v>
      </c>
      <c r="EC251" s="51" t="str">
        <f t="shared" ca="1" si="635"/>
        <v>Slope</v>
      </c>
      <c r="EE251" s="52">
        <f t="shared" ca="1" si="636"/>
        <v>0.55509070579403419</v>
      </c>
      <c r="EF251" s="52">
        <f t="shared" ca="1" si="637"/>
        <v>0.53347753622739624</v>
      </c>
      <c r="EG251" s="52">
        <f t="shared" ca="1" si="638"/>
        <v>0.51820769917059883</v>
      </c>
      <c r="EH251" s="52">
        <f t="shared" ca="1" si="639"/>
        <v>0.52079927678450555</v>
      </c>
      <c r="EI251" s="52">
        <f t="shared" ca="1" si="640"/>
        <v>0.55024948237484117</v>
      </c>
      <c r="EJ251" s="52">
        <f t="shared" ca="1" si="641"/>
        <v>0.60301566022318309</v>
      </c>
      <c r="EK251" s="52">
        <f t="shared" ca="1" si="642"/>
        <v>0.6770993293192944</v>
      </c>
      <c r="EL251" s="52">
        <f t="shared" ca="1" si="643"/>
        <v>0.76539147675778685</v>
      </c>
      <c r="EM251" s="52">
        <f t="shared" ca="1" si="644"/>
        <v>0.86262880871573366</v>
      </c>
      <c r="EN251" s="52">
        <f t="shared" ca="1" si="645"/>
        <v>0.95270255019247618</v>
      </c>
      <c r="EO251" s="52">
        <f t="shared" ca="1" si="646"/>
        <v>0.9625049929625219</v>
      </c>
      <c r="EP251" s="52">
        <f t="shared" ca="1" si="647"/>
        <v>0.88766950158081614</v>
      </c>
      <c r="EQ251" s="52">
        <f t="shared" ca="1" si="648"/>
        <v>0.82230771928825108</v>
      </c>
      <c r="ER251" s="52">
        <f t="shared" ca="1" si="649"/>
        <v>0.76817297395719053</v>
      </c>
      <c r="ES251" s="52">
        <f t="shared" ca="1" si="650"/>
        <v>0.7281293403457384</v>
      </c>
      <c r="ET251" s="52">
        <f t="shared" ca="1" si="651"/>
        <v>0.69600565203775711</v>
      </c>
      <c r="EU251" s="52">
        <f t="shared" ca="1" si="652"/>
        <v>0.67286654196238715</v>
      </c>
      <c r="EV251" s="52">
        <f t="shared" ca="1" si="653"/>
        <v>0.65594806607251588</v>
      </c>
      <c r="EW251" s="52">
        <f t="shared" ca="1" si="654"/>
        <v>0.64412553146761664</v>
      </c>
      <c r="EX251" s="52">
        <f t="shared" ca="1" si="655"/>
        <v>0.63503131896297205</v>
      </c>
      <c r="EY251" s="52">
        <f t="shared" ca="1" si="656"/>
        <v>0.62869887649812439</v>
      </c>
      <c r="EZ251" s="52">
        <f t="shared" ca="1" si="657"/>
        <v>0.6255471802026169</v>
      </c>
      <c r="FA251" s="52">
        <f t="shared" ca="1" si="658"/>
        <v>0.62685014644977932</v>
      </c>
      <c r="FB251" s="52">
        <f t="shared" ca="1" si="659"/>
        <v>0.63381710991273144</v>
      </c>
      <c r="FC251" s="52">
        <f t="shared" ca="1" si="660"/>
        <v>0.64309900656081886</v>
      </c>
      <c r="FD251" s="52">
        <f t="shared" ca="1" si="661"/>
        <v>0.67226629072089028</v>
      </c>
      <c r="FE251" s="52">
        <f t="shared" ca="1" si="662"/>
        <v>0.72208289349431376</v>
      </c>
      <c r="FF251" s="52">
        <f t="shared" ca="1" si="663"/>
        <v>0.78205433671402502</v>
      </c>
      <c r="FG251" s="52">
        <f t="shared" ca="1" si="664"/>
        <v>0.84606372807875663</v>
      </c>
      <c r="FH251" s="52">
        <f t="shared" ca="1" si="665"/>
        <v>0.90879534318872668</v>
      </c>
      <c r="FI251" s="52">
        <f t="shared" ca="1" si="666"/>
        <v>0.97164662952424441</v>
      </c>
      <c r="FK251" s="52">
        <f t="shared" ca="1" si="667"/>
        <v>0.97164662952424441</v>
      </c>
      <c r="FL251" s="59">
        <f t="shared" ca="1" si="668"/>
        <v>30</v>
      </c>
      <c r="FM251" s="59" t="str">
        <f t="shared" ca="1" si="669"/>
        <v>Slope</v>
      </c>
      <c r="FN251" s="52">
        <f t="shared" ca="1" si="670"/>
        <v>3.3333333333333326E-2</v>
      </c>
      <c r="FP251" s="52">
        <f t="shared" ca="1" si="671"/>
        <v>0.51836356859801136</v>
      </c>
      <c r="FQ251" s="52">
        <f t="shared" ca="1" si="672"/>
        <v>0.51115917874246541</v>
      </c>
      <c r="FR251" s="52">
        <f t="shared" ca="1" si="673"/>
        <v>0.49495812194575511</v>
      </c>
      <c r="FS251" s="52">
        <f t="shared" ca="1" si="674"/>
        <v>0.4847108700392796</v>
      </c>
      <c r="FT251" s="52">
        <f t="shared" ca="1" si="675"/>
        <v>0.48341649412494703</v>
      </c>
      <c r="FU251" s="52">
        <f t="shared" ca="1" si="676"/>
        <v>0.48989410896328323</v>
      </c>
      <c r="FV251" s="52">
        <f t="shared" ca="1" si="677"/>
        <v>0.50347755421754259</v>
      </c>
      <c r="FW251" s="52">
        <f t="shared" ca="1" si="678"/>
        <v>0.52179715891926226</v>
      </c>
      <c r="FX251" s="52">
        <f t="shared" ca="1" si="679"/>
        <v>0.54309849179413339</v>
      </c>
      <c r="FY251" s="52">
        <f t="shared" ca="1" si="680"/>
        <v>0.56201196117526986</v>
      </c>
      <c r="FZ251" s="52">
        <f t="shared" ca="1" si="681"/>
        <v>0.55416833098750728</v>
      </c>
      <c r="GA251" s="52">
        <f t="shared" ca="1" si="682"/>
        <v>0.51811205608249422</v>
      </c>
      <c r="GB251" s="52">
        <f t="shared" ca="1" si="683"/>
        <v>0.48521368420719474</v>
      </c>
      <c r="GC251" s="52">
        <f t="shared" ca="1" si="684"/>
        <v>0.45605765798573017</v>
      </c>
      <c r="GD251" s="52">
        <f t="shared" ca="1" si="685"/>
        <v>0.43159866900413502</v>
      </c>
      <c r="GE251" s="52">
        <f t="shared" ca="1" si="686"/>
        <v>0.40977966179036346</v>
      </c>
      <c r="GF251" s="52">
        <f t="shared" ca="1" si="687"/>
        <v>0.39095551398746237</v>
      </c>
      <c r="GG251" s="52">
        <f t="shared" ca="1" si="688"/>
        <v>0.37420491091306085</v>
      </c>
      <c r="GH251" s="52">
        <f t="shared" ca="1" si="689"/>
        <v>0.35915295493364996</v>
      </c>
      <c r="GI251" s="52">
        <f t="shared" ca="1" si="690"/>
        <v>0.34501043965432399</v>
      </c>
      <c r="GJ251" s="52">
        <f t="shared" ca="1" si="691"/>
        <v>0.33178851438826368</v>
      </c>
      <c r="GK251" s="52">
        <f t="shared" ca="1" si="692"/>
        <v>0.31962683784531676</v>
      </c>
      <c r="GL251" s="52">
        <f t="shared" ca="1" si="693"/>
        <v>0.3089500488165931</v>
      </c>
      <c r="GM251" s="52">
        <f t="shared" ca="1" si="694"/>
        <v>0.30016125885979938</v>
      </c>
      <c r="GN251" s="52">
        <f t="shared" ca="1" si="695"/>
        <v>0.29214411329805068</v>
      </c>
      <c r="GO251" s="52">
        <f t="shared" ca="1" si="696"/>
        <v>0.29075543024029671</v>
      </c>
      <c r="GP251" s="52">
        <f t="shared" ca="1" si="697"/>
        <v>0.29624985338699344</v>
      </c>
      <c r="GQ251" s="52">
        <f t="shared" ca="1" si="698"/>
        <v>0.30512922334911946</v>
      </c>
      <c r="GR251" s="52">
        <f t="shared" ca="1" si="699"/>
        <v>0.31535457602625216</v>
      </c>
      <c r="GS251" s="52">
        <f t="shared" ca="1" si="700"/>
        <v>0.32515400328513105</v>
      </c>
      <c r="GT251" s="52">
        <f t="shared" ca="1" si="701"/>
        <v>0.33499332095252593</v>
      </c>
      <c r="GV251" s="52">
        <f t="shared" ca="1" si="702"/>
        <v>0.56201196117526986</v>
      </c>
      <c r="GW251" s="59">
        <f t="shared" ca="1" si="703"/>
        <v>9</v>
      </c>
      <c r="GX251" s="52">
        <f t="shared" ca="1" si="704"/>
        <v>0.95270255019247618</v>
      </c>
      <c r="GY251" s="52" t="str">
        <f t="shared" ca="1" si="705"/>
        <v>Slope</v>
      </c>
      <c r="GZ251" s="52">
        <f t="shared" ca="1" si="706"/>
        <v>0.73333333333333339</v>
      </c>
      <c r="HB251" s="58">
        <f t="shared" si="707"/>
        <v>1.11441992223263E-2</v>
      </c>
      <c r="HC251" s="58"/>
      <c r="HE251" s="52">
        <f t="shared" si="708"/>
        <v>0.9448362138494848</v>
      </c>
      <c r="HF251" s="52">
        <f t="shared" si="709"/>
        <v>0</v>
      </c>
      <c r="HH251" s="52">
        <f t="shared" ca="1" si="710"/>
        <v>0.95270255019247618</v>
      </c>
      <c r="HI251" s="52" t="str">
        <f t="shared" ca="1" si="711"/>
        <v>Slope</v>
      </c>
      <c r="HJ251" s="59">
        <f t="shared" ca="1" si="712"/>
        <v>2</v>
      </c>
      <c r="HK251" s="52">
        <f t="shared" ca="1" si="713"/>
        <v>0.73333333333333339</v>
      </c>
      <c r="HL251" s="52">
        <f t="shared" si="714"/>
        <v>0</v>
      </c>
      <c r="HM251" s="52">
        <f t="shared" si="715"/>
        <v>20</v>
      </c>
      <c r="HN251" s="52">
        <f t="shared" si="716"/>
        <v>-20</v>
      </c>
      <c r="HP251" s="52">
        <f t="shared" si="719"/>
        <v>1.6984324902296152E-4</v>
      </c>
      <c r="HR251" s="52">
        <f t="shared" si="717"/>
        <v>1.5073479408666572E-4</v>
      </c>
      <c r="HS251">
        <f t="shared" si="718"/>
        <v>2.5414579979254519E-3</v>
      </c>
    </row>
    <row r="252" spans="1:227" x14ac:dyDescent="0.2">
      <c r="A252" s="45">
        <v>214</v>
      </c>
      <c r="B252" s="35">
        <f t="shared" si="563"/>
        <v>2.4652777777777673E-2</v>
      </c>
      <c r="C252" s="28">
        <v>1.1144199222326301</v>
      </c>
      <c r="D252" s="95">
        <v>0</v>
      </c>
      <c r="E252" s="95">
        <v>999999</v>
      </c>
      <c r="F252" s="37">
        <f t="shared" si="551"/>
        <v>166666.5</v>
      </c>
      <c r="G252" s="38">
        <f t="shared" si="554"/>
        <v>0</v>
      </c>
      <c r="H252" s="102">
        <v>20</v>
      </c>
      <c r="I252" s="102">
        <v>2000</v>
      </c>
      <c r="J252" s="28">
        <v>2.4239079654216802</v>
      </c>
      <c r="K252" s="126">
        <f t="shared" si="555"/>
        <v>2.4239079654216802E-2</v>
      </c>
      <c r="L252" s="30">
        <f t="shared" si="552"/>
        <v>2.4239079654216802E-2</v>
      </c>
      <c r="M252" s="101">
        <f t="shared" si="553"/>
        <v>1.1144199222326301</v>
      </c>
      <c r="N252" s="103">
        <f t="shared" si="564"/>
        <v>6.5474402159452496E-4</v>
      </c>
      <c r="AD252" s="52">
        <f t="shared" ref="AD252:AF271" ca="1" si="720">CORREL( $K252:$K282, OFFSET( $M252:$M282, AD$5, 0 ) )</f>
        <v>0.97317863027112894</v>
      </c>
      <c r="AE252" s="52">
        <f t="shared" ca="1" si="720"/>
        <v>0.99999999999999956</v>
      </c>
      <c r="AF252" s="52">
        <f t="shared" ca="1" si="720"/>
        <v>0.97397646277720251</v>
      </c>
      <c r="AG252" s="52">
        <f t="shared" ca="1" si="559"/>
        <v>0.91218461047435695</v>
      </c>
      <c r="AH252" s="52">
        <f t="shared" ca="1" si="559"/>
        <v>0.82624608322527771</v>
      </c>
      <c r="AI252" s="52">
        <f t="shared" ca="1" si="559"/>
        <v>0.71716067679227735</v>
      </c>
      <c r="AJ252" s="52">
        <f t="shared" ca="1" si="559"/>
        <v>0.57143385918880774</v>
      </c>
      <c r="AK252" s="52">
        <f t="shared" ca="1" si="560"/>
        <v>0.37122815765213124</v>
      </c>
      <c r="AL252" s="52">
        <f t="shared" ca="1" si="560"/>
        <v>0.13775949573527185</v>
      </c>
      <c r="AM252" s="52">
        <f t="shared" ca="1" si="560"/>
        <v>-0.10315052637299647</v>
      </c>
      <c r="AN252" s="52">
        <f t="shared" ca="1" si="560"/>
        <v>-0.28288955026464258</v>
      </c>
      <c r="AO252" s="52">
        <f t="shared" ca="1" si="561"/>
        <v>-0.38721435368629242</v>
      </c>
      <c r="AP252" s="52">
        <f t="shared" ca="1" si="561"/>
        <v>-0.43086072673803982</v>
      </c>
      <c r="AQ252" s="52">
        <f t="shared" ca="1" si="561"/>
        <v>-0.43620774916173266</v>
      </c>
      <c r="AR252" s="52">
        <f t="shared" ca="1" si="561"/>
        <v>-0.42714676068227547</v>
      </c>
      <c r="AS252" s="52">
        <f t="shared" ca="1" si="562"/>
        <v>-0.41506077150795206</v>
      </c>
      <c r="AT252" s="52">
        <f t="shared" ca="1" si="562"/>
        <v>-0.41551221902534086</v>
      </c>
      <c r="AU252" s="52">
        <f t="shared" ca="1" si="562"/>
        <v>-0.43421568906354902</v>
      </c>
      <c r="AV252" s="52">
        <f t="shared" ca="1" si="562"/>
        <v>-0.47050873921630593</v>
      </c>
      <c r="AW252" s="52">
        <f t="shared" ca="1" si="556"/>
        <v>-0.5265251890719691</v>
      </c>
      <c r="AX252" s="52">
        <f t="shared" ca="1" si="556"/>
        <v>-0.59675254926375509</v>
      </c>
      <c r="AY252" s="52">
        <f t="shared" ca="1" si="556"/>
        <v>-0.67311604841760198</v>
      </c>
      <c r="AZ252" s="52">
        <f t="shared" ca="1" si="556"/>
        <v>-0.74593024257899254</v>
      </c>
      <c r="BA252" s="52">
        <f t="shared" ca="1" si="557"/>
        <v>-0.80132589204680105</v>
      </c>
      <c r="BB252" s="52">
        <f t="shared" ca="1" si="557"/>
        <v>-0.82290618146964711</v>
      </c>
      <c r="BC252" s="52">
        <f t="shared" ca="1" si="557"/>
        <v>-0.80616730454907404</v>
      </c>
      <c r="BD252" s="52">
        <f t="shared" ca="1" si="557"/>
        <v>-0.74064684878206344</v>
      </c>
      <c r="BE252" s="52">
        <f t="shared" ca="1" si="558"/>
        <v>-0.62996796748034745</v>
      </c>
      <c r="BF252" s="52">
        <f t="shared" ca="1" si="558"/>
        <v>-0.50300173094713341</v>
      </c>
      <c r="BG252" s="52">
        <f t="shared" ca="1" si="558"/>
        <v>-0.37234187850155381</v>
      </c>
      <c r="BH252" s="52">
        <f t="shared" ca="1" si="558"/>
        <v>-0.24292170331249954</v>
      </c>
      <c r="BJ252" s="52">
        <f t="shared" si="566"/>
        <v>1.21195398271084E-3</v>
      </c>
      <c r="BK252" s="52">
        <f t="shared" si="567"/>
        <v>-4.8202567875024792E-3</v>
      </c>
      <c r="BL252" s="52">
        <f t="shared" si="568"/>
        <v>-2.4101283937512396E-4</v>
      </c>
      <c r="BM252" s="52">
        <f t="shared" si="569"/>
        <v>-2.4101283937512396E-4</v>
      </c>
      <c r="BN252" s="52">
        <f t="shared" si="570"/>
        <v>0</v>
      </c>
      <c r="BO252" s="52">
        <f t="shared" si="571"/>
        <v>0</v>
      </c>
      <c r="BP252" s="52">
        <f t="shared" si="572"/>
        <v>2.5757214622362909E-3</v>
      </c>
      <c r="BQ252" s="52">
        <f t="shared" si="573"/>
        <v>0.05</v>
      </c>
      <c r="BS252" s="52">
        <f t="shared" ca="1" si="574"/>
        <v>-0.46675584169345047</v>
      </c>
      <c r="BT252" s="52">
        <f t="shared" ca="1" si="575"/>
        <v>-0.48202567875024782</v>
      </c>
      <c r="BU252" s="52">
        <f t="shared" ca="1" si="576"/>
        <v>-0.47943410113634122</v>
      </c>
      <c r="BV252" s="52">
        <f t="shared" ca="1" si="577"/>
        <v>-0.44998389554600554</v>
      </c>
      <c r="BW252" s="52">
        <f t="shared" ca="1" si="578"/>
        <v>-0.39721771769766367</v>
      </c>
      <c r="BX252" s="52">
        <f t="shared" ca="1" si="579"/>
        <v>-0.32313404860155226</v>
      </c>
      <c r="BY252" s="52">
        <f t="shared" ca="1" si="580"/>
        <v>-0.23484190116305986</v>
      </c>
      <c r="BZ252" s="52">
        <f t="shared" ca="1" si="581"/>
        <v>-0.13760456920511308</v>
      </c>
      <c r="CA252" s="52">
        <f t="shared" ca="1" si="582"/>
        <v>-4.7530827728370507E-2</v>
      </c>
      <c r="CB252" s="52">
        <f t="shared" ca="1" si="583"/>
        <v>3.7261629116631355E-2</v>
      </c>
      <c r="CC252" s="52">
        <f t="shared" ca="1" si="584"/>
        <v>0.11209712049833714</v>
      </c>
      <c r="CD252" s="52">
        <f t="shared" ca="1" si="585"/>
        <v>0.17745890279090218</v>
      </c>
      <c r="CE252" s="52">
        <f t="shared" ca="1" si="586"/>
        <v>0.2315936481219627</v>
      </c>
      <c r="CF252" s="52">
        <f t="shared" ca="1" si="587"/>
        <v>0.27163728173341489</v>
      </c>
      <c r="CG252" s="52">
        <f t="shared" ca="1" si="588"/>
        <v>0.30376097004139618</v>
      </c>
      <c r="CH252" s="52">
        <f t="shared" ca="1" si="589"/>
        <v>0.32690008011676613</v>
      </c>
      <c r="CI252" s="52">
        <f t="shared" ca="1" si="590"/>
        <v>0.34381855600663735</v>
      </c>
      <c r="CJ252" s="52">
        <f t="shared" ca="1" si="591"/>
        <v>0.35564109061153665</v>
      </c>
      <c r="CK252" s="52">
        <f t="shared" ca="1" si="592"/>
        <v>0.36473530311618124</v>
      </c>
      <c r="CL252" s="52">
        <f t="shared" ca="1" si="593"/>
        <v>0.3710677455810289</v>
      </c>
      <c r="CM252" s="52">
        <f t="shared" ca="1" si="594"/>
        <v>0.37421944187653644</v>
      </c>
      <c r="CN252" s="52">
        <f t="shared" ca="1" si="595"/>
        <v>0.37291647562937397</v>
      </c>
      <c r="CO252" s="52">
        <f t="shared" ca="1" si="596"/>
        <v>0.3659495121664218</v>
      </c>
      <c r="CP252" s="52">
        <f t="shared" ca="1" si="597"/>
        <v>0.35666761551833448</v>
      </c>
      <c r="CQ252" s="52">
        <f t="shared" ca="1" si="598"/>
        <v>0.32750033135826306</v>
      </c>
      <c r="CR252" s="52">
        <f t="shared" ca="1" si="599"/>
        <v>0.27768372858483947</v>
      </c>
      <c r="CS252" s="52">
        <f t="shared" ca="1" si="600"/>
        <v>0.21771228536512824</v>
      </c>
      <c r="CT252" s="52">
        <f t="shared" ca="1" si="601"/>
        <v>0.15370289400039669</v>
      </c>
      <c r="CU252" s="52">
        <f t="shared" ca="1" si="602"/>
        <v>9.097127889042661E-2</v>
      </c>
      <c r="CV252" s="52">
        <f t="shared" ca="1" si="603"/>
        <v>2.8119992554908851E-2</v>
      </c>
      <c r="CW252" s="52">
        <f t="shared" ca="1" si="604"/>
        <v>-3.1015999277212422E-2</v>
      </c>
      <c r="CY252" s="51" t="str">
        <f t="shared" ca="1" si="605"/>
        <v>Slope</v>
      </c>
      <c r="CZ252" s="51" t="str">
        <f t="shared" ca="1" si="606"/>
        <v>Slope</v>
      </c>
      <c r="DA252" s="51" t="str">
        <f t="shared" ca="1" si="607"/>
        <v>Slope</v>
      </c>
      <c r="DB252" s="51" t="str">
        <f t="shared" ca="1" si="608"/>
        <v>Slope</v>
      </c>
      <c r="DC252" s="51" t="str">
        <f t="shared" ca="1" si="609"/>
        <v>Slope</v>
      </c>
      <c r="DD252" s="51" t="str">
        <f t="shared" ca="1" si="610"/>
        <v>Slope</v>
      </c>
      <c r="DE252" s="51" t="str">
        <f t="shared" ca="1" si="611"/>
        <v>Slope</v>
      </c>
      <c r="DF252" s="51" t="str">
        <f t="shared" ca="1" si="612"/>
        <v>Slope</v>
      </c>
      <c r="DG252" s="51" t="str">
        <f t="shared" ca="1" si="613"/>
        <v>Slope</v>
      </c>
      <c r="DH252" s="51" t="str">
        <f t="shared" ca="1" si="614"/>
        <v>Slope</v>
      </c>
      <c r="DI252" s="51" t="str">
        <f t="shared" ca="1" si="615"/>
        <v>Slope</v>
      </c>
      <c r="DJ252" s="51" t="str">
        <f t="shared" ca="1" si="616"/>
        <v>Slope</v>
      </c>
      <c r="DK252" s="51" t="str">
        <f t="shared" ca="1" si="617"/>
        <v>Slope</v>
      </c>
      <c r="DL252" s="51" t="str">
        <f t="shared" ca="1" si="618"/>
        <v>Slope</v>
      </c>
      <c r="DM252" s="51" t="str">
        <f t="shared" ca="1" si="619"/>
        <v>Slope</v>
      </c>
      <c r="DN252" s="51" t="str">
        <f t="shared" ca="1" si="620"/>
        <v>Slope</v>
      </c>
      <c r="DO252" s="51" t="str">
        <f t="shared" ca="1" si="621"/>
        <v>Slope</v>
      </c>
      <c r="DP252" s="51" t="str">
        <f t="shared" ca="1" si="622"/>
        <v>Slope</v>
      </c>
      <c r="DQ252" s="51" t="str">
        <f t="shared" ca="1" si="623"/>
        <v>Slope</v>
      </c>
      <c r="DR252" s="51" t="str">
        <f t="shared" ca="1" si="624"/>
        <v>Slope</v>
      </c>
      <c r="DS252" s="51" t="str">
        <f t="shared" ca="1" si="625"/>
        <v>Slope</v>
      </c>
      <c r="DT252" s="51" t="str">
        <f t="shared" ca="1" si="626"/>
        <v>Slope</v>
      </c>
      <c r="DU252" s="51" t="str">
        <f t="shared" ca="1" si="627"/>
        <v>Slope</v>
      </c>
      <c r="DV252" s="51" t="str">
        <f t="shared" ca="1" si="628"/>
        <v>Slope</v>
      </c>
      <c r="DW252" s="51" t="str">
        <f t="shared" ca="1" si="629"/>
        <v>Slope</v>
      </c>
      <c r="DX252" s="51" t="str">
        <f t="shared" ca="1" si="630"/>
        <v>Slope</v>
      </c>
      <c r="DY252" s="51" t="str">
        <f t="shared" ca="1" si="631"/>
        <v>Slope</v>
      </c>
      <c r="DZ252" s="51" t="str">
        <f t="shared" ca="1" si="632"/>
        <v>Slope</v>
      </c>
      <c r="EA252" s="51" t="str">
        <f t="shared" ca="1" si="633"/>
        <v>Slope</v>
      </c>
      <c r="EB252" s="51" t="str">
        <f t="shared" ca="1" si="634"/>
        <v>Slope</v>
      </c>
      <c r="EC252" s="51" t="str">
        <f t="shared" ca="1" si="635"/>
        <v>Slope</v>
      </c>
      <c r="EE252" s="52">
        <f t="shared" ca="1" si="636"/>
        <v>0.53348517114592464</v>
      </c>
      <c r="EF252" s="52">
        <f t="shared" ca="1" si="637"/>
        <v>0.51821533408912734</v>
      </c>
      <c r="EG252" s="52">
        <f t="shared" ca="1" si="638"/>
        <v>0.52080691170303384</v>
      </c>
      <c r="EH252" s="52">
        <f t="shared" ca="1" si="639"/>
        <v>0.55025711729336957</v>
      </c>
      <c r="EI252" s="52">
        <f t="shared" ca="1" si="640"/>
        <v>0.60302329514171138</v>
      </c>
      <c r="EJ252" s="52">
        <f t="shared" ca="1" si="641"/>
        <v>0.67710696423782291</v>
      </c>
      <c r="EK252" s="52">
        <f t="shared" ca="1" si="642"/>
        <v>0.76539911167631525</v>
      </c>
      <c r="EL252" s="52">
        <f t="shared" ca="1" si="643"/>
        <v>0.86263644363426206</v>
      </c>
      <c r="EM252" s="52">
        <f t="shared" ca="1" si="644"/>
        <v>0.95271018511100458</v>
      </c>
      <c r="EN252" s="52">
        <f t="shared" ca="1" si="645"/>
        <v>0.9624973580439935</v>
      </c>
      <c r="EO252" s="52">
        <f t="shared" ca="1" si="646"/>
        <v>0.88766186666228775</v>
      </c>
      <c r="EP252" s="52">
        <f t="shared" ca="1" si="647"/>
        <v>0.82230008436972268</v>
      </c>
      <c r="EQ252" s="52">
        <f t="shared" ca="1" si="648"/>
        <v>0.76816533903866213</v>
      </c>
      <c r="ER252" s="52">
        <f t="shared" ca="1" si="649"/>
        <v>0.72812170542721</v>
      </c>
      <c r="ES252" s="52">
        <f t="shared" ca="1" si="650"/>
        <v>0.69599801711922871</v>
      </c>
      <c r="ET252" s="52">
        <f t="shared" ca="1" si="651"/>
        <v>0.67285890704385876</v>
      </c>
      <c r="EU252" s="52">
        <f t="shared" ca="1" si="652"/>
        <v>0.65594043115398759</v>
      </c>
      <c r="EV252" s="52">
        <f t="shared" ca="1" si="653"/>
        <v>0.64411789654908824</v>
      </c>
      <c r="EW252" s="52">
        <f t="shared" ca="1" si="654"/>
        <v>0.63502368404444365</v>
      </c>
      <c r="EX252" s="52">
        <f t="shared" ca="1" si="655"/>
        <v>0.62869124157959599</v>
      </c>
      <c r="EY252" s="52">
        <f t="shared" ca="1" si="656"/>
        <v>0.62553954528408839</v>
      </c>
      <c r="EZ252" s="52">
        <f t="shared" ca="1" si="657"/>
        <v>0.62684251153125092</v>
      </c>
      <c r="FA252" s="52">
        <f t="shared" ca="1" si="658"/>
        <v>0.63380947499420315</v>
      </c>
      <c r="FB252" s="52">
        <f t="shared" ca="1" si="659"/>
        <v>0.64309137164229035</v>
      </c>
      <c r="FC252" s="52">
        <f t="shared" ca="1" si="660"/>
        <v>0.67225865580236177</v>
      </c>
      <c r="FD252" s="52">
        <f t="shared" ca="1" si="661"/>
        <v>0.72207525857578547</v>
      </c>
      <c r="FE252" s="52">
        <f t="shared" ca="1" si="662"/>
        <v>0.78204670179549662</v>
      </c>
      <c r="FF252" s="52">
        <f t="shared" ca="1" si="663"/>
        <v>0.84605609316022812</v>
      </c>
      <c r="FG252" s="52">
        <f t="shared" ca="1" si="664"/>
        <v>0.90878770827019828</v>
      </c>
      <c r="FH252" s="52">
        <f t="shared" ca="1" si="665"/>
        <v>0.97163899460571601</v>
      </c>
      <c r="FI252" s="52">
        <f t="shared" ca="1" si="666"/>
        <v>0.96922501356216273</v>
      </c>
      <c r="FK252" s="52">
        <f t="shared" ca="1" si="667"/>
        <v>0.97163899460571601</v>
      </c>
      <c r="FL252" s="59">
        <f t="shared" ca="1" si="668"/>
        <v>29</v>
      </c>
      <c r="FM252" s="59" t="str">
        <f t="shared" ca="1" si="669"/>
        <v>Slope</v>
      </c>
      <c r="FN252" s="52">
        <f t="shared" ca="1" si="670"/>
        <v>6.6666666666666652E-2</v>
      </c>
      <c r="FP252" s="52">
        <f t="shared" ca="1" si="671"/>
        <v>0.51116172371530821</v>
      </c>
      <c r="FQ252" s="52">
        <f t="shared" ca="1" si="672"/>
        <v>0.50607177802970904</v>
      </c>
      <c r="FR252" s="52">
        <f t="shared" ca="1" si="673"/>
        <v>0.49582452612323347</v>
      </c>
      <c r="FS252" s="52">
        <f t="shared" ca="1" si="674"/>
        <v>0.49453015020890095</v>
      </c>
      <c r="FT252" s="52">
        <f t="shared" ca="1" si="675"/>
        <v>0.5010077650472371</v>
      </c>
      <c r="FU252" s="52">
        <f t="shared" ca="1" si="676"/>
        <v>0.51459121030149646</v>
      </c>
      <c r="FV252" s="52">
        <f t="shared" ca="1" si="677"/>
        <v>0.53291081500321624</v>
      </c>
      <c r="FW252" s="52">
        <f t="shared" ca="1" si="678"/>
        <v>0.55421214787808726</v>
      </c>
      <c r="FX252" s="52">
        <f t="shared" ca="1" si="679"/>
        <v>0.57312561725922373</v>
      </c>
      <c r="FY252" s="52">
        <f t="shared" ca="1" si="680"/>
        <v>0.56527689712577556</v>
      </c>
      <c r="FZ252" s="52">
        <f t="shared" ca="1" si="681"/>
        <v>0.52922062222076249</v>
      </c>
      <c r="GA252" s="52">
        <f t="shared" ca="1" si="682"/>
        <v>0.49632225034546307</v>
      </c>
      <c r="GB252" s="52">
        <f t="shared" ca="1" si="683"/>
        <v>0.46716622412399844</v>
      </c>
      <c r="GC252" s="52">
        <f t="shared" ca="1" si="684"/>
        <v>0.44270723514240329</v>
      </c>
      <c r="GD252" s="52">
        <f t="shared" ca="1" si="685"/>
        <v>0.42088822792863179</v>
      </c>
      <c r="GE252" s="52">
        <f t="shared" ca="1" si="686"/>
        <v>0.40206408012573069</v>
      </c>
      <c r="GF252" s="52">
        <f t="shared" ca="1" si="687"/>
        <v>0.38531347705132918</v>
      </c>
      <c r="GG252" s="52">
        <f t="shared" ca="1" si="688"/>
        <v>0.37026152107191829</v>
      </c>
      <c r="GH252" s="52">
        <f t="shared" ca="1" si="689"/>
        <v>0.35611900579259231</v>
      </c>
      <c r="GI252" s="52">
        <f t="shared" ca="1" si="690"/>
        <v>0.34289708052653201</v>
      </c>
      <c r="GJ252" s="52">
        <f t="shared" ca="1" si="691"/>
        <v>0.33073540398358503</v>
      </c>
      <c r="GK252" s="52">
        <f t="shared" ca="1" si="692"/>
        <v>0.32005861495486143</v>
      </c>
      <c r="GL252" s="52">
        <f t="shared" ca="1" si="693"/>
        <v>0.31126982499806771</v>
      </c>
      <c r="GM252" s="52">
        <f t="shared" ca="1" si="694"/>
        <v>0.30325267943631901</v>
      </c>
      <c r="GN252" s="52">
        <f t="shared" ca="1" si="695"/>
        <v>0.30186399637856498</v>
      </c>
      <c r="GO252" s="52">
        <f t="shared" ca="1" si="696"/>
        <v>0.30735841952526177</v>
      </c>
      <c r="GP252" s="52">
        <f t="shared" ca="1" si="697"/>
        <v>0.31623778948738773</v>
      </c>
      <c r="GQ252" s="52">
        <f t="shared" ca="1" si="698"/>
        <v>0.32646314216452049</v>
      </c>
      <c r="GR252" s="52">
        <f t="shared" ca="1" si="699"/>
        <v>0.33626256942339938</v>
      </c>
      <c r="GS252" s="52">
        <f t="shared" ca="1" si="700"/>
        <v>0.3461018870907942</v>
      </c>
      <c r="GT252" s="52">
        <f t="shared" ca="1" si="701"/>
        <v>0.33418611563183204</v>
      </c>
      <c r="GV252" s="52">
        <f t="shared" ca="1" si="702"/>
        <v>0.57312561725922373</v>
      </c>
      <c r="GW252" s="59">
        <f t="shared" ca="1" si="703"/>
        <v>8</v>
      </c>
      <c r="GX252" s="52">
        <f t="shared" ca="1" si="704"/>
        <v>0.95271018511100458</v>
      </c>
      <c r="GY252" s="52" t="str">
        <f t="shared" ca="1" si="705"/>
        <v>Slope</v>
      </c>
      <c r="GZ252" s="52">
        <f t="shared" ca="1" si="706"/>
        <v>0.76666666666666661</v>
      </c>
      <c r="HB252" s="58">
        <f t="shared" si="707"/>
        <v>2.4239079654216802E-2</v>
      </c>
      <c r="HC252" s="58"/>
      <c r="HE252" s="52">
        <f t="shared" si="708"/>
        <v>0.88001655571162685</v>
      </c>
      <c r="HF252" s="52">
        <f t="shared" si="709"/>
        <v>0</v>
      </c>
      <c r="HH252" s="52">
        <f t="shared" ca="1" si="710"/>
        <v>0.95271018511100458</v>
      </c>
      <c r="HI252" s="52" t="str">
        <f t="shared" ca="1" si="711"/>
        <v>Slope</v>
      </c>
      <c r="HJ252" s="59">
        <f t="shared" ca="1" si="712"/>
        <v>2</v>
      </c>
      <c r="HK252" s="52">
        <f t="shared" ca="1" si="713"/>
        <v>0.76666666666666661</v>
      </c>
      <c r="HL252" s="52">
        <f t="shared" si="714"/>
        <v>0</v>
      </c>
      <c r="HM252" s="52">
        <f t="shared" si="715"/>
        <v>20</v>
      </c>
      <c r="HN252" s="52">
        <f t="shared" si="716"/>
        <v>-20</v>
      </c>
      <c r="HP252" s="52">
        <f t="shared" si="719"/>
        <v>6.5474402159452496E-4</v>
      </c>
      <c r="HR252" s="52">
        <f t="shared" si="717"/>
        <v>1.4288077902265965E-4</v>
      </c>
      <c r="HS252">
        <f t="shared" si="718"/>
        <v>2.5757214622362909E-3</v>
      </c>
    </row>
    <row r="253" spans="1:227" x14ac:dyDescent="0.2">
      <c r="A253" s="45">
        <v>215</v>
      </c>
      <c r="B253" s="35">
        <f t="shared" si="563"/>
        <v>2.4768518518518412E-2</v>
      </c>
      <c r="C253" s="28">
        <v>2.4239079654216802</v>
      </c>
      <c r="D253" s="95">
        <v>0</v>
      </c>
      <c r="E253" s="95">
        <v>999999</v>
      </c>
      <c r="F253" s="37">
        <f t="shared" si="551"/>
        <v>166666.5</v>
      </c>
      <c r="G253" s="38">
        <f t="shared" si="554"/>
        <v>0</v>
      </c>
      <c r="H253" s="102">
        <v>20</v>
      </c>
      <c r="I253" s="102">
        <v>2000</v>
      </c>
      <c r="J253" s="28">
        <v>4.7726792097091701</v>
      </c>
      <c r="K253" s="126">
        <f t="shared" si="555"/>
        <v>4.77267920970917E-2</v>
      </c>
      <c r="L253" s="30">
        <f t="shared" si="552"/>
        <v>4.77267920970917E-2</v>
      </c>
      <c r="M253" s="101">
        <f t="shared" si="553"/>
        <v>2.4239079654216802</v>
      </c>
      <c r="N253" s="103">
        <f t="shared" si="564"/>
        <v>1.1743856221437452E-3</v>
      </c>
      <c r="AD253" s="52">
        <f t="shared" ca="1" si="720"/>
        <v>0.97397646277720251</v>
      </c>
      <c r="AE253" s="52">
        <f t="shared" ca="1" si="720"/>
        <v>0.99999999999999956</v>
      </c>
      <c r="AF253" s="52">
        <f t="shared" ca="1" si="720"/>
        <v>0.97639204856064032</v>
      </c>
      <c r="AG253" s="52">
        <f t="shared" ca="1" si="559"/>
        <v>0.91783376749760281</v>
      </c>
      <c r="AH253" s="52">
        <f t="shared" ca="1" si="559"/>
        <v>0.83154738801216277</v>
      </c>
      <c r="AI253" s="52">
        <f t="shared" ca="1" si="559"/>
        <v>0.70408415020941706</v>
      </c>
      <c r="AJ253" s="52">
        <f t="shared" ca="1" si="559"/>
        <v>0.51490110202570016</v>
      </c>
      <c r="AK253" s="52">
        <f t="shared" ca="1" si="560"/>
        <v>0.27295242728545771</v>
      </c>
      <c r="AL253" s="52">
        <f t="shared" ca="1" si="560"/>
        <v>8.1767784065463981E-4</v>
      </c>
      <c r="AM253" s="52">
        <f t="shared" ca="1" si="560"/>
        <v>-0.22310507207791871</v>
      </c>
      <c r="AN253" s="52">
        <f t="shared" ca="1" si="560"/>
        <v>-0.36556469653154272</v>
      </c>
      <c r="AO253" s="52">
        <f t="shared" ca="1" si="561"/>
        <v>-0.4375598287862833</v>
      </c>
      <c r="AP253" s="52">
        <f t="shared" ca="1" si="561"/>
        <v>-0.4556884037751564</v>
      </c>
      <c r="AQ253" s="52">
        <f t="shared" ca="1" si="561"/>
        <v>-0.45187642864536748</v>
      </c>
      <c r="AR253" s="52">
        <f t="shared" ca="1" si="561"/>
        <v>-0.43568367570822653</v>
      </c>
      <c r="AS253" s="52">
        <f t="shared" ca="1" si="562"/>
        <v>-0.42113424136346367</v>
      </c>
      <c r="AT253" s="52">
        <f t="shared" ca="1" si="562"/>
        <v>-0.42025567464189967</v>
      </c>
      <c r="AU253" s="52">
        <f t="shared" ca="1" si="562"/>
        <v>-0.43745051031127097</v>
      </c>
      <c r="AV253" s="52">
        <f t="shared" ca="1" si="562"/>
        <v>-0.47231723805210357</v>
      </c>
      <c r="AW253" s="52">
        <f t="shared" ca="1" si="556"/>
        <v>-0.52736923874194164</v>
      </c>
      <c r="AX253" s="52">
        <f t="shared" ca="1" si="556"/>
        <v>-0.59554940829427472</v>
      </c>
      <c r="AY253" s="52">
        <f t="shared" ca="1" si="556"/>
        <v>-0.66853669307000074</v>
      </c>
      <c r="AZ253" s="52">
        <f t="shared" ca="1" si="556"/>
        <v>-0.7383271233236367</v>
      </c>
      <c r="BA253" s="52">
        <f t="shared" ca="1" si="557"/>
        <v>-0.77503392086150269</v>
      </c>
      <c r="BB253" s="52">
        <f t="shared" ca="1" si="557"/>
        <v>-0.77382565736292686</v>
      </c>
      <c r="BC253" s="52">
        <f t="shared" ca="1" si="557"/>
        <v>-0.73227679716850469</v>
      </c>
      <c r="BD253" s="52">
        <f t="shared" ca="1" si="557"/>
        <v>-0.6530253671306353</v>
      </c>
      <c r="BE253" s="52">
        <f t="shared" ca="1" si="558"/>
        <v>-0.5506014313609483</v>
      </c>
      <c r="BF253" s="52">
        <f t="shared" ca="1" si="558"/>
        <v>-0.43643176159321928</v>
      </c>
      <c r="BG253" s="52">
        <f t="shared" ca="1" si="558"/>
        <v>-0.31584736916201644</v>
      </c>
      <c r="BH253" s="52">
        <f t="shared" ca="1" si="558"/>
        <v>-0.19439984830081855</v>
      </c>
      <c r="BJ253" s="52">
        <f t="shared" si="566"/>
        <v>2.3863396048545852E-3</v>
      </c>
      <c r="BK253" s="52">
        <f t="shared" si="567"/>
        <v>-4.7943410113634125E-3</v>
      </c>
      <c r="BL253" s="52">
        <f t="shared" si="568"/>
        <v>-2.397170505681706E-4</v>
      </c>
      <c r="BM253" s="52">
        <f t="shared" si="569"/>
        <v>-2.397170505681706E-4</v>
      </c>
      <c r="BN253" s="52">
        <f t="shared" si="570"/>
        <v>0</v>
      </c>
      <c r="BO253" s="52">
        <f t="shared" si="571"/>
        <v>0</v>
      </c>
      <c r="BP253" s="52">
        <f t="shared" si="572"/>
        <v>2.5697184485203436E-3</v>
      </c>
      <c r="BQ253" s="52">
        <f t="shared" si="573"/>
        <v>0.05</v>
      </c>
      <c r="BS253" s="52">
        <f t="shared" ca="1" si="574"/>
        <v>-0.48202567875024782</v>
      </c>
      <c r="BT253" s="52">
        <f t="shared" ca="1" si="575"/>
        <v>-0.47943410113634122</v>
      </c>
      <c r="BU253" s="52">
        <f t="shared" ca="1" si="576"/>
        <v>-0.44998389554600554</v>
      </c>
      <c r="BV253" s="52">
        <f t="shared" ca="1" si="577"/>
        <v>-0.39721771769766367</v>
      </c>
      <c r="BW253" s="52">
        <f t="shared" ca="1" si="578"/>
        <v>-0.32313404860155226</v>
      </c>
      <c r="BX253" s="52">
        <f t="shared" ca="1" si="579"/>
        <v>-0.23484190116305986</v>
      </c>
      <c r="BY253" s="52">
        <f t="shared" ca="1" si="580"/>
        <v>-0.13760456920511308</v>
      </c>
      <c r="BZ253" s="52">
        <f t="shared" ca="1" si="581"/>
        <v>-4.7530827728370507E-2</v>
      </c>
      <c r="CA253" s="52">
        <f t="shared" ca="1" si="582"/>
        <v>3.7261629116631355E-2</v>
      </c>
      <c r="CB253" s="52">
        <f t="shared" ca="1" si="583"/>
        <v>0.11209712049833714</v>
      </c>
      <c r="CC253" s="52">
        <f t="shared" ca="1" si="584"/>
        <v>0.17745890279090218</v>
      </c>
      <c r="CD253" s="52">
        <f t="shared" ca="1" si="585"/>
        <v>0.2315936481219627</v>
      </c>
      <c r="CE253" s="52">
        <f t="shared" ca="1" si="586"/>
        <v>0.27163728173341489</v>
      </c>
      <c r="CF253" s="52">
        <f t="shared" ca="1" si="587"/>
        <v>0.30376097004139618</v>
      </c>
      <c r="CG253" s="52">
        <f t="shared" ca="1" si="588"/>
        <v>0.32690008011676613</v>
      </c>
      <c r="CH253" s="52">
        <f t="shared" ca="1" si="589"/>
        <v>0.34381855600663735</v>
      </c>
      <c r="CI253" s="52">
        <f t="shared" ca="1" si="590"/>
        <v>0.35564109061153665</v>
      </c>
      <c r="CJ253" s="52">
        <f t="shared" ca="1" si="591"/>
        <v>0.36473530311618124</v>
      </c>
      <c r="CK253" s="52">
        <f t="shared" ca="1" si="592"/>
        <v>0.3710677455810289</v>
      </c>
      <c r="CL253" s="52">
        <f t="shared" ca="1" si="593"/>
        <v>0.37421944187653644</v>
      </c>
      <c r="CM253" s="52">
        <f t="shared" ca="1" si="594"/>
        <v>0.37291647562937397</v>
      </c>
      <c r="CN253" s="52">
        <f t="shared" ca="1" si="595"/>
        <v>0.3659495121664218</v>
      </c>
      <c r="CO253" s="52">
        <f t="shared" ca="1" si="596"/>
        <v>0.35666761551833448</v>
      </c>
      <c r="CP253" s="52">
        <f t="shared" ca="1" si="597"/>
        <v>0.32750033135826306</v>
      </c>
      <c r="CQ253" s="52">
        <f t="shared" ca="1" si="598"/>
        <v>0.27768372858483947</v>
      </c>
      <c r="CR253" s="52">
        <f t="shared" ca="1" si="599"/>
        <v>0.21771228536512824</v>
      </c>
      <c r="CS253" s="52">
        <f t="shared" ca="1" si="600"/>
        <v>0.15370289400039669</v>
      </c>
      <c r="CT253" s="52">
        <f t="shared" ca="1" si="601"/>
        <v>9.097127889042661E-2</v>
      </c>
      <c r="CU253" s="52">
        <f t="shared" ca="1" si="602"/>
        <v>2.8119992554908851E-2</v>
      </c>
      <c r="CV253" s="52">
        <f t="shared" ca="1" si="603"/>
        <v>-3.1015999277212422E-2</v>
      </c>
      <c r="CW253" s="52">
        <f t="shared" ca="1" si="604"/>
        <v>-7.9234383955237367E-2</v>
      </c>
      <c r="CY253" s="51" t="str">
        <f t="shared" ca="1" si="605"/>
        <v>Slope</v>
      </c>
      <c r="CZ253" s="51" t="str">
        <f t="shared" ca="1" si="606"/>
        <v>Slope</v>
      </c>
      <c r="DA253" s="51" t="str">
        <f t="shared" ca="1" si="607"/>
        <v>Slope</v>
      </c>
      <c r="DB253" s="51" t="str">
        <f t="shared" ca="1" si="608"/>
        <v>Slope</v>
      </c>
      <c r="DC253" s="51" t="str">
        <f t="shared" ca="1" si="609"/>
        <v>Slope</v>
      </c>
      <c r="DD253" s="51" t="str">
        <f t="shared" ca="1" si="610"/>
        <v>Slope</v>
      </c>
      <c r="DE253" s="51" t="str">
        <f t="shared" ca="1" si="611"/>
        <v>Slope</v>
      </c>
      <c r="DF253" s="51" t="str">
        <f t="shared" ca="1" si="612"/>
        <v>Slope</v>
      </c>
      <c r="DG253" s="51" t="str">
        <f t="shared" ca="1" si="613"/>
        <v>Slope</v>
      </c>
      <c r="DH253" s="51" t="str">
        <f t="shared" ca="1" si="614"/>
        <v>Slope</v>
      </c>
      <c r="DI253" s="51" t="str">
        <f t="shared" ca="1" si="615"/>
        <v>Slope</v>
      </c>
      <c r="DJ253" s="51" t="str">
        <f t="shared" ca="1" si="616"/>
        <v>Slope</v>
      </c>
      <c r="DK253" s="51" t="str">
        <f t="shared" ca="1" si="617"/>
        <v>Slope</v>
      </c>
      <c r="DL253" s="51" t="str">
        <f t="shared" ca="1" si="618"/>
        <v>Slope</v>
      </c>
      <c r="DM253" s="51" t="str">
        <f t="shared" ca="1" si="619"/>
        <v>Slope</v>
      </c>
      <c r="DN253" s="51" t="str">
        <f t="shared" ca="1" si="620"/>
        <v>Slope</v>
      </c>
      <c r="DO253" s="51" t="str">
        <f t="shared" ca="1" si="621"/>
        <v>Slope</v>
      </c>
      <c r="DP253" s="51" t="str">
        <f t="shared" ca="1" si="622"/>
        <v>Slope</v>
      </c>
      <c r="DQ253" s="51" t="str">
        <f t="shared" ca="1" si="623"/>
        <v>Slope</v>
      </c>
      <c r="DR253" s="51" t="str">
        <f t="shared" ca="1" si="624"/>
        <v>Slope</v>
      </c>
      <c r="DS253" s="51" t="str">
        <f t="shared" ca="1" si="625"/>
        <v>Slope</v>
      </c>
      <c r="DT253" s="51" t="str">
        <f t="shared" ca="1" si="626"/>
        <v>Slope</v>
      </c>
      <c r="DU253" s="51" t="str">
        <f t="shared" ca="1" si="627"/>
        <v>Slope</v>
      </c>
      <c r="DV253" s="51" t="str">
        <f t="shared" ca="1" si="628"/>
        <v>Slope</v>
      </c>
      <c r="DW253" s="51" t="str">
        <f t="shared" ca="1" si="629"/>
        <v>Slope</v>
      </c>
      <c r="DX253" s="51" t="str">
        <f t="shared" ca="1" si="630"/>
        <v>Slope</v>
      </c>
      <c r="DY253" s="51" t="str">
        <f t="shared" ca="1" si="631"/>
        <v>Slope</v>
      </c>
      <c r="DZ253" s="51" t="str">
        <f t="shared" ca="1" si="632"/>
        <v>Slope</v>
      </c>
      <c r="EA253" s="51" t="str">
        <f t="shared" ca="1" si="633"/>
        <v>Slope</v>
      </c>
      <c r="EB253" s="51" t="str">
        <f t="shared" ca="1" si="634"/>
        <v>Slope</v>
      </c>
      <c r="EC253" s="51" t="str">
        <f t="shared" ca="1" si="635"/>
        <v>Slope</v>
      </c>
      <c r="EE253" s="52">
        <f t="shared" ca="1" si="636"/>
        <v>0.51821403830032042</v>
      </c>
      <c r="EF253" s="52">
        <f t="shared" ca="1" si="637"/>
        <v>0.52080561591422692</v>
      </c>
      <c r="EG253" s="52">
        <f t="shared" ca="1" si="638"/>
        <v>0.55025582150456265</v>
      </c>
      <c r="EH253" s="52">
        <f t="shared" ca="1" si="639"/>
        <v>0.60302199935290446</v>
      </c>
      <c r="EI253" s="52">
        <f t="shared" ca="1" si="640"/>
        <v>0.67710566844901598</v>
      </c>
      <c r="EJ253" s="52">
        <f t="shared" ca="1" si="641"/>
        <v>0.76539781588750833</v>
      </c>
      <c r="EK253" s="52">
        <f t="shared" ca="1" si="642"/>
        <v>0.86263514784545503</v>
      </c>
      <c r="EL253" s="52">
        <f t="shared" ca="1" si="643"/>
        <v>0.95270888932219766</v>
      </c>
      <c r="EM253" s="52">
        <f t="shared" ca="1" si="644"/>
        <v>0.96249865383280042</v>
      </c>
      <c r="EN253" s="52">
        <f t="shared" ca="1" si="645"/>
        <v>0.88766316245109467</v>
      </c>
      <c r="EO253" s="52">
        <f t="shared" ca="1" si="646"/>
        <v>0.82230138015852972</v>
      </c>
      <c r="EP253" s="52">
        <f t="shared" ca="1" si="647"/>
        <v>0.76816663482746916</v>
      </c>
      <c r="EQ253" s="52">
        <f t="shared" ca="1" si="648"/>
        <v>0.72812300121601692</v>
      </c>
      <c r="ER253" s="52">
        <f t="shared" ca="1" si="649"/>
        <v>0.69599931290803563</v>
      </c>
      <c r="ES253" s="52">
        <f t="shared" ca="1" si="650"/>
        <v>0.67286020283266568</v>
      </c>
      <c r="ET253" s="52">
        <f t="shared" ca="1" si="651"/>
        <v>0.65594172694279451</v>
      </c>
      <c r="EU253" s="52">
        <f t="shared" ca="1" si="652"/>
        <v>0.64411919233789516</v>
      </c>
      <c r="EV253" s="52">
        <f t="shared" ca="1" si="653"/>
        <v>0.63502497983325057</v>
      </c>
      <c r="EW253" s="52">
        <f t="shared" ca="1" si="654"/>
        <v>0.62869253736840292</v>
      </c>
      <c r="EX253" s="52">
        <f t="shared" ca="1" si="655"/>
        <v>0.62554084107289532</v>
      </c>
      <c r="EY253" s="52">
        <f t="shared" ca="1" si="656"/>
        <v>0.62684380732005784</v>
      </c>
      <c r="EZ253" s="52">
        <f t="shared" ca="1" si="657"/>
        <v>0.63381077078301007</v>
      </c>
      <c r="FA253" s="52">
        <f t="shared" ca="1" si="658"/>
        <v>0.64309266743109728</v>
      </c>
      <c r="FB253" s="52">
        <f t="shared" ca="1" si="659"/>
        <v>0.67225995159116869</v>
      </c>
      <c r="FC253" s="52">
        <f t="shared" ca="1" si="660"/>
        <v>0.72207655436459239</v>
      </c>
      <c r="FD253" s="52">
        <f t="shared" ca="1" si="661"/>
        <v>0.78204799758430354</v>
      </c>
      <c r="FE253" s="52">
        <f t="shared" ca="1" si="662"/>
        <v>0.84605738894903515</v>
      </c>
      <c r="FF253" s="52">
        <f t="shared" ca="1" si="663"/>
        <v>0.9087890040590052</v>
      </c>
      <c r="FG253" s="52">
        <f t="shared" ca="1" si="664"/>
        <v>0.97164029039452293</v>
      </c>
      <c r="FH253" s="52">
        <f t="shared" ca="1" si="665"/>
        <v>0.9692237177733557</v>
      </c>
      <c r="FI253" s="52">
        <f t="shared" ca="1" si="666"/>
        <v>0.92100533309533084</v>
      </c>
      <c r="FK253" s="52">
        <f t="shared" ca="1" si="667"/>
        <v>0.97164029039452293</v>
      </c>
      <c r="FL253" s="59">
        <f t="shared" ca="1" si="668"/>
        <v>28</v>
      </c>
      <c r="FM253" s="59" t="str">
        <f t="shared" ca="1" si="669"/>
        <v>Slope</v>
      </c>
      <c r="FN253" s="52">
        <f t="shared" ca="1" si="670"/>
        <v>9.9999999999999978E-2</v>
      </c>
      <c r="FP253" s="52">
        <f t="shared" ca="1" si="671"/>
        <v>0.50607134610010673</v>
      </c>
      <c r="FQ253" s="52">
        <f t="shared" ca="1" si="672"/>
        <v>0.50693520530474223</v>
      </c>
      <c r="FR253" s="52">
        <f t="shared" ca="1" si="673"/>
        <v>0.50564082939040977</v>
      </c>
      <c r="FS253" s="52">
        <f t="shared" ca="1" si="674"/>
        <v>0.51211844422874586</v>
      </c>
      <c r="FT253" s="52">
        <f t="shared" ca="1" si="675"/>
        <v>0.52570188948300534</v>
      </c>
      <c r="FU253" s="52">
        <f t="shared" ca="1" si="676"/>
        <v>0.54402149418472501</v>
      </c>
      <c r="FV253" s="52">
        <f t="shared" ca="1" si="677"/>
        <v>0.56532282705959613</v>
      </c>
      <c r="FW253" s="52">
        <f t="shared" ca="1" si="678"/>
        <v>0.58423629644073261</v>
      </c>
      <c r="FX253" s="52">
        <f t="shared" ca="1" si="679"/>
        <v>0.57638844016648894</v>
      </c>
      <c r="FY253" s="52">
        <f t="shared" ca="1" si="680"/>
        <v>0.54033216526147598</v>
      </c>
      <c r="FZ253" s="52">
        <f t="shared" ca="1" si="681"/>
        <v>0.50743379338617656</v>
      </c>
      <c r="GA253" s="52">
        <f t="shared" ca="1" si="682"/>
        <v>0.47827776716471193</v>
      </c>
      <c r="GB253" s="52">
        <f t="shared" ca="1" si="683"/>
        <v>0.45381877818311672</v>
      </c>
      <c r="GC253" s="52">
        <f t="shared" ca="1" si="684"/>
        <v>0.43199977096934516</v>
      </c>
      <c r="GD253" s="52">
        <f t="shared" ca="1" si="685"/>
        <v>0.41317562316644407</v>
      </c>
      <c r="GE253" s="52">
        <f t="shared" ca="1" si="686"/>
        <v>0.39642502009204261</v>
      </c>
      <c r="GF253" s="52">
        <f t="shared" ca="1" si="687"/>
        <v>0.38137306411263172</v>
      </c>
      <c r="GG253" s="52">
        <f t="shared" ca="1" si="688"/>
        <v>0.36723054883330575</v>
      </c>
      <c r="GH253" s="52">
        <f t="shared" ca="1" si="689"/>
        <v>0.35400862356724538</v>
      </c>
      <c r="GI253" s="52">
        <f t="shared" ca="1" si="690"/>
        <v>0.34184694702429841</v>
      </c>
      <c r="GJ253" s="52">
        <f t="shared" ca="1" si="691"/>
        <v>0.33117015799557481</v>
      </c>
      <c r="GK253" s="52">
        <f t="shared" ca="1" si="692"/>
        <v>0.32238136803878115</v>
      </c>
      <c r="GL253" s="52">
        <f t="shared" ca="1" si="693"/>
        <v>0.31436422247703244</v>
      </c>
      <c r="GM253" s="52">
        <f t="shared" ca="1" si="694"/>
        <v>0.31297553941927847</v>
      </c>
      <c r="GN253" s="52">
        <f t="shared" ca="1" si="695"/>
        <v>0.31846996256597521</v>
      </c>
      <c r="GO253" s="52">
        <f t="shared" ca="1" si="696"/>
        <v>0.32734933252810117</v>
      </c>
      <c r="GP253" s="52">
        <f t="shared" ca="1" si="697"/>
        <v>0.33757468520523387</v>
      </c>
      <c r="GQ253" s="52">
        <f t="shared" ca="1" si="698"/>
        <v>0.34737411246411282</v>
      </c>
      <c r="GR253" s="52">
        <f t="shared" ca="1" si="699"/>
        <v>0.35721343013150764</v>
      </c>
      <c r="GS253" s="52">
        <f t="shared" ca="1" si="700"/>
        <v>0.34529679481334075</v>
      </c>
      <c r="GT253" s="52">
        <f t="shared" ca="1" si="701"/>
        <v>0.31811288880955474</v>
      </c>
      <c r="GV253" s="52">
        <f t="shared" ca="1" si="702"/>
        <v>0.58423629644073261</v>
      </c>
      <c r="GW253" s="59">
        <f t="shared" ca="1" si="703"/>
        <v>7</v>
      </c>
      <c r="GX253" s="52">
        <f t="shared" ca="1" si="704"/>
        <v>0.95270888932219766</v>
      </c>
      <c r="GY253" s="52" t="str">
        <f t="shared" ca="1" si="705"/>
        <v>Slope</v>
      </c>
      <c r="GZ253" s="52">
        <f t="shared" ca="1" si="706"/>
        <v>0.8</v>
      </c>
      <c r="HB253" s="58">
        <f t="shared" si="707"/>
        <v>4.77267920970917E-2</v>
      </c>
      <c r="HC253" s="58"/>
      <c r="HE253" s="52">
        <f t="shared" si="708"/>
        <v>0.76375237911939609</v>
      </c>
      <c r="HF253" s="52">
        <f t="shared" si="709"/>
        <v>0</v>
      </c>
      <c r="HH253" s="52">
        <f t="shared" ca="1" si="710"/>
        <v>0.95270888932219766</v>
      </c>
      <c r="HI253" s="52" t="str">
        <f t="shared" ca="1" si="711"/>
        <v>Slope</v>
      </c>
      <c r="HJ253" s="59">
        <f t="shared" ca="1" si="712"/>
        <v>2</v>
      </c>
      <c r="HK253" s="52">
        <f t="shared" ca="1" si="713"/>
        <v>0.8</v>
      </c>
      <c r="HL253" s="52">
        <f t="shared" si="714"/>
        <v>0</v>
      </c>
      <c r="HM253" s="52">
        <f t="shared" si="715"/>
        <v>20</v>
      </c>
      <c r="HN253" s="52">
        <f t="shared" si="716"/>
        <v>-20</v>
      </c>
      <c r="HP253" s="52">
        <f t="shared" si="719"/>
        <v>1.1743856221437452E-3</v>
      </c>
      <c r="HR253" s="52">
        <f t="shared" si="717"/>
        <v>1.3421727696618526E-4</v>
      </c>
      <c r="HS253">
        <f t="shared" si="718"/>
        <v>2.5697184485203436E-3</v>
      </c>
    </row>
    <row r="254" spans="1:227" x14ac:dyDescent="0.2">
      <c r="A254" s="45">
        <v>216</v>
      </c>
      <c r="B254" s="35">
        <f t="shared" si="563"/>
        <v>2.4884259259259151E-2</v>
      </c>
      <c r="C254" s="28">
        <v>4.7726792097091701</v>
      </c>
      <c r="D254" s="95">
        <v>0</v>
      </c>
      <c r="E254" s="95">
        <v>999999</v>
      </c>
      <c r="F254" s="37">
        <f t="shared" si="551"/>
        <v>166666.5</v>
      </c>
      <c r="G254" s="38">
        <f t="shared" si="554"/>
        <v>0</v>
      </c>
      <c r="H254" s="102">
        <v>20</v>
      </c>
      <c r="I254" s="102">
        <v>2000</v>
      </c>
      <c r="J254" s="28">
        <v>6.5058559179306004</v>
      </c>
      <c r="K254" s="126">
        <f t="shared" si="555"/>
        <v>6.5058559179306003E-2</v>
      </c>
      <c r="L254" s="30">
        <f t="shared" si="552"/>
        <v>6.5058559179306003E-2</v>
      </c>
      <c r="M254" s="101">
        <f t="shared" si="553"/>
        <v>4.7726792097091701</v>
      </c>
      <c r="N254" s="103">
        <f t="shared" si="564"/>
        <v>8.6658835411071488E-4</v>
      </c>
      <c r="AD254" s="52">
        <f t="shared" ca="1" si="720"/>
        <v>0.97639204856064032</v>
      </c>
      <c r="AE254" s="52">
        <f t="shared" ca="1" si="720"/>
        <v>0.99999999999999989</v>
      </c>
      <c r="AF254" s="52">
        <f t="shared" ca="1" si="720"/>
        <v>0.97656537007539557</v>
      </c>
      <c r="AG254" s="52">
        <f t="shared" ca="1" si="559"/>
        <v>0.91571876683193099</v>
      </c>
      <c r="AH254" s="52">
        <f t="shared" ca="1" si="559"/>
        <v>0.81196736723940621</v>
      </c>
      <c r="AI254" s="52">
        <f t="shared" ca="1" si="559"/>
        <v>0.64163723114591009</v>
      </c>
      <c r="AJ254" s="52">
        <f t="shared" ca="1" si="559"/>
        <v>0.40706037570169018</v>
      </c>
      <c r="AK254" s="52">
        <f t="shared" ca="1" si="560"/>
        <v>0.12140546261117434</v>
      </c>
      <c r="AL254" s="52">
        <f t="shared" ca="1" si="560"/>
        <v>-0.1344762860456514</v>
      </c>
      <c r="AM254" s="52">
        <f t="shared" ca="1" si="560"/>
        <v>-0.31539357576282862</v>
      </c>
      <c r="AN254" s="52">
        <f t="shared" ca="1" si="560"/>
        <v>-0.41740743003541614</v>
      </c>
      <c r="AO254" s="52">
        <f t="shared" ca="1" si="561"/>
        <v>-0.45308107891372934</v>
      </c>
      <c r="AP254" s="52">
        <f t="shared" ca="1" si="561"/>
        <v>-0.45696631219349382</v>
      </c>
      <c r="AQ254" s="52">
        <f t="shared" ca="1" si="561"/>
        <v>-0.44067567701365179</v>
      </c>
      <c r="AR254" s="52">
        <f t="shared" ca="1" si="561"/>
        <v>-0.42157933421100213</v>
      </c>
      <c r="AS254" s="52">
        <f t="shared" ca="1" si="562"/>
        <v>-0.40879161185548329</v>
      </c>
      <c r="AT254" s="52">
        <f t="shared" ca="1" si="562"/>
        <v>-0.40718158672748772</v>
      </c>
      <c r="AU254" s="52">
        <f t="shared" ca="1" si="562"/>
        <v>-0.42456618926355716</v>
      </c>
      <c r="AV254" s="52">
        <f t="shared" ca="1" si="562"/>
        <v>-0.46370151248954</v>
      </c>
      <c r="AW254" s="52">
        <f t="shared" ca="1" si="556"/>
        <v>-0.52161677721655964</v>
      </c>
      <c r="AX254" s="52">
        <f t="shared" ca="1" si="556"/>
        <v>-0.59124327605634786</v>
      </c>
      <c r="AY254" s="52">
        <f t="shared" ca="1" si="556"/>
        <v>-0.67230497606121953</v>
      </c>
      <c r="AZ254" s="52">
        <f t="shared" ca="1" si="556"/>
        <v>-0.72204215621830514</v>
      </c>
      <c r="BA254" s="52">
        <f t="shared" ca="1" si="557"/>
        <v>-0.73525074801708135</v>
      </c>
      <c r="BB254" s="52">
        <f t="shared" ca="1" si="557"/>
        <v>-0.71477191093290471</v>
      </c>
      <c r="BC254" s="52">
        <f t="shared" ca="1" si="557"/>
        <v>-0.66279587837482146</v>
      </c>
      <c r="BD254" s="52">
        <f t="shared" ca="1" si="557"/>
        <v>-0.58805513082649541</v>
      </c>
      <c r="BE254" s="52">
        <f t="shared" ca="1" si="558"/>
        <v>-0.48810281814686912</v>
      </c>
      <c r="BF254" s="52">
        <f t="shared" ca="1" si="558"/>
        <v>-0.37317784761067779</v>
      </c>
      <c r="BG254" s="52">
        <f t="shared" ca="1" si="558"/>
        <v>-0.25234716550788788</v>
      </c>
      <c r="BH254" s="52">
        <f t="shared" ca="1" si="558"/>
        <v>-0.12473578250929206</v>
      </c>
      <c r="BJ254" s="52">
        <f t="shared" si="566"/>
        <v>3.2529279589653E-3</v>
      </c>
      <c r="BK254" s="52">
        <f t="shared" si="567"/>
        <v>-4.4998389554600574E-3</v>
      </c>
      <c r="BL254" s="52">
        <f t="shared" si="568"/>
        <v>-2.2499194777300284E-4</v>
      </c>
      <c r="BM254" s="52">
        <f t="shared" si="569"/>
        <v>-2.2499194777300284E-4</v>
      </c>
      <c r="BN254" s="52">
        <f t="shared" si="570"/>
        <v>0</v>
      </c>
      <c r="BO254" s="52">
        <f t="shared" si="571"/>
        <v>0</v>
      </c>
      <c r="BP254" s="52">
        <f t="shared" si="572"/>
        <v>2.4925505759157232E-3</v>
      </c>
      <c r="BQ254" s="52">
        <f t="shared" si="573"/>
        <v>0.05</v>
      </c>
      <c r="BS254" s="52">
        <f t="shared" ca="1" si="574"/>
        <v>-0.47943410113634122</v>
      </c>
      <c r="BT254" s="52">
        <f t="shared" ca="1" si="575"/>
        <v>-0.44998389554600554</v>
      </c>
      <c r="BU254" s="52">
        <f t="shared" ca="1" si="576"/>
        <v>-0.39721771769766367</v>
      </c>
      <c r="BV254" s="52">
        <f t="shared" ca="1" si="577"/>
        <v>-0.32313404860155226</v>
      </c>
      <c r="BW254" s="52">
        <f t="shared" ca="1" si="578"/>
        <v>-0.23484190116305986</v>
      </c>
      <c r="BX254" s="52">
        <f t="shared" ca="1" si="579"/>
        <v>-0.13760456920511308</v>
      </c>
      <c r="BY254" s="52">
        <f t="shared" ca="1" si="580"/>
        <v>-4.7530827728370507E-2</v>
      </c>
      <c r="BZ254" s="52">
        <f t="shared" ca="1" si="581"/>
        <v>3.7261629116631355E-2</v>
      </c>
      <c r="CA254" s="52">
        <f t="shared" ca="1" si="582"/>
        <v>0.11209712049833714</v>
      </c>
      <c r="CB254" s="52">
        <f t="shared" ca="1" si="583"/>
        <v>0.17745890279090218</v>
      </c>
      <c r="CC254" s="52">
        <f t="shared" ca="1" si="584"/>
        <v>0.2315936481219627</v>
      </c>
      <c r="CD254" s="52">
        <f t="shared" ca="1" si="585"/>
        <v>0.27163728173341489</v>
      </c>
      <c r="CE254" s="52">
        <f t="shared" ca="1" si="586"/>
        <v>0.30376097004139618</v>
      </c>
      <c r="CF254" s="52">
        <f t="shared" ca="1" si="587"/>
        <v>0.32690008011676613</v>
      </c>
      <c r="CG254" s="52">
        <f t="shared" ca="1" si="588"/>
        <v>0.34381855600663735</v>
      </c>
      <c r="CH254" s="52">
        <f t="shared" ca="1" si="589"/>
        <v>0.35564109061153665</v>
      </c>
      <c r="CI254" s="52">
        <f t="shared" ca="1" si="590"/>
        <v>0.36473530311618124</v>
      </c>
      <c r="CJ254" s="52">
        <f t="shared" ca="1" si="591"/>
        <v>0.3710677455810289</v>
      </c>
      <c r="CK254" s="52">
        <f t="shared" ca="1" si="592"/>
        <v>0.37421944187653644</v>
      </c>
      <c r="CL254" s="52">
        <f t="shared" ca="1" si="593"/>
        <v>0.37291647562937397</v>
      </c>
      <c r="CM254" s="52">
        <f t="shared" ca="1" si="594"/>
        <v>0.3659495121664218</v>
      </c>
      <c r="CN254" s="52">
        <f t="shared" ca="1" si="595"/>
        <v>0.35666761551833448</v>
      </c>
      <c r="CO254" s="52">
        <f t="shared" ca="1" si="596"/>
        <v>0.32750033135826306</v>
      </c>
      <c r="CP254" s="52">
        <f t="shared" ca="1" si="597"/>
        <v>0.27768372858483947</v>
      </c>
      <c r="CQ254" s="52">
        <f t="shared" ca="1" si="598"/>
        <v>0.21771228536512824</v>
      </c>
      <c r="CR254" s="52">
        <f t="shared" ca="1" si="599"/>
        <v>0.15370289400039669</v>
      </c>
      <c r="CS254" s="52">
        <f t="shared" ca="1" si="600"/>
        <v>9.097127889042661E-2</v>
      </c>
      <c r="CT254" s="52">
        <f t="shared" ca="1" si="601"/>
        <v>2.8119992554908851E-2</v>
      </c>
      <c r="CU254" s="52">
        <f t="shared" ca="1" si="602"/>
        <v>-3.1015999277212422E-2</v>
      </c>
      <c r="CV254" s="52">
        <f t="shared" ca="1" si="603"/>
        <v>-7.9234383955237367E-2</v>
      </c>
      <c r="CW254" s="52">
        <f t="shared" ca="1" si="604"/>
        <v>-0.11883440722651306</v>
      </c>
      <c r="CY254" s="51" t="str">
        <f t="shared" ca="1" si="605"/>
        <v>Slope</v>
      </c>
      <c r="CZ254" s="51" t="str">
        <f t="shared" ca="1" si="606"/>
        <v>Slope</v>
      </c>
      <c r="DA254" s="51" t="str">
        <f t="shared" ca="1" si="607"/>
        <v>Slope</v>
      </c>
      <c r="DB254" s="51" t="str">
        <f t="shared" ca="1" si="608"/>
        <v>Slope</v>
      </c>
      <c r="DC254" s="51" t="str">
        <f t="shared" ca="1" si="609"/>
        <v>Slope</v>
      </c>
      <c r="DD254" s="51" t="str">
        <f t="shared" ca="1" si="610"/>
        <v>Slope</v>
      </c>
      <c r="DE254" s="51" t="str">
        <f t="shared" ca="1" si="611"/>
        <v>Slope</v>
      </c>
      <c r="DF254" s="51" t="str">
        <f t="shared" ca="1" si="612"/>
        <v>Slope</v>
      </c>
      <c r="DG254" s="51" t="str">
        <f t="shared" ca="1" si="613"/>
        <v>Slope</v>
      </c>
      <c r="DH254" s="51" t="str">
        <f t="shared" ca="1" si="614"/>
        <v>Slope</v>
      </c>
      <c r="DI254" s="51" t="str">
        <f t="shared" ca="1" si="615"/>
        <v>Slope</v>
      </c>
      <c r="DJ254" s="51" t="str">
        <f t="shared" ca="1" si="616"/>
        <v>Slope</v>
      </c>
      <c r="DK254" s="51" t="str">
        <f t="shared" ca="1" si="617"/>
        <v>Slope</v>
      </c>
      <c r="DL254" s="51" t="str">
        <f t="shared" ca="1" si="618"/>
        <v>Slope</v>
      </c>
      <c r="DM254" s="51" t="str">
        <f t="shared" ca="1" si="619"/>
        <v>Slope</v>
      </c>
      <c r="DN254" s="51" t="str">
        <f t="shared" ca="1" si="620"/>
        <v>Slope</v>
      </c>
      <c r="DO254" s="51" t="str">
        <f t="shared" ca="1" si="621"/>
        <v>Slope</v>
      </c>
      <c r="DP254" s="51" t="str">
        <f t="shared" ca="1" si="622"/>
        <v>Slope</v>
      </c>
      <c r="DQ254" s="51" t="str">
        <f t="shared" ca="1" si="623"/>
        <v>Slope</v>
      </c>
      <c r="DR254" s="51" t="str">
        <f t="shared" ca="1" si="624"/>
        <v>Slope</v>
      </c>
      <c r="DS254" s="51" t="str">
        <f t="shared" ca="1" si="625"/>
        <v>Slope</v>
      </c>
      <c r="DT254" s="51" t="str">
        <f t="shared" ca="1" si="626"/>
        <v>Slope</v>
      </c>
      <c r="DU254" s="51" t="str">
        <f t="shared" ca="1" si="627"/>
        <v>Slope</v>
      </c>
      <c r="DV254" s="51" t="str">
        <f t="shared" ca="1" si="628"/>
        <v>Slope</v>
      </c>
      <c r="DW254" s="51" t="str">
        <f t="shared" ca="1" si="629"/>
        <v>Slope</v>
      </c>
      <c r="DX254" s="51" t="str">
        <f t="shared" ca="1" si="630"/>
        <v>Slope</v>
      </c>
      <c r="DY254" s="51" t="str">
        <f t="shared" ca="1" si="631"/>
        <v>Slope</v>
      </c>
      <c r="DZ254" s="51" t="str">
        <f t="shared" ca="1" si="632"/>
        <v>Slope</v>
      </c>
      <c r="EA254" s="51" t="str">
        <f t="shared" ca="1" si="633"/>
        <v>Slope</v>
      </c>
      <c r="EB254" s="51" t="str">
        <f t="shared" ca="1" si="634"/>
        <v>Slope</v>
      </c>
      <c r="EC254" s="51" t="str">
        <f t="shared" ca="1" si="635"/>
        <v>Slope</v>
      </c>
      <c r="EE254" s="52">
        <f t="shared" ca="1" si="636"/>
        <v>0.52079089081143182</v>
      </c>
      <c r="EF254" s="52">
        <f t="shared" ca="1" si="637"/>
        <v>0.55024109640176744</v>
      </c>
      <c r="EG254" s="52">
        <f t="shared" ca="1" si="638"/>
        <v>0.60300727425010936</v>
      </c>
      <c r="EH254" s="52">
        <f t="shared" ca="1" si="639"/>
        <v>0.67709094334622066</v>
      </c>
      <c r="EI254" s="52">
        <f t="shared" ca="1" si="640"/>
        <v>0.76538309078471312</v>
      </c>
      <c r="EJ254" s="52">
        <f t="shared" ca="1" si="641"/>
        <v>0.86262042274265993</v>
      </c>
      <c r="EK254" s="52">
        <f t="shared" ca="1" si="642"/>
        <v>0.95269416421940245</v>
      </c>
      <c r="EL254" s="52">
        <f t="shared" ca="1" si="643"/>
        <v>0.96251337893559563</v>
      </c>
      <c r="EM254" s="52">
        <f t="shared" ca="1" si="644"/>
        <v>0.88767788755388988</v>
      </c>
      <c r="EN254" s="52">
        <f t="shared" ca="1" si="645"/>
        <v>0.82231610526132481</v>
      </c>
      <c r="EO254" s="52">
        <f t="shared" ca="1" si="646"/>
        <v>0.76818135993026426</v>
      </c>
      <c r="EP254" s="52">
        <f t="shared" ca="1" si="647"/>
        <v>0.72813772631881213</v>
      </c>
      <c r="EQ254" s="52">
        <f t="shared" ca="1" si="648"/>
        <v>0.69601403801083084</v>
      </c>
      <c r="ER254" s="52">
        <f t="shared" ca="1" si="649"/>
        <v>0.67287492793546089</v>
      </c>
      <c r="ES254" s="52">
        <f t="shared" ca="1" si="650"/>
        <v>0.65595645204558961</v>
      </c>
      <c r="ET254" s="52">
        <f t="shared" ca="1" si="651"/>
        <v>0.64413391744069037</v>
      </c>
      <c r="EU254" s="52">
        <f t="shared" ca="1" si="652"/>
        <v>0.63503970493604578</v>
      </c>
      <c r="EV254" s="52">
        <f t="shared" ca="1" si="653"/>
        <v>0.62870726247119813</v>
      </c>
      <c r="EW254" s="52">
        <f t="shared" ca="1" si="654"/>
        <v>0.62555556617569064</v>
      </c>
      <c r="EX254" s="52">
        <f t="shared" ca="1" si="655"/>
        <v>0.62685853242285305</v>
      </c>
      <c r="EY254" s="52">
        <f t="shared" ca="1" si="656"/>
        <v>0.63382549588580517</v>
      </c>
      <c r="EZ254" s="52">
        <f t="shared" ca="1" si="657"/>
        <v>0.6431073925338926</v>
      </c>
      <c r="FA254" s="52">
        <f t="shared" ca="1" si="658"/>
        <v>0.67227467669396401</v>
      </c>
      <c r="FB254" s="52">
        <f t="shared" ca="1" si="659"/>
        <v>0.72209127946738749</v>
      </c>
      <c r="FC254" s="52">
        <f t="shared" ca="1" si="660"/>
        <v>0.78206272268709875</v>
      </c>
      <c r="FD254" s="52">
        <f t="shared" ca="1" si="661"/>
        <v>0.84607211405183036</v>
      </c>
      <c r="FE254" s="52">
        <f t="shared" ca="1" si="662"/>
        <v>0.90880372916180041</v>
      </c>
      <c r="FF254" s="52">
        <f t="shared" ca="1" si="663"/>
        <v>0.97165501549731814</v>
      </c>
      <c r="FG254" s="52">
        <f t="shared" ca="1" si="664"/>
        <v>0.9692089926705606</v>
      </c>
      <c r="FH254" s="52">
        <f t="shared" ca="1" si="665"/>
        <v>0.92099060799253563</v>
      </c>
      <c r="FI254" s="52">
        <f t="shared" ca="1" si="666"/>
        <v>0.88139058472125997</v>
      </c>
      <c r="FK254" s="52">
        <f t="shared" ca="1" si="667"/>
        <v>0.97165501549731814</v>
      </c>
      <c r="FL254" s="59">
        <f t="shared" ca="1" si="668"/>
        <v>27</v>
      </c>
      <c r="FM254" s="59" t="str">
        <f t="shared" ca="1" si="669"/>
        <v>Slope</v>
      </c>
      <c r="FN254" s="52">
        <f t="shared" ca="1" si="670"/>
        <v>0.1333333333333333</v>
      </c>
      <c r="FP254" s="52">
        <f t="shared" ca="1" si="671"/>
        <v>0.50693029693714386</v>
      </c>
      <c r="FQ254" s="52">
        <f t="shared" ca="1" si="672"/>
        <v>0.51674703213392248</v>
      </c>
      <c r="FR254" s="52">
        <f t="shared" ca="1" si="673"/>
        <v>0.52322464697225857</v>
      </c>
      <c r="FS254" s="52">
        <f t="shared" ca="1" si="674"/>
        <v>0.53680809222651793</v>
      </c>
      <c r="FT254" s="52">
        <f t="shared" ca="1" si="675"/>
        <v>0.55512769692823771</v>
      </c>
      <c r="FU254" s="52">
        <f t="shared" ca="1" si="676"/>
        <v>0.57642902980310884</v>
      </c>
      <c r="FV254" s="52">
        <f t="shared" ca="1" si="677"/>
        <v>0.59534249918424531</v>
      </c>
      <c r="FW254" s="52">
        <f t="shared" ca="1" si="678"/>
        <v>0.5875044596451986</v>
      </c>
      <c r="FX254" s="52">
        <f t="shared" ca="1" si="679"/>
        <v>0.55144818474018553</v>
      </c>
      <c r="FY254" s="52">
        <f t="shared" ca="1" si="680"/>
        <v>0.518549812864886</v>
      </c>
      <c r="FZ254" s="52">
        <f t="shared" ca="1" si="681"/>
        <v>0.48939378664342137</v>
      </c>
      <c r="GA254" s="52">
        <f t="shared" ca="1" si="682"/>
        <v>0.46493479766182627</v>
      </c>
      <c r="GB254" s="52">
        <f t="shared" ca="1" si="683"/>
        <v>0.44311579044805471</v>
      </c>
      <c r="GC254" s="52">
        <f t="shared" ca="1" si="684"/>
        <v>0.42429164264515362</v>
      </c>
      <c r="GD254" s="52">
        <f t="shared" ca="1" si="685"/>
        <v>0.40754103957075205</v>
      </c>
      <c r="GE254" s="52">
        <f t="shared" ca="1" si="686"/>
        <v>0.39248908359134121</v>
      </c>
      <c r="GF254" s="52">
        <f t="shared" ca="1" si="687"/>
        <v>0.37834656831201524</v>
      </c>
      <c r="GG254" s="52">
        <f t="shared" ca="1" si="688"/>
        <v>0.36512464304595493</v>
      </c>
      <c r="GH254" s="52">
        <f t="shared" ca="1" si="689"/>
        <v>0.35296296650300796</v>
      </c>
      <c r="GI254" s="52">
        <f t="shared" ca="1" si="690"/>
        <v>0.34228617747428436</v>
      </c>
      <c r="GJ254" s="52">
        <f t="shared" ca="1" si="691"/>
        <v>0.33349738751749058</v>
      </c>
      <c r="GK254" s="52">
        <f t="shared" ca="1" si="692"/>
        <v>0.32548024195574199</v>
      </c>
      <c r="GL254" s="52">
        <f t="shared" ca="1" si="693"/>
        <v>0.32409155889798802</v>
      </c>
      <c r="GM254" s="52">
        <f t="shared" ca="1" si="694"/>
        <v>0.3295859820446847</v>
      </c>
      <c r="GN254" s="52">
        <f t="shared" ca="1" si="695"/>
        <v>0.3384653520068106</v>
      </c>
      <c r="GO254" s="52">
        <f t="shared" ca="1" si="696"/>
        <v>0.34869070468394342</v>
      </c>
      <c r="GP254" s="52">
        <f t="shared" ca="1" si="697"/>
        <v>0.35849013194282231</v>
      </c>
      <c r="GQ254" s="52">
        <f t="shared" ca="1" si="698"/>
        <v>0.36832944961021713</v>
      </c>
      <c r="GR254" s="52">
        <f t="shared" ca="1" si="699"/>
        <v>0.35640299755685351</v>
      </c>
      <c r="GS254" s="52">
        <f t="shared" ca="1" si="700"/>
        <v>0.32921909155306739</v>
      </c>
      <c r="GT254" s="52">
        <f t="shared" ca="1" si="701"/>
        <v>0.30490797268486441</v>
      </c>
      <c r="GV254" s="52">
        <f t="shared" ca="1" si="702"/>
        <v>0.59534249918424531</v>
      </c>
      <c r="GW254" s="59">
        <f t="shared" ca="1" si="703"/>
        <v>6</v>
      </c>
      <c r="GX254" s="52">
        <f t="shared" ca="1" si="704"/>
        <v>0.95269416421940245</v>
      </c>
      <c r="GY254" s="52" t="str">
        <f t="shared" ca="1" si="705"/>
        <v>Slope</v>
      </c>
      <c r="GZ254" s="52">
        <f t="shared" ca="1" si="706"/>
        <v>0.83333333333333337</v>
      </c>
      <c r="HB254" s="58">
        <f t="shared" si="707"/>
        <v>6.5058559179306003E-2</v>
      </c>
      <c r="HC254" s="58"/>
      <c r="HE254" s="52">
        <f t="shared" si="708"/>
        <v>0.67796013206243533</v>
      </c>
      <c r="HF254" s="52">
        <f t="shared" si="709"/>
        <v>0</v>
      </c>
      <c r="HH254" s="52">
        <f t="shared" ca="1" si="710"/>
        <v>0.95269416421940245</v>
      </c>
      <c r="HI254" s="52" t="str">
        <f t="shared" ca="1" si="711"/>
        <v>Slope</v>
      </c>
      <c r="HJ254" s="59">
        <f t="shared" ca="1" si="712"/>
        <v>2</v>
      </c>
      <c r="HK254" s="52">
        <f t="shared" ca="1" si="713"/>
        <v>0.83333333333333337</v>
      </c>
      <c r="HL254" s="52">
        <f t="shared" si="714"/>
        <v>0</v>
      </c>
      <c r="HM254" s="52">
        <f t="shared" si="715"/>
        <v>20</v>
      </c>
      <c r="HN254" s="52">
        <f t="shared" si="716"/>
        <v>-20</v>
      </c>
      <c r="HP254" s="52">
        <f t="shared" si="719"/>
        <v>8.6658835411071488E-4</v>
      </c>
      <c r="HR254" s="52">
        <f t="shared" si="717"/>
        <v>1.2522563234235791E-4</v>
      </c>
      <c r="HS254">
        <f t="shared" si="718"/>
        <v>2.4925505759157232E-3</v>
      </c>
    </row>
    <row r="255" spans="1:227" x14ac:dyDescent="0.2">
      <c r="A255" s="45">
        <v>217</v>
      </c>
      <c r="B255" s="35">
        <f t="shared" si="563"/>
        <v>2.499999999999989E-2</v>
      </c>
      <c r="C255" s="28">
        <v>6.5058559179306004</v>
      </c>
      <c r="D255" s="95">
        <v>0</v>
      </c>
      <c r="E255" s="95">
        <v>999999</v>
      </c>
      <c r="F255" s="37">
        <f t="shared" si="551"/>
        <v>166666.5</v>
      </c>
      <c r="G255" s="38">
        <f t="shared" si="554"/>
        <v>0</v>
      </c>
      <c r="H255" s="102">
        <v>20</v>
      </c>
      <c r="I255" s="102">
        <v>2000</v>
      </c>
      <c r="J255" s="28">
        <v>7.7752953767776498</v>
      </c>
      <c r="K255" s="126">
        <f t="shared" si="555"/>
        <v>7.7752953767776509E-2</v>
      </c>
      <c r="L255" s="30">
        <f t="shared" si="552"/>
        <v>7.7752953767776509E-2</v>
      </c>
      <c r="M255" s="101">
        <f t="shared" si="553"/>
        <v>6.5058559179306004</v>
      </c>
      <c r="N255" s="103">
        <f t="shared" si="564"/>
        <v>6.3471972942352479E-4</v>
      </c>
      <c r="AD255" s="52">
        <f t="shared" ca="1" si="720"/>
        <v>0.97656537007539534</v>
      </c>
      <c r="AE255" s="52">
        <f t="shared" ca="1" si="720"/>
        <v>1</v>
      </c>
      <c r="AF255" s="52">
        <f t="shared" ca="1" si="720"/>
        <v>0.974601361766812</v>
      </c>
      <c r="AG255" s="52">
        <f t="shared" ca="1" si="559"/>
        <v>0.89886570295774448</v>
      </c>
      <c r="AH255" s="52">
        <f t="shared" ca="1" si="559"/>
        <v>0.75515461822536267</v>
      </c>
      <c r="AI255" s="52">
        <f t="shared" ca="1" si="559"/>
        <v>0.53750609169155594</v>
      </c>
      <c r="AJ255" s="52">
        <f t="shared" ca="1" si="559"/>
        <v>0.25462579785504091</v>
      </c>
      <c r="AK255" s="52">
        <f t="shared" ca="1" si="560"/>
        <v>-1.9219355529367658E-2</v>
      </c>
      <c r="AL255" s="52">
        <f t="shared" ca="1" si="560"/>
        <v>-0.2314336519975618</v>
      </c>
      <c r="AM255" s="52">
        <f t="shared" ca="1" si="560"/>
        <v>-0.36747596600166132</v>
      </c>
      <c r="AN255" s="52">
        <f t="shared" ca="1" si="560"/>
        <v>-0.42486168771955019</v>
      </c>
      <c r="AO255" s="52">
        <f t="shared" ca="1" si="561"/>
        <v>-0.44216938635187969</v>
      </c>
      <c r="AP255" s="52">
        <f t="shared" ca="1" si="561"/>
        <v>-0.42867781512496805</v>
      </c>
      <c r="AQ255" s="52">
        <f t="shared" ca="1" si="561"/>
        <v>-0.4088500762056278</v>
      </c>
      <c r="AR255" s="52">
        <f t="shared" ca="1" si="561"/>
        <v>-0.39409026738781877</v>
      </c>
      <c r="AS255" s="52">
        <f t="shared" ca="1" si="562"/>
        <v>-0.38059975617823311</v>
      </c>
      <c r="AT255" s="52">
        <f t="shared" ca="1" si="562"/>
        <v>-0.37980576662015214</v>
      </c>
      <c r="AU255" s="52">
        <f t="shared" ca="1" si="562"/>
        <v>-0.40583817410001899</v>
      </c>
      <c r="AV255" s="52">
        <f t="shared" ca="1" si="562"/>
        <v>-0.45213441268724019</v>
      </c>
      <c r="AW255" s="52">
        <f t="shared" ca="1" si="556"/>
        <v>-0.51613217163184111</v>
      </c>
      <c r="AX255" s="52">
        <f t="shared" ca="1" si="556"/>
        <v>-0.60503164967693057</v>
      </c>
      <c r="AY255" s="52">
        <f t="shared" ca="1" si="556"/>
        <v>-0.66626067324993765</v>
      </c>
      <c r="AZ255" s="52">
        <f t="shared" ca="1" si="556"/>
        <v>-0.69336162048015204</v>
      </c>
      <c r="BA255" s="52">
        <f t="shared" ca="1" si="557"/>
        <v>-0.69404025430710126</v>
      </c>
      <c r="BB255" s="52">
        <f t="shared" ca="1" si="557"/>
        <v>-0.66769430118930007</v>
      </c>
      <c r="BC255" s="52">
        <f t="shared" ca="1" si="557"/>
        <v>-0.61775399871761949</v>
      </c>
      <c r="BD255" s="52">
        <f t="shared" ca="1" si="557"/>
        <v>-0.53628130233297067</v>
      </c>
      <c r="BE255" s="52">
        <f t="shared" ca="1" si="558"/>
        <v>-0.42491771080764296</v>
      </c>
      <c r="BF255" s="52">
        <f t="shared" ca="1" si="558"/>
        <v>-0.30087748159684341</v>
      </c>
      <c r="BG255" s="52">
        <f t="shared" ca="1" si="558"/>
        <v>-0.16437248055244877</v>
      </c>
      <c r="BH255" s="52">
        <f t="shared" ca="1" si="558"/>
        <v>-3.2147937738688417E-2</v>
      </c>
      <c r="BJ255" s="52">
        <f t="shared" si="566"/>
        <v>3.8876476883888248E-3</v>
      </c>
      <c r="BK255" s="52">
        <f t="shared" si="567"/>
        <v>-3.9721771769766359E-3</v>
      </c>
      <c r="BL255" s="52">
        <f t="shared" si="568"/>
        <v>-1.9860885884883181E-4</v>
      </c>
      <c r="BM255" s="52">
        <f t="shared" si="569"/>
        <v>-1.9860885884883181E-4</v>
      </c>
      <c r="BN255" s="52">
        <f t="shared" si="570"/>
        <v>0</v>
      </c>
      <c r="BO255" s="52">
        <f t="shared" si="571"/>
        <v>0</v>
      </c>
      <c r="BP255" s="52">
        <f t="shared" si="572"/>
        <v>2.3421002186741159E-3</v>
      </c>
      <c r="BQ255" s="52">
        <f t="shared" si="573"/>
        <v>0.05</v>
      </c>
      <c r="BS255" s="52">
        <f t="shared" ca="1" si="574"/>
        <v>-0.44998389554600554</v>
      </c>
      <c r="BT255" s="52">
        <f t="shared" ca="1" si="575"/>
        <v>-0.39721771769766367</v>
      </c>
      <c r="BU255" s="52">
        <f t="shared" ca="1" si="576"/>
        <v>-0.32313404860155226</v>
      </c>
      <c r="BV255" s="52">
        <f t="shared" ca="1" si="577"/>
        <v>-0.23484190116305986</v>
      </c>
      <c r="BW255" s="52">
        <f t="shared" ca="1" si="578"/>
        <v>-0.13760456920511308</v>
      </c>
      <c r="BX255" s="52">
        <f t="shared" ca="1" si="579"/>
        <v>-4.7530827728370507E-2</v>
      </c>
      <c r="BY255" s="52">
        <f t="shared" ca="1" si="580"/>
        <v>3.7261629116631355E-2</v>
      </c>
      <c r="BZ255" s="52">
        <f t="shared" ca="1" si="581"/>
        <v>0.11209712049833714</v>
      </c>
      <c r="CA255" s="52">
        <f t="shared" ca="1" si="582"/>
        <v>0.17745890279090218</v>
      </c>
      <c r="CB255" s="52">
        <f t="shared" ca="1" si="583"/>
        <v>0.2315936481219627</v>
      </c>
      <c r="CC255" s="52">
        <f t="shared" ca="1" si="584"/>
        <v>0.27163728173341489</v>
      </c>
      <c r="CD255" s="52">
        <f t="shared" ca="1" si="585"/>
        <v>0.30376097004139618</v>
      </c>
      <c r="CE255" s="52">
        <f t="shared" ca="1" si="586"/>
        <v>0.32690008011676613</v>
      </c>
      <c r="CF255" s="52">
        <f t="shared" ca="1" si="587"/>
        <v>0.34381855600663735</v>
      </c>
      <c r="CG255" s="52">
        <f t="shared" ca="1" si="588"/>
        <v>0.35564109061153665</v>
      </c>
      <c r="CH255" s="52">
        <f t="shared" ca="1" si="589"/>
        <v>0.36473530311618124</v>
      </c>
      <c r="CI255" s="52">
        <f t="shared" ca="1" si="590"/>
        <v>0.3710677455810289</v>
      </c>
      <c r="CJ255" s="52">
        <f t="shared" ca="1" si="591"/>
        <v>0.37421944187653644</v>
      </c>
      <c r="CK255" s="52">
        <f t="shared" ca="1" si="592"/>
        <v>0.37291647562937397</v>
      </c>
      <c r="CL255" s="52">
        <f t="shared" ca="1" si="593"/>
        <v>0.3659495121664218</v>
      </c>
      <c r="CM255" s="52">
        <f t="shared" ca="1" si="594"/>
        <v>0.35666761551833448</v>
      </c>
      <c r="CN255" s="52">
        <f t="shared" ca="1" si="595"/>
        <v>0.32750033135826306</v>
      </c>
      <c r="CO255" s="52">
        <f t="shared" ca="1" si="596"/>
        <v>0.27768372858483947</v>
      </c>
      <c r="CP255" s="52">
        <f t="shared" ca="1" si="597"/>
        <v>0.21771228536512824</v>
      </c>
      <c r="CQ255" s="52">
        <f t="shared" ca="1" si="598"/>
        <v>0.15370289400039669</v>
      </c>
      <c r="CR255" s="52">
        <f t="shared" ca="1" si="599"/>
        <v>9.097127889042661E-2</v>
      </c>
      <c r="CS255" s="52">
        <f t="shared" ca="1" si="600"/>
        <v>2.8119992554908851E-2</v>
      </c>
      <c r="CT255" s="52">
        <f t="shared" ca="1" si="601"/>
        <v>-3.1015999277212422E-2</v>
      </c>
      <c r="CU255" s="52">
        <f t="shared" ca="1" si="602"/>
        <v>-7.9234383955237367E-2</v>
      </c>
      <c r="CV255" s="52">
        <f t="shared" ca="1" si="603"/>
        <v>-0.11883440722651306</v>
      </c>
      <c r="CW255" s="52">
        <f t="shared" ca="1" si="604"/>
        <v>-0.14642929826532644</v>
      </c>
      <c r="CY255" s="51" t="str">
        <f t="shared" ca="1" si="605"/>
        <v>Slope</v>
      </c>
      <c r="CZ255" s="51" t="str">
        <f t="shared" ca="1" si="606"/>
        <v>Slope</v>
      </c>
      <c r="DA255" s="51" t="str">
        <f t="shared" ca="1" si="607"/>
        <v>Slope</v>
      </c>
      <c r="DB255" s="51" t="str">
        <f t="shared" ca="1" si="608"/>
        <v>Slope</v>
      </c>
      <c r="DC255" s="51" t="str">
        <f t="shared" ca="1" si="609"/>
        <v>Slope</v>
      </c>
      <c r="DD255" s="51" t="str">
        <f t="shared" ca="1" si="610"/>
        <v>Slope</v>
      </c>
      <c r="DE255" s="51" t="str">
        <f t="shared" ca="1" si="611"/>
        <v>Slope</v>
      </c>
      <c r="DF255" s="51" t="str">
        <f t="shared" ca="1" si="612"/>
        <v>Slope</v>
      </c>
      <c r="DG255" s="51" t="str">
        <f t="shared" ca="1" si="613"/>
        <v>Slope</v>
      </c>
      <c r="DH255" s="51" t="str">
        <f t="shared" ca="1" si="614"/>
        <v>Slope</v>
      </c>
      <c r="DI255" s="51" t="str">
        <f t="shared" ca="1" si="615"/>
        <v>Slope</v>
      </c>
      <c r="DJ255" s="51" t="str">
        <f t="shared" ca="1" si="616"/>
        <v>Slope</v>
      </c>
      <c r="DK255" s="51" t="str">
        <f t="shared" ca="1" si="617"/>
        <v>Slope</v>
      </c>
      <c r="DL255" s="51" t="str">
        <f t="shared" ca="1" si="618"/>
        <v>Slope</v>
      </c>
      <c r="DM255" s="51" t="str">
        <f t="shared" ca="1" si="619"/>
        <v>Slope</v>
      </c>
      <c r="DN255" s="51" t="str">
        <f t="shared" ca="1" si="620"/>
        <v>Slope</v>
      </c>
      <c r="DO255" s="51" t="str">
        <f t="shared" ca="1" si="621"/>
        <v>Slope</v>
      </c>
      <c r="DP255" s="51" t="str">
        <f t="shared" ca="1" si="622"/>
        <v>Slope</v>
      </c>
      <c r="DQ255" s="51" t="str">
        <f t="shared" ca="1" si="623"/>
        <v>Slope</v>
      </c>
      <c r="DR255" s="51" t="str">
        <f t="shared" ca="1" si="624"/>
        <v>Slope</v>
      </c>
      <c r="DS255" s="51" t="str">
        <f t="shared" ca="1" si="625"/>
        <v>Slope</v>
      </c>
      <c r="DT255" s="51" t="str">
        <f t="shared" ca="1" si="626"/>
        <v>Slope</v>
      </c>
      <c r="DU255" s="51" t="str">
        <f t="shared" ca="1" si="627"/>
        <v>Slope</v>
      </c>
      <c r="DV255" s="51" t="str">
        <f t="shared" ca="1" si="628"/>
        <v>Slope</v>
      </c>
      <c r="DW255" s="51" t="str">
        <f t="shared" ca="1" si="629"/>
        <v>Slope</v>
      </c>
      <c r="DX255" s="51" t="str">
        <f t="shared" ca="1" si="630"/>
        <v>Slope</v>
      </c>
      <c r="DY255" s="51" t="str">
        <f t="shared" ca="1" si="631"/>
        <v>Slope</v>
      </c>
      <c r="DZ255" s="51" t="str">
        <f t="shared" ca="1" si="632"/>
        <v>Slope</v>
      </c>
      <c r="EA255" s="51" t="str">
        <f t="shared" ca="1" si="633"/>
        <v>Slope</v>
      </c>
      <c r="EB255" s="51" t="str">
        <f t="shared" ca="1" si="634"/>
        <v>Slope</v>
      </c>
      <c r="EC255" s="51" t="str">
        <f t="shared" ca="1" si="635"/>
        <v>Slope</v>
      </c>
      <c r="EE255" s="52">
        <f t="shared" ca="1" si="636"/>
        <v>0.55021471331284322</v>
      </c>
      <c r="EF255" s="52">
        <f t="shared" ca="1" si="637"/>
        <v>0.60298089116118514</v>
      </c>
      <c r="EG255" s="52">
        <f t="shared" ca="1" si="638"/>
        <v>0.67706456025729655</v>
      </c>
      <c r="EH255" s="52">
        <f t="shared" ca="1" si="639"/>
        <v>0.76535670769578901</v>
      </c>
      <c r="EI255" s="52">
        <f t="shared" ca="1" si="640"/>
        <v>0.86259403965373571</v>
      </c>
      <c r="EJ255" s="52">
        <f t="shared" ca="1" si="641"/>
        <v>0.95266778113047834</v>
      </c>
      <c r="EK255" s="52">
        <f t="shared" ca="1" si="642"/>
        <v>0.96253976202451985</v>
      </c>
      <c r="EL255" s="52">
        <f t="shared" ca="1" si="643"/>
        <v>0.88770427064281399</v>
      </c>
      <c r="EM255" s="52">
        <f t="shared" ca="1" si="644"/>
        <v>0.82234248835024903</v>
      </c>
      <c r="EN255" s="52">
        <f t="shared" ca="1" si="645"/>
        <v>0.76820774301918848</v>
      </c>
      <c r="EO255" s="52">
        <f t="shared" ca="1" si="646"/>
        <v>0.72816410940773624</v>
      </c>
      <c r="EP255" s="52">
        <f t="shared" ca="1" si="647"/>
        <v>0.69604042109975506</v>
      </c>
      <c r="EQ255" s="52">
        <f t="shared" ca="1" si="648"/>
        <v>0.67290131102438511</v>
      </c>
      <c r="ER255" s="52">
        <f t="shared" ca="1" si="649"/>
        <v>0.65598283513451383</v>
      </c>
      <c r="ES255" s="52">
        <f t="shared" ca="1" si="650"/>
        <v>0.64416030052961459</v>
      </c>
      <c r="ET255" s="52">
        <f t="shared" ca="1" si="651"/>
        <v>0.63506608802496989</v>
      </c>
      <c r="EU255" s="52">
        <f t="shared" ca="1" si="652"/>
        <v>0.62873364556012223</v>
      </c>
      <c r="EV255" s="52">
        <f t="shared" ca="1" si="653"/>
        <v>0.62558194926461475</v>
      </c>
      <c r="EW255" s="52">
        <f t="shared" ca="1" si="654"/>
        <v>0.62688491551177727</v>
      </c>
      <c r="EX255" s="52">
        <f t="shared" ca="1" si="655"/>
        <v>0.63385187897472939</v>
      </c>
      <c r="EY255" s="52">
        <f t="shared" ca="1" si="656"/>
        <v>0.64313377562281671</v>
      </c>
      <c r="EZ255" s="52">
        <f t="shared" ca="1" si="657"/>
        <v>0.67230105978288812</v>
      </c>
      <c r="FA255" s="52">
        <f t="shared" ca="1" si="658"/>
        <v>0.72211766255631171</v>
      </c>
      <c r="FB255" s="52">
        <f t="shared" ca="1" si="659"/>
        <v>0.78208910577602286</v>
      </c>
      <c r="FC255" s="52">
        <f t="shared" ca="1" si="660"/>
        <v>0.84609849714075447</v>
      </c>
      <c r="FD255" s="52">
        <f t="shared" ca="1" si="661"/>
        <v>0.90883011225072452</v>
      </c>
      <c r="FE255" s="52">
        <f t="shared" ca="1" si="662"/>
        <v>0.97168139858624236</v>
      </c>
      <c r="FF255" s="52">
        <f t="shared" ca="1" si="663"/>
        <v>0.96918260958163638</v>
      </c>
      <c r="FG255" s="52">
        <f t="shared" ca="1" si="664"/>
        <v>0.92096422490361141</v>
      </c>
      <c r="FH255" s="52">
        <f t="shared" ca="1" si="665"/>
        <v>0.88136420163233575</v>
      </c>
      <c r="FI255" s="52">
        <f t="shared" ca="1" si="666"/>
        <v>0.85376931059352246</v>
      </c>
      <c r="FK255" s="52">
        <f t="shared" ca="1" si="667"/>
        <v>0.97168139858624236</v>
      </c>
      <c r="FL255" s="59">
        <f t="shared" ca="1" si="668"/>
        <v>26</v>
      </c>
      <c r="FM255" s="59" t="str">
        <f t="shared" ca="1" si="669"/>
        <v>Slope</v>
      </c>
      <c r="FN255" s="52">
        <f t="shared" ca="1" si="670"/>
        <v>0.16666666666666663</v>
      </c>
      <c r="FP255" s="52">
        <f t="shared" ca="1" si="671"/>
        <v>0.51673823777094774</v>
      </c>
      <c r="FQ255" s="52">
        <f t="shared" ca="1" si="672"/>
        <v>0.53432696372039501</v>
      </c>
      <c r="FR255" s="52">
        <f t="shared" ca="1" si="673"/>
        <v>0.54791040897465437</v>
      </c>
      <c r="FS255" s="52">
        <f t="shared" ca="1" si="674"/>
        <v>0.56623001367637404</v>
      </c>
      <c r="FT255" s="52">
        <f t="shared" ca="1" si="675"/>
        <v>0.58753134655124528</v>
      </c>
      <c r="FU255" s="52">
        <f t="shared" ca="1" si="676"/>
        <v>0.60644481593238164</v>
      </c>
      <c r="FV255" s="52">
        <f t="shared" ca="1" si="677"/>
        <v>0.59862436511928441</v>
      </c>
      <c r="FW255" s="52">
        <f t="shared" ca="1" si="678"/>
        <v>0.56256809021427134</v>
      </c>
      <c r="FX255" s="52">
        <f t="shared" ca="1" si="679"/>
        <v>0.52966971833897181</v>
      </c>
      <c r="FY255" s="52">
        <f t="shared" ca="1" si="680"/>
        <v>0.50051369211750729</v>
      </c>
      <c r="FZ255" s="52">
        <f t="shared" ca="1" si="681"/>
        <v>0.47605470313591203</v>
      </c>
      <c r="GA255" s="52">
        <f t="shared" ca="1" si="682"/>
        <v>0.45423569592214058</v>
      </c>
      <c r="GB255" s="52">
        <f t="shared" ca="1" si="683"/>
        <v>0.43541154811923943</v>
      </c>
      <c r="GC255" s="52">
        <f t="shared" ca="1" si="684"/>
        <v>0.41866094504483792</v>
      </c>
      <c r="GD255" s="52">
        <f t="shared" ca="1" si="685"/>
        <v>0.40360898906542708</v>
      </c>
      <c r="GE255" s="52">
        <f t="shared" ca="1" si="686"/>
        <v>0.38946647378610105</v>
      </c>
      <c r="GF255" s="52">
        <f t="shared" ca="1" si="687"/>
        <v>0.37624454852004074</v>
      </c>
      <c r="GG255" s="52">
        <f t="shared" ca="1" si="688"/>
        <v>0.36408287197709377</v>
      </c>
      <c r="GH255" s="52">
        <f t="shared" ca="1" si="689"/>
        <v>0.35340608294837017</v>
      </c>
      <c r="GI255" s="52">
        <f t="shared" ca="1" si="690"/>
        <v>0.34461729299157645</v>
      </c>
      <c r="GJ255" s="52">
        <f t="shared" ca="1" si="691"/>
        <v>0.3366001474298278</v>
      </c>
      <c r="GK255" s="52">
        <f t="shared" ca="1" si="692"/>
        <v>0.33521146437207383</v>
      </c>
      <c r="GL255" s="52">
        <f t="shared" ca="1" si="693"/>
        <v>0.34070588751877057</v>
      </c>
      <c r="GM255" s="52">
        <f t="shared" ca="1" si="694"/>
        <v>0.34958525748089653</v>
      </c>
      <c r="GN255" s="52">
        <f t="shared" ca="1" si="695"/>
        <v>0.35981061015802918</v>
      </c>
      <c r="GO255" s="52">
        <f t="shared" ca="1" si="696"/>
        <v>0.36961003741690812</v>
      </c>
      <c r="GP255" s="52">
        <f t="shared" ca="1" si="697"/>
        <v>0.37944935508430294</v>
      </c>
      <c r="GQ255" s="52">
        <f t="shared" ca="1" si="698"/>
        <v>0.36750531430498989</v>
      </c>
      <c r="GR255" s="52">
        <f t="shared" ca="1" si="699"/>
        <v>0.34032140830120378</v>
      </c>
      <c r="GS255" s="52">
        <f t="shared" ca="1" si="700"/>
        <v>0.31601028943300075</v>
      </c>
      <c r="GT255" s="52">
        <f t="shared" ca="1" si="701"/>
        <v>0.29570088130895195</v>
      </c>
      <c r="GV255" s="52">
        <f t="shared" ca="1" si="702"/>
        <v>0.60644481593238164</v>
      </c>
      <c r="GW255" s="59">
        <f t="shared" ca="1" si="703"/>
        <v>5</v>
      </c>
      <c r="GX255" s="52">
        <f t="shared" ca="1" si="704"/>
        <v>0.95266778113047834</v>
      </c>
      <c r="GY255" s="52" t="str">
        <f t="shared" ca="1" si="705"/>
        <v>Slope</v>
      </c>
      <c r="GZ255" s="52">
        <f t="shared" ca="1" si="706"/>
        <v>0.8666666666666667</v>
      </c>
      <c r="HB255" s="58">
        <f t="shared" si="707"/>
        <v>7.7752953767776509E-2</v>
      </c>
      <c r="HC255" s="58"/>
      <c r="HE255" s="52">
        <f t="shared" si="708"/>
        <v>0.61512287884950634</v>
      </c>
      <c r="HF255" s="52">
        <f t="shared" si="709"/>
        <v>0</v>
      </c>
      <c r="HH255" s="52">
        <f t="shared" ca="1" si="710"/>
        <v>0.95266778113047834</v>
      </c>
      <c r="HI255" s="52" t="str">
        <f t="shared" ca="1" si="711"/>
        <v>Slope</v>
      </c>
      <c r="HJ255" s="59">
        <f t="shared" ca="1" si="712"/>
        <v>2</v>
      </c>
      <c r="HK255" s="52">
        <f t="shared" ca="1" si="713"/>
        <v>0.8666666666666667</v>
      </c>
      <c r="HL255" s="52">
        <f t="shared" si="714"/>
        <v>0</v>
      </c>
      <c r="HM255" s="52">
        <f t="shared" si="715"/>
        <v>20</v>
      </c>
      <c r="HN255" s="52">
        <f t="shared" si="716"/>
        <v>-20</v>
      </c>
      <c r="HP255" s="52">
        <f t="shared" si="719"/>
        <v>6.3471972942352479E-4</v>
      </c>
      <c r="HR255" s="52">
        <f t="shared" si="717"/>
        <v>1.1682165664661337E-4</v>
      </c>
      <c r="HS255">
        <f t="shared" si="718"/>
        <v>2.3421002186741159E-3</v>
      </c>
    </row>
    <row r="256" spans="1:227" x14ac:dyDescent="0.2">
      <c r="A256" s="45">
        <v>218</v>
      </c>
      <c r="B256" s="35">
        <f t="shared" si="563"/>
        <v>2.511574074074063E-2</v>
      </c>
      <c r="C256" s="28">
        <v>7.7752953767776498</v>
      </c>
      <c r="D256" s="95">
        <v>0</v>
      </c>
      <c r="E256" s="95">
        <v>999999</v>
      </c>
      <c r="F256" s="37">
        <f t="shared" si="551"/>
        <v>166666.5</v>
      </c>
      <c r="G256" s="38">
        <f t="shared" si="554"/>
        <v>0</v>
      </c>
      <c r="H256" s="102">
        <v>20</v>
      </c>
      <c r="I256" s="102">
        <v>2000</v>
      </c>
      <c r="J256" s="28">
        <v>7.8521430492401096</v>
      </c>
      <c r="K256" s="126">
        <f t="shared" si="555"/>
        <v>7.8521430492401095E-2</v>
      </c>
      <c r="L256" s="30">
        <f t="shared" si="552"/>
        <v>7.8521430492401095E-2</v>
      </c>
      <c r="M256" s="101">
        <f t="shared" si="553"/>
        <v>7.7752953767776498</v>
      </c>
      <c r="N256" s="103">
        <f t="shared" si="564"/>
        <v>3.8423836231229764E-5</v>
      </c>
      <c r="AD256" s="52">
        <f t="shared" ca="1" si="720"/>
        <v>0.974601361766812</v>
      </c>
      <c r="AE256" s="52">
        <f t="shared" ca="1" si="720"/>
        <v>0.99999999999999989</v>
      </c>
      <c r="AF256" s="52">
        <f t="shared" ca="1" si="720"/>
        <v>0.96627806670877547</v>
      </c>
      <c r="AG256" s="52">
        <f t="shared" ca="1" si="559"/>
        <v>0.8568239593013981</v>
      </c>
      <c r="AH256" s="52">
        <f t="shared" ca="1" si="559"/>
        <v>0.66673730879925996</v>
      </c>
      <c r="AI256" s="52">
        <f t="shared" ca="1" si="559"/>
        <v>0.39864091253643014</v>
      </c>
      <c r="AJ256" s="52">
        <f t="shared" ca="1" si="559"/>
        <v>0.12223912071554012</v>
      </c>
      <c r="AK256" s="52">
        <f t="shared" ca="1" si="560"/>
        <v>-0.11067129495923132</v>
      </c>
      <c r="AL256" s="52">
        <f t="shared" ca="1" si="560"/>
        <v>-0.27703724313295186</v>
      </c>
      <c r="AM256" s="52">
        <f t="shared" ca="1" si="560"/>
        <v>-0.36221150332619145</v>
      </c>
      <c r="AN256" s="52">
        <f t="shared" ca="1" si="560"/>
        <v>-0.39821026845433444</v>
      </c>
      <c r="AO256" s="52">
        <f t="shared" ca="1" si="561"/>
        <v>-0.39349032264257677</v>
      </c>
      <c r="AP256" s="52">
        <f t="shared" ca="1" si="561"/>
        <v>-0.3759157104809418</v>
      </c>
      <c r="AQ256" s="52">
        <f t="shared" ca="1" si="561"/>
        <v>-0.36339304831198399</v>
      </c>
      <c r="AR256" s="52">
        <f t="shared" ca="1" si="561"/>
        <v>-0.34805085735067676</v>
      </c>
      <c r="AS256" s="52">
        <f t="shared" ca="1" si="562"/>
        <v>-0.33555057396280075</v>
      </c>
      <c r="AT256" s="52">
        <f t="shared" ca="1" si="562"/>
        <v>-0.34741603537146526</v>
      </c>
      <c r="AU256" s="52">
        <f t="shared" ca="1" si="562"/>
        <v>-0.38513317341278064</v>
      </c>
      <c r="AV256" s="52">
        <f t="shared" ca="1" si="562"/>
        <v>-0.4424923641339803</v>
      </c>
      <c r="AW256" s="52">
        <f t="shared" ca="1" si="556"/>
        <v>-0.53857107271605409</v>
      </c>
      <c r="AX256" s="52">
        <f t="shared" ca="1" si="556"/>
        <v>-0.60940844699617325</v>
      </c>
      <c r="AY256" s="52">
        <f t="shared" ca="1" si="556"/>
        <v>-0.65075662399986067</v>
      </c>
      <c r="AZ256" s="52">
        <f t="shared" ca="1" si="556"/>
        <v>-0.6745030446048409</v>
      </c>
      <c r="BA256" s="52">
        <f t="shared" ca="1" si="557"/>
        <v>-0.67615177123663217</v>
      </c>
      <c r="BB256" s="52">
        <f t="shared" ca="1" si="557"/>
        <v>-0.65052878712270523</v>
      </c>
      <c r="BC256" s="52">
        <f t="shared" ca="1" si="557"/>
        <v>-0.58445206932768479</v>
      </c>
      <c r="BD256" s="52">
        <f t="shared" ca="1" si="557"/>
        <v>-0.48008171421731677</v>
      </c>
      <c r="BE256" s="52">
        <f t="shared" ca="1" si="558"/>
        <v>-0.34853871515601392</v>
      </c>
      <c r="BF256" s="52">
        <f t="shared" ca="1" si="558"/>
        <v>-0.19645289366225116</v>
      </c>
      <c r="BG256" s="52">
        <f t="shared" ca="1" si="558"/>
        <v>-4.6164700484525069E-2</v>
      </c>
      <c r="BH256" s="52">
        <f t="shared" ca="1" si="558"/>
        <v>8.372972154449157E-2</v>
      </c>
      <c r="BJ256" s="52">
        <f t="shared" si="566"/>
        <v>3.9260715246200546E-3</v>
      </c>
      <c r="BK256" s="52">
        <f t="shared" si="567"/>
        <v>-3.231340486015523E-3</v>
      </c>
      <c r="BL256" s="52">
        <f t="shared" si="568"/>
        <v>-1.6156702430077615E-4</v>
      </c>
      <c r="BM256" s="52">
        <f t="shared" si="569"/>
        <v>-1.6156702430077615E-4</v>
      </c>
      <c r="BN256" s="52">
        <f t="shared" si="570"/>
        <v>0</v>
      </c>
      <c r="BO256" s="52">
        <f t="shared" si="571"/>
        <v>0</v>
      </c>
      <c r="BP256" s="52">
        <f t="shared" si="572"/>
        <v>2.117808997396115E-3</v>
      </c>
      <c r="BQ256" s="52">
        <f t="shared" si="573"/>
        <v>0.05</v>
      </c>
      <c r="BS256" s="52">
        <f t="shared" ca="1" si="574"/>
        <v>-0.39721771769766367</v>
      </c>
      <c r="BT256" s="52">
        <f t="shared" ca="1" si="575"/>
        <v>-0.32313404860155226</v>
      </c>
      <c r="BU256" s="52">
        <f t="shared" ca="1" si="576"/>
        <v>-0.23484190116305986</v>
      </c>
      <c r="BV256" s="52">
        <f t="shared" ca="1" si="577"/>
        <v>-0.13760456920511308</v>
      </c>
      <c r="BW256" s="52">
        <f t="shared" ca="1" si="578"/>
        <v>-4.7530827728370507E-2</v>
      </c>
      <c r="BX256" s="52">
        <f t="shared" ca="1" si="579"/>
        <v>3.7261629116631355E-2</v>
      </c>
      <c r="BY256" s="52">
        <f t="shared" ca="1" si="580"/>
        <v>0.11209712049833714</v>
      </c>
      <c r="BZ256" s="52">
        <f t="shared" ca="1" si="581"/>
        <v>0.17745890279090218</v>
      </c>
      <c r="CA256" s="52">
        <f t="shared" ca="1" si="582"/>
        <v>0.2315936481219627</v>
      </c>
      <c r="CB256" s="52">
        <f t="shared" ca="1" si="583"/>
        <v>0.27163728173341489</v>
      </c>
      <c r="CC256" s="52">
        <f t="shared" ca="1" si="584"/>
        <v>0.30376097004139618</v>
      </c>
      <c r="CD256" s="52">
        <f t="shared" ca="1" si="585"/>
        <v>0.32690008011676613</v>
      </c>
      <c r="CE256" s="52">
        <f t="shared" ca="1" si="586"/>
        <v>0.34381855600663735</v>
      </c>
      <c r="CF256" s="52">
        <f t="shared" ca="1" si="587"/>
        <v>0.35564109061153665</v>
      </c>
      <c r="CG256" s="52">
        <f t="shared" ca="1" si="588"/>
        <v>0.36473530311618124</v>
      </c>
      <c r="CH256" s="52">
        <f t="shared" ca="1" si="589"/>
        <v>0.3710677455810289</v>
      </c>
      <c r="CI256" s="52">
        <f t="shared" ca="1" si="590"/>
        <v>0.37421944187653644</v>
      </c>
      <c r="CJ256" s="52">
        <f t="shared" ca="1" si="591"/>
        <v>0.37291647562937397</v>
      </c>
      <c r="CK256" s="52">
        <f t="shared" ca="1" si="592"/>
        <v>0.3659495121664218</v>
      </c>
      <c r="CL256" s="52">
        <f t="shared" ca="1" si="593"/>
        <v>0.35666761551833448</v>
      </c>
      <c r="CM256" s="52">
        <f t="shared" ca="1" si="594"/>
        <v>0.32750033135826306</v>
      </c>
      <c r="CN256" s="52">
        <f t="shared" ca="1" si="595"/>
        <v>0.27768372858483947</v>
      </c>
      <c r="CO256" s="52">
        <f t="shared" ca="1" si="596"/>
        <v>0.21771228536512824</v>
      </c>
      <c r="CP256" s="52">
        <f t="shared" ca="1" si="597"/>
        <v>0.15370289400039669</v>
      </c>
      <c r="CQ256" s="52">
        <f t="shared" ca="1" si="598"/>
        <v>9.097127889042661E-2</v>
      </c>
      <c r="CR256" s="52">
        <f t="shared" ca="1" si="599"/>
        <v>2.8119992554908851E-2</v>
      </c>
      <c r="CS256" s="52">
        <f t="shared" ca="1" si="600"/>
        <v>-3.1015999277212422E-2</v>
      </c>
      <c r="CT256" s="52">
        <f t="shared" ca="1" si="601"/>
        <v>-7.9234383955237367E-2</v>
      </c>
      <c r="CU256" s="52">
        <f t="shared" ca="1" si="602"/>
        <v>-0.11883440722651306</v>
      </c>
      <c r="CV256" s="52">
        <f t="shared" ca="1" si="603"/>
        <v>-0.14642929826532644</v>
      </c>
      <c r="CW256" s="52">
        <f t="shared" ca="1" si="604"/>
        <v>-0.16158488572334814</v>
      </c>
      <c r="CY256" s="51" t="str">
        <f t="shared" ca="1" si="605"/>
        <v>Slope</v>
      </c>
      <c r="CZ256" s="51" t="str">
        <f t="shared" ca="1" si="606"/>
        <v>Slope</v>
      </c>
      <c r="DA256" s="51" t="str">
        <f t="shared" ca="1" si="607"/>
        <v>Slope</v>
      </c>
      <c r="DB256" s="51" t="str">
        <f t="shared" ca="1" si="608"/>
        <v>Slope</v>
      </c>
      <c r="DC256" s="51" t="str">
        <f t="shared" ca="1" si="609"/>
        <v>Slope</v>
      </c>
      <c r="DD256" s="51" t="str">
        <f t="shared" ca="1" si="610"/>
        <v>Slope</v>
      </c>
      <c r="DE256" s="51" t="str">
        <f t="shared" ca="1" si="611"/>
        <v>Slope</v>
      </c>
      <c r="DF256" s="51" t="str">
        <f t="shared" ca="1" si="612"/>
        <v>Slope</v>
      </c>
      <c r="DG256" s="51" t="str">
        <f t="shared" ca="1" si="613"/>
        <v>Slope</v>
      </c>
      <c r="DH256" s="51" t="str">
        <f t="shared" ca="1" si="614"/>
        <v>Slope</v>
      </c>
      <c r="DI256" s="51" t="str">
        <f t="shared" ca="1" si="615"/>
        <v>Slope</v>
      </c>
      <c r="DJ256" s="51" t="str">
        <f t="shared" ca="1" si="616"/>
        <v>Slope</v>
      </c>
      <c r="DK256" s="51" t="str">
        <f t="shared" ca="1" si="617"/>
        <v>Slope</v>
      </c>
      <c r="DL256" s="51" t="str">
        <f t="shared" ca="1" si="618"/>
        <v>Slope</v>
      </c>
      <c r="DM256" s="51" t="str">
        <f t="shared" ca="1" si="619"/>
        <v>Slope</v>
      </c>
      <c r="DN256" s="51" t="str">
        <f t="shared" ca="1" si="620"/>
        <v>Slope</v>
      </c>
      <c r="DO256" s="51" t="str">
        <f t="shared" ca="1" si="621"/>
        <v>Slope</v>
      </c>
      <c r="DP256" s="51" t="str">
        <f t="shared" ca="1" si="622"/>
        <v>Slope</v>
      </c>
      <c r="DQ256" s="51" t="str">
        <f t="shared" ca="1" si="623"/>
        <v>Slope</v>
      </c>
      <c r="DR256" s="51" t="str">
        <f t="shared" ca="1" si="624"/>
        <v>Slope</v>
      </c>
      <c r="DS256" s="51" t="str">
        <f t="shared" ca="1" si="625"/>
        <v>Slope</v>
      </c>
      <c r="DT256" s="51" t="str">
        <f t="shared" ca="1" si="626"/>
        <v>Slope</v>
      </c>
      <c r="DU256" s="51" t="str">
        <f t="shared" ca="1" si="627"/>
        <v>Slope</v>
      </c>
      <c r="DV256" s="51" t="str">
        <f t="shared" ca="1" si="628"/>
        <v>Slope</v>
      </c>
      <c r="DW256" s="51" t="str">
        <f t="shared" ca="1" si="629"/>
        <v>Slope</v>
      </c>
      <c r="DX256" s="51" t="str">
        <f t="shared" ca="1" si="630"/>
        <v>Slope</v>
      </c>
      <c r="DY256" s="51" t="str">
        <f t="shared" ca="1" si="631"/>
        <v>Slope</v>
      </c>
      <c r="DZ256" s="51" t="str">
        <f t="shared" ca="1" si="632"/>
        <v>Slope</v>
      </c>
      <c r="EA256" s="51" t="str">
        <f t="shared" ca="1" si="633"/>
        <v>Slope</v>
      </c>
      <c r="EB256" s="51" t="str">
        <f t="shared" ca="1" si="634"/>
        <v>Slope</v>
      </c>
      <c r="EC256" s="51" t="str">
        <f t="shared" ca="1" si="635"/>
        <v>Slope</v>
      </c>
      <c r="EE256" s="52">
        <f t="shared" ca="1" si="636"/>
        <v>0.60294384932663703</v>
      </c>
      <c r="EF256" s="52">
        <f t="shared" ca="1" si="637"/>
        <v>0.67702751842274855</v>
      </c>
      <c r="EG256" s="52">
        <f t="shared" ca="1" si="638"/>
        <v>0.76531966586124089</v>
      </c>
      <c r="EH256" s="52">
        <f t="shared" ca="1" si="639"/>
        <v>0.86255699781918771</v>
      </c>
      <c r="EI256" s="52">
        <f t="shared" ca="1" si="640"/>
        <v>0.95263073929593023</v>
      </c>
      <c r="EJ256" s="52">
        <f t="shared" ca="1" si="641"/>
        <v>0.96257680385906785</v>
      </c>
      <c r="EK256" s="52">
        <f t="shared" ca="1" si="642"/>
        <v>0.8877413124773621</v>
      </c>
      <c r="EL256" s="52">
        <f t="shared" ca="1" si="643"/>
        <v>0.82237953018479704</v>
      </c>
      <c r="EM256" s="52">
        <f t="shared" ca="1" si="644"/>
        <v>0.76824478485373648</v>
      </c>
      <c r="EN256" s="52">
        <f t="shared" ca="1" si="645"/>
        <v>0.72820115124228435</v>
      </c>
      <c r="EO256" s="52">
        <f t="shared" ca="1" si="646"/>
        <v>0.69607746293430306</v>
      </c>
      <c r="EP256" s="52">
        <f t="shared" ca="1" si="647"/>
        <v>0.67293835285893311</v>
      </c>
      <c r="EQ256" s="52">
        <f t="shared" ca="1" si="648"/>
        <v>0.65601987696906194</v>
      </c>
      <c r="ER256" s="52">
        <f t="shared" ca="1" si="649"/>
        <v>0.6441973423641626</v>
      </c>
      <c r="ES256" s="52">
        <f t="shared" ca="1" si="650"/>
        <v>0.635103129859518</v>
      </c>
      <c r="ET256" s="52">
        <f t="shared" ca="1" si="651"/>
        <v>0.62877068739467035</v>
      </c>
      <c r="EU256" s="52">
        <f t="shared" ca="1" si="652"/>
        <v>0.62561899109916275</v>
      </c>
      <c r="EV256" s="52">
        <f t="shared" ca="1" si="653"/>
        <v>0.62692195734632528</v>
      </c>
      <c r="EW256" s="52">
        <f t="shared" ca="1" si="654"/>
        <v>0.6338889208092775</v>
      </c>
      <c r="EX256" s="52">
        <f t="shared" ca="1" si="655"/>
        <v>0.64317081745736471</v>
      </c>
      <c r="EY256" s="52">
        <f t="shared" ca="1" si="656"/>
        <v>0.67233810161743612</v>
      </c>
      <c r="EZ256" s="52">
        <f t="shared" ca="1" si="657"/>
        <v>0.72215470439085983</v>
      </c>
      <c r="FA256" s="52">
        <f t="shared" ca="1" si="658"/>
        <v>0.78212614761057098</v>
      </c>
      <c r="FB256" s="52">
        <f t="shared" ca="1" si="659"/>
        <v>0.84613553897530247</v>
      </c>
      <c r="FC256" s="52">
        <f t="shared" ca="1" si="660"/>
        <v>0.90886715408527263</v>
      </c>
      <c r="FD256" s="52">
        <f t="shared" ca="1" si="661"/>
        <v>0.97171844042079036</v>
      </c>
      <c r="FE256" s="52">
        <f t="shared" ca="1" si="662"/>
        <v>0.96914556774708838</v>
      </c>
      <c r="FF256" s="52">
        <f t="shared" ca="1" si="663"/>
        <v>0.9209271830690634</v>
      </c>
      <c r="FG256" s="52">
        <f t="shared" ca="1" si="664"/>
        <v>0.88132715979778775</v>
      </c>
      <c r="FH256" s="52">
        <f t="shared" ca="1" si="665"/>
        <v>0.85373226875897434</v>
      </c>
      <c r="FI256" s="52">
        <f t="shared" ca="1" si="666"/>
        <v>0.83857668130095264</v>
      </c>
      <c r="FK256" s="52">
        <f t="shared" ca="1" si="667"/>
        <v>0.97171844042079036</v>
      </c>
      <c r="FL256" s="59">
        <f t="shared" ca="1" si="668"/>
        <v>25</v>
      </c>
      <c r="FM256" s="59" t="str">
        <f t="shared" ca="1" si="669"/>
        <v>Slope</v>
      </c>
      <c r="FN256" s="52">
        <f t="shared" ca="1" si="670"/>
        <v>0.19999999999999996</v>
      </c>
      <c r="FP256" s="52">
        <f t="shared" ca="1" si="671"/>
        <v>0.53431461644221234</v>
      </c>
      <c r="FQ256" s="52">
        <f t="shared" ca="1" si="672"/>
        <v>0.55900917280758278</v>
      </c>
      <c r="FR256" s="52">
        <f t="shared" ca="1" si="673"/>
        <v>0.57732877750930245</v>
      </c>
      <c r="FS256" s="52">
        <f t="shared" ca="1" si="674"/>
        <v>0.59863011038417369</v>
      </c>
      <c r="FT256" s="52">
        <f t="shared" ca="1" si="675"/>
        <v>0.61754357976531005</v>
      </c>
      <c r="FU256" s="52">
        <f t="shared" ca="1" si="676"/>
        <v>0.60974782350857815</v>
      </c>
      <c r="FV256" s="52">
        <f t="shared" ca="1" si="677"/>
        <v>0.57369154860356519</v>
      </c>
      <c r="FW256" s="52">
        <f t="shared" ca="1" si="678"/>
        <v>0.54079317672826566</v>
      </c>
      <c r="FX256" s="52">
        <f t="shared" ca="1" si="679"/>
        <v>0.51163715050680103</v>
      </c>
      <c r="FY256" s="52">
        <f t="shared" ca="1" si="680"/>
        <v>0.48717816152520588</v>
      </c>
      <c r="FZ256" s="52">
        <f t="shared" ca="1" si="681"/>
        <v>0.46535915431143432</v>
      </c>
      <c r="GA256" s="52">
        <f t="shared" ca="1" si="682"/>
        <v>0.44653500650853328</v>
      </c>
      <c r="GB256" s="52">
        <f t="shared" ca="1" si="683"/>
        <v>0.42978440343413171</v>
      </c>
      <c r="GC256" s="52">
        <f t="shared" ca="1" si="684"/>
        <v>0.41473244745472082</v>
      </c>
      <c r="GD256" s="52">
        <f t="shared" ca="1" si="685"/>
        <v>0.40058993217539485</v>
      </c>
      <c r="GE256" s="52">
        <f t="shared" ca="1" si="686"/>
        <v>0.38736800690933454</v>
      </c>
      <c r="GF256" s="52">
        <f t="shared" ca="1" si="687"/>
        <v>0.37520633036638756</v>
      </c>
      <c r="GG256" s="52">
        <f t="shared" ca="1" si="688"/>
        <v>0.36452954133766396</v>
      </c>
      <c r="GH256" s="52">
        <f t="shared" ca="1" si="689"/>
        <v>0.35574075138087025</v>
      </c>
      <c r="GI256" s="52">
        <f t="shared" ca="1" si="690"/>
        <v>0.34772360581912154</v>
      </c>
      <c r="GJ256" s="52">
        <f t="shared" ca="1" si="691"/>
        <v>0.34633492276136757</v>
      </c>
      <c r="GK256" s="52">
        <f t="shared" ca="1" si="692"/>
        <v>0.35182934590806436</v>
      </c>
      <c r="GL256" s="52">
        <f t="shared" ca="1" si="693"/>
        <v>0.36070871587019027</v>
      </c>
      <c r="GM256" s="52">
        <f t="shared" ca="1" si="694"/>
        <v>0.37093406854732303</v>
      </c>
      <c r="GN256" s="52">
        <f t="shared" ca="1" si="695"/>
        <v>0.38073349580620197</v>
      </c>
      <c r="GO256" s="52">
        <f t="shared" ca="1" si="696"/>
        <v>0.39057281347359674</v>
      </c>
      <c r="GP256" s="52">
        <f t="shared" ca="1" si="697"/>
        <v>0.3786040781379183</v>
      </c>
      <c r="GQ256" s="52">
        <f t="shared" ca="1" si="698"/>
        <v>0.35142017213413224</v>
      </c>
      <c r="GR256" s="52">
        <f t="shared" ca="1" si="699"/>
        <v>0.32710905326592921</v>
      </c>
      <c r="GS256" s="52">
        <f t="shared" ca="1" si="700"/>
        <v>0.3067996451418803</v>
      </c>
      <c r="GT256" s="52">
        <f t="shared" ca="1" si="701"/>
        <v>0.29063667154476197</v>
      </c>
      <c r="GV256" s="52">
        <f t="shared" ca="1" si="702"/>
        <v>0.61754357976531005</v>
      </c>
      <c r="GW256" s="59">
        <f t="shared" ca="1" si="703"/>
        <v>4</v>
      </c>
      <c r="GX256" s="52">
        <f t="shared" ca="1" si="704"/>
        <v>0.95263073929593023</v>
      </c>
      <c r="GY256" s="52" t="str">
        <f t="shared" ca="1" si="705"/>
        <v>Slope</v>
      </c>
      <c r="GZ256" s="52">
        <f t="shared" ca="1" si="706"/>
        <v>0.9</v>
      </c>
      <c r="HB256" s="58">
        <f t="shared" si="707"/>
        <v>7.8521430492401095E-2</v>
      </c>
      <c r="HC256" s="58"/>
      <c r="HE256" s="52">
        <f t="shared" si="708"/>
        <v>0.6113189190626146</v>
      </c>
      <c r="HF256" s="52">
        <f t="shared" si="709"/>
        <v>0</v>
      </c>
      <c r="HH256" s="52">
        <f t="shared" ca="1" si="710"/>
        <v>0.95263073929593023</v>
      </c>
      <c r="HI256" s="52" t="str">
        <f t="shared" ca="1" si="711"/>
        <v>Slope</v>
      </c>
      <c r="HJ256" s="59">
        <f t="shared" ca="1" si="712"/>
        <v>2</v>
      </c>
      <c r="HK256" s="52">
        <f t="shared" ca="1" si="713"/>
        <v>0.9</v>
      </c>
      <c r="HL256" s="52">
        <f t="shared" si="714"/>
        <v>0</v>
      </c>
      <c r="HM256" s="52">
        <f t="shared" si="715"/>
        <v>20</v>
      </c>
      <c r="HN256" s="52">
        <f t="shared" si="716"/>
        <v>-20</v>
      </c>
      <c r="HP256" s="52">
        <f t="shared" si="719"/>
        <v>3.8423836231229764E-5</v>
      </c>
      <c r="HR256" s="52">
        <f t="shared" si="717"/>
        <v>1.0988786863609791E-4</v>
      </c>
      <c r="HS256">
        <f t="shared" si="718"/>
        <v>2.117808997396115E-3</v>
      </c>
    </row>
    <row r="257" spans="1:227" x14ac:dyDescent="0.2">
      <c r="A257" s="45">
        <v>219</v>
      </c>
      <c r="B257" s="35">
        <f t="shared" si="563"/>
        <v>2.5231481481481369E-2</v>
      </c>
      <c r="C257" s="28">
        <v>7.8521430492401096</v>
      </c>
      <c r="D257" s="95">
        <v>0</v>
      </c>
      <c r="E257" s="95">
        <v>999999</v>
      </c>
      <c r="F257" s="37">
        <f t="shared" si="551"/>
        <v>166666.5</v>
      </c>
      <c r="G257" s="38">
        <f t="shared" si="554"/>
        <v>0</v>
      </c>
      <c r="H257" s="102">
        <v>20</v>
      </c>
      <c r="I257" s="102">
        <v>2000</v>
      </c>
      <c r="J257" s="28">
        <v>7.2078794240951503</v>
      </c>
      <c r="K257" s="126">
        <f t="shared" si="555"/>
        <v>7.207879424095151E-2</v>
      </c>
      <c r="L257" s="30">
        <f t="shared" si="552"/>
        <v>7.207879424095151E-2</v>
      </c>
      <c r="M257" s="101">
        <f t="shared" si="553"/>
        <v>7.8521430492401096</v>
      </c>
      <c r="N257" s="103">
        <f t="shared" si="564"/>
        <v>3.2213181257247959E-4</v>
      </c>
      <c r="AD257" s="52">
        <f t="shared" ca="1" si="720"/>
        <v>0.96627806670877547</v>
      </c>
      <c r="AE257" s="52">
        <f t="shared" ca="1" si="720"/>
        <v>1.0000000000000007</v>
      </c>
      <c r="AF257" s="52">
        <f t="shared" ca="1" si="720"/>
        <v>0.95024185536988481</v>
      </c>
      <c r="AG257" s="52">
        <f t="shared" ca="1" si="559"/>
        <v>0.80283780959894613</v>
      </c>
      <c r="AH257" s="52">
        <f t="shared" ca="1" si="559"/>
        <v>0.56666160001192689</v>
      </c>
      <c r="AI257" s="52">
        <f t="shared" ca="1" si="559"/>
        <v>0.30095010345494072</v>
      </c>
      <c r="AJ257" s="52">
        <f t="shared" ca="1" si="559"/>
        <v>6.1293563467625066E-2</v>
      </c>
      <c r="AK257" s="52">
        <f t="shared" ca="1" si="560"/>
        <v>-0.12788815376039253</v>
      </c>
      <c r="AL257" s="52">
        <f t="shared" ca="1" si="560"/>
        <v>-0.24125291935127183</v>
      </c>
      <c r="AM257" s="52">
        <f t="shared" ca="1" si="560"/>
        <v>-0.30481272556687927</v>
      </c>
      <c r="AN257" s="52">
        <f t="shared" ca="1" si="560"/>
        <v>-0.31671608189132516</v>
      </c>
      <c r="AO257" s="52">
        <f t="shared" ca="1" si="561"/>
        <v>-0.30908186771624097</v>
      </c>
      <c r="AP257" s="52">
        <f t="shared" ca="1" si="561"/>
        <v>-0.30287508121420237</v>
      </c>
      <c r="AQ257" s="52">
        <f t="shared" ca="1" si="561"/>
        <v>-0.29079217390188472</v>
      </c>
      <c r="AR257" s="52">
        <f t="shared" ca="1" si="561"/>
        <v>-0.27756650040922504</v>
      </c>
      <c r="AS257" s="52">
        <f t="shared" ca="1" si="562"/>
        <v>-0.28176366370477235</v>
      </c>
      <c r="AT257" s="52">
        <f t="shared" ca="1" si="562"/>
        <v>-0.30917737263850054</v>
      </c>
      <c r="AU257" s="52">
        <f t="shared" ca="1" si="562"/>
        <v>-0.36295141338683862</v>
      </c>
      <c r="AV257" s="52">
        <f t="shared" ca="1" si="562"/>
        <v>-0.46433539895742126</v>
      </c>
      <c r="AW257" s="52">
        <f t="shared" ca="1" si="556"/>
        <v>-0.54707457408643068</v>
      </c>
      <c r="AX257" s="52">
        <f t="shared" ca="1" si="556"/>
        <v>-0.60435533177073331</v>
      </c>
      <c r="AY257" s="52">
        <f t="shared" ca="1" si="556"/>
        <v>-0.65417441412969468</v>
      </c>
      <c r="AZ257" s="52">
        <f t="shared" ca="1" si="556"/>
        <v>-0.68802498046677096</v>
      </c>
      <c r="BA257" s="52">
        <f t="shared" ca="1" si="557"/>
        <v>-0.69100613507697661</v>
      </c>
      <c r="BB257" s="52">
        <f t="shared" ca="1" si="557"/>
        <v>-0.64216528928986893</v>
      </c>
      <c r="BC257" s="52">
        <f t="shared" ca="1" si="557"/>
        <v>-0.54316856685819903</v>
      </c>
      <c r="BD257" s="52">
        <f t="shared" ca="1" si="557"/>
        <v>-0.40819282507805421</v>
      </c>
      <c r="BE257" s="52">
        <f t="shared" ca="1" si="558"/>
        <v>-0.23542202937108764</v>
      </c>
      <c r="BF257" s="52">
        <f t="shared" ca="1" si="558"/>
        <v>-5.7974997374492791E-2</v>
      </c>
      <c r="BG257" s="52">
        <f t="shared" ca="1" si="558"/>
        <v>9.8161620130838151E-2</v>
      </c>
      <c r="BH257" s="52">
        <f t="shared" ca="1" si="558"/>
        <v>0.21963323776539787</v>
      </c>
      <c r="BJ257" s="52">
        <f t="shared" si="566"/>
        <v>3.603939712047575E-3</v>
      </c>
      <c r="BK257" s="52">
        <f t="shared" si="567"/>
        <v>-2.3484190116305989E-3</v>
      </c>
      <c r="BL257" s="52">
        <f t="shared" si="568"/>
        <v>-1.1742095058152994E-4</v>
      </c>
      <c r="BM257" s="52">
        <f t="shared" si="569"/>
        <v>-1.1742095058152994E-4</v>
      </c>
      <c r="BN257" s="52">
        <f t="shared" si="570"/>
        <v>0</v>
      </c>
      <c r="BO257" s="52">
        <f t="shared" si="571"/>
        <v>0</v>
      </c>
      <c r="BP257" s="52">
        <f t="shared" si="572"/>
        <v>1.8631473800253668E-3</v>
      </c>
      <c r="BQ257" s="52">
        <f t="shared" si="573"/>
        <v>0.05</v>
      </c>
      <c r="BS257" s="52">
        <f t="shared" ca="1" si="574"/>
        <v>-0.32313404860155226</v>
      </c>
      <c r="BT257" s="52">
        <f t="shared" ca="1" si="575"/>
        <v>-0.23484190116305986</v>
      </c>
      <c r="BU257" s="52">
        <f t="shared" ca="1" si="576"/>
        <v>-0.13760456920511308</v>
      </c>
      <c r="BV257" s="52">
        <f t="shared" ca="1" si="577"/>
        <v>-4.7530827728370507E-2</v>
      </c>
      <c r="BW257" s="52">
        <f t="shared" ca="1" si="578"/>
        <v>3.7261629116631355E-2</v>
      </c>
      <c r="BX257" s="52">
        <f t="shared" ca="1" si="579"/>
        <v>0.11209712049833714</v>
      </c>
      <c r="BY257" s="52">
        <f t="shared" ca="1" si="580"/>
        <v>0.17745890279090218</v>
      </c>
      <c r="BZ257" s="52">
        <f t="shared" ca="1" si="581"/>
        <v>0.2315936481219627</v>
      </c>
      <c r="CA257" s="52">
        <f t="shared" ca="1" si="582"/>
        <v>0.27163728173341489</v>
      </c>
      <c r="CB257" s="52">
        <f t="shared" ca="1" si="583"/>
        <v>0.30376097004139618</v>
      </c>
      <c r="CC257" s="52">
        <f t="shared" ca="1" si="584"/>
        <v>0.32690008011676613</v>
      </c>
      <c r="CD257" s="52">
        <f t="shared" ca="1" si="585"/>
        <v>0.34381855600663735</v>
      </c>
      <c r="CE257" s="52">
        <f t="shared" ca="1" si="586"/>
        <v>0.35564109061153665</v>
      </c>
      <c r="CF257" s="52">
        <f t="shared" ca="1" si="587"/>
        <v>0.36473530311618124</v>
      </c>
      <c r="CG257" s="52">
        <f t="shared" ca="1" si="588"/>
        <v>0.3710677455810289</v>
      </c>
      <c r="CH257" s="52">
        <f t="shared" ca="1" si="589"/>
        <v>0.37421944187653644</v>
      </c>
      <c r="CI257" s="52">
        <f t="shared" ca="1" si="590"/>
        <v>0.37291647562937397</v>
      </c>
      <c r="CJ257" s="52">
        <f t="shared" ca="1" si="591"/>
        <v>0.3659495121664218</v>
      </c>
      <c r="CK257" s="52">
        <f t="shared" ca="1" si="592"/>
        <v>0.35666761551833448</v>
      </c>
      <c r="CL257" s="52">
        <f t="shared" ca="1" si="593"/>
        <v>0.32750033135826306</v>
      </c>
      <c r="CM257" s="52">
        <f t="shared" ca="1" si="594"/>
        <v>0.27768372858483947</v>
      </c>
      <c r="CN257" s="52">
        <f t="shared" ca="1" si="595"/>
        <v>0.21771228536512824</v>
      </c>
      <c r="CO257" s="52">
        <f t="shared" ca="1" si="596"/>
        <v>0.15370289400039669</v>
      </c>
      <c r="CP257" s="52">
        <f t="shared" ca="1" si="597"/>
        <v>9.097127889042661E-2</v>
      </c>
      <c r="CQ257" s="52">
        <f t="shared" ca="1" si="598"/>
        <v>2.8119992554908851E-2</v>
      </c>
      <c r="CR257" s="52">
        <f t="shared" ca="1" si="599"/>
        <v>-3.1015999277212422E-2</v>
      </c>
      <c r="CS257" s="52">
        <f t="shared" ca="1" si="600"/>
        <v>-7.9234383955237367E-2</v>
      </c>
      <c r="CT257" s="52">
        <f t="shared" ca="1" si="601"/>
        <v>-0.11883440722651306</v>
      </c>
      <c r="CU257" s="52">
        <f t="shared" ca="1" si="602"/>
        <v>-0.14642929826532644</v>
      </c>
      <c r="CV257" s="52">
        <f t="shared" ca="1" si="603"/>
        <v>-0.16158488572334814</v>
      </c>
      <c r="CW257" s="52">
        <f t="shared" ca="1" si="604"/>
        <v>-0.16559801645757213</v>
      </c>
      <c r="CY257" s="51" t="str">
        <f t="shared" ca="1" si="605"/>
        <v>Slope</v>
      </c>
      <c r="CZ257" s="51" t="str">
        <f t="shared" ca="1" si="606"/>
        <v>Slope</v>
      </c>
      <c r="DA257" s="51" t="str">
        <f t="shared" ca="1" si="607"/>
        <v>Slope</v>
      </c>
      <c r="DB257" s="51" t="str">
        <f t="shared" ca="1" si="608"/>
        <v>Slope</v>
      </c>
      <c r="DC257" s="51" t="str">
        <f t="shared" ca="1" si="609"/>
        <v>Slope</v>
      </c>
      <c r="DD257" s="51" t="str">
        <f t="shared" ca="1" si="610"/>
        <v>Slope</v>
      </c>
      <c r="DE257" s="51" t="str">
        <f t="shared" ca="1" si="611"/>
        <v>Slope</v>
      </c>
      <c r="DF257" s="51" t="str">
        <f t="shared" ca="1" si="612"/>
        <v>Slope</v>
      </c>
      <c r="DG257" s="51" t="str">
        <f t="shared" ca="1" si="613"/>
        <v>Slope</v>
      </c>
      <c r="DH257" s="51" t="str">
        <f t="shared" ca="1" si="614"/>
        <v>Slope</v>
      </c>
      <c r="DI257" s="51" t="str">
        <f t="shared" ca="1" si="615"/>
        <v>Slope</v>
      </c>
      <c r="DJ257" s="51" t="str">
        <f t="shared" ca="1" si="616"/>
        <v>Slope</v>
      </c>
      <c r="DK257" s="51" t="str">
        <f t="shared" ca="1" si="617"/>
        <v>Slope</v>
      </c>
      <c r="DL257" s="51" t="str">
        <f t="shared" ca="1" si="618"/>
        <v>Slope</v>
      </c>
      <c r="DM257" s="51" t="str">
        <f t="shared" ca="1" si="619"/>
        <v>Slope</v>
      </c>
      <c r="DN257" s="51" t="str">
        <f t="shared" ca="1" si="620"/>
        <v>Slope</v>
      </c>
      <c r="DO257" s="51" t="str">
        <f t="shared" ca="1" si="621"/>
        <v>Slope</v>
      </c>
      <c r="DP257" s="51" t="str">
        <f t="shared" ca="1" si="622"/>
        <v>Slope</v>
      </c>
      <c r="DQ257" s="51" t="str">
        <f t="shared" ca="1" si="623"/>
        <v>Slope</v>
      </c>
      <c r="DR257" s="51" t="str">
        <f t="shared" ca="1" si="624"/>
        <v>Slope</v>
      </c>
      <c r="DS257" s="51" t="str">
        <f t="shared" ca="1" si="625"/>
        <v>Slope</v>
      </c>
      <c r="DT257" s="51" t="str">
        <f t="shared" ca="1" si="626"/>
        <v>Slope</v>
      </c>
      <c r="DU257" s="51" t="str">
        <f t="shared" ca="1" si="627"/>
        <v>Slope</v>
      </c>
      <c r="DV257" s="51" t="str">
        <f t="shared" ca="1" si="628"/>
        <v>Slope</v>
      </c>
      <c r="DW257" s="51" t="str">
        <f t="shared" ca="1" si="629"/>
        <v>Slope</v>
      </c>
      <c r="DX257" s="51" t="str">
        <f t="shared" ca="1" si="630"/>
        <v>Slope</v>
      </c>
      <c r="DY257" s="51" t="str">
        <f t="shared" ca="1" si="631"/>
        <v>Slope</v>
      </c>
      <c r="DZ257" s="51" t="str">
        <f t="shared" ca="1" si="632"/>
        <v>Slope</v>
      </c>
      <c r="EA257" s="51" t="str">
        <f t="shared" ca="1" si="633"/>
        <v>Slope</v>
      </c>
      <c r="EB257" s="51" t="str">
        <f t="shared" ca="1" si="634"/>
        <v>Slope</v>
      </c>
      <c r="EC257" s="51" t="str">
        <f t="shared" ca="1" si="635"/>
        <v>Slope</v>
      </c>
      <c r="EE257" s="52">
        <f t="shared" ca="1" si="636"/>
        <v>0.67698337234902928</v>
      </c>
      <c r="EF257" s="52">
        <f t="shared" ca="1" si="637"/>
        <v>0.76527551978752162</v>
      </c>
      <c r="EG257" s="52">
        <f t="shared" ca="1" si="638"/>
        <v>0.86251285174546843</v>
      </c>
      <c r="EH257" s="52">
        <f t="shared" ca="1" si="639"/>
        <v>0.95258659322221106</v>
      </c>
      <c r="EI257" s="52">
        <f t="shared" ca="1" si="640"/>
        <v>0.96262094993278713</v>
      </c>
      <c r="EJ257" s="52">
        <f t="shared" ca="1" si="641"/>
        <v>0.88778545855108137</v>
      </c>
      <c r="EK257" s="52">
        <f t="shared" ca="1" si="642"/>
        <v>0.82242367625851631</v>
      </c>
      <c r="EL257" s="52">
        <f t="shared" ca="1" si="643"/>
        <v>0.76828893092745576</v>
      </c>
      <c r="EM257" s="52">
        <f t="shared" ca="1" si="644"/>
        <v>0.72824529731600363</v>
      </c>
      <c r="EN257" s="52">
        <f t="shared" ca="1" si="645"/>
        <v>0.69612160900802222</v>
      </c>
      <c r="EO257" s="52">
        <f t="shared" ca="1" si="646"/>
        <v>0.67298249893265227</v>
      </c>
      <c r="EP257" s="52">
        <f t="shared" ca="1" si="647"/>
        <v>0.65606402304278111</v>
      </c>
      <c r="EQ257" s="52">
        <f t="shared" ca="1" si="648"/>
        <v>0.64424148843788176</v>
      </c>
      <c r="ER257" s="52">
        <f t="shared" ca="1" si="649"/>
        <v>0.63514727593323728</v>
      </c>
      <c r="ES257" s="52">
        <f t="shared" ca="1" si="650"/>
        <v>0.62881483346838962</v>
      </c>
      <c r="ET257" s="52">
        <f t="shared" ca="1" si="651"/>
        <v>0.62566313717288202</v>
      </c>
      <c r="EU257" s="52">
        <f t="shared" ca="1" si="652"/>
        <v>0.62696610342004444</v>
      </c>
      <c r="EV257" s="52">
        <f t="shared" ca="1" si="653"/>
        <v>0.63393306688299667</v>
      </c>
      <c r="EW257" s="52">
        <f t="shared" ca="1" si="654"/>
        <v>0.64321496353108398</v>
      </c>
      <c r="EX257" s="52">
        <f t="shared" ca="1" si="655"/>
        <v>0.6723822476911554</v>
      </c>
      <c r="EY257" s="52">
        <f t="shared" ca="1" si="656"/>
        <v>0.72219885046457899</v>
      </c>
      <c r="EZ257" s="52">
        <f t="shared" ca="1" si="657"/>
        <v>0.78217029368429025</v>
      </c>
      <c r="FA257" s="52">
        <f t="shared" ca="1" si="658"/>
        <v>0.84617968504902175</v>
      </c>
      <c r="FB257" s="52">
        <f t="shared" ca="1" si="659"/>
        <v>0.90891130015899191</v>
      </c>
      <c r="FC257" s="52">
        <f t="shared" ca="1" si="660"/>
        <v>0.97176258649450964</v>
      </c>
      <c r="FD257" s="52">
        <f t="shared" ca="1" si="661"/>
        <v>0.9691014216733691</v>
      </c>
      <c r="FE257" s="52">
        <f t="shared" ca="1" si="662"/>
        <v>0.92088303699534413</v>
      </c>
      <c r="FF257" s="52">
        <f t="shared" ca="1" si="663"/>
        <v>0.88128301372406848</v>
      </c>
      <c r="FG257" s="52">
        <f t="shared" ca="1" si="664"/>
        <v>0.85368812268525507</v>
      </c>
      <c r="FH257" s="52">
        <f t="shared" ca="1" si="665"/>
        <v>0.83853253522723337</v>
      </c>
      <c r="FI257" s="52">
        <f t="shared" ca="1" si="666"/>
        <v>0.83451940449300943</v>
      </c>
      <c r="FK257" s="52">
        <f t="shared" ca="1" si="667"/>
        <v>0.97176258649450964</v>
      </c>
      <c r="FL257" s="59">
        <f t="shared" ca="1" si="668"/>
        <v>24</v>
      </c>
      <c r="FM257" s="59" t="str">
        <f t="shared" ca="1" si="669"/>
        <v>Slope</v>
      </c>
      <c r="FN257" s="52">
        <f t="shared" ca="1" si="670"/>
        <v>0.23333333333333328</v>
      </c>
      <c r="FP257" s="52">
        <f t="shared" ca="1" si="671"/>
        <v>0.55899445744967635</v>
      </c>
      <c r="FQ257" s="52">
        <f t="shared" ca="1" si="672"/>
        <v>0.58842517326250721</v>
      </c>
      <c r="FR257" s="52">
        <f t="shared" ca="1" si="673"/>
        <v>0.60972650613737833</v>
      </c>
      <c r="FS257" s="52">
        <f t="shared" ca="1" si="674"/>
        <v>0.6286399755185148</v>
      </c>
      <c r="FT257" s="52">
        <f t="shared" ca="1" si="675"/>
        <v>0.62087364997759575</v>
      </c>
      <c r="FU257" s="52">
        <f t="shared" ca="1" si="676"/>
        <v>0.58481737507258269</v>
      </c>
      <c r="FV257" s="52">
        <f t="shared" ca="1" si="677"/>
        <v>0.55191900319728315</v>
      </c>
      <c r="FW257" s="52">
        <f t="shared" ca="1" si="678"/>
        <v>0.52276297697581864</v>
      </c>
      <c r="FX257" s="52">
        <f t="shared" ca="1" si="679"/>
        <v>0.49830398799422337</v>
      </c>
      <c r="FY257" s="52">
        <f t="shared" ca="1" si="680"/>
        <v>0.47648498078045187</v>
      </c>
      <c r="FZ257" s="52">
        <f t="shared" ca="1" si="681"/>
        <v>0.45766083297755072</v>
      </c>
      <c r="GA257" s="52">
        <f t="shared" ca="1" si="682"/>
        <v>0.44091022990314926</v>
      </c>
      <c r="GB257" s="52">
        <f t="shared" ca="1" si="683"/>
        <v>0.42585827392373832</v>
      </c>
      <c r="GC257" s="52">
        <f t="shared" ca="1" si="684"/>
        <v>0.4117157586444124</v>
      </c>
      <c r="GD257" s="52">
        <f t="shared" ca="1" si="685"/>
        <v>0.39849383337835209</v>
      </c>
      <c r="GE257" s="52">
        <f t="shared" ca="1" si="686"/>
        <v>0.38633215683540512</v>
      </c>
      <c r="GF257" s="52">
        <f t="shared" ca="1" si="687"/>
        <v>0.37565536780668146</v>
      </c>
      <c r="GG257" s="52">
        <f t="shared" ca="1" si="688"/>
        <v>0.36686657784988774</v>
      </c>
      <c r="GH257" s="52">
        <f t="shared" ca="1" si="689"/>
        <v>0.35884943228813909</v>
      </c>
      <c r="GI257" s="52">
        <f t="shared" ca="1" si="690"/>
        <v>0.35746074923038512</v>
      </c>
      <c r="GJ257" s="52">
        <f t="shared" ca="1" si="691"/>
        <v>0.36295517237708186</v>
      </c>
      <c r="GK257" s="52">
        <f t="shared" ca="1" si="692"/>
        <v>0.37183454233920782</v>
      </c>
      <c r="GL257" s="52">
        <f t="shared" ca="1" si="693"/>
        <v>0.38205989501634052</v>
      </c>
      <c r="GM257" s="52">
        <f t="shared" ca="1" si="694"/>
        <v>0.39185932227521952</v>
      </c>
      <c r="GN257" s="52">
        <f t="shared" ca="1" si="695"/>
        <v>0.40169863994261423</v>
      </c>
      <c r="GO257" s="52">
        <f t="shared" ca="1" si="696"/>
        <v>0.389700473891123</v>
      </c>
      <c r="GP257" s="52">
        <f t="shared" ca="1" si="697"/>
        <v>0.36251656788733688</v>
      </c>
      <c r="GQ257" s="52">
        <f t="shared" ca="1" si="698"/>
        <v>0.33820544901913391</v>
      </c>
      <c r="GR257" s="52">
        <f t="shared" ca="1" si="699"/>
        <v>0.317896040895085</v>
      </c>
      <c r="GS257" s="52">
        <f t="shared" ca="1" si="700"/>
        <v>0.30173306729796662</v>
      </c>
      <c r="GT257" s="52">
        <f t="shared" ca="1" si="701"/>
        <v>0.28928424594211427</v>
      </c>
      <c r="GV257" s="52">
        <f t="shared" ca="1" si="702"/>
        <v>0.6286399755185148</v>
      </c>
      <c r="GW257" s="59">
        <f t="shared" ca="1" si="703"/>
        <v>3</v>
      </c>
      <c r="GX257" s="52">
        <f t="shared" ca="1" si="704"/>
        <v>0.95258659322221106</v>
      </c>
      <c r="GY257" s="52" t="str">
        <f t="shared" ca="1" si="705"/>
        <v>Slope</v>
      </c>
      <c r="GZ257" s="52">
        <f t="shared" ca="1" si="706"/>
        <v>0.93333333333333335</v>
      </c>
      <c r="HB257" s="58">
        <f t="shared" si="707"/>
        <v>7.207879424095151E-2</v>
      </c>
      <c r="HC257" s="58"/>
      <c r="HE257" s="52">
        <f t="shared" si="708"/>
        <v>0.64320996850729006</v>
      </c>
      <c r="HF257" s="52">
        <f t="shared" si="709"/>
        <v>0</v>
      </c>
      <c r="HH257" s="52">
        <f t="shared" ca="1" si="710"/>
        <v>0.95258659322221106</v>
      </c>
      <c r="HI257" s="52" t="str">
        <f t="shared" ca="1" si="711"/>
        <v>Slope</v>
      </c>
      <c r="HJ257" s="59">
        <f t="shared" ca="1" si="712"/>
        <v>2</v>
      </c>
      <c r="HK257" s="52">
        <f t="shared" ca="1" si="713"/>
        <v>0.93333333333333335</v>
      </c>
      <c r="HL257" s="52">
        <f t="shared" si="714"/>
        <v>0</v>
      </c>
      <c r="HM257" s="52">
        <f t="shared" si="715"/>
        <v>20</v>
      </c>
      <c r="HN257" s="52">
        <f t="shared" si="716"/>
        <v>-20</v>
      </c>
      <c r="HP257" s="52">
        <f t="shared" si="719"/>
        <v>3.2213181257247959E-4</v>
      </c>
      <c r="HR257" s="52">
        <f t="shared" si="717"/>
        <v>1.051512559351399E-4</v>
      </c>
      <c r="HS257">
        <f t="shared" si="718"/>
        <v>1.8631473800253668E-3</v>
      </c>
    </row>
    <row r="258" spans="1:227" x14ac:dyDescent="0.2">
      <c r="A258" s="45">
        <v>220</v>
      </c>
      <c r="B258" s="35">
        <f t="shared" si="563"/>
        <v>2.5347222222222108E-2</v>
      </c>
      <c r="C258" s="28">
        <v>7.2078794240951503</v>
      </c>
      <c r="D258" s="95">
        <v>0</v>
      </c>
      <c r="E258" s="95">
        <v>999999</v>
      </c>
      <c r="F258" s="37">
        <f t="shared" si="551"/>
        <v>166666.5</v>
      </c>
      <c r="G258" s="38">
        <f t="shared" si="554"/>
        <v>0</v>
      </c>
      <c r="H258" s="102">
        <v>20</v>
      </c>
      <c r="I258" s="102">
        <v>2000</v>
      </c>
      <c r="J258" s="28">
        <v>5.6457692384719902</v>
      </c>
      <c r="K258" s="126">
        <f t="shared" si="555"/>
        <v>5.6457692384719906E-2</v>
      </c>
      <c r="L258" s="30">
        <f t="shared" si="552"/>
        <v>5.6457692384719906E-2</v>
      </c>
      <c r="M258" s="101">
        <f t="shared" si="553"/>
        <v>7.2078794240951503</v>
      </c>
      <c r="N258" s="103">
        <f t="shared" si="564"/>
        <v>7.8105509281157972E-4</v>
      </c>
      <c r="AD258" s="52">
        <f t="shared" ca="1" si="720"/>
        <v>0.95024185536988448</v>
      </c>
      <c r="AE258" s="52">
        <f t="shared" ca="1" si="720"/>
        <v>1.0000000000000002</v>
      </c>
      <c r="AF258" s="52">
        <f t="shared" ca="1" si="720"/>
        <v>0.9343504154426181</v>
      </c>
      <c r="AG258" s="52">
        <f t="shared" ca="1" si="559"/>
        <v>0.75535796436043179</v>
      </c>
      <c r="AH258" s="52">
        <f t="shared" ca="1" si="559"/>
        <v>0.52271340053170179</v>
      </c>
      <c r="AI258" s="52">
        <f t="shared" ca="1" si="559"/>
        <v>0.29179937048280419</v>
      </c>
      <c r="AJ258" s="52">
        <f t="shared" ca="1" si="559"/>
        <v>9.4774812322707278E-2</v>
      </c>
      <c r="AK258" s="52">
        <f t="shared" ca="1" si="560"/>
        <v>-3.9888319085308703E-2</v>
      </c>
      <c r="AL258" s="52">
        <f t="shared" ca="1" si="560"/>
        <v>-0.13197561650732437</v>
      </c>
      <c r="AM258" s="52">
        <f t="shared" ca="1" si="560"/>
        <v>-0.17121190600932221</v>
      </c>
      <c r="AN258" s="52">
        <f t="shared" ca="1" si="560"/>
        <v>-0.1831360642279555</v>
      </c>
      <c r="AO258" s="52">
        <f t="shared" ca="1" si="561"/>
        <v>-0.19270630316321424</v>
      </c>
      <c r="AP258" s="52">
        <f t="shared" ca="1" si="561"/>
        <v>-0.18914952877258676</v>
      </c>
      <c r="AQ258" s="52">
        <f t="shared" ca="1" si="561"/>
        <v>-0.18158111987872552</v>
      </c>
      <c r="AR258" s="52">
        <f t="shared" ca="1" si="561"/>
        <v>-0.19084179005864338</v>
      </c>
      <c r="AS258" s="52">
        <f t="shared" ca="1" si="562"/>
        <v>-0.21526046817266636</v>
      </c>
      <c r="AT258" s="52">
        <f t="shared" ca="1" si="562"/>
        <v>-0.26323981320336759</v>
      </c>
      <c r="AU258" s="52">
        <f t="shared" ca="1" si="562"/>
        <v>-0.37238090782175359</v>
      </c>
      <c r="AV258" s="52">
        <f t="shared" ca="1" si="562"/>
        <v>-0.46653639578814948</v>
      </c>
      <c r="AW258" s="52">
        <f t="shared" ca="1" si="556"/>
        <v>-0.5449995242774438</v>
      </c>
      <c r="AX258" s="52">
        <f t="shared" ca="1" si="556"/>
        <v>-0.62460858265455232</v>
      </c>
      <c r="AY258" s="52">
        <f t="shared" ca="1" si="556"/>
        <v>-0.69518078304907616</v>
      </c>
      <c r="AZ258" s="52">
        <f t="shared" ca="1" si="556"/>
        <v>-0.7320363370016294</v>
      </c>
      <c r="BA258" s="52">
        <f t="shared" ca="1" si="557"/>
        <v>-0.70672905282186271</v>
      </c>
      <c r="BB258" s="52">
        <f t="shared" ca="1" si="557"/>
        <v>-0.61697219613738019</v>
      </c>
      <c r="BC258" s="52">
        <f t="shared" ca="1" si="557"/>
        <v>-0.47771445536886686</v>
      </c>
      <c r="BD258" s="52">
        <f t="shared" ca="1" si="557"/>
        <v>-0.29063034219386497</v>
      </c>
      <c r="BE258" s="52">
        <f t="shared" ca="1" si="558"/>
        <v>-8.0527006216228547E-2</v>
      </c>
      <c r="BF258" s="52">
        <f t="shared" ca="1" si="558"/>
        <v>0.11245518387801377</v>
      </c>
      <c r="BG258" s="52">
        <f t="shared" ca="1" si="558"/>
        <v>0.26647145979916198</v>
      </c>
      <c r="BH258" s="52">
        <f t="shared" ca="1" si="558"/>
        <v>0.36446323139369491</v>
      </c>
      <c r="BJ258" s="52">
        <f t="shared" si="566"/>
        <v>2.8228846192359953E-3</v>
      </c>
      <c r="BK258" s="52">
        <f t="shared" si="567"/>
        <v>-1.3760456920511299E-3</v>
      </c>
      <c r="BL258" s="52">
        <f t="shared" si="568"/>
        <v>-6.8802284602556497E-5</v>
      </c>
      <c r="BM258" s="52">
        <f t="shared" si="569"/>
        <v>-6.8802284602556497E-5</v>
      </c>
      <c r="BN258" s="52">
        <f t="shared" si="570"/>
        <v>0</v>
      </c>
      <c r="BO258" s="52">
        <f t="shared" si="571"/>
        <v>0</v>
      </c>
      <c r="BP258" s="52">
        <f t="shared" si="572"/>
        <v>1.6262674867115893E-3</v>
      </c>
      <c r="BQ258" s="52">
        <f t="shared" si="573"/>
        <v>0.05</v>
      </c>
      <c r="BS258" s="52">
        <f t="shared" ca="1" si="574"/>
        <v>-0.23484190116305986</v>
      </c>
      <c r="BT258" s="52">
        <f t="shared" ca="1" si="575"/>
        <v>-0.13760456920511308</v>
      </c>
      <c r="BU258" s="52">
        <f t="shared" ca="1" si="576"/>
        <v>-4.7530827728370507E-2</v>
      </c>
      <c r="BV258" s="52">
        <f t="shared" ca="1" si="577"/>
        <v>3.7261629116631355E-2</v>
      </c>
      <c r="BW258" s="52">
        <f t="shared" ca="1" si="578"/>
        <v>0.11209712049833714</v>
      </c>
      <c r="BX258" s="52">
        <f t="shared" ca="1" si="579"/>
        <v>0.17745890279090218</v>
      </c>
      <c r="BY258" s="52">
        <f t="shared" ca="1" si="580"/>
        <v>0.2315936481219627</v>
      </c>
      <c r="BZ258" s="52">
        <f t="shared" ca="1" si="581"/>
        <v>0.27163728173341489</v>
      </c>
      <c r="CA258" s="52">
        <f t="shared" ca="1" si="582"/>
        <v>0.30376097004139618</v>
      </c>
      <c r="CB258" s="52">
        <f t="shared" ca="1" si="583"/>
        <v>0.32690008011676613</v>
      </c>
      <c r="CC258" s="52">
        <f t="shared" ca="1" si="584"/>
        <v>0.34381855600663735</v>
      </c>
      <c r="CD258" s="52">
        <f t="shared" ca="1" si="585"/>
        <v>0.35564109061153665</v>
      </c>
      <c r="CE258" s="52">
        <f t="shared" ca="1" si="586"/>
        <v>0.36473530311618124</v>
      </c>
      <c r="CF258" s="52">
        <f t="shared" ca="1" si="587"/>
        <v>0.3710677455810289</v>
      </c>
      <c r="CG258" s="52">
        <f t="shared" ca="1" si="588"/>
        <v>0.37421944187653644</v>
      </c>
      <c r="CH258" s="52">
        <f t="shared" ca="1" si="589"/>
        <v>0.37291647562937397</v>
      </c>
      <c r="CI258" s="52">
        <f t="shared" ca="1" si="590"/>
        <v>0.3659495121664218</v>
      </c>
      <c r="CJ258" s="52">
        <f t="shared" ca="1" si="591"/>
        <v>0.35666761551833448</v>
      </c>
      <c r="CK258" s="52">
        <f t="shared" ca="1" si="592"/>
        <v>0.32750033135826306</v>
      </c>
      <c r="CL258" s="52">
        <f t="shared" ca="1" si="593"/>
        <v>0.27768372858483947</v>
      </c>
      <c r="CM258" s="52">
        <f t="shared" ca="1" si="594"/>
        <v>0.21771228536512824</v>
      </c>
      <c r="CN258" s="52">
        <f t="shared" ca="1" si="595"/>
        <v>0.15370289400039669</v>
      </c>
      <c r="CO258" s="52">
        <f t="shared" ca="1" si="596"/>
        <v>9.097127889042661E-2</v>
      </c>
      <c r="CP258" s="52">
        <f t="shared" ca="1" si="597"/>
        <v>2.8119992554908851E-2</v>
      </c>
      <c r="CQ258" s="52">
        <f t="shared" ca="1" si="598"/>
        <v>-3.1015999277212422E-2</v>
      </c>
      <c r="CR258" s="52">
        <f t="shared" ca="1" si="599"/>
        <v>-7.9234383955237367E-2</v>
      </c>
      <c r="CS258" s="52">
        <f t="shared" ca="1" si="600"/>
        <v>-0.11883440722651306</v>
      </c>
      <c r="CT258" s="52">
        <f t="shared" ca="1" si="601"/>
        <v>-0.14642929826532644</v>
      </c>
      <c r="CU258" s="52">
        <f t="shared" ca="1" si="602"/>
        <v>-0.16158488572334814</v>
      </c>
      <c r="CV258" s="52">
        <f t="shared" ca="1" si="603"/>
        <v>-0.16559801645757213</v>
      </c>
      <c r="CW258" s="52">
        <f t="shared" ca="1" si="604"/>
        <v>-0.15950878935625723</v>
      </c>
      <c r="CY258" s="51" t="str">
        <f t="shared" ca="1" si="605"/>
        <v>Slope</v>
      </c>
      <c r="CZ258" s="51" t="str">
        <f t="shared" ca="1" si="606"/>
        <v>Slope</v>
      </c>
      <c r="DA258" s="51" t="str">
        <f t="shared" ca="1" si="607"/>
        <v>Slope</v>
      </c>
      <c r="DB258" s="51" t="str">
        <f t="shared" ca="1" si="608"/>
        <v>Slope</v>
      </c>
      <c r="DC258" s="51" t="str">
        <f t="shared" ca="1" si="609"/>
        <v>Slope</v>
      </c>
      <c r="DD258" s="51" t="str">
        <f t="shared" ca="1" si="610"/>
        <v>Slope</v>
      </c>
      <c r="DE258" s="51" t="str">
        <f t="shared" ca="1" si="611"/>
        <v>Slope</v>
      </c>
      <c r="DF258" s="51" t="str">
        <f t="shared" ca="1" si="612"/>
        <v>Slope</v>
      </c>
      <c r="DG258" s="51" t="str">
        <f t="shared" ca="1" si="613"/>
        <v>Slope</v>
      </c>
      <c r="DH258" s="51" t="str">
        <f t="shared" ca="1" si="614"/>
        <v>Slope</v>
      </c>
      <c r="DI258" s="51" t="str">
        <f t="shared" ca="1" si="615"/>
        <v>Slope</v>
      </c>
      <c r="DJ258" s="51" t="str">
        <f t="shared" ca="1" si="616"/>
        <v>Slope</v>
      </c>
      <c r="DK258" s="51" t="str">
        <f t="shared" ca="1" si="617"/>
        <v>Slope</v>
      </c>
      <c r="DL258" s="51" t="str">
        <f t="shared" ca="1" si="618"/>
        <v>Slope</v>
      </c>
      <c r="DM258" s="51" t="str">
        <f t="shared" ca="1" si="619"/>
        <v>Slope</v>
      </c>
      <c r="DN258" s="51" t="str">
        <f t="shared" ca="1" si="620"/>
        <v>Slope</v>
      </c>
      <c r="DO258" s="51" t="str">
        <f t="shared" ca="1" si="621"/>
        <v>Slope</v>
      </c>
      <c r="DP258" s="51" t="str">
        <f t="shared" ca="1" si="622"/>
        <v>Slope</v>
      </c>
      <c r="DQ258" s="51" t="str">
        <f t="shared" ca="1" si="623"/>
        <v>Slope</v>
      </c>
      <c r="DR258" s="51" t="str">
        <f t="shared" ca="1" si="624"/>
        <v>Slope</v>
      </c>
      <c r="DS258" s="51" t="str">
        <f t="shared" ca="1" si="625"/>
        <v>Slope</v>
      </c>
      <c r="DT258" s="51" t="str">
        <f t="shared" ca="1" si="626"/>
        <v>Slope</v>
      </c>
      <c r="DU258" s="51" t="str">
        <f t="shared" ca="1" si="627"/>
        <v>Slope</v>
      </c>
      <c r="DV258" s="51" t="str">
        <f t="shared" ca="1" si="628"/>
        <v>Slope</v>
      </c>
      <c r="DW258" s="51" t="str">
        <f t="shared" ca="1" si="629"/>
        <v>Slope</v>
      </c>
      <c r="DX258" s="51" t="str">
        <f t="shared" ca="1" si="630"/>
        <v>Slope</v>
      </c>
      <c r="DY258" s="51" t="str">
        <f t="shared" ca="1" si="631"/>
        <v>Slope</v>
      </c>
      <c r="DZ258" s="51" t="str">
        <f t="shared" ca="1" si="632"/>
        <v>Slope</v>
      </c>
      <c r="EA258" s="51" t="str">
        <f t="shared" ca="1" si="633"/>
        <v>Slope</v>
      </c>
      <c r="EB258" s="51" t="str">
        <f t="shared" ca="1" si="634"/>
        <v>Slope</v>
      </c>
      <c r="EC258" s="51" t="str">
        <f t="shared" ca="1" si="635"/>
        <v>Slope</v>
      </c>
      <c r="EE258" s="52">
        <f t="shared" ca="1" si="636"/>
        <v>0.76522690112154268</v>
      </c>
      <c r="EF258" s="52">
        <f t="shared" ca="1" si="637"/>
        <v>0.8624642330794895</v>
      </c>
      <c r="EG258" s="52">
        <f t="shared" ca="1" si="638"/>
        <v>0.95253797455623201</v>
      </c>
      <c r="EH258" s="52">
        <f t="shared" ca="1" si="639"/>
        <v>0.96266956859876607</v>
      </c>
      <c r="EI258" s="52">
        <f t="shared" ca="1" si="640"/>
        <v>0.88783407721706031</v>
      </c>
      <c r="EJ258" s="52">
        <f t="shared" ca="1" si="641"/>
        <v>0.82247229492449525</v>
      </c>
      <c r="EK258" s="52">
        <f t="shared" ca="1" si="642"/>
        <v>0.76833754959343481</v>
      </c>
      <c r="EL258" s="52">
        <f t="shared" ca="1" si="643"/>
        <v>0.72829391598198256</v>
      </c>
      <c r="EM258" s="52">
        <f t="shared" ca="1" si="644"/>
        <v>0.69617022767400127</v>
      </c>
      <c r="EN258" s="52">
        <f t="shared" ca="1" si="645"/>
        <v>0.67303111759863132</v>
      </c>
      <c r="EO258" s="52">
        <f t="shared" ca="1" si="646"/>
        <v>0.65611264170876016</v>
      </c>
      <c r="EP258" s="52">
        <f t="shared" ca="1" si="647"/>
        <v>0.64429010710386081</v>
      </c>
      <c r="EQ258" s="52">
        <f t="shared" ca="1" si="648"/>
        <v>0.63519589459921622</v>
      </c>
      <c r="ER258" s="52">
        <f t="shared" ca="1" si="649"/>
        <v>0.62886345213436856</v>
      </c>
      <c r="ES258" s="52">
        <f t="shared" ca="1" si="650"/>
        <v>0.62571175583886096</v>
      </c>
      <c r="ET258" s="52">
        <f t="shared" ca="1" si="651"/>
        <v>0.62701472208602349</v>
      </c>
      <c r="EU258" s="52">
        <f t="shared" ca="1" si="652"/>
        <v>0.63398168554897572</v>
      </c>
      <c r="EV258" s="52">
        <f t="shared" ca="1" si="653"/>
        <v>0.64326358219706292</v>
      </c>
      <c r="EW258" s="52">
        <f t="shared" ca="1" si="654"/>
        <v>0.67243086635713434</v>
      </c>
      <c r="EX258" s="52">
        <f t="shared" ca="1" si="655"/>
        <v>0.72224746913055804</v>
      </c>
      <c r="EY258" s="52">
        <f t="shared" ca="1" si="656"/>
        <v>0.78221891235026919</v>
      </c>
      <c r="EZ258" s="52">
        <f t="shared" ca="1" si="657"/>
        <v>0.8462283037150008</v>
      </c>
      <c r="FA258" s="52">
        <f t="shared" ca="1" si="658"/>
        <v>0.90895991882497085</v>
      </c>
      <c r="FB258" s="52">
        <f t="shared" ca="1" si="659"/>
        <v>0.97181120516048858</v>
      </c>
      <c r="FC258" s="52">
        <f t="shared" ca="1" si="660"/>
        <v>0.96905280300739016</v>
      </c>
      <c r="FD258" s="52">
        <f t="shared" ca="1" si="661"/>
        <v>0.92083441832936519</v>
      </c>
      <c r="FE258" s="52">
        <f t="shared" ca="1" si="662"/>
        <v>0.88123439505808954</v>
      </c>
      <c r="FF258" s="52">
        <f t="shared" ca="1" si="663"/>
        <v>0.85363950401927613</v>
      </c>
      <c r="FG258" s="52">
        <f t="shared" ca="1" si="664"/>
        <v>0.83848391656125443</v>
      </c>
      <c r="FH258" s="52">
        <f t="shared" ca="1" si="665"/>
        <v>0.83447078582703038</v>
      </c>
      <c r="FI258" s="52">
        <f t="shared" ca="1" si="666"/>
        <v>0.84056001292834526</v>
      </c>
      <c r="FK258" s="52">
        <f t="shared" ca="1" si="667"/>
        <v>0.97181120516048858</v>
      </c>
      <c r="FL258" s="59">
        <f t="shared" ca="1" si="668"/>
        <v>23</v>
      </c>
      <c r="FM258" s="59" t="str">
        <f t="shared" ca="1" si="669"/>
        <v>Slope</v>
      </c>
      <c r="FN258" s="52">
        <f t="shared" ca="1" si="670"/>
        <v>0.26666666666666672</v>
      </c>
      <c r="FP258" s="52">
        <f t="shared" ca="1" si="671"/>
        <v>0.58840896704051415</v>
      </c>
      <c r="FQ258" s="52">
        <f t="shared" ca="1" si="672"/>
        <v>0.62082141102649646</v>
      </c>
      <c r="FR258" s="52">
        <f t="shared" ca="1" si="673"/>
        <v>0.63973488040763282</v>
      </c>
      <c r="FS258" s="52">
        <f t="shared" ca="1" si="674"/>
        <v>0.63200096731069977</v>
      </c>
      <c r="FT258" s="52">
        <f t="shared" ca="1" si="675"/>
        <v>0.59594469240568682</v>
      </c>
      <c r="FU258" s="52">
        <f t="shared" ca="1" si="676"/>
        <v>0.56304632053038728</v>
      </c>
      <c r="FV258" s="52">
        <f t="shared" ca="1" si="677"/>
        <v>0.53389029430892276</v>
      </c>
      <c r="FW258" s="52">
        <f t="shared" ca="1" si="678"/>
        <v>0.5094313053273275</v>
      </c>
      <c r="FX258" s="52">
        <f t="shared" ca="1" si="679"/>
        <v>0.48761229811355594</v>
      </c>
      <c r="FY258" s="52">
        <f t="shared" ca="1" si="680"/>
        <v>0.46878815031065491</v>
      </c>
      <c r="FZ258" s="52">
        <f t="shared" ca="1" si="681"/>
        <v>0.45203754723625333</v>
      </c>
      <c r="GA258" s="52">
        <f t="shared" ca="1" si="682"/>
        <v>0.4369855912568425</v>
      </c>
      <c r="GB258" s="52">
        <f t="shared" ca="1" si="683"/>
        <v>0.42284307597751647</v>
      </c>
      <c r="GC258" s="52">
        <f t="shared" ca="1" si="684"/>
        <v>0.40962115071145616</v>
      </c>
      <c r="GD258" s="52">
        <f t="shared" ca="1" si="685"/>
        <v>0.39745947416850919</v>
      </c>
      <c r="GE258" s="52">
        <f t="shared" ca="1" si="686"/>
        <v>0.38678268513978559</v>
      </c>
      <c r="GF258" s="52">
        <f t="shared" ca="1" si="687"/>
        <v>0.37799389518299187</v>
      </c>
      <c r="GG258" s="52">
        <f t="shared" ca="1" si="688"/>
        <v>0.36997674962124316</v>
      </c>
      <c r="GH258" s="52">
        <f t="shared" ca="1" si="689"/>
        <v>0.36858806656348919</v>
      </c>
      <c r="GI258" s="52">
        <f t="shared" ca="1" si="690"/>
        <v>0.37408248971018598</v>
      </c>
      <c r="GJ258" s="52">
        <f t="shared" ca="1" si="691"/>
        <v>0.38296185967231194</v>
      </c>
      <c r="GK258" s="52">
        <f t="shared" ca="1" si="692"/>
        <v>0.3931872123494447</v>
      </c>
      <c r="GL258" s="52">
        <f t="shared" ca="1" si="693"/>
        <v>0.40298663960832359</v>
      </c>
      <c r="GM258" s="52">
        <f t="shared" ca="1" si="694"/>
        <v>0.41282595727571841</v>
      </c>
      <c r="GN258" s="52">
        <f t="shared" ca="1" si="695"/>
        <v>0.40079537878024107</v>
      </c>
      <c r="GO258" s="52">
        <f t="shared" ca="1" si="696"/>
        <v>0.37361147277645501</v>
      </c>
      <c r="GP258" s="52">
        <f t="shared" ca="1" si="697"/>
        <v>0.34930035390825204</v>
      </c>
      <c r="GQ258" s="52">
        <f t="shared" ca="1" si="698"/>
        <v>0.32899094578420313</v>
      </c>
      <c r="GR258" s="52">
        <f t="shared" ca="1" si="699"/>
        <v>0.3128279721870848</v>
      </c>
      <c r="GS258" s="52">
        <f t="shared" ca="1" si="700"/>
        <v>0.30037915083123229</v>
      </c>
      <c r="GT258" s="52">
        <f t="shared" ca="1" si="701"/>
        <v>0.29129778208722618</v>
      </c>
      <c r="GV258" s="52">
        <f t="shared" ca="1" si="702"/>
        <v>0.63973488040763282</v>
      </c>
      <c r="GW258" s="59">
        <f t="shared" ca="1" si="703"/>
        <v>2</v>
      </c>
      <c r="GX258" s="52">
        <f t="shared" ca="1" si="704"/>
        <v>0.95253797455623201</v>
      </c>
      <c r="GY258" s="52" t="str">
        <f t="shared" ca="1" si="705"/>
        <v>Slope</v>
      </c>
      <c r="GZ258" s="52">
        <f t="shared" ca="1" si="706"/>
        <v>0.96666666666666667</v>
      </c>
      <c r="HB258" s="58">
        <f t="shared" si="707"/>
        <v>5.6457692384719906E-2</v>
      </c>
      <c r="HC258" s="58"/>
      <c r="HE258" s="52">
        <f t="shared" si="708"/>
        <v>0.7205344226956365</v>
      </c>
      <c r="HF258" s="52">
        <f t="shared" si="709"/>
        <v>0</v>
      </c>
      <c r="HH258" s="52">
        <f t="shared" ca="1" si="710"/>
        <v>0.95253797455623201</v>
      </c>
      <c r="HI258" s="52" t="str">
        <f t="shared" ca="1" si="711"/>
        <v>Slope</v>
      </c>
      <c r="HJ258" s="59">
        <f t="shared" ca="1" si="712"/>
        <v>2</v>
      </c>
      <c r="HK258" s="52">
        <f t="shared" ca="1" si="713"/>
        <v>0.96666666666666667</v>
      </c>
      <c r="HL258" s="52">
        <f t="shared" si="714"/>
        <v>0</v>
      </c>
      <c r="HM258" s="52">
        <f t="shared" si="715"/>
        <v>20</v>
      </c>
      <c r="HN258" s="52">
        <f t="shared" si="716"/>
        <v>-20</v>
      </c>
      <c r="HP258" s="52">
        <f t="shared" si="719"/>
        <v>7.8105509281157972E-4</v>
      </c>
      <c r="HR258" s="52">
        <f t="shared" si="717"/>
        <v>1.0280579895759411E-4</v>
      </c>
      <c r="HS258">
        <f t="shared" si="718"/>
        <v>1.6262674867115893E-3</v>
      </c>
    </row>
    <row r="259" spans="1:227" x14ac:dyDescent="0.2">
      <c r="A259" s="45">
        <v>221</v>
      </c>
      <c r="B259" s="35">
        <f t="shared" si="563"/>
        <v>2.5462962962962847E-2</v>
      </c>
      <c r="C259" s="28">
        <v>5.6457692384719902</v>
      </c>
      <c r="D259" s="95">
        <v>0</v>
      </c>
      <c r="E259" s="95">
        <v>999999</v>
      </c>
      <c r="F259" s="37">
        <f t="shared" si="551"/>
        <v>166666.5</v>
      </c>
      <c r="G259" s="38">
        <f t="shared" si="554"/>
        <v>0</v>
      </c>
      <c r="H259" s="102">
        <v>20</v>
      </c>
      <c r="I259" s="102">
        <v>2000</v>
      </c>
      <c r="J259" s="28">
        <v>3.5371264815330501</v>
      </c>
      <c r="K259" s="126">
        <f t="shared" si="555"/>
        <v>3.5371264815330497E-2</v>
      </c>
      <c r="L259" s="30">
        <f t="shared" si="552"/>
        <v>3.5371264815330497E-2</v>
      </c>
      <c r="M259" s="101">
        <f t="shared" si="553"/>
        <v>5.6457692384719902</v>
      </c>
      <c r="N259" s="103">
        <f t="shared" si="564"/>
        <v>1.0543213784694702E-3</v>
      </c>
      <c r="AD259" s="52">
        <f t="shared" ca="1" si="720"/>
        <v>0.93435041544261843</v>
      </c>
      <c r="AE259" s="52">
        <f t="shared" ca="1" si="720"/>
        <v>0.99999999999999967</v>
      </c>
      <c r="AF259" s="52">
        <f t="shared" ca="1" si="720"/>
        <v>0.92031727476204361</v>
      </c>
      <c r="AG259" s="52">
        <f t="shared" ca="1" si="559"/>
        <v>0.74446716173565375</v>
      </c>
      <c r="AH259" s="52">
        <f t="shared" ca="1" si="559"/>
        <v>0.54397118056634941</v>
      </c>
      <c r="AI259" s="52">
        <f t="shared" ca="1" si="559"/>
        <v>0.35569192239093483</v>
      </c>
      <c r="AJ259" s="52">
        <f t="shared" ca="1" si="559"/>
        <v>0.2144391100858547</v>
      </c>
      <c r="AK259" s="52">
        <f t="shared" ca="1" si="560"/>
        <v>0.10241515237555233</v>
      </c>
      <c r="AL259" s="52">
        <f t="shared" ca="1" si="560"/>
        <v>3.4847764161055714E-2</v>
      </c>
      <c r="AM259" s="52">
        <f t="shared" ca="1" si="560"/>
        <v>-6.0008117623236356E-3</v>
      </c>
      <c r="AN259" s="52">
        <f t="shared" ca="1" si="560"/>
        <v>-3.7621796634032575E-2</v>
      </c>
      <c r="AO259" s="52">
        <f t="shared" ca="1" si="561"/>
        <v>-5.1931092470065318E-2</v>
      </c>
      <c r="AP259" s="52">
        <f t="shared" ca="1" si="561"/>
        <v>-5.4504702356086031E-2</v>
      </c>
      <c r="AQ259" s="52">
        <f t="shared" ca="1" si="561"/>
        <v>-7.1654683834265778E-2</v>
      </c>
      <c r="AR259" s="52">
        <f t="shared" ca="1" si="561"/>
        <v>-0.10322411122839772</v>
      </c>
      <c r="AS259" s="52">
        <f t="shared" ca="1" si="562"/>
        <v>-0.1491570487424759</v>
      </c>
      <c r="AT259" s="52">
        <f t="shared" ca="1" si="562"/>
        <v>-0.25395720875487809</v>
      </c>
      <c r="AU259" s="52">
        <f t="shared" ca="1" si="562"/>
        <v>-0.35881292035000301</v>
      </c>
      <c r="AV259" s="52">
        <f t="shared" ca="1" si="562"/>
        <v>-0.45353059961347558</v>
      </c>
      <c r="AW259" s="52">
        <f t="shared" ca="1" si="556"/>
        <v>-0.56143092668144734</v>
      </c>
      <c r="AX259" s="52">
        <f t="shared" ca="1" si="556"/>
        <v>-0.66712004479086251</v>
      </c>
      <c r="AY259" s="52">
        <f t="shared" ca="1" si="556"/>
        <v>-0.74303494752865795</v>
      </c>
      <c r="AZ259" s="52">
        <f t="shared" ca="1" si="556"/>
        <v>-0.75397099323220729</v>
      </c>
      <c r="BA259" s="52">
        <f t="shared" ca="1" si="557"/>
        <v>-0.69045817275300492</v>
      </c>
      <c r="BB259" s="52">
        <f t="shared" ca="1" si="557"/>
        <v>-0.56081739235336736</v>
      </c>
      <c r="BC259" s="52">
        <f t="shared" ca="1" si="557"/>
        <v>-0.36833812088324819</v>
      </c>
      <c r="BD259" s="52">
        <f t="shared" ca="1" si="557"/>
        <v>-0.14050022448434762</v>
      </c>
      <c r="BE259" s="52">
        <f t="shared" ca="1" si="558"/>
        <v>9.1029839906560509E-2</v>
      </c>
      <c r="BF259" s="52">
        <f t="shared" ca="1" si="558"/>
        <v>0.28693828263016835</v>
      </c>
      <c r="BG259" s="52">
        <f t="shared" ca="1" si="558"/>
        <v>0.42059318671389789</v>
      </c>
      <c r="BH259" s="52">
        <f t="shared" ca="1" si="558"/>
        <v>0.47943470139095329</v>
      </c>
      <c r="BJ259" s="52">
        <f t="shared" si="566"/>
        <v>1.7685632407665251E-3</v>
      </c>
      <c r="BK259" s="52">
        <f t="shared" si="567"/>
        <v>-4.7530827728370486E-4</v>
      </c>
      <c r="BL259" s="52">
        <f t="shared" si="568"/>
        <v>-2.3765413864185249E-5</v>
      </c>
      <c r="BM259" s="52">
        <f t="shared" si="569"/>
        <v>-2.3765413864185249E-5</v>
      </c>
      <c r="BN259" s="52">
        <f t="shared" si="570"/>
        <v>0</v>
      </c>
      <c r="BO259" s="52">
        <f t="shared" si="571"/>
        <v>0</v>
      </c>
      <c r="BP259" s="52">
        <f t="shared" si="572"/>
        <v>1.4399658893565555E-3</v>
      </c>
      <c r="BQ259" s="52">
        <f t="shared" si="573"/>
        <v>0.05</v>
      </c>
      <c r="BS259" s="52">
        <f t="shared" ca="1" si="574"/>
        <v>-0.13760456920511308</v>
      </c>
      <c r="BT259" s="52">
        <f t="shared" ca="1" si="575"/>
        <v>-4.7530827728370507E-2</v>
      </c>
      <c r="BU259" s="52">
        <f t="shared" ca="1" si="576"/>
        <v>3.7261629116631355E-2</v>
      </c>
      <c r="BV259" s="52">
        <f t="shared" ca="1" si="577"/>
        <v>0.11209712049833714</v>
      </c>
      <c r="BW259" s="52">
        <f t="shared" ca="1" si="578"/>
        <v>0.17745890279090218</v>
      </c>
      <c r="BX259" s="52">
        <f t="shared" ca="1" si="579"/>
        <v>0.2315936481219627</v>
      </c>
      <c r="BY259" s="52">
        <f t="shared" ca="1" si="580"/>
        <v>0.27163728173341489</v>
      </c>
      <c r="BZ259" s="52">
        <f t="shared" ca="1" si="581"/>
        <v>0.30376097004139618</v>
      </c>
      <c r="CA259" s="52">
        <f t="shared" ca="1" si="582"/>
        <v>0.32690008011676613</v>
      </c>
      <c r="CB259" s="52">
        <f t="shared" ca="1" si="583"/>
        <v>0.34381855600663735</v>
      </c>
      <c r="CC259" s="52">
        <f t="shared" ca="1" si="584"/>
        <v>0.35564109061153665</v>
      </c>
      <c r="CD259" s="52">
        <f t="shared" ca="1" si="585"/>
        <v>0.36473530311618124</v>
      </c>
      <c r="CE259" s="52">
        <f t="shared" ca="1" si="586"/>
        <v>0.3710677455810289</v>
      </c>
      <c r="CF259" s="52">
        <f t="shared" ca="1" si="587"/>
        <v>0.37421944187653644</v>
      </c>
      <c r="CG259" s="52">
        <f t="shared" ca="1" si="588"/>
        <v>0.37291647562937397</v>
      </c>
      <c r="CH259" s="52">
        <f t="shared" ca="1" si="589"/>
        <v>0.3659495121664218</v>
      </c>
      <c r="CI259" s="52">
        <f t="shared" ca="1" si="590"/>
        <v>0.35666761551833448</v>
      </c>
      <c r="CJ259" s="52">
        <f t="shared" ca="1" si="591"/>
        <v>0.32750033135826306</v>
      </c>
      <c r="CK259" s="52">
        <f t="shared" ca="1" si="592"/>
        <v>0.27768372858483947</v>
      </c>
      <c r="CL259" s="52">
        <f t="shared" ca="1" si="593"/>
        <v>0.21771228536512824</v>
      </c>
      <c r="CM259" s="52">
        <f t="shared" ca="1" si="594"/>
        <v>0.15370289400039669</v>
      </c>
      <c r="CN259" s="52">
        <f t="shared" ca="1" si="595"/>
        <v>9.097127889042661E-2</v>
      </c>
      <c r="CO259" s="52">
        <f t="shared" ca="1" si="596"/>
        <v>2.8119992554908851E-2</v>
      </c>
      <c r="CP259" s="52">
        <f t="shared" ca="1" si="597"/>
        <v>-3.1015999277212422E-2</v>
      </c>
      <c r="CQ259" s="52">
        <f t="shared" ca="1" si="598"/>
        <v>-7.9234383955237367E-2</v>
      </c>
      <c r="CR259" s="52">
        <f t="shared" ca="1" si="599"/>
        <v>-0.11883440722651306</v>
      </c>
      <c r="CS259" s="52">
        <f t="shared" ca="1" si="600"/>
        <v>-0.14642929826532644</v>
      </c>
      <c r="CT259" s="52">
        <f t="shared" ca="1" si="601"/>
        <v>-0.16158488572334814</v>
      </c>
      <c r="CU259" s="52">
        <f t="shared" ca="1" si="602"/>
        <v>-0.16559801645757213</v>
      </c>
      <c r="CV259" s="52">
        <f t="shared" ca="1" si="603"/>
        <v>-0.15950878935625723</v>
      </c>
      <c r="CW259" s="52">
        <f t="shared" ca="1" si="604"/>
        <v>-0.14514049403970283</v>
      </c>
      <c r="CY259" s="51" t="str">
        <f t="shared" ca="1" si="605"/>
        <v>Slope</v>
      </c>
      <c r="CZ259" s="51" t="str">
        <f t="shared" ca="1" si="606"/>
        <v>Slope</v>
      </c>
      <c r="DA259" s="51" t="str">
        <f t="shared" ca="1" si="607"/>
        <v>Slope</v>
      </c>
      <c r="DB259" s="51" t="str">
        <f t="shared" ca="1" si="608"/>
        <v>Slope</v>
      </c>
      <c r="DC259" s="51" t="str">
        <f t="shared" ca="1" si="609"/>
        <v>Slope</v>
      </c>
      <c r="DD259" s="51" t="str">
        <f t="shared" ca="1" si="610"/>
        <v>Slope</v>
      </c>
      <c r="DE259" s="51" t="str">
        <f t="shared" ca="1" si="611"/>
        <v>Slope</v>
      </c>
      <c r="DF259" s="51" t="str">
        <f t="shared" ca="1" si="612"/>
        <v>Slope</v>
      </c>
      <c r="DG259" s="51" t="str">
        <f t="shared" ca="1" si="613"/>
        <v>Slope</v>
      </c>
      <c r="DH259" s="51" t="str">
        <f t="shared" ca="1" si="614"/>
        <v>Slope</v>
      </c>
      <c r="DI259" s="51" t="str">
        <f t="shared" ca="1" si="615"/>
        <v>Slope</v>
      </c>
      <c r="DJ259" s="51" t="str">
        <f t="shared" ca="1" si="616"/>
        <v>Slope</v>
      </c>
      <c r="DK259" s="51" t="str">
        <f t="shared" ca="1" si="617"/>
        <v>Slope</v>
      </c>
      <c r="DL259" s="51" t="str">
        <f t="shared" ca="1" si="618"/>
        <v>Slope</v>
      </c>
      <c r="DM259" s="51" t="str">
        <f t="shared" ca="1" si="619"/>
        <v>Slope</v>
      </c>
      <c r="DN259" s="51" t="str">
        <f t="shared" ca="1" si="620"/>
        <v>Slope</v>
      </c>
      <c r="DO259" s="51" t="str">
        <f t="shared" ca="1" si="621"/>
        <v>Slope</v>
      </c>
      <c r="DP259" s="51" t="str">
        <f t="shared" ca="1" si="622"/>
        <v>Slope</v>
      </c>
      <c r="DQ259" s="51" t="str">
        <f t="shared" ca="1" si="623"/>
        <v>Slope</v>
      </c>
      <c r="DR259" s="51" t="str">
        <f t="shared" ca="1" si="624"/>
        <v>Slope</v>
      </c>
      <c r="DS259" s="51" t="str">
        <f t="shared" ca="1" si="625"/>
        <v>Slope</v>
      </c>
      <c r="DT259" s="51" t="str">
        <f t="shared" ca="1" si="626"/>
        <v>Slope</v>
      </c>
      <c r="DU259" s="51" t="str">
        <f t="shared" ca="1" si="627"/>
        <v>Slope</v>
      </c>
      <c r="DV259" s="51" t="str">
        <f t="shared" ca="1" si="628"/>
        <v>Slope</v>
      </c>
      <c r="DW259" s="51" t="str">
        <f t="shared" ca="1" si="629"/>
        <v>Slope</v>
      </c>
      <c r="DX259" s="51" t="str">
        <f t="shared" ca="1" si="630"/>
        <v>Slope</v>
      </c>
      <c r="DY259" s="51" t="str">
        <f t="shared" ca="1" si="631"/>
        <v>Slope</v>
      </c>
      <c r="DZ259" s="51" t="str">
        <f t="shared" ca="1" si="632"/>
        <v>Slope</v>
      </c>
      <c r="EA259" s="51" t="str">
        <f t="shared" ca="1" si="633"/>
        <v>Slope</v>
      </c>
      <c r="EB259" s="51" t="str">
        <f t="shared" ca="1" si="634"/>
        <v>Slope</v>
      </c>
      <c r="EC259" s="51" t="str">
        <f t="shared" ca="1" si="635"/>
        <v>Slope</v>
      </c>
      <c r="EE259" s="52">
        <f t="shared" ca="1" si="636"/>
        <v>0.86241919620875107</v>
      </c>
      <c r="EF259" s="52">
        <f t="shared" ca="1" si="637"/>
        <v>0.9524929376854937</v>
      </c>
      <c r="EG259" s="52">
        <f t="shared" ca="1" si="638"/>
        <v>0.96271460546950449</v>
      </c>
      <c r="EH259" s="52">
        <f t="shared" ca="1" si="639"/>
        <v>0.88787911408779863</v>
      </c>
      <c r="EI259" s="52">
        <f t="shared" ca="1" si="640"/>
        <v>0.82251733179523367</v>
      </c>
      <c r="EJ259" s="52">
        <f t="shared" ca="1" si="641"/>
        <v>0.76838258646417312</v>
      </c>
      <c r="EK259" s="52">
        <f t="shared" ca="1" si="642"/>
        <v>0.72833895285272088</v>
      </c>
      <c r="EL259" s="52">
        <f t="shared" ca="1" si="643"/>
        <v>0.6962152645447397</v>
      </c>
      <c r="EM259" s="52">
        <f t="shared" ca="1" si="644"/>
        <v>0.67307615446936975</v>
      </c>
      <c r="EN259" s="52">
        <f t="shared" ca="1" si="645"/>
        <v>0.65615767857949847</v>
      </c>
      <c r="EO259" s="52">
        <f t="shared" ca="1" si="646"/>
        <v>0.64433514397459923</v>
      </c>
      <c r="EP259" s="52">
        <f t="shared" ca="1" si="647"/>
        <v>0.63524093146995453</v>
      </c>
      <c r="EQ259" s="52">
        <f t="shared" ca="1" si="648"/>
        <v>0.62890848900510687</v>
      </c>
      <c r="ER259" s="52">
        <f t="shared" ca="1" si="649"/>
        <v>0.62575679270959939</v>
      </c>
      <c r="ES259" s="52">
        <f t="shared" ca="1" si="650"/>
        <v>0.62705975895676191</v>
      </c>
      <c r="ET259" s="52">
        <f t="shared" ca="1" si="651"/>
        <v>0.63402672241971403</v>
      </c>
      <c r="EU259" s="52">
        <f t="shared" ca="1" si="652"/>
        <v>0.64330861906780135</v>
      </c>
      <c r="EV259" s="52">
        <f t="shared" ca="1" si="653"/>
        <v>0.67247590322787276</v>
      </c>
      <c r="EW259" s="52">
        <f t="shared" ca="1" si="654"/>
        <v>0.72229250600129635</v>
      </c>
      <c r="EX259" s="52">
        <f t="shared" ca="1" si="655"/>
        <v>0.78226394922100762</v>
      </c>
      <c r="EY259" s="52">
        <f t="shared" ca="1" si="656"/>
        <v>0.84627334058573911</v>
      </c>
      <c r="EZ259" s="52">
        <f t="shared" ca="1" si="657"/>
        <v>0.90900495569570916</v>
      </c>
      <c r="FA259" s="52">
        <f t="shared" ca="1" si="658"/>
        <v>0.971856242031227</v>
      </c>
      <c r="FB259" s="52">
        <f t="shared" ca="1" si="659"/>
        <v>0.96900776613665174</v>
      </c>
      <c r="FC259" s="52">
        <f t="shared" ca="1" si="660"/>
        <v>0.92078938145862677</v>
      </c>
      <c r="FD259" s="52">
        <f t="shared" ca="1" si="661"/>
        <v>0.88118935818735111</v>
      </c>
      <c r="FE259" s="52">
        <f t="shared" ca="1" si="662"/>
        <v>0.85359446714853771</v>
      </c>
      <c r="FF259" s="52">
        <f t="shared" ca="1" si="663"/>
        <v>0.838438879690516</v>
      </c>
      <c r="FG259" s="52">
        <f t="shared" ca="1" si="664"/>
        <v>0.83442574895629207</v>
      </c>
      <c r="FH259" s="52">
        <f t="shared" ca="1" si="665"/>
        <v>0.84051497605760694</v>
      </c>
      <c r="FI259" s="52">
        <f t="shared" ca="1" si="666"/>
        <v>0.85488327137416131</v>
      </c>
      <c r="FK259" s="52">
        <f t="shared" ca="1" si="667"/>
        <v>0.971856242031227</v>
      </c>
      <c r="FL259" s="59">
        <f t="shared" ca="1" si="668"/>
        <v>22</v>
      </c>
      <c r="FM259" s="59" t="str">
        <f t="shared" ca="1" si="669"/>
        <v>Slope</v>
      </c>
      <c r="FN259" s="52">
        <f t="shared" ca="1" si="670"/>
        <v>0.30000000000000004</v>
      </c>
      <c r="FP259" s="52">
        <f t="shared" ca="1" si="671"/>
        <v>0.62080639873625032</v>
      </c>
      <c r="FQ259" s="52">
        <f t="shared" ca="1" si="672"/>
        <v>0.65083097922849786</v>
      </c>
      <c r="FR259" s="52">
        <f t="shared" ca="1" si="673"/>
        <v>0.64312709071205698</v>
      </c>
      <c r="FS259" s="52">
        <f t="shared" ca="1" si="674"/>
        <v>0.60707081580704392</v>
      </c>
      <c r="FT259" s="52">
        <f t="shared" ca="1" si="675"/>
        <v>0.5741724439317446</v>
      </c>
      <c r="FU259" s="52">
        <f t="shared" ca="1" si="676"/>
        <v>0.54501641771027987</v>
      </c>
      <c r="FV259" s="52">
        <f t="shared" ca="1" si="677"/>
        <v>0.52055742872868471</v>
      </c>
      <c r="FW259" s="52">
        <f t="shared" ca="1" si="678"/>
        <v>0.49873842151491321</v>
      </c>
      <c r="FX259" s="52">
        <f t="shared" ca="1" si="679"/>
        <v>0.47991427371201212</v>
      </c>
      <c r="FY259" s="52">
        <f t="shared" ca="1" si="680"/>
        <v>0.4631636706376106</v>
      </c>
      <c r="FZ259" s="52">
        <f t="shared" ca="1" si="681"/>
        <v>0.44811171465819971</v>
      </c>
      <c r="GA259" s="52">
        <f t="shared" ca="1" si="682"/>
        <v>0.43396919937887374</v>
      </c>
      <c r="GB259" s="52">
        <f t="shared" ca="1" si="683"/>
        <v>0.42074727411281337</v>
      </c>
      <c r="GC259" s="52">
        <f t="shared" ca="1" si="684"/>
        <v>0.40858559756986645</v>
      </c>
      <c r="GD259" s="52">
        <f t="shared" ca="1" si="685"/>
        <v>0.39790880854114286</v>
      </c>
      <c r="GE259" s="52">
        <f t="shared" ca="1" si="686"/>
        <v>0.38912001858434908</v>
      </c>
      <c r="GF259" s="52">
        <f t="shared" ca="1" si="687"/>
        <v>0.38110287302260043</v>
      </c>
      <c r="GG259" s="52">
        <f t="shared" ca="1" si="688"/>
        <v>0.37971418996484646</v>
      </c>
      <c r="GH259" s="52">
        <f t="shared" ca="1" si="689"/>
        <v>0.3852086131115432</v>
      </c>
      <c r="GI259" s="52">
        <f t="shared" ca="1" si="690"/>
        <v>0.39408798307366921</v>
      </c>
      <c r="GJ259" s="52">
        <f t="shared" ca="1" si="691"/>
        <v>0.40431333575080192</v>
      </c>
      <c r="GK259" s="52">
        <f t="shared" ca="1" si="692"/>
        <v>0.41411276300968081</v>
      </c>
      <c r="GL259" s="52">
        <f t="shared" ca="1" si="693"/>
        <v>0.42395208067707568</v>
      </c>
      <c r="GM259" s="52">
        <f t="shared" ca="1" si="694"/>
        <v>0.41189147760110612</v>
      </c>
      <c r="GN259" s="52">
        <f t="shared" ca="1" si="695"/>
        <v>0.38470757159731994</v>
      </c>
      <c r="GO259" s="52">
        <f t="shared" ca="1" si="696"/>
        <v>0.36039645272911702</v>
      </c>
      <c r="GP259" s="52">
        <f t="shared" ca="1" si="697"/>
        <v>0.34008704460506806</v>
      </c>
      <c r="GQ259" s="52">
        <f t="shared" ca="1" si="698"/>
        <v>0.32392407100794979</v>
      </c>
      <c r="GR259" s="52">
        <f t="shared" ca="1" si="699"/>
        <v>0.31147524965209733</v>
      </c>
      <c r="GS259" s="52">
        <f t="shared" ca="1" si="700"/>
        <v>0.30239388090809116</v>
      </c>
      <c r="GT259" s="52">
        <f t="shared" ca="1" si="701"/>
        <v>0.29607220156916486</v>
      </c>
      <c r="GV259" s="52">
        <f t="shared" ca="1" si="702"/>
        <v>0.65083097922849786</v>
      </c>
      <c r="GW259" s="59">
        <f t="shared" ca="1" si="703"/>
        <v>1</v>
      </c>
      <c r="GX259" s="52">
        <f t="shared" ca="1" si="704"/>
        <v>0.9524929376854937</v>
      </c>
      <c r="GY259" s="52" t="str">
        <f t="shared" ca="1" si="705"/>
        <v>Slope</v>
      </c>
      <c r="GZ259" s="52">
        <f t="shared" ca="1" si="706"/>
        <v>1</v>
      </c>
      <c r="HB259" s="58">
        <f t="shared" si="707"/>
        <v>3.5371264815330497E-2</v>
      </c>
      <c r="HC259" s="58"/>
      <c r="HE259" s="52">
        <f t="shared" si="708"/>
        <v>0.82491223916411405</v>
      </c>
      <c r="HF259" s="52">
        <f t="shared" si="709"/>
        <v>0</v>
      </c>
      <c r="HH259" s="52">
        <f t="shared" ca="1" si="710"/>
        <v>0.9524929376854937</v>
      </c>
      <c r="HI259" s="52" t="str">
        <f t="shared" ca="1" si="711"/>
        <v>Slope</v>
      </c>
      <c r="HJ259" s="59">
        <f t="shared" ca="1" si="712"/>
        <v>2</v>
      </c>
      <c r="HK259" s="52">
        <f t="shared" ca="1" si="713"/>
        <v>1</v>
      </c>
      <c r="HL259" s="52">
        <f t="shared" si="714"/>
        <v>0</v>
      </c>
      <c r="HM259" s="52">
        <f t="shared" si="715"/>
        <v>20</v>
      </c>
      <c r="HN259" s="52">
        <f t="shared" si="716"/>
        <v>-20</v>
      </c>
      <c r="HP259" s="52">
        <f t="shared" si="719"/>
        <v>1.0543213784694702E-3</v>
      </c>
      <c r="HR259" s="52">
        <f t="shared" si="717"/>
        <v>1.0239843547583742E-4</v>
      </c>
      <c r="HS259">
        <f t="shared" si="718"/>
        <v>1.4399658893565555E-3</v>
      </c>
    </row>
    <row r="260" spans="1:227" x14ac:dyDescent="0.2">
      <c r="A260" s="45">
        <v>222</v>
      </c>
      <c r="B260" s="35">
        <f t="shared" si="563"/>
        <v>2.5578703703703586E-2</v>
      </c>
      <c r="C260" s="28">
        <v>3.5371264815330501</v>
      </c>
      <c r="D260" s="95">
        <v>0</v>
      </c>
      <c r="E260" s="95">
        <v>999999</v>
      </c>
      <c r="F260" s="37">
        <f t="shared" si="551"/>
        <v>166666.5</v>
      </c>
      <c r="G260" s="38">
        <f t="shared" si="554"/>
        <v>0</v>
      </c>
      <c r="H260" s="102">
        <v>20</v>
      </c>
      <c r="I260" s="102">
        <v>2000</v>
      </c>
      <c r="J260" s="28">
        <v>1.4284840226173401</v>
      </c>
      <c r="K260" s="126">
        <f t="shared" si="555"/>
        <v>1.4284840226173401E-2</v>
      </c>
      <c r="L260" s="30">
        <f t="shared" si="552"/>
        <v>1.4284840226173401E-2</v>
      </c>
      <c r="M260" s="101">
        <f t="shared" si="553"/>
        <v>3.5371264815330501</v>
      </c>
      <c r="N260" s="103">
        <f t="shared" si="564"/>
        <v>1.0543212294578551E-3</v>
      </c>
      <c r="AD260" s="52">
        <f t="shared" ca="1" si="720"/>
        <v>0.92031727476204361</v>
      </c>
      <c r="AE260" s="52">
        <f t="shared" ca="1" si="720"/>
        <v>1</v>
      </c>
      <c r="AF260" s="52">
        <f t="shared" ca="1" si="720"/>
        <v>0.9269630689220496</v>
      </c>
      <c r="AG260" s="52">
        <f t="shared" ca="1" si="559"/>
        <v>0.78200508287694293</v>
      </c>
      <c r="AH260" s="52">
        <f t="shared" ca="1" si="559"/>
        <v>0.62525236584737487</v>
      </c>
      <c r="AI260" s="52">
        <f t="shared" ca="1" si="559"/>
        <v>0.49356307345204831</v>
      </c>
      <c r="AJ260" s="52">
        <f t="shared" ca="1" si="559"/>
        <v>0.37999801669273298</v>
      </c>
      <c r="AK260" s="52">
        <f t="shared" ca="1" si="560"/>
        <v>0.2950208034227732</v>
      </c>
      <c r="AL260" s="52">
        <f t="shared" ca="1" si="560"/>
        <v>0.22673092970958003</v>
      </c>
      <c r="AM260" s="52">
        <f t="shared" ca="1" si="560"/>
        <v>0.16533080461323982</v>
      </c>
      <c r="AN260" s="52">
        <f t="shared" ca="1" si="560"/>
        <v>0.12797998663728305</v>
      </c>
      <c r="AO260" s="52">
        <f t="shared" ca="1" si="561"/>
        <v>0.10547504905548469</v>
      </c>
      <c r="AP260" s="52">
        <f t="shared" ca="1" si="561"/>
        <v>7.6063989726942657E-2</v>
      </c>
      <c r="AQ260" s="52">
        <f t="shared" ca="1" si="561"/>
        <v>3.490774329264721E-2</v>
      </c>
      <c r="AR260" s="52">
        <f t="shared" ca="1" si="561"/>
        <v>-1.9649604193444904E-2</v>
      </c>
      <c r="AS260" s="52">
        <f t="shared" ca="1" si="562"/>
        <v>-0.11947309646831437</v>
      </c>
      <c r="AT260" s="52">
        <f t="shared" ca="1" si="562"/>
        <v>-0.22414672220992995</v>
      </c>
      <c r="AU260" s="52">
        <f t="shared" ca="1" si="562"/>
        <v>-0.33697602638109092</v>
      </c>
      <c r="AV260" s="52">
        <f t="shared" ca="1" si="562"/>
        <v>-0.46427948831479704</v>
      </c>
      <c r="AW260" s="52">
        <f t="shared" ca="1" si="556"/>
        <v>-0.59597281156474879</v>
      </c>
      <c r="AX260" s="52">
        <f t="shared" ca="1" si="556"/>
        <v>-0.70000345167411904</v>
      </c>
      <c r="AY260" s="52">
        <f t="shared" ca="1" si="556"/>
        <v>-0.74790213028754693</v>
      </c>
      <c r="AZ260" s="52">
        <f t="shared" ca="1" si="556"/>
        <v>-0.72396137880109246</v>
      </c>
      <c r="BA260" s="52">
        <f t="shared" ca="1" si="557"/>
        <v>-0.62501782309334319</v>
      </c>
      <c r="BB260" s="52">
        <f t="shared" ca="1" si="557"/>
        <v>-0.45114569774609786</v>
      </c>
      <c r="BC260" s="52">
        <f t="shared" ca="1" si="557"/>
        <v>-0.22488748873902517</v>
      </c>
      <c r="BD260" s="52">
        <f t="shared" ca="1" si="557"/>
        <v>1.8641792445292845E-2</v>
      </c>
      <c r="BE260" s="52">
        <f t="shared" ca="1" si="558"/>
        <v>0.24934243330539921</v>
      </c>
      <c r="BF260" s="52">
        <f t="shared" ca="1" si="558"/>
        <v>0.42298704728863257</v>
      </c>
      <c r="BG260" s="52">
        <f t="shared" ca="1" si="558"/>
        <v>0.51795626439491005</v>
      </c>
      <c r="BH260" s="52">
        <f t="shared" ca="1" si="558"/>
        <v>0.54628853895379148</v>
      </c>
      <c r="BJ260" s="52">
        <f t="shared" si="566"/>
        <v>7.1424201130867006E-4</v>
      </c>
      <c r="BK260" s="52">
        <f t="shared" si="567"/>
        <v>3.7261629116631343E-4</v>
      </c>
      <c r="BL260" s="52">
        <f t="shared" si="568"/>
        <v>1.8630814558315682E-5</v>
      </c>
      <c r="BM260" s="52">
        <f t="shared" si="569"/>
        <v>1.8630814558315682E-5</v>
      </c>
      <c r="BN260" s="52">
        <f t="shared" si="570"/>
        <v>0</v>
      </c>
      <c r="BO260" s="52">
        <f t="shared" si="571"/>
        <v>0</v>
      </c>
      <c r="BP260" s="52">
        <f t="shared" si="572"/>
        <v>1.3761789179396662E-3</v>
      </c>
      <c r="BQ260" s="52">
        <f t="shared" si="573"/>
        <v>0.05</v>
      </c>
      <c r="BS260" s="52">
        <f t="shared" ca="1" si="574"/>
        <v>-4.7530827728370507E-2</v>
      </c>
      <c r="BT260" s="52">
        <f t="shared" ca="1" si="575"/>
        <v>3.7261629116631355E-2</v>
      </c>
      <c r="BU260" s="52">
        <f t="shared" ca="1" si="576"/>
        <v>0.11209712049833714</v>
      </c>
      <c r="BV260" s="52">
        <f t="shared" ca="1" si="577"/>
        <v>0.17745890279090218</v>
      </c>
      <c r="BW260" s="52">
        <f t="shared" ca="1" si="578"/>
        <v>0.2315936481219627</v>
      </c>
      <c r="BX260" s="52">
        <f t="shared" ca="1" si="579"/>
        <v>0.27163728173341489</v>
      </c>
      <c r="BY260" s="52">
        <f t="shared" ca="1" si="580"/>
        <v>0.30376097004139618</v>
      </c>
      <c r="BZ260" s="52">
        <f t="shared" ca="1" si="581"/>
        <v>0.32690008011676613</v>
      </c>
      <c r="CA260" s="52">
        <f t="shared" ca="1" si="582"/>
        <v>0.34381855600663735</v>
      </c>
      <c r="CB260" s="52">
        <f t="shared" ca="1" si="583"/>
        <v>0.35564109061153665</v>
      </c>
      <c r="CC260" s="52">
        <f t="shared" ca="1" si="584"/>
        <v>0.36473530311618124</v>
      </c>
      <c r="CD260" s="52">
        <f t="shared" ca="1" si="585"/>
        <v>0.3710677455810289</v>
      </c>
      <c r="CE260" s="52">
        <f t="shared" ca="1" si="586"/>
        <v>0.37421944187653644</v>
      </c>
      <c r="CF260" s="52">
        <f t="shared" ca="1" si="587"/>
        <v>0.37291647562937397</v>
      </c>
      <c r="CG260" s="52">
        <f t="shared" ca="1" si="588"/>
        <v>0.3659495121664218</v>
      </c>
      <c r="CH260" s="52">
        <f t="shared" ca="1" si="589"/>
        <v>0.35666761551833448</v>
      </c>
      <c r="CI260" s="52">
        <f t="shared" ca="1" si="590"/>
        <v>0.32750033135826306</v>
      </c>
      <c r="CJ260" s="52">
        <f t="shared" ca="1" si="591"/>
        <v>0.27768372858483947</v>
      </c>
      <c r="CK260" s="52">
        <f t="shared" ca="1" si="592"/>
        <v>0.21771228536512824</v>
      </c>
      <c r="CL260" s="52">
        <f t="shared" ca="1" si="593"/>
        <v>0.15370289400039669</v>
      </c>
      <c r="CM260" s="52">
        <f t="shared" ca="1" si="594"/>
        <v>9.097127889042661E-2</v>
      </c>
      <c r="CN260" s="52">
        <f t="shared" ca="1" si="595"/>
        <v>2.8119992554908851E-2</v>
      </c>
      <c r="CO260" s="52">
        <f t="shared" ca="1" si="596"/>
        <v>-3.1015999277212422E-2</v>
      </c>
      <c r="CP260" s="52">
        <f t="shared" ca="1" si="597"/>
        <v>-7.9234383955237367E-2</v>
      </c>
      <c r="CQ260" s="52">
        <f t="shared" ca="1" si="598"/>
        <v>-0.11883440722651306</v>
      </c>
      <c r="CR260" s="52">
        <f t="shared" ca="1" si="599"/>
        <v>-0.14642929826532644</v>
      </c>
      <c r="CS260" s="52">
        <f t="shared" ca="1" si="600"/>
        <v>-0.16158488572334814</v>
      </c>
      <c r="CT260" s="52">
        <f t="shared" ca="1" si="601"/>
        <v>-0.16559801645757213</v>
      </c>
      <c r="CU260" s="52">
        <f t="shared" ca="1" si="602"/>
        <v>-0.15950878935625723</v>
      </c>
      <c r="CV260" s="52">
        <f t="shared" ca="1" si="603"/>
        <v>-0.14514049403970283</v>
      </c>
      <c r="CW260" s="52">
        <f t="shared" ca="1" si="604"/>
        <v>-0.11876289605823984</v>
      </c>
      <c r="CY260" s="51" t="str">
        <f t="shared" ca="1" si="605"/>
        <v>Slope</v>
      </c>
      <c r="CZ260" s="51" t="str">
        <f t="shared" ca="1" si="606"/>
        <v>Slope</v>
      </c>
      <c r="DA260" s="51" t="str">
        <f t="shared" ca="1" si="607"/>
        <v>Slope</v>
      </c>
      <c r="DB260" s="51" t="str">
        <f t="shared" ca="1" si="608"/>
        <v>Slope</v>
      </c>
      <c r="DC260" s="51" t="str">
        <f t="shared" ca="1" si="609"/>
        <v>Slope</v>
      </c>
      <c r="DD260" s="51" t="str">
        <f t="shared" ca="1" si="610"/>
        <v>Slope</v>
      </c>
      <c r="DE260" s="51" t="str">
        <f t="shared" ca="1" si="611"/>
        <v>Slope</v>
      </c>
      <c r="DF260" s="51" t="str">
        <f t="shared" ca="1" si="612"/>
        <v>Slope</v>
      </c>
      <c r="DG260" s="51" t="str">
        <f t="shared" ca="1" si="613"/>
        <v>Slope</v>
      </c>
      <c r="DH260" s="51" t="str">
        <f t="shared" ca="1" si="614"/>
        <v>Slope</v>
      </c>
      <c r="DI260" s="51" t="str">
        <f t="shared" ca="1" si="615"/>
        <v>Slope</v>
      </c>
      <c r="DJ260" s="51" t="str">
        <f t="shared" ca="1" si="616"/>
        <v>Slope</v>
      </c>
      <c r="DK260" s="51" t="str">
        <f t="shared" ca="1" si="617"/>
        <v>Slope</v>
      </c>
      <c r="DL260" s="51" t="str">
        <f t="shared" ca="1" si="618"/>
        <v>Slope</v>
      </c>
      <c r="DM260" s="51" t="str">
        <f t="shared" ca="1" si="619"/>
        <v>Slope</v>
      </c>
      <c r="DN260" s="51" t="str">
        <f t="shared" ca="1" si="620"/>
        <v>Slope</v>
      </c>
      <c r="DO260" s="51" t="str">
        <f t="shared" ca="1" si="621"/>
        <v>Slope</v>
      </c>
      <c r="DP260" s="51" t="str">
        <f t="shared" ca="1" si="622"/>
        <v>Slope</v>
      </c>
      <c r="DQ260" s="51" t="str">
        <f t="shared" ca="1" si="623"/>
        <v>Slope</v>
      </c>
      <c r="DR260" s="51" t="str">
        <f t="shared" ca="1" si="624"/>
        <v>Slope</v>
      </c>
      <c r="DS260" s="51" t="str">
        <f t="shared" ca="1" si="625"/>
        <v>Slope</v>
      </c>
      <c r="DT260" s="51" t="str">
        <f t="shared" ca="1" si="626"/>
        <v>Slope</v>
      </c>
      <c r="DU260" s="51" t="str">
        <f t="shared" ca="1" si="627"/>
        <v>Slope</v>
      </c>
      <c r="DV260" s="51" t="str">
        <f t="shared" ca="1" si="628"/>
        <v>Slope</v>
      </c>
      <c r="DW260" s="51" t="str">
        <f t="shared" ca="1" si="629"/>
        <v>Slope</v>
      </c>
      <c r="DX260" s="51" t="str">
        <f t="shared" ca="1" si="630"/>
        <v>Slope</v>
      </c>
      <c r="DY260" s="51" t="str">
        <f t="shared" ca="1" si="631"/>
        <v>Slope</v>
      </c>
      <c r="DZ260" s="51" t="str">
        <f t="shared" ca="1" si="632"/>
        <v>Slope</v>
      </c>
      <c r="EA260" s="51" t="str">
        <f t="shared" ca="1" si="633"/>
        <v>Slope</v>
      </c>
      <c r="EB260" s="51" t="str">
        <f t="shared" ca="1" si="634"/>
        <v>Slope</v>
      </c>
      <c r="EC260" s="51" t="str">
        <f t="shared" ca="1" si="635"/>
        <v>Slope</v>
      </c>
      <c r="EE260" s="52">
        <f t="shared" ca="1" si="636"/>
        <v>0.9524505414570712</v>
      </c>
      <c r="EF260" s="52">
        <f t="shared" ca="1" si="637"/>
        <v>0.962757001697927</v>
      </c>
      <c r="EG260" s="52">
        <f t="shared" ca="1" si="638"/>
        <v>0.88792151031622113</v>
      </c>
      <c r="EH260" s="52">
        <f t="shared" ca="1" si="639"/>
        <v>0.82255972802365618</v>
      </c>
      <c r="EI260" s="52">
        <f t="shared" ca="1" si="640"/>
        <v>0.76842498269259563</v>
      </c>
      <c r="EJ260" s="52">
        <f t="shared" ca="1" si="641"/>
        <v>0.72838134908114349</v>
      </c>
      <c r="EK260" s="52">
        <f t="shared" ca="1" si="642"/>
        <v>0.69625766077316209</v>
      </c>
      <c r="EL260" s="52">
        <f t="shared" ca="1" si="643"/>
        <v>0.67311855069779214</v>
      </c>
      <c r="EM260" s="52">
        <f t="shared" ca="1" si="644"/>
        <v>0.65620007480792097</v>
      </c>
      <c r="EN260" s="52">
        <f t="shared" ca="1" si="645"/>
        <v>0.64437754020302163</v>
      </c>
      <c r="EO260" s="52">
        <f t="shared" ca="1" si="646"/>
        <v>0.63528332769837714</v>
      </c>
      <c r="EP260" s="52">
        <f t="shared" ca="1" si="647"/>
        <v>0.62895088523352949</v>
      </c>
      <c r="EQ260" s="52">
        <f t="shared" ca="1" si="648"/>
        <v>0.62579918893802189</v>
      </c>
      <c r="ER260" s="52">
        <f t="shared" ca="1" si="649"/>
        <v>0.62710215518518431</v>
      </c>
      <c r="ES260" s="52">
        <f t="shared" ca="1" si="650"/>
        <v>0.63406911864813653</v>
      </c>
      <c r="ET260" s="52">
        <f t="shared" ca="1" si="651"/>
        <v>0.64335101529622385</v>
      </c>
      <c r="EU260" s="52">
        <f t="shared" ca="1" si="652"/>
        <v>0.67251829945629527</v>
      </c>
      <c r="EV260" s="52">
        <f t="shared" ca="1" si="653"/>
        <v>0.72233490222971886</v>
      </c>
      <c r="EW260" s="52">
        <f t="shared" ca="1" si="654"/>
        <v>0.78230634544943012</v>
      </c>
      <c r="EX260" s="52">
        <f t="shared" ca="1" si="655"/>
        <v>0.84631573681416161</v>
      </c>
      <c r="EY260" s="52">
        <f t="shared" ca="1" si="656"/>
        <v>0.90904735192413166</v>
      </c>
      <c r="EZ260" s="52">
        <f t="shared" ca="1" si="657"/>
        <v>0.97189863825964951</v>
      </c>
      <c r="FA260" s="52">
        <f t="shared" ca="1" si="658"/>
        <v>0.96896536990822923</v>
      </c>
      <c r="FB260" s="52">
        <f t="shared" ca="1" si="659"/>
        <v>0.92074698523020437</v>
      </c>
      <c r="FC260" s="52">
        <f t="shared" ca="1" si="660"/>
        <v>0.88114696195892861</v>
      </c>
      <c r="FD260" s="52">
        <f t="shared" ca="1" si="661"/>
        <v>0.8535520709201152</v>
      </c>
      <c r="FE260" s="52">
        <f t="shared" ca="1" si="662"/>
        <v>0.8383964834620935</v>
      </c>
      <c r="FF260" s="52">
        <f t="shared" ca="1" si="663"/>
        <v>0.83438335272786956</v>
      </c>
      <c r="FG260" s="52">
        <f t="shared" ca="1" si="664"/>
        <v>0.84047257982918444</v>
      </c>
      <c r="FH260" s="52">
        <f t="shared" ca="1" si="665"/>
        <v>0.85484087514573881</v>
      </c>
      <c r="FI260" s="52">
        <f t="shared" ca="1" si="666"/>
        <v>0.88121847312720181</v>
      </c>
      <c r="FK260" s="52">
        <f t="shared" ca="1" si="667"/>
        <v>0.97189863825964951</v>
      </c>
      <c r="FL260" s="59">
        <f t="shared" ca="1" si="668"/>
        <v>21</v>
      </c>
      <c r="FM260" s="59" t="str">
        <f t="shared" ca="1" si="669"/>
        <v>Slope</v>
      </c>
      <c r="FN260" s="52">
        <f t="shared" ca="1" si="670"/>
        <v>0.33333333333333337</v>
      </c>
      <c r="FP260" s="52">
        <f t="shared" ca="1" si="671"/>
        <v>0.65081684715235699</v>
      </c>
      <c r="FQ260" s="52">
        <f t="shared" ca="1" si="672"/>
        <v>0.65425233389930892</v>
      </c>
      <c r="FR260" s="52">
        <f t="shared" ca="1" si="673"/>
        <v>0.61819605899429586</v>
      </c>
      <c r="FS260" s="52">
        <f t="shared" ca="1" si="674"/>
        <v>0.58529768711899655</v>
      </c>
      <c r="FT260" s="52">
        <f t="shared" ca="1" si="675"/>
        <v>0.55614166089753181</v>
      </c>
      <c r="FU260" s="52">
        <f t="shared" ca="1" si="676"/>
        <v>0.53168267191593666</v>
      </c>
      <c r="FV260" s="52">
        <f t="shared" ca="1" si="677"/>
        <v>0.50986366470216515</v>
      </c>
      <c r="FW260" s="52">
        <f t="shared" ca="1" si="678"/>
        <v>0.49103951689926406</v>
      </c>
      <c r="FX260" s="52">
        <f t="shared" ca="1" si="679"/>
        <v>0.47428891382486249</v>
      </c>
      <c r="FY260" s="52">
        <f t="shared" ca="1" si="680"/>
        <v>0.45923695784545165</v>
      </c>
      <c r="FZ260" s="52">
        <f t="shared" ca="1" si="681"/>
        <v>0.44509444256612568</v>
      </c>
      <c r="GA260" s="52">
        <f t="shared" ca="1" si="682"/>
        <v>0.43187251730006537</v>
      </c>
      <c r="GB260" s="52">
        <f t="shared" ca="1" si="683"/>
        <v>0.4197108407571184</v>
      </c>
      <c r="GC260" s="52">
        <f t="shared" ca="1" si="684"/>
        <v>0.40903405172839474</v>
      </c>
      <c r="GD260" s="52">
        <f t="shared" ca="1" si="685"/>
        <v>0.40024526177160102</v>
      </c>
      <c r="GE260" s="52">
        <f t="shared" ca="1" si="686"/>
        <v>0.39222811620985237</v>
      </c>
      <c r="GF260" s="52">
        <f t="shared" ca="1" si="687"/>
        <v>0.3908394331520984</v>
      </c>
      <c r="GG260" s="52">
        <f t="shared" ca="1" si="688"/>
        <v>0.39633385629879514</v>
      </c>
      <c r="GH260" s="52">
        <f t="shared" ca="1" si="689"/>
        <v>0.4052132262609211</v>
      </c>
      <c r="GI260" s="52">
        <f t="shared" ca="1" si="690"/>
        <v>0.4154385789380538</v>
      </c>
      <c r="GJ260" s="52">
        <f t="shared" ca="1" si="691"/>
        <v>0.42523800619693275</v>
      </c>
      <c r="GK260" s="52">
        <f t="shared" ca="1" si="692"/>
        <v>0.43507732386432757</v>
      </c>
      <c r="GL260" s="52">
        <f t="shared" ca="1" si="693"/>
        <v>0.42298845663607643</v>
      </c>
      <c r="GM260" s="52">
        <f t="shared" ca="1" si="694"/>
        <v>0.39580455063229036</v>
      </c>
      <c r="GN260" s="52">
        <f t="shared" ca="1" si="695"/>
        <v>0.37149343176408722</v>
      </c>
      <c r="GO260" s="52">
        <f t="shared" ca="1" si="696"/>
        <v>0.35118402364003837</v>
      </c>
      <c r="GP260" s="52">
        <f t="shared" ca="1" si="697"/>
        <v>0.33502105004291999</v>
      </c>
      <c r="GQ260" s="52">
        <f t="shared" ca="1" si="698"/>
        <v>0.32257222868706764</v>
      </c>
      <c r="GR260" s="52">
        <f t="shared" ca="1" si="699"/>
        <v>0.31349085994306147</v>
      </c>
      <c r="GS260" s="52">
        <f t="shared" ca="1" si="700"/>
        <v>0.30716918060413512</v>
      </c>
      <c r="GT260" s="52">
        <f t="shared" ca="1" si="701"/>
        <v>0.30485060215351173</v>
      </c>
      <c r="GV260" s="52">
        <f t="shared" ca="1" si="702"/>
        <v>0.65425233389930892</v>
      </c>
      <c r="GW260" s="59">
        <f t="shared" ca="1" si="703"/>
        <v>1</v>
      </c>
      <c r="GX260" s="52">
        <f t="shared" ca="1" si="704"/>
        <v>0.962757001697927</v>
      </c>
      <c r="GY260" s="52" t="str">
        <f t="shared" ca="1" si="705"/>
        <v>Slope</v>
      </c>
      <c r="GZ260" s="52">
        <f t="shared" ca="1" si="706"/>
        <v>1</v>
      </c>
      <c r="HB260" s="58">
        <f t="shared" si="707"/>
        <v>1.4284840226173401E-2</v>
      </c>
      <c r="HC260" s="58"/>
      <c r="HE260" s="52">
        <f t="shared" si="708"/>
        <v>0.92929004088044165</v>
      </c>
      <c r="HF260" s="52">
        <f t="shared" si="709"/>
        <v>0</v>
      </c>
      <c r="HH260" s="52">
        <f t="shared" ca="1" si="710"/>
        <v>0.962757001697927</v>
      </c>
      <c r="HI260" s="52" t="str">
        <f t="shared" ca="1" si="711"/>
        <v>Slope</v>
      </c>
      <c r="HJ260" s="59">
        <f t="shared" ca="1" si="712"/>
        <v>2</v>
      </c>
      <c r="HK260" s="52">
        <f t="shared" ca="1" si="713"/>
        <v>1</v>
      </c>
      <c r="HL260" s="52">
        <f t="shared" si="714"/>
        <v>0</v>
      </c>
      <c r="HM260" s="52">
        <f t="shared" si="715"/>
        <v>20</v>
      </c>
      <c r="HN260" s="52">
        <f t="shared" si="716"/>
        <v>-20</v>
      </c>
      <c r="HP260" s="52">
        <f t="shared" si="719"/>
        <v>1.0543212294578551E-3</v>
      </c>
      <c r="HR260" s="52">
        <f t="shared" si="717"/>
        <v>1.0302591765471973E-4</v>
      </c>
      <c r="HS260">
        <f t="shared" si="718"/>
        <v>1.3761789179396662E-3</v>
      </c>
    </row>
    <row r="261" spans="1:227" x14ac:dyDescent="0.2">
      <c r="A261" s="45">
        <v>223</v>
      </c>
      <c r="B261" s="35">
        <f t="shared" si="563"/>
        <v>2.5694444444444325E-2</v>
      </c>
      <c r="C261" s="28">
        <v>1.4284840226173401</v>
      </c>
      <c r="D261" s="95">
        <v>0</v>
      </c>
      <c r="E261" s="95">
        <v>999999</v>
      </c>
      <c r="F261" s="37">
        <f t="shared" si="551"/>
        <v>166666.5</v>
      </c>
      <c r="G261" s="38">
        <f t="shared" si="554"/>
        <v>0</v>
      </c>
      <c r="H261" s="102">
        <v>20</v>
      </c>
      <c r="I261" s="102">
        <v>2000</v>
      </c>
      <c r="J261" s="28">
        <v>-0.29575984925031701</v>
      </c>
      <c r="K261" s="126">
        <f t="shared" si="555"/>
        <v>-2.9575984925031703E-3</v>
      </c>
      <c r="L261" s="30">
        <f t="shared" si="552"/>
        <v>-2.9575984925031703E-3</v>
      </c>
      <c r="M261" s="101">
        <f t="shared" si="553"/>
        <v>1.4284840226173401</v>
      </c>
      <c r="N261" s="103">
        <f t="shared" si="564"/>
        <v>8.6212193593382858E-4</v>
      </c>
      <c r="AD261" s="52">
        <f t="shared" ca="1" si="720"/>
        <v>0.9269630689220496</v>
      </c>
      <c r="AE261" s="52">
        <f t="shared" ca="1" si="720"/>
        <v>1</v>
      </c>
      <c r="AF261" s="52">
        <f t="shared" ca="1" si="720"/>
        <v>0.94101681575176588</v>
      </c>
      <c r="AG261" s="52">
        <f t="shared" ca="1" si="559"/>
        <v>0.82985885681810423</v>
      </c>
      <c r="AH261" s="52">
        <f t="shared" ca="1" si="559"/>
        <v>0.72170670337432874</v>
      </c>
      <c r="AI261" s="52">
        <f t="shared" ca="1" si="559"/>
        <v>0.61945800695302422</v>
      </c>
      <c r="AJ261" s="52">
        <f t="shared" ca="1" si="559"/>
        <v>0.5343355675447895</v>
      </c>
      <c r="AK261" s="52">
        <f t="shared" ca="1" si="560"/>
        <v>0.45368351107763072</v>
      </c>
      <c r="AL261" s="52">
        <f t="shared" ca="1" si="560"/>
        <v>0.37136025055255084</v>
      </c>
      <c r="AM261" s="52">
        <f t="shared" ca="1" si="560"/>
        <v>0.30767211611806927</v>
      </c>
      <c r="AN261" s="52">
        <f t="shared" ca="1" si="560"/>
        <v>0.26425046364349841</v>
      </c>
      <c r="AO261" s="52">
        <f t="shared" ca="1" si="561"/>
        <v>0.21845407123097768</v>
      </c>
      <c r="AP261" s="52">
        <f t="shared" ca="1" si="561"/>
        <v>0.16801348398924673</v>
      </c>
      <c r="AQ261" s="52">
        <f t="shared" ca="1" si="561"/>
        <v>0.1066629487810983</v>
      </c>
      <c r="AR261" s="52">
        <f t="shared" ca="1" si="561"/>
        <v>7.3622094847584458E-3</v>
      </c>
      <c r="AS261" s="52">
        <f t="shared" ca="1" si="562"/>
        <v>-9.6407973603824137E-2</v>
      </c>
      <c r="AT261" s="52">
        <f t="shared" ca="1" si="562"/>
        <v>-0.21298754137861622</v>
      </c>
      <c r="AU261" s="52">
        <f t="shared" ca="1" si="562"/>
        <v>-0.35431843375440975</v>
      </c>
      <c r="AV261" s="52">
        <f t="shared" ca="1" si="562"/>
        <v>-0.49654495034045093</v>
      </c>
      <c r="AW261" s="52">
        <f t="shared" ca="1" si="556"/>
        <v>-0.61694803334779968</v>
      </c>
      <c r="AX261" s="52">
        <f t="shared" ca="1" si="556"/>
        <v>-0.69112023966020486</v>
      </c>
      <c r="AY261" s="52">
        <f t="shared" ca="1" si="556"/>
        <v>-0.70786230608275291</v>
      </c>
      <c r="AZ261" s="52">
        <f t="shared" ca="1" si="556"/>
        <v>-0.65367932344737134</v>
      </c>
      <c r="BA261" s="52">
        <f t="shared" ca="1" si="557"/>
        <v>-0.52215352861073139</v>
      </c>
      <c r="BB261" s="52">
        <f t="shared" ca="1" si="557"/>
        <v>-0.32374712771875519</v>
      </c>
      <c r="BC261" s="52">
        <f t="shared" ca="1" si="557"/>
        <v>-8.8794979569647894E-2</v>
      </c>
      <c r="BD261" s="52">
        <f t="shared" ca="1" si="557"/>
        <v>0.14762349601377714</v>
      </c>
      <c r="BE261" s="52">
        <f t="shared" ca="1" si="558"/>
        <v>0.35259506116527817</v>
      </c>
      <c r="BF261" s="52">
        <f t="shared" ca="1" si="558"/>
        <v>0.48801193318996566</v>
      </c>
      <c r="BG261" s="52">
        <f t="shared" ca="1" si="558"/>
        <v>0.55879090749280858</v>
      </c>
      <c r="BH261" s="52">
        <f t="shared" ca="1" si="558"/>
        <v>0.60364329103562331</v>
      </c>
      <c r="BJ261" s="52">
        <f t="shared" si="566"/>
        <v>-1.4787992462515851E-4</v>
      </c>
      <c r="BK261" s="52">
        <f t="shared" si="567"/>
        <v>1.1209712049833713E-3</v>
      </c>
      <c r="BL261" s="52">
        <f t="shared" si="568"/>
        <v>5.6048560249168573E-5</v>
      </c>
      <c r="BM261" s="52">
        <f t="shared" si="569"/>
        <v>5.6048560249168573E-5</v>
      </c>
      <c r="BN261" s="52">
        <f t="shared" si="570"/>
        <v>0</v>
      </c>
      <c r="BO261" s="52">
        <f t="shared" si="571"/>
        <v>0</v>
      </c>
      <c r="BP261" s="52">
        <f t="shared" si="572"/>
        <v>1.4125612045581114E-3</v>
      </c>
      <c r="BQ261" s="52">
        <f t="shared" si="573"/>
        <v>0.05</v>
      </c>
      <c r="BS261" s="52">
        <f t="shared" ca="1" si="574"/>
        <v>3.7261629116631355E-2</v>
      </c>
      <c r="BT261" s="52">
        <f t="shared" ca="1" si="575"/>
        <v>0.11209712049833714</v>
      </c>
      <c r="BU261" s="52">
        <f t="shared" ca="1" si="576"/>
        <v>0.17745890279090218</v>
      </c>
      <c r="BV261" s="52">
        <f t="shared" ca="1" si="577"/>
        <v>0.2315936481219627</v>
      </c>
      <c r="BW261" s="52">
        <f t="shared" ca="1" si="578"/>
        <v>0.27163728173341489</v>
      </c>
      <c r="BX261" s="52">
        <f t="shared" ca="1" si="579"/>
        <v>0.30376097004139618</v>
      </c>
      <c r="BY261" s="52">
        <f t="shared" ca="1" si="580"/>
        <v>0.32690008011676613</v>
      </c>
      <c r="BZ261" s="52">
        <f t="shared" ca="1" si="581"/>
        <v>0.34381855600663735</v>
      </c>
      <c r="CA261" s="52">
        <f t="shared" ca="1" si="582"/>
        <v>0.35564109061153665</v>
      </c>
      <c r="CB261" s="52">
        <f t="shared" ca="1" si="583"/>
        <v>0.36473530311618124</v>
      </c>
      <c r="CC261" s="52">
        <f t="shared" ca="1" si="584"/>
        <v>0.3710677455810289</v>
      </c>
      <c r="CD261" s="52">
        <f t="shared" ca="1" si="585"/>
        <v>0.37421944187653644</v>
      </c>
      <c r="CE261" s="52">
        <f t="shared" ca="1" si="586"/>
        <v>0.37291647562937397</v>
      </c>
      <c r="CF261" s="52">
        <f t="shared" ca="1" si="587"/>
        <v>0.3659495121664218</v>
      </c>
      <c r="CG261" s="52">
        <f t="shared" ca="1" si="588"/>
        <v>0.35666761551833448</v>
      </c>
      <c r="CH261" s="52">
        <f t="shared" ca="1" si="589"/>
        <v>0.32750033135826306</v>
      </c>
      <c r="CI261" s="52">
        <f t="shared" ca="1" si="590"/>
        <v>0.27768372858483947</v>
      </c>
      <c r="CJ261" s="52">
        <f t="shared" ca="1" si="591"/>
        <v>0.21771228536512824</v>
      </c>
      <c r="CK261" s="52">
        <f t="shared" ca="1" si="592"/>
        <v>0.15370289400039669</v>
      </c>
      <c r="CL261" s="52">
        <f t="shared" ca="1" si="593"/>
        <v>9.097127889042661E-2</v>
      </c>
      <c r="CM261" s="52">
        <f t="shared" ca="1" si="594"/>
        <v>2.8119992554908851E-2</v>
      </c>
      <c r="CN261" s="52">
        <f t="shared" ca="1" si="595"/>
        <v>-3.1015999277212422E-2</v>
      </c>
      <c r="CO261" s="52">
        <f t="shared" ca="1" si="596"/>
        <v>-7.9234383955237367E-2</v>
      </c>
      <c r="CP261" s="52">
        <f t="shared" ca="1" si="597"/>
        <v>-0.11883440722651306</v>
      </c>
      <c r="CQ261" s="52">
        <f t="shared" ca="1" si="598"/>
        <v>-0.14642929826532644</v>
      </c>
      <c r="CR261" s="52">
        <f t="shared" ca="1" si="599"/>
        <v>-0.16158488572334814</v>
      </c>
      <c r="CS261" s="52">
        <f t="shared" ca="1" si="600"/>
        <v>-0.16559801645757213</v>
      </c>
      <c r="CT261" s="52">
        <f t="shared" ca="1" si="601"/>
        <v>-0.15950878935625723</v>
      </c>
      <c r="CU261" s="52">
        <f t="shared" ca="1" si="602"/>
        <v>-0.14514049403970283</v>
      </c>
      <c r="CV261" s="52">
        <f t="shared" ca="1" si="603"/>
        <v>-0.11876289605823984</v>
      </c>
      <c r="CW261" s="52">
        <f t="shared" ca="1" si="604"/>
        <v>-8.5410154679970471E-2</v>
      </c>
      <c r="CY261" s="51" t="str">
        <f t="shared" ca="1" si="605"/>
        <v>Slope</v>
      </c>
      <c r="CZ261" s="51" t="str">
        <f t="shared" ca="1" si="606"/>
        <v>Slope</v>
      </c>
      <c r="DA261" s="51" t="str">
        <f t="shared" ca="1" si="607"/>
        <v>Slope</v>
      </c>
      <c r="DB261" s="51" t="str">
        <f t="shared" ca="1" si="608"/>
        <v>Slope</v>
      </c>
      <c r="DC261" s="51" t="str">
        <f t="shared" ca="1" si="609"/>
        <v>Slope</v>
      </c>
      <c r="DD261" s="51" t="str">
        <f t="shared" ca="1" si="610"/>
        <v>Slope</v>
      </c>
      <c r="DE261" s="51" t="str">
        <f t="shared" ca="1" si="611"/>
        <v>Slope</v>
      </c>
      <c r="DF261" s="51" t="str">
        <f t="shared" ca="1" si="612"/>
        <v>Slope</v>
      </c>
      <c r="DG261" s="51" t="str">
        <f t="shared" ca="1" si="613"/>
        <v>Slope</v>
      </c>
      <c r="DH261" s="51" t="str">
        <f t="shared" ca="1" si="614"/>
        <v>Slope</v>
      </c>
      <c r="DI261" s="51" t="str">
        <f t="shared" ca="1" si="615"/>
        <v>Slope</v>
      </c>
      <c r="DJ261" s="51" t="str">
        <f t="shared" ca="1" si="616"/>
        <v>Slope</v>
      </c>
      <c r="DK261" s="51" t="str">
        <f t="shared" ca="1" si="617"/>
        <v>Slope</v>
      </c>
      <c r="DL261" s="51" t="str">
        <f t="shared" ca="1" si="618"/>
        <v>Slope</v>
      </c>
      <c r="DM261" s="51" t="str">
        <f t="shared" ca="1" si="619"/>
        <v>Slope</v>
      </c>
      <c r="DN261" s="51" t="str">
        <f t="shared" ca="1" si="620"/>
        <v>Slope</v>
      </c>
      <c r="DO261" s="51" t="str">
        <f t="shared" ca="1" si="621"/>
        <v>Slope</v>
      </c>
      <c r="DP261" s="51" t="str">
        <f t="shared" ca="1" si="622"/>
        <v>Slope</v>
      </c>
      <c r="DQ261" s="51" t="str">
        <f t="shared" ca="1" si="623"/>
        <v>Slope</v>
      </c>
      <c r="DR261" s="51" t="str">
        <f t="shared" ca="1" si="624"/>
        <v>Slope</v>
      </c>
      <c r="DS261" s="51" t="str">
        <f t="shared" ca="1" si="625"/>
        <v>Slope</v>
      </c>
      <c r="DT261" s="51" t="str">
        <f t="shared" ca="1" si="626"/>
        <v>Slope</v>
      </c>
      <c r="DU261" s="51" t="str">
        <f t="shared" ca="1" si="627"/>
        <v>Slope</v>
      </c>
      <c r="DV261" s="51" t="str">
        <f t="shared" ca="1" si="628"/>
        <v>Slope</v>
      </c>
      <c r="DW261" s="51" t="str">
        <f t="shared" ca="1" si="629"/>
        <v>Slope</v>
      </c>
      <c r="DX261" s="51" t="str">
        <f t="shared" ca="1" si="630"/>
        <v>Slope</v>
      </c>
      <c r="DY261" s="51" t="str">
        <f t="shared" ca="1" si="631"/>
        <v>Slope</v>
      </c>
      <c r="DZ261" s="51" t="str">
        <f t="shared" ca="1" si="632"/>
        <v>Slope</v>
      </c>
      <c r="EA261" s="51" t="str">
        <f t="shared" ca="1" si="633"/>
        <v>Slope</v>
      </c>
      <c r="EB261" s="51" t="str">
        <f t="shared" ca="1" si="634"/>
        <v>Slope</v>
      </c>
      <c r="EC261" s="51" t="str">
        <f t="shared" ca="1" si="635"/>
        <v>Slope</v>
      </c>
      <c r="EE261" s="52">
        <f t="shared" ca="1" si="636"/>
        <v>0.96279441944361777</v>
      </c>
      <c r="EF261" s="52">
        <f t="shared" ca="1" si="637"/>
        <v>0.88795892806191201</v>
      </c>
      <c r="EG261" s="52">
        <f t="shared" ca="1" si="638"/>
        <v>0.82259714576934695</v>
      </c>
      <c r="EH261" s="52">
        <f t="shared" ca="1" si="639"/>
        <v>0.76846240043828651</v>
      </c>
      <c r="EI261" s="52">
        <f t="shared" ca="1" si="640"/>
        <v>0.72841876682683426</v>
      </c>
      <c r="EJ261" s="52">
        <f t="shared" ca="1" si="641"/>
        <v>0.69629507851885297</v>
      </c>
      <c r="EK261" s="52">
        <f t="shared" ca="1" si="642"/>
        <v>0.67315596844348302</v>
      </c>
      <c r="EL261" s="52">
        <f t="shared" ca="1" si="643"/>
        <v>0.65623749255361186</v>
      </c>
      <c r="EM261" s="52">
        <f t="shared" ca="1" si="644"/>
        <v>0.64441495794871251</v>
      </c>
      <c r="EN261" s="52">
        <f t="shared" ca="1" si="645"/>
        <v>0.63532074544406791</v>
      </c>
      <c r="EO261" s="52">
        <f t="shared" ca="1" si="646"/>
        <v>0.62898830297922026</v>
      </c>
      <c r="EP261" s="52">
        <f t="shared" ca="1" si="647"/>
        <v>0.62583660668371266</v>
      </c>
      <c r="EQ261" s="52">
        <f t="shared" ca="1" si="648"/>
        <v>0.62713957293087519</v>
      </c>
      <c r="ER261" s="52">
        <f t="shared" ca="1" si="649"/>
        <v>0.63410653639382741</v>
      </c>
      <c r="ES261" s="52">
        <f t="shared" ca="1" si="650"/>
        <v>0.64338843304191462</v>
      </c>
      <c r="ET261" s="52">
        <f t="shared" ca="1" si="651"/>
        <v>0.67255571720198604</v>
      </c>
      <c r="EU261" s="52">
        <f t="shared" ca="1" si="652"/>
        <v>0.72237231997540974</v>
      </c>
      <c r="EV261" s="52">
        <f t="shared" ca="1" si="653"/>
        <v>0.78234376319512089</v>
      </c>
      <c r="EW261" s="52">
        <f t="shared" ca="1" si="654"/>
        <v>0.84635315455985249</v>
      </c>
      <c r="EX261" s="52">
        <f t="shared" ca="1" si="655"/>
        <v>0.90908476966982255</v>
      </c>
      <c r="EY261" s="52">
        <f t="shared" ca="1" si="656"/>
        <v>0.97193605600534028</v>
      </c>
      <c r="EZ261" s="52">
        <f t="shared" ca="1" si="657"/>
        <v>0.96892795216253846</v>
      </c>
      <c r="FA261" s="52">
        <f t="shared" ca="1" si="658"/>
        <v>0.92070956748451349</v>
      </c>
      <c r="FB261" s="52">
        <f t="shared" ca="1" si="659"/>
        <v>0.88110954421323773</v>
      </c>
      <c r="FC261" s="52">
        <f t="shared" ca="1" si="660"/>
        <v>0.85351465317442443</v>
      </c>
      <c r="FD261" s="52">
        <f t="shared" ca="1" si="661"/>
        <v>0.83835906571640273</v>
      </c>
      <c r="FE261" s="52">
        <f t="shared" ca="1" si="662"/>
        <v>0.83434593498217868</v>
      </c>
      <c r="FF261" s="52">
        <f t="shared" ca="1" si="663"/>
        <v>0.84043516208349356</v>
      </c>
      <c r="FG261" s="52">
        <f t="shared" ca="1" si="664"/>
        <v>0.85480345740004804</v>
      </c>
      <c r="FH261" s="52">
        <f t="shared" ca="1" si="665"/>
        <v>0.88118105538151104</v>
      </c>
      <c r="FI261" s="52">
        <f t="shared" ca="1" si="666"/>
        <v>0.91453379675978042</v>
      </c>
      <c r="FK261" s="52">
        <f t="shared" ca="1" si="667"/>
        <v>0.97193605600534028</v>
      </c>
      <c r="FL261" s="59">
        <f t="shared" ca="1" si="668"/>
        <v>20</v>
      </c>
      <c r="FM261" s="59" t="str">
        <f t="shared" ca="1" si="669"/>
        <v>Slope</v>
      </c>
      <c r="FN261" s="52">
        <f t="shared" ca="1" si="670"/>
        <v>0.3666666666666667</v>
      </c>
      <c r="FP261" s="52">
        <f t="shared" ca="1" si="671"/>
        <v>0.65426480648120589</v>
      </c>
      <c r="FQ261" s="52">
        <f t="shared" ca="1" si="672"/>
        <v>0.629319642687304</v>
      </c>
      <c r="FR261" s="52">
        <f t="shared" ca="1" si="673"/>
        <v>0.59642127081200447</v>
      </c>
      <c r="FS261" s="52">
        <f t="shared" ca="1" si="674"/>
        <v>0.56726524459053995</v>
      </c>
      <c r="FT261" s="52">
        <f t="shared" ca="1" si="675"/>
        <v>0.5428062556089448</v>
      </c>
      <c r="FU261" s="52">
        <f t="shared" ca="1" si="676"/>
        <v>0.52098724839517319</v>
      </c>
      <c r="FV261" s="52">
        <f t="shared" ca="1" si="677"/>
        <v>0.50216310059227209</v>
      </c>
      <c r="FW261" s="52">
        <f t="shared" ca="1" si="678"/>
        <v>0.48541249751787063</v>
      </c>
      <c r="FX261" s="52">
        <f t="shared" ca="1" si="679"/>
        <v>0.47036054153845969</v>
      </c>
      <c r="FY261" s="52">
        <f t="shared" ca="1" si="680"/>
        <v>0.45621802625913377</v>
      </c>
      <c r="FZ261" s="52">
        <f t="shared" ca="1" si="681"/>
        <v>0.44299610099307341</v>
      </c>
      <c r="GA261" s="52">
        <f t="shared" ca="1" si="682"/>
        <v>0.43083442445012643</v>
      </c>
      <c r="GB261" s="52">
        <f t="shared" ca="1" si="683"/>
        <v>0.42015763542140283</v>
      </c>
      <c r="GC261" s="52">
        <f t="shared" ca="1" si="684"/>
        <v>0.41136884546460911</v>
      </c>
      <c r="GD261" s="52">
        <f t="shared" ca="1" si="685"/>
        <v>0.40335169990286041</v>
      </c>
      <c r="GE261" s="52">
        <f t="shared" ca="1" si="686"/>
        <v>0.40196301684510644</v>
      </c>
      <c r="GF261" s="52">
        <f t="shared" ca="1" si="687"/>
        <v>0.40745743999180323</v>
      </c>
      <c r="GG261" s="52">
        <f t="shared" ca="1" si="688"/>
        <v>0.41633680995392919</v>
      </c>
      <c r="GH261" s="52">
        <f t="shared" ca="1" si="689"/>
        <v>0.42656216263106189</v>
      </c>
      <c r="GI261" s="52">
        <f t="shared" ca="1" si="690"/>
        <v>0.43636158988994078</v>
      </c>
      <c r="GJ261" s="52">
        <f t="shared" ca="1" si="691"/>
        <v>0.44620090755733566</v>
      </c>
      <c r="GK261" s="52">
        <f t="shared" ca="1" si="692"/>
        <v>0.43408709516529059</v>
      </c>
      <c r="GL261" s="52">
        <f t="shared" ca="1" si="693"/>
        <v>0.40690318916150447</v>
      </c>
      <c r="GM261" s="52">
        <f t="shared" ca="1" si="694"/>
        <v>0.38259207029330145</v>
      </c>
      <c r="GN261" s="52">
        <f t="shared" ca="1" si="695"/>
        <v>0.36228266216925253</v>
      </c>
      <c r="GO261" s="52">
        <f t="shared" ca="1" si="696"/>
        <v>0.34611968857213421</v>
      </c>
      <c r="GP261" s="52">
        <f t="shared" ca="1" si="697"/>
        <v>0.33367086721628175</v>
      </c>
      <c r="GQ261" s="52">
        <f t="shared" ca="1" si="698"/>
        <v>0.32458949847227564</v>
      </c>
      <c r="GR261" s="52">
        <f t="shared" ca="1" si="699"/>
        <v>0.31826781913334934</v>
      </c>
      <c r="GS261" s="52">
        <f t="shared" ca="1" si="700"/>
        <v>0.31594924068272584</v>
      </c>
      <c r="GT261" s="52">
        <f t="shared" ca="1" si="701"/>
        <v>0.3159557100310379</v>
      </c>
      <c r="GV261" s="52">
        <f t="shared" ca="1" si="702"/>
        <v>0.65426480648120589</v>
      </c>
      <c r="GW261" s="59">
        <f t="shared" ca="1" si="703"/>
        <v>0</v>
      </c>
      <c r="GX261" s="52">
        <f t="shared" ca="1" si="704"/>
        <v>0.96279441944361777</v>
      </c>
      <c r="GY261" s="52" t="str">
        <f t="shared" ca="1" si="705"/>
        <v>Slope</v>
      </c>
      <c r="GZ261" s="52">
        <f t="shared" ca="1" si="706"/>
        <v>1</v>
      </c>
      <c r="HB261" s="58">
        <f t="shared" si="707"/>
        <v>2.9575984925031703E-3</v>
      </c>
      <c r="HC261" s="58"/>
      <c r="HE261" s="52">
        <f t="shared" si="708"/>
        <v>0.98535988746210934</v>
      </c>
      <c r="HF261" s="52">
        <f t="shared" si="709"/>
        <v>0</v>
      </c>
      <c r="HH261" s="52">
        <f t="shared" ca="1" si="710"/>
        <v>0.96279441944361777</v>
      </c>
      <c r="HI261" s="52" t="str">
        <f t="shared" ca="1" si="711"/>
        <v>Slope</v>
      </c>
      <c r="HJ261" s="59">
        <f t="shared" ca="1" si="712"/>
        <v>2</v>
      </c>
      <c r="HK261" s="52">
        <f t="shared" ca="1" si="713"/>
        <v>1</v>
      </c>
      <c r="HL261" s="52">
        <f t="shared" si="714"/>
        <v>0</v>
      </c>
      <c r="HM261" s="52">
        <f t="shared" si="715"/>
        <v>20</v>
      </c>
      <c r="HN261" s="52">
        <f t="shared" si="716"/>
        <v>-20</v>
      </c>
      <c r="HP261" s="52">
        <f t="shared" si="719"/>
        <v>8.6212193593382858E-4</v>
      </c>
      <c r="HR261" s="52">
        <f t="shared" si="717"/>
        <v>1.0390754436278599E-4</v>
      </c>
      <c r="HS261">
        <f t="shared" si="718"/>
        <v>1.4125612045581114E-3</v>
      </c>
    </row>
    <row r="262" spans="1:227" x14ac:dyDescent="0.2">
      <c r="A262" s="45">
        <v>224</v>
      </c>
      <c r="B262" s="35">
        <f t="shared" si="563"/>
        <v>2.5810185185185065E-2</v>
      </c>
      <c r="C262" s="28">
        <v>-0.29575984925031701</v>
      </c>
      <c r="D262" s="95">
        <v>0</v>
      </c>
      <c r="E262" s="95">
        <v>999999</v>
      </c>
      <c r="F262" s="37">
        <f t="shared" si="551"/>
        <v>166666.5</v>
      </c>
      <c r="G262" s="38">
        <f t="shared" si="554"/>
        <v>0</v>
      </c>
      <c r="H262" s="102">
        <v>20</v>
      </c>
      <c r="I262" s="102">
        <v>2000</v>
      </c>
      <c r="J262" s="28">
        <v>-1.89535796642303</v>
      </c>
      <c r="K262" s="126">
        <f t="shared" si="555"/>
        <v>-1.8953579664230301E-2</v>
      </c>
      <c r="L262" s="30">
        <f t="shared" si="552"/>
        <v>-1.8953579664230301E-2</v>
      </c>
      <c r="M262" s="101">
        <f t="shared" si="553"/>
        <v>-0.29575984925031701</v>
      </c>
      <c r="N262" s="103">
        <f t="shared" si="564"/>
        <v>7.9979905858635649E-4</v>
      </c>
      <c r="AD262" s="52">
        <f t="shared" ca="1" si="720"/>
        <v>0.94101681575176588</v>
      </c>
      <c r="AE262" s="52">
        <f t="shared" ca="1" si="720"/>
        <v>0.99999999999999967</v>
      </c>
      <c r="AF262" s="52">
        <f t="shared" ca="1" si="720"/>
        <v>0.95421563620155603</v>
      </c>
      <c r="AG262" s="52">
        <f t="shared" ca="1" si="559"/>
        <v>0.87622266579450658</v>
      </c>
      <c r="AH262" s="52">
        <f t="shared" ca="1" si="559"/>
        <v>0.79325165004989118</v>
      </c>
      <c r="AI262" s="52">
        <f t="shared" ca="1" si="559"/>
        <v>0.71666056541927547</v>
      </c>
      <c r="AJ262" s="52">
        <f t="shared" ca="1" si="559"/>
        <v>0.63888012383515635</v>
      </c>
      <c r="AK262" s="52">
        <f t="shared" ca="1" si="560"/>
        <v>0.5508872038331708</v>
      </c>
      <c r="AL262" s="52">
        <f t="shared" ca="1" si="560"/>
        <v>0.4705136338194752</v>
      </c>
      <c r="AM262" s="52">
        <f t="shared" ca="1" si="560"/>
        <v>0.40478396117652232</v>
      </c>
      <c r="AN262" s="52">
        <f t="shared" ca="1" si="560"/>
        <v>0.34389954379397064</v>
      </c>
      <c r="AO262" s="52">
        <f t="shared" ca="1" si="561"/>
        <v>0.28163048495944443</v>
      </c>
      <c r="AP262" s="52">
        <f t="shared" ca="1" si="561"/>
        <v>0.21458529655453656</v>
      </c>
      <c r="AQ262" s="52">
        <f t="shared" ca="1" si="561"/>
        <v>0.11769038513387936</v>
      </c>
      <c r="AR262" s="52">
        <f t="shared" ca="1" si="561"/>
        <v>9.9327645153066777E-3</v>
      </c>
      <c r="AS262" s="52">
        <f t="shared" ca="1" si="562"/>
        <v>-0.10966884946415635</v>
      </c>
      <c r="AT262" s="52">
        <f t="shared" ca="1" si="562"/>
        <v>-0.25097458789413429</v>
      </c>
      <c r="AU262" s="52">
        <f t="shared" ca="1" si="562"/>
        <v>-0.40015184840703083</v>
      </c>
      <c r="AV262" s="52">
        <f t="shared" ca="1" si="562"/>
        <v>-0.52530875819348566</v>
      </c>
      <c r="AW262" s="52">
        <f t="shared" ca="1" si="556"/>
        <v>-0.61617346242034776</v>
      </c>
      <c r="AX262" s="52">
        <f t="shared" ca="1" si="556"/>
        <v>-0.66192552242452551</v>
      </c>
      <c r="AY262" s="52">
        <f t="shared" ca="1" si="556"/>
        <v>-0.65021505044572336</v>
      </c>
      <c r="AZ262" s="52">
        <f t="shared" ca="1" si="556"/>
        <v>-0.56927459960059368</v>
      </c>
      <c r="BA262" s="52">
        <f t="shared" ca="1" si="557"/>
        <v>-0.41574779076491059</v>
      </c>
      <c r="BB262" s="52">
        <f t="shared" ca="1" si="557"/>
        <v>-0.20846441940637078</v>
      </c>
      <c r="BC262" s="52">
        <f t="shared" ca="1" si="557"/>
        <v>1.9957108247978608E-2</v>
      </c>
      <c r="BD262" s="52">
        <f t="shared" ca="1" si="557"/>
        <v>0.23238469888594643</v>
      </c>
      <c r="BE262" s="52">
        <f t="shared" ca="1" si="558"/>
        <v>0.4013299269002798</v>
      </c>
      <c r="BF262" s="52">
        <f t="shared" ca="1" si="558"/>
        <v>0.51630150133712915</v>
      </c>
      <c r="BG262" s="52">
        <f t="shared" ca="1" si="558"/>
        <v>0.59853271216785608</v>
      </c>
      <c r="BH262" s="52">
        <f t="shared" ca="1" si="558"/>
        <v>0.63794922262640497</v>
      </c>
      <c r="BJ262" s="52">
        <f t="shared" si="566"/>
        <v>-9.47678983211515E-4</v>
      </c>
      <c r="BK262" s="52">
        <f t="shared" si="567"/>
        <v>1.7745890279090215E-3</v>
      </c>
      <c r="BL262" s="52">
        <f t="shared" si="568"/>
        <v>8.8729451395451085E-5</v>
      </c>
      <c r="BM262" s="52">
        <f t="shared" si="569"/>
        <v>8.8729451395451085E-5</v>
      </c>
      <c r="BN262" s="52">
        <f t="shared" si="570"/>
        <v>0</v>
      </c>
      <c r="BO262" s="52">
        <f t="shared" si="571"/>
        <v>0</v>
      </c>
      <c r="BP262" s="52">
        <f t="shared" si="572"/>
        <v>1.5046262772551834E-3</v>
      </c>
      <c r="BQ262" s="52">
        <f t="shared" si="573"/>
        <v>0.05</v>
      </c>
      <c r="BS262" s="52">
        <f t="shared" ca="1" si="574"/>
        <v>0.11209712049833714</v>
      </c>
      <c r="BT262" s="52">
        <f t="shared" ca="1" si="575"/>
        <v>0.17745890279090218</v>
      </c>
      <c r="BU262" s="52">
        <f t="shared" ca="1" si="576"/>
        <v>0.2315936481219627</v>
      </c>
      <c r="BV262" s="52">
        <f t="shared" ca="1" si="577"/>
        <v>0.27163728173341489</v>
      </c>
      <c r="BW262" s="52">
        <f t="shared" ca="1" si="578"/>
        <v>0.30376097004139618</v>
      </c>
      <c r="BX262" s="52">
        <f t="shared" ca="1" si="579"/>
        <v>0.32690008011676613</v>
      </c>
      <c r="BY262" s="52">
        <f t="shared" ca="1" si="580"/>
        <v>0.34381855600663735</v>
      </c>
      <c r="BZ262" s="52">
        <f t="shared" ca="1" si="581"/>
        <v>0.35564109061153665</v>
      </c>
      <c r="CA262" s="52">
        <f t="shared" ca="1" si="582"/>
        <v>0.36473530311618124</v>
      </c>
      <c r="CB262" s="52">
        <f t="shared" ca="1" si="583"/>
        <v>0.3710677455810289</v>
      </c>
      <c r="CC262" s="52">
        <f t="shared" ca="1" si="584"/>
        <v>0.37421944187653644</v>
      </c>
      <c r="CD262" s="52">
        <f t="shared" ca="1" si="585"/>
        <v>0.37291647562937397</v>
      </c>
      <c r="CE262" s="52">
        <f t="shared" ca="1" si="586"/>
        <v>0.3659495121664218</v>
      </c>
      <c r="CF262" s="52">
        <f t="shared" ca="1" si="587"/>
        <v>0.35666761551833448</v>
      </c>
      <c r="CG262" s="52">
        <f t="shared" ca="1" si="588"/>
        <v>0.32750033135826306</v>
      </c>
      <c r="CH262" s="52">
        <f t="shared" ca="1" si="589"/>
        <v>0.27768372858483947</v>
      </c>
      <c r="CI262" s="52">
        <f t="shared" ca="1" si="590"/>
        <v>0.21771228536512824</v>
      </c>
      <c r="CJ262" s="52">
        <f t="shared" ca="1" si="591"/>
        <v>0.15370289400039669</v>
      </c>
      <c r="CK262" s="52">
        <f t="shared" ca="1" si="592"/>
        <v>9.097127889042661E-2</v>
      </c>
      <c r="CL262" s="52">
        <f t="shared" ca="1" si="593"/>
        <v>2.8119992554908851E-2</v>
      </c>
      <c r="CM262" s="52">
        <f t="shared" ca="1" si="594"/>
        <v>-3.1015999277212422E-2</v>
      </c>
      <c r="CN262" s="52">
        <f t="shared" ca="1" si="595"/>
        <v>-7.9234383955237367E-2</v>
      </c>
      <c r="CO262" s="52">
        <f t="shared" ca="1" si="596"/>
        <v>-0.11883440722651306</v>
      </c>
      <c r="CP262" s="52">
        <f t="shared" ca="1" si="597"/>
        <v>-0.14642929826532644</v>
      </c>
      <c r="CQ262" s="52">
        <f t="shared" ca="1" si="598"/>
        <v>-0.16158488572334814</v>
      </c>
      <c r="CR262" s="52">
        <f t="shared" ca="1" si="599"/>
        <v>-0.16559801645757213</v>
      </c>
      <c r="CS262" s="52">
        <f t="shared" ca="1" si="600"/>
        <v>-0.15950878935625723</v>
      </c>
      <c r="CT262" s="52">
        <f t="shared" ca="1" si="601"/>
        <v>-0.14514049403970283</v>
      </c>
      <c r="CU262" s="52">
        <f t="shared" ca="1" si="602"/>
        <v>-0.11876289605823984</v>
      </c>
      <c r="CV262" s="52">
        <f t="shared" ca="1" si="603"/>
        <v>-8.5410154679970471E-2</v>
      </c>
      <c r="CW262" s="52">
        <f t="shared" ca="1" si="604"/>
        <v>-4.1963621230435469E-2</v>
      </c>
      <c r="CY262" s="51" t="str">
        <f t="shared" ca="1" si="605"/>
        <v>Slope</v>
      </c>
      <c r="CZ262" s="51" t="str">
        <f t="shared" ca="1" si="606"/>
        <v>Slope</v>
      </c>
      <c r="DA262" s="51" t="str">
        <f t="shared" ca="1" si="607"/>
        <v>Slope</v>
      </c>
      <c r="DB262" s="51" t="str">
        <f t="shared" ca="1" si="608"/>
        <v>Slope</v>
      </c>
      <c r="DC262" s="51" t="str">
        <f t="shared" ca="1" si="609"/>
        <v>Slope</v>
      </c>
      <c r="DD262" s="51" t="str">
        <f t="shared" ca="1" si="610"/>
        <v>Slope</v>
      </c>
      <c r="DE262" s="51" t="str">
        <f t="shared" ca="1" si="611"/>
        <v>Slope</v>
      </c>
      <c r="DF262" s="51" t="str">
        <f t="shared" ca="1" si="612"/>
        <v>Slope</v>
      </c>
      <c r="DG262" s="51" t="str">
        <f t="shared" ca="1" si="613"/>
        <v>Slope</v>
      </c>
      <c r="DH262" s="51" t="str">
        <f t="shared" ca="1" si="614"/>
        <v>Slope</v>
      </c>
      <c r="DI262" s="51" t="str">
        <f t="shared" ca="1" si="615"/>
        <v>Slope</v>
      </c>
      <c r="DJ262" s="51" t="str">
        <f t="shared" ca="1" si="616"/>
        <v>Slope</v>
      </c>
      <c r="DK262" s="51" t="str">
        <f t="shared" ca="1" si="617"/>
        <v>Slope</v>
      </c>
      <c r="DL262" s="51" t="str">
        <f t="shared" ca="1" si="618"/>
        <v>Slope</v>
      </c>
      <c r="DM262" s="51" t="str">
        <f t="shared" ca="1" si="619"/>
        <v>Slope</v>
      </c>
      <c r="DN262" s="51" t="str">
        <f t="shared" ca="1" si="620"/>
        <v>Slope</v>
      </c>
      <c r="DO262" s="51" t="str">
        <f t="shared" ca="1" si="621"/>
        <v>Slope</v>
      </c>
      <c r="DP262" s="51" t="str">
        <f t="shared" ca="1" si="622"/>
        <v>Slope</v>
      </c>
      <c r="DQ262" s="51" t="str">
        <f t="shared" ca="1" si="623"/>
        <v>Slope</v>
      </c>
      <c r="DR262" s="51" t="str">
        <f t="shared" ca="1" si="624"/>
        <v>Slope</v>
      </c>
      <c r="DS262" s="51" t="str">
        <f t="shared" ca="1" si="625"/>
        <v>Slope</v>
      </c>
      <c r="DT262" s="51" t="str">
        <f t="shared" ca="1" si="626"/>
        <v>Slope</v>
      </c>
      <c r="DU262" s="51" t="str">
        <f t="shared" ca="1" si="627"/>
        <v>Slope</v>
      </c>
      <c r="DV262" s="51" t="str">
        <f t="shared" ca="1" si="628"/>
        <v>Slope</v>
      </c>
      <c r="DW262" s="51" t="str">
        <f t="shared" ca="1" si="629"/>
        <v>Slope</v>
      </c>
      <c r="DX262" s="51" t="str">
        <f t="shared" ca="1" si="630"/>
        <v>Slope</v>
      </c>
      <c r="DY262" s="51" t="str">
        <f t="shared" ca="1" si="631"/>
        <v>Slope</v>
      </c>
      <c r="DZ262" s="51" t="str">
        <f t="shared" ca="1" si="632"/>
        <v>Slope</v>
      </c>
      <c r="EA262" s="51" t="str">
        <f t="shared" ca="1" si="633"/>
        <v>Slope</v>
      </c>
      <c r="EB262" s="51" t="str">
        <f t="shared" ca="1" si="634"/>
        <v>Slope</v>
      </c>
      <c r="EC262" s="51" t="str">
        <f t="shared" ca="1" si="635"/>
        <v>Slope</v>
      </c>
      <c r="EE262" s="52">
        <f t="shared" ca="1" si="636"/>
        <v>0.88799160895305829</v>
      </c>
      <c r="EF262" s="52">
        <f t="shared" ca="1" si="637"/>
        <v>0.82262982666049322</v>
      </c>
      <c r="EG262" s="52">
        <f t="shared" ca="1" si="638"/>
        <v>0.76849508132943278</v>
      </c>
      <c r="EH262" s="52">
        <f t="shared" ca="1" si="639"/>
        <v>0.72845144771798054</v>
      </c>
      <c r="EI262" s="52">
        <f t="shared" ca="1" si="640"/>
        <v>0.69632775940999925</v>
      </c>
      <c r="EJ262" s="52">
        <f t="shared" ca="1" si="641"/>
        <v>0.6731886493346293</v>
      </c>
      <c r="EK262" s="52">
        <f t="shared" ca="1" si="642"/>
        <v>0.65627017344475802</v>
      </c>
      <c r="EL262" s="52">
        <f t="shared" ca="1" si="643"/>
        <v>0.64444763883985878</v>
      </c>
      <c r="EM262" s="52">
        <f t="shared" ca="1" si="644"/>
        <v>0.63535342633521419</v>
      </c>
      <c r="EN262" s="52">
        <f t="shared" ca="1" si="645"/>
        <v>0.62902098387036653</v>
      </c>
      <c r="EO262" s="52">
        <f t="shared" ca="1" si="646"/>
        <v>0.62586928757485905</v>
      </c>
      <c r="EP262" s="52">
        <f t="shared" ca="1" si="647"/>
        <v>0.62717225382202146</v>
      </c>
      <c r="EQ262" s="52">
        <f t="shared" ca="1" si="648"/>
        <v>0.63413921728497358</v>
      </c>
      <c r="ER262" s="52">
        <f t="shared" ca="1" si="649"/>
        <v>0.64342111393306101</v>
      </c>
      <c r="ES262" s="52">
        <f t="shared" ca="1" si="650"/>
        <v>0.67258839809313242</v>
      </c>
      <c r="ET262" s="52">
        <f t="shared" ca="1" si="651"/>
        <v>0.7224050008665559</v>
      </c>
      <c r="EU262" s="52">
        <f t="shared" ca="1" si="652"/>
        <v>0.78237644408626728</v>
      </c>
      <c r="EV262" s="52">
        <f t="shared" ca="1" si="653"/>
        <v>0.84638583545099877</v>
      </c>
      <c r="EW262" s="52">
        <f t="shared" ca="1" si="654"/>
        <v>0.90911745056096882</v>
      </c>
      <c r="EX262" s="52">
        <f t="shared" ca="1" si="655"/>
        <v>0.97196873689648655</v>
      </c>
      <c r="EY262" s="52">
        <f t="shared" ca="1" si="656"/>
        <v>0.96889527127139208</v>
      </c>
      <c r="EZ262" s="52">
        <f t="shared" ca="1" si="657"/>
        <v>0.92067688659336722</v>
      </c>
      <c r="FA262" s="52">
        <f t="shared" ca="1" si="658"/>
        <v>0.88107686332209145</v>
      </c>
      <c r="FB262" s="52">
        <f t="shared" ca="1" si="659"/>
        <v>0.85348197228327805</v>
      </c>
      <c r="FC262" s="52">
        <f t="shared" ca="1" si="660"/>
        <v>0.83832638482525645</v>
      </c>
      <c r="FD262" s="52">
        <f t="shared" ca="1" si="661"/>
        <v>0.83431325409103241</v>
      </c>
      <c r="FE262" s="52">
        <f t="shared" ca="1" si="662"/>
        <v>0.84040248119234728</v>
      </c>
      <c r="FF262" s="52">
        <f t="shared" ca="1" si="663"/>
        <v>0.85477077650890165</v>
      </c>
      <c r="FG262" s="52">
        <f t="shared" ca="1" si="664"/>
        <v>0.88114837449036476</v>
      </c>
      <c r="FH262" s="52">
        <f t="shared" ca="1" si="665"/>
        <v>0.91450111586863403</v>
      </c>
      <c r="FI262" s="52">
        <f t="shared" ca="1" si="666"/>
        <v>0.95794764931816911</v>
      </c>
      <c r="FK262" s="52">
        <f t="shared" ca="1" si="667"/>
        <v>0.97196873689648655</v>
      </c>
      <c r="FL262" s="59">
        <f t="shared" ca="1" si="668"/>
        <v>19</v>
      </c>
      <c r="FM262" s="59" t="str">
        <f t="shared" ca="1" si="669"/>
        <v>Slope</v>
      </c>
      <c r="FN262" s="52">
        <f t="shared" ca="1" si="670"/>
        <v>0.4</v>
      </c>
      <c r="FP262" s="52">
        <f t="shared" ca="1" si="671"/>
        <v>0.62933053631768598</v>
      </c>
      <c r="FQ262" s="52">
        <f t="shared" ca="1" si="672"/>
        <v>0.60754327555349774</v>
      </c>
      <c r="FR262" s="52">
        <f t="shared" ca="1" si="673"/>
        <v>0.57838724933203312</v>
      </c>
      <c r="FS262" s="52">
        <f t="shared" ca="1" si="674"/>
        <v>0.55392826035043796</v>
      </c>
      <c r="FT262" s="52">
        <f t="shared" ca="1" si="675"/>
        <v>0.53210925313666646</v>
      </c>
      <c r="FU262" s="52">
        <f t="shared" ca="1" si="676"/>
        <v>0.51328510533376526</v>
      </c>
      <c r="FV262" s="52">
        <f t="shared" ca="1" si="677"/>
        <v>0.4965345022593638</v>
      </c>
      <c r="FW262" s="52">
        <f t="shared" ca="1" si="678"/>
        <v>0.48148254627995291</v>
      </c>
      <c r="FX262" s="52">
        <f t="shared" ca="1" si="679"/>
        <v>0.46734003100062693</v>
      </c>
      <c r="FY262" s="52">
        <f t="shared" ca="1" si="680"/>
        <v>0.45411810573456662</v>
      </c>
      <c r="FZ262" s="52">
        <f t="shared" ca="1" si="681"/>
        <v>0.44195642919161965</v>
      </c>
      <c r="GA262" s="52">
        <f t="shared" ca="1" si="682"/>
        <v>0.43127964016289605</v>
      </c>
      <c r="GB262" s="52">
        <f t="shared" ca="1" si="683"/>
        <v>0.42249085020610228</v>
      </c>
      <c r="GC262" s="52">
        <f t="shared" ca="1" si="684"/>
        <v>0.41447370464435362</v>
      </c>
      <c r="GD262" s="52">
        <f t="shared" ca="1" si="685"/>
        <v>0.41308502158659965</v>
      </c>
      <c r="GE262" s="52">
        <f t="shared" ca="1" si="686"/>
        <v>0.41857944473329639</v>
      </c>
      <c r="GF262" s="52">
        <f t="shared" ca="1" si="687"/>
        <v>0.42745881469542235</v>
      </c>
      <c r="GG262" s="52">
        <f t="shared" ca="1" si="688"/>
        <v>0.43768416737255511</v>
      </c>
      <c r="GH262" s="52">
        <f t="shared" ca="1" si="689"/>
        <v>0.447483594631434</v>
      </c>
      <c r="GI262" s="52">
        <f t="shared" ca="1" si="690"/>
        <v>0.45732291229882882</v>
      </c>
      <c r="GJ262" s="52">
        <f t="shared" ca="1" si="691"/>
        <v>0.44518731264601957</v>
      </c>
      <c r="GK262" s="52">
        <f t="shared" ca="1" si="692"/>
        <v>0.41800340664223351</v>
      </c>
      <c r="GL262" s="52">
        <f t="shared" ca="1" si="693"/>
        <v>0.39369228777403042</v>
      </c>
      <c r="GM262" s="52">
        <f t="shared" ca="1" si="694"/>
        <v>0.37338287964998157</v>
      </c>
      <c r="GN262" s="52">
        <f t="shared" ca="1" si="695"/>
        <v>0.35721990605286325</v>
      </c>
      <c r="GO262" s="52">
        <f t="shared" ca="1" si="696"/>
        <v>0.34477108469701079</v>
      </c>
      <c r="GP262" s="52">
        <f t="shared" ca="1" si="697"/>
        <v>0.33568971595300462</v>
      </c>
      <c r="GQ262" s="52">
        <f t="shared" ca="1" si="698"/>
        <v>0.32936803661407832</v>
      </c>
      <c r="GR262" s="52">
        <f t="shared" ca="1" si="699"/>
        <v>0.32704945816345488</v>
      </c>
      <c r="GS262" s="52">
        <f t="shared" ca="1" si="700"/>
        <v>0.32705592751176688</v>
      </c>
      <c r="GT262" s="52">
        <f t="shared" ca="1" si="701"/>
        <v>0.33042699421716748</v>
      </c>
      <c r="GV262" s="52">
        <f t="shared" ca="1" si="702"/>
        <v>0.62933053631768598</v>
      </c>
      <c r="GW262" s="59">
        <f t="shared" ca="1" si="703"/>
        <v>0</v>
      </c>
      <c r="GX262" s="52">
        <f t="shared" ca="1" si="704"/>
        <v>0.88799160895305829</v>
      </c>
      <c r="GY262" s="52" t="str">
        <f t="shared" ca="1" si="705"/>
        <v>Slope</v>
      </c>
      <c r="GZ262" s="52">
        <f t="shared" ca="1" si="706"/>
        <v>1</v>
      </c>
      <c r="HB262" s="58">
        <f t="shared" si="707"/>
        <v>1.8953579664230301E-2</v>
      </c>
      <c r="HC262" s="58"/>
      <c r="HE262" s="52">
        <f t="shared" si="708"/>
        <v>0.90617978066206006</v>
      </c>
      <c r="HF262" s="52">
        <f t="shared" si="709"/>
        <v>0</v>
      </c>
      <c r="HH262" s="52">
        <f t="shared" ca="1" si="710"/>
        <v>0.88799160895305829</v>
      </c>
      <c r="HI262" s="52" t="str">
        <f t="shared" ca="1" si="711"/>
        <v>Slope</v>
      </c>
      <c r="HJ262" s="59">
        <f t="shared" ca="1" si="712"/>
        <v>2</v>
      </c>
      <c r="HK262" s="52">
        <f t="shared" ca="1" si="713"/>
        <v>1</v>
      </c>
      <c r="HL262" s="52">
        <f t="shared" si="714"/>
        <v>0</v>
      </c>
      <c r="HM262" s="52">
        <f t="shared" si="715"/>
        <v>20</v>
      </c>
      <c r="HN262" s="52">
        <f t="shared" si="716"/>
        <v>-20</v>
      </c>
      <c r="HP262" s="52">
        <f t="shared" si="719"/>
        <v>7.9979905858635649E-4</v>
      </c>
      <c r="HR262" s="52">
        <f t="shared" si="717"/>
        <v>1.0449900116132661E-4</v>
      </c>
      <c r="HS262">
        <f t="shared" si="718"/>
        <v>1.5046262772551834E-3</v>
      </c>
    </row>
    <row r="263" spans="1:227" x14ac:dyDescent="0.2">
      <c r="A263" s="45">
        <v>225</v>
      </c>
      <c r="B263" s="35">
        <f t="shared" si="563"/>
        <v>2.5925925925925804E-2</v>
      </c>
      <c r="C263" s="28">
        <v>-1.89535796642303</v>
      </c>
      <c r="D263" s="95">
        <v>0</v>
      </c>
      <c r="E263" s="95">
        <v>999999</v>
      </c>
      <c r="F263" s="37">
        <f t="shared" si="551"/>
        <v>166666.5</v>
      </c>
      <c r="G263" s="38">
        <f t="shared" si="554"/>
        <v>0</v>
      </c>
      <c r="H263" s="102">
        <v>20</v>
      </c>
      <c r="I263" s="102">
        <v>2000</v>
      </c>
      <c r="J263" s="28">
        <v>-3.88469457626343</v>
      </c>
      <c r="K263" s="126">
        <f t="shared" si="555"/>
        <v>-3.8846945762634297E-2</v>
      </c>
      <c r="L263" s="30">
        <f t="shared" si="552"/>
        <v>-3.8846945762634297E-2</v>
      </c>
      <c r="M263" s="101">
        <f t="shared" si="553"/>
        <v>-1.89535796642303</v>
      </c>
      <c r="N263" s="103">
        <f t="shared" si="564"/>
        <v>9.9466830492019997E-4</v>
      </c>
      <c r="AD263" s="52">
        <f t="shared" ca="1" si="720"/>
        <v>0.95421563620155603</v>
      </c>
      <c r="AE263" s="52">
        <f t="shared" ca="1" si="720"/>
        <v>0.99999999999999989</v>
      </c>
      <c r="AF263" s="52">
        <f t="shared" ca="1" si="720"/>
        <v>0.9671010954396394</v>
      </c>
      <c r="AG263" s="52">
        <f t="shared" ca="1" si="559"/>
        <v>0.90630701154806537</v>
      </c>
      <c r="AH263" s="52">
        <f t="shared" ca="1" si="559"/>
        <v>0.84285402515122398</v>
      </c>
      <c r="AI263" s="52">
        <f t="shared" ca="1" si="559"/>
        <v>0.77382881295445261</v>
      </c>
      <c r="AJ263" s="52">
        <f t="shared" ca="1" si="559"/>
        <v>0.69275793432323318</v>
      </c>
      <c r="AK263" s="52">
        <f t="shared" ca="1" si="560"/>
        <v>0.60856849145027425</v>
      </c>
      <c r="AL263" s="52">
        <f t="shared" ca="1" si="560"/>
        <v>0.52910524934771241</v>
      </c>
      <c r="AM263" s="52">
        <f t="shared" ca="1" si="560"/>
        <v>0.45203497278533716</v>
      </c>
      <c r="AN263" s="52">
        <f t="shared" ca="1" si="560"/>
        <v>0.37924225791398886</v>
      </c>
      <c r="AO263" s="52">
        <f t="shared" ca="1" si="561"/>
        <v>0.30396508574836456</v>
      </c>
      <c r="AP263" s="52">
        <f t="shared" ca="1" si="561"/>
        <v>0.20972249504843199</v>
      </c>
      <c r="AQ263" s="52">
        <f t="shared" ca="1" si="561"/>
        <v>9.9693403112977058E-2</v>
      </c>
      <c r="AR263" s="52">
        <f t="shared" ca="1" si="561"/>
        <v>-2.7443914414987322E-2</v>
      </c>
      <c r="AS263" s="52">
        <f t="shared" ca="1" si="562"/>
        <v>-0.16905966471328066</v>
      </c>
      <c r="AT263" s="52">
        <f t="shared" ca="1" si="562"/>
        <v>-0.31475576700588898</v>
      </c>
      <c r="AU263" s="52">
        <f t="shared" ca="1" si="562"/>
        <v>-0.44547108409670672</v>
      </c>
      <c r="AV263" s="52">
        <f t="shared" ca="1" si="562"/>
        <v>-0.54565740339058744</v>
      </c>
      <c r="AW263" s="52">
        <f t="shared" ca="1" si="556"/>
        <v>-0.61321460544939277</v>
      </c>
      <c r="AX263" s="52">
        <f t="shared" ca="1" si="556"/>
        <v>-0.63294135926276263</v>
      </c>
      <c r="AY263" s="52">
        <f t="shared" ca="1" si="556"/>
        <v>-0.59792052515064475</v>
      </c>
      <c r="AZ263" s="52">
        <f t="shared" ca="1" si="556"/>
        <v>-0.49343672685190237</v>
      </c>
      <c r="BA263" s="52">
        <f t="shared" ca="1" si="557"/>
        <v>-0.32521919092963275</v>
      </c>
      <c r="BB263" s="52">
        <f t="shared" ca="1" si="557"/>
        <v>-0.11740071883414249</v>
      </c>
      <c r="BC263" s="52">
        <f t="shared" ca="1" si="557"/>
        <v>9.483191142643034E-2</v>
      </c>
      <c r="BD263" s="52">
        <f t="shared" ca="1" si="557"/>
        <v>0.27875112194240781</v>
      </c>
      <c r="BE263" s="52">
        <f t="shared" ca="1" si="558"/>
        <v>0.43203112534535437</v>
      </c>
      <c r="BF263" s="52">
        <f t="shared" ca="1" si="558"/>
        <v>0.55272904867936845</v>
      </c>
      <c r="BG263" s="52">
        <f t="shared" ca="1" si="558"/>
        <v>0.62995478444549313</v>
      </c>
      <c r="BH263" s="52">
        <f t="shared" ca="1" si="558"/>
        <v>0.67154821895316852</v>
      </c>
      <c r="BJ263" s="52">
        <f t="shared" si="566"/>
        <v>-1.942347288131715E-3</v>
      </c>
      <c r="BK263" s="52">
        <f t="shared" si="567"/>
        <v>2.3159364812196269E-3</v>
      </c>
      <c r="BL263" s="52">
        <f t="shared" si="568"/>
        <v>1.1579682406098135E-4</v>
      </c>
      <c r="BM263" s="52">
        <f t="shared" si="569"/>
        <v>1.1579682406098135E-4</v>
      </c>
      <c r="BN263" s="52">
        <f t="shared" si="570"/>
        <v>0</v>
      </c>
      <c r="BO263" s="52">
        <f t="shared" si="571"/>
        <v>0</v>
      </c>
      <c r="BP263" s="52">
        <f t="shared" si="572"/>
        <v>1.6142499119626054E-3</v>
      </c>
      <c r="BQ263" s="52">
        <f t="shared" si="573"/>
        <v>0.05</v>
      </c>
      <c r="BS263" s="52">
        <f t="shared" ca="1" si="574"/>
        <v>0.17745890279090218</v>
      </c>
      <c r="BT263" s="52">
        <f t="shared" ca="1" si="575"/>
        <v>0.2315936481219627</v>
      </c>
      <c r="BU263" s="52">
        <f t="shared" ca="1" si="576"/>
        <v>0.27163728173341489</v>
      </c>
      <c r="BV263" s="52">
        <f t="shared" ca="1" si="577"/>
        <v>0.30376097004139618</v>
      </c>
      <c r="BW263" s="52">
        <f t="shared" ca="1" si="578"/>
        <v>0.32690008011676613</v>
      </c>
      <c r="BX263" s="52">
        <f t="shared" ca="1" si="579"/>
        <v>0.34381855600663735</v>
      </c>
      <c r="BY263" s="52">
        <f t="shared" ca="1" si="580"/>
        <v>0.35564109061153665</v>
      </c>
      <c r="BZ263" s="52">
        <f t="shared" ca="1" si="581"/>
        <v>0.36473530311618124</v>
      </c>
      <c r="CA263" s="52">
        <f t="shared" ca="1" si="582"/>
        <v>0.3710677455810289</v>
      </c>
      <c r="CB263" s="52">
        <f t="shared" ca="1" si="583"/>
        <v>0.37421944187653644</v>
      </c>
      <c r="CC263" s="52">
        <f t="shared" ca="1" si="584"/>
        <v>0.37291647562937397</v>
      </c>
      <c r="CD263" s="52">
        <f t="shared" ca="1" si="585"/>
        <v>0.3659495121664218</v>
      </c>
      <c r="CE263" s="52">
        <f t="shared" ca="1" si="586"/>
        <v>0.35666761551833448</v>
      </c>
      <c r="CF263" s="52">
        <f t="shared" ca="1" si="587"/>
        <v>0.32750033135826306</v>
      </c>
      <c r="CG263" s="52">
        <f t="shared" ca="1" si="588"/>
        <v>0.27768372858483947</v>
      </c>
      <c r="CH263" s="52">
        <f t="shared" ca="1" si="589"/>
        <v>0.21771228536512824</v>
      </c>
      <c r="CI263" s="52">
        <f t="shared" ca="1" si="590"/>
        <v>0.15370289400039669</v>
      </c>
      <c r="CJ263" s="52">
        <f t="shared" ca="1" si="591"/>
        <v>9.097127889042661E-2</v>
      </c>
      <c r="CK263" s="52">
        <f t="shared" ca="1" si="592"/>
        <v>2.8119992554908851E-2</v>
      </c>
      <c r="CL263" s="52">
        <f t="shared" ca="1" si="593"/>
        <v>-3.1015999277212422E-2</v>
      </c>
      <c r="CM263" s="52">
        <f t="shared" ca="1" si="594"/>
        <v>-7.9234383955237367E-2</v>
      </c>
      <c r="CN263" s="52">
        <f t="shared" ca="1" si="595"/>
        <v>-0.11883440722651306</v>
      </c>
      <c r="CO263" s="52">
        <f t="shared" ca="1" si="596"/>
        <v>-0.14642929826532644</v>
      </c>
      <c r="CP263" s="52">
        <f t="shared" ca="1" si="597"/>
        <v>-0.16158488572334814</v>
      </c>
      <c r="CQ263" s="52">
        <f t="shared" ca="1" si="598"/>
        <v>-0.16559801645757213</v>
      </c>
      <c r="CR263" s="52">
        <f t="shared" ca="1" si="599"/>
        <v>-0.15950878935625723</v>
      </c>
      <c r="CS263" s="52">
        <f t="shared" ca="1" si="600"/>
        <v>-0.14514049403970283</v>
      </c>
      <c r="CT263" s="52">
        <f t="shared" ca="1" si="601"/>
        <v>-0.11876289605823984</v>
      </c>
      <c r="CU263" s="52">
        <f t="shared" ca="1" si="602"/>
        <v>-8.5410154679970471E-2</v>
      </c>
      <c r="CV263" s="52">
        <f t="shared" ca="1" si="603"/>
        <v>-4.1963621230435469E-2</v>
      </c>
      <c r="CW263" s="52">
        <f t="shared" ca="1" si="604"/>
        <v>9.498743310330399E-3</v>
      </c>
      <c r="CY263" s="51" t="str">
        <f t="shared" ca="1" si="605"/>
        <v>Slope</v>
      </c>
      <c r="CZ263" s="51" t="str">
        <f t="shared" ca="1" si="606"/>
        <v>Slope</v>
      </c>
      <c r="DA263" s="51" t="str">
        <f t="shared" ca="1" si="607"/>
        <v>Slope</v>
      </c>
      <c r="DB263" s="51" t="str">
        <f t="shared" ca="1" si="608"/>
        <v>Slope</v>
      </c>
      <c r="DC263" s="51" t="str">
        <f t="shared" ca="1" si="609"/>
        <v>Slope</v>
      </c>
      <c r="DD263" s="51" t="str">
        <f t="shared" ca="1" si="610"/>
        <v>Slope</v>
      </c>
      <c r="DE263" s="51" t="str">
        <f t="shared" ca="1" si="611"/>
        <v>Slope</v>
      </c>
      <c r="DF263" s="51" t="str">
        <f t="shared" ca="1" si="612"/>
        <v>Slope</v>
      </c>
      <c r="DG263" s="51" t="str">
        <f t="shared" ca="1" si="613"/>
        <v>Slope</v>
      </c>
      <c r="DH263" s="51" t="str">
        <f t="shared" ca="1" si="614"/>
        <v>Slope</v>
      </c>
      <c r="DI263" s="51" t="str">
        <f t="shared" ca="1" si="615"/>
        <v>Slope</v>
      </c>
      <c r="DJ263" s="51" t="str">
        <f t="shared" ca="1" si="616"/>
        <v>Slope</v>
      </c>
      <c r="DK263" s="51" t="str">
        <f t="shared" ca="1" si="617"/>
        <v>Slope</v>
      </c>
      <c r="DL263" s="51" t="str">
        <f t="shared" ca="1" si="618"/>
        <v>Slope</v>
      </c>
      <c r="DM263" s="51" t="str">
        <f t="shared" ca="1" si="619"/>
        <v>Slope</v>
      </c>
      <c r="DN263" s="51" t="str">
        <f t="shared" ca="1" si="620"/>
        <v>Slope</v>
      </c>
      <c r="DO263" s="51" t="str">
        <f t="shared" ca="1" si="621"/>
        <v>Slope</v>
      </c>
      <c r="DP263" s="51" t="str">
        <f t="shared" ca="1" si="622"/>
        <v>Slope</v>
      </c>
      <c r="DQ263" s="51" t="str">
        <f t="shared" ca="1" si="623"/>
        <v>Slope</v>
      </c>
      <c r="DR263" s="51" t="str">
        <f t="shared" ca="1" si="624"/>
        <v>Slope</v>
      </c>
      <c r="DS263" s="51" t="str">
        <f t="shared" ca="1" si="625"/>
        <v>Slope</v>
      </c>
      <c r="DT263" s="51" t="str">
        <f t="shared" ca="1" si="626"/>
        <v>Slope</v>
      </c>
      <c r="DU263" s="51" t="str">
        <f t="shared" ca="1" si="627"/>
        <v>Slope</v>
      </c>
      <c r="DV263" s="51" t="str">
        <f t="shared" ca="1" si="628"/>
        <v>Slope</v>
      </c>
      <c r="DW263" s="51" t="str">
        <f t="shared" ca="1" si="629"/>
        <v>Slope</v>
      </c>
      <c r="DX263" s="51" t="str">
        <f t="shared" ca="1" si="630"/>
        <v>Slope</v>
      </c>
      <c r="DY263" s="51" t="str">
        <f t="shared" ca="1" si="631"/>
        <v>Slope</v>
      </c>
      <c r="DZ263" s="51" t="str">
        <f t="shared" ca="1" si="632"/>
        <v>Slope</v>
      </c>
      <c r="EA263" s="51" t="str">
        <f t="shared" ca="1" si="633"/>
        <v>Slope</v>
      </c>
      <c r="EB263" s="51" t="str">
        <f t="shared" ca="1" si="634"/>
        <v>Slope</v>
      </c>
      <c r="EC263" s="51" t="str">
        <f t="shared" ca="1" si="635"/>
        <v>Slope</v>
      </c>
      <c r="EE263" s="52">
        <f t="shared" ca="1" si="636"/>
        <v>0.82265689403315878</v>
      </c>
      <c r="EF263" s="52">
        <f t="shared" ca="1" si="637"/>
        <v>0.76852214870209834</v>
      </c>
      <c r="EG263" s="52">
        <f t="shared" ca="1" si="638"/>
        <v>0.72847851509064609</v>
      </c>
      <c r="EH263" s="52">
        <f t="shared" ca="1" si="639"/>
        <v>0.6963548267826648</v>
      </c>
      <c r="EI263" s="52">
        <f t="shared" ca="1" si="640"/>
        <v>0.67321571670729485</v>
      </c>
      <c r="EJ263" s="52">
        <f t="shared" ca="1" si="641"/>
        <v>0.65629724081742369</v>
      </c>
      <c r="EK263" s="52">
        <f t="shared" ca="1" si="642"/>
        <v>0.64447470621252434</v>
      </c>
      <c r="EL263" s="52">
        <f t="shared" ca="1" si="643"/>
        <v>0.63538049370787975</v>
      </c>
      <c r="EM263" s="52">
        <f t="shared" ca="1" si="644"/>
        <v>0.62904805124303209</v>
      </c>
      <c r="EN263" s="52">
        <f t="shared" ca="1" si="645"/>
        <v>0.62589635494752449</v>
      </c>
      <c r="EO263" s="52">
        <f t="shared" ca="1" si="646"/>
        <v>0.62719932119468702</v>
      </c>
      <c r="EP263" s="52">
        <f t="shared" ca="1" si="647"/>
        <v>0.63416628465763925</v>
      </c>
      <c r="EQ263" s="52">
        <f t="shared" ca="1" si="648"/>
        <v>0.64344818130572645</v>
      </c>
      <c r="ER263" s="52">
        <f t="shared" ca="1" si="649"/>
        <v>0.67261546546579787</v>
      </c>
      <c r="ES263" s="52">
        <f t="shared" ca="1" si="650"/>
        <v>0.72243206823922157</v>
      </c>
      <c r="ET263" s="52">
        <f t="shared" ca="1" si="651"/>
        <v>0.78240351145893272</v>
      </c>
      <c r="EU263" s="52">
        <f t="shared" ca="1" si="652"/>
        <v>0.84641290282366433</v>
      </c>
      <c r="EV263" s="52">
        <f t="shared" ca="1" si="653"/>
        <v>0.90914451793363438</v>
      </c>
      <c r="EW263" s="52">
        <f t="shared" ca="1" si="654"/>
        <v>0.97199580426915211</v>
      </c>
      <c r="EX263" s="52">
        <f t="shared" ca="1" si="655"/>
        <v>0.96886820389872663</v>
      </c>
      <c r="EY263" s="52">
        <f t="shared" ca="1" si="656"/>
        <v>0.92064981922070166</v>
      </c>
      <c r="EZ263" s="52">
        <f t="shared" ca="1" si="657"/>
        <v>0.8810497959494259</v>
      </c>
      <c r="FA263" s="52">
        <f t="shared" ca="1" si="658"/>
        <v>0.8534549049106126</v>
      </c>
      <c r="FB263" s="52">
        <f t="shared" ca="1" si="659"/>
        <v>0.8382993174525909</v>
      </c>
      <c r="FC263" s="52">
        <f t="shared" ca="1" si="660"/>
        <v>0.83428618671836685</v>
      </c>
      <c r="FD263" s="52">
        <f t="shared" ca="1" si="661"/>
        <v>0.84037541381968173</v>
      </c>
      <c r="FE263" s="52">
        <f t="shared" ca="1" si="662"/>
        <v>0.85474370913623621</v>
      </c>
      <c r="FF263" s="52">
        <f t="shared" ca="1" si="663"/>
        <v>0.8811213071176992</v>
      </c>
      <c r="FG263" s="52">
        <f t="shared" ca="1" si="664"/>
        <v>0.91447404849596858</v>
      </c>
      <c r="FH263" s="52">
        <f t="shared" ca="1" si="665"/>
        <v>0.95792058194550356</v>
      </c>
      <c r="FI263" s="52">
        <f t="shared" ca="1" si="666"/>
        <v>0.99061705351373053</v>
      </c>
      <c r="FK263" s="52">
        <f t="shared" ca="1" si="667"/>
        <v>0.99061705351373053</v>
      </c>
      <c r="FL263" s="59">
        <f t="shared" ca="1" si="668"/>
        <v>30</v>
      </c>
      <c r="FM263" s="59" t="str">
        <f t="shared" ca="1" si="669"/>
        <v>Slope</v>
      </c>
      <c r="FN263" s="52">
        <f t="shared" ca="1" si="670"/>
        <v>3.3333333333333326E-2</v>
      </c>
      <c r="FP263" s="52">
        <f t="shared" ca="1" si="671"/>
        <v>0.60755229801105282</v>
      </c>
      <c r="FQ263" s="52">
        <f t="shared" ca="1" si="672"/>
        <v>0.58950738290069937</v>
      </c>
      <c r="FR263" s="52">
        <f t="shared" ca="1" si="673"/>
        <v>0.56504839391910422</v>
      </c>
      <c r="FS263" s="52">
        <f t="shared" ca="1" si="674"/>
        <v>0.54322938670533272</v>
      </c>
      <c r="FT263" s="52">
        <f t="shared" ca="1" si="675"/>
        <v>0.52440523890243163</v>
      </c>
      <c r="FU263" s="52">
        <f t="shared" ca="1" si="676"/>
        <v>0.50765463582803005</v>
      </c>
      <c r="FV263" s="52">
        <f t="shared" ca="1" si="677"/>
        <v>0.49260267984861922</v>
      </c>
      <c r="FW263" s="52">
        <f t="shared" ca="1" si="678"/>
        <v>0.47846016456929324</v>
      </c>
      <c r="FX263" s="52">
        <f t="shared" ca="1" si="679"/>
        <v>0.46523823930323288</v>
      </c>
      <c r="FY263" s="52">
        <f t="shared" ca="1" si="680"/>
        <v>0.45307656276028596</v>
      </c>
      <c r="FZ263" s="52">
        <f t="shared" ca="1" si="681"/>
        <v>0.44239977373156231</v>
      </c>
      <c r="GA263" s="52">
        <f t="shared" ca="1" si="682"/>
        <v>0.43361098377476864</v>
      </c>
      <c r="GB263" s="52">
        <f t="shared" ca="1" si="683"/>
        <v>0.42559383821301988</v>
      </c>
      <c r="GC263" s="52">
        <f t="shared" ca="1" si="684"/>
        <v>0.42420515515526591</v>
      </c>
      <c r="GD263" s="52">
        <f t="shared" ca="1" si="685"/>
        <v>0.4296995783019627</v>
      </c>
      <c r="GE263" s="52">
        <f t="shared" ca="1" si="686"/>
        <v>0.43857894826408866</v>
      </c>
      <c r="GF263" s="52">
        <f t="shared" ca="1" si="687"/>
        <v>0.44880430094122137</v>
      </c>
      <c r="GG263" s="52">
        <f t="shared" ca="1" si="688"/>
        <v>0.45860372820010031</v>
      </c>
      <c r="GH263" s="52">
        <f t="shared" ca="1" si="689"/>
        <v>0.46844304586749513</v>
      </c>
      <c r="GI263" s="52">
        <f t="shared" ca="1" si="690"/>
        <v>0.45628940129957551</v>
      </c>
      <c r="GJ263" s="52">
        <f t="shared" ca="1" si="691"/>
        <v>0.42910549529578945</v>
      </c>
      <c r="GK263" s="52">
        <f t="shared" ca="1" si="692"/>
        <v>0.40479437642758637</v>
      </c>
      <c r="GL263" s="52">
        <f t="shared" ca="1" si="693"/>
        <v>0.38448496830353751</v>
      </c>
      <c r="GM263" s="52">
        <f t="shared" ca="1" si="694"/>
        <v>0.36832199470641919</v>
      </c>
      <c r="GN263" s="52">
        <f t="shared" ca="1" si="695"/>
        <v>0.35587317335056667</v>
      </c>
      <c r="GO263" s="52">
        <f t="shared" ca="1" si="696"/>
        <v>0.34679180460656056</v>
      </c>
      <c r="GP263" s="52">
        <f t="shared" ca="1" si="697"/>
        <v>0.34047012526763426</v>
      </c>
      <c r="GQ263" s="52">
        <f t="shared" ca="1" si="698"/>
        <v>0.33815154681701082</v>
      </c>
      <c r="GR263" s="52">
        <f t="shared" ca="1" si="699"/>
        <v>0.33815801616532282</v>
      </c>
      <c r="GS263" s="52">
        <f t="shared" ca="1" si="700"/>
        <v>0.34152908287072337</v>
      </c>
      <c r="GT263" s="52">
        <f t="shared" ca="1" si="701"/>
        <v>0.34131679561568795</v>
      </c>
      <c r="GV263" s="52">
        <f t="shared" ca="1" si="702"/>
        <v>0.60755229801105282</v>
      </c>
      <c r="GW263" s="59">
        <f t="shared" ca="1" si="703"/>
        <v>0</v>
      </c>
      <c r="GX263" s="52">
        <f t="shared" ca="1" si="704"/>
        <v>0.82265689403315878</v>
      </c>
      <c r="GY263" s="52" t="str">
        <f t="shared" ca="1" si="705"/>
        <v>Slope</v>
      </c>
      <c r="GZ263" s="52">
        <f t="shared" ca="1" si="706"/>
        <v>1</v>
      </c>
      <c r="HB263" s="58">
        <f t="shared" si="707"/>
        <v>3.8846945762634297E-2</v>
      </c>
      <c r="HC263" s="58"/>
      <c r="HE263" s="52">
        <f t="shared" si="708"/>
        <v>0.8077076184749602</v>
      </c>
      <c r="HF263" s="52">
        <f t="shared" si="709"/>
        <v>0</v>
      </c>
      <c r="HH263" s="52">
        <f t="shared" ca="1" si="710"/>
        <v>0.82265689403315878</v>
      </c>
      <c r="HI263" s="52" t="str">
        <f t="shared" ca="1" si="711"/>
        <v>Slope</v>
      </c>
      <c r="HJ263" s="59">
        <f t="shared" ca="1" si="712"/>
        <v>2</v>
      </c>
      <c r="HK263" s="52">
        <f t="shared" ca="1" si="713"/>
        <v>1</v>
      </c>
      <c r="HL263" s="52">
        <f t="shared" si="714"/>
        <v>0</v>
      </c>
      <c r="HM263" s="52">
        <f t="shared" si="715"/>
        <v>20</v>
      </c>
      <c r="HN263" s="52">
        <f t="shared" si="716"/>
        <v>-20</v>
      </c>
      <c r="HP263" s="52">
        <f t="shared" si="719"/>
        <v>9.9466830492019997E-4</v>
      </c>
      <c r="HR263" s="52">
        <f t="shared" si="717"/>
        <v>1.0455713911137474E-4</v>
      </c>
      <c r="HS263">
        <f t="shared" si="718"/>
        <v>1.6142499119626054E-3</v>
      </c>
    </row>
    <row r="264" spans="1:227" x14ac:dyDescent="0.2">
      <c r="A264" s="45">
        <v>226</v>
      </c>
      <c r="B264" s="35">
        <f t="shared" si="563"/>
        <v>2.6041666666666543E-2</v>
      </c>
      <c r="C264" s="28">
        <v>-3.88469457626343</v>
      </c>
      <c r="D264" s="95">
        <v>0</v>
      </c>
      <c r="E264" s="95">
        <v>999999</v>
      </c>
      <c r="F264" s="37">
        <f t="shared" si="551"/>
        <v>166666.5</v>
      </c>
      <c r="G264" s="38">
        <f t="shared" si="554"/>
        <v>0</v>
      </c>
      <c r="H264" s="102">
        <v>20</v>
      </c>
      <c r="I264" s="102">
        <v>2000</v>
      </c>
      <c r="J264" s="28">
        <v>-4.8761951923370397</v>
      </c>
      <c r="K264" s="126">
        <f t="shared" si="555"/>
        <v>-4.8761951923370399E-2</v>
      </c>
      <c r="L264" s="30">
        <f t="shared" si="552"/>
        <v>-4.8761951923370399E-2</v>
      </c>
      <c r="M264" s="101">
        <f t="shared" si="553"/>
        <v>-3.88469457626343</v>
      </c>
      <c r="N264" s="103">
        <f t="shared" si="564"/>
        <v>4.9575030803680471E-4</v>
      </c>
      <c r="AD264" s="52">
        <f t="shared" ca="1" si="720"/>
        <v>0.96710109543963929</v>
      </c>
      <c r="AE264" s="52">
        <f t="shared" ca="1" si="720"/>
        <v>1.0000000000000002</v>
      </c>
      <c r="AF264" s="52">
        <f t="shared" ca="1" si="720"/>
        <v>0.97243735636936746</v>
      </c>
      <c r="AG264" s="52">
        <f t="shared" ca="1" si="559"/>
        <v>0.92250614848072898</v>
      </c>
      <c r="AH264" s="52">
        <f t="shared" ca="1" si="559"/>
        <v>0.86465533576401021</v>
      </c>
      <c r="AI264" s="52">
        <f t="shared" ca="1" si="559"/>
        <v>0.79444112457535709</v>
      </c>
      <c r="AJ264" s="52">
        <f t="shared" ca="1" si="559"/>
        <v>0.71683418287589962</v>
      </c>
      <c r="AK264" s="52">
        <f t="shared" ca="1" si="560"/>
        <v>0.63452764272900997</v>
      </c>
      <c r="AL264" s="52">
        <f t="shared" ca="1" si="560"/>
        <v>0.54852886049240313</v>
      </c>
      <c r="AM264" s="52">
        <f t="shared" ca="1" si="560"/>
        <v>0.4634323468810676</v>
      </c>
      <c r="AN264" s="52">
        <f t="shared" ca="1" si="560"/>
        <v>0.38031024926183643</v>
      </c>
      <c r="AO264" s="52">
        <f t="shared" ca="1" si="561"/>
        <v>0.28585446672198089</v>
      </c>
      <c r="AP264" s="52">
        <f t="shared" ca="1" si="561"/>
        <v>0.17165592916516823</v>
      </c>
      <c r="AQ264" s="52">
        <f t="shared" ca="1" si="561"/>
        <v>3.6418776707037491E-2</v>
      </c>
      <c r="AR264" s="52">
        <f t="shared" ca="1" si="561"/>
        <v>-0.11096808142168371</v>
      </c>
      <c r="AS264" s="52">
        <f t="shared" ca="1" si="562"/>
        <v>-0.25462864326198509</v>
      </c>
      <c r="AT264" s="52">
        <f t="shared" ca="1" si="562"/>
        <v>-0.3829974484250504</v>
      </c>
      <c r="AU264" s="52">
        <f t="shared" ca="1" si="562"/>
        <v>-0.49534972648599723</v>
      </c>
      <c r="AV264" s="52">
        <f t="shared" ca="1" si="562"/>
        <v>-0.57934017192210319</v>
      </c>
      <c r="AW264" s="52">
        <f t="shared" ca="1" si="556"/>
        <v>-0.62391615089835084</v>
      </c>
      <c r="AX264" s="52">
        <f t="shared" ca="1" si="556"/>
        <v>-0.62367669061197184</v>
      </c>
      <c r="AY264" s="52">
        <f t="shared" ca="1" si="556"/>
        <v>-0.56221098437453143</v>
      </c>
      <c r="AZ264" s="52">
        <f t="shared" ca="1" si="556"/>
        <v>-0.43471096404425819</v>
      </c>
      <c r="BA264" s="52">
        <f t="shared" ca="1" si="557"/>
        <v>-0.25529750750462182</v>
      </c>
      <c r="BB264" s="52">
        <f t="shared" ca="1" si="557"/>
        <v>-5.1710074681271374E-2</v>
      </c>
      <c r="BC264" s="52">
        <f t="shared" ca="1" si="557"/>
        <v>0.1431767409461267</v>
      </c>
      <c r="BD264" s="52">
        <f t="shared" ca="1" si="557"/>
        <v>0.32029730769108289</v>
      </c>
      <c r="BE264" s="52">
        <f t="shared" ca="1" si="558"/>
        <v>0.47574972070237781</v>
      </c>
      <c r="BF264" s="52">
        <f t="shared" ca="1" si="558"/>
        <v>0.59323124407712635</v>
      </c>
      <c r="BG264" s="52">
        <f t="shared" ca="1" si="558"/>
        <v>0.67015845384281159</v>
      </c>
      <c r="BH264" s="52">
        <f t="shared" ca="1" si="558"/>
        <v>0.71217861073338917</v>
      </c>
      <c r="BJ264" s="52">
        <f t="shared" si="566"/>
        <v>-2.4380975961685197E-3</v>
      </c>
      <c r="BK264" s="52">
        <f t="shared" si="567"/>
        <v>2.716372817334149E-3</v>
      </c>
      <c r="BL264" s="52">
        <f t="shared" si="568"/>
        <v>1.3581864086670745E-4</v>
      </c>
      <c r="BM264" s="52">
        <f t="shared" si="569"/>
        <v>1.3581864086670745E-4</v>
      </c>
      <c r="BN264" s="52">
        <f t="shared" si="570"/>
        <v>0</v>
      </c>
      <c r="BO264" s="52">
        <f t="shared" si="571"/>
        <v>0</v>
      </c>
      <c r="BP264" s="52">
        <f t="shared" si="572"/>
        <v>1.7235689708186112E-3</v>
      </c>
      <c r="BQ264" s="52">
        <f t="shared" si="573"/>
        <v>0.05</v>
      </c>
      <c r="BS264" s="52">
        <f t="shared" ca="1" si="574"/>
        <v>0.2315936481219627</v>
      </c>
      <c r="BT264" s="52">
        <f t="shared" ca="1" si="575"/>
        <v>0.27163728173341489</v>
      </c>
      <c r="BU264" s="52">
        <f t="shared" ca="1" si="576"/>
        <v>0.30376097004139618</v>
      </c>
      <c r="BV264" s="52">
        <f t="shared" ca="1" si="577"/>
        <v>0.32690008011676613</v>
      </c>
      <c r="BW264" s="52">
        <f t="shared" ca="1" si="578"/>
        <v>0.34381855600663735</v>
      </c>
      <c r="BX264" s="52">
        <f t="shared" ca="1" si="579"/>
        <v>0.35564109061153665</v>
      </c>
      <c r="BY264" s="52">
        <f t="shared" ca="1" si="580"/>
        <v>0.36473530311618124</v>
      </c>
      <c r="BZ264" s="52">
        <f t="shared" ca="1" si="581"/>
        <v>0.3710677455810289</v>
      </c>
      <c r="CA264" s="52">
        <f t="shared" ca="1" si="582"/>
        <v>0.37421944187653644</v>
      </c>
      <c r="CB264" s="52">
        <f t="shared" ca="1" si="583"/>
        <v>0.37291647562937397</v>
      </c>
      <c r="CC264" s="52">
        <f t="shared" ca="1" si="584"/>
        <v>0.3659495121664218</v>
      </c>
      <c r="CD264" s="52">
        <f t="shared" ca="1" si="585"/>
        <v>0.35666761551833448</v>
      </c>
      <c r="CE264" s="52">
        <f t="shared" ca="1" si="586"/>
        <v>0.32750033135826306</v>
      </c>
      <c r="CF264" s="52">
        <f t="shared" ca="1" si="587"/>
        <v>0.27768372858483947</v>
      </c>
      <c r="CG264" s="52">
        <f t="shared" ca="1" si="588"/>
        <v>0.21771228536512824</v>
      </c>
      <c r="CH264" s="52">
        <f t="shared" ca="1" si="589"/>
        <v>0.15370289400039669</v>
      </c>
      <c r="CI264" s="52">
        <f t="shared" ca="1" si="590"/>
        <v>9.097127889042661E-2</v>
      </c>
      <c r="CJ264" s="52">
        <f t="shared" ca="1" si="591"/>
        <v>2.8119992554908851E-2</v>
      </c>
      <c r="CK264" s="52">
        <f t="shared" ca="1" si="592"/>
        <v>-3.1015999277212422E-2</v>
      </c>
      <c r="CL264" s="52">
        <f t="shared" ca="1" si="593"/>
        <v>-7.9234383955237367E-2</v>
      </c>
      <c r="CM264" s="52">
        <f t="shared" ca="1" si="594"/>
        <v>-0.11883440722651306</v>
      </c>
      <c r="CN264" s="52">
        <f t="shared" ca="1" si="595"/>
        <v>-0.14642929826532644</v>
      </c>
      <c r="CO264" s="52">
        <f t="shared" ca="1" si="596"/>
        <v>-0.16158488572334814</v>
      </c>
      <c r="CP264" s="52">
        <f t="shared" ca="1" si="597"/>
        <v>-0.16559801645757213</v>
      </c>
      <c r="CQ264" s="52">
        <f t="shared" ca="1" si="598"/>
        <v>-0.15950878935625723</v>
      </c>
      <c r="CR264" s="52">
        <f t="shared" ca="1" si="599"/>
        <v>-0.14514049403970283</v>
      </c>
      <c r="CS264" s="52">
        <f t="shared" ca="1" si="600"/>
        <v>-0.11876289605823984</v>
      </c>
      <c r="CT264" s="52">
        <f t="shared" ca="1" si="601"/>
        <v>-8.5410154679970471E-2</v>
      </c>
      <c r="CU264" s="52">
        <f t="shared" ca="1" si="602"/>
        <v>-4.1963621230435469E-2</v>
      </c>
      <c r="CV264" s="52">
        <f t="shared" ca="1" si="603"/>
        <v>9.498743310330399E-3</v>
      </c>
      <c r="CW264" s="52">
        <f t="shared" ca="1" si="604"/>
        <v>6.8130252439708966E-2</v>
      </c>
      <c r="CY264" s="51" t="str">
        <f t="shared" ca="1" si="605"/>
        <v>Slope</v>
      </c>
      <c r="CZ264" s="51" t="str">
        <f t="shared" ca="1" si="606"/>
        <v>Slope</v>
      </c>
      <c r="DA264" s="51" t="str">
        <f t="shared" ca="1" si="607"/>
        <v>Slope</v>
      </c>
      <c r="DB264" s="51" t="str">
        <f t="shared" ca="1" si="608"/>
        <v>Slope</v>
      </c>
      <c r="DC264" s="51" t="str">
        <f t="shared" ca="1" si="609"/>
        <v>Slope</v>
      </c>
      <c r="DD264" s="51" t="str">
        <f t="shared" ca="1" si="610"/>
        <v>Slope</v>
      </c>
      <c r="DE264" s="51" t="str">
        <f t="shared" ca="1" si="611"/>
        <v>Slope</v>
      </c>
      <c r="DF264" s="51" t="str">
        <f t="shared" ca="1" si="612"/>
        <v>Slope</v>
      </c>
      <c r="DG264" s="51" t="str">
        <f t="shared" ca="1" si="613"/>
        <v>Slope</v>
      </c>
      <c r="DH264" s="51" t="str">
        <f t="shared" ca="1" si="614"/>
        <v>Slope</v>
      </c>
      <c r="DI264" s="51" t="str">
        <f t="shared" ca="1" si="615"/>
        <v>Slope</v>
      </c>
      <c r="DJ264" s="51" t="str">
        <f t="shared" ca="1" si="616"/>
        <v>Slope</v>
      </c>
      <c r="DK264" s="51" t="str">
        <f t="shared" ca="1" si="617"/>
        <v>Slope</v>
      </c>
      <c r="DL264" s="51" t="str">
        <f t="shared" ca="1" si="618"/>
        <v>Slope</v>
      </c>
      <c r="DM264" s="51" t="str">
        <f t="shared" ca="1" si="619"/>
        <v>Slope</v>
      </c>
      <c r="DN264" s="51" t="str">
        <f t="shared" ca="1" si="620"/>
        <v>Slope</v>
      </c>
      <c r="DO264" s="51" t="str">
        <f t="shared" ca="1" si="621"/>
        <v>Slope</v>
      </c>
      <c r="DP264" s="51" t="str">
        <f t="shared" ca="1" si="622"/>
        <v>Slope</v>
      </c>
      <c r="DQ264" s="51" t="str">
        <f t="shared" ca="1" si="623"/>
        <v>Slope</v>
      </c>
      <c r="DR264" s="51" t="str">
        <f t="shared" ca="1" si="624"/>
        <v>Slope</v>
      </c>
      <c r="DS264" s="51" t="str">
        <f t="shared" ca="1" si="625"/>
        <v>Slope</v>
      </c>
      <c r="DT264" s="51" t="str">
        <f t="shared" ca="1" si="626"/>
        <v>Slope</v>
      </c>
      <c r="DU264" s="51" t="str">
        <f t="shared" ca="1" si="627"/>
        <v>Slope</v>
      </c>
      <c r="DV264" s="51" t="str">
        <f t="shared" ca="1" si="628"/>
        <v>Slope</v>
      </c>
      <c r="DW264" s="51" t="str">
        <f t="shared" ca="1" si="629"/>
        <v>Slope</v>
      </c>
      <c r="DX264" s="51" t="str">
        <f t="shared" ca="1" si="630"/>
        <v>Slope</v>
      </c>
      <c r="DY264" s="51" t="str">
        <f t="shared" ca="1" si="631"/>
        <v>Slope</v>
      </c>
      <c r="DZ264" s="51" t="str">
        <f t="shared" ca="1" si="632"/>
        <v>Slope</v>
      </c>
      <c r="EA264" s="51" t="str">
        <f t="shared" ca="1" si="633"/>
        <v>Slope</v>
      </c>
      <c r="EB264" s="51" t="str">
        <f t="shared" ca="1" si="634"/>
        <v>Slope</v>
      </c>
      <c r="EC264" s="51" t="str">
        <f t="shared" ca="1" si="635"/>
        <v>Slope</v>
      </c>
      <c r="EE264" s="52">
        <f t="shared" ca="1" si="636"/>
        <v>0.76854217051890394</v>
      </c>
      <c r="EF264" s="52">
        <f t="shared" ca="1" si="637"/>
        <v>0.72849853690745181</v>
      </c>
      <c r="EG264" s="52">
        <f t="shared" ca="1" si="638"/>
        <v>0.69637484859947052</v>
      </c>
      <c r="EH264" s="52">
        <f t="shared" ca="1" si="639"/>
        <v>0.67323573852410057</v>
      </c>
      <c r="EI264" s="52">
        <f t="shared" ca="1" si="640"/>
        <v>0.65631726263422929</v>
      </c>
      <c r="EJ264" s="52">
        <f t="shared" ca="1" si="641"/>
        <v>0.64449472802933006</v>
      </c>
      <c r="EK264" s="52">
        <f t="shared" ca="1" si="642"/>
        <v>0.63540051552468546</v>
      </c>
      <c r="EL264" s="52">
        <f t="shared" ca="1" si="643"/>
        <v>0.62906807305983781</v>
      </c>
      <c r="EM264" s="52">
        <f t="shared" ca="1" si="644"/>
        <v>0.62591637676433032</v>
      </c>
      <c r="EN264" s="52">
        <f t="shared" ca="1" si="645"/>
        <v>0.62721934301149274</v>
      </c>
      <c r="EO264" s="52">
        <f t="shared" ca="1" si="646"/>
        <v>0.63418630647444485</v>
      </c>
      <c r="EP264" s="52">
        <f t="shared" ca="1" si="647"/>
        <v>0.64346820312253228</v>
      </c>
      <c r="EQ264" s="52">
        <f t="shared" ca="1" si="648"/>
        <v>0.67263548728260369</v>
      </c>
      <c r="ER264" s="52">
        <f t="shared" ca="1" si="649"/>
        <v>0.72245209005602717</v>
      </c>
      <c r="ES264" s="52">
        <f t="shared" ca="1" si="650"/>
        <v>0.78242353327573844</v>
      </c>
      <c r="ET264" s="52">
        <f t="shared" ca="1" si="651"/>
        <v>0.84643292464047004</v>
      </c>
      <c r="EU264" s="52">
        <f t="shared" ca="1" si="652"/>
        <v>0.90916453975044009</v>
      </c>
      <c r="EV264" s="52">
        <f t="shared" ca="1" si="653"/>
        <v>0.97201582608595782</v>
      </c>
      <c r="EW264" s="52">
        <f t="shared" ca="1" si="654"/>
        <v>0.96884818208192092</v>
      </c>
      <c r="EX264" s="52">
        <f t="shared" ca="1" si="655"/>
        <v>0.92062979740389594</v>
      </c>
      <c r="EY264" s="52">
        <f t="shared" ca="1" si="656"/>
        <v>0.88102977413262029</v>
      </c>
      <c r="EZ264" s="52">
        <f t="shared" ca="1" si="657"/>
        <v>0.85343488309380688</v>
      </c>
      <c r="FA264" s="52">
        <f t="shared" ca="1" si="658"/>
        <v>0.83827929563578518</v>
      </c>
      <c r="FB264" s="52">
        <f t="shared" ca="1" si="659"/>
        <v>0.83426616490156114</v>
      </c>
      <c r="FC264" s="52">
        <f t="shared" ca="1" si="660"/>
        <v>0.84035539200287612</v>
      </c>
      <c r="FD264" s="52">
        <f t="shared" ca="1" si="661"/>
        <v>0.85472368731943049</v>
      </c>
      <c r="FE264" s="52">
        <f t="shared" ca="1" si="662"/>
        <v>0.88110128530089349</v>
      </c>
      <c r="FF264" s="52">
        <f t="shared" ca="1" si="663"/>
        <v>0.91445402667916287</v>
      </c>
      <c r="FG264" s="52">
        <f t="shared" ca="1" si="664"/>
        <v>0.95790056012869784</v>
      </c>
      <c r="FH264" s="52">
        <f t="shared" ca="1" si="665"/>
        <v>0.99063707533053635</v>
      </c>
      <c r="FI264" s="52">
        <f t="shared" ca="1" si="666"/>
        <v>0.93200556620115771</v>
      </c>
      <c r="FK264" s="52">
        <f t="shared" ca="1" si="667"/>
        <v>0.99063707533053635</v>
      </c>
      <c r="FL264" s="59">
        <f t="shared" ca="1" si="668"/>
        <v>29</v>
      </c>
      <c r="FM264" s="59" t="str">
        <f t="shared" ca="1" si="669"/>
        <v>Slope</v>
      </c>
      <c r="FN264" s="52">
        <f t="shared" ca="1" si="670"/>
        <v>6.6666666666666652E-2</v>
      </c>
      <c r="FP264" s="52">
        <f t="shared" ca="1" si="671"/>
        <v>0.58951405683963465</v>
      </c>
      <c r="FQ264" s="52">
        <f t="shared" ca="1" si="672"/>
        <v>0.57616617896915057</v>
      </c>
      <c r="FR264" s="52">
        <f t="shared" ca="1" si="673"/>
        <v>0.55434717175537895</v>
      </c>
      <c r="FS264" s="52">
        <f t="shared" ca="1" si="674"/>
        <v>0.53552302395247797</v>
      </c>
      <c r="FT264" s="52">
        <f t="shared" ca="1" si="675"/>
        <v>0.5187724208780764</v>
      </c>
      <c r="FU264" s="52">
        <f t="shared" ca="1" si="676"/>
        <v>0.50372046489866551</v>
      </c>
      <c r="FV264" s="52">
        <f t="shared" ca="1" si="677"/>
        <v>0.48957794961933959</v>
      </c>
      <c r="FW264" s="52">
        <f t="shared" ca="1" si="678"/>
        <v>0.47635602435327928</v>
      </c>
      <c r="FX264" s="52">
        <f t="shared" ca="1" si="679"/>
        <v>0.46419434781033231</v>
      </c>
      <c r="FY264" s="52">
        <f t="shared" ca="1" si="680"/>
        <v>0.45351755878160871</v>
      </c>
      <c r="FZ264" s="52">
        <f t="shared" ca="1" si="681"/>
        <v>0.44472876882481494</v>
      </c>
      <c r="GA264" s="52">
        <f t="shared" ca="1" si="682"/>
        <v>0.43671162326306634</v>
      </c>
      <c r="GB264" s="52">
        <f t="shared" ca="1" si="683"/>
        <v>0.43532294020531231</v>
      </c>
      <c r="GC264" s="52">
        <f t="shared" ca="1" si="684"/>
        <v>0.44081736335200905</v>
      </c>
      <c r="GD264" s="52">
        <f t="shared" ca="1" si="685"/>
        <v>0.44969673331413501</v>
      </c>
      <c r="GE264" s="52">
        <f t="shared" ca="1" si="686"/>
        <v>0.45992208599126777</v>
      </c>
      <c r="GF264" s="52">
        <f t="shared" ca="1" si="687"/>
        <v>0.46972151325014666</v>
      </c>
      <c r="GG264" s="52">
        <f t="shared" ca="1" si="688"/>
        <v>0.47956083091754148</v>
      </c>
      <c r="GH264" s="52">
        <f t="shared" ca="1" si="689"/>
        <v>0.46739383847175137</v>
      </c>
      <c r="GI264" s="52">
        <f t="shared" ca="1" si="690"/>
        <v>0.44020993246796525</v>
      </c>
      <c r="GJ264" s="52">
        <f t="shared" ca="1" si="691"/>
        <v>0.41589881359976233</v>
      </c>
      <c r="GK264" s="52">
        <f t="shared" ca="1" si="692"/>
        <v>0.39558940547571336</v>
      </c>
      <c r="GL264" s="52">
        <f t="shared" ca="1" si="693"/>
        <v>0.37942643187859504</v>
      </c>
      <c r="GM264" s="52">
        <f t="shared" ca="1" si="694"/>
        <v>0.36697761052274258</v>
      </c>
      <c r="GN264" s="52">
        <f t="shared" ca="1" si="695"/>
        <v>0.35789624177873647</v>
      </c>
      <c r="GO264" s="52">
        <f t="shared" ca="1" si="696"/>
        <v>0.35157456243981011</v>
      </c>
      <c r="GP264" s="52">
        <f t="shared" ca="1" si="697"/>
        <v>0.34925598398918667</v>
      </c>
      <c r="GQ264" s="52">
        <f t="shared" ca="1" si="698"/>
        <v>0.34926245333749872</v>
      </c>
      <c r="GR264" s="52">
        <f t="shared" ca="1" si="699"/>
        <v>0.35263352004289927</v>
      </c>
      <c r="GS264" s="52">
        <f t="shared" ca="1" si="700"/>
        <v>0.3524345806657343</v>
      </c>
      <c r="GT264" s="52">
        <f t="shared" ca="1" si="701"/>
        <v>0.32177963317816366</v>
      </c>
      <c r="GV264" s="52">
        <f t="shared" ca="1" si="702"/>
        <v>0.58951405683963465</v>
      </c>
      <c r="GW264" s="59">
        <f t="shared" ca="1" si="703"/>
        <v>0</v>
      </c>
      <c r="GX264" s="52">
        <f t="shared" ca="1" si="704"/>
        <v>0.76854217051890394</v>
      </c>
      <c r="GY264" s="52" t="str">
        <f t="shared" ca="1" si="705"/>
        <v>Slope</v>
      </c>
      <c r="GZ264" s="52">
        <f t="shared" ca="1" si="706"/>
        <v>1</v>
      </c>
      <c r="HB264" s="58">
        <f t="shared" si="707"/>
        <v>4.8761951923370399E-2</v>
      </c>
      <c r="HC264" s="58"/>
      <c r="HE264" s="52">
        <f t="shared" si="708"/>
        <v>0.7586283379793165</v>
      </c>
      <c r="HF264" s="52">
        <f t="shared" si="709"/>
        <v>0</v>
      </c>
      <c r="HH264" s="52">
        <f t="shared" ca="1" si="710"/>
        <v>0.76854217051890394</v>
      </c>
      <c r="HI264" s="52" t="str">
        <f t="shared" ca="1" si="711"/>
        <v>Slope</v>
      </c>
      <c r="HJ264" s="59">
        <f t="shared" ca="1" si="712"/>
        <v>2</v>
      </c>
      <c r="HK264" s="52">
        <f t="shared" ca="1" si="713"/>
        <v>1</v>
      </c>
      <c r="HL264" s="52">
        <f t="shared" si="714"/>
        <v>0</v>
      </c>
      <c r="HM264" s="52">
        <f t="shared" si="715"/>
        <v>20</v>
      </c>
      <c r="HN264" s="52">
        <f t="shared" si="716"/>
        <v>-20</v>
      </c>
      <c r="HP264" s="52">
        <f t="shared" si="719"/>
        <v>4.9575030803680471E-4</v>
      </c>
      <c r="HR264" s="52">
        <f t="shared" si="717"/>
        <v>1.0411188716310213E-4</v>
      </c>
      <c r="HS264">
        <f t="shared" si="718"/>
        <v>1.7235689708186112E-3</v>
      </c>
    </row>
    <row r="265" spans="1:227" x14ac:dyDescent="0.2">
      <c r="A265" s="45">
        <v>227</v>
      </c>
      <c r="B265" s="35">
        <f t="shared" si="563"/>
        <v>2.6157407407407282E-2</v>
      </c>
      <c r="C265" s="28">
        <v>-4.8761951923370397</v>
      </c>
      <c r="D265" s="95">
        <v>0</v>
      </c>
      <c r="E265" s="95">
        <v>999999</v>
      </c>
      <c r="F265" s="37">
        <f t="shared" ref="F265:F320" si="721">E265/6</f>
        <v>166666.5</v>
      </c>
      <c r="G265" s="38">
        <f t="shared" si="554"/>
        <v>0</v>
      </c>
      <c r="H265" s="102">
        <v>20</v>
      </c>
      <c r="I265" s="102">
        <v>2000</v>
      </c>
      <c r="J265" s="28">
        <v>-5.95800876617432</v>
      </c>
      <c r="K265" s="126">
        <f t="shared" si="555"/>
        <v>-5.9580087661743199E-2</v>
      </c>
      <c r="L265" s="30">
        <f t="shared" ref="L265:L320" si="722">D265 + K265</f>
        <v>-5.9580087661743199E-2</v>
      </c>
      <c r="M265" s="101">
        <f t="shared" ref="M265:M320" si="723">C265 - G265</f>
        <v>-4.8761951923370397</v>
      </c>
      <c r="N265" s="103">
        <f t="shared" si="564"/>
        <v>5.4090678691864034E-4</v>
      </c>
      <c r="AD265" s="52">
        <f t="shared" ca="1" si="720"/>
        <v>0.97243735636936746</v>
      </c>
      <c r="AE265" s="52">
        <f t="shared" ca="1" si="720"/>
        <v>0.99999999999999978</v>
      </c>
      <c r="AF265" s="52">
        <f t="shared" ca="1" si="720"/>
        <v>0.97669936032708615</v>
      </c>
      <c r="AG265" s="52">
        <f t="shared" ca="1" si="559"/>
        <v>0.93084325397671963</v>
      </c>
      <c r="AH265" s="52">
        <f t="shared" ca="1" si="559"/>
        <v>0.87244924544788038</v>
      </c>
      <c r="AI265" s="52">
        <f t="shared" ca="1" si="559"/>
        <v>0.80470714023643475</v>
      </c>
      <c r="AJ265" s="52">
        <f t="shared" ca="1" si="559"/>
        <v>0.7285455638550572</v>
      </c>
      <c r="AK265" s="52">
        <f t="shared" ca="1" si="560"/>
        <v>0.64163267346341124</v>
      </c>
      <c r="AL265" s="52">
        <f t="shared" ca="1" si="560"/>
        <v>0.54935037503283746</v>
      </c>
      <c r="AM265" s="52">
        <f t="shared" ca="1" si="560"/>
        <v>0.45541249843824305</v>
      </c>
      <c r="AN265" s="52">
        <f t="shared" ca="1" si="560"/>
        <v>0.35699831244902552</v>
      </c>
      <c r="AO265" s="52">
        <f t="shared" ca="1" si="561"/>
        <v>0.2391603232672104</v>
      </c>
      <c r="AP265" s="52">
        <f t="shared" ca="1" si="561"/>
        <v>9.6692381796915153E-2</v>
      </c>
      <c r="AQ265" s="52">
        <f t="shared" ca="1" si="561"/>
        <v>-5.865858069302908E-2</v>
      </c>
      <c r="AR265" s="52">
        <f t="shared" ca="1" si="561"/>
        <v>-0.20765767030500221</v>
      </c>
      <c r="AS265" s="52">
        <f t="shared" ca="1" si="562"/>
        <v>-0.33571805186178122</v>
      </c>
      <c r="AT265" s="52">
        <f t="shared" ca="1" si="562"/>
        <v>-0.45033882018715676</v>
      </c>
      <c r="AU265" s="52">
        <f t="shared" ca="1" si="562"/>
        <v>-0.55071773814908886</v>
      </c>
      <c r="AV265" s="52">
        <f t="shared" ca="1" si="562"/>
        <v>-0.61428441185653448</v>
      </c>
      <c r="AW265" s="52">
        <f t="shared" ca="1" si="556"/>
        <v>-0.64132843266592399</v>
      </c>
      <c r="AX265" s="52">
        <f t="shared" ca="1" si="556"/>
        <v>-0.61342270296463819</v>
      </c>
      <c r="AY265" s="52">
        <f t="shared" ca="1" si="556"/>
        <v>-0.52373963777886545</v>
      </c>
      <c r="AZ265" s="52">
        <f t="shared" ca="1" si="556"/>
        <v>-0.37731791577554047</v>
      </c>
      <c r="BA265" s="52">
        <f t="shared" ca="1" si="557"/>
        <v>-0.19301556898160055</v>
      </c>
      <c r="BB265" s="52">
        <f t="shared" ca="1" si="557"/>
        <v>1.3784658140867836E-3</v>
      </c>
      <c r="BC265" s="52">
        <f t="shared" ca="1" si="557"/>
        <v>0.19532896954045098</v>
      </c>
      <c r="BD265" s="52">
        <f t="shared" ca="1" si="557"/>
        <v>0.37436859669079853</v>
      </c>
      <c r="BE265" s="52">
        <f t="shared" ca="1" si="558"/>
        <v>0.52749865683279684</v>
      </c>
      <c r="BF265" s="52">
        <f t="shared" ca="1" si="558"/>
        <v>0.64254111037626693</v>
      </c>
      <c r="BG265" s="52">
        <f t="shared" ca="1" si="558"/>
        <v>0.71673191607152564</v>
      </c>
      <c r="BH265" s="52">
        <f t="shared" ca="1" si="558"/>
        <v>0.75202946866512899</v>
      </c>
      <c r="BJ265" s="52">
        <f t="shared" si="566"/>
        <v>-2.97900438308716E-3</v>
      </c>
      <c r="BK265" s="52">
        <f t="shared" si="567"/>
        <v>3.0376097004139618E-3</v>
      </c>
      <c r="BL265" s="52">
        <f t="shared" si="568"/>
        <v>1.5188048502069813E-4</v>
      </c>
      <c r="BM265" s="52">
        <f t="shared" si="569"/>
        <v>1.5188048502069813E-4</v>
      </c>
      <c r="BN265" s="52">
        <f t="shared" si="570"/>
        <v>0</v>
      </c>
      <c r="BO265" s="52">
        <f t="shared" si="571"/>
        <v>0</v>
      </c>
      <c r="BP265" s="52">
        <f t="shared" si="572"/>
        <v>1.8206055603471427E-3</v>
      </c>
      <c r="BQ265" s="52">
        <f t="shared" si="573"/>
        <v>0.05</v>
      </c>
      <c r="BS265" s="52">
        <f t="shared" ca="1" si="574"/>
        <v>0.27163728173341489</v>
      </c>
      <c r="BT265" s="52">
        <f t="shared" ca="1" si="575"/>
        <v>0.30376097004139618</v>
      </c>
      <c r="BU265" s="52">
        <f t="shared" ca="1" si="576"/>
        <v>0.32690008011676613</v>
      </c>
      <c r="BV265" s="52">
        <f t="shared" ca="1" si="577"/>
        <v>0.34381855600663735</v>
      </c>
      <c r="BW265" s="52">
        <f t="shared" ca="1" si="578"/>
        <v>0.35564109061153665</v>
      </c>
      <c r="BX265" s="52">
        <f t="shared" ca="1" si="579"/>
        <v>0.36473530311618124</v>
      </c>
      <c r="BY265" s="52">
        <f t="shared" ca="1" si="580"/>
        <v>0.3710677455810289</v>
      </c>
      <c r="BZ265" s="52">
        <f t="shared" ca="1" si="581"/>
        <v>0.37421944187653644</v>
      </c>
      <c r="CA265" s="52">
        <f t="shared" ca="1" si="582"/>
        <v>0.37291647562937397</v>
      </c>
      <c r="CB265" s="52">
        <f t="shared" ca="1" si="583"/>
        <v>0.3659495121664218</v>
      </c>
      <c r="CC265" s="52">
        <f t="shared" ca="1" si="584"/>
        <v>0.35666761551833448</v>
      </c>
      <c r="CD265" s="52">
        <f t="shared" ca="1" si="585"/>
        <v>0.32750033135826306</v>
      </c>
      <c r="CE265" s="52">
        <f t="shared" ca="1" si="586"/>
        <v>0.27768372858483947</v>
      </c>
      <c r="CF265" s="52">
        <f t="shared" ca="1" si="587"/>
        <v>0.21771228536512824</v>
      </c>
      <c r="CG265" s="52">
        <f t="shared" ca="1" si="588"/>
        <v>0.15370289400039669</v>
      </c>
      <c r="CH265" s="52">
        <f t="shared" ca="1" si="589"/>
        <v>9.097127889042661E-2</v>
      </c>
      <c r="CI265" s="52">
        <f t="shared" ca="1" si="590"/>
        <v>2.8119992554908851E-2</v>
      </c>
      <c r="CJ265" s="52">
        <f t="shared" ca="1" si="591"/>
        <v>-3.1015999277212422E-2</v>
      </c>
      <c r="CK265" s="52">
        <f t="shared" ca="1" si="592"/>
        <v>-7.9234383955237367E-2</v>
      </c>
      <c r="CL265" s="52">
        <f t="shared" ca="1" si="593"/>
        <v>-0.11883440722651306</v>
      </c>
      <c r="CM265" s="52">
        <f t="shared" ca="1" si="594"/>
        <v>-0.14642929826532644</v>
      </c>
      <c r="CN265" s="52">
        <f t="shared" ca="1" si="595"/>
        <v>-0.16158488572334814</v>
      </c>
      <c r="CO265" s="52">
        <f t="shared" ca="1" si="596"/>
        <v>-0.16559801645757213</v>
      </c>
      <c r="CP265" s="52">
        <f t="shared" ca="1" si="597"/>
        <v>-0.15950878935625723</v>
      </c>
      <c r="CQ265" s="52">
        <f t="shared" ca="1" si="598"/>
        <v>-0.14514049403970283</v>
      </c>
      <c r="CR265" s="52">
        <f t="shared" ca="1" si="599"/>
        <v>-0.11876289605823984</v>
      </c>
      <c r="CS265" s="52">
        <f t="shared" ca="1" si="600"/>
        <v>-8.5410154679970471E-2</v>
      </c>
      <c r="CT265" s="52">
        <f t="shared" ca="1" si="601"/>
        <v>-4.1963621230435469E-2</v>
      </c>
      <c r="CU265" s="52">
        <f t="shared" ca="1" si="602"/>
        <v>9.498743310330399E-3</v>
      </c>
      <c r="CV265" s="52">
        <f t="shared" ca="1" si="603"/>
        <v>6.8130252439708966E-2</v>
      </c>
      <c r="CW265" s="52">
        <f t="shared" ca="1" si="604"/>
        <v>0.12630791101424443</v>
      </c>
      <c r="CY265" s="51" t="str">
        <f t="shared" ca="1" si="605"/>
        <v>Slope</v>
      </c>
      <c r="CZ265" s="51" t="str">
        <f t="shared" ca="1" si="606"/>
        <v>Slope</v>
      </c>
      <c r="DA265" s="51" t="str">
        <f t="shared" ca="1" si="607"/>
        <v>Slope</v>
      </c>
      <c r="DB265" s="51" t="str">
        <f t="shared" ca="1" si="608"/>
        <v>Slope</v>
      </c>
      <c r="DC265" s="51" t="str">
        <f t="shared" ca="1" si="609"/>
        <v>Slope</v>
      </c>
      <c r="DD265" s="51" t="str">
        <f t="shared" ca="1" si="610"/>
        <v>Slope</v>
      </c>
      <c r="DE265" s="51" t="str">
        <f t="shared" ca="1" si="611"/>
        <v>Slope</v>
      </c>
      <c r="DF265" s="51" t="str">
        <f t="shared" ca="1" si="612"/>
        <v>Slope</v>
      </c>
      <c r="DG265" s="51" t="str">
        <f t="shared" ca="1" si="613"/>
        <v>Slope</v>
      </c>
      <c r="DH265" s="51" t="str">
        <f t="shared" ca="1" si="614"/>
        <v>Slope</v>
      </c>
      <c r="DI265" s="51" t="str">
        <f t="shared" ca="1" si="615"/>
        <v>Slope</v>
      </c>
      <c r="DJ265" s="51" t="str">
        <f t="shared" ca="1" si="616"/>
        <v>Slope</v>
      </c>
      <c r="DK265" s="51" t="str">
        <f t="shared" ca="1" si="617"/>
        <v>Slope</v>
      </c>
      <c r="DL265" s="51" t="str">
        <f t="shared" ca="1" si="618"/>
        <v>Slope</v>
      </c>
      <c r="DM265" s="51" t="str">
        <f t="shared" ca="1" si="619"/>
        <v>Slope</v>
      </c>
      <c r="DN265" s="51" t="str">
        <f t="shared" ca="1" si="620"/>
        <v>Slope</v>
      </c>
      <c r="DO265" s="51" t="str">
        <f t="shared" ca="1" si="621"/>
        <v>Slope</v>
      </c>
      <c r="DP265" s="51" t="str">
        <f t="shared" ca="1" si="622"/>
        <v>Slope</v>
      </c>
      <c r="DQ265" s="51" t="str">
        <f t="shared" ca="1" si="623"/>
        <v>Slope</v>
      </c>
      <c r="DR265" s="51" t="str">
        <f t="shared" ca="1" si="624"/>
        <v>Slope</v>
      </c>
      <c r="DS265" s="51" t="str">
        <f t="shared" ca="1" si="625"/>
        <v>Slope</v>
      </c>
      <c r="DT265" s="51" t="str">
        <f t="shared" ca="1" si="626"/>
        <v>Slope</v>
      </c>
      <c r="DU265" s="51" t="str">
        <f t="shared" ca="1" si="627"/>
        <v>Slope</v>
      </c>
      <c r="DV265" s="51" t="str">
        <f t="shared" ca="1" si="628"/>
        <v>Slope</v>
      </c>
      <c r="DW265" s="51" t="str">
        <f t="shared" ca="1" si="629"/>
        <v>Slope</v>
      </c>
      <c r="DX265" s="51" t="str">
        <f t="shared" ca="1" si="630"/>
        <v>Slope</v>
      </c>
      <c r="DY265" s="51" t="str">
        <f t="shared" ca="1" si="631"/>
        <v>Slope</v>
      </c>
      <c r="DZ265" s="51" t="str">
        <f t="shared" ca="1" si="632"/>
        <v>Slope</v>
      </c>
      <c r="EA265" s="51" t="str">
        <f t="shared" ca="1" si="633"/>
        <v>Slope</v>
      </c>
      <c r="EB265" s="51" t="str">
        <f t="shared" ca="1" si="634"/>
        <v>Slope</v>
      </c>
      <c r="EC265" s="51" t="str">
        <f t="shared" ca="1" si="635"/>
        <v>Slope</v>
      </c>
      <c r="EE265" s="52">
        <f t="shared" ca="1" si="636"/>
        <v>0.72851459875160574</v>
      </c>
      <c r="EF265" s="52">
        <f t="shared" ca="1" si="637"/>
        <v>0.69639091044362456</v>
      </c>
      <c r="EG265" s="52">
        <f t="shared" ca="1" si="638"/>
        <v>0.6732518003682546</v>
      </c>
      <c r="EH265" s="52">
        <f t="shared" ca="1" si="639"/>
        <v>0.65633332447838333</v>
      </c>
      <c r="EI265" s="52">
        <f t="shared" ca="1" si="640"/>
        <v>0.64451078987348409</v>
      </c>
      <c r="EJ265" s="52">
        <f t="shared" ca="1" si="641"/>
        <v>0.63541657736883939</v>
      </c>
      <c r="EK265" s="52">
        <f t="shared" ca="1" si="642"/>
        <v>0.62908413490399173</v>
      </c>
      <c r="EL265" s="52">
        <f t="shared" ca="1" si="643"/>
        <v>0.62593243860848424</v>
      </c>
      <c r="EM265" s="52">
        <f t="shared" ca="1" si="644"/>
        <v>0.62723540485564677</v>
      </c>
      <c r="EN265" s="52">
        <f t="shared" ca="1" si="645"/>
        <v>0.63420236831859889</v>
      </c>
      <c r="EO265" s="52">
        <f t="shared" ca="1" si="646"/>
        <v>0.6434842649666862</v>
      </c>
      <c r="EP265" s="52">
        <f t="shared" ca="1" si="647"/>
        <v>0.67265154912675762</v>
      </c>
      <c r="EQ265" s="52">
        <f t="shared" ca="1" si="648"/>
        <v>0.72246815190018121</v>
      </c>
      <c r="ER265" s="52">
        <f t="shared" ca="1" si="649"/>
        <v>0.78243959511989247</v>
      </c>
      <c r="ES265" s="52">
        <f t="shared" ca="1" si="650"/>
        <v>0.84644898648462408</v>
      </c>
      <c r="ET265" s="52">
        <f t="shared" ca="1" si="651"/>
        <v>0.90918060159459413</v>
      </c>
      <c r="EU265" s="52">
        <f t="shared" ca="1" si="652"/>
        <v>0.97203188793011186</v>
      </c>
      <c r="EV265" s="52">
        <f t="shared" ca="1" si="653"/>
        <v>0.96883212023776688</v>
      </c>
      <c r="EW265" s="52">
        <f t="shared" ca="1" si="654"/>
        <v>0.92061373555974191</v>
      </c>
      <c r="EX265" s="52">
        <f t="shared" ca="1" si="655"/>
        <v>0.88101371228846626</v>
      </c>
      <c r="EY265" s="52">
        <f t="shared" ca="1" si="656"/>
        <v>0.85341882124965285</v>
      </c>
      <c r="EZ265" s="52">
        <f t="shared" ca="1" si="657"/>
        <v>0.83826323379163115</v>
      </c>
      <c r="FA265" s="52">
        <f t="shared" ca="1" si="658"/>
        <v>0.83425010305740721</v>
      </c>
      <c r="FB265" s="52">
        <f t="shared" ca="1" si="659"/>
        <v>0.84033933015872209</v>
      </c>
      <c r="FC265" s="52">
        <f t="shared" ca="1" si="660"/>
        <v>0.85470762547527646</v>
      </c>
      <c r="FD265" s="52">
        <f t="shared" ca="1" si="661"/>
        <v>0.88108522345673945</v>
      </c>
      <c r="FE265" s="52">
        <f t="shared" ca="1" si="662"/>
        <v>0.91443796483500883</v>
      </c>
      <c r="FF265" s="52">
        <f t="shared" ca="1" si="663"/>
        <v>0.95788449828454381</v>
      </c>
      <c r="FG265" s="52">
        <f t="shared" ca="1" si="664"/>
        <v>0.99065313717469028</v>
      </c>
      <c r="FH265" s="52">
        <f t="shared" ca="1" si="665"/>
        <v>0.93202162804531175</v>
      </c>
      <c r="FI265" s="52">
        <f t="shared" ca="1" si="666"/>
        <v>0.87384396947077625</v>
      </c>
      <c r="FK265" s="52">
        <f t="shared" ca="1" si="667"/>
        <v>0.99065313717469028</v>
      </c>
      <c r="FL265" s="59">
        <f t="shared" ca="1" si="668"/>
        <v>28</v>
      </c>
      <c r="FM265" s="59" t="str">
        <f t="shared" ca="1" si="669"/>
        <v>Slope</v>
      </c>
      <c r="FN265" s="52">
        <f t="shared" ca="1" si="670"/>
        <v>9.9999999999999978E-2</v>
      </c>
      <c r="FP265" s="52">
        <f t="shared" ca="1" si="671"/>
        <v>0.57617153291720191</v>
      </c>
      <c r="FQ265" s="52">
        <f t="shared" ca="1" si="672"/>
        <v>0.56546363681454148</v>
      </c>
      <c r="FR265" s="52">
        <f t="shared" ca="1" si="673"/>
        <v>0.54663948901164039</v>
      </c>
      <c r="FS265" s="52">
        <f t="shared" ca="1" si="674"/>
        <v>0.52988888593723882</v>
      </c>
      <c r="FT265" s="52">
        <f t="shared" ca="1" si="675"/>
        <v>0.51483692995782804</v>
      </c>
      <c r="FU265" s="52">
        <f t="shared" ca="1" si="676"/>
        <v>0.50069441467850195</v>
      </c>
      <c r="FV265" s="52">
        <f t="shared" ca="1" si="677"/>
        <v>0.4874724894124417</v>
      </c>
      <c r="FW265" s="52">
        <f t="shared" ca="1" si="678"/>
        <v>0.47531081286949473</v>
      </c>
      <c r="FX265" s="52">
        <f t="shared" ca="1" si="679"/>
        <v>0.46463402384077113</v>
      </c>
      <c r="FY265" s="52">
        <f t="shared" ca="1" si="680"/>
        <v>0.45584523388397741</v>
      </c>
      <c r="FZ265" s="52">
        <f t="shared" ca="1" si="681"/>
        <v>0.4478280883222287</v>
      </c>
      <c r="GA265" s="52">
        <f t="shared" ca="1" si="682"/>
        <v>0.44643940526447479</v>
      </c>
      <c r="GB265" s="52">
        <f t="shared" ca="1" si="683"/>
        <v>0.45193382841117147</v>
      </c>
      <c r="GC265" s="52">
        <f t="shared" ca="1" si="684"/>
        <v>0.46081319837329748</v>
      </c>
      <c r="GD265" s="52">
        <f t="shared" ca="1" si="685"/>
        <v>0.47103855105043024</v>
      </c>
      <c r="GE265" s="52">
        <f t="shared" ca="1" si="686"/>
        <v>0.48083797830930913</v>
      </c>
      <c r="GF265" s="52">
        <f t="shared" ca="1" si="687"/>
        <v>0.49067729597670395</v>
      </c>
      <c r="GG265" s="52">
        <f t="shared" ca="1" si="688"/>
        <v>0.47849959563481115</v>
      </c>
      <c r="GH265" s="52">
        <f t="shared" ca="1" si="689"/>
        <v>0.45131568963102503</v>
      </c>
      <c r="GI265" s="52">
        <f t="shared" ca="1" si="690"/>
        <v>0.42700457076282206</v>
      </c>
      <c r="GJ265" s="52">
        <f t="shared" ca="1" si="691"/>
        <v>0.40669516263877314</v>
      </c>
      <c r="GK265" s="52">
        <f t="shared" ca="1" si="692"/>
        <v>0.39053218904165482</v>
      </c>
      <c r="GL265" s="52">
        <f t="shared" ca="1" si="693"/>
        <v>0.37808336768580242</v>
      </c>
      <c r="GM265" s="52">
        <f t="shared" ca="1" si="694"/>
        <v>0.36900199894179625</v>
      </c>
      <c r="GN265" s="52">
        <f t="shared" ca="1" si="695"/>
        <v>0.36268031960286984</v>
      </c>
      <c r="GO265" s="52">
        <f t="shared" ca="1" si="696"/>
        <v>0.36036174115224645</v>
      </c>
      <c r="GP265" s="52">
        <f t="shared" ca="1" si="697"/>
        <v>0.36036821050055845</v>
      </c>
      <c r="GQ265" s="52">
        <f t="shared" ca="1" si="698"/>
        <v>0.36373927720595906</v>
      </c>
      <c r="GR265" s="52">
        <f t="shared" ca="1" si="699"/>
        <v>0.36355104572489672</v>
      </c>
      <c r="GS265" s="52">
        <f t="shared" ca="1" si="700"/>
        <v>0.33289609823732608</v>
      </c>
      <c r="GT265" s="52">
        <f t="shared" ca="1" si="701"/>
        <v>0.30239243426803653</v>
      </c>
      <c r="GV265" s="52">
        <f t="shared" ca="1" si="702"/>
        <v>0.57617153291720191</v>
      </c>
      <c r="GW265" s="59">
        <f t="shared" ca="1" si="703"/>
        <v>0</v>
      </c>
      <c r="GX265" s="52">
        <f t="shared" ca="1" si="704"/>
        <v>0.72851459875160574</v>
      </c>
      <c r="GY265" s="52" t="str">
        <f t="shared" ca="1" si="705"/>
        <v>Slope</v>
      </c>
      <c r="GZ265" s="52">
        <f t="shared" ca="1" si="706"/>
        <v>1</v>
      </c>
      <c r="HB265" s="58">
        <f t="shared" si="707"/>
        <v>5.9580087661743199E-2</v>
      </c>
      <c r="HC265" s="58"/>
      <c r="HE265" s="52">
        <f t="shared" si="708"/>
        <v>0.70507856607437114</v>
      </c>
      <c r="HF265" s="52">
        <f t="shared" si="709"/>
        <v>0</v>
      </c>
      <c r="HH265" s="52">
        <f t="shared" ca="1" si="710"/>
        <v>0.72851459875160574</v>
      </c>
      <c r="HI265" s="52" t="str">
        <f t="shared" ca="1" si="711"/>
        <v>Slope</v>
      </c>
      <c r="HJ265" s="59">
        <f t="shared" ca="1" si="712"/>
        <v>2</v>
      </c>
      <c r="HK265" s="52">
        <f t="shared" ca="1" si="713"/>
        <v>1</v>
      </c>
      <c r="HL265" s="52">
        <f t="shared" si="714"/>
        <v>0</v>
      </c>
      <c r="HM265" s="52">
        <f t="shared" si="715"/>
        <v>20</v>
      </c>
      <c r="HN265" s="52">
        <f t="shared" si="716"/>
        <v>-20</v>
      </c>
      <c r="HP265" s="52">
        <f t="shared" si="719"/>
        <v>5.4090678691864034E-4</v>
      </c>
      <c r="HR265" s="52">
        <f t="shared" si="717"/>
        <v>1.033349679038947E-4</v>
      </c>
      <c r="HS265">
        <f t="shared" si="718"/>
        <v>1.8206055603471427E-3</v>
      </c>
    </row>
    <row r="266" spans="1:227" x14ac:dyDescent="0.2">
      <c r="A266" s="45">
        <v>228</v>
      </c>
      <c r="B266" s="35">
        <f t="shared" si="563"/>
        <v>2.6273148148148021E-2</v>
      </c>
      <c r="C266" s="28">
        <v>-5.95800876617432</v>
      </c>
      <c r="D266" s="95">
        <v>0</v>
      </c>
      <c r="E266" s="95">
        <v>999999</v>
      </c>
      <c r="F266" s="37">
        <f t="shared" si="721"/>
        <v>166666.5</v>
      </c>
      <c r="G266" s="38">
        <f t="shared" ref="G266:G320" si="724">IF($Q$2=TRUE,D266,IF( ABS(D266 - G265) &lt; F266, D266, G265 + SIGN( D266 - G265 ) * F266 ))</f>
        <v>0</v>
      </c>
      <c r="H266" s="102">
        <v>20</v>
      </c>
      <c r="I266" s="102">
        <v>2000</v>
      </c>
      <c r="J266" s="28">
        <v>-6.2023353576660201</v>
      </c>
      <c r="K266" s="126">
        <f t="shared" ref="K266:K329" si="725">IF(I266 = 0, 0, H266 * J266 / I266)</f>
        <v>-6.2023353576660202E-2</v>
      </c>
      <c r="L266" s="30">
        <f t="shared" si="722"/>
        <v>-6.2023353576660202E-2</v>
      </c>
      <c r="M266" s="101">
        <f t="shared" si="723"/>
        <v>-5.95800876617432</v>
      </c>
      <c r="N266" s="103">
        <f t="shared" si="564"/>
        <v>1.221632957458499E-4</v>
      </c>
      <c r="AD266" s="52">
        <f t="shared" ca="1" si="720"/>
        <v>0.97669936032708637</v>
      </c>
      <c r="AE266" s="52">
        <f t="shared" ca="1" si="720"/>
        <v>1</v>
      </c>
      <c r="AF266" s="52">
        <f t="shared" ca="1" si="720"/>
        <v>0.97799262789878194</v>
      </c>
      <c r="AG266" s="52">
        <f t="shared" ca="1" si="559"/>
        <v>0.93193331884781827</v>
      </c>
      <c r="AH266" s="52">
        <f t="shared" ca="1" si="559"/>
        <v>0.87489034447397529</v>
      </c>
      <c r="AI266" s="52">
        <f t="shared" ca="1" si="559"/>
        <v>0.8078080593274285</v>
      </c>
      <c r="AJ266" s="52">
        <f t="shared" ca="1" si="559"/>
        <v>0.7281182122811074</v>
      </c>
      <c r="AK266" s="52">
        <f t="shared" ca="1" si="560"/>
        <v>0.63577042802431327</v>
      </c>
      <c r="AL266" s="52">
        <f t="shared" ca="1" si="560"/>
        <v>0.53531131309312618</v>
      </c>
      <c r="AM266" s="52">
        <f t="shared" ca="1" si="560"/>
        <v>0.42953118957956549</v>
      </c>
      <c r="AN266" s="52">
        <f t="shared" ca="1" si="560"/>
        <v>0.30385166697520982</v>
      </c>
      <c r="AO266" s="52">
        <f t="shared" ca="1" si="561"/>
        <v>0.15389356905397475</v>
      </c>
      <c r="AP266" s="52">
        <f t="shared" ca="1" si="561"/>
        <v>-9.3245326519961966E-3</v>
      </c>
      <c r="AQ266" s="52">
        <f t="shared" ca="1" si="561"/>
        <v>-0.1662759736963059</v>
      </c>
      <c r="AR266" s="52">
        <f t="shared" ca="1" si="561"/>
        <v>-0.301231392685465</v>
      </c>
      <c r="AS266" s="52">
        <f t="shared" ca="1" si="562"/>
        <v>-0.42053073970936689</v>
      </c>
      <c r="AT266" s="52">
        <f t="shared" ca="1" si="562"/>
        <v>-0.52829019142856459</v>
      </c>
      <c r="AU266" s="52">
        <f t="shared" ca="1" si="562"/>
        <v>-0.6112213620789777</v>
      </c>
      <c r="AV266" s="52">
        <f t="shared" ca="1" si="562"/>
        <v>-0.66018618304522025</v>
      </c>
      <c r="AW266" s="52">
        <f t="shared" ca="1" si="556"/>
        <v>-0.65892697064339001</v>
      </c>
      <c r="AX266" s="52">
        <f t="shared" ca="1" si="556"/>
        <v>-0.59849156436805551</v>
      </c>
      <c r="AY266" s="52">
        <f t="shared" ca="1" si="556"/>
        <v>-0.48291418667740366</v>
      </c>
      <c r="AZ266" s="52">
        <f t="shared" ca="1" si="556"/>
        <v>-0.32252630234556939</v>
      </c>
      <c r="BA266" s="52">
        <f t="shared" ca="1" si="557"/>
        <v>-0.13838399347320032</v>
      </c>
      <c r="BB266" s="52">
        <f t="shared" ca="1" si="557"/>
        <v>6.2458365481137666E-2</v>
      </c>
      <c r="BC266" s="52">
        <f t="shared" ca="1" si="557"/>
        <v>0.25976545224319786</v>
      </c>
      <c r="BD266" s="52">
        <f t="shared" ca="1" si="557"/>
        <v>0.43950276805051958</v>
      </c>
      <c r="BE266" s="52">
        <f t="shared" ca="1" si="558"/>
        <v>0.58989000201339381</v>
      </c>
      <c r="BF266" s="52">
        <f t="shared" ca="1" si="558"/>
        <v>0.70007587597403131</v>
      </c>
      <c r="BG266" s="52">
        <f t="shared" ca="1" si="558"/>
        <v>0.76497195667018747</v>
      </c>
      <c r="BH266" s="52">
        <f t="shared" ca="1" si="558"/>
        <v>0.78978648130304752</v>
      </c>
      <c r="BJ266" s="52">
        <f t="shared" si="566"/>
        <v>-3.1011676788330099E-3</v>
      </c>
      <c r="BK266" s="52">
        <f t="shared" si="567"/>
        <v>3.2690008011676615E-3</v>
      </c>
      <c r="BL266" s="52">
        <f t="shared" si="568"/>
        <v>1.6345004005838306E-4</v>
      </c>
      <c r="BM266" s="52">
        <f t="shared" si="569"/>
        <v>1.6345004005838306E-4</v>
      </c>
      <c r="BN266" s="52">
        <f t="shared" si="570"/>
        <v>0</v>
      </c>
      <c r="BO266" s="52">
        <f t="shared" si="571"/>
        <v>0</v>
      </c>
      <c r="BP266" s="52">
        <f t="shared" si="572"/>
        <v>1.8978920260935748E-3</v>
      </c>
      <c r="BQ266" s="52">
        <f t="shared" si="573"/>
        <v>0.05</v>
      </c>
      <c r="BS266" s="52">
        <f t="shared" ca="1" si="574"/>
        <v>0.30376097004139618</v>
      </c>
      <c r="BT266" s="52">
        <f t="shared" ca="1" si="575"/>
        <v>0.32690008011676613</v>
      </c>
      <c r="BU266" s="52">
        <f t="shared" ca="1" si="576"/>
        <v>0.34381855600663735</v>
      </c>
      <c r="BV266" s="52">
        <f t="shared" ca="1" si="577"/>
        <v>0.35564109061153665</v>
      </c>
      <c r="BW266" s="52">
        <f t="shared" ca="1" si="578"/>
        <v>0.36473530311618124</v>
      </c>
      <c r="BX266" s="52">
        <f t="shared" ca="1" si="579"/>
        <v>0.3710677455810289</v>
      </c>
      <c r="BY266" s="52">
        <f t="shared" ca="1" si="580"/>
        <v>0.37421944187653644</v>
      </c>
      <c r="BZ266" s="52">
        <f t="shared" ca="1" si="581"/>
        <v>0.37291647562937397</v>
      </c>
      <c r="CA266" s="52">
        <f t="shared" ca="1" si="582"/>
        <v>0.3659495121664218</v>
      </c>
      <c r="CB266" s="52">
        <f t="shared" ca="1" si="583"/>
        <v>0.35666761551833448</v>
      </c>
      <c r="CC266" s="52">
        <f t="shared" ca="1" si="584"/>
        <v>0.32750033135826306</v>
      </c>
      <c r="CD266" s="52">
        <f t="shared" ca="1" si="585"/>
        <v>0.27768372858483947</v>
      </c>
      <c r="CE266" s="52">
        <f t="shared" ca="1" si="586"/>
        <v>0.21771228536512824</v>
      </c>
      <c r="CF266" s="52">
        <f t="shared" ca="1" si="587"/>
        <v>0.15370289400039669</v>
      </c>
      <c r="CG266" s="52">
        <f t="shared" ca="1" si="588"/>
        <v>9.097127889042661E-2</v>
      </c>
      <c r="CH266" s="52">
        <f t="shared" ca="1" si="589"/>
        <v>2.8119992554908851E-2</v>
      </c>
      <c r="CI266" s="52">
        <f t="shared" ca="1" si="590"/>
        <v>-3.1015999277212422E-2</v>
      </c>
      <c r="CJ266" s="52">
        <f t="shared" ca="1" si="591"/>
        <v>-7.9234383955237367E-2</v>
      </c>
      <c r="CK266" s="52">
        <f t="shared" ca="1" si="592"/>
        <v>-0.11883440722651306</v>
      </c>
      <c r="CL266" s="52">
        <f t="shared" ca="1" si="593"/>
        <v>-0.14642929826532644</v>
      </c>
      <c r="CM266" s="52">
        <f t="shared" ca="1" si="594"/>
        <v>-0.16158488572334814</v>
      </c>
      <c r="CN266" s="52">
        <f t="shared" ca="1" si="595"/>
        <v>-0.16559801645757213</v>
      </c>
      <c r="CO266" s="52">
        <f t="shared" ca="1" si="596"/>
        <v>-0.15950878935625723</v>
      </c>
      <c r="CP266" s="52">
        <f t="shared" ca="1" si="597"/>
        <v>-0.14514049403970283</v>
      </c>
      <c r="CQ266" s="52">
        <f t="shared" ca="1" si="598"/>
        <v>-0.11876289605823984</v>
      </c>
      <c r="CR266" s="52">
        <f t="shared" ca="1" si="599"/>
        <v>-8.5410154679970471E-2</v>
      </c>
      <c r="CS266" s="52">
        <f t="shared" ca="1" si="600"/>
        <v>-4.1963621230435469E-2</v>
      </c>
      <c r="CT266" s="52">
        <f t="shared" ca="1" si="601"/>
        <v>9.498743310330399E-3</v>
      </c>
      <c r="CU266" s="52">
        <f t="shared" ca="1" si="602"/>
        <v>6.8130252439708966E-2</v>
      </c>
      <c r="CV266" s="52">
        <f t="shared" ca="1" si="603"/>
        <v>0.12630791101424443</v>
      </c>
      <c r="CW266" s="52">
        <f t="shared" ca="1" si="604"/>
        <v>0.17590060240528996</v>
      </c>
      <c r="CY266" s="51" t="str">
        <f t="shared" ca="1" si="605"/>
        <v>Slope</v>
      </c>
      <c r="CZ266" s="51" t="str">
        <f t="shared" ca="1" si="606"/>
        <v>Slope</v>
      </c>
      <c r="DA266" s="51" t="str">
        <f t="shared" ca="1" si="607"/>
        <v>Slope</v>
      </c>
      <c r="DB266" s="51" t="str">
        <f t="shared" ca="1" si="608"/>
        <v>Slope</v>
      </c>
      <c r="DC266" s="51" t="str">
        <f t="shared" ca="1" si="609"/>
        <v>Slope</v>
      </c>
      <c r="DD266" s="51" t="str">
        <f t="shared" ca="1" si="610"/>
        <v>Slope</v>
      </c>
      <c r="DE266" s="51" t="str">
        <f t="shared" ca="1" si="611"/>
        <v>Slope</v>
      </c>
      <c r="DF266" s="51" t="str">
        <f t="shared" ca="1" si="612"/>
        <v>Slope</v>
      </c>
      <c r="DG266" s="51" t="str">
        <f t="shared" ca="1" si="613"/>
        <v>Slope</v>
      </c>
      <c r="DH266" s="51" t="str">
        <f t="shared" ca="1" si="614"/>
        <v>Slope</v>
      </c>
      <c r="DI266" s="51" t="str">
        <f t="shared" ca="1" si="615"/>
        <v>Slope</v>
      </c>
      <c r="DJ266" s="51" t="str">
        <f t="shared" ca="1" si="616"/>
        <v>Slope</v>
      </c>
      <c r="DK266" s="51" t="str">
        <f t="shared" ca="1" si="617"/>
        <v>Slope</v>
      </c>
      <c r="DL266" s="51" t="str">
        <f t="shared" ca="1" si="618"/>
        <v>Slope</v>
      </c>
      <c r="DM266" s="51" t="str">
        <f t="shared" ca="1" si="619"/>
        <v>Slope</v>
      </c>
      <c r="DN266" s="51" t="str">
        <f t="shared" ca="1" si="620"/>
        <v>Slope</v>
      </c>
      <c r="DO266" s="51" t="str">
        <f t="shared" ca="1" si="621"/>
        <v>Slope</v>
      </c>
      <c r="DP266" s="51" t="str">
        <f t="shared" ca="1" si="622"/>
        <v>Slope</v>
      </c>
      <c r="DQ266" s="51" t="str">
        <f t="shared" ca="1" si="623"/>
        <v>Slope</v>
      </c>
      <c r="DR266" s="51" t="str">
        <f t="shared" ca="1" si="624"/>
        <v>Slope</v>
      </c>
      <c r="DS266" s="51" t="str">
        <f t="shared" ca="1" si="625"/>
        <v>Slope</v>
      </c>
      <c r="DT266" s="51" t="str">
        <f t="shared" ca="1" si="626"/>
        <v>Slope</v>
      </c>
      <c r="DU266" s="51" t="str">
        <f t="shared" ca="1" si="627"/>
        <v>Slope</v>
      </c>
      <c r="DV266" s="51" t="str">
        <f t="shared" ca="1" si="628"/>
        <v>Slope</v>
      </c>
      <c r="DW266" s="51" t="str">
        <f t="shared" ca="1" si="629"/>
        <v>Slope</v>
      </c>
      <c r="DX266" s="51" t="str">
        <f t="shared" ca="1" si="630"/>
        <v>Slope</v>
      </c>
      <c r="DY266" s="51" t="str">
        <f t="shared" ca="1" si="631"/>
        <v>Slope</v>
      </c>
      <c r="DZ266" s="51" t="str">
        <f t="shared" ca="1" si="632"/>
        <v>Slope</v>
      </c>
      <c r="EA266" s="51" t="str">
        <f t="shared" ca="1" si="633"/>
        <v>Slope</v>
      </c>
      <c r="EB266" s="51" t="str">
        <f t="shared" ca="1" si="634"/>
        <v>Slope</v>
      </c>
      <c r="EC266" s="51" t="str">
        <f t="shared" ca="1" si="635"/>
        <v>Slope</v>
      </c>
      <c r="EE266" s="52">
        <f t="shared" ca="1" si="636"/>
        <v>0.69640247999866223</v>
      </c>
      <c r="EF266" s="52">
        <f t="shared" ca="1" si="637"/>
        <v>0.67326336992329228</v>
      </c>
      <c r="EG266" s="52">
        <f t="shared" ca="1" si="638"/>
        <v>0.65634489403342111</v>
      </c>
      <c r="EH266" s="52">
        <f t="shared" ca="1" si="639"/>
        <v>0.64452235942852176</v>
      </c>
      <c r="EI266" s="52">
        <f t="shared" ca="1" si="640"/>
        <v>0.63542814692387717</v>
      </c>
      <c r="EJ266" s="52">
        <f t="shared" ca="1" si="641"/>
        <v>0.62909570445902951</v>
      </c>
      <c r="EK266" s="52">
        <f t="shared" ca="1" si="642"/>
        <v>0.62594400816352191</v>
      </c>
      <c r="EL266" s="52">
        <f t="shared" ca="1" si="643"/>
        <v>0.62724697441068444</v>
      </c>
      <c r="EM266" s="52">
        <f t="shared" ca="1" si="644"/>
        <v>0.63421393787363667</v>
      </c>
      <c r="EN266" s="52">
        <f t="shared" ca="1" si="645"/>
        <v>0.64349583452172388</v>
      </c>
      <c r="EO266" s="52">
        <f t="shared" ca="1" si="646"/>
        <v>0.67266311868179529</v>
      </c>
      <c r="EP266" s="52">
        <f t="shared" ca="1" si="647"/>
        <v>0.72247972145521899</v>
      </c>
      <c r="EQ266" s="52">
        <f t="shared" ca="1" si="648"/>
        <v>0.78245116467493014</v>
      </c>
      <c r="ER266" s="52">
        <f t="shared" ca="1" si="649"/>
        <v>0.84646055603966164</v>
      </c>
      <c r="ES266" s="52">
        <f t="shared" ca="1" si="650"/>
        <v>0.9091921711496318</v>
      </c>
      <c r="ET266" s="52">
        <f t="shared" ca="1" si="651"/>
        <v>0.97204345748514953</v>
      </c>
      <c r="EU266" s="52">
        <f t="shared" ca="1" si="652"/>
        <v>0.96882055068272921</v>
      </c>
      <c r="EV266" s="52">
        <f t="shared" ca="1" si="653"/>
        <v>0.92060216600470424</v>
      </c>
      <c r="EW266" s="52">
        <f t="shared" ca="1" si="654"/>
        <v>0.88100214273342858</v>
      </c>
      <c r="EX266" s="52">
        <f t="shared" ca="1" si="655"/>
        <v>0.85340725169461518</v>
      </c>
      <c r="EY266" s="52">
        <f t="shared" ca="1" si="656"/>
        <v>0.83825166423659347</v>
      </c>
      <c r="EZ266" s="52">
        <f t="shared" ca="1" si="657"/>
        <v>0.83423853350236943</v>
      </c>
      <c r="FA266" s="52">
        <f t="shared" ca="1" si="658"/>
        <v>0.84032776060368441</v>
      </c>
      <c r="FB266" s="52">
        <f t="shared" ca="1" si="659"/>
        <v>0.85469605592023878</v>
      </c>
      <c r="FC266" s="52">
        <f t="shared" ca="1" si="660"/>
        <v>0.88107365390170178</v>
      </c>
      <c r="FD266" s="52">
        <f t="shared" ca="1" si="661"/>
        <v>0.91442639527997116</v>
      </c>
      <c r="FE266" s="52">
        <f t="shared" ca="1" si="662"/>
        <v>0.95787292872950613</v>
      </c>
      <c r="FF266" s="52">
        <f t="shared" ca="1" si="663"/>
        <v>0.99066470672972795</v>
      </c>
      <c r="FG266" s="52">
        <f t="shared" ca="1" si="664"/>
        <v>0.93203319760034942</v>
      </c>
      <c r="FH266" s="52">
        <f t="shared" ca="1" si="665"/>
        <v>0.87385553902581392</v>
      </c>
      <c r="FI266" s="52">
        <f t="shared" ca="1" si="666"/>
        <v>0.82426284763476843</v>
      </c>
      <c r="FK266" s="52">
        <f t="shared" ca="1" si="667"/>
        <v>0.99066470672972795</v>
      </c>
      <c r="FL266" s="59">
        <f t="shared" ca="1" si="668"/>
        <v>27</v>
      </c>
      <c r="FM266" s="59" t="str">
        <f t="shared" ca="1" si="669"/>
        <v>Slope</v>
      </c>
      <c r="FN266" s="52">
        <f t="shared" ca="1" si="670"/>
        <v>0.1333333333333333</v>
      </c>
      <c r="FP266" s="52">
        <f t="shared" ca="1" si="671"/>
        <v>0.56546749333288737</v>
      </c>
      <c r="FQ266" s="52">
        <f t="shared" ca="1" si="672"/>
        <v>0.55775445664109746</v>
      </c>
      <c r="FR266" s="52">
        <f t="shared" ca="1" si="673"/>
        <v>0.54100385356669589</v>
      </c>
      <c r="FS266" s="52">
        <f t="shared" ca="1" si="674"/>
        <v>0.525951897587285</v>
      </c>
      <c r="FT266" s="52">
        <f t="shared" ca="1" si="675"/>
        <v>0.51180938230795903</v>
      </c>
      <c r="FU266" s="52">
        <f t="shared" ca="1" si="676"/>
        <v>0.49858745704189866</v>
      </c>
      <c r="FV266" s="52">
        <f t="shared" ca="1" si="677"/>
        <v>0.48642578049895174</v>
      </c>
      <c r="FW266" s="52">
        <f t="shared" ca="1" si="678"/>
        <v>0.47574899147022814</v>
      </c>
      <c r="FX266" s="52">
        <f t="shared" ca="1" si="679"/>
        <v>0.46696020151343443</v>
      </c>
      <c r="FY266" s="52">
        <f t="shared" ca="1" si="680"/>
        <v>0.45894305595168572</v>
      </c>
      <c r="FZ266" s="52">
        <f t="shared" ca="1" si="681"/>
        <v>0.45755437289393175</v>
      </c>
      <c r="GA266" s="52">
        <f t="shared" ca="1" si="682"/>
        <v>0.46304879604062854</v>
      </c>
      <c r="GB266" s="52">
        <f t="shared" ca="1" si="683"/>
        <v>0.47192816600275445</v>
      </c>
      <c r="GC266" s="52">
        <f t="shared" ca="1" si="684"/>
        <v>0.48215351867988721</v>
      </c>
      <c r="GD266" s="52">
        <f t="shared" ca="1" si="685"/>
        <v>0.49195294593876615</v>
      </c>
      <c r="GE266" s="52">
        <f t="shared" ca="1" si="686"/>
        <v>0.50179226360616092</v>
      </c>
      <c r="GF266" s="52">
        <f t="shared" ca="1" si="687"/>
        <v>0.48960685022757633</v>
      </c>
      <c r="GG266" s="52">
        <f t="shared" ca="1" si="688"/>
        <v>0.46242294422379027</v>
      </c>
      <c r="GH266" s="52">
        <f t="shared" ca="1" si="689"/>
        <v>0.43811182535558729</v>
      </c>
      <c r="GI266" s="52">
        <f t="shared" ca="1" si="690"/>
        <v>0.41780241723153833</v>
      </c>
      <c r="GJ266" s="52">
        <f t="shared" ca="1" si="691"/>
        <v>0.40163944363442006</v>
      </c>
      <c r="GK266" s="52">
        <f t="shared" ca="1" si="692"/>
        <v>0.38919062227856754</v>
      </c>
      <c r="GL266" s="52">
        <f t="shared" ca="1" si="693"/>
        <v>0.38010925353456149</v>
      </c>
      <c r="GM266" s="52">
        <f t="shared" ca="1" si="694"/>
        <v>0.37378757419563513</v>
      </c>
      <c r="GN266" s="52">
        <f t="shared" ca="1" si="695"/>
        <v>0.37146899574501169</v>
      </c>
      <c r="GO266" s="52">
        <f t="shared" ca="1" si="696"/>
        <v>0.37147546509332369</v>
      </c>
      <c r="GP266" s="52">
        <f t="shared" ca="1" si="697"/>
        <v>0.37484653179872424</v>
      </c>
      <c r="GQ266" s="52">
        <f t="shared" ca="1" si="698"/>
        <v>0.37466601335435373</v>
      </c>
      <c r="GR266" s="52">
        <f t="shared" ca="1" si="699"/>
        <v>0.34401106586678309</v>
      </c>
      <c r="GS266" s="52">
        <f t="shared" ca="1" si="700"/>
        <v>0.31350740189749349</v>
      </c>
      <c r="GT266" s="52">
        <f t="shared" ca="1" si="701"/>
        <v>0.28586539365603392</v>
      </c>
      <c r="GV266" s="52">
        <f t="shared" ca="1" si="702"/>
        <v>0.56546749333288737</v>
      </c>
      <c r="GW266" s="59">
        <f t="shared" ca="1" si="703"/>
        <v>0</v>
      </c>
      <c r="GX266" s="52">
        <f t="shared" ca="1" si="704"/>
        <v>0.69640247999866223</v>
      </c>
      <c r="GY266" s="52" t="str">
        <f t="shared" ca="1" si="705"/>
        <v>Slope</v>
      </c>
      <c r="GZ266" s="52">
        <f t="shared" ca="1" si="706"/>
        <v>1</v>
      </c>
      <c r="HB266" s="58">
        <f t="shared" si="707"/>
        <v>6.2023353576660202E-2</v>
      </c>
      <c r="HC266" s="58"/>
      <c r="HE266" s="52">
        <f t="shared" si="708"/>
        <v>0.69298439979553206</v>
      </c>
      <c r="HF266" s="52">
        <f t="shared" si="709"/>
        <v>0</v>
      </c>
      <c r="HH266" s="52">
        <f t="shared" ca="1" si="710"/>
        <v>0.69640247999866223</v>
      </c>
      <c r="HI266" s="52" t="str">
        <f t="shared" ca="1" si="711"/>
        <v>Slope</v>
      </c>
      <c r="HJ266" s="59">
        <f t="shared" ca="1" si="712"/>
        <v>2</v>
      </c>
      <c r="HK266" s="52">
        <f t="shared" ca="1" si="713"/>
        <v>1</v>
      </c>
      <c r="HL266" s="52">
        <f t="shared" si="714"/>
        <v>0</v>
      </c>
      <c r="HM266" s="52">
        <f t="shared" si="715"/>
        <v>20</v>
      </c>
      <c r="HN266" s="52">
        <f t="shared" si="716"/>
        <v>-20</v>
      </c>
      <c r="HP266" s="52">
        <f t="shared" si="719"/>
        <v>1.221632957458499E-4</v>
      </c>
      <c r="HR266" s="52">
        <f t="shared" si="717"/>
        <v>1.0229704905980022E-4</v>
      </c>
      <c r="HS266">
        <f t="shared" si="718"/>
        <v>1.8978920260935748E-3</v>
      </c>
    </row>
    <row r="267" spans="1:227" x14ac:dyDescent="0.2">
      <c r="A267" s="45">
        <v>229</v>
      </c>
      <c r="B267" s="35">
        <f t="shared" si="563"/>
        <v>2.638888888888876E-2</v>
      </c>
      <c r="C267" s="28">
        <v>-6.2023353576660201</v>
      </c>
      <c r="D267" s="95">
        <v>0</v>
      </c>
      <c r="E267" s="95">
        <v>999999</v>
      </c>
      <c r="F267" s="37">
        <f t="shared" si="721"/>
        <v>166666.5</v>
      </c>
      <c r="G267" s="38">
        <f t="shared" si="724"/>
        <v>0</v>
      </c>
      <c r="H267" s="102">
        <v>20</v>
      </c>
      <c r="I267" s="102">
        <v>2000</v>
      </c>
      <c r="J267" s="28">
        <v>-5.8736073970794704</v>
      </c>
      <c r="K267" s="126">
        <f t="shared" si="725"/>
        <v>-5.8736073970794708E-2</v>
      </c>
      <c r="L267" s="30">
        <f t="shared" si="722"/>
        <v>-5.8736073970794708E-2</v>
      </c>
      <c r="M267" s="101">
        <f t="shared" si="723"/>
        <v>-6.2023353576660201</v>
      </c>
      <c r="N267" s="103">
        <f t="shared" si="564"/>
        <v>1.6436398029327478E-4</v>
      </c>
      <c r="AD267" s="52">
        <f t="shared" ca="1" si="720"/>
        <v>0.97799262789878194</v>
      </c>
      <c r="AE267" s="52">
        <f t="shared" ca="1" si="720"/>
        <v>1</v>
      </c>
      <c r="AF267" s="52">
        <f t="shared" ca="1" si="720"/>
        <v>0.97795569821029271</v>
      </c>
      <c r="AG267" s="52">
        <f t="shared" ca="1" si="559"/>
        <v>0.93270533917078868</v>
      </c>
      <c r="AH267" s="52">
        <f t="shared" ca="1" si="559"/>
        <v>0.87596686745446339</v>
      </c>
      <c r="AI267" s="52">
        <f t="shared" ca="1" si="559"/>
        <v>0.80618001043133725</v>
      </c>
      <c r="AJ267" s="52">
        <f t="shared" ca="1" si="559"/>
        <v>0.72170063574044674</v>
      </c>
      <c r="AK267" s="52">
        <f t="shared" ca="1" si="560"/>
        <v>0.62185424830745362</v>
      </c>
      <c r="AL267" s="52">
        <f t="shared" ca="1" si="560"/>
        <v>0.51142636789863727</v>
      </c>
      <c r="AM267" s="52">
        <f t="shared" ca="1" si="560"/>
        <v>0.37837193904488253</v>
      </c>
      <c r="AN267" s="52">
        <f t="shared" ca="1" si="560"/>
        <v>0.22053782992935123</v>
      </c>
      <c r="AO267" s="52">
        <f t="shared" ca="1" si="561"/>
        <v>4.9732216553457081E-2</v>
      </c>
      <c r="AP267" s="52">
        <f t="shared" ca="1" si="561"/>
        <v>-0.11568208153942337</v>
      </c>
      <c r="AQ267" s="52">
        <f t="shared" ca="1" si="561"/>
        <v>-0.2603574753453024</v>
      </c>
      <c r="AR267" s="52">
        <f t="shared" ca="1" si="561"/>
        <v>-0.38986195917198846</v>
      </c>
      <c r="AS267" s="52">
        <f t="shared" ca="1" si="562"/>
        <v>-0.50633105906078602</v>
      </c>
      <c r="AT267" s="52">
        <f t="shared" ca="1" si="562"/>
        <v>-0.60046247310205914</v>
      </c>
      <c r="AU267" s="52">
        <f t="shared" ca="1" si="562"/>
        <v>-0.67237523927616671</v>
      </c>
      <c r="AV267" s="52">
        <f t="shared" ca="1" si="562"/>
        <v>-0.69482135624172903</v>
      </c>
      <c r="AW267" s="52">
        <f t="shared" ca="1" si="556"/>
        <v>-0.6603343812047231</v>
      </c>
      <c r="AX267" s="52">
        <f t="shared" ca="1" si="556"/>
        <v>-0.57110624884109407</v>
      </c>
      <c r="AY267" s="52">
        <f t="shared" ca="1" si="556"/>
        <v>-0.4365891383095914</v>
      </c>
      <c r="AZ267" s="52">
        <f t="shared" ca="1" si="556"/>
        <v>-0.27072127361214254</v>
      </c>
      <c r="BA267" s="52">
        <f t="shared" ca="1" si="557"/>
        <v>-7.5770816093507068E-2</v>
      </c>
      <c r="BB267" s="52">
        <f t="shared" ca="1" si="557"/>
        <v>0.13028406410081819</v>
      </c>
      <c r="BC267" s="52">
        <f t="shared" ca="1" si="557"/>
        <v>0.33008811972731933</v>
      </c>
      <c r="BD267" s="52">
        <f t="shared" ca="1" si="557"/>
        <v>0.5073567365414855</v>
      </c>
      <c r="BE267" s="52">
        <f t="shared" ca="1" si="558"/>
        <v>0.651548523205706</v>
      </c>
      <c r="BF267" s="52">
        <f t="shared" ca="1" si="558"/>
        <v>0.75080064757840648</v>
      </c>
      <c r="BG267" s="52">
        <f t="shared" ca="1" si="558"/>
        <v>0.80571442292295636</v>
      </c>
      <c r="BH267" s="52">
        <f t="shared" ca="1" si="558"/>
        <v>0.81628540245898151</v>
      </c>
      <c r="BJ267" s="52">
        <f t="shared" si="566"/>
        <v>-2.9368036985397352E-3</v>
      </c>
      <c r="BK267" s="52">
        <f t="shared" si="567"/>
        <v>3.4381855600663738E-3</v>
      </c>
      <c r="BL267" s="52">
        <f t="shared" si="568"/>
        <v>1.7190927800331865E-4</v>
      </c>
      <c r="BM267" s="52">
        <f t="shared" si="569"/>
        <v>1.7190927800331865E-4</v>
      </c>
      <c r="BN267" s="52">
        <f t="shared" si="570"/>
        <v>0</v>
      </c>
      <c r="BO267" s="52">
        <f t="shared" si="571"/>
        <v>0</v>
      </c>
      <c r="BP267" s="52">
        <f t="shared" si="572"/>
        <v>1.9530288235862212E-3</v>
      </c>
      <c r="BQ267" s="52">
        <f t="shared" si="573"/>
        <v>0.05</v>
      </c>
      <c r="BS267" s="52">
        <f t="shared" ca="1" si="574"/>
        <v>0.32690008011676613</v>
      </c>
      <c r="BT267" s="52">
        <f t="shared" ca="1" si="575"/>
        <v>0.34381855600663735</v>
      </c>
      <c r="BU267" s="52">
        <f t="shared" ca="1" si="576"/>
        <v>0.35564109061153665</v>
      </c>
      <c r="BV267" s="52">
        <f t="shared" ca="1" si="577"/>
        <v>0.36473530311618124</v>
      </c>
      <c r="BW267" s="52">
        <f t="shared" ca="1" si="578"/>
        <v>0.3710677455810289</v>
      </c>
      <c r="BX267" s="52">
        <f t="shared" ca="1" si="579"/>
        <v>0.37421944187653644</v>
      </c>
      <c r="BY267" s="52">
        <f t="shared" ca="1" si="580"/>
        <v>0.37291647562937397</v>
      </c>
      <c r="BZ267" s="52">
        <f t="shared" ca="1" si="581"/>
        <v>0.3659495121664218</v>
      </c>
      <c r="CA267" s="52">
        <f t="shared" ca="1" si="582"/>
        <v>0.35666761551833448</v>
      </c>
      <c r="CB267" s="52">
        <f t="shared" ca="1" si="583"/>
        <v>0.32750033135826306</v>
      </c>
      <c r="CC267" s="52">
        <f t="shared" ca="1" si="584"/>
        <v>0.27768372858483947</v>
      </c>
      <c r="CD267" s="52">
        <f t="shared" ca="1" si="585"/>
        <v>0.21771228536512824</v>
      </c>
      <c r="CE267" s="52">
        <f t="shared" ca="1" si="586"/>
        <v>0.15370289400039669</v>
      </c>
      <c r="CF267" s="52">
        <f t="shared" ca="1" si="587"/>
        <v>9.097127889042661E-2</v>
      </c>
      <c r="CG267" s="52">
        <f t="shared" ca="1" si="588"/>
        <v>2.8119992554908851E-2</v>
      </c>
      <c r="CH267" s="52">
        <f t="shared" ca="1" si="589"/>
        <v>-3.1015999277212422E-2</v>
      </c>
      <c r="CI267" s="52">
        <f t="shared" ca="1" si="590"/>
        <v>-7.9234383955237367E-2</v>
      </c>
      <c r="CJ267" s="52">
        <f t="shared" ca="1" si="591"/>
        <v>-0.11883440722651306</v>
      </c>
      <c r="CK267" s="52">
        <f t="shared" ca="1" si="592"/>
        <v>-0.14642929826532644</v>
      </c>
      <c r="CL267" s="52">
        <f t="shared" ca="1" si="593"/>
        <v>-0.16158488572334814</v>
      </c>
      <c r="CM267" s="52">
        <f t="shared" ca="1" si="594"/>
        <v>-0.16559801645757213</v>
      </c>
      <c r="CN267" s="52">
        <f t="shared" ca="1" si="595"/>
        <v>-0.15950878935625723</v>
      </c>
      <c r="CO267" s="52">
        <f t="shared" ca="1" si="596"/>
        <v>-0.14514049403970283</v>
      </c>
      <c r="CP267" s="52">
        <f t="shared" ca="1" si="597"/>
        <v>-0.11876289605823984</v>
      </c>
      <c r="CQ267" s="52">
        <f t="shared" ca="1" si="598"/>
        <v>-8.5410154679970471E-2</v>
      </c>
      <c r="CR267" s="52">
        <f t="shared" ca="1" si="599"/>
        <v>-4.1963621230435469E-2</v>
      </c>
      <c r="CS267" s="52">
        <f t="shared" ca="1" si="600"/>
        <v>9.498743310330399E-3</v>
      </c>
      <c r="CT267" s="52">
        <f t="shared" ca="1" si="601"/>
        <v>6.8130252439708966E-2</v>
      </c>
      <c r="CU267" s="52">
        <f t="shared" ca="1" si="602"/>
        <v>0.12630791101424443</v>
      </c>
      <c r="CV267" s="52">
        <f t="shared" ca="1" si="603"/>
        <v>0.17590060240528996</v>
      </c>
      <c r="CW267" s="52">
        <f t="shared" ca="1" si="604"/>
        <v>0.21060788156765123</v>
      </c>
      <c r="CY267" s="51" t="str">
        <f t="shared" ca="1" si="605"/>
        <v>Slope</v>
      </c>
      <c r="CZ267" s="51" t="str">
        <f t="shared" ca="1" si="606"/>
        <v>Slope</v>
      </c>
      <c r="DA267" s="51" t="str">
        <f t="shared" ca="1" si="607"/>
        <v>Slope</v>
      </c>
      <c r="DB267" s="51" t="str">
        <f t="shared" ca="1" si="608"/>
        <v>Slope</v>
      </c>
      <c r="DC267" s="51" t="str">
        <f t="shared" ca="1" si="609"/>
        <v>Slope</v>
      </c>
      <c r="DD267" s="51" t="str">
        <f t="shared" ca="1" si="610"/>
        <v>Slope</v>
      </c>
      <c r="DE267" s="51" t="str">
        <f t="shared" ca="1" si="611"/>
        <v>Slope</v>
      </c>
      <c r="DF267" s="51" t="str">
        <f t="shared" ca="1" si="612"/>
        <v>Slope</v>
      </c>
      <c r="DG267" s="51" t="str">
        <f t="shared" ca="1" si="613"/>
        <v>Slope</v>
      </c>
      <c r="DH267" s="51" t="str">
        <f t="shared" ca="1" si="614"/>
        <v>Slope</v>
      </c>
      <c r="DI267" s="51" t="str">
        <f t="shared" ca="1" si="615"/>
        <v>Slope</v>
      </c>
      <c r="DJ267" s="51" t="str">
        <f t="shared" ca="1" si="616"/>
        <v>Slope</v>
      </c>
      <c r="DK267" s="51" t="str">
        <f t="shared" ca="1" si="617"/>
        <v>Slope</v>
      </c>
      <c r="DL267" s="51" t="str">
        <f t="shared" ca="1" si="618"/>
        <v>Slope</v>
      </c>
      <c r="DM267" s="51" t="str">
        <f t="shared" ca="1" si="619"/>
        <v>Slope</v>
      </c>
      <c r="DN267" s="51" t="str">
        <f t="shared" ca="1" si="620"/>
        <v>Slope</v>
      </c>
      <c r="DO267" s="51" t="str">
        <f t="shared" ca="1" si="621"/>
        <v>Slope</v>
      </c>
      <c r="DP267" s="51" t="str">
        <f t="shared" ca="1" si="622"/>
        <v>Slope</v>
      </c>
      <c r="DQ267" s="51" t="str">
        <f t="shared" ca="1" si="623"/>
        <v>Slope</v>
      </c>
      <c r="DR267" s="51" t="str">
        <f t="shared" ca="1" si="624"/>
        <v>Slope</v>
      </c>
      <c r="DS267" s="51" t="str">
        <f t="shared" ca="1" si="625"/>
        <v>Slope</v>
      </c>
      <c r="DT267" s="51" t="str">
        <f t="shared" ca="1" si="626"/>
        <v>Slope</v>
      </c>
      <c r="DU267" s="51" t="str">
        <f t="shared" ca="1" si="627"/>
        <v>Slope</v>
      </c>
      <c r="DV267" s="51" t="str">
        <f t="shared" ca="1" si="628"/>
        <v>Slope</v>
      </c>
      <c r="DW267" s="51" t="str">
        <f t="shared" ca="1" si="629"/>
        <v>Slope</v>
      </c>
      <c r="DX267" s="51" t="str">
        <f t="shared" ca="1" si="630"/>
        <v>Slope</v>
      </c>
      <c r="DY267" s="51" t="str">
        <f t="shared" ca="1" si="631"/>
        <v>Slope</v>
      </c>
      <c r="DZ267" s="51" t="str">
        <f t="shared" ca="1" si="632"/>
        <v>Slope</v>
      </c>
      <c r="EA267" s="51" t="str">
        <f t="shared" ca="1" si="633"/>
        <v>Slope</v>
      </c>
      <c r="EB267" s="51" t="str">
        <f t="shared" ca="1" si="634"/>
        <v>Slope</v>
      </c>
      <c r="EC267" s="51" t="str">
        <f t="shared" ca="1" si="635"/>
        <v>Slope</v>
      </c>
      <c r="EE267" s="52">
        <f t="shared" ca="1" si="636"/>
        <v>0.67327182916123718</v>
      </c>
      <c r="EF267" s="52">
        <f t="shared" ca="1" si="637"/>
        <v>0.6563533532713659</v>
      </c>
      <c r="EG267" s="52">
        <f t="shared" ca="1" si="638"/>
        <v>0.64453081866646666</v>
      </c>
      <c r="EH267" s="52">
        <f t="shared" ca="1" si="639"/>
        <v>0.63543660616182207</v>
      </c>
      <c r="EI267" s="52">
        <f t="shared" ca="1" si="640"/>
        <v>0.62910416369697442</v>
      </c>
      <c r="EJ267" s="52">
        <f t="shared" ca="1" si="641"/>
        <v>0.62595246740146693</v>
      </c>
      <c r="EK267" s="52">
        <f t="shared" ca="1" si="642"/>
        <v>0.62725543364862935</v>
      </c>
      <c r="EL267" s="52">
        <f t="shared" ca="1" si="643"/>
        <v>0.63422239711158146</v>
      </c>
      <c r="EM267" s="52">
        <f t="shared" ca="1" si="644"/>
        <v>0.64350429375966889</v>
      </c>
      <c r="EN267" s="52">
        <f t="shared" ca="1" si="645"/>
        <v>0.6726715779197403</v>
      </c>
      <c r="EO267" s="52">
        <f t="shared" ca="1" si="646"/>
        <v>0.72248818069316378</v>
      </c>
      <c r="EP267" s="52">
        <f t="shared" ca="1" si="647"/>
        <v>0.78245962391287505</v>
      </c>
      <c r="EQ267" s="52">
        <f t="shared" ca="1" si="648"/>
        <v>0.84646901527760665</v>
      </c>
      <c r="ER267" s="52">
        <f t="shared" ca="1" si="649"/>
        <v>0.9092006303875767</v>
      </c>
      <c r="ES267" s="52">
        <f t="shared" ca="1" si="650"/>
        <v>0.97205191672309443</v>
      </c>
      <c r="ET267" s="52">
        <f t="shared" ca="1" si="651"/>
        <v>0.96881209144478431</v>
      </c>
      <c r="EU267" s="52">
        <f t="shared" ca="1" si="652"/>
        <v>0.92059370676675933</v>
      </c>
      <c r="EV267" s="52">
        <f t="shared" ca="1" si="653"/>
        <v>0.88099368349548368</v>
      </c>
      <c r="EW267" s="52">
        <f t="shared" ca="1" si="654"/>
        <v>0.85339879245667027</v>
      </c>
      <c r="EX267" s="52">
        <f t="shared" ca="1" si="655"/>
        <v>0.83824320499864857</v>
      </c>
      <c r="EY267" s="52">
        <f t="shared" ca="1" si="656"/>
        <v>0.83423007426442453</v>
      </c>
      <c r="EZ267" s="52">
        <f t="shared" ca="1" si="657"/>
        <v>0.84031930136573951</v>
      </c>
      <c r="FA267" s="52">
        <f t="shared" ca="1" si="658"/>
        <v>0.85468759668229388</v>
      </c>
      <c r="FB267" s="52">
        <f t="shared" ca="1" si="659"/>
        <v>0.88106519466375688</v>
      </c>
      <c r="FC267" s="52">
        <f t="shared" ca="1" si="660"/>
        <v>0.91441793604202626</v>
      </c>
      <c r="FD267" s="52">
        <f t="shared" ca="1" si="661"/>
        <v>0.95786446949156123</v>
      </c>
      <c r="FE267" s="52">
        <f t="shared" ca="1" si="662"/>
        <v>0.99067316596767296</v>
      </c>
      <c r="FF267" s="52">
        <f t="shared" ca="1" si="663"/>
        <v>0.93204165683829432</v>
      </c>
      <c r="FG267" s="52">
        <f t="shared" ca="1" si="664"/>
        <v>0.87386399826375882</v>
      </c>
      <c r="FH267" s="52">
        <f t="shared" ca="1" si="665"/>
        <v>0.82427130687271333</v>
      </c>
      <c r="FI267" s="52">
        <f t="shared" ca="1" si="666"/>
        <v>0.78956402771035206</v>
      </c>
      <c r="FK267" s="52">
        <f t="shared" ca="1" si="667"/>
        <v>0.99067316596767296</v>
      </c>
      <c r="FL267" s="59">
        <f t="shared" ca="1" si="668"/>
        <v>26</v>
      </c>
      <c r="FM267" s="59" t="str">
        <f t="shared" ca="1" si="669"/>
        <v>Slope</v>
      </c>
      <c r="FN267" s="52">
        <f t="shared" ca="1" si="670"/>
        <v>0.16666666666666663</v>
      </c>
      <c r="FP267" s="52">
        <f t="shared" ca="1" si="671"/>
        <v>0.55775727638707906</v>
      </c>
      <c r="FQ267" s="52">
        <f t="shared" ca="1" si="672"/>
        <v>0.55211778442378856</v>
      </c>
      <c r="FR267" s="52">
        <f t="shared" ca="1" si="673"/>
        <v>0.53706582844437767</v>
      </c>
      <c r="FS267" s="52">
        <f t="shared" ca="1" si="674"/>
        <v>0.52292331316505181</v>
      </c>
      <c r="FT267" s="52">
        <f t="shared" ca="1" si="675"/>
        <v>0.50970138789899144</v>
      </c>
      <c r="FU267" s="52">
        <f t="shared" ca="1" si="676"/>
        <v>0.49753971135604447</v>
      </c>
      <c r="FV267" s="52">
        <f t="shared" ca="1" si="677"/>
        <v>0.48686292232732087</v>
      </c>
      <c r="FW267" s="52">
        <f t="shared" ca="1" si="678"/>
        <v>0.47807413237052715</v>
      </c>
      <c r="FX267" s="52">
        <f t="shared" ca="1" si="679"/>
        <v>0.4700569868087785</v>
      </c>
      <c r="FY267" s="52">
        <f t="shared" ca="1" si="680"/>
        <v>0.46866830375102453</v>
      </c>
      <c r="FZ267" s="52">
        <f t="shared" ca="1" si="681"/>
        <v>0.47416272689772121</v>
      </c>
      <c r="GA267" s="52">
        <f t="shared" ca="1" si="682"/>
        <v>0.48304209685984723</v>
      </c>
      <c r="GB267" s="52">
        <f t="shared" ca="1" si="683"/>
        <v>0.49326744953697993</v>
      </c>
      <c r="GC267" s="52">
        <f t="shared" ca="1" si="684"/>
        <v>0.50306687679585882</v>
      </c>
      <c r="GD267" s="52">
        <f t="shared" ca="1" si="685"/>
        <v>0.5129061944632537</v>
      </c>
      <c r="GE267" s="52">
        <f t="shared" ca="1" si="686"/>
        <v>0.5007151415927058</v>
      </c>
      <c r="GF267" s="52">
        <f t="shared" ca="1" si="687"/>
        <v>0.47353123558891974</v>
      </c>
      <c r="GG267" s="52">
        <f t="shared" ca="1" si="688"/>
        <v>0.44922011672071677</v>
      </c>
      <c r="GH267" s="52">
        <f t="shared" ca="1" si="689"/>
        <v>0.42891070859666786</v>
      </c>
      <c r="GI267" s="52">
        <f t="shared" ca="1" si="690"/>
        <v>0.41274773499954953</v>
      </c>
      <c r="GJ267" s="52">
        <f t="shared" ca="1" si="691"/>
        <v>0.40029891364369707</v>
      </c>
      <c r="GK267" s="52">
        <f t="shared" ca="1" si="692"/>
        <v>0.39121754489969091</v>
      </c>
      <c r="GL267" s="52">
        <f t="shared" ca="1" si="693"/>
        <v>0.38489586556076461</v>
      </c>
      <c r="GM267" s="52">
        <f t="shared" ca="1" si="694"/>
        <v>0.38257728711014116</v>
      </c>
      <c r="GN267" s="52">
        <f t="shared" ca="1" si="695"/>
        <v>0.38258375645845311</v>
      </c>
      <c r="GO267" s="52">
        <f t="shared" ca="1" si="696"/>
        <v>0.38595482316385371</v>
      </c>
      <c r="GP267" s="52">
        <f t="shared" ca="1" si="697"/>
        <v>0.38577994421144651</v>
      </c>
      <c r="GQ267" s="52">
        <f t="shared" ca="1" si="698"/>
        <v>0.35512499672387587</v>
      </c>
      <c r="GR267" s="52">
        <f t="shared" ca="1" si="699"/>
        <v>0.32462133275458627</v>
      </c>
      <c r="GS267" s="52">
        <f t="shared" ca="1" si="700"/>
        <v>0.29697932451312664</v>
      </c>
      <c r="GT267" s="52">
        <f t="shared" ca="1" si="701"/>
        <v>0.27429912034789511</v>
      </c>
      <c r="GV267" s="52">
        <f t="shared" ca="1" si="702"/>
        <v>0.55775727638707906</v>
      </c>
      <c r="GW267" s="59">
        <f t="shared" ca="1" si="703"/>
        <v>0</v>
      </c>
      <c r="GX267" s="52">
        <f t="shared" ca="1" si="704"/>
        <v>0.67327182916123718</v>
      </c>
      <c r="GY267" s="52" t="str">
        <f t="shared" ca="1" si="705"/>
        <v>Slope</v>
      </c>
      <c r="GZ267" s="52">
        <f t="shared" ca="1" si="706"/>
        <v>1</v>
      </c>
      <c r="HB267" s="58">
        <f t="shared" si="707"/>
        <v>5.8736073970794708E-2</v>
      </c>
      <c r="HC267" s="58"/>
      <c r="HE267" s="52">
        <f t="shared" si="708"/>
        <v>0.70925643384456616</v>
      </c>
      <c r="HF267" s="52">
        <f t="shared" si="709"/>
        <v>0</v>
      </c>
      <c r="HH267" s="52">
        <f t="shared" ca="1" si="710"/>
        <v>0.67327182916123718</v>
      </c>
      <c r="HI267" s="52" t="str">
        <f t="shared" ca="1" si="711"/>
        <v>Slope</v>
      </c>
      <c r="HJ267" s="59">
        <f t="shared" ca="1" si="712"/>
        <v>2</v>
      </c>
      <c r="HK267" s="52">
        <f t="shared" ca="1" si="713"/>
        <v>1</v>
      </c>
      <c r="HL267" s="52">
        <f t="shared" si="714"/>
        <v>0</v>
      </c>
      <c r="HM267" s="52">
        <f t="shared" si="715"/>
        <v>20</v>
      </c>
      <c r="HN267" s="52">
        <f t="shared" si="716"/>
        <v>-20</v>
      </c>
      <c r="HP267" s="52">
        <f t="shared" si="719"/>
        <v>1.6436398029327478E-4</v>
      </c>
      <c r="HR267" s="52">
        <f t="shared" si="717"/>
        <v>1.0104073393354657E-4</v>
      </c>
      <c r="HS267">
        <f t="shared" si="718"/>
        <v>1.9530288235862212E-3</v>
      </c>
    </row>
    <row r="268" spans="1:227" x14ac:dyDescent="0.2">
      <c r="A268" s="45">
        <v>230</v>
      </c>
      <c r="B268" s="35">
        <f t="shared" si="563"/>
        <v>2.65046296296295E-2</v>
      </c>
      <c r="C268" s="28">
        <v>-5.8736073970794704</v>
      </c>
      <c r="D268" s="95">
        <v>0</v>
      </c>
      <c r="E268" s="95">
        <v>999999</v>
      </c>
      <c r="F268" s="37">
        <f t="shared" si="721"/>
        <v>166666.5</v>
      </c>
      <c r="G268" s="38">
        <f t="shared" si="724"/>
        <v>0</v>
      </c>
      <c r="H268" s="102">
        <v>20</v>
      </c>
      <c r="I268" s="102">
        <v>2000</v>
      </c>
      <c r="J268" s="28">
        <v>-5.7332038879394496</v>
      </c>
      <c r="K268" s="126">
        <f t="shared" si="725"/>
        <v>-5.7332038879394497E-2</v>
      </c>
      <c r="L268" s="30">
        <f t="shared" si="722"/>
        <v>-5.7332038879394497E-2</v>
      </c>
      <c r="M268" s="101">
        <f t="shared" si="723"/>
        <v>-5.8736073970794704</v>
      </c>
      <c r="N268" s="103">
        <f t="shared" si="564"/>
        <v>7.0201754570010412E-5</v>
      </c>
      <c r="AD268" s="52">
        <f t="shared" ca="1" si="720"/>
        <v>0.97795569821029293</v>
      </c>
      <c r="AE268" s="52">
        <f t="shared" ca="1" si="720"/>
        <v>0.99999999999999978</v>
      </c>
      <c r="AF268" s="52">
        <f t="shared" ca="1" si="720"/>
        <v>0.97846209726211253</v>
      </c>
      <c r="AG268" s="52">
        <f t="shared" ca="1" si="559"/>
        <v>0.93370665715403389</v>
      </c>
      <c r="AH268" s="52">
        <f t="shared" ca="1" si="559"/>
        <v>0.87541103320008551</v>
      </c>
      <c r="AI268" s="52">
        <f t="shared" ca="1" si="559"/>
        <v>0.80199585152391228</v>
      </c>
      <c r="AJ268" s="52">
        <f t="shared" ca="1" si="559"/>
        <v>0.71122153643367503</v>
      </c>
      <c r="AK268" s="52">
        <f t="shared" ca="1" si="560"/>
        <v>0.60280408335407021</v>
      </c>
      <c r="AL268" s="52">
        <f t="shared" ca="1" si="560"/>
        <v>0.46801616911066779</v>
      </c>
      <c r="AM268" s="52">
        <f t="shared" ca="1" si="560"/>
        <v>0.30576558159991563</v>
      </c>
      <c r="AN268" s="52">
        <f t="shared" ca="1" si="560"/>
        <v>0.12776662541175257</v>
      </c>
      <c r="AO268" s="52">
        <f t="shared" ca="1" si="561"/>
        <v>-4.5988082961822017E-2</v>
      </c>
      <c r="AP268" s="52">
        <f t="shared" ca="1" si="561"/>
        <v>-0.20103101798864123</v>
      </c>
      <c r="AQ268" s="52">
        <f t="shared" ca="1" si="561"/>
        <v>-0.34255747619619464</v>
      </c>
      <c r="AR268" s="52">
        <f t="shared" ca="1" si="561"/>
        <v>-0.47258784004356313</v>
      </c>
      <c r="AS268" s="52">
        <f t="shared" ca="1" si="562"/>
        <v>-0.58001403609721447</v>
      </c>
      <c r="AT268" s="52">
        <f t="shared" ca="1" si="562"/>
        <v>-0.66728716764109175</v>
      </c>
      <c r="AU268" s="52">
        <f t="shared" ca="1" si="562"/>
        <v>-0.7165881430518406</v>
      </c>
      <c r="AV268" s="52">
        <f t="shared" ca="1" si="562"/>
        <v>-0.70791618125577671</v>
      </c>
      <c r="AW268" s="52">
        <f t="shared" ca="1" si="556"/>
        <v>-0.64475950855376896</v>
      </c>
      <c r="AX268" s="52">
        <f t="shared" ca="1" si="556"/>
        <v>-0.53481775052482372</v>
      </c>
      <c r="AY268" s="52">
        <f t="shared" ca="1" si="556"/>
        <v>-0.39186912200647983</v>
      </c>
      <c r="AZ268" s="52">
        <f t="shared" ca="1" si="556"/>
        <v>-0.21341232703802071</v>
      </c>
      <c r="BA268" s="52">
        <f t="shared" ca="1" si="557"/>
        <v>-1.1673093704361511E-2</v>
      </c>
      <c r="BB268" s="52">
        <f t="shared" ca="1" si="557"/>
        <v>0.19778348835160936</v>
      </c>
      <c r="BC268" s="52">
        <f t="shared" ca="1" si="557"/>
        <v>0.39542131654486379</v>
      </c>
      <c r="BD268" s="52">
        <f t="shared" ca="1" si="557"/>
        <v>0.56598003647049855</v>
      </c>
      <c r="BE268" s="52">
        <f t="shared" ca="1" si="558"/>
        <v>0.69869267795524614</v>
      </c>
      <c r="BF268" s="52">
        <f t="shared" ca="1" si="558"/>
        <v>0.78927541291842651</v>
      </c>
      <c r="BG268" s="52">
        <f t="shared" ca="1" si="558"/>
        <v>0.83398367814557772</v>
      </c>
      <c r="BH268" s="52">
        <f t="shared" ca="1" si="558"/>
        <v>0.83183757605106468</v>
      </c>
      <c r="BJ268" s="52">
        <f t="shared" si="566"/>
        <v>-2.8666019439697247E-3</v>
      </c>
      <c r="BK268" s="52">
        <f t="shared" si="567"/>
        <v>3.5564109061153666E-3</v>
      </c>
      <c r="BL268" s="52">
        <f t="shared" si="568"/>
        <v>1.7782054530576829E-4</v>
      </c>
      <c r="BM268" s="52">
        <f t="shared" si="569"/>
        <v>1.7782054530576829E-4</v>
      </c>
      <c r="BN268" s="52">
        <f t="shared" si="570"/>
        <v>0</v>
      </c>
      <c r="BO268" s="52">
        <f t="shared" si="571"/>
        <v>0</v>
      </c>
      <c r="BP268" s="52">
        <f t="shared" si="572"/>
        <v>1.9871074587355366E-3</v>
      </c>
      <c r="BQ268" s="52">
        <f t="shared" si="573"/>
        <v>0.05</v>
      </c>
      <c r="BS268" s="52">
        <f t="shared" ca="1" si="574"/>
        <v>0.34381855600663735</v>
      </c>
      <c r="BT268" s="52">
        <f t="shared" ca="1" si="575"/>
        <v>0.35564109061153665</v>
      </c>
      <c r="BU268" s="52">
        <f t="shared" ca="1" si="576"/>
        <v>0.36473530311618124</v>
      </c>
      <c r="BV268" s="52">
        <f t="shared" ca="1" si="577"/>
        <v>0.3710677455810289</v>
      </c>
      <c r="BW268" s="52">
        <f t="shared" ca="1" si="578"/>
        <v>0.37421944187653644</v>
      </c>
      <c r="BX268" s="52">
        <f t="shared" ca="1" si="579"/>
        <v>0.37291647562937397</v>
      </c>
      <c r="BY268" s="52">
        <f t="shared" ca="1" si="580"/>
        <v>0.3659495121664218</v>
      </c>
      <c r="BZ268" s="52">
        <f t="shared" ca="1" si="581"/>
        <v>0.35666761551833448</v>
      </c>
      <c r="CA268" s="52">
        <f t="shared" ca="1" si="582"/>
        <v>0.32750033135826306</v>
      </c>
      <c r="CB268" s="52">
        <f t="shared" ca="1" si="583"/>
        <v>0.27768372858483947</v>
      </c>
      <c r="CC268" s="52">
        <f t="shared" ca="1" si="584"/>
        <v>0.21771228536512824</v>
      </c>
      <c r="CD268" s="52">
        <f t="shared" ca="1" si="585"/>
        <v>0.15370289400039669</v>
      </c>
      <c r="CE268" s="52">
        <f t="shared" ca="1" si="586"/>
        <v>9.097127889042661E-2</v>
      </c>
      <c r="CF268" s="52">
        <f t="shared" ca="1" si="587"/>
        <v>2.8119992554908851E-2</v>
      </c>
      <c r="CG268" s="52">
        <f t="shared" ca="1" si="588"/>
        <v>-3.1015999277212422E-2</v>
      </c>
      <c r="CH268" s="52">
        <f t="shared" ca="1" si="589"/>
        <v>-7.9234383955237367E-2</v>
      </c>
      <c r="CI268" s="52">
        <f t="shared" ca="1" si="590"/>
        <v>-0.11883440722651306</v>
      </c>
      <c r="CJ268" s="52">
        <f t="shared" ca="1" si="591"/>
        <v>-0.14642929826532644</v>
      </c>
      <c r="CK268" s="52">
        <f t="shared" ca="1" si="592"/>
        <v>-0.16158488572334814</v>
      </c>
      <c r="CL268" s="52">
        <f t="shared" ca="1" si="593"/>
        <v>-0.16559801645757213</v>
      </c>
      <c r="CM268" s="52">
        <f t="shared" ca="1" si="594"/>
        <v>-0.15950878935625723</v>
      </c>
      <c r="CN268" s="52">
        <f t="shared" ca="1" si="595"/>
        <v>-0.14514049403970283</v>
      </c>
      <c r="CO268" s="52">
        <f t="shared" ca="1" si="596"/>
        <v>-0.11876289605823984</v>
      </c>
      <c r="CP268" s="52">
        <f t="shared" ca="1" si="597"/>
        <v>-8.5410154679970471E-2</v>
      </c>
      <c r="CQ268" s="52">
        <f t="shared" ca="1" si="598"/>
        <v>-4.1963621230435469E-2</v>
      </c>
      <c r="CR268" s="52">
        <f t="shared" ca="1" si="599"/>
        <v>9.498743310330399E-3</v>
      </c>
      <c r="CS268" s="52">
        <f t="shared" ca="1" si="600"/>
        <v>6.8130252439708966E-2</v>
      </c>
      <c r="CT268" s="52">
        <f t="shared" ca="1" si="601"/>
        <v>0.12630791101424443</v>
      </c>
      <c r="CU268" s="52">
        <f t="shared" ca="1" si="602"/>
        <v>0.17590060240528996</v>
      </c>
      <c r="CV268" s="52">
        <f t="shared" ca="1" si="603"/>
        <v>0.21060788156765123</v>
      </c>
      <c r="CW268" s="52">
        <f t="shared" ca="1" si="604"/>
        <v>0.23301746684967745</v>
      </c>
      <c r="CY268" s="51" t="str">
        <f t="shared" ca="1" si="605"/>
        <v>Slope</v>
      </c>
      <c r="CZ268" s="51" t="str">
        <f t="shared" ca="1" si="606"/>
        <v>Slope</v>
      </c>
      <c r="DA268" s="51" t="str">
        <f t="shared" ca="1" si="607"/>
        <v>Slope</v>
      </c>
      <c r="DB268" s="51" t="str">
        <f t="shared" ca="1" si="608"/>
        <v>Slope</v>
      </c>
      <c r="DC268" s="51" t="str">
        <f t="shared" ca="1" si="609"/>
        <v>Slope</v>
      </c>
      <c r="DD268" s="51" t="str">
        <f t="shared" ca="1" si="610"/>
        <v>Slope</v>
      </c>
      <c r="DE268" s="51" t="str">
        <f t="shared" ca="1" si="611"/>
        <v>Slope</v>
      </c>
      <c r="DF268" s="51" t="str">
        <f t="shared" ca="1" si="612"/>
        <v>Slope</v>
      </c>
      <c r="DG268" s="51" t="str">
        <f t="shared" ca="1" si="613"/>
        <v>Slope</v>
      </c>
      <c r="DH268" s="51" t="str">
        <f t="shared" ca="1" si="614"/>
        <v>Slope</v>
      </c>
      <c r="DI268" s="51" t="str">
        <f t="shared" ca="1" si="615"/>
        <v>Slope</v>
      </c>
      <c r="DJ268" s="51" t="str">
        <f t="shared" ca="1" si="616"/>
        <v>Slope</v>
      </c>
      <c r="DK268" s="51" t="str">
        <f t="shared" ca="1" si="617"/>
        <v>Slope</v>
      </c>
      <c r="DL268" s="51" t="str">
        <f t="shared" ca="1" si="618"/>
        <v>Slope</v>
      </c>
      <c r="DM268" s="51" t="str">
        <f t="shared" ca="1" si="619"/>
        <v>Slope</v>
      </c>
      <c r="DN268" s="51" t="str">
        <f t="shared" ca="1" si="620"/>
        <v>Slope</v>
      </c>
      <c r="DO268" s="51" t="str">
        <f t="shared" ca="1" si="621"/>
        <v>Slope</v>
      </c>
      <c r="DP268" s="51" t="str">
        <f t="shared" ca="1" si="622"/>
        <v>Slope</v>
      </c>
      <c r="DQ268" s="51" t="str">
        <f t="shared" ca="1" si="623"/>
        <v>Slope</v>
      </c>
      <c r="DR268" s="51" t="str">
        <f t="shared" ca="1" si="624"/>
        <v>Slope</v>
      </c>
      <c r="DS268" s="51" t="str">
        <f t="shared" ca="1" si="625"/>
        <v>Slope</v>
      </c>
      <c r="DT268" s="51" t="str">
        <f t="shared" ca="1" si="626"/>
        <v>Slope</v>
      </c>
      <c r="DU268" s="51" t="str">
        <f t="shared" ca="1" si="627"/>
        <v>Slope</v>
      </c>
      <c r="DV268" s="51" t="str">
        <f t="shared" ca="1" si="628"/>
        <v>Slope</v>
      </c>
      <c r="DW268" s="51" t="str">
        <f t="shared" ca="1" si="629"/>
        <v>Slope</v>
      </c>
      <c r="DX268" s="51" t="str">
        <f t="shared" ca="1" si="630"/>
        <v>Slope</v>
      </c>
      <c r="DY268" s="51" t="str">
        <f t="shared" ca="1" si="631"/>
        <v>Slope</v>
      </c>
      <c r="DZ268" s="51" t="str">
        <f t="shared" ca="1" si="632"/>
        <v>Slope</v>
      </c>
      <c r="EA268" s="51" t="str">
        <f t="shared" ca="1" si="633"/>
        <v>Slope</v>
      </c>
      <c r="EB268" s="51" t="str">
        <f t="shared" ca="1" si="634"/>
        <v>Slope</v>
      </c>
      <c r="EC268" s="51" t="str">
        <f t="shared" ca="1" si="635"/>
        <v>Slope</v>
      </c>
      <c r="EE268" s="52">
        <f t="shared" ca="1" si="636"/>
        <v>0.65635926453866844</v>
      </c>
      <c r="EF268" s="52">
        <f t="shared" ca="1" si="637"/>
        <v>0.6445367299337692</v>
      </c>
      <c r="EG268" s="52">
        <f t="shared" ca="1" si="638"/>
        <v>0.6354425174291245</v>
      </c>
      <c r="EH268" s="52">
        <f t="shared" ca="1" si="639"/>
        <v>0.62911007496427684</v>
      </c>
      <c r="EI268" s="52">
        <f t="shared" ca="1" si="640"/>
        <v>0.62595837866876936</v>
      </c>
      <c r="EJ268" s="52">
        <f t="shared" ca="1" si="641"/>
        <v>0.62726134491593188</v>
      </c>
      <c r="EK268" s="52">
        <f t="shared" ca="1" si="642"/>
        <v>0.634228308378884</v>
      </c>
      <c r="EL268" s="52">
        <f t="shared" ca="1" si="643"/>
        <v>0.64351020502697132</v>
      </c>
      <c r="EM268" s="52">
        <f t="shared" ca="1" si="644"/>
        <v>0.67267748918704273</v>
      </c>
      <c r="EN268" s="52">
        <f t="shared" ca="1" si="645"/>
        <v>0.72249409196046632</v>
      </c>
      <c r="EO268" s="52">
        <f t="shared" ca="1" si="646"/>
        <v>0.78246553518017747</v>
      </c>
      <c r="EP268" s="52">
        <f t="shared" ca="1" si="647"/>
        <v>0.84647492654490908</v>
      </c>
      <c r="EQ268" s="52">
        <f t="shared" ca="1" si="648"/>
        <v>0.90920654165487913</v>
      </c>
      <c r="ER268" s="52">
        <f t="shared" ca="1" si="649"/>
        <v>0.97205782799039686</v>
      </c>
      <c r="ES268" s="52">
        <f t="shared" ca="1" si="650"/>
        <v>0.96880618017748177</v>
      </c>
      <c r="ET268" s="52">
        <f t="shared" ca="1" si="651"/>
        <v>0.92058779549945691</v>
      </c>
      <c r="EU268" s="52">
        <f t="shared" ca="1" si="652"/>
        <v>0.88098777222818114</v>
      </c>
      <c r="EV268" s="52">
        <f t="shared" ca="1" si="653"/>
        <v>0.85339288118936785</v>
      </c>
      <c r="EW268" s="52">
        <f t="shared" ca="1" si="654"/>
        <v>0.83823729373134603</v>
      </c>
      <c r="EX268" s="52">
        <f t="shared" ca="1" si="655"/>
        <v>0.8342241629971221</v>
      </c>
      <c r="EY268" s="52">
        <f t="shared" ca="1" si="656"/>
        <v>0.84031339009843697</v>
      </c>
      <c r="EZ268" s="52">
        <f t="shared" ca="1" si="657"/>
        <v>0.85468168541499145</v>
      </c>
      <c r="FA268" s="52">
        <f t="shared" ca="1" si="658"/>
        <v>0.88105928339645434</v>
      </c>
      <c r="FB268" s="52">
        <f t="shared" ca="1" si="659"/>
        <v>0.91441202477472372</v>
      </c>
      <c r="FC268" s="52">
        <f t="shared" ca="1" si="660"/>
        <v>0.9578585582242588</v>
      </c>
      <c r="FD268" s="52">
        <f t="shared" ca="1" si="661"/>
        <v>0.99067907723497539</v>
      </c>
      <c r="FE268" s="52">
        <f t="shared" ca="1" si="662"/>
        <v>0.93204756810559686</v>
      </c>
      <c r="FF268" s="52">
        <f t="shared" ca="1" si="663"/>
        <v>0.87386990953106136</v>
      </c>
      <c r="FG268" s="52">
        <f t="shared" ca="1" si="664"/>
        <v>0.82427721814001575</v>
      </c>
      <c r="FH268" s="52">
        <f t="shared" ca="1" si="665"/>
        <v>0.78956993897765448</v>
      </c>
      <c r="FI268" s="52">
        <f t="shared" ca="1" si="666"/>
        <v>0.76716035369562829</v>
      </c>
      <c r="FK268" s="52">
        <f t="shared" ca="1" si="667"/>
        <v>0.99067907723497539</v>
      </c>
      <c r="FL268" s="59">
        <f t="shared" ca="1" si="668"/>
        <v>25</v>
      </c>
      <c r="FM268" s="59" t="str">
        <f t="shared" ca="1" si="669"/>
        <v>Slope</v>
      </c>
      <c r="FN268" s="52">
        <f t="shared" ca="1" si="670"/>
        <v>0.19999999999999996</v>
      </c>
      <c r="FP268" s="52">
        <f t="shared" ca="1" si="671"/>
        <v>0.55211975484622278</v>
      </c>
      <c r="FQ268" s="52">
        <f t="shared" ca="1" si="672"/>
        <v>0.54817890997792307</v>
      </c>
      <c r="FR268" s="52">
        <f t="shared" ca="1" si="673"/>
        <v>0.53403639469859698</v>
      </c>
      <c r="FS268" s="52">
        <f t="shared" ca="1" si="674"/>
        <v>0.52081446943253673</v>
      </c>
      <c r="FT268" s="52">
        <f t="shared" ca="1" si="675"/>
        <v>0.50865279288958976</v>
      </c>
      <c r="FU268" s="52">
        <f t="shared" ca="1" si="676"/>
        <v>0.49797600386086616</v>
      </c>
      <c r="FV268" s="52">
        <f t="shared" ca="1" si="677"/>
        <v>0.48918721390407244</v>
      </c>
      <c r="FW268" s="52">
        <f t="shared" ca="1" si="678"/>
        <v>0.48117006834232379</v>
      </c>
      <c r="FX268" s="52">
        <f t="shared" ca="1" si="679"/>
        <v>0.47978138528456976</v>
      </c>
      <c r="FY268" s="52">
        <f t="shared" ca="1" si="680"/>
        <v>0.48527580843126655</v>
      </c>
      <c r="FZ268" s="52">
        <f t="shared" ca="1" si="681"/>
        <v>0.4941551783933924</v>
      </c>
      <c r="GA268" s="52">
        <f t="shared" ca="1" si="682"/>
        <v>0.50438053107052527</v>
      </c>
      <c r="GB268" s="52">
        <f t="shared" ca="1" si="683"/>
        <v>0.51417995832940411</v>
      </c>
      <c r="GC268" s="52">
        <f t="shared" ca="1" si="684"/>
        <v>0.52401927599679887</v>
      </c>
      <c r="GD268" s="52">
        <f t="shared" ca="1" si="685"/>
        <v>0.51182428228138277</v>
      </c>
      <c r="GE268" s="52">
        <f t="shared" ca="1" si="686"/>
        <v>0.48464037627759671</v>
      </c>
      <c r="GF268" s="52">
        <f t="shared" ca="1" si="687"/>
        <v>0.46032925740939368</v>
      </c>
      <c r="GG268" s="52">
        <f t="shared" ca="1" si="688"/>
        <v>0.44001984928534482</v>
      </c>
      <c r="GH268" s="52">
        <f t="shared" ca="1" si="689"/>
        <v>0.42385687568822644</v>
      </c>
      <c r="GI268" s="52">
        <f t="shared" ca="1" si="690"/>
        <v>0.41140805433237404</v>
      </c>
      <c r="GJ268" s="52">
        <f t="shared" ca="1" si="691"/>
        <v>0.40232668558836787</v>
      </c>
      <c r="GK268" s="52">
        <f t="shared" ca="1" si="692"/>
        <v>0.39600500624944157</v>
      </c>
      <c r="GL268" s="52">
        <f t="shared" ca="1" si="693"/>
        <v>0.39368642779881813</v>
      </c>
      <c r="GM268" s="52">
        <f t="shared" ca="1" si="694"/>
        <v>0.39369289714713013</v>
      </c>
      <c r="GN268" s="52">
        <f t="shared" ca="1" si="695"/>
        <v>0.39706396385253062</v>
      </c>
      <c r="GO268" s="52">
        <f t="shared" ca="1" si="696"/>
        <v>0.39689302574499175</v>
      </c>
      <c r="GP268" s="52">
        <f t="shared" ca="1" si="697"/>
        <v>0.36623807825742111</v>
      </c>
      <c r="GQ268" s="52">
        <f t="shared" ca="1" si="698"/>
        <v>0.33573441428813156</v>
      </c>
      <c r="GR268" s="52">
        <f t="shared" ca="1" si="699"/>
        <v>0.30809240604667187</v>
      </c>
      <c r="GS268" s="52">
        <f t="shared" ca="1" si="700"/>
        <v>0.28541220188144034</v>
      </c>
      <c r="GT268" s="52">
        <f t="shared" ca="1" si="701"/>
        <v>0.26683122900965389</v>
      </c>
      <c r="GV268" s="52">
        <f t="shared" ca="1" si="702"/>
        <v>0.55211975484622278</v>
      </c>
      <c r="GW268" s="59">
        <f t="shared" ca="1" si="703"/>
        <v>0</v>
      </c>
      <c r="GX268" s="52">
        <f t="shared" ca="1" si="704"/>
        <v>0.65635926453866844</v>
      </c>
      <c r="GY268" s="52" t="str">
        <f t="shared" ca="1" si="705"/>
        <v>Slope</v>
      </c>
      <c r="GZ268" s="52">
        <f t="shared" ca="1" si="706"/>
        <v>1</v>
      </c>
      <c r="HB268" s="58">
        <f t="shared" si="707"/>
        <v>5.7332038879394497E-2</v>
      </c>
      <c r="HC268" s="58"/>
      <c r="HE268" s="52">
        <f t="shared" si="708"/>
        <v>0.71620640754699727</v>
      </c>
      <c r="HF268" s="52">
        <f t="shared" si="709"/>
        <v>0</v>
      </c>
      <c r="HH268" s="52">
        <f t="shared" ca="1" si="710"/>
        <v>0.65635926453866844</v>
      </c>
      <c r="HI268" s="52" t="str">
        <f t="shared" ca="1" si="711"/>
        <v>Slope</v>
      </c>
      <c r="HJ268" s="59">
        <f t="shared" ca="1" si="712"/>
        <v>2</v>
      </c>
      <c r="HK268" s="52">
        <f t="shared" ca="1" si="713"/>
        <v>1</v>
      </c>
      <c r="HL268" s="52">
        <f t="shared" si="714"/>
        <v>0</v>
      </c>
      <c r="HM268" s="52">
        <f t="shared" si="715"/>
        <v>20</v>
      </c>
      <c r="HN268" s="52">
        <f t="shared" si="716"/>
        <v>-20</v>
      </c>
      <c r="HP268" s="52">
        <f t="shared" si="719"/>
        <v>7.0201754570010412E-5</v>
      </c>
      <c r="HR268" s="52">
        <f t="shared" si="717"/>
        <v>9.9580789527044998E-5</v>
      </c>
      <c r="HS268">
        <f t="shared" si="718"/>
        <v>1.9871074587355366E-3</v>
      </c>
    </row>
    <row r="269" spans="1:227" x14ac:dyDescent="0.2">
      <c r="A269" s="45">
        <v>231</v>
      </c>
      <c r="B269" s="35">
        <f t="shared" si="563"/>
        <v>2.6620370370370239E-2</v>
      </c>
      <c r="C269" s="28">
        <v>-5.7332038879394496</v>
      </c>
      <c r="D269" s="95">
        <v>0</v>
      </c>
      <c r="E269" s="95">
        <v>999999</v>
      </c>
      <c r="F269" s="37">
        <f t="shared" si="721"/>
        <v>166666.5</v>
      </c>
      <c r="G269" s="38">
        <f t="shared" si="724"/>
        <v>0</v>
      </c>
      <c r="H269" s="102">
        <v>20</v>
      </c>
      <c r="I269" s="102">
        <v>2000</v>
      </c>
      <c r="J269" s="28">
        <v>-5.5138319730758703</v>
      </c>
      <c r="K269" s="126">
        <f t="shared" si="725"/>
        <v>-5.5138319730758702E-2</v>
      </c>
      <c r="L269" s="30">
        <f t="shared" si="722"/>
        <v>-5.5138319730758702E-2</v>
      </c>
      <c r="M269" s="101">
        <f t="shared" si="723"/>
        <v>-5.7332038879394496</v>
      </c>
      <c r="N269" s="103">
        <f t="shared" si="564"/>
        <v>1.0968595743178966E-4</v>
      </c>
      <c r="AD269" s="52">
        <f t="shared" ca="1" si="720"/>
        <v>0.97846209726211253</v>
      </c>
      <c r="AE269" s="52">
        <f t="shared" ca="1" si="720"/>
        <v>1.0000000000000002</v>
      </c>
      <c r="AF269" s="52">
        <f t="shared" ca="1" si="720"/>
        <v>0.97870412816049068</v>
      </c>
      <c r="AG269" s="52">
        <f t="shared" ca="1" si="559"/>
        <v>0.93297142958947177</v>
      </c>
      <c r="AH269" s="52">
        <f t="shared" ca="1" si="559"/>
        <v>0.87164735808126104</v>
      </c>
      <c r="AI269" s="52">
        <f t="shared" ca="1" si="559"/>
        <v>0.79252763511407653</v>
      </c>
      <c r="AJ269" s="52">
        <f t="shared" ca="1" si="559"/>
        <v>0.69377453540557799</v>
      </c>
      <c r="AK269" s="52">
        <f t="shared" ca="1" si="560"/>
        <v>0.56189928532469358</v>
      </c>
      <c r="AL269" s="52">
        <f t="shared" ca="1" si="560"/>
        <v>0.39865965608553861</v>
      </c>
      <c r="AM269" s="52">
        <f t="shared" ca="1" si="560"/>
        <v>0.21542409731646442</v>
      </c>
      <c r="AN269" s="52">
        <f t="shared" ca="1" si="560"/>
        <v>3.3443132995122873E-2</v>
      </c>
      <c r="AO269" s="52">
        <f t="shared" ca="1" si="561"/>
        <v>-0.13033600169907245</v>
      </c>
      <c r="AP269" s="52">
        <f t="shared" ca="1" si="561"/>
        <v>-0.28229751743731551</v>
      </c>
      <c r="AQ269" s="52">
        <f t="shared" ca="1" si="561"/>
        <v>-0.42506962302376644</v>
      </c>
      <c r="AR269" s="52">
        <f t="shared" ca="1" si="561"/>
        <v>-0.54788104801387205</v>
      </c>
      <c r="AS269" s="52">
        <f t="shared" ca="1" si="562"/>
        <v>-0.65040530927605522</v>
      </c>
      <c r="AT269" s="52">
        <f t="shared" ca="1" si="562"/>
        <v>-0.71691750799801668</v>
      </c>
      <c r="AU269" s="52">
        <f t="shared" ca="1" si="562"/>
        <v>-0.73610211220739175</v>
      </c>
      <c r="AV269" s="52">
        <f t="shared" ca="1" si="562"/>
        <v>-0.69835829669824501</v>
      </c>
      <c r="AW269" s="52">
        <f t="shared" ca="1" si="556"/>
        <v>-0.61290072639803217</v>
      </c>
      <c r="AX269" s="52">
        <f t="shared" ca="1" si="556"/>
        <v>-0.49251823722363963</v>
      </c>
      <c r="AY269" s="52">
        <f t="shared" ca="1" si="556"/>
        <v>-0.33527180468742357</v>
      </c>
      <c r="AZ269" s="52">
        <f t="shared" ca="1" si="556"/>
        <v>-0.14805138485776473</v>
      </c>
      <c r="BA269" s="52">
        <f t="shared" ca="1" si="557"/>
        <v>5.8476042468032542E-2</v>
      </c>
      <c r="BB269" s="52">
        <f t="shared" ca="1" si="557"/>
        <v>0.2667819579973858</v>
      </c>
      <c r="BC269" s="52">
        <f t="shared" ca="1" si="557"/>
        <v>0.45793051059443035</v>
      </c>
      <c r="BD269" s="52">
        <f t="shared" ca="1" si="557"/>
        <v>0.61597752363484115</v>
      </c>
      <c r="BE269" s="52">
        <f t="shared" ca="1" si="558"/>
        <v>0.73876972979100364</v>
      </c>
      <c r="BF269" s="52">
        <f t="shared" ca="1" si="558"/>
        <v>0.81951669469876631</v>
      </c>
      <c r="BG269" s="52">
        <f t="shared" ca="1" si="558"/>
        <v>0.85265183006691425</v>
      </c>
      <c r="BH269" s="52">
        <f t="shared" ca="1" si="558"/>
        <v>0.83960847908742953</v>
      </c>
      <c r="BJ269" s="52">
        <f t="shared" si="566"/>
        <v>-2.7569159865379351E-3</v>
      </c>
      <c r="BK269" s="52">
        <f t="shared" si="567"/>
        <v>3.6473530311618122E-3</v>
      </c>
      <c r="BL269" s="52">
        <f t="shared" si="568"/>
        <v>1.8236765155809067E-4</v>
      </c>
      <c r="BM269" s="52">
        <f t="shared" si="569"/>
        <v>1.8236765155809067E-4</v>
      </c>
      <c r="BN269" s="52">
        <f t="shared" si="570"/>
        <v>0</v>
      </c>
      <c r="BO269" s="52">
        <f t="shared" si="571"/>
        <v>0</v>
      </c>
      <c r="BP269" s="52">
        <f t="shared" si="572"/>
        <v>2.0124068472549546E-3</v>
      </c>
      <c r="BQ269" s="52">
        <f t="shared" si="573"/>
        <v>0.05</v>
      </c>
      <c r="BS269" s="52">
        <f t="shared" ca="1" si="574"/>
        <v>0.35564109061153665</v>
      </c>
      <c r="BT269" s="52">
        <f t="shared" ca="1" si="575"/>
        <v>0.36473530311618124</v>
      </c>
      <c r="BU269" s="52">
        <f t="shared" ca="1" si="576"/>
        <v>0.3710677455810289</v>
      </c>
      <c r="BV269" s="52">
        <f t="shared" ca="1" si="577"/>
        <v>0.37421944187653644</v>
      </c>
      <c r="BW269" s="52">
        <f t="shared" ca="1" si="578"/>
        <v>0.37291647562937397</v>
      </c>
      <c r="BX269" s="52">
        <f t="shared" ca="1" si="579"/>
        <v>0.3659495121664218</v>
      </c>
      <c r="BY269" s="52">
        <f t="shared" ca="1" si="580"/>
        <v>0.35666761551833448</v>
      </c>
      <c r="BZ269" s="52">
        <f t="shared" ca="1" si="581"/>
        <v>0.32750033135826306</v>
      </c>
      <c r="CA269" s="52">
        <f t="shared" ca="1" si="582"/>
        <v>0.27768372858483947</v>
      </c>
      <c r="CB269" s="52">
        <f t="shared" ca="1" si="583"/>
        <v>0.21771228536512824</v>
      </c>
      <c r="CC269" s="52">
        <f t="shared" ca="1" si="584"/>
        <v>0.15370289400039669</v>
      </c>
      <c r="CD269" s="52">
        <f t="shared" ca="1" si="585"/>
        <v>9.097127889042661E-2</v>
      </c>
      <c r="CE269" s="52">
        <f t="shared" ca="1" si="586"/>
        <v>2.8119992554908851E-2</v>
      </c>
      <c r="CF269" s="52">
        <f t="shared" ca="1" si="587"/>
        <v>-3.1015999277212422E-2</v>
      </c>
      <c r="CG269" s="52">
        <f t="shared" ca="1" si="588"/>
        <v>-7.9234383955237367E-2</v>
      </c>
      <c r="CH269" s="52">
        <f t="shared" ca="1" si="589"/>
        <v>-0.11883440722651306</v>
      </c>
      <c r="CI269" s="52">
        <f t="shared" ca="1" si="590"/>
        <v>-0.14642929826532644</v>
      </c>
      <c r="CJ269" s="52">
        <f t="shared" ca="1" si="591"/>
        <v>-0.16158488572334814</v>
      </c>
      <c r="CK269" s="52">
        <f t="shared" ca="1" si="592"/>
        <v>-0.16559801645757213</v>
      </c>
      <c r="CL269" s="52">
        <f t="shared" ca="1" si="593"/>
        <v>-0.15950878935625723</v>
      </c>
      <c r="CM269" s="52">
        <f t="shared" ca="1" si="594"/>
        <v>-0.14514049403970283</v>
      </c>
      <c r="CN269" s="52">
        <f t="shared" ca="1" si="595"/>
        <v>-0.11876289605823984</v>
      </c>
      <c r="CO269" s="52">
        <f t="shared" ca="1" si="596"/>
        <v>-8.5410154679970471E-2</v>
      </c>
      <c r="CP269" s="52">
        <f t="shared" ca="1" si="597"/>
        <v>-4.1963621230435469E-2</v>
      </c>
      <c r="CQ269" s="52">
        <f t="shared" ca="1" si="598"/>
        <v>9.498743310330399E-3</v>
      </c>
      <c r="CR269" s="52">
        <f t="shared" ca="1" si="599"/>
        <v>6.8130252439708966E-2</v>
      </c>
      <c r="CS269" s="52">
        <f t="shared" ca="1" si="600"/>
        <v>0.12630791101424443</v>
      </c>
      <c r="CT269" s="52">
        <f t="shared" ca="1" si="601"/>
        <v>0.17590060240528996</v>
      </c>
      <c r="CU269" s="52">
        <f t="shared" ca="1" si="602"/>
        <v>0.21060788156765123</v>
      </c>
      <c r="CV269" s="52">
        <f t="shared" ca="1" si="603"/>
        <v>0.23301746684967745</v>
      </c>
      <c r="CW269" s="52">
        <f t="shared" ca="1" si="604"/>
        <v>0.24719714476997329</v>
      </c>
      <c r="CY269" s="51" t="str">
        <f t="shared" ca="1" si="605"/>
        <v>Slope</v>
      </c>
      <c r="CZ269" s="51" t="str">
        <f t="shared" ca="1" si="606"/>
        <v>Slope</v>
      </c>
      <c r="DA269" s="51" t="str">
        <f t="shared" ca="1" si="607"/>
        <v>Slope</v>
      </c>
      <c r="DB269" s="51" t="str">
        <f t="shared" ca="1" si="608"/>
        <v>Slope</v>
      </c>
      <c r="DC269" s="51" t="str">
        <f t="shared" ca="1" si="609"/>
        <v>Slope</v>
      </c>
      <c r="DD269" s="51" t="str">
        <f t="shared" ca="1" si="610"/>
        <v>Slope</v>
      </c>
      <c r="DE269" s="51" t="str">
        <f t="shared" ca="1" si="611"/>
        <v>Slope</v>
      </c>
      <c r="DF269" s="51" t="str">
        <f t="shared" ca="1" si="612"/>
        <v>Slope</v>
      </c>
      <c r="DG269" s="51" t="str">
        <f t="shared" ca="1" si="613"/>
        <v>Slope</v>
      </c>
      <c r="DH269" s="51" t="str">
        <f t="shared" ca="1" si="614"/>
        <v>Slope</v>
      </c>
      <c r="DI269" s="51" t="str">
        <f t="shared" ca="1" si="615"/>
        <v>Slope</v>
      </c>
      <c r="DJ269" s="51" t="str">
        <f t="shared" ca="1" si="616"/>
        <v>Slope</v>
      </c>
      <c r="DK269" s="51" t="str">
        <f t="shared" ca="1" si="617"/>
        <v>Slope</v>
      </c>
      <c r="DL269" s="51" t="str">
        <f t="shared" ca="1" si="618"/>
        <v>Slope</v>
      </c>
      <c r="DM269" s="51" t="str">
        <f t="shared" ca="1" si="619"/>
        <v>Slope</v>
      </c>
      <c r="DN269" s="51" t="str">
        <f t="shared" ca="1" si="620"/>
        <v>Slope</v>
      </c>
      <c r="DO269" s="51" t="str">
        <f t="shared" ca="1" si="621"/>
        <v>Slope</v>
      </c>
      <c r="DP269" s="51" t="str">
        <f t="shared" ca="1" si="622"/>
        <v>Slope</v>
      </c>
      <c r="DQ269" s="51" t="str">
        <f t="shared" ca="1" si="623"/>
        <v>Slope</v>
      </c>
      <c r="DR269" s="51" t="str">
        <f t="shared" ca="1" si="624"/>
        <v>Slope</v>
      </c>
      <c r="DS269" s="51" t="str">
        <f t="shared" ca="1" si="625"/>
        <v>Slope</v>
      </c>
      <c r="DT269" s="51" t="str">
        <f t="shared" ca="1" si="626"/>
        <v>Slope</v>
      </c>
      <c r="DU269" s="51" t="str">
        <f t="shared" ca="1" si="627"/>
        <v>Slope</v>
      </c>
      <c r="DV269" s="51" t="str">
        <f t="shared" ca="1" si="628"/>
        <v>Slope</v>
      </c>
      <c r="DW269" s="51" t="str">
        <f t="shared" ca="1" si="629"/>
        <v>Slope</v>
      </c>
      <c r="DX269" s="51" t="str">
        <f t="shared" ca="1" si="630"/>
        <v>Slope</v>
      </c>
      <c r="DY269" s="51" t="str">
        <f t="shared" ca="1" si="631"/>
        <v>Slope</v>
      </c>
      <c r="DZ269" s="51" t="str">
        <f t="shared" ca="1" si="632"/>
        <v>Slope</v>
      </c>
      <c r="EA269" s="51" t="str">
        <f t="shared" ca="1" si="633"/>
        <v>Slope</v>
      </c>
      <c r="EB269" s="51" t="str">
        <f t="shared" ca="1" si="634"/>
        <v>Slope</v>
      </c>
      <c r="EC269" s="51" t="str">
        <f t="shared" ca="1" si="635"/>
        <v>Slope</v>
      </c>
      <c r="EE269" s="52">
        <f t="shared" ca="1" si="636"/>
        <v>0.6445412770400214</v>
      </c>
      <c r="EF269" s="52">
        <f t="shared" ca="1" si="637"/>
        <v>0.63544706453537692</v>
      </c>
      <c r="EG269" s="52">
        <f t="shared" ca="1" si="638"/>
        <v>0.62911462207052926</v>
      </c>
      <c r="EH269" s="52">
        <f t="shared" ca="1" si="639"/>
        <v>0.62596292577502166</v>
      </c>
      <c r="EI269" s="52">
        <f t="shared" ca="1" si="640"/>
        <v>0.62726589202218408</v>
      </c>
      <c r="EJ269" s="52">
        <f t="shared" ca="1" si="641"/>
        <v>0.6342328554851363</v>
      </c>
      <c r="EK269" s="52">
        <f t="shared" ca="1" si="642"/>
        <v>0.64351475213322362</v>
      </c>
      <c r="EL269" s="52">
        <f t="shared" ca="1" si="643"/>
        <v>0.67268203629329504</v>
      </c>
      <c r="EM269" s="52">
        <f t="shared" ca="1" si="644"/>
        <v>0.72249863906671863</v>
      </c>
      <c r="EN269" s="52">
        <f t="shared" ca="1" si="645"/>
        <v>0.78247008228642989</v>
      </c>
      <c r="EO269" s="52">
        <f t="shared" ca="1" si="646"/>
        <v>0.84647947365116138</v>
      </c>
      <c r="EP269" s="52">
        <f t="shared" ca="1" si="647"/>
        <v>0.90921108876113144</v>
      </c>
      <c r="EQ269" s="52">
        <f t="shared" ca="1" si="648"/>
        <v>0.97206237509664928</v>
      </c>
      <c r="ER269" s="52">
        <f t="shared" ca="1" si="649"/>
        <v>0.96880163307122946</v>
      </c>
      <c r="ES269" s="52">
        <f t="shared" ca="1" si="650"/>
        <v>0.9205832483932046</v>
      </c>
      <c r="ET269" s="52">
        <f t="shared" ca="1" si="651"/>
        <v>0.88098322512192884</v>
      </c>
      <c r="EU269" s="52">
        <f t="shared" ca="1" si="652"/>
        <v>0.85338833408311543</v>
      </c>
      <c r="EV269" s="52">
        <f t="shared" ca="1" si="653"/>
        <v>0.83823274662509373</v>
      </c>
      <c r="EW269" s="52">
        <f t="shared" ca="1" si="654"/>
        <v>0.83421961589086979</v>
      </c>
      <c r="EX269" s="52">
        <f t="shared" ca="1" si="655"/>
        <v>0.84030884299218467</v>
      </c>
      <c r="EY269" s="52">
        <f t="shared" ca="1" si="656"/>
        <v>0.85467713830873904</v>
      </c>
      <c r="EZ269" s="52">
        <f t="shared" ca="1" si="657"/>
        <v>0.88105473629020203</v>
      </c>
      <c r="FA269" s="52">
        <f t="shared" ca="1" si="658"/>
        <v>0.91440747766847141</v>
      </c>
      <c r="FB269" s="52">
        <f t="shared" ca="1" si="659"/>
        <v>0.9578540111180065</v>
      </c>
      <c r="FC269" s="52">
        <f t="shared" ca="1" si="660"/>
        <v>0.9906836243412277</v>
      </c>
      <c r="FD269" s="52">
        <f t="shared" ca="1" si="661"/>
        <v>0.93205211521184916</v>
      </c>
      <c r="FE269" s="52">
        <f t="shared" ca="1" si="662"/>
        <v>0.87387445663731367</v>
      </c>
      <c r="FF269" s="52">
        <f t="shared" ca="1" si="663"/>
        <v>0.82428176524626817</v>
      </c>
      <c r="FG269" s="52">
        <f t="shared" ca="1" si="664"/>
        <v>0.7895744860839069</v>
      </c>
      <c r="FH269" s="52">
        <f t="shared" ca="1" si="665"/>
        <v>0.7671649008018806</v>
      </c>
      <c r="FI269" s="52">
        <f t="shared" ca="1" si="666"/>
        <v>0.75298522288158476</v>
      </c>
      <c r="FK269" s="52">
        <f t="shared" ca="1" si="667"/>
        <v>0.9906836243412277</v>
      </c>
      <c r="FL269" s="59">
        <f t="shared" ca="1" si="668"/>
        <v>24</v>
      </c>
      <c r="FM269" s="59" t="str">
        <f t="shared" ca="1" si="669"/>
        <v>Slope</v>
      </c>
      <c r="FN269" s="52">
        <f t="shared" ca="1" si="670"/>
        <v>0.23333333333333328</v>
      </c>
      <c r="FP269" s="52">
        <f t="shared" ca="1" si="671"/>
        <v>0.54818042568000713</v>
      </c>
      <c r="FQ269" s="52">
        <f t="shared" ca="1" si="672"/>
        <v>0.54514902151179223</v>
      </c>
      <c r="FR269" s="52">
        <f t="shared" ca="1" si="673"/>
        <v>0.53192709624573187</v>
      </c>
      <c r="FS269" s="52">
        <f t="shared" ca="1" si="674"/>
        <v>0.519765419702785</v>
      </c>
      <c r="FT269" s="52">
        <f t="shared" ca="1" si="675"/>
        <v>0.5090886306740614</v>
      </c>
      <c r="FU269" s="52">
        <f t="shared" ca="1" si="676"/>
        <v>0.50029984071726763</v>
      </c>
      <c r="FV269" s="52">
        <f t="shared" ca="1" si="677"/>
        <v>0.49228269515551898</v>
      </c>
      <c r="FW269" s="52">
        <f t="shared" ca="1" si="678"/>
        <v>0.49089401209776501</v>
      </c>
      <c r="FX269" s="52">
        <f t="shared" ca="1" si="679"/>
        <v>0.49638843524446175</v>
      </c>
      <c r="FY269" s="52">
        <f t="shared" ca="1" si="680"/>
        <v>0.50526780520658776</v>
      </c>
      <c r="FZ269" s="52">
        <f t="shared" ca="1" si="681"/>
        <v>0.51549315788372041</v>
      </c>
      <c r="GA269" s="52">
        <f t="shared" ca="1" si="682"/>
        <v>0.52529258514259936</v>
      </c>
      <c r="GB269" s="52">
        <f t="shared" ca="1" si="683"/>
        <v>0.53513190280999412</v>
      </c>
      <c r="GC269" s="52">
        <f t="shared" ca="1" si="684"/>
        <v>0.52293387769040978</v>
      </c>
      <c r="GD269" s="52">
        <f t="shared" ca="1" si="685"/>
        <v>0.49574997168662371</v>
      </c>
      <c r="GE269" s="52">
        <f t="shared" ca="1" si="686"/>
        <v>0.47143885281842068</v>
      </c>
      <c r="GF269" s="52">
        <f t="shared" ca="1" si="687"/>
        <v>0.45112944469437177</v>
      </c>
      <c r="GG269" s="52">
        <f t="shared" ca="1" si="688"/>
        <v>0.43496647109725345</v>
      </c>
      <c r="GH269" s="52">
        <f t="shared" ca="1" si="689"/>
        <v>0.42251764974140099</v>
      </c>
      <c r="GI269" s="52">
        <f t="shared" ca="1" si="690"/>
        <v>0.41343628099739482</v>
      </c>
      <c r="GJ269" s="52">
        <f t="shared" ca="1" si="691"/>
        <v>0.40711460165846858</v>
      </c>
      <c r="GK269" s="52">
        <f t="shared" ca="1" si="692"/>
        <v>0.40479602320784508</v>
      </c>
      <c r="GL269" s="52">
        <f t="shared" ca="1" si="693"/>
        <v>0.40480249255615708</v>
      </c>
      <c r="GM269" s="52">
        <f t="shared" ca="1" si="694"/>
        <v>0.40817355926155774</v>
      </c>
      <c r="GN269" s="52">
        <f t="shared" ca="1" si="695"/>
        <v>0.40800565255818699</v>
      </c>
      <c r="GO269" s="52">
        <f t="shared" ca="1" si="696"/>
        <v>0.37735070507061635</v>
      </c>
      <c r="GP269" s="52">
        <f t="shared" ca="1" si="697"/>
        <v>0.34684704110132675</v>
      </c>
      <c r="GQ269" s="52">
        <f t="shared" ca="1" si="698"/>
        <v>0.31920503285986718</v>
      </c>
      <c r="GR269" s="52">
        <f t="shared" ca="1" si="699"/>
        <v>0.29652482869463559</v>
      </c>
      <c r="GS269" s="52">
        <f t="shared" ca="1" si="700"/>
        <v>0.27794385582284903</v>
      </c>
      <c r="GT269" s="52">
        <f t="shared" ca="1" si="701"/>
        <v>0.26210618540497271</v>
      </c>
      <c r="GV269" s="52">
        <f t="shared" ca="1" si="702"/>
        <v>0.54818042568000713</v>
      </c>
      <c r="GW269" s="59">
        <f t="shared" ca="1" si="703"/>
        <v>0</v>
      </c>
      <c r="GX269" s="52">
        <f t="shared" ca="1" si="704"/>
        <v>0.6445412770400214</v>
      </c>
      <c r="GY269" s="52" t="str">
        <f t="shared" ca="1" si="705"/>
        <v>Slope</v>
      </c>
      <c r="GZ269" s="52">
        <f t="shared" ca="1" si="706"/>
        <v>1</v>
      </c>
      <c r="HB269" s="58">
        <f t="shared" si="707"/>
        <v>5.5138319730758702E-2</v>
      </c>
      <c r="HC269" s="58"/>
      <c r="HE269" s="52">
        <f t="shared" si="708"/>
        <v>0.72706531733274438</v>
      </c>
      <c r="HF269" s="52">
        <f t="shared" si="709"/>
        <v>0</v>
      </c>
      <c r="HH269" s="52">
        <f t="shared" ca="1" si="710"/>
        <v>0.6445412770400214</v>
      </c>
      <c r="HI269" s="52" t="str">
        <f t="shared" ca="1" si="711"/>
        <v>Slope</v>
      </c>
      <c r="HJ269" s="59">
        <f t="shared" ca="1" si="712"/>
        <v>2</v>
      </c>
      <c r="HK269" s="52">
        <f t="shared" ca="1" si="713"/>
        <v>1</v>
      </c>
      <c r="HL269" s="52">
        <f t="shared" si="714"/>
        <v>0</v>
      </c>
      <c r="HM269" s="52">
        <f t="shared" si="715"/>
        <v>20</v>
      </c>
      <c r="HN269" s="52">
        <f t="shared" si="716"/>
        <v>-20</v>
      </c>
      <c r="HP269" s="52">
        <f t="shared" si="719"/>
        <v>1.0968595743178966E-4</v>
      </c>
      <c r="HR269" s="52">
        <f t="shared" si="717"/>
        <v>9.7952048418162275E-5</v>
      </c>
      <c r="HS269">
        <f t="shared" si="718"/>
        <v>2.0124068472549546E-3</v>
      </c>
    </row>
    <row r="270" spans="1:227" x14ac:dyDescent="0.2">
      <c r="A270" s="45">
        <v>232</v>
      </c>
      <c r="B270" s="35">
        <f t="shared" si="563"/>
        <v>2.6736111111110978E-2</v>
      </c>
      <c r="C270" s="28">
        <v>-5.5138319730758703</v>
      </c>
      <c r="D270" s="95">
        <v>0</v>
      </c>
      <c r="E270" s="95">
        <v>999999</v>
      </c>
      <c r="F270" s="37">
        <f t="shared" si="721"/>
        <v>166666.5</v>
      </c>
      <c r="G270" s="38">
        <f t="shared" si="724"/>
        <v>0</v>
      </c>
      <c r="H270" s="102">
        <v>20</v>
      </c>
      <c r="I270" s="102">
        <v>2000</v>
      </c>
      <c r="J270" s="28">
        <v>-4.8598879575729397</v>
      </c>
      <c r="K270" s="126">
        <f t="shared" si="725"/>
        <v>-4.8598879575729399E-2</v>
      </c>
      <c r="L270" s="30">
        <f t="shared" si="722"/>
        <v>-4.8598879575729399E-2</v>
      </c>
      <c r="M270" s="101">
        <f t="shared" si="723"/>
        <v>-5.5138319730758703</v>
      </c>
      <c r="N270" s="103">
        <f t="shared" si="564"/>
        <v>3.2697200775146529E-4</v>
      </c>
      <c r="AD270" s="52">
        <f t="shared" ca="1" si="720"/>
        <v>0.97870412816049068</v>
      </c>
      <c r="AE270" s="52">
        <f t="shared" ca="1" si="720"/>
        <v>0.99999999999999978</v>
      </c>
      <c r="AF270" s="52">
        <f t="shared" ca="1" si="720"/>
        <v>0.97823241418619233</v>
      </c>
      <c r="AG270" s="52">
        <f t="shared" ca="1" si="559"/>
        <v>0.93021101007556917</v>
      </c>
      <c r="AH270" s="52">
        <f t="shared" ca="1" si="559"/>
        <v>0.86396026435364059</v>
      </c>
      <c r="AI270" s="52">
        <f t="shared" ca="1" si="559"/>
        <v>0.77758980360085483</v>
      </c>
      <c r="AJ270" s="52">
        <f t="shared" ca="1" si="559"/>
        <v>0.65673530535043967</v>
      </c>
      <c r="AK270" s="52">
        <f t="shared" ca="1" si="560"/>
        <v>0.49764837175116239</v>
      </c>
      <c r="AL270" s="52">
        <f t="shared" ca="1" si="560"/>
        <v>0.31266316499619684</v>
      </c>
      <c r="AM270" s="52">
        <f t="shared" ca="1" si="560"/>
        <v>0.12423908859787366</v>
      </c>
      <c r="AN270" s="52">
        <f t="shared" ca="1" si="560"/>
        <v>-4.8196299777853939E-2</v>
      </c>
      <c r="AO270" s="52">
        <f t="shared" ca="1" si="561"/>
        <v>-0.20874420125581511</v>
      </c>
      <c r="AP270" s="52">
        <f t="shared" ca="1" si="561"/>
        <v>-0.36240730538362348</v>
      </c>
      <c r="AQ270" s="52">
        <f t="shared" ca="1" si="561"/>
        <v>-0.49986808408858152</v>
      </c>
      <c r="AR270" s="52">
        <f t="shared" ca="1" si="561"/>
        <v>-0.6199530043991679</v>
      </c>
      <c r="AS270" s="52">
        <f t="shared" ca="1" si="562"/>
        <v>-0.70406512948188826</v>
      </c>
      <c r="AT270" s="52">
        <f t="shared" ca="1" si="562"/>
        <v>-0.74208342740652211</v>
      </c>
      <c r="AU270" s="52">
        <f t="shared" ca="1" si="562"/>
        <v>-0.73268476559892104</v>
      </c>
      <c r="AV270" s="52">
        <f t="shared" ca="1" si="562"/>
        <v>-0.67183594394368995</v>
      </c>
      <c r="AW270" s="52">
        <f t="shared" ca="1" si="556"/>
        <v>-0.57449638227493838</v>
      </c>
      <c r="AX270" s="52">
        <f t="shared" ca="1" si="556"/>
        <v>-0.4387324106852753</v>
      </c>
      <c r="AY270" s="52">
        <f t="shared" ca="1" si="556"/>
        <v>-0.27112951238574046</v>
      </c>
      <c r="AZ270" s="52">
        <f t="shared" ca="1" si="556"/>
        <v>-7.7701519621684978E-2</v>
      </c>
      <c r="BA270" s="52">
        <f t="shared" ca="1" si="557"/>
        <v>0.1291396001352913</v>
      </c>
      <c r="BB270" s="52">
        <f t="shared" ca="1" si="557"/>
        <v>0.33181861512917377</v>
      </c>
      <c r="BC270" s="52">
        <f t="shared" ca="1" si="557"/>
        <v>0.50991916948294247</v>
      </c>
      <c r="BD270" s="52">
        <f t="shared" ca="1" si="557"/>
        <v>0.65712121244381172</v>
      </c>
      <c r="BE270" s="52">
        <f t="shared" ca="1" si="558"/>
        <v>0.77043648986976077</v>
      </c>
      <c r="BF270" s="52">
        <f t="shared" ca="1" si="558"/>
        <v>0.84095108755444481</v>
      </c>
      <c r="BG270" s="52">
        <f t="shared" ca="1" si="558"/>
        <v>0.86401955214832948</v>
      </c>
      <c r="BH270" s="52">
        <f t="shared" ca="1" si="558"/>
        <v>0.844846311233727</v>
      </c>
      <c r="BJ270" s="52">
        <f t="shared" si="566"/>
        <v>-2.4299439787864698E-3</v>
      </c>
      <c r="BK270" s="52">
        <f t="shared" si="567"/>
        <v>3.7106774558102896E-3</v>
      </c>
      <c r="BL270" s="52">
        <f t="shared" si="568"/>
        <v>1.8553387279051452E-4</v>
      </c>
      <c r="BM270" s="52">
        <f t="shared" si="569"/>
        <v>1.8553387279051452E-4</v>
      </c>
      <c r="BN270" s="52">
        <f t="shared" si="570"/>
        <v>0</v>
      </c>
      <c r="BO270" s="52">
        <f t="shared" si="571"/>
        <v>0</v>
      </c>
      <c r="BP270" s="52">
        <f t="shared" si="572"/>
        <v>2.0291013092731485E-3</v>
      </c>
      <c r="BQ270" s="52">
        <f t="shared" si="573"/>
        <v>0.05</v>
      </c>
      <c r="BS270" s="52">
        <f t="shared" ca="1" si="574"/>
        <v>0.36473530311618124</v>
      </c>
      <c r="BT270" s="52">
        <f t="shared" ca="1" si="575"/>
        <v>0.3710677455810289</v>
      </c>
      <c r="BU270" s="52">
        <f t="shared" ca="1" si="576"/>
        <v>0.37421944187653644</v>
      </c>
      <c r="BV270" s="52">
        <f t="shared" ca="1" si="577"/>
        <v>0.37291647562937397</v>
      </c>
      <c r="BW270" s="52">
        <f t="shared" ca="1" si="578"/>
        <v>0.3659495121664218</v>
      </c>
      <c r="BX270" s="52">
        <f t="shared" ca="1" si="579"/>
        <v>0.35666761551833448</v>
      </c>
      <c r="BY270" s="52">
        <f t="shared" ca="1" si="580"/>
        <v>0.32750033135826306</v>
      </c>
      <c r="BZ270" s="52">
        <f t="shared" ca="1" si="581"/>
        <v>0.27768372858483947</v>
      </c>
      <c r="CA270" s="52">
        <f t="shared" ca="1" si="582"/>
        <v>0.21771228536512824</v>
      </c>
      <c r="CB270" s="52">
        <f t="shared" ca="1" si="583"/>
        <v>0.15370289400039669</v>
      </c>
      <c r="CC270" s="52">
        <f t="shared" ca="1" si="584"/>
        <v>9.097127889042661E-2</v>
      </c>
      <c r="CD270" s="52">
        <f t="shared" ca="1" si="585"/>
        <v>2.8119992554908851E-2</v>
      </c>
      <c r="CE270" s="52">
        <f t="shared" ca="1" si="586"/>
        <v>-3.1015999277212422E-2</v>
      </c>
      <c r="CF270" s="52">
        <f t="shared" ca="1" si="587"/>
        <v>-7.9234383955237367E-2</v>
      </c>
      <c r="CG270" s="52">
        <f t="shared" ca="1" si="588"/>
        <v>-0.11883440722651306</v>
      </c>
      <c r="CH270" s="52">
        <f t="shared" ca="1" si="589"/>
        <v>-0.14642929826532644</v>
      </c>
      <c r="CI270" s="52">
        <f t="shared" ca="1" si="590"/>
        <v>-0.16158488572334814</v>
      </c>
      <c r="CJ270" s="52">
        <f t="shared" ca="1" si="591"/>
        <v>-0.16559801645757213</v>
      </c>
      <c r="CK270" s="52">
        <f t="shared" ca="1" si="592"/>
        <v>-0.15950878935625723</v>
      </c>
      <c r="CL270" s="52">
        <f t="shared" ca="1" si="593"/>
        <v>-0.14514049403970283</v>
      </c>
      <c r="CM270" s="52">
        <f t="shared" ca="1" si="594"/>
        <v>-0.11876289605823984</v>
      </c>
      <c r="CN270" s="52">
        <f t="shared" ca="1" si="595"/>
        <v>-8.5410154679970471E-2</v>
      </c>
      <c r="CO270" s="52">
        <f t="shared" ca="1" si="596"/>
        <v>-4.1963621230435469E-2</v>
      </c>
      <c r="CP270" s="52">
        <f t="shared" ca="1" si="597"/>
        <v>9.498743310330399E-3</v>
      </c>
      <c r="CQ270" s="52">
        <f t="shared" ca="1" si="598"/>
        <v>6.8130252439708966E-2</v>
      </c>
      <c r="CR270" s="52">
        <f t="shared" ca="1" si="599"/>
        <v>0.12630791101424443</v>
      </c>
      <c r="CS270" s="52">
        <f t="shared" ca="1" si="600"/>
        <v>0.17590060240528996</v>
      </c>
      <c r="CT270" s="52">
        <f t="shared" ca="1" si="601"/>
        <v>0.21060788156765123</v>
      </c>
      <c r="CU270" s="52">
        <f t="shared" ca="1" si="602"/>
        <v>0.23301746684967745</v>
      </c>
      <c r="CV270" s="52">
        <f t="shared" ca="1" si="603"/>
        <v>0.24719714476997329</v>
      </c>
      <c r="CW270" s="52">
        <f t="shared" ca="1" si="604"/>
        <v>0.25709830971825265</v>
      </c>
      <c r="CY270" s="51" t="str">
        <f t="shared" ca="1" si="605"/>
        <v>Slope</v>
      </c>
      <c r="CZ270" s="51" t="str">
        <f t="shared" ca="1" si="606"/>
        <v>Slope</v>
      </c>
      <c r="DA270" s="51" t="str">
        <f t="shared" ca="1" si="607"/>
        <v>Slope</v>
      </c>
      <c r="DB270" s="51" t="str">
        <f t="shared" ca="1" si="608"/>
        <v>Slope</v>
      </c>
      <c r="DC270" s="51" t="str">
        <f t="shared" ca="1" si="609"/>
        <v>Slope</v>
      </c>
      <c r="DD270" s="51" t="str">
        <f t="shared" ca="1" si="610"/>
        <v>Slope</v>
      </c>
      <c r="DE270" s="51" t="str">
        <f t="shared" ca="1" si="611"/>
        <v>Slope</v>
      </c>
      <c r="DF270" s="51" t="str">
        <f t="shared" ca="1" si="612"/>
        <v>Slope</v>
      </c>
      <c r="DG270" s="51" t="str">
        <f t="shared" ca="1" si="613"/>
        <v>Slope</v>
      </c>
      <c r="DH270" s="51" t="str">
        <f t="shared" ca="1" si="614"/>
        <v>Slope</v>
      </c>
      <c r="DI270" s="51" t="str">
        <f t="shared" ca="1" si="615"/>
        <v>Slope</v>
      </c>
      <c r="DJ270" s="51" t="str">
        <f t="shared" ca="1" si="616"/>
        <v>Slope</v>
      </c>
      <c r="DK270" s="51" t="str">
        <f t="shared" ca="1" si="617"/>
        <v>Slope</v>
      </c>
      <c r="DL270" s="51" t="str">
        <f t="shared" ca="1" si="618"/>
        <v>Slope</v>
      </c>
      <c r="DM270" s="51" t="str">
        <f t="shared" ca="1" si="619"/>
        <v>Slope</v>
      </c>
      <c r="DN270" s="51" t="str">
        <f t="shared" ca="1" si="620"/>
        <v>Slope</v>
      </c>
      <c r="DO270" s="51" t="str">
        <f t="shared" ca="1" si="621"/>
        <v>Slope</v>
      </c>
      <c r="DP270" s="51" t="str">
        <f t="shared" ca="1" si="622"/>
        <v>Slope</v>
      </c>
      <c r="DQ270" s="51" t="str">
        <f t="shared" ca="1" si="623"/>
        <v>Slope</v>
      </c>
      <c r="DR270" s="51" t="str">
        <f t="shared" ca="1" si="624"/>
        <v>Slope</v>
      </c>
      <c r="DS270" s="51" t="str">
        <f t="shared" ca="1" si="625"/>
        <v>Slope</v>
      </c>
      <c r="DT270" s="51" t="str">
        <f t="shared" ca="1" si="626"/>
        <v>Slope</v>
      </c>
      <c r="DU270" s="51" t="str">
        <f t="shared" ca="1" si="627"/>
        <v>Slope</v>
      </c>
      <c r="DV270" s="51" t="str">
        <f t="shared" ca="1" si="628"/>
        <v>Slope</v>
      </c>
      <c r="DW270" s="51" t="str">
        <f t="shared" ca="1" si="629"/>
        <v>Slope</v>
      </c>
      <c r="DX270" s="51" t="str">
        <f t="shared" ca="1" si="630"/>
        <v>Slope</v>
      </c>
      <c r="DY270" s="51" t="str">
        <f t="shared" ca="1" si="631"/>
        <v>Slope</v>
      </c>
      <c r="DZ270" s="51" t="str">
        <f t="shared" ca="1" si="632"/>
        <v>Slope</v>
      </c>
      <c r="EA270" s="51" t="str">
        <f t="shared" ca="1" si="633"/>
        <v>Slope</v>
      </c>
      <c r="EB270" s="51" t="str">
        <f t="shared" ca="1" si="634"/>
        <v>Slope</v>
      </c>
      <c r="EC270" s="51" t="str">
        <f t="shared" ca="1" si="635"/>
        <v>Slope</v>
      </c>
      <c r="EE270" s="52">
        <f t="shared" ca="1" si="636"/>
        <v>0.63545023075660922</v>
      </c>
      <c r="EF270" s="52">
        <f t="shared" ca="1" si="637"/>
        <v>0.62911778829176157</v>
      </c>
      <c r="EG270" s="52">
        <f t="shared" ca="1" si="638"/>
        <v>0.62596609199625408</v>
      </c>
      <c r="EH270" s="52">
        <f t="shared" ca="1" si="639"/>
        <v>0.62726905824341661</v>
      </c>
      <c r="EI270" s="52">
        <f t="shared" ca="1" si="640"/>
        <v>0.63423602170636872</v>
      </c>
      <c r="EJ270" s="52">
        <f t="shared" ca="1" si="641"/>
        <v>0.64351791835445604</v>
      </c>
      <c r="EK270" s="52">
        <f t="shared" ca="1" si="642"/>
        <v>0.67268520251452746</v>
      </c>
      <c r="EL270" s="52">
        <f t="shared" ca="1" si="643"/>
        <v>0.72250180528795105</v>
      </c>
      <c r="EM270" s="52">
        <f t="shared" ca="1" si="644"/>
        <v>0.78247324850766231</v>
      </c>
      <c r="EN270" s="52">
        <f t="shared" ca="1" si="645"/>
        <v>0.84648263987239381</v>
      </c>
      <c r="EO270" s="52">
        <f t="shared" ca="1" si="646"/>
        <v>0.90921425498236386</v>
      </c>
      <c r="EP270" s="52">
        <f t="shared" ca="1" si="647"/>
        <v>0.9720655413178817</v>
      </c>
      <c r="EQ270" s="52">
        <f t="shared" ca="1" si="648"/>
        <v>0.96879846684999704</v>
      </c>
      <c r="ER270" s="52">
        <f t="shared" ca="1" si="649"/>
        <v>0.92058008217197207</v>
      </c>
      <c r="ES270" s="52">
        <f t="shared" ca="1" si="650"/>
        <v>0.88098005890069642</v>
      </c>
      <c r="ET270" s="52">
        <f t="shared" ca="1" si="651"/>
        <v>0.85338516786188301</v>
      </c>
      <c r="EU270" s="52">
        <f t="shared" ca="1" si="652"/>
        <v>0.83822958040386131</v>
      </c>
      <c r="EV270" s="52">
        <f t="shared" ca="1" si="653"/>
        <v>0.83421644966963737</v>
      </c>
      <c r="EW270" s="52">
        <f t="shared" ca="1" si="654"/>
        <v>0.84030567677095225</v>
      </c>
      <c r="EX270" s="52">
        <f t="shared" ca="1" si="655"/>
        <v>0.85467397208750662</v>
      </c>
      <c r="EY270" s="52">
        <f t="shared" ca="1" si="656"/>
        <v>0.88105157006896961</v>
      </c>
      <c r="EZ270" s="52">
        <f t="shared" ca="1" si="657"/>
        <v>0.91440431144723899</v>
      </c>
      <c r="FA270" s="52">
        <f t="shared" ca="1" si="658"/>
        <v>0.95785084489677397</v>
      </c>
      <c r="FB270" s="52">
        <f t="shared" ca="1" si="659"/>
        <v>0.99068679056246012</v>
      </c>
      <c r="FC270" s="52">
        <f t="shared" ca="1" si="660"/>
        <v>0.93205528143308158</v>
      </c>
      <c r="FD270" s="52">
        <f t="shared" ca="1" si="661"/>
        <v>0.87387762285854609</v>
      </c>
      <c r="FE270" s="52">
        <f t="shared" ca="1" si="662"/>
        <v>0.82428493146750059</v>
      </c>
      <c r="FF270" s="52">
        <f t="shared" ca="1" si="663"/>
        <v>0.78957765230513932</v>
      </c>
      <c r="FG270" s="52">
        <f t="shared" ca="1" si="664"/>
        <v>0.76716806702311313</v>
      </c>
      <c r="FH270" s="52">
        <f t="shared" ca="1" si="665"/>
        <v>0.75298838910281729</v>
      </c>
      <c r="FI270" s="52">
        <f t="shared" ca="1" si="666"/>
        <v>0.74308722415453787</v>
      </c>
      <c r="FK270" s="52">
        <f t="shared" ca="1" si="667"/>
        <v>0.99068679056246012</v>
      </c>
      <c r="FL270" s="59">
        <f t="shared" ca="1" si="668"/>
        <v>23</v>
      </c>
      <c r="FM270" s="59" t="str">
        <f t="shared" ca="1" si="669"/>
        <v>Slope</v>
      </c>
      <c r="FN270" s="52">
        <f t="shared" ca="1" si="670"/>
        <v>0.26666666666666672</v>
      </c>
      <c r="FP270" s="52">
        <f t="shared" ca="1" si="671"/>
        <v>0.54515007691886974</v>
      </c>
      <c r="FQ270" s="52">
        <f t="shared" ca="1" si="672"/>
        <v>0.54303926276392045</v>
      </c>
      <c r="FR270" s="52">
        <f t="shared" ca="1" si="673"/>
        <v>0.53087758622097359</v>
      </c>
      <c r="FS270" s="52">
        <f t="shared" ca="1" si="674"/>
        <v>0.52020079719224999</v>
      </c>
      <c r="FT270" s="52">
        <f t="shared" ca="1" si="675"/>
        <v>0.51141200723545621</v>
      </c>
      <c r="FU270" s="52">
        <f t="shared" ca="1" si="676"/>
        <v>0.50339486167370751</v>
      </c>
      <c r="FV270" s="52">
        <f t="shared" ca="1" si="677"/>
        <v>0.50200617861595354</v>
      </c>
      <c r="FW270" s="52">
        <f t="shared" ca="1" si="678"/>
        <v>0.50750060176265033</v>
      </c>
      <c r="FX270" s="52">
        <f t="shared" ca="1" si="679"/>
        <v>0.51637997172477634</v>
      </c>
      <c r="FY270" s="52">
        <f t="shared" ca="1" si="680"/>
        <v>0.5266053244019091</v>
      </c>
      <c r="FZ270" s="52">
        <f t="shared" ca="1" si="681"/>
        <v>0.53640475166078794</v>
      </c>
      <c r="GA270" s="52">
        <f t="shared" ca="1" si="682"/>
        <v>0.54624406932818281</v>
      </c>
      <c r="GB270" s="52">
        <f t="shared" ca="1" si="683"/>
        <v>0.53404393339444334</v>
      </c>
      <c r="GC270" s="52">
        <f t="shared" ca="1" si="684"/>
        <v>0.50686002739065728</v>
      </c>
      <c r="GD270" s="52">
        <f t="shared" ca="1" si="685"/>
        <v>0.48254890852245436</v>
      </c>
      <c r="GE270" s="52">
        <f t="shared" ca="1" si="686"/>
        <v>0.46223950039840539</v>
      </c>
      <c r="GF270" s="52">
        <f t="shared" ca="1" si="687"/>
        <v>0.44607652680128707</v>
      </c>
      <c r="GG270" s="52">
        <f t="shared" ca="1" si="688"/>
        <v>0.43362770544543466</v>
      </c>
      <c r="GH270" s="52">
        <f t="shared" ca="1" si="689"/>
        <v>0.42454633670142849</v>
      </c>
      <c r="GI270" s="52">
        <f t="shared" ca="1" si="690"/>
        <v>0.41822465736250214</v>
      </c>
      <c r="GJ270" s="52">
        <f t="shared" ca="1" si="691"/>
        <v>0.41590607891187875</v>
      </c>
      <c r="GK270" s="52">
        <f t="shared" ca="1" si="692"/>
        <v>0.41591254826019075</v>
      </c>
      <c r="GL270" s="52">
        <f t="shared" ca="1" si="693"/>
        <v>0.4192836149655913</v>
      </c>
      <c r="GM270" s="52">
        <f t="shared" ca="1" si="694"/>
        <v>0.41911781907637558</v>
      </c>
      <c r="GN270" s="52">
        <f t="shared" ca="1" si="695"/>
        <v>0.38846287158880488</v>
      </c>
      <c r="GO270" s="52">
        <f t="shared" ca="1" si="696"/>
        <v>0.35795920761951533</v>
      </c>
      <c r="GP270" s="52">
        <f t="shared" ca="1" si="697"/>
        <v>0.3303171993780557</v>
      </c>
      <c r="GQ270" s="52">
        <f t="shared" ca="1" si="698"/>
        <v>0.30763699521282423</v>
      </c>
      <c r="GR270" s="52">
        <f t="shared" ca="1" si="699"/>
        <v>0.28905602234103767</v>
      </c>
      <c r="GS270" s="52">
        <f t="shared" ca="1" si="700"/>
        <v>0.2732183519231613</v>
      </c>
      <c r="GT270" s="52">
        <f t="shared" ca="1" si="701"/>
        <v>0.25880685249595708</v>
      </c>
      <c r="GV270" s="52">
        <f t="shared" ca="1" si="702"/>
        <v>0.54624406932818281</v>
      </c>
      <c r="GW270" s="59">
        <f t="shared" ca="1" si="703"/>
        <v>11</v>
      </c>
      <c r="GX270" s="52">
        <f t="shared" ca="1" si="704"/>
        <v>0.9720655413178817</v>
      </c>
      <c r="GY270" s="52" t="str">
        <f t="shared" ca="1" si="705"/>
        <v>Slope</v>
      </c>
      <c r="GZ270" s="52">
        <f t="shared" ca="1" si="706"/>
        <v>0.66666666666666674</v>
      </c>
      <c r="HB270" s="58">
        <f t="shared" si="707"/>
        <v>4.8598879575729399E-2</v>
      </c>
      <c r="HC270" s="58"/>
      <c r="HE270" s="52">
        <f t="shared" si="708"/>
        <v>0.75943554610013952</v>
      </c>
      <c r="HF270" s="52">
        <f t="shared" si="709"/>
        <v>0</v>
      </c>
      <c r="HH270" s="52">
        <f t="shared" ca="1" si="710"/>
        <v>0.9720655413178817</v>
      </c>
      <c r="HI270" s="52" t="str">
        <f t="shared" ca="1" si="711"/>
        <v>Slope</v>
      </c>
      <c r="HJ270" s="59">
        <f t="shared" ca="1" si="712"/>
        <v>2</v>
      </c>
      <c r="HK270" s="52">
        <f t="shared" ca="1" si="713"/>
        <v>0.66666666666666674</v>
      </c>
      <c r="HL270" s="52">
        <f t="shared" si="714"/>
        <v>0</v>
      </c>
      <c r="HM270" s="52">
        <f t="shared" si="715"/>
        <v>20</v>
      </c>
      <c r="HN270" s="52">
        <f t="shared" si="716"/>
        <v>-20</v>
      </c>
      <c r="HP270" s="52">
        <f t="shared" si="719"/>
        <v>3.2697200775146529E-4</v>
      </c>
      <c r="HR270" s="52">
        <f t="shared" si="717"/>
        <v>9.6157672593718792E-5</v>
      </c>
      <c r="HS270">
        <f t="shared" si="718"/>
        <v>2.0291013092731485E-3</v>
      </c>
    </row>
    <row r="271" spans="1:227" x14ac:dyDescent="0.2">
      <c r="A271" s="45">
        <v>233</v>
      </c>
      <c r="B271" s="35">
        <f t="shared" si="563"/>
        <v>2.6851851851851717E-2</v>
      </c>
      <c r="C271" s="28">
        <v>-4.8598879575729397</v>
      </c>
      <c r="D271" s="95">
        <v>0</v>
      </c>
      <c r="E271" s="95">
        <v>999999</v>
      </c>
      <c r="F271" s="37">
        <f t="shared" si="721"/>
        <v>166666.5</v>
      </c>
      <c r="G271" s="38">
        <f t="shared" si="724"/>
        <v>0</v>
      </c>
      <c r="H271" s="102">
        <v>20</v>
      </c>
      <c r="I271" s="102">
        <v>2000</v>
      </c>
      <c r="J271" s="28">
        <v>-4.40844655036926</v>
      </c>
      <c r="K271" s="126">
        <f t="shared" si="725"/>
        <v>-4.4084465503692598E-2</v>
      </c>
      <c r="L271" s="30">
        <f t="shared" si="722"/>
        <v>-4.4084465503692598E-2</v>
      </c>
      <c r="M271" s="101">
        <f t="shared" si="723"/>
        <v>-4.8598879575729397</v>
      </c>
      <c r="N271" s="103">
        <f t="shared" si="564"/>
        <v>2.2572070360183999E-4</v>
      </c>
      <c r="AD271" s="52">
        <f t="shared" ca="1" si="720"/>
        <v>0.978232414186192</v>
      </c>
      <c r="AE271" s="52">
        <f t="shared" ca="1" si="720"/>
        <v>1.0000000000000002</v>
      </c>
      <c r="AF271" s="52">
        <f t="shared" ca="1" si="720"/>
        <v>0.97739650464858185</v>
      </c>
      <c r="AG271" s="52">
        <f t="shared" ca="1" si="559"/>
        <v>0.92620205580151804</v>
      </c>
      <c r="AH271" s="52">
        <f t="shared" ca="1" si="559"/>
        <v>0.85402558050236022</v>
      </c>
      <c r="AI271" s="52">
        <f t="shared" ca="1" si="559"/>
        <v>0.75000852274980723</v>
      </c>
      <c r="AJ271" s="52">
        <f t="shared" ca="1" si="559"/>
        <v>0.60647470573163464</v>
      </c>
      <c r="AK271" s="52">
        <f t="shared" ca="1" si="560"/>
        <v>0.42631656297957721</v>
      </c>
      <c r="AL271" s="52">
        <f t="shared" ca="1" si="560"/>
        <v>0.23506494370369188</v>
      </c>
      <c r="AM271" s="52">
        <f t="shared" ca="1" si="560"/>
        <v>5.5210239059553856E-2</v>
      </c>
      <c r="AN271" s="52">
        <f t="shared" ca="1" si="560"/>
        <v>-0.11379436416519555</v>
      </c>
      <c r="AO271" s="52">
        <f t="shared" ca="1" si="561"/>
        <v>-0.276746404062433</v>
      </c>
      <c r="AP271" s="52">
        <f t="shared" ca="1" si="561"/>
        <v>-0.42844426832949156</v>
      </c>
      <c r="AQ271" s="52">
        <f t="shared" ca="1" si="561"/>
        <v>-0.5665942571346354</v>
      </c>
      <c r="AR271" s="52">
        <f t="shared" ca="1" si="561"/>
        <v>-0.67293875274744219</v>
      </c>
      <c r="AS271" s="52">
        <f t="shared" ca="1" si="562"/>
        <v>-0.73274105264056533</v>
      </c>
      <c r="AT271" s="52">
        <f t="shared" ca="1" si="562"/>
        <v>-0.74509678985825223</v>
      </c>
      <c r="AU271" s="52">
        <f t="shared" ca="1" si="562"/>
        <v>-0.71399992993256445</v>
      </c>
      <c r="AV271" s="52">
        <f t="shared" ca="1" si="562"/>
        <v>-0.64143662842944837</v>
      </c>
      <c r="AW271" s="52">
        <f t="shared" ca="1" si="556"/>
        <v>-0.52981269631743</v>
      </c>
      <c r="AX271" s="52">
        <f t="shared" ca="1" si="556"/>
        <v>-0.38353492149082669</v>
      </c>
      <c r="AY271" s="52">
        <f t="shared" ca="1" si="556"/>
        <v>-0.20969822040919642</v>
      </c>
      <c r="AZ271" s="52">
        <f t="shared" ca="1" si="556"/>
        <v>-1.5097584072847114E-2</v>
      </c>
      <c r="BA271" s="52">
        <f t="shared" ca="1" si="557"/>
        <v>0.187049501190895</v>
      </c>
      <c r="BB271" s="52">
        <f t="shared" ca="1" si="557"/>
        <v>0.3772767893669387</v>
      </c>
      <c r="BC271" s="52">
        <f t="shared" ca="1" si="557"/>
        <v>0.54523948540740763</v>
      </c>
      <c r="BD271" s="52">
        <f t="shared" ca="1" si="557"/>
        <v>0.68551494164762983</v>
      </c>
      <c r="BE271" s="52">
        <f t="shared" ca="1" si="558"/>
        <v>0.79185031578274145</v>
      </c>
      <c r="BF271" s="52">
        <f t="shared" ca="1" si="558"/>
        <v>0.85464130131296057</v>
      </c>
      <c r="BG271" s="52">
        <f t="shared" ca="1" si="558"/>
        <v>0.87221904793549787</v>
      </c>
      <c r="BH271" s="52">
        <f t="shared" ca="1" si="558"/>
        <v>0.84936532394681463</v>
      </c>
      <c r="BJ271" s="52">
        <f t="shared" si="566"/>
        <v>-2.2042232751846298E-3</v>
      </c>
      <c r="BK271" s="52">
        <f t="shared" si="567"/>
        <v>3.7421944187653643E-3</v>
      </c>
      <c r="BL271" s="52">
        <f t="shared" si="568"/>
        <v>1.8710972093826823E-4</v>
      </c>
      <c r="BM271" s="52">
        <f t="shared" si="569"/>
        <v>1.8710972093826823E-4</v>
      </c>
      <c r="BN271" s="52">
        <f t="shared" si="570"/>
        <v>0</v>
      </c>
      <c r="BO271" s="52">
        <f t="shared" si="571"/>
        <v>0</v>
      </c>
      <c r="BP271" s="52">
        <f t="shared" si="572"/>
        <v>2.0359720736369464E-3</v>
      </c>
      <c r="BQ271" s="52">
        <f t="shared" si="573"/>
        <v>0.05</v>
      </c>
      <c r="BS271" s="52">
        <f t="shared" ca="1" si="574"/>
        <v>0.3710677455810289</v>
      </c>
      <c r="BT271" s="52">
        <f t="shared" ca="1" si="575"/>
        <v>0.37421944187653644</v>
      </c>
      <c r="BU271" s="52">
        <f t="shared" ca="1" si="576"/>
        <v>0.37291647562937397</v>
      </c>
      <c r="BV271" s="52">
        <f t="shared" ca="1" si="577"/>
        <v>0.3659495121664218</v>
      </c>
      <c r="BW271" s="52">
        <f t="shared" ca="1" si="578"/>
        <v>0.35666761551833448</v>
      </c>
      <c r="BX271" s="52">
        <f t="shared" ca="1" si="579"/>
        <v>0.32750033135826306</v>
      </c>
      <c r="BY271" s="52">
        <f t="shared" ca="1" si="580"/>
        <v>0.27768372858483947</v>
      </c>
      <c r="BZ271" s="52">
        <f t="shared" ca="1" si="581"/>
        <v>0.21771228536512824</v>
      </c>
      <c r="CA271" s="52">
        <f t="shared" ca="1" si="582"/>
        <v>0.15370289400039669</v>
      </c>
      <c r="CB271" s="52">
        <f t="shared" ca="1" si="583"/>
        <v>9.097127889042661E-2</v>
      </c>
      <c r="CC271" s="52">
        <f t="shared" ca="1" si="584"/>
        <v>2.8119992554908851E-2</v>
      </c>
      <c r="CD271" s="52">
        <f t="shared" ca="1" si="585"/>
        <v>-3.1015999277212422E-2</v>
      </c>
      <c r="CE271" s="52">
        <f t="shared" ca="1" si="586"/>
        <v>-7.9234383955237367E-2</v>
      </c>
      <c r="CF271" s="52">
        <f t="shared" ca="1" si="587"/>
        <v>-0.11883440722651306</v>
      </c>
      <c r="CG271" s="52">
        <f t="shared" ca="1" si="588"/>
        <v>-0.14642929826532644</v>
      </c>
      <c r="CH271" s="52">
        <f t="shared" ca="1" si="589"/>
        <v>-0.16158488572334814</v>
      </c>
      <c r="CI271" s="52">
        <f t="shared" ca="1" si="590"/>
        <v>-0.16559801645757213</v>
      </c>
      <c r="CJ271" s="52">
        <f t="shared" ca="1" si="591"/>
        <v>-0.15950878935625723</v>
      </c>
      <c r="CK271" s="52">
        <f t="shared" ca="1" si="592"/>
        <v>-0.14514049403970283</v>
      </c>
      <c r="CL271" s="52">
        <f t="shared" ca="1" si="593"/>
        <v>-0.11876289605823984</v>
      </c>
      <c r="CM271" s="52">
        <f t="shared" ca="1" si="594"/>
        <v>-8.5410154679970471E-2</v>
      </c>
      <c r="CN271" s="52">
        <f t="shared" ca="1" si="595"/>
        <v>-4.1963621230435469E-2</v>
      </c>
      <c r="CO271" s="52">
        <f t="shared" ca="1" si="596"/>
        <v>9.498743310330399E-3</v>
      </c>
      <c r="CP271" s="52">
        <f t="shared" ca="1" si="597"/>
        <v>6.8130252439708966E-2</v>
      </c>
      <c r="CQ271" s="52">
        <f t="shared" ca="1" si="598"/>
        <v>0.12630791101424443</v>
      </c>
      <c r="CR271" s="52">
        <f t="shared" ca="1" si="599"/>
        <v>0.17590060240528996</v>
      </c>
      <c r="CS271" s="52">
        <f t="shared" ca="1" si="600"/>
        <v>0.21060788156765123</v>
      </c>
      <c r="CT271" s="52">
        <f t="shared" ca="1" si="601"/>
        <v>0.23301746684967745</v>
      </c>
      <c r="CU271" s="52">
        <f t="shared" ca="1" si="602"/>
        <v>0.24719714476997329</v>
      </c>
      <c r="CV271" s="52">
        <f t="shared" ca="1" si="603"/>
        <v>0.25709830971825265</v>
      </c>
      <c r="CW271" s="52">
        <f t="shared" ca="1" si="604"/>
        <v>0.26377503172073868</v>
      </c>
      <c r="CY271" s="51" t="str">
        <f t="shared" ca="1" si="605"/>
        <v>Slope</v>
      </c>
      <c r="CZ271" s="51" t="str">
        <f t="shared" ca="1" si="606"/>
        <v>Slope</v>
      </c>
      <c r="DA271" s="51" t="str">
        <f t="shared" ca="1" si="607"/>
        <v>Slope</v>
      </c>
      <c r="DB271" s="51" t="str">
        <f t="shared" ca="1" si="608"/>
        <v>Slope</v>
      </c>
      <c r="DC271" s="51" t="str">
        <f t="shared" ca="1" si="609"/>
        <v>Slope</v>
      </c>
      <c r="DD271" s="51" t="str">
        <f t="shared" ca="1" si="610"/>
        <v>Slope</v>
      </c>
      <c r="DE271" s="51" t="str">
        <f t="shared" ca="1" si="611"/>
        <v>Slope</v>
      </c>
      <c r="DF271" s="51" t="str">
        <f t="shared" ca="1" si="612"/>
        <v>Slope</v>
      </c>
      <c r="DG271" s="51" t="str">
        <f t="shared" ca="1" si="613"/>
        <v>Slope</v>
      </c>
      <c r="DH271" s="51" t="str">
        <f t="shared" ca="1" si="614"/>
        <v>Slope</v>
      </c>
      <c r="DI271" s="51" t="str">
        <f t="shared" ca="1" si="615"/>
        <v>Slope</v>
      </c>
      <c r="DJ271" s="51" t="str">
        <f t="shared" ca="1" si="616"/>
        <v>Slope</v>
      </c>
      <c r="DK271" s="51" t="str">
        <f t="shared" ca="1" si="617"/>
        <v>Slope</v>
      </c>
      <c r="DL271" s="51" t="str">
        <f t="shared" ca="1" si="618"/>
        <v>Slope</v>
      </c>
      <c r="DM271" s="51" t="str">
        <f t="shared" ca="1" si="619"/>
        <v>Slope</v>
      </c>
      <c r="DN271" s="51" t="str">
        <f t="shared" ca="1" si="620"/>
        <v>Slope</v>
      </c>
      <c r="DO271" s="51" t="str">
        <f t="shared" ca="1" si="621"/>
        <v>Slope</v>
      </c>
      <c r="DP271" s="51" t="str">
        <f t="shared" ca="1" si="622"/>
        <v>Slope</v>
      </c>
      <c r="DQ271" s="51" t="str">
        <f t="shared" ca="1" si="623"/>
        <v>Slope</v>
      </c>
      <c r="DR271" s="51" t="str">
        <f t="shared" ca="1" si="624"/>
        <v>Slope</v>
      </c>
      <c r="DS271" s="51" t="str">
        <f t="shared" ca="1" si="625"/>
        <v>Slope</v>
      </c>
      <c r="DT271" s="51" t="str">
        <f t="shared" ca="1" si="626"/>
        <v>Slope</v>
      </c>
      <c r="DU271" s="51" t="str">
        <f t="shared" ca="1" si="627"/>
        <v>Slope</v>
      </c>
      <c r="DV271" s="51" t="str">
        <f t="shared" ca="1" si="628"/>
        <v>Slope</v>
      </c>
      <c r="DW271" s="51" t="str">
        <f t="shared" ca="1" si="629"/>
        <v>Slope</v>
      </c>
      <c r="DX271" s="51" t="str">
        <f t="shared" ca="1" si="630"/>
        <v>Slope</v>
      </c>
      <c r="DY271" s="51" t="str">
        <f t="shared" ca="1" si="631"/>
        <v>Slope</v>
      </c>
      <c r="DZ271" s="51" t="str">
        <f t="shared" ca="1" si="632"/>
        <v>Slope</v>
      </c>
      <c r="EA271" s="51" t="str">
        <f t="shared" ca="1" si="633"/>
        <v>Slope</v>
      </c>
      <c r="EB271" s="51" t="str">
        <f t="shared" ca="1" si="634"/>
        <v>Slope</v>
      </c>
      <c r="EC271" s="51" t="str">
        <f t="shared" ca="1" si="635"/>
        <v>Slope</v>
      </c>
      <c r="EE271" s="52">
        <f t="shared" ca="1" si="636"/>
        <v>0.62911936413990932</v>
      </c>
      <c r="EF271" s="52">
        <f t="shared" ca="1" si="637"/>
        <v>0.62596766784440183</v>
      </c>
      <c r="EG271" s="52">
        <f t="shared" ca="1" si="638"/>
        <v>0.62727063409156436</v>
      </c>
      <c r="EH271" s="52">
        <f t="shared" ca="1" si="639"/>
        <v>0.63423759755451647</v>
      </c>
      <c r="EI271" s="52">
        <f t="shared" ca="1" si="640"/>
        <v>0.64351949420260379</v>
      </c>
      <c r="EJ271" s="52">
        <f t="shared" ca="1" si="641"/>
        <v>0.67268677836267521</v>
      </c>
      <c r="EK271" s="52">
        <f t="shared" ca="1" si="642"/>
        <v>0.7225033811360988</v>
      </c>
      <c r="EL271" s="52">
        <f t="shared" ca="1" si="643"/>
        <v>0.78247482435581006</v>
      </c>
      <c r="EM271" s="52">
        <f t="shared" ca="1" si="644"/>
        <v>0.84648421572054156</v>
      </c>
      <c r="EN271" s="52">
        <f t="shared" ca="1" si="645"/>
        <v>0.90921583083051161</v>
      </c>
      <c r="EO271" s="52">
        <f t="shared" ca="1" si="646"/>
        <v>0.97206711716602945</v>
      </c>
      <c r="EP271" s="52">
        <f t="shared" ca="1" si="647"/>
        <v>0.96879689100184929</v>
      </c>
      <c r="EQ271" s="52">
        <f t="shared" ca="1" si="648"/>
        <v>0.92057850632382432</v>
      </c>
      <c r="ER271" s="52">
        <f t="shared" ca="1" si="649"/>
        <v>0.88097848305254867</v>
      </c>
      <c r="ES271" s="52">
        <f t="shared" ca="1" si="650"/>
        <v>0.85338359201373526</v>
      </c>
      <c r="ET271" s="52">
        <f t="shared" ca="1" si="651"/>
        <v>0.83822800455571356</v>
      </c>
      <c r="EU271" s="52">
        <f t="shared" ca="1" si="652"/>
        <v>0.83421487382148962</v>
      </c>
      <c r="EV271" s="52">
        <f t="shared" ca="1" si="653"/>
        <v>0.8403041009228045</v>
      </c>
      <c r="EW271" s="52">
        <f t="shared" ca="1" si="654"/>
        <v>0.85467239623935887</v>
      </c>
      <c r="EX271" s="52">
        <f t="shared" ca="1" si="655"/>
        <v>0.88104999422082186</v>
      </c>
      <c r="EY271" s="52">
        <f t="shared" ca="1" si="656"/>
        <v>0.91440273559909124</v>
      </c>
      <c r="EZ271" s="52">
        <f t="shared" ca="1" si="657"/>
        <v>0.95784926904862622</v>
      </c>
      <c r="FA271" s="52">
        <f t="shared" ca="1" si="658"/>
        <v>0.99068836641060787</v>
      </c>
      <c r="FB271" s="52">
        <f t="shared" ca="1" si="659"/>
        <v>0.93205685728122933</v>
      </c>
      <c r="FC271" s="52">
        <f t="shared" ca="1" si="660"/>
        <v>0.87387919870669384</v>
      </c>
      <c r="FD271" s="52">
        <f t="shared" ca="1" si="661"/>
        <v>0.82428650731564834</v>
      </c>
      <c r="FE271" s="52">
        <f t="shared" ca="1" si="662"/>
        <v>0.78957922815328707</v>
      </c>
      <c r="FF271" s="52">
        <f t="shared" ca="1" si="663"/>
        <v>0.76716964287126088</v>
      </c>
      <c r="FG271" s="52">
        <f t="shared" ca="1" si="664"/>
        <v>0.75298996495096504</v>
      </c>
      <c r="FH271" s="52">
        <f t="shared" ca="1" si="665"/>
        <v>0.74308880000268562</v>
      </c>
      <c r="FI271" s="52">
        <f t="shared" ca="1" si="666"/>
        <v>0.73641207800019959</v>
      </c>
      <c r="FK271" s="52">
        <f t="shared" ca="1" si="667"/>
        <v>0.99068836641060787</v>
      </c>
      <c r="FL271" s="59">
        <f t="shared" ca="1" si="668"/>
        <v>22</v>
      </c>
      <c r="FM271" s="59" t="str">
        <f t="shared" ca="1" si="669"/>
        <v>Slope</v>
      </c>
      <c r="FN271" s="52">
        <f t="shared" ca="1" si="670"/>
        <v>0.30000000000000004</v>
      </c>
      <c r="FP271" s="52">
        <f t="shared" ca="1" si="671"/>
        <v>0.54303978804663644</v>
      </c>
      <c r="FQ271" s="52">
        <f t="shared" ca="1" si="672"/>
        <v>0.54198922261480065</v>
      </c>
      <c r="FR271" s="52">
        <f t="shared" ca="1" si="673"/>
        <v>0.53131243358607694</v>
      </c>
      <c r="FS271" s="52">
        <f t="shared" ca="1" si="674"/>
        <v>0.52252364362928327</v>
      </c>
      <c r="FT271" s="52">
        <f t="shared" ca="1" si="675"/>
        <v>0.51450649806753457</v>
      </c>
      <c r="FU271" s="52">
        <f t="shared" ca="1" si="676"/>
        <v>0.5131178150097806</v>
      </c>
      <c r="FV271" s="52">
        <f t="shared" ca="1" si="677"/>
        <v>0.51861223815647739</v>
      </c>
      <c r="FW271" s="52">
        <f t="shared" ca="1" si="678"/>
        <v>0.52749160811860341</v>
      </c>
      <c r="FX271" s="52">
        <f t="shared" ca="1" si="679"/>
        <v>0.53771696079573605</v>
      </c>
      <c r="FY271" s="52">
        <f t="shared" ca="1" si="680"/>
        <v>0.547516388054615</v>
      </c>
      <c r="FZ271" s="52">
        <f t="shared" ca="1" si="681"/>
        <v>0.55735570572200976</v>
      </c>
      <c r="GA271" s="52">
        <f t="shared" ca="1" si="682"/>
        <v>0.54515451922283864</v>
      </c>
      <c r="GB271" s="52">
        <f t="shared" ca="1" si="683"/>
        <v>0.51797061321905247</v>
      </c>
      <c r="GC271" s="52">
        <f t="shared" ca="1" si="684"/>
        <v>0.49365949435084955</v>
      </c>
      <c r="GD271" s="52">
        <f t="shared" ca="1" si="685"/>
        <v>0.47335008622680064</v>
      </c>
      <c r="GE271" s="52">
        <f t="shared" ca="1" si="686"/>
        <v>0.45718711262968226</v>
      </c>
      <c r="GF271" s="52">
        <f t="shared" ca="1" si="687"/>
        <v>0.4447382912738298</v>
      </c>
      <c r="GG271" s="52">
        <f t="shared" ca="1" si="688"/>
        <v>0.43565692252982369</v>
      </c>
      <c r="GH271" s="52">
        <f t="shared" ca="1" si="689"/>
        <v>0.42933524319089739</v>
      </c>
      <c r="GI271" s="52">
        <f t="shared" ca="1" si="690"/>
        <v>0.42701666474027389</v>
      </c>
      <c r="GJ271" s="52">
        <f t="shared" ca="1" si="691"/>
        <v>0.42702313408858594</v>
      </c>
      <c r="GK271" s="52">
        <f t="shared" ca="1" si="692"/>
        <v>0.43039420079398649</v>
      </c>
      <c r="GL271" s="52">
        <f t="shared" ca="1" si="693"/>
        <v>0.43022945547020264</v>
      </c>
      <c r="GM271" s="52">
        <f t="shared" ca="1" si="694"/>
        <v>0.399574507982632</v>
      </c>
      <c r="GN271" s="52">
        <f t="shared" ca="1" si="695"/>
        <v>0.36907084401334234</v>
      </c>
      <c r="GO271" s="52">
        <f t="shared" ca="1" si="696"/>
        <v>0.34142883577188277</v>
      </c>
      <c r="GP271" s="52">
        <f t="shared" ca="1" si="697"/>
        <v>0.31874863160665118</v>
      </c>
      <c r="GQ271" s="52">
        <f t="shared" ca="1" si="698"/>
        <v>0.30016765873486473</v>
      </c>
      <c r="GR271" s="52">
        <f t="shared" ca="1" si="699"/>
        <v>0.2843299883169883</v>
      </c>
      <c r="GS271" s="52">
        <f t="shared" ca="1" si="700"/>
        <v>0.26991848888978409</v>
      </c>
      <c r="GT271" s="52">
        <f t="shared" ca="1" si="701"/>
        <v>0.25658180377784429</v>
      </c>
      <c r="GV271" s="52">
        <f t="shared" ca="1" si="702"/>
        <v>0.55735570572200976</v>
      </c>
      <c r="GW271" s="59">
        <f t="shared" ca="1" si="703"/>
        <v>10</v>
      </c>
      <c r="GX271" s="52">
        <f t="shared" ca="1" si="704"/>
        <v>0.97206711716602945</v>
      </c>
      <c r="GY271" s="52" t="str">
        <f t="shared" ca="1" si="705"/>
        <v>Slope</v>
      </c>
      <c r="GZ271" s="52">
        <f t="shared" ca="1" si="706"/>
        <v>0.7</v>
      </c>
      <c r="HB271" s="58">
        <f t="shared" si="707"/>
        <v>4.4084465503692598E-2</v>
      </c>
      <c r="HC271" s="58"/>
      <c r="HE271" s="52">
        <f t="shared" si="708"/>
        <v>0.78178189575672163</v>
      </c>
      <c r="HF271" s="52">
        <f t="shared" si="709"/>
        <v>0</v>
      </c>
      <c r="HH271" s="52">
        <f t="shared" ca="1" si="710"/>
        <v>0.97206711716602945</v>
      </c>
      <c r="HI271" s="52" t="str">
        <f t="shared" ca="1" si="711"/>
        <v>Slope</v>
      </c>
      <c r="HJ271" s="59">
        <f t="shared" ca="1" si="712"/>
        <v>2</v>
      </c>
      <c r="HK271" s="52">
        <f t="shared" ca="1" si="713"/>
        <v>0.7</v>
      </c>
      <c r="HL271" s="52">
        <f t="shared" si="714"/>
        <v>0</v>
      </c>
      <c r="HM271" s="52">
        <f t="shared" si="715"/>
        <v>20</v>
      </c>
      <c r="HN271" s="52">
        <f t="shared" si="716"/>
        <v>-20</v>
      </c>
      <c r="HP271" s="52">
        <f t="shared" si="719"/>
        <v>2.2572070360183999E-4</v>
      </c>
      <c r="HR271" s="52">
        <f t="shared" si="717"/>
        <v>9.4210719421410663E-5</v>
      </c>
      <c r="HS271">
        <f t="shared" si="718"/>
        <v>2.0359720736369464E-3</v>
      </c>
    </row>
    <row r="272" spans="1:227" x14ac:dyDescent="0.2">
      <c r="A272" s="45">
        <v>234</v>
      </c>
      <c r="B272" s="35">
        <f t="shared" si="563"/>
        <v>2.6967592592592456E-2</v>
      </c>
      <c r="C272" s="28">
        <v>-4.40844655036926</v>
      </c>
      <c r="D272" s="95">
        <v>0</v>
      </c>
      <c r="E272" s="95">
        <v>999999</v>
      </c>
      <c r="F272" s="37">
        <f t="shared" si="721"/>
        <v>166666.5</v>
      </c>
      <c r="G272" s="38">
        <f t="shared" si="724"/>
        <v>0</v>
      </c>
      <c r="H272" s="102">
        <v>20</v>
      </c>
      <c r="I272" s="102">
        <v>2000</v>
      </c>
      <c r="J272" s="28">
        <v>-4.11993056535721</v>
      </c>
      <c r="K272" s="126">
        <f t="shared" si="725"/>
        <v>-4.1199305653572098E-2</v>
      </c>
      <c r="L272" s="30">
        <f t="shared" si="722"/>
        <v>-4.1199305653572098E-2</v>
      </c>
      <c r="M272" s="101">
        <f t="shared" si="723"/>
        <v>-4.40844655036926</v>
      </c>
      <c r="N272" s="103">
        <f t="shared" si="564"/>
        <v>1.4425799250602491E-4</v>
      </c>
      <c r="AD272" s="52">
        <f t="shared" ref="AD272:AF291" ca="1" si="726">CORREL( $K272:$K302, OFFSET( $M272:$M302, AD$5, 0 ) )</f>
        <v>0.97739650464858219</v>
      </c>
      <c r="AE272" s="52">
        <f t="shared" ca="1" si="726"/>
        <v>1</v>
      </c>
      <c r="AF272" s="52">
        <f t="shared" ca="1" si="726"/>
        <v>0.97619825864376175</v>
      </c>
      <c r="AG272" s="52">
        <f t="shared" ca="1" si="559"/>
        <v>0.92105058265060658</v>
      </c>
      <c r="AH272" s="52">
        <f t="shared" ca="1" si="559"/>
        <v>0.835315825109747</v>
      </c>
      <c r="AI272" s="52">
        <f t="shared" ca="1" si="559"/>
        <v>0.71292252618019303</v>
      </c>
      <c r="AJ272" s="52">
        <f t="shared" ca="1" si="559"/>
        <v>0.54917066449086405</v>
      </c>
      <c r="AK272" s="52">
        <f t="shared" ca="1" si="560"/>
        <v>0.36163385225399486</v>
      </c>
      <c r="AL272" s="52">
        <f t="shared" ca="1" si="560"/>
        <v>0.1779787242341877</v>
      </c>
      <c r="AM272" s="52">
        <f t="shared" ca="1" si="560"/>
        <v>1.7413678786125147E-3</v>
      </c>
      <c r="AN272" s="52">
        <f t="shared" ca="1" si="560"/>
        <v>-0.17033269741669077</v>
      </c>
      <c r="AO272" s="52">
        <f t="shared" ca="1" si="561"/>
        <v>-0.33458760999440346</v>
      </c>
      <c r="AP272" s="52">
        <f t="shared" ca="1" si="561"/>
        <v>-0.49051361489356909</v>
      </c>
      <c r="AQ272" s="52">
        <f t="shared" ca="1" si="561"/>
        <v>-0.61984404949839866</v>
      </c>
      <c r="AR272" s="52">
        <f t="shared" ca="1" si="561"/>
        <v>-0.70637480478292247</v>
      </c>
      <c r="AS272" s="52">
        <f t="shared" ca="1" si="562"/>
        <v>-0.74351471167863192</v>
      </c>
      <c r="AT272" s="52">
        <f t="shared" ca="1" si="562"/>
        <v>-0.73555813986009921</v>
      </c>
      <c r="AU272" s="52">
        <f t="shared" ca="1" si="562"/>
        <v>-0.6925944369734327</v>
      </c>
      <c r="AV272" s="52">
        <f t="shared" ca="1" si="562"/>
        <v>-0.60653664719187828</v>
      </c>
      <c r="AW272" s="52">
        <f t="shared" ca="1" si="556"/>
        <v>-0.48466628635894349</v>
      </c>
      <c r="AX272" s="52">
        <f t="shared" ca="1" si="556"/>
        <v>-0.33203651427566694</v>
      </c>
      <c r="AY272" s="52">
        <f t="shared" ca="1" si="556"/>
        <v>-0.15610597743525442</v>
      </c>
      <c r="AZ272" s="52">
        <f t="shared" ca="1" si="556"/>
        <v>3.5129244782795485E-2</v>
      </c>
      <c r="BA272" s="52">
        <f t="shared" ca="1" si="557"/>
        <v>0.22589690094455364</v>
      </c>
      <c r="BB272" s="52">
        <f t="shared" ca="1" si="557"/>
        <v>0.40670460164175393</v>
      </c>
      <c r="BC272" s="52">
        <f t="shared" ca="1" si="557"/>
        <v>0.57006181161703062</v>
      </c>
      <c r="BD272" s="52">
        <f t="shared" ca="1" si="557"/>
        <v>0.70672782518373822</v>
      </c>
      <c r="BE272" s="52">
        <f t="shared" ca="1" si="558"/>
        <v>0.80799429100682285</v>
      </c>
      <c r="BF272" s="52">
        <f t="shared" ca="1" si="558"/>
        <v>0.86619039599566983</v>
      </c>
      <c r="BG272" s="52">
        <f t="shared" ca="1" si="558"/>
        <v>0.88110698305161361</v>
      </c>
      <c r="BH272" s="52">
        <f t="shared" ca="1" si="558"/>
        <v>0.85556124298150604</v>
      </c>
      <c r="BJ272" s="52">
        <f t="shared" si="566"/>
        <v>-2.0599652826786049E-3</v>
      </c>
      <c r="BK272" s="52">
        <f t="shared" si="567"/>
        <v>3.7291647562937395E-3</v>
      </c>
      <c r="BL272" s="52">
        <f t="shared" si="568"/>
        <v>1.8645823781468694E-4</v>
      </c>
      <c r="BM272" s="52">
        <f t="shared" si="569"/>
        <v>1.8645823781468694E-4</v>
      </c>
      <c r="BN272" s="52">
        <f t="shared" si="570"/>
        <v>0</v>
      </c>
      <c r="BO272" s="52">
        <f t="shared" si="571"/>
        <v>0</v>
      </c>
      <c r="BP272" s="52">
        <f t="shared" si="572"/>
        <v>2.0336582934042747E-3</v>
      </c>
      <c r="BQ272" s="52">
        <f t="shared" si="573"/>
        <v>0.05</v>
      </c>
      <c r="BS272" s="52">
        <f t="shared" ca="1" si="574"/>
        <v>0.37421944187653644</v>
      </c>
      <c r="BT272" s="52">
        <f t="shared" ca="1" si="575"/>
        <v>0.37291647562937397</v>
      </c>
      <c r="BU272" s="52">
        <f t="shared" ca="1" si="576"/>
        <v>0.3659495121664218</v>
      </c>
      <c r="BV272" s="52">
        <f t="shared" ca="1" si="577"/>
        <v>0.35666761551833448</v>
      </c>
      <c r="BW272" s="52">
        <f t="shared" ca="1" si="578"/>
        <v>0.32750033135826306</v>
      </c>
      <c r="BX272" s="52">
        <f t="shared" ca="1" si="579"/>
        <v>0.27768372858483947</v>
      </c>
      <c r="BY272" s="52">
        <f t="shared" ca="1" si="580"/>
        <v>0.21771228536512824</v>
      </c>
      <c r="BZ272" s="52">
        <f t="shared" ca="1" si="581"/>
        <v>0.15370289400039669</v>
      </c>
      <c r="CA272" s="52">
        <f t="shared" ca="1" si="582"/>
        <v>9.097127889042661E-2</v>
      </c>
      <c r="CB272" s="52">
        <f t="shared" ca="1" si="583"/>
        <v>2.8119992554908851E-2</v>
      </c>
      <c r="CC272" s="52">
        <f t="shared" ca="1" si="584"/>
        <v>-3.1015999277212422E-2</v>
      </c>
      <c r="CD272" s="52">
        <f t="shared" ca="1" si="585"/>
        <v>-7.9234383955237367E-2</v>
      </c>
      <c r="CE272" s="52">
        <f t="shared" ca="1" si="586"/>
        <v>-0.11883440722651306</v>
      </c>
      <c r="CF272" s="52">
        <f t="shared" ca="1" si="587"/>
        <v>-0.14642929826532644</v>
      </c>
      <c r="CG272" s="52">
        <f t="shared" ca="1" si="588"/>
        <v>-0.16158488572334814</v>
      </c>
      <c r="CH272" s="52">
        <f t="shared" ca="1" si="589"/>
        <v>-0.16559801645757213</v>
      </c>
      <c r="CI272" s="52">
        <f t="shared" ca="1" si="590"/>
        <v>-0.15950878935625723</v>
      </c>
      <c r="CJ272" s="52">
        <f t="shared" ca="1" si="591"/>
        <v>-0.14514049403970283</v>
      </c>
      <c r="CK272" s="52">
        <f t="shared" ca="1" si="592"/>
        <v>-0.11876289605823984</v>
      </c>
      <c r="CL272" s="52">
        <f t="shared" ca="1" si="593"/>
        <v>-8.5410154679970471E-2</v>
      </c>
      <c r="CM272" s="52">
        <f t="shared" ca="1" si="594"/>
        <v>-4.1963621230435469E-2</v>
      </c>
      <c r="CN272" s="52">
        <f t="shared" ca="1" si="595"/>
        <v>9.498743310330399E-3</v>
      </c>
      <c r="CO272" s="52">
        <f t="shared" ca="1" si="596"/>
        <v>6.8130252439708966E-2</v>
      </c>
      <c r="CP272" s="52">
        <f t="shared" ca="1" si="597"/>
        <v>0.12630791101424443</v>
      </c>
      <c r="CQ272" s="52">
        <f t="shared" ca="1" si="598"/>
        <v>0.17590060240528996</v>
      </c>
      <c r="CR272" s="52">
        <f t="shared" ca="1" si="599"/>
        <v>0.21060788156765123</v>
      </c>
      <c r="CS272" s="52">
        <f t="shared" ca="1" si="600"/>
        <v>0.23301746684967745</v>
      </c>
      <c r="CT272" s="52">
        <f t="shared" ca="1" si="601"/>
        <v>0.24719714476997329</v>
      </c>
      <c r="CU272" s="52">
        <f t="shared" ca="1" si="602"/>
        <v>0.25709830971825265</v>
      </c>
      <c r="CV272" s="52">
        <f t="shared" ca="1" si="603"/>
        <v>0.26377503172073868</v>
      </c>
      <c r="CW272" s="52">
        <f t="shared" ca="1" si="604"/>
        <v>0.26787636548491012</v>
      </c>
      <c r="CY272" s="51" t="str">
        <f t="shared" ca="1" si="605"/>
        <v>Slope</v>
      </c>
      <c r="CZ272" s="51" t="str">
        <f t="shared" ca="1" si="606"/>
        <v>Slope</v>
      </c>
      <c r="DA272" s="51" t="str">
        <f t="shared" ca="1" si="607"/>
        <v>Slope</v>
      </c>
      <c r="DB272" s="51" t="str">
        <f t="shared" ca="1" si="608"/>
        <v>Slope</v>
      </c>
      <c r="DC272" s="51" t="str">
        <f t="shared" ca="1" si="609"/>
        <v>Slope</v>
      </c>
      <c r="DD272" s="51" t="str">
        <f t="shared" ca="1" si="610"/>
        <v>Slope</v>
      </c>
      <c r="DE272" s="51" t="str">
        <f t="shared" ca="1" si="611"/>
        <v>Slope</v>
      </c>
      <c r="DF272" s="51" t="str">
        <f t="shared" ca="1" si="612"/>
        <v>Slope</v>
      </c>
      <c r="DG272" s="51" t="str">
        <f t="shared" ca="1" si="613"/>
        <v>Slope</v>
      </c>
      <c r="DH272" s="51" t="str">
        <f t="shared" ca="1" si="614"/>
        <v>Slope</v>
      </c>
      <c r="DI272" s="51" t="str">
        <f t="shared" ca="1" si="615"/>
        <v>Slope</v>
      </c>
      <c r="DJ272" s="51" t="str">
        <f t="shared" ca="1" si="616"/>
        <v>Slope</v>
      </c>
      <c r="DK272" s="51" t="str">
        <f t="shared" ca="1" si="617"/>
        <v>Slope</v>
      </c>
      <c r="DL272" s="51" t="str">
        <f t="shared" ca="1" si="618"/>
        <v>Slope</v>
      </c>
      <c r="DM272" s="51" t="str">
        <f t="shared" ca="1" si="619"/>
        <v>Slope</v>
      </c>
      <c r="DN272" s="51" t="str">
        <f t="shared" ca="1" si="620"/>
        <v>Slope</v>
      </c>
      <c r="DO272" s="51" t="str">
        <f t="shared" ca="1" si="621"/>
        <v>Slope</v>
      </c>
      <c r="DP272" s="51" t="str">
        <f t="shared" ca="1" si="622"/>
        <v>Slope</v>
      </c>
      <c r="DQ272" s="51" t="str">
        <f t="shared" ca="1" si="623"/>
        <v>Slope</v>
      </c>
      <c r="DR272" s="51" t="str">
        <f t="shared" ca="1" si="624"/>
        <v>Slope</v>
      </c>
      <c r="DS272" s="51" t="str">
        <f t="shared" ca="1" si="625"/>
        <v>Slope</v>
      </c>
      <c r="DT272" s="51" t="str">
        <f t="shared" ca="1" si="626"/>
        <v>Slope</v>
      </c>
      <c r="DU272" s="51" t="str">
        <f t="shared" ca="1" si="627"/>
        <v>Slope</v>
      </c>
      <c r="DV272" s="51" t="str">
        <f t="shared" ca="1" si="628"/>
        <v>Slope</v>
      </c>
      <c r="DW272" s="51" t="str">
        <f t="shared" ca="1" si="629"/>
        <v>Slope</v>
      </c>
      <c r="DX272" s="51" t="str">
        <f t="shared" ca="1" si="630"/>
        <v>Slope</v>
      </c>
      <c r="DY272" s="51" t="str">
        <f t="shared" ca="1" si="631"/>
        <v>Slope</v>
      </c>
      <c r="DZ272" s="51" t="str">
        <f t="shared" ca="1" si="632"/>
        <v>Slope</v>
      </c>
      <c r="EA272" s="51" t="str">
        <f t="shared" ca="1" si="633"/>
        <v>Slope</v>
      </c>
      <c r="EB272" s="51" t="str">
        <f t="shared" ca="1" si="634"/>
        <v>Slope</v>
      </c>
      <c r="EC272" s="51" t="str">
        <f t="shared" ca="1" si="635"/>
        <v>Slope</v>
      </c>
      <c r="EE272" s="52">
        <f t="shared" ca="1" si="636"/>
        <v>0.62596701636127827</v>
      </c>
      <c r="EF272" s="52">
        <f t="shared" ca="1" si="637"/>
        <v>0.62726998260844069</v>
      </c>
      <c r="EG272" s="52">
        <f t="shared" ca="1" si="638"/>
        <v>0.63423694607139292</v>
      </c>
      <c r="EH272" s="52">
        <f t="shared" ca="1" si="639"/>
        <v>0.64351884271948023</v>
      </c>
      <c r="EI272" s="52">
        <f t="shared" ca="1" si="640"/>
        <v>0.67268612687955165</v>
      </c>
      <c r="EJ272" s="52">
        <f t="shared" ca="1" si="641"/>
        <v>0.72250272965297524</v>
      </c>
      <c r="EK272" s="52">
        <f t="shared" ca="1" si="642"/>
        <v>0.7824741728726865</v>
      </c>
      <c r="EL272" s="52">
        <f t="shared" ca="1" si="643"/>
        <v>0.846483564237418</v>
      </c>
      <c r="EM272" s="52">
        <f t="shared" ca="1" si="644"/>
        <v>0.90921517934738805</v>
      </c>
      <c r="EN272" s="52">
        <f t="shared" ca="1" si="645"/>
        <v>0.97206646568290589</v>
      </c>
      <c r="EO272" s="52">
        <f t="shared" ca="1" si="646"/>
        <v>0.96879754248497285</v>
      </c>
      <c r="EP272" s="52">
        <f t="shared" ca="1" si="647"/>
        <v>0.92057915780694799</v>
      </c>
      <c r="EQ272" s="52">
        <f t="shared" ca="1" si="648"/>
        <v>0.88097913453567223</v>
      </c>
      <c r="ER272" s="52">
        <f t="shared" ca="1" si="649"/>
        <v>0.85338424349685882</v>
      </c>
      <c r="ES272" s="52">
        <f t="shared" ca="1" si="650"/>
        <v>0.83822865603883723</v>
      </c>
      <c r="ET272" s="52">
        <f t="shared" ca="1" si="651"/>
        <v>0.83421552530461318</v>
      </c>
      <c r="EU272" s="52">
        <f t="shared" ca="1" si="652"/>
        <v>0.84030475240592806</v>
      </c>
      <c r="EV272" s="52">
        <f t="shared" ca="1" si="653"/>
        <v>0.85467304772248243</v>
      </c>
      <c r="EW272" s="52">
        <f t="shared" ca="1" si="654"/>
        <v>0.88105064570394553</v>
      </c>
      <c r="EX272" s="52">
        <f t="shared" ca="1" si="655"/>
        <v>0.9144033870822148</v>
      </c>
      <c r="EY272" s="52">
        <f t="shared" ca="1" si="656"/>
        <v>0.95784992053174989</v>
      </c>
      <c r="EZ272" s="52">
        <f t="shared" ca="1" si="657"/>
        <v>0.99068771492748431</v>
      </c>
      <c r="FA272" s="52">
        <f t="shared" ca="1" si="658"/>
        <v>0.93205620579810566</v>
      </c>
      <c r="FB272" s="52">
        <f t="shared" ca="1" si="659"/>
        <v>0.87387854722357028</v>
      </c>
      <c r="FC272" s="52">
        <f t="shared" ca="1" si="660"/>
        <v>0.82428585583252478</v>
      </c>
      <c r="FD272" s="52">
        <f t="shared" ca="1" si="661"/>
        <v>0.78957857667016351</v>
      </c>
      <c r="FE272" s="52">
        <f t="shared" ca="1" si="662"/>
        <v>0.76716899138813721</v>
      </c>
      <c r="FF272" s="52">
        <f t="shared" ca="1" si="663"/>
        <v>0.75298931346784137</v>
      </c>
      <c r="FG272" s="52">
        <f t="shared" ca="1" si="664"/>
        <v>0.74308814851956206</v>
      </c>
      <c r="FH272" s="52">
        <f t="shared" ca="1" si="665"/>
        <v>0.73641142651707603</v>
      </c>
      <c r="FI272" s="52">
        <f t="shared" ca="1" si="666"/>
        <v>0.7323100927529046</v>
      </c>
      <c r="FK272" s="52">
        <f t="shared" ca="1" si="667"/>
        <v>0.99068771492748431</v>
      </c>
      <c r="FL272" s="59">
        <f t="shared" ca="1" si="668"/>
        <v>21</v>
      </c>
      <c r="FM272" s="59" t="str">
        <f t="shared" ca="1" si="669"/>
        <v>Slope</v>
      </c>
      <c r="FN272" s="52">
        <f t="shared" ca="1" si="670"/>
        <v>0.33333333333333337</v>
      </c>
      <c r="FP272" s="52">
        <f t="shared" ca="1" si="671"/>
        <v>0.54198900545375939</v>
      </c>
      <c r="FQ272" s="52">
        <f t="shared" ca="1" si="672"/>
        <v>0.54242332753614686</v>
      </c>
      <c r="FR272" s="52">
        <f t="shared" ca="1" si="673"/>
        <v>0.5336345375793532</v>
      </c>
      <c r="FS272" s="52">
        <f t="shared" ca="1" si="674"/>
        <v>0.52561739201760449</v>
      </c>
      <c r="FT272" s="52">
        <f t="shared" ca="1" si="675"/>
        <v>0.52422870895985052</v>
      </c>
      <c r="FU272" s="52">
        <f t="shared" ca="1" si="676"/>
        <v>0.5297231321065472</v>
      </c>
      <c r="FV272" s="52">
        <f t="shared" ca="1" si="677"/>
        <v>0.53860250206867333</v>
      </c>
      <c r="FW272" s="52">
        <f t="shared" ca="1" si="678"/>
        <v>0.54882785474580598</v>
      </c>
      <c r="FX272" s="52">
        <f t="shared" ca="1" si="679"/>
        <v>0.55862728200468492</v>
      </c>
      <c r="FY272" s="52">
        <f t="shared" ca="1" si="680"/>
        <v>0.56846659967207969</v>
      </c>
      <c r="FZ272" s="52">
        <f t="shared" ca="1" si="681"/>
        <v>0.55626584749499086</v>
      </c>
      <c r="GA272" s="52">
        <f t="shared" ca="1" si="682"/>
        <v>0.52908194149120491</v>
      </c>
      <c r="GB272" s="52">
        <f t="shared" ca="1" si="683"/>
        <v>0.50477082262300188</v>
      </c>
      <c r="GC272" s="52">
        <f t="shared" ca="1" si="684"/>
        <v>0.48446141449895286</v>
      </c>
      <c r="GD272" s="52">
        <f t="shared" ca="1" si="685"/>
        <v>0.46829844090183459</v>
      </c>
      <c r="GE272" s="52">
        <f t="shared" ca="1" si="686"/>
        <v>0.45584961954598213</v>
      </c>
      <c r="GF272" s="52">
        <f t="shared" ca="1" si="687"/>
        <v>0.44676825080197602</v>
      </c>
      <c r="GG272" s="52">
        <f t="shared" ca="1" si="688"/>
        <v>0.44044657146304966</v>
      </c>
      <c r="GH272" s="52">
        <f t="shared" ca="1" si="689"/>
        <v>0.43812799301242628</v>
      </c>
      <c r="GI272" s="52">
        <f t="shared" ca="1" si="690"/>
        <v>0.43813446236073827</v>
      </c>
      <c r="GJ272" s="52">
        <f t="shared" ca="1" si="691"/>
        <v>0.44150552906613882</v>
      </c>
      <c r="GK272" s="52">
        <f t="shared" ca="1" si="692"/>
        <v>0.4413403494202725</v>
      </c>
      <c r="GL272" s="52">
        <f t="shared" ca="1" si="693"/>
        <v>0.41068540193270187</v>
      </c>
      <c r="GM272" s="52">
        <f t="shared" ca="1" si="694"/>
        <v>0.38018173796341231</v>
      </c>
      <c r="GN272" s="52">
        <f t="shared" ca="1" si="695"/>
        <v>0.35253972972195269</v>
      </c>
      <c r="GO272" s="52">
        <f t="shared" ca="1" si="696"/>
        <v>0.32985952555672116</v>
      </c>
      <c r="GP272" s="52">
        <f t="shared" ca="1" si="697"/>
        <v>0.3112785526849346</v>
      </c>
      <c r="GQ272" s="52">
        <f t="shared" ca="1" si="698"/>
        <v>0.29544088226705822</v>
      </c>
      <c r="GR272" s="52">
        <f t="shared" ca="1" si="699"/>
        <v>0.28102938283985401</v>
      </c>
      <c r="GS272" s="52">
        <f t="shared" ca="1" si="700"/>
        <v>0.26769269772791421</v>
      </c>
      <c r="GT272" s="52">
        <f t="shared" ca="1" si="701"/>
        <v>0.25521447536207931</v>
      </c>
      <c r="GV272" s="52">
        <f t="shared" ca="1" si="702"/>
        <v>0.56846659967207969</v>
      </c>
      <c r="GW272" s="59">
        <f t="shared" ca="1" si="703"/>
        <v>9</v>
      </c>
      <c r="GX272" s="52">
        <f t="shared" ca="1" si="704"/>
        <v>0.97206646568290589</v>
      </c>
      <c r="GY272" s="52" t="str">
        <f t="shared" ca="1" si="705"/>
        <v>Slope</v>
      </c>
      <c r="GZ272" s="52">
        <f t="shared" ca="1" si="706"/>
        <v>0.73333333333333339</v>
      </c>
      <c r="HB272" s="58">
        <f t="shared" si="707"/>
        <v>4.1199305653572098E-2</v>
      </c>
      <c r="HC272" s="58"/>
      <c r="HE272" s="52">
        <f t="shared" si="708"/>
        <v>0.79606343701481808</v>
      </c>
      <c r="HF272" s="52">
        <f t="shared" si="709"/>
        <v>0</v>
      </c>
      <c r="HH272" s="52">
        <f t="shared" ca="1" si="710"/>
        <v>0.97206646568290589</v>
      </c>
      <c r="HI272" s="52" t="str">
        <f t="shared" ca="1" si="711"/>
        <v>Slope</v>
      </c>
      <c r="HJ272" s="59">
        <f t="shared" ca="1" si="712"/>
        <v>2</v>
      </c>
      <c r="HK272" s="52">
        <f t="shared" ca="1" si="713"/>
        <v>0.73333333333333339</v>
      </c>
      <c r="HL272" s="52">
        <f t="shared" si="714"/>
        <v>0</v>
      </c>
      <c r="HM272" s="52">
        <f t="shared" si="715"/>
        <v>20</v>
      </c>
      <c r="HN272" s="52">
        <f t="shared" si="716"/>
        <v>-20</v>
      </c>
      <c r="HP272" s="52">
        <f t="shared" si="719"/>
        <v>1.4425799250602491E-4</v>
      </c>
      <c r="HR272" s="52">
        <f t="shared" si="717"/>
        <v>9.2079113208699289E-5</v>
      </c>
      <c r="HS272">
        <f t="shared" si="718"/>
        <v>2.0336582934042747E-3</v>
      </c>
    </row>
    <row r="273" spans="1:227" x14ac:dyDescent="0.2">
      <c r="A273" s="45">
        <v>235</v>
      </c>
      <c r="B273" s="35">
        <f t="shared" si="563"/>
        <v>2.7083333333333195E-2</v>
      </c>
      <c r="C273" s="28">
        <v>-4.11993056535721</v>
      </c>
      <c r="D273" s="95">
        <v>0</v>
      </c>
      <c r="E273" s="95">
        <v>999999</v>
      </c>
      <c r="F273" s="37">
        <f t="shared" si="721"/>
        <v>166666.5</v>
      </c>
      <c r="G273" s="38">
        <f t="shared" si="724"/>
        <v>0</v>
      </c>
      <c r="H273" s="102">
        <v>20</v>
      </c>
      <c r="I273" s="102">
        <v>2000</v>
      </c>
      <c r="J273" s="28">
        <v>-2.9077133536338802</v>
      </c>
      <c r="K273" s="126">
        <f t="shared" si="725"/>
        <v>-2.9077133536338801E-2</v>
      </c>
      <c r="L273" s="30">
        <f t="shared" si="722"/>
        <v>-2.9077133536338801E-2</v>
      </c>
      <c r="M273" s="101">
        <f t="shared" si="723"/>
        <v>-4.11993056535721</v>
      </c>
      <c r="N273" s="103">
        <f t="shared" si="564"/>
        <v>6.0610860586166482E-4</v>
      </c>
      <c r="AD273" s="52">
        <f t="shared" ca="1" si="726"/>
        <v>0.97619825864376164</v>
      </c>
      <c r="AE273" s="52">
        <f t="shared" ca="1" si="726"/>
        <v>1.0000000000000002</v>
      </c>
      <c r="AF273" s="52">
        <f t="shared" ca="1" si="726"/>
        <v>0.97503199019538744</v>
      </c>
      <c r="AG273" s="52">
        <f t="shared" ca="1" si="559"/>
        <v>0.91035230137558454</v>
      </c>
      <c r="AH273" s="52">
        <f t="shared" ca="1" si="559"/>
        <v>0.81064080061044219</v>
      </c>
      <c r="AI273" s="52">
        <f t="shared" ca="1" si="559"/>
        <v>0.66952832527050499</v>
      </c>
      <c r="AJ273" s="52">
        <f t="shared" ca="1" si="559"/>
        <v>0.49755186689861514</v>
      </c>
      <c r="AK273" s="52">
        <f t="shared" ca="1" si="560"/>
        <v>0.31667563609044391</v>
      </c>
      <c r="AL273" s="52">
        <f t="shared" ca="1" si="560"/>
        <v>0.13685853884164509</v>
      </c>
      <c r="AM273" s="52">
        <f t="shared" ca="1" si="560"/>
        <v>-4.30034866906518E-2</v>
      </c>
      <c r="AN273" s="52">
        <f t="shared" ca="1" si="560"/>
        <v>-0.21964292755935491</v>
      </c>
      <c r="AO273" s="52">
        <f t="shared" ca="1" si="561"/>
        <v>-0.39171442383985228</v>
      </c>
      <c r="AP273" s="52">
        <f t="shared" ca="1" si="561"/>
        <v>-0.54401565371673055</v>
      </c>
      <c r="AQ273" s="52">
        <f t="shared" ca="1" si="561"/>
        <v>-0.65839800606361665</v>
      </c>
      <c r="AR273" s="52">
        <f t="shared" ca="1" si="561"/>
        <v>-0.72559117616758262</v>
      </c>
      <c r="AS273" s="52">
        <f t="shared" ca="1" si="562"/>
        <v>-0.74382572992164597</v>
      </c>
      <c r="AT273" s="52">
        <f t="shared" ca="1" si="562"/>
        <v>-0.72374808975059068</v>
      </c>
      <c r="AU273" s="52">
        <f t="shared" ca="1" si="562"/>
        <v>-0.66795852175155968</v>
      </c>
      <c r="AV273" s="52">
        <f t="shared" ca="1" si="562"/>
        <v>-0.57253415364625482</v>
      </c>
      <c r="AW273" s="52">
        <f t="shared" ca="1" si="556"/>
        <v>-0.4442686415087202</v>
      </c>
      <c r="AX273" s="52">
        <f t="shared" ca="1" si="556"/>
        <v>-0.28896106603961219</v>
      </c>
      <c r="AY273" s="52">
        <f t="shared" ca="1" si="556"/>
        <v>-0.11517938918387219</v>
      </c>
      <c r="AZ273" s="52">
        <f t="shared" ca="1" si="556"/>
        <v>6.5984098868370269E-2</v>
      </c>
      <c r="BA273" s="52">
        <f t="shared" ca="1" si="557"/>
        <v>0.24825681979331846</v>
      </c>
      <c r="BB273" s="52">
        <f t="shared" ca="1" si="557"/>
        <v>0.42673289317111524</v>
      </c>
      <c r="BC273" s="52">
        <f t="shared" ca="1" si="557"/>
        <v>0.58997434022102657</v>
      </c>
      <c r="BD273" s="52">
        <f t="shared" ca="1" si="557"/>
        <v>0.72447692862873114</v>
      </c>
      <c r="BE273" s="52">
        <f t="shared" ca="1" si="558"/>
        <v>0.82227160329753712</v>
      </c>
      <c r="BF273" s="52">
        <f t="shared" ca="1" si="558"/>
        <v>0.8792297055912025</v>
      </c>
      <c r="BG273" s="52">
        <f t="shared" ca="1" si="558"/>
        <v>0.89232711253916963</v>
      </c>
      <c r="BH273" s="52">
        <f t="shared" ca="1" si="558"/>
        <v>0.8602736092760056</v>
      </c>
      <c r="BJ273" s="52">
        <f t="shared" si="566"/>
        <v>-1.4538566768169401E-3</v>
      </c>
      <c r="BK273" s="52">
        <f t="shared" si="567"/>
        <v>3.6594951216642169E-3</v>
      </c>
      <c r="BL273" s="52">
        <f t="shared" si="568"/>
        <v>1.8297475608321088E-4</v>
      </c>
      <c r="BM273" s="52">
        <f t="shared" si="569"/>
        <v>1.8297475608321088E-4</v>
      </c>
      <c r="BN273" s="52">
        <f t="shared" si="570"/>
        <v>0</v>
      </c>
      <c r="BO273" s="52">
        <f t="shared" si="571"/>
        <v>0</v>
      </c>
      <c r="BP273" s="52">
        <f t="shared" si="572"/>
        <v>2.0239314938457747E-3</v>
      </c>
      <c r="BQ273" s="52">
        <f t="shared" si="573"/>
        <v>0.05</v>
      </c>
      <c r="BS273" s="52">
        <f t="shared" ca="1" si="574"/>
        <v>0.37291647562937397</v>
      </c>
      <c r="BT273" s="52">
        <f t="shared" ca="1" si="575"/>
        <v>0.3659495121664218</v>
      </c>
      <c r="BU273" s="52">
        <f t="shared" ca="1" si="576"/>
        <v>0.35666761551833448</v>
      </c>
      <c r="BV273" s="52">
        <f t="shared" ca="1" si="577"/>
        <v>0.32750033135826306</v>
      </c>
      <c r="BW273" s="52">
        <f t="shared" ca="1" si="578"/>
        <v>0.27768372858483947</v>
      </c>
      <c r="BX273" s="52">
        <f t="shared" ca="1" si="579"/>
        <v>0.21771228536512824</v>
      </c>
      <c r="BY273" s="52">
        <f t="shared" ca="1" si="580"/>
        <v>0.15370289400039669</v>
      </c>
      <c r="BZ273" s="52">
        <f t="shared" ca="1" si="581"/>
        <v>9.097127889042661E-2</v>
      </c>
      <c r="CA273" s="52">
        <f t="shared" ca="1" si="582"/>
        <v>2.8119992554908851E-2</v>
      </c>
      <c r="CB273" s="52">
        <f t="shared" ca="1" si="583"/>
        <v>-3.1015999277212422E-2</v>
      </c>
      <c r="CC273" s="52">
        <f t="shared" ca="1" si="584"/>
        <v>-7.9234383955237367E-2</v>
      </c>
      <c r="CD273" s="52">
        <f t="shared" ca="1" si="585"/>
        <v>-0.11883440722651306</v>
      </c>
      <c r="CE273" s="52">
        <f t="shared" ca="1" si="586"/>
        <v>-0.14642929826532644</v>
      </c>
      <c r="CF273" s="52">
        <f t="shared" ca="1" si="587"/>
        <v>-0.16158488572334814</v>
      </c>
      <c r="CG273" s="52">
        <f t="shared" ca="1" si="588"/>
        <v>-0.16559801645757213</v>
      </c>
      <c r="CH273" s="52">
        <f t="shared" ca="1" si="589"/>
        <v>-0.15950878935625723</v>
      </c>
      <c r="CI273" s="52">
        <f t="shared" ca="1" si="590"/>
        <v>-0.14514049403970283</v>
      </c>
      <c r="CJ273" s="52">
        <f t="shared" ca="1" si="591"/>
        <v>-0.11876289605823984</v>
      </c>
      <c r="CK273" s="52">
        <f t="shared" ca="1" si="592"/>
        <v>-8.5410154679970471E-2</v>
      </c>
      <c r="CL273" s="52">
        <f t="shared" ca="1" si="593"/>
        <v>-4.1963621230435469E-2</v>
      </c>
      <c r="CM273" s="52">
        <f t="shared" ca="1" si="594"/>
        <v>9.498743310330399E-3</v>
      </c>
      <c r="CN273" s="52">
        <f t="shared" ca="1" si="595"/>
        <v>6.8130252439708966E-2</v>
      </c>
      <c r="CO273" s="52">
        <f t="shared" ca="1" si="596"/>
        <v>0.12630791101424443</v>
      </c>
      <c r="CP273" s="52">
        <f t="shared" ca="1" si="597"/>
        <v>0.17590060240528996</v>
      </c>
      <c r="CQ273" s="52">
        <f t="shared" ca="1" si="598"/>
        <v>0.21060788156765123</v>
      </c>
      <c r="CR273" s="52">
        <f t="shared" ca="1" si="599"/>
        <v>0.23301746684967745</v>
      </c>
      <c r="CS273" s="52">
        <f t="shared" ca="1" si="600"/>
        <v>0.24719714476997329</v>
      </c>
      <c r="CT273" s="52">
        <f t="shared" ca="1" si="601"/>
        <v>0.25709830971825265</v>
      </c>
      <c r="CU273" s="52">
        <f t="shared" ca="1" si="602"/>
        <v>0.26377503172073868</v>
      </c>
      <c r="CV273" s="52">
        <f t="shared" ca="1" si="603"/>
        <v>0.26787636548491012</v>
      </c>
      <c r="CW273" s="52">
        <f t="shared" ca="1" si="604"/>
        <v>0.26560539224245133</v>
      </c>
      <c r="CY273" s="51" t="str">
        <f t="shared" ca="1" si="605"/>
        <v>Slope</v>
      </c>
      <c r="CZ273" s="51" t="str">
        <f t="shared" ca="1" si="606"/>
        <v>Slope</v>
      </c>
      <c r="DA273" s="51" t="str">
        <f t="shared" ca="1" si="607"/>
        <v>Slope</v>
      </c>
      <c r="DB273" s="51" t="str">
        <f t="shared" ca="1" si="608"/>
        <v>Slope</v>
      </c>
      <c r="DC273" s="51" t="str">
        <f t="shared" ca="1" si="609"/>
        <v>Slope</v>
      </c>
      <c r="DD273" s="51" t="str">
        <f t="shared" ca="1" si="610"/>
        <v>Slope</v>
      </c>
      <c r="DE273" s="51" t="str">
        <f t="shared" ca="1" si="611"/>
        <v>Slope</v>
      </c>
      <c r="DF273" s="51" t="str">
        <f t="shared" ca="1" si="612"/>
        <v>Slope</v>
      </c>
      <c r="DG273" s="51" t="str">
        <f t="shared" ca="1" si="613"/>
        <v>Slope</v>
      </c>
      <c r="DH273" s="51" t="str">
        <f t="shared" ca="1" si="614"/>
        <v>Slope</v>
      </c>
      <c r="DI273" s="51" t="str">
        <f t="shared" ca="1" si="615"/>
        <v>Slope</v>
      </c>
      <c r="DJ273" s="51" t="str">
        <f t="shared" ca="1" si="616"/>
        <v>Slope</v>
      </c>
      <c r="DK273" s="51" t="str">
        <f t="shared" ca="1" si="617"/>
        <v>Slope</v>
      </c>
      <c r="DL273" s="51" t="str">
        <f t="shared" ca="1" si="618"/>
        <v>Slope</v>
      </c>
      <c r="DM273" s="51" t="str">
        <f t="shared" ca="1" si="619"/>
        <v>Slope</v>
      </c>
      <c r="DN273" s="51" t="str">
        <f t="shared" ca="1" si="620"/>
        <v>Slope</v>
      </c>
      <c r="DO273" s="51" t="str">
        <f t="shared" ca="1" si="621"/>
        <v>Slope</v>
      </c>
      <c r="DP273" s="51" t="str">
        <f t="shared" ca="1" si="622"/>
        <v>Slope</v>
      </c>
      <c r="DQ273" s="51" t="str">
        <f t="shared" ca="1" si="623"/>
        <v>Slope</v>
      </c>
      <c r="DR273" s="51" t="str">
        <f t="shared" ca="1" si="624"/>
        <v>Slope</v>
      </c>
      <c r="DS273" s="51" t="str">
        <f t="shared" ca="1" si="625"/>
        <v>Slope</v>
      </c>
      <c r="DT273" s="51" t="str">
        <f t="shared" ca="1" si="626"/>
        <v>Slope</v>
      </c>
      <c r="DU273" s="51" t="str">
        <f t="shared" ca="1" si="627"/>
        <v>Slope</v>
      </c>
      <c r="DV273" s="51" t="str">
        <f t="shared" ca="1" si="628"/>
        <v>Slope</v>
      </c>
      <c r="DW273" s="51" t="str">
        <f t="shared" ca="1" si="629"/>
        <v>Slope</v>
      </c>
      <c r="DX273" s="51" t="str">
        <f t="shared" ca="1" si="630"/>
        <v>Slope</v>
      </c>
      <c r="DY273" s="51" t="str">
        <f t="shared" ca="1" si="631"/>
        <v>Slope</v>
      </c>
      <c r="DZ273" s="51" t="str">
        <f t="shared" ca="1" si="632"/>
        <v>Slope</v>
      </c>
      <c r="EA273" s="51" t="str">
        <f t="shared" ca="1" si="633"/>
        <v>Slope</v>
      </c>
      <c r="EB273" s="51" t="str">
        <f t="shared" ca="1" si="634"/>
        <v>Slope</v>
      </c>
      <c r="EC273" s="51" t="str">
        <f t="shared" ca="1" si="635"/>
        <v>Slope</v>
      </c>
      <c r="EE273" s="52">
        <f t="shared" ca="1" si="636"/>
        <v>0.62726649912670918</v>
      </c>
      <c r="EF273" s="52">
        <f t="shared" ca="1" si="637"/>
        <v>0.6342334625896614</v>
      </c>
      <c r="EG273" s="52">
        <f t="shared" ca="1" si="638"/>
        <v>0.64351535923774872</v>
      </c>
      <c r="EH273" s="52">
        <f t="shared" ca="1" si="639"/>
        <v>0.67268264339782013</v>
      </c>
      <c r="EI273" s="52">
        <f t="shared" ca="1" si="640"/>
        <v>0.72249924617124373</v>
      </c>
      <c r="EJ273" s="52">
        <f t="shared" ca="1" si="641"/>
        <v>0.78247068939095499</v>
      </c>
      <c r="EK273" s="52">
        <f t="shared" ca="1" si="642"/>
        <v>0.84648008075568648</v>
      </c>
      <c r="EL273" s="52">
        <f t="shared" ca="1" si="643"/>
        <v>0.90921169586565664</v>
      </c>
      <c r="EM273" s="52">
        <f t="shared" ca="1" si="644"/>
        <v>0.97206298220117437</v>
      </c>
      <c r="EN273" s="52">
        <f t="shared" ca="1" si="645"/>
        <v>0.96880102596670437</v>
      </c>
      <c r="EO273" s="52">
        <f t="shared" ca="1" si="646"/>
        <v>0.92058264128867939</v>
      </c>
      <c r="EP273" s="52">
        <f t="shared" ca="1" si="647"/>
        <v>0.88098261801740374</v>
      </c>
      <c r="EQ273" s="52">
        <f t="shared" ca="1" si="648"/>
        <v>0.85338772697859033</v>
      </c>
      <c r="ER273" s="52">
        <f t="shared" ca="1" si="649"/>
        <v>0.83823213952056863</v>
      </c>
      <c r="ES273" s="52">
        <f t="shared" ca="1" si="650"/>
        <v>0.8342190087863447</v>
      </c>
      <c r="ET273" s="52">
        <f t="shared" ca="1" si="651"/>
        <v>0.84030823588765957</v>
      </c>
      <c r="EU273" s="52">
        <f t="shared" ca="1" si="652"/>
        <v>0.85467653120421394</v>
      </c>
      <c r="EV273" s="52">
        <f t="shared" ca="1" si="653"/>
        <v>0.88105412918567694</v>
      </c>
      <c r="EW273" s="52">
        <f t="shared" ca="1" si="654"/>
        <v>0.91440687056394632</v>
      </c>
      <c r="EX273" s="52">
        <f t="shared" ca="1" si="655"/>
        <v>0.95785340401348129</v>
      </c>
      <c r="EY273" s="52">
        <f t="shared" ca="1" si="656"/>
        <v>0.99068423144575279</v>
      </c>
      <c r="EZ273" s="52">
        <f t="shared" ca="1" si="657"/>
        <v>0.93205272231637426</v>
      </c>
      <c r="FA273" s="52">
        <f t="shared" ca="1" si="658"/>
        <v>0.87387506374183876</v>
      </c>
      <c r="FB273" s="52">
        <f t="shared" ca="1" si="659"/>
        <v>0.82428237235079327</v>
      </c>
      <c r="FC273" s="52">
        <f t="shared" ca="1" si="660"/>
        <v>0.789575093188432</v>
      </c>
      <c r="FD273" s="52">
        <f t="shared" ca="1" si="661"/>
        <v>0.7671655079064057</v>
      </c>
      <c r="FE273" s="52">
        <f t="shared" ca="1" si="662"/>
        <v>0.75298582998610986</v>
      </c>
      <c r="FF273" s="52">
        <f t="shared" ca="1" si="663"/>
        <v>0.74308466503783055</v>
      </c>
      <c r="FG273" s="52">
        <f t="shared" ca="1" si="664"/>
        <v>0.73640794303534451</v>
      </c>
      <c r="FH273" s="52">
        <f t="shared" ca="1" si="665"/>
        <v>0.73230660927117308</v>
      </c>
      <c r="FI273" s="52">
        <f t="shared" ca="1" si="666"/>
        <v>0.73457758251363181</v>
      </c>
      <c r="FK273" s="52">
        <f t="shared" ca="1" si="667"/>
        <v>0.99068423144575279</v>
      </c>
      <c r="FL273" s="59">
        <f t="shared" ca="1" si="668"/>
        <v>20</v>
      </c>
      <c r="FM273" s="59" t="str">
        <f t="shared" ca="1" si="669"/>
        <v>Slope</v>
      </c>
      <c r="FN273" s="52">
        <f t="shared" ca="1" si="670"/>
        <v>0.3666666666666667</v>
      </c>
      <c r="FP273" s="52">
        <f t="shared" ca="1" si="671"/>
        <v>0.54242216637556973</v>
      </c>
      <c r="FQ273" s="52">
        <f t="shared" ca="1" si="672"/>
        <v>0.54474448752988713</v>
      </c>
      <c r="FR273" s="52">
        <f t="shared" ca="1" si="673"/>
        <v>0.53672734196813843</v>
      </c>
      <c r="FS273" s="52">
        <f t="shared" ca="1" si="674"/>
        <v>0.53533865891038446</v>
      </c>
      <c r="FT273" s="52">
        <f t="shared" ca="1" si="675"/>
        <v>0.54083308205708125</v>
      </c>
      <c r="FU273" s="52">
        <f t="shared" ca="1" si="676"/>
        <v>0.54971245201920715</v>
      </c>
      <c r="FV273" s="52">
        <f t="shared" ca="1" si="677"/>
        <v>0.55993780469633991</v>
      </c>
      <c r="FW273" s="52">
        <f t="shared" ca="1" si="678"/>
        <v>0.56973723195521886</v>
      </c>
      <c r="FX273" s="52">
        <f t="shared" ca="1" si="679"/>
        <v>0.57957654962261362</v>
      </c>
      <c r="FY273" s="52">
        <f t="shared" ca="1" si="680"/>
        <v>0.56737811976667918</v>
      </c>
      <c r="FZ273" s="52">
        <f t="shared" ca="1" si="681"/>
        <v>0.54019421376289312</v>
      </c>
      <c r="GA273" s="52">
        <f t="shared" ca="1" si="682"/>
        <v>0.51588309489469009</v>
      </c>
      <c r="GB273" s="52">
        <f t="shared" ca="1" si="683"/>
        <v>0.49557368677064118</v>
      </c>
      <c r="GC273" s="52">
        <f t="shared" ca="1" si="684"/>
        <v>0.4794107131735228</v>
      </c>
      <c r="GD273" s="52">
        <f t="shared" ca="1" si="685"/>
        <v>0.46696189181767045</v>
      </c>
      <c r="GE273" s="52">
        <f t="shared" ca="1" si="686"/>
        <v>0.45788052307366428</v>
      </c>
      <c r="GF273" s="52">
        <f t="shared" ca="1" si="687"/>
        <v>0.45155884373473798</v>
      </c>
      <c r="GG273" s="52">
        <f t="shared" ca="1" si="688"/>
        <v>0.44924026528411454</v>
      </c>
      <c r="GH273" s="52">
        <f t="shared" ca="1" si="689"/>
        <v>0.44924673463242654</v>
      </c>
      <c r="GI273" s="52">
        <f t="shared" ca="1" si="690"/>
        <v>0.45261780133782703</v>
      </c>
      <c r="GJ273" s="52">
        <f t="shared" ca="1" si="691"/>
        <v>0.4524502993708065</v>
      </c>
      <c r="GK273" s="52">
        <f t="shared" ca="1" si="692"/>
        <v>0.42179535188323586</v>
      </c>
      <c r="GL273" s="52">
        <f t="shared" ca="1" si="693"/>
        <v>0.3912916879139462</v>
      </c>
      <c r="GM273" s="52">
        <f t="shared" ca="1" si="694"/>
        <v>0.36364967967248663</v>
      </c>
      <c r="GN273" s="52">
        <f t="shared" ca="1" si="695"/>
        <v>0.34096947550725509</v>
      </c>
      <c r="GO273" s="52">
        <f t="shared" ca="1" si="696"/>
        <v>0.32238850263546853</v>
      </c>
      <c r="GP273" s="52">
        <f t="shared" ca="1" si="697"/>
        <v>0.30655083221759211</v>
      </c>
      <c r="GQ273" s="52">
        <f t="shared" ca="1" si="698"/>
        <v>0.29213933279038795</v>
      </c>
      <c r="GR273" s="52">
        <f t="shared" ca="1" si="699"/>
        <v>0.27880264767844815</v>
      </c>
      <c r="GS273" s="52">
        <f t="shared" ca="1" si="700"/>
        <v>0.26632442531261324</v>
      </c>
      <c r="GT273" s="52">
        <f t="shared" ca="1" si="701"/>
        <v>0.25597030528232173</v>
      </c>
      <c r="GV273" s="52">
        <f t="shared" ca="1" si="702"/>
        <v>0.57957654962261362</v>
      </c>
      <c r="GW273" s="59">
        <f t="shared" ca="1" si="703"/>
        <v>8</v>
      </c>
      <c r="GX273" s="52">
        <f t="shared" ca="1" si="704"/>
        <v>0.97206298220117437</v>
      </c>
      <c r="GY273" s="52" t="str">
        <f t="shared" ca="1" si="705"/>
        <v>Slope</v>
      </c>
      <c r="GZ273" s="52">
        <f t="shared" ca="1" si="706"/>
        <v>0.76666666666666661</v>
      </c>
      <c r="HB273" s="58">
        <f t="shared" si="707"/>
        <v>2.9077133536338801E-2</v>
      </c>
      <c r="HC273" s="58"/>
      <c r="HE273" s="52">
        <f t="shared" si="708"/>
        <v>0.85606818899512294</v>
      </c>
      <c r="HF273" s="52">
        <f t="shared" si="709"/>
        <v>0</v>
      </c>
      <c r="HH273" s="52">
        <f t="shared" ca="1" si="710"/>
        <v>0.97206298220117437</v>
      </c>
      <c r="HI273" s="52" t="str">
        <f t="shared" ca="1" si="711"/>
        <v>Slope</v>
      </c>
      <c r="HJ273" s="59">
        <f t="shared" ca="1" si="712"/>
        <v>2</v>
      </c>
      <c r="HK273" s="52">
        <f t="shared" ca="1" si="713"/>
        <v>0.76666666666666661</v>
      </c>
      <c r="HL273" s="52">
        <f t="shared" si="714"/>
        <v>0</v>
      </c>
      <c r="HM273" s="52">
        <f t="shared" si="715"/>
        <v>20</v>
      </c>
      <c r="HN273" s="52">
        <f t="shared" si="716"/>
        <v>-20</v>
      </c>
      <c r="HP273" s="52">
        <f t="shared" si="719"/>
        <v>6.0610860586166482E-4</v>
      </c>
      <c r="HR273" s="52">
        <f t="shared" si="717"/>
        <v>8.9665568994908769E-5</v>
      </c>
      <c r="HS273">
        <f t="shared" si="718"/>
        <v>2.0239314938457747E-3</v>
      </c>
    </row>
    <row r="274" spans="1:227" x14ac:dyDescent="0.2">
      <c r="A274" s="45">
        <v>236</v>
      </c>
      <c r="B274" s="35">
        <f t="shared" si="563"/>
        <v>2.7199074074073935E-2</v>
      </c>
      <c r="C274" s="28">
        <v>-2.9077133536338802</v>
      </c>
      <c r="D274" s="95">
        <v>0</v>
      </c>
      <c r="E274" s="95">
        <v>999999</v>
      </c>
      <c r="F274" s="37">
        <f t="shared" si="721"/>
        <v>166666.5</v>
      </c>
      <c r="G274" s="38">
        <f t="shared" si="724"/>
        <v>0</v>
      </c>
      <c r="H274" s="102">
        <v>20</v>
      </c>
      <c r="I274" s="102">
        <v>2000</v>
      </c>
      <c r="J274" s="28">
        <v>-4.41484183073044</v>
      </c>
      <c r="K274" s="126">
        <f t="shared" si="725"/>
        <v>-4.4148418307304399E-2</v>
      </c>
      <c r="L274" s="30">
        <f t="shared" si="722"/>
        <v>-4.4148418307304399E-2</v>
      </c>
      <c r="M274" s="101">
        <f t="shared" si="723"/>
        <v>-2.9077133536338802</v>
      </c>
      <c r="N274" s="103">
        <f t="shared" si="564"/>
        <v>7.5356423854828006E-4</v>
      </c>
      <c r="AD274" s="52">
        <f t="shared" ca="1" si="726"/>
        <v>0.97503199019538744</v>
      </c>
      <c r="AE274" s="52">
        <f t="shared" ca="1" si="726"/>
        <v>1.0000000000000004</v>
      </c>
      <c r="AF274" s="52">
        <f t="shared" ca="1" si="726"/>
        <v>0.97459684787831324</v>
      </c>
      <c r="AG274" s="52">
        <f t="shared" ca="1" si="559"/>
        <v>0.90567344850170317</v>
      </c>
      <c r="AH274" s="52">
        <f t="shared" ca="1" si="559"/>
        <v>0.79103527379840233</v>
      </c>
      <c r="AI274" s="52">
        <f t="shared" ca="1" si="559"/>
        <v>0.6417003532902309</v>
      </c>
      <c r="AJ274" s="52">
        <f t="shared" ca="1" si="559"/>
        <v>0.47598273523957441</v>
      </c>
      <c r="AK274" s="52">
        <f t="shared" ca="1" si="560"/>
        <v>0.30187990677609505</v>
      </c>
      <c r="AL274" s="52">
        <f t="shared" ca="1" si="560"/>
        <v>0.12058241546712159</v>
      </c>
      <c r="AM274" s="52">
        <f t="shared" ca="1" si="560"/>
        <v>-6.6713415518890026E-2</v>
      </c>
      <c r="AN274" s="52">
        <f t="shared" ca="1" si="560"/>
        <v>-0.25416426758773619</v>
      </c>
      <c r="AO274" s="52">
        <f t="shared" ca="1" si="561"/>
        <v>-0.42944655126844511</v>
      </c>
      <c r="AP274" s="52">
        <f t="shared" ca="1" si="561"/>
        <v>-0.57470267492490379</v>
      </c>
      <c r="AQ274" s="52">
        <f t="shared" ca="1" si="561"/>
        <v>-0.67641869781144415</v>
      </c>
      <c r="AR274" s="52">
        <f t="shared" ca="1" si="561"/>
        <v>-0.72969032659762212</v>
      </c>
      <c r="AS274" s="52">
        <f t="shared" ca="1" si="562"/>
        <v>-0.73896255531746691</v>
      </c>
      <c r="AT274" s="52">
        <f t="shared" ca="1" si="562"/>
        <v>-0.71103048866560181</v>
      </c>
      <c r="AU274" s="52">
        <f t="shared" ca="1" si="562"/>
        <v>-0.64840025287618563</v>
      </c>
      <c r="AV274" s="52">
        <f t="shared" ca="1" si="562"/>
        <v>-0.549810552916148</v>
      </c>
      <c r="AW274" s="52">
        <f t="shared" ca="1" si="556"/>
        <v>-0.42050962338913911</v>
      </c>
      <c r="AX274" s="52">
        <f t="shared" ca="1" si="556"/>
        <v>-0.26795210257822738</v>
      </c>
      <c r="AY274" s="52">
        <f t="shared" ca="1" si="556"/>
        <v>-0.10307767015524297</v>
      </c>
      <c r="AZ274" s="52">
        <f t="shared" ca="1" si="556"/>
        <v>7.1161249436944296E-2</v>
      </c>
      <c r="BA274" s="52">
        <f t="shared" ca="1" si="557"/>
        <v>0.25411184069846854</v>
      </c>
      <c r="BB274" s="52">
        <f t="shared" ca="1" si="557"/>
        <v>0.43622183573519718</v>
      </c>
      <c r="BC274" s="52">
        <f t="shared" ca="1" si="557"/>
        <v>0.60056925379185044</v>
      </c>
      <c r="BD274" s="52">
        <f t="shared" ca="1" si="557"/>
        <v>0.73327786199284029</v>
      </c>
      <c r="BE274" s="52">
        <f t="shared" ca="1" si="558"/>
        <v>0.8313709619709877</v>
      </c>
      <c r="BF274" s="52">
        <f t="shared" ca="1" si="558"/>
        <v>0.88779255173438376</v>
      </c>
      <c r="BG274" s="52">
        <f t="shared" ca="1" si="558"/>
        <v>0.89693388694445586</v>
      </c>
      <c r="BH274" s="52">
        <f t="shared" ca="1" si="558"/>
        <v>0.85733646191800073</v>
      </c>
      <c r="BJ274" s="52">
        <f t="shared" si="566"/>
        <v>-2.2074209153652201E-3</v>
      </c>
      <c r="BK274" s="52">
        <f t="shared" si="567"/>
        <v>3.5666761551833436E-3</v>
      </c>
      <c r="BL274" s="52">
        <f t="shared" si="568"/>
        <v>1.783338077591672E-4</v>
      </c>
      <c r="BM274" s="52">
        <f t="shared" si="569"/>
        <v>1.783338077591672E-4</v>
      </c>
      <c r="BN274" s="52">
        <f t="shared" si="570"/>
        <v>0</v>
      </c>
      <c r="BO274" s="52">
        <f t="shared" si="571"/>
        <v>0</v>
      </c>
      <c r="BP274" s="52">
        <f t="shared" si="572"/>
        <v>2.0188990248879374E-3</v>
      </c>
      <c r="BQ274" s="52">
        <f t="shared" si="573"/>
        <v>0.05</v>
      </c>
      <c r="BS274" s="52">
        <f t="shared" ca="1" si="574"/>
        <v>0.3659495121664218</v>
      </c>
      <c r="BT274" s="52">
        <f t="shared" ca="1" si="575"/>
        <v>0.35666761551833448</v>
      </c>
      <c r="BU274" s="52">
        <f t="shared" ca="1" si="576"/>
        <v>0.32750033135826306</v>
      </c>
      <c r="BV274" s="52">
        <f t="shared" ca="1" si="577"/>
        <v>0.27768372858483947</v>
      </c>
      <c r="BW274" s="52">
        <f t="shared" ca="1" si="578"/>
        <v>0.21771228536512824</v>
      </c>
      <c r="BX274" s="52">
        <f t="shared" ca="1" si="579"/>
        <v>0.15370289400039669</v>
      </c>
      <c r="BY274" s="52">
        <f t="shared" ca="1" si="580"/>
        <v>9.097127889042661E-2</v>
      </c>
      <c r="BZ274" s="52">
        <f t="shared" ca="1" si="581"/>
        <v>2.8119992554908851E-2</v>
      </c>
      <c r="CA274" s="52">
        <f t="shared" ca="1" si="582"/>
        <v>-3.1015999277212422E-2</v>
      </c>
      <c r="CB274" s="52">
        <f t="shared" ca="1" si="583"/>
        <v>-7.9234383955237367E-2</v>
      </c>
      <c r="CC274" s="52">
        <f t="shared" ca="1" si="584"/>
        <v>-0.11883440722651306</v>
      </c>
      <c r="CD274" s="52">
        <f t="shared" ca="1" si="585"/>
        <v>-0.14642929826532644</v>
      </c>
      <c r="CE274" s="52">
        <f t="shared" ca="1" si="586"/>
        <v>-0.16158488572334814</v>
      </c>
      <c r="CF274" s="52">
        <f t="shared" ca="1" si="587"/>
        <v>-0.16559801645757213</v>
      </c>
      <c r="CG274" s="52">
        <f t="shared" ca="1" si="588"/>
        <v>-0.15950878935625723</v>
      </c>
      <c r="CH274" s="52">
        <f t="shared" ca="1" si="589"/>
        <v>-0.14514049403970283</v>
      </c>
      <c r="CI274" s="52">
        <f t="shared" ca="1" si="590"/>
        <v>-0.11876289605823984</v>
      </c>
      <c r="CJ274" s="52">
        <f t="shared" ca="1" si="591"/>
        <v>-8.5410154679970471E-2</v>
      </c>
      <c r="CK274" s="52">
        <f t="shared" ca="1" si="592"/>
        <v>-4.1963621230435469E-2</v>
      </c>
      <c r="CL274" s="52">
        <f t="shared" ca="1" si="593"/>
        <v>9.498743310330399E-3</v>
      </c>
      <c r="CM274" s="52">
        <f t="shared" ca="1" si="594"/>
        <v>6.8130252439708966E-2</v>
      </c>
      <c r="CN274" s="52">
        <f t="shared" ca="1" si="595"/>
        <v>0.12630791101424443</v>
      </c>
      <c r="CO274" s="52">
        <f t="shared" ca="1" si="596"/>
        <v>0.17590060240528996</v>
      </c>
      <c r="CP274" s="52">
        <f t="shared" ca="1" si="597"/>
        <v>0.21060788156765123</v>
      </c>
      <c r="CQ274" s="52">
        <f t="shared" ca="1" si="598"/>
        <v>0.23301746684967745</v>
      </c>
      <c r="CR274" s="52">
        <f t="shared" ca="1" si="599"/>
        <v>0.24719714476997329</v>
      </c>
      <c r="CS274" s="52">
        <f t="shared" ca="1" si="600"/>
        <v>0.25709830971825265</v>
      </c>
      <c r="CT274" s="52">
        <f t="shared" ca="1" si="601"/>
        <v>0.26377503172073868</v>
      </c>
      <c r="CU274" s="52">
        <f t="shared" ca="1" si="602"/>
        <v>0.26787636548491012</v>
      </c>
      <c r="CV274" s="52">
        <f t="shared" ca="1" si="603"/>
        <v>0.26560539224245133</v>
      </c>
      <c r="CW274" s="52">
        <f t="shared" ca="1" si="604"/>
        <v>0.25041276531203865</v>
      </c>
      <c r="CY274" s="51" t="str">
        <f t="shared" ca="1" si="605"/>
        <v>Slope</v>
      </c>
      <c r="CZ274" s="51" t="str">
        <f t="shared" ca="1" si="606"/>
        <v>Slope</v>
      </c>
      <c r="DA274" s="51" t="str">
        <f t="shared" ca="1" si="607"/>
        <v>Slope</v>
      </c>
      <c r="DB274" s="51" t="str">
        <f t="shared" ca="1" si="608"/>
        <v>Slope</v>
      </c>
      <c r="DC274" s="51" t="str">
        <f t="shared" ca="1" si="609"/>
        <v>Slope</v>
      </c>
      <c r="DD274" s="51" t="str">
        <f t="shared" ca="1" si="610"/>
        <v>Slope</v>
      </c>
      <c r="DE274" s="51" t="str">
        <f t="shared" ca="1" si="611"/>
        <v>Slope</v>
      </c>
      <c r="DF274" s="51" t="str">
        <f t="shared" ca="1" si="612"/>
        <v>Slope</v>
      </c>
      <c r="DG274" s="51" t="str">
        <f t="shared" ca="1" si="613"/>
        <v>Slope</v>
      </c>
      <c r="DH274" s="51" t="str">
        <f t="shared" ca="1" si="614"/>
        <v>Slope</v>
      </c>
      <c r="DI274" s="51" t="str">
        <f t="shared" ca="1" si="615"/>
        <v>Slope</v>
      </c>
      <c r="DJ274" s="51" t="str">
        <f t="shared" ca="1" si="616"/>
        <v>Slope</v>
      </c>
      <c r="DK274" s="51" t="str">
        <f t="shared" ca="1" si="617"/>
        <v>Slope</v>
      </c>
      <c r="DL274" s="51" t="str">
        <f t="shared" ca="1" si="618"/>
        <v>Slope</v>
      </c>
      <c r="DM274" s="51" t="str">
        <f t="shared" ca="1" si="619"/>
        <v>Slope</v>
      </c>
      <c r="DN274" s="51" t="str">
        <f t="shared" ca="1" si="620"/>
        <v>Slope</v>
      </c>
      <c r="DO274" s="51" t="str">
        <f t="shared" ca="1" si="621"/>
        <v>Slope</v>
      </c>
      <c r="DP274" s="51" t="str">
        <f t="shared" ca="1" si="622"/>
        <v>Slope</v>
      </c>
      <c r="DQ274" s="51" t="str">
        <f t="shared" ca="1" si="623"/>
        <v>Slope</v>
      </c>
      <c r="DR274" s="51" t="str">
        <f t="shared" ca="1" si="624"/>
        <v>Slope</v>
      </c>
      <c r="DS274" s="51" t="str">
        <f t="shared" ca="1" si="625"/>
        <v>Slope</v>
      </c>
      <c r="DT274" s="51" t="str">
        <f t="shared" ca="1" si="626"/>
        <v>Slope</v>
      </c>
      <c r="DU274" s="51" t="str">
        <f t="shared" ca="1" si="627"/>
        <v>Slope</v>
      </c>
      <c r="DV274" s="51" t="str">
        <f t="shared" ca="1" si="628"/>
        <v>Slope</v>
      </c>
      <c r="DW274" s="51" t="str">
        <f t="shared" ca="1" si="629"/>
        <v>Slope</v>
      </c>
      <c r="DX274" s="51" t="str">
        <f t="shared" ca="1" si="630"/>
        <v>Slope</v>
      </c>
      <c r="DY274" s="51" t="str">
        <f t="shared" ca="1" si="631"/>
        <v>Slope</v>
      </c>
      <c r="DZ274" s="51" t="str">
        <f t="shared" ca="1" si="632"/>
        <v>Slope</v>
      </c>
      <c r="EA274" s="51" t="str">
        <f t="shared" ca="1" si="633"/>
        <v>Slope</v>
      </c>
      <c r="EB274" s="51" t="str">
        <f t="shared" ca="1" si="634"/>
        <v>Slope</v>
      </c>
      <c r="EC274" s="51" t="str">
        <f t="shared" ca="1" si="635"/>
        <v>Slope</v>
      </c>
      <c r="EE274" s="52">
        <f t="shared" ca="1" si="636"/>
        <v>0.63422882164133743</v>
      </c>
      <c r="EF274" s="52">
        <f t="shared" ca="1" si="637"/>
        <v>0.64351071828942463</v>
      </c>
      <c r="EG274" s="52">
        <f t="shared" ca="1" si="638"/>
        <v>0.67267800244949605</v>
      </c>
      <c r="EH274" s="52">
        <f t="shared" ca="1" si="639"/>
        <v>0.72249460522291975</v>
      </c>
      <c r="EI274" s="52">
        <f t="shared" ca="1" si="640"/>
        <v>0.7824660484426309</v>
      </c>
      <c r="EJ274" s="52">
        <f t="shared" ca="1" si="641"/>
        <v>0.84647543980736251</v>
      </c>
      <c r="EK274" s="52">
        <f t="shared" ca="1" si="642"/>
        <v>0.90920705491733256</v>
      </c>
      <c r="EL274" s="52">
        <f t="shared" ca="1" si="643"/>
        <v>0.97205834125285029</v>
      </c>
      <c r="EM274" s="52">
        <f t="shared" ca="1" si="644"/>
        <v>0.96880566691502845</v>
      </c>
      <c r="EN274" s="52">
        <f t="shared" ca="1" si="645"/>
        <v>0.92058728223700348</v>
      </c>
      <c r="EO274" s="52">
        <f t="shared" ca="1" si="646"/>
        <v>0.88098725896572772</v>
      </c>
      <c r="EP274" s="52">
        <f t="shared" ca="1" si="647"/>
        <v>0.85339236792691442</v>
      </c>
      <c r="EQ274" s="52">
        <f t="shared" ca="1" si="648"/>
        <v>0.83823678046889272</v>
      </c>
      <c r="ER274" s="52">
        <f t="shared" ca="1" si="649"/>
        <v>0.83422364973466867</v>
      </c>
      <c r="ES274" s="52">
        <f t="shared" ca="1" si="650"/>
        <v>0.84031287683598355</v>
      </c>
      <c r="ET274" s="52">
        <f t="shared" ca="1" si="651"/>
        <v>0.85468117215253803</v>
      </c>
      <c r="EU274" s="52">
        <f t="shared" ca="1" si="652"/>
        <v>0.88105877013400102</v>
      </c>
      <c r="EV274" s="52">
        <f t="shared" ca="1" si="653"/>
        <v>0.9144115115122704</v>
      </c>
      <c r="EW274" s="52">
        <f t="shared" ca="1" si="654"/>
        <v>0.95785804496180538</v>
      </c>
      <c r="EX274" s="52">
        <f t="shared" ca="1" si="655"/>
        <v>0.99067959049742882</v>
      </c>
      <c r="EY274" s="52">
        <f t="shared" ca="1" si="656"/>
        <v>0.93204808136805017</v>
      </c>
      <c r="EZ274" s="52">
        <f t="shared" ca="1" si="657"/>
        <v>0.87387042279351479</v>
      </c>
      <c r="FA274" s="52">
        <f t="shared" ca="1" si="658"/>
        <v>0.82427773140246918</v>
      </c>
      <c r="FB274" s="52">
        <f t="shared" ca="1" si="659"/>
        <v>0.78957045224010791</v>
      </c>
      <c r="FC274" s="52">
        <f t="shared" ca="1" si="660"/>
        <v>0.76716086695808172</v>
      </c>
      <c r="FD274" s="52">
        <f t="shared" ca="1" si="661"/>
        <v>0.75298118903778588</v>
      </c>
      <c r="FE274" s="52">
        <f t="shared" ca="1" si="662"/>
        <v>0.74308002408950657</v>
      </c>
      <c r="FF274" s="52">
        <f t="shared" ca="1" si="663"/>
        <v>0.73640330208702043</v>
      </c>
      <c r="FG274" s="52">
        <f t="shared" ca="1" si="664"/>
        <v>0.73230196832284911</v>
      </c>
      <c r="FH274" s="52">
        <f t="shared" ca="1" si="665"/>
        <v>0.73457294156530784</v>
      </c>
      <c r="FI274" s="52">
        <f t="shared" ca="1" si="666"/>
        <v>0.74976556849572051</v>
      </c>
      <c r="FK274" s="52">
        <f t="shared" ca="1" si="667"/>
        <v>0.99067959049742882</v>
      </c>
      <c r="FL274" s="59">
        <f t="shared" ca="1" si="668"/>
        <v>19</v>
      </c>
      <c r="FM274" s="59" t="str">
        <f t="shared" ca="1" si="669"/>
        <v>Slope</v>
      </c>
      <c r="FN274" s="52">
        <f t="shared" ca="1" si="670"/>
        <v>0.4</v>
      </c>
      <c r="FP274" s="52">
        <f t="shared" ca="1" si="671"/>
        <v>0.54474294054711248</v>
      </c>
      <c r="FQ274" s="52">
        <f t="shared" ca="1" si="672"/>
        <v>0.54783690609647484</v>
      </c>
      <c r="FR274" s="52">
        <f t="shared" ca="1" si="673"/>
        <v>0.54644822303872087</v>
      </c>
      <c r="FS274" s="52">
        <f t="shared" ca="1" si="674"/>
        <v>0.55194264618541766</v>
      </c>
      <c r="FT274" s="52">
        <f t="shared" ca="1" si="675"/>
        <v>0.56082201614754368</v>
      </c>
      <c r="FU274" s="52">
        <f t="shared" ca="1" si="676"/>
        <v>0.57104736882467633</v>
      </c>
      <c r="FV274" s="52">
        <f t="shared" ca="1" si="677"/>
        <v>0.58084679608355527</v>
      </c>
      <c r="FW274" s="52">
        <f t="shared" ca="1" si="678"/>
        <v>0.59068611375095004</v>
      </c>
      <c r="FX274" s="52">
        <f t="shared" ca="1" si="679"/>
        <v>0.57849077786056502</v>
      </c>
      <c r="FY274" s="52">
        <f t="shared" ca="1" si="680"/>
        <v>0.55130687185677896</v>
      </c>
      <c r="FZ274" s="52">
        <f t="shared" ca="1" si="681"/>
        <v>0.52699575298857582</v>
      </c>
      <c r="GA274" s="52">
        <f t="shared" ca="1" si="682"/>
        <v>0.50668634486452702</v>
      </c>
      <c r="GB274" s="52">
        <f t="shared" ca="1" si="683"/>
        <v>0.49052337126740864</v>
      </c>
      <c r="GC274" s="52">
        <f t="shared" ca="1" si="684"/>
        <v>0.47807454991155618</v>
      </c>
      <c r="GD274" s="52">
        <f t="shared" ca="1" si="685"/>
        <v>0.46899318116755007</v>
      </c>
      <c r="GE274" s="52">
        <f t="shared" ca="1" si="686"/>
        <v>0.46267150182862377</v>
      </c>
      <c r="GF274" s="52">
        <f t="shared" ca="1" si="687"/>
        <v>0.46035292337800027</v>
      </c>
      <c r="GG274" s="52">
        <f t="shared" ca="1" si="688"/>
        <v>0.46035939272631232</v>
      </c>
      <c r="GH274" s="52">
        <f t="shared" ca="1" si="689"/>
        <v>0.46373045943171287</v>
      </c>
      <c r="GI274" s="52">
        <f t="shared" ca="1" si="690"/>
        <v>0.46355986349914291</v>
      </c>
      <c r="GJ274" s="52">
        <f t="shared" ca="1" si="691"/>
        <v>0.43290491601157227</v>
      </c>
      <c r="GK274" s="52">
        <f t="shared" ca="1" si="692"/>
        <v>0.40240125204228266</v>
      </c>
      <c r="GL274" s="52">
        <f t="shared" ca="1" si="693"/>
        <v>0.37475924380082304</v>
      </c>
      <c r="GM274" s="52">
        <f t="shared" ca="1" si="694"/>
        <v>0.35207903963559151</v>
      </c>
      <c r="GN274" s="52">
        <f t="shared" ca="1" si="695"/>
        <v>0.333498066763805</v>
      </c>
      <c r="GO274" s="52">
        <f t="shared" ca="1" si="696"/>
        <v>0.31766039634592858</v>
      </c>
      <c r="GP274" s="52">
        <f t="shared" ca="1" si="697"/>
        <v>0.30324889691872436</v>
      </c>
      <c r="GQ274" s="52">
        <f t="shared" ca="1" si="698"/>
        <v>0.28991221180678456</v>
      </c>
      <c r="GR274" s="52">
        <f t="shared" ca="1" si="699"/>
        <v>0.27743398944094966</v>
      </c>
      <c r="GS274" s="52">
        <f t="shared" ca="1" si="700"/>
        <v>0.26707986941065814</v>
      </c>
      <c r="GT274" s="52">
        <f t="shared" ca="1" si="701"/>
        <v>0.26103296727635128</v>
      </c>
      <c r="GV274" s="52">
        <f t="shared" ca="1" si="702"/>
        <v>0.59068611375095004</v>
      </c>
      <c r="GW274" s="59">
        <f t="shared" ca="1" si="703"/>
        <v>7</v>
      </c>
      <c r="GX274" s="52">
        <f t="shared" ca="1" si="704"/>
        <v>0.97205834125285029</v>
      </c>
      <c r="GY274" s="52" t="str">
        <f t="shared" ca="1" si="705"/>
        <v>Slope</v>
      </c>
      <c r="GZ274" s="52">
        <f t="shared" ca="1" si="706"/>
        <v>0.8</v>
      </c>
      <c r="HB274" s="58">
        <f t="shared" si="707"/>
        <v>4.4148418307304399E-2</v>
      </c>
      <c r="HC274" s="58"/>
      <c r="HE274" s="52">
        <f t="shared" si="708"/>
        <v>0.78146532937884317</v>
      </c>
      <c r="HF274" s="52">
        <f t="shared" si="709"/>
        <v>0</v>
      </c>
      <c r="HH274" s="52">
        <f t="shared" ca="1" si="710"/>
        <v>0.97205834125285029</v>
      </c>
      <c r="HI274" s="52" t="str">
        <f t="shared" ca="1" si="711"/>
        <v>Slope</v>
      </c>
      <c r="HJ274" s="59">
        <f t="shared" ca="1" si="712"/>
        <v>2</v>
      </c>
      <c r="HK274" s="52">
        <f t="shared" ca="1" si="713"/>
        <v>0.8</v>
      </c>
      <c r="HL274" s="52">
        <f t="shared" si="714"/>
        <v>0</v>
      </c>
      <c r="HM274" s="52">
        <f t="shared" si="715"/>
        <v>20</v>
      </c>
      <c r="HN274" s="52">
        <f t="shared" si="716"/>
        <v>-20</v>
      </c>
      <c r="HP274" s="52">
        <f t="shared" si="719"/>
        <v>7.5356423854828006E-4</v>
      </c>
      <c r="HR274" s="52">
        <f t="shared" si="717"/>
        <v>8.6928613122773016E-5</v>
      </c>
      <c r="HS274">
        <f t="shared" si="718"/>
        <v>2.0188990248879374E-3</v>
      </c>
    </row>
    <row r="275" spans="1:227" x14ac:dyDescent="0.2">
      <c r="A275" s="45">
        <v>237</v>
      </c>
      <c r="B275" s="35">
        <f t="shared" si="563"/>
        <v>2.7314814814814674E-2</v>
      </c>
      <c r="C275" s="28">
        <v>-4.41484183073044</v>
      </c>
      <c r="D275" s="95">
        <v>0</v>
      </c>
      <c r="E275" s="95">
        <v>999999</v>
      </c>
      <c r="F275" s="37">
        <f t="shared" si="721"/>
        <v>166666.5</v>
      </c>
      <c r="G275" s="38">
        <f t="shared" si="724"/>
        <v>0</v>
      </c>
      <c r="H275" s="102">
        <v>20</v>
      </c>
      <c r="I275" s="102">
        <v>2000</v>
      </c>
      <c r="J275" s="28">
        <v>-5.77944040298462</v>
      </c>
      <c r="K275" s="126">
        <f t="shared" si="725"/>
        <v>-5.7794404029846196E-2</v>
      </c>
      <c r="L275" s="30">
        <f t="shared" si="722"/>
        <v>-5.7794404029846196E-2</v>
      </c>
      <c r="M275" s="101">
        <f t="shared" si="723"/>
        <v>-4.41484183073044</v>
      </c>
      <c r="N275" s="103">
        <f t="shared" si="564"/>
        <v>6.8229928612708983E-4</v>
      </c>
      <c r="AD275" s="52">
        <f t="shared" ca="1" si="726"/>
        <v>0.97459684787831347</v>
      </c>
      <c r="AE275" s="52">
        <f t="shared" ca="1" si="726"/>
        <v>1</v>
      </c>
      <c r="AF275" s="52">
        <f t="shared" ca="1" si="726"/>
        <v>0.97249047574548175</v>
      </c>
      <c r="AG275" s="52">
        <f t="shared" ca="1" si="559"/>
        <v>0.89334093354418687</v>
      </c>
      <c r="AH275" s="52">
        <f t="shared" ca="1" si="559"/>
        <v>0.77262312066313454</v>
      </c>
      <c r="AI275" s="52">
        <f t="shared" ca="1" si="559"/>
        <v>0.62768933741427113</v>
      </c>
      <c r="AJ275" s="52">
        <f t="shared" ca="1" si="559"/>
        <v>0.46370192647027658</v>
      </c>
      <c r="AK275" s="52">
        <f t="shared" ca="1" si="560"/>
        <v>0.28245531043020167</v>
      </c>
      <c r="AL275" s="52">
        <f t="shared" ca="1" si="560"/>
        <v>8.7754934344777727E-2</v>
      </c>
      <c r="AM275" s="52">
        <f t="shared" ca="1" si="560"/>
        <v>-0.11713234578987655</v>
      </c>
      <c r="AN275" s="52">
        <f t="shared" ca="1" si="560"/>
        <v>-0.31356734233031858</v>
      </c>
      <c r="AO275" s="52">
        <f t="shared" ca="1" si="561"/>
        <v>-0.48555905311152253</v>
      </c>
      <c r="AP275" s="52">
        <f t="shared" ca="1" si="561"/>
        <v>-0.61949072310802888</v>
      </c>
      <c r="AQ275" s="52">
        <f t="shared" ca="1" si="561"/>
        <v>-0.70489827456845711</v>
      </c>
      <c r="AR275" s="52">
        <f t="shared" ca="1" si="561"/>
        <v>-0.74326307083975651</v>
      </c>
      <c r="AS275" s="52">
        <f t="shared" ca="1" si="562"/>
        <v>-0.74034854323625787</v>
      </c>
      <c r="AT275" s="52">
        <f t="shared" ca="1" si="562"/>
        <v>-0.70875102649336164</v>
      </c>
      <c r="AU275" s="52">
        <f t="shared" ca="1" si="562"/>
        <v>-0.64026559248313508</v>
      </c>
      <c r="AV275" s="52">
        <f t="shared" ca="1" si="562"/>
        <v>-0.53982951454741823</v>
      </c>
      <c r="AW275" s="52">
        <f t="shared" ca="1" si="556"/>
        <v>-0.41234426416785697</v>
      </c>
      <c r="AX275" s="52">
        <f t="shared" ca="1" si="556"/>
        <v>-0.26720184173080713</v>
      </c>
      <c r="AY275" s="52">
        <f t="shared" ca="1" si="556"/>
        <v>-0.10637819671774301</v>
      </c>
      <c r="AZ275" s="52">
        <f t="shared" ca="1" si="556"/>
        <v>7.3946018202647193E-2</v>
      </c>
      <c r="BA275" s="52">
        <f t="shared" ca="1" si="557"/>
        <v>0.26702528639141976</v>
      </c>
      <c r="BB275" s="52">
        <f t="shared" ca="1" si="557"/>
        <v>0.45461354706064222</v>
      </c>
      <c r="BC275" s="52">
        <f t="shared" ca="1" si="557"/>
        <v>0.61753214774457643</v>
      </c>
      <c r="BD275" s="52">
        <f t="shared" ca="1" si="557"/>
        <v>0.75325311012323182</v>
      </c>
      <c r="BE275" s="52">
        <f t="shared" ca="1" si="558"/>
        <v>0.85252945109552802</v>
      </c>
      <c r="BF275" s="52">
        <f t="shared" ca="1" si="558"/>
        <v>0.90494481753180533</v>
      </c>
      <c r="BG275" s="52">
        <f t="shared" ca="1" si="558"/>
        <v>0.9085801967877678</v>
      </c>
      <c r="BH275" s="52">
        <f t="shared" ca="1" si="558"/>
        <v>0.8613702216327771</v>
      </c>
      <c r="BJ275" s="52">
        <f t="shared" si="566"/>
        <v>-2.88972020149231E-3</v>
      </c>
      <c r="BK275" s="52">
        <f t="shared" si="567"/>
        <v>3.2750033135826311E-3</v>
      </c>
      <c r="BL275" s="52">
        <f t="shared" si="568"/>
        <v>1.637501656791316E-4</v>
      </c>
      <c r="BM275" s="52">
        <f t="shared" si="569"/>
        <v>1.637501656791316E-4</v>
      </c>
      <c r="BN275" s="52">
        <f t="shared" si="570"/>
        <v>0</v>
      </c>
      <c r="BO275" s="52">
        <f t="shared" si="571"/>
        <v>0</v>
      </c>
      <c r="BP275" s="52">
        <f t="shared" si="572"/>
        <v>2.0036180496994702E-3</v>
      </c>
      <c r="BQ275" s="52">
        <f t="shared" si="573"/>
        <v>0.05</v>
      </c>
      <c r="BS275" s="52">
        <f t="shared" ca="1" si="574"/>
        <v>0.35666761551833448</v>
      </c>
      <c r="BT275" s="52">
        <f t="shared" ca="1" si="575"/>
        <v>0.32750033135826306</v>
      </c>
      <c r="BU275" s="52">
        <f t="shared" ca="1" si="576"/>
        <v>0.27768372858483947</v>
      </c>
      <c r="BV275" s="52">
        <f t="shared" ca="1" si="577"/>
        <v>0.21771228536512824</v>
      </c>
      <c r="BW275" s="52">
        <f t="shared" ca="1" si="578"/>
        <v>0.15370289400039669</v>
      </c>
      <c r="BX275" s="52">
        <f t="shared" ca="1" si="579"/>
        <v>9.097127889042661E-2</v>
      </c>
      <c r="BY275" s="52">
        <f t="shared" ca="1" si="580"/>
        <v>2.8119992554908851E-2</v>
      </c>
      <c r="BZ275" s="52">
        <f t="shared" ca="1" si="581"/>
        <v>-3.1015999277212422E-2</v>
      </c>
      <c r="CA275" s="52">
        <f t="shared" ca="1" si="582"/>
        <v>-7.9234383955237367E-2</v>
      </c>
      <c r="CB275" s="52">
        <f t="shared" ca="1" si="583"/>
        <v>-0.11883440722651306</v>
      </c>
      <c r="CC275" s="52">
        <f t="shared" ca="1" si="584"/>
        <v>-0.14642929826532644</v>
      </c>
      <c r="CD275" s="52">
        <f t="shared" ca="1" si="585"/>
        <v>-0.16158488572334814</v>
      </c>
      <c r="CE275" s="52">
        <f t="shared" ca="1" si="586"/>
        <v>-0.16559801645757213</v>
      </c>
      <c r="CF275" s="52">
        <f t="shared" ca="1" si="587"/>
        <v>-0.15950878935625723</v>
      </c>
      <c r="CG275" s="52">
        <f t="shared" ca="1" si="588"/>
        <v>-0.14514049403970283</v>
      </c>
      <c r="CH275" s="52">
        <f t="shared" ca="1" si="589"/>
        <v>-0.11876289605823984</v>
      </c>
      <c r="CI275" s="52">
        <f t="shared" ca="1" si="590"/>
        <v>-8.5410154679970471E-2</v>
      </c>
      <c r="CJ275" s="52">
        <f t="shared" ca="1" si="591"/>
        <v>-4.1963621230435469E-2</v>
      </c>
      <c r="CK275" s="52">
        <f t="shared" ca="1" si="592"/>
        <v>9.498743310330399E-3</v>
      </c>
      <c r="CL275" s="52">
        <f t="shared" ca="1" si="593"/>
        <v>6.8130252439708966E-2</v>
      </c>
      <c r="CM275" s="52">
        <f t="shared" ca="1" si="594"/>
        <v>0.12630791101424443</v>
      </c>
      <c r="CN275" s="52">
        <f t="shared" ca="1" si="595"/>
        <v>0.17590060240528996</v>
      </c>
      <c r="CO275" s="52">
        <f t="shared" ca="1" si="596"/>
        <v>0.21060788156765123</v>
      </c>
      <c r="CP275" s="52">
        <f t="shared" ca="1" si="597"/>
        <v>0.23301746684967745</v>
      </c>
      <c r="CQ275" s="52">
        <f t="shared" ca="1" si="598"/>
        <v>0.24719714476997329</v>
      </c>
      <c r="CR275" s="52">
        <f t="shared" ca="1" si="599"/>
        <v>0.25709830971825265</v>
      </c>
      <c r="CS275" s="52">
        <f t="shared" ca="1" si="600"/>
        <v>0.26377503172073868</v>
      </c>
      <c r="CT275" s="52">
        <f t="shared" ca="1" si="601"/>
        <v>0.26787636548491012</v>
      </c>
      <c r="CU275" s="52">
        <f t="shared" ca="1" si="602"/>
        <v>0.26560539224245133</v>
      </c>
      <c r="CV275" s="52">
        <f t="shared" ca="1" si="603"/>
        <v>0.25041276531203865</v>
      </c>
      <c r="CW275" s="52">
        <f t="shared" ca="1" si="604"/>
        <v>0.22199053110765118</v>
      </c>
      <c r="CY275" s="51" t="str">
        <f t="shared" ca="1" si="605"/>
        <v>Slope</v>
      </c>
      <c r="CZ275" s="51" t="str">
        <f t="shared" ca="1" si="606"/>
        <v>Slope</v>
      </c>
      <c r="DA275" s="51" t="str">
        <f t="shared" ca="1" si="607"/>
        <v>Slope</v>
      </c>
      <c r="DB275" s="51" t="str">
        <f t="shared" ca="1" si="608"/>
        <v>Slope</v>
      </c>
      <c r="DC275" s="51" t="str">
        <f t="shared" ca="1" si="609"/>
        <v>Slope</v>
      </c>
      <c r="DD275" s="51" t="str">
        <f t="shared" ca="1" si="610"/>
        <v>Slope</v>
      </c>
      <c r="DE275" s="51" t="str">
        <f t="shared" ca="1" si="611"/>
        <v>Slope</v>
      </c>
      <c r="DF275" s="51" t="str">
        <f t="shared" ca="1" si="612"/>
        <v>Slope</v>
      </c>
      <c r="DG275" s="51" t="str">
        <f t="shared" ca="1" si="613"/>
        <v>Slope</v>
      </c>
      <c r="DH275" s="51" t="str">
        <f t="shared" ca="1" si="614"/>
        <v>Slope</v>
      </c>
      <c r="DI275" s="51" t="str">
        <f t="shared" ca="1" si="615"/>
        <v>Slope</v>
      </c>
      <c r="DJ275" s="51" t="str">
        <f t="shared" ca="1" si="616"/>
        <v>Slope</v>
      </c>
      <c r="DK275" s="51" t="str">
        <f t="shared" ca="1" si="617"/>
        <v>Slope</v>
      </c>
      <c r="DL275" s="51" t="str">
        <f t="shared" ca="1" si="618"/>
        <v>Slope</v>
      </c>
      <c r="DM275" s="51" t="str">
        <f t="shared" ca="1" si="619"/>
        <v>Slope</v>
      </c>
      <c r="DN275" s="51" t="str">
        <f t="shared" ca="1" si="620"/>
        <v>Slope</v>
      </c>
      <c r="DO275" s="51" t="str">
        <f t="shared" ca="1" si="621"/>
        <v>Slope</v>
      </c>
      <c r="DP275" s="51" t="str">
        <f t="shared" ca="1" si="622"/>
        <v>Slope</v>
      </c>
      <c r="DQ275" s="51" t="str">
        <f t="shared" ca="1" si="623"/>
        <v>Slope</v>
      </c>
      <c r="DR275" s="51" t="str">
        <f t="shared" ca="1" si="624"/>
        <v>Slope</v>
      </c>
      <c r="DS275" s="51" t="str">
        <f t="shared" ca="1" si="625"/>
        <v>Slope</v>
      </c>
      <c r="DT275" s="51" t="str">
        <f t="shared" ca="1" si="626"/>
        <v>Slope</v>
      </c>
      <c r="DU275" s="51" t="str">
        <f t="shared" ca="1" si="627"/>
        <v>Slope</v>
      </c>
      <c r="DV275" s="51" t="str">
        <f t="shared" ca="1" si="628"/>
        <v>Slope</v>
      </c>
      <c r="DW275" s="51" t="str">
        <f t="shared" ca="1" si="629"/>
        <v>Slope</v>
      </c>
      <c r="DX275" s="51" t="str">
        <f t="shared" ca="1" si="630"/>
        <v>Slope</v>
      </c>
      <c r="DY275" s="51" t="str">
        <f t="shared" ca="1" si="631"/>
        <v>Slope</v>
      </c>
      <c r="DZ275" s="51" t="str">
        <f t="shared" ca="1" si="632"/>
        <v>Slope</v>
      </c>
      <c r="EA275" s="51" t="str">
        <f t="shared" ca="1" si="633"/>
        <v>Slope</v>
      </c>
      <c r="EB275" s="51" t="str">
        <f t="shared" ca="1" si="634"/>
        <v>Slope</v>
      </c>
      <c r="EC275" s="51" t="str">
        <f t="shared" ca="1" si="635"/>
        <v>Slope</v>
      </c>
      <c r="EE275" s="52">
        <f t="shared" ca="1" si="636"/>
        <v>0.64349613464734468</v>
      </c>
      <c r="EF275" s="52">
        <f t="shared" ca="1" si="637"/>
        <v>0.67266341880741609</v>
      </c>
      <c r="EG275" s="52">
        <f t="shared" ca="1" si="638"/>
        <v>0.72248002158083968</v>
      </c>
      <c r="EH275" s="52">
        <f t="shared" ca="1" si="639"/>
        <v>0.78245146480055094</v>
      </c>
      <c r="EI275" s="52">
        <f t="shared" ca="1" si="640"/>
        <v>0.84646085616528244</v>
      </c>
      <c r="EJ275" s="52">
        <f t="shared" ca="1" si="641"/>
        <v>0.90919247127525249</v>
      </c>
      <c r="EK275" s="52">
        <f t="shared" ca="1" si="642"/>
        <v>0.97204375761077033</v>
      </c>
      <c r="EL275" s="52">
        <f t="shared" ca="1" si="643"/>
        <v>0.96882025055710841</v>
      </c>
      <c r="EM275" s="52">
        <f t="shared" ca="1" si="644"/>
        <v>0.92060186587908355</v>
      </c>
      <c r="EN275" s="52">
        <f t="shared" ca="1" si="645"/>
        <v>0.88100184260780778</v>
      </c>
      <c r="EO275" s="52">
        <f t="shared" ca="1" si="646"/>
        <v>0.85340695156899438</v>
      </c>
      <c r="EP275" s="52">
        <f t="shared" ca="1" si="647"/>
        <v>0.83825136411097279</v>
      </c>
      <c r="EQ275" s="52">
        <f t="shared" ca="1" si="648"/>
        <v>0.83423823337674874</v>
      </c>
      <c r="ER275" s="52">
        <f t="shared" ca="1" si="649"/>
        <v>0.84032746047806361</v>
      </c>
      <c r="ES275" s="52">
        <f t="shared" ca="1" si="650"/>
        <v>0.85469575579461798</v>
      </c>
      <c r="ET275" s="52">
        <f t="shared" ca="1" si="651"/>
        <v>0.88107335377608109</v>
      </c>
      <c r="EU275" s="52">
        <f t="shared" ca="1" si="652"/>
        <v>0.91442609515435036</v>
      </c>
      <c r="EV275" s="52">
        <f t="shared" ca="1" si="653"/>
        <v>0.95787262860388545</v>
      </c>
      <c r="EW275" s="52">
        <f t="shared" ca="1" si="654"/>
        <v>0.99066500685534875</v>
      </c>
      <c r="EX275" s="52">
        <f t="shared" ca="1" si="655"/>
        <v>0.93203349772597011</v>
      </c>
      <c r="EY275" s="52">
        <f t="shared" ca="1" si="656"/>
        <v>0.87385583915143472</v>
      </c>
      <c r="EZ275" s="52">
        <f t="shared" ca="1" si="657"/>
        <v>0.82426314776038923</v>
      </c>
      <c r="FA275" s="52">
        <f t="shared" ca="1" si="658"/>
        <v>0.78955586859802795</v>
      </c>
      <c r="FB275" s="52">
        <f t="shared" ca="1" si="659"/>
        <v>0.76714628331600165</v>
      </c>
      <c r="FC275" s="52">
        <f t="shared" ca="1" si="660"/>
        <v>0.75296660539570581</v>
      </c>
      <c r="FD275" s="52">
        <f t="shared" ca="1" si="661"/>
        <v>0.74306544044742651</v>
      </c>
      <c r="FE275" s="52">
        <f t="shared" ca="1" si="662"/>
        <v>0.73638871844494047</v>
      </c>
      <c r="FF275" s="52">
        <f t="shared" ca="1" si="663"/>
        <v>0.73228738468076904</v>
      </c>
      <c r="FG275" s="52">
        <f t="shared" ca="1" si="664"/>
        <v>0.73455835792322777</v>
      </c>
      <c r="FH275" s="52">
        <f t="shared" ca="1" si="665"/>
        <v>0.74975098485364056</v>
      </c>
      <c r="FI275" s="52">
        <f t="shared" ca="1" si="666"/>
        <v>0.77817321905802794</v>
      </c>
      <c r="FK275" s="52">
        <f t="shared" ca="1" si="667"/>
        <v>0.99066500685534875</v>
      </c>
      <c r="FL275" s="59">
        <f t="shared" ca="1" si="668"/>
        <v>18</v>
      </c>
      <c r="FM275" s="59" t="str">
        <f t="shared" ca="1" si="669"/>
        <v>Slope</v>
      </c>
      <c r="FN275" s="52">
        <f t="shared" ca="1" si="670"/>
        <v>0.43333333333333335</v>
      </c>
      <c r="FP275" s="52">
        <f t="shared" ca="1" si="671"/>
        <v>0.54783204488244819</v>
      </c>
      <c r="FQ275" s="52">
        <f t="shared" ca="1" si="672"/>
        <v>0.55755447293580529</v>
      </c>
      <c r="FR275" s="52">
        <f t="shared" ca="1" si="673"/>
        <v>0.56304889608250208</v>
      </c>
      <c r="FS275" s="52">
        <f t="shared" ca="1" si="674"/>
        <v>0.5719282660446281</v>
      </c>
      <c r="FT275" s="52">
        <f t="shared" ca="1" si="675"/>
        <v>0.58215361872176086</v>
      </c>
      <c r="FU275" s="52">
        <f t="shared" ca="1" si="676"/>
        <v>0.59195304598063969</v>
      </c>
      <c r="FV275" s="52">
        <f t="shared" ca="1" si="677"/>
        <v>0.60179236364803457</v>
      </c>
      <c r="FW275" s="52">
        <f t="shared" ca="1" si="678"/>
        <v>0.58960675018570274</v>
      </c>
      <c r="FX275" s="52">
        <f t="shared" ca="1" si="679"/>
        <v>0.56242284418191668</v>
      </c>
      <c r="FY275" s="52">
        <f t="shared" ca="1" si="680"/>
        <v>0.53811172531371376</v>
      </c>
      <c r="FZ275" s="52">
        <f t="shared" ca="1" si="681"/>
        <v>0.51780231718966474</v>
      </c>
      <c r="GA275" s="52">
        <f t="shared" ca="1" si="682"/>
        <v>0.50163934359254647</v>
      </c>
      <c r="GB275" s="52">
        <f t="shared" ca="1" si="683"/>
        <v>0.48919052223669396</v>
      </c>
      <c r="GC275" s="52">
        <f t="shared" ca="1" si="684"/>
        <v>0.48010915349268779</v>
      </c>
      <c r="GD275" s="52">
        <f t="shared" ca="1" si="685"/>
        <v>0.47378747415376155</v>
      </c>
      <c r="GE275" s="52">
        <f t="shared" ca="1" si="686"/>
        <v>0.4714688957031381</v>
      </c>
      <c r="GF275" s="52">
        <f t="shared" ca="1" si="687"/>
        <v>0.47147536505145005</v>
      </c>
      <c r="GG275" s="52">
        <f t="shared" ca="1" si="688"/>
        <v>0.47484643175685071</v>
      </c>
      <c r="GH275" s="52">
        <f t="shared" ca="1" si="689"/>
        <v>0.47466611339622733</v>
      </c>
      <c r="GI275" s="52">
        <f t="shared" ca="1" si="690"/>
        <v>0.44401116590865664</v>
      </c>
      <c r="GJ275" s="52">
        <f t="shared" ca="1" si="691"/>
        <v>0.41350750193936714</v>
      </c>
      <c r="GK275" s="52">
        <f t="shared" ca="1" si="692"/>
        <v>0.38586549369790751</v>
      </c>
      <c r="GL275" s="52">
        <f t="shared" ca="1" si="693"/>
        <v>0.36318528953267593</v>
      </c>
      <c r="GM275" s="52">
        <f t="shared" ca="1" si="694"/>
        <v>0.34460431666088942</v>
      </c>
      <c r="GN275" s="52">
        <f t="shared" ca="1" si="695"/>
        <v>0.32876664624301299</v>
      </c>
      <c r="GO275" s="52">
        <f t="shared" ca="1" si="696"/>
        <v>0.31435514681580878</v>
      </c>
      <c r="GP275" s="52">
        <f t="shared" ca="1" si="697"/>
        <v>0.30101846170386903</v>
      </c>
      <c r="GQ275" s="52">
        <f t="shared" ca="1" si="698"/>
        <v>0.28854023933803413</v>
      </c>
      <c r="GR275" s="52">
        <f t="shared" ca="1" si="699"/>
        <v>0.27818611930774256</v>
      </c>
      <c r="GS275" s="52">
        <f t="shared" ca="1" si="700"/>
        <v>0.2721392171734357</v>
      </c>
      <c r="GT275" s="52">
        <f t="shared" ca="1" si="701"/>
        <v>0.27050218413045374</v>
      </c>
      <c r="GV275" s="52">
        <f t="shared" ca="1" si="702"/>
        <v>0.60179236364803457</v>
      </c>
      <c r="GW275" s="59">
        <f t="shared" ca="1" si="703"/>
        <v>6</v>
      </c>
      <c r="GX275" s="52">
        <f t="shared" ca="1" si="704"/>
        <v>0.97204375761077033</v>
      </c>
      <c r="GY275" s="52" t="str">
        <f t="shared" ca="1" si="705"/>
        <v>Slope</v>
      </c>
      <c r="GZ275" s="52">
        <f t="shared" ca="1" si="706"/>
        <v>0.83333333333333337</v>
      </c>
      <c r="HB275" s="58">
        <f t="shared" si="707"/>
        <v>5.7794404029846196E-2</v>
      </c>
      <c r="HC275" s="58"/>
      <c r="HE275" s="52">
        <f t="shared" si="708"/>
        <v>0.71391770005226129</v>
      </c>
      <c r="HF275" s="52">
        <f t="shared" si="709"/>
        <v>0</v>
      </c>
      <c r="HH275" s="52">
        <f t="shared" ca="1" si="710"/>
        <v>0.97204375761077033</v>
      </c>
      <c r="HI275" s="52" t="str">
        <f t="shared" ca="1" si="711"/>
        <v>Slope</v>
      </c>
      <c r="HJ275" s="59">
        <f t="shared" ca="1" si="712"/>
        <v>2</v>
      </c>
      <c r="HK275" s="52">
        <f t="shared" ca="1" si="713"/>
        <v>0.83333333333333337</v>
      </c>
      <c r="HL275" s="52">
        <f t="shared" si="714"/>
        <v>0</v>
      </c>
      <c r="HM275" s="52">
        <f t="shared" si="715"/>
        <v>20</v>
      </c>
      <c r="HN275" s="52">
        <f t="shared" si="716"/>
        <v>-20</v>
      </c>
      <c r="HP275" s="52">
        <f t="shared" si="719"/>
        <v>6.8229928612708983E-4</v>
      </c>
      <c r="HR275" s="52">
        <f t="shared" si="717"/>
        <v>8.3770859028393048E-5</v>
      </c>
      <c r="HS275">
        <f t="shared" si="718"/>
        <v>2.0036180496994702E-3</v>
      </c>
    </row>
    <row r="276" spans="1:227" x14ac:dyDescent="0.2">
      <c r="A276" s="45">
        <v>238</v>
      </c>
      <c r="B276" s="35">
        <f t="shared" si="563"/>
        <v>2.7430555555555413E-2</v>
      </c>
      <c r="C276" s="28">
        <v>-5.77944040298462</v>
      </c>
      <c r="D276" s="95">
        <v>0</v>
      </c>
      <c r="E276" s="95">
        <v>999999</v>
      </c>
      <c r="F276" s="37">
        <f t="shared" si="721"/>
        <v>166666.5</v>
      </c>
      <c r="G276" s="38">
        <f t="shared" si="724"/>
        <v>0</v>
      </c>
      <c r="H276" s="102">
        <v>20</v>
      </c>
      <c r="I276" s="102">
        <v>2000</v>
      </c>
      <c r="J276" s="28">
        <v>-5.6356978416442898</v>
      </c>
      <c r="K276" s="126">
        <f t="shared" si="725"/>
        <v>-5.6356978416442896E-2</v>
      </c>
      <c r="L276" s="30">
        <f t="shared" si="722"/>
        <v>-5.6356978416442896E-2</v>
      </c>
      <c r="M276" s="101">
        <f t="shared" si="723"/>
        <v>-5.77944040298462</v>
      </c>
      <c r="N276" s="103">
        <f t="shared" si="564"/>
        <v>7.1871280670164888E-5</v>
      </c>
      <c r="AD276" s="52">
        <f t="shared" ca="1" si="726"/>
        <v>0.97249047574548153</v>
      </c>
      <c r="AE276" s="52">
        <f t="shared" ca="1" si="726"/>
        <v>1</v>
      </c>
      <c r="AF276" s="52">
        <f t="shared" ca="1" si="726"/>
        <v>0.9692138209945601</v>
      </c>
      <c r="AG276" s="52">
        <f t="shared" ca="1" si="559"/>
        <v>0.88751514521574026</v>
      </c>
      <c r="AH276" s="52">
        <f t="shared" ca="1" si="559"/>
        <v>0.76960017653917412</v>
      </c>
      <c r="AI276" s="52">
        <f t="shared" ca="1" si="559"/>
        <v>0.62136456162601805</v>
      </c>
      <c r="AJ276" s="52">
        <f t="shared" ca="1" si="559"/>
        <v>0.44455740809248057</v>
      </c>
      <c r="AK276" s="52">
        <f t="shared" ca="1" si="560"/>
        <v>0.24363321789687206</v>
      </c>
      <c r="AL276" s="52">
        <f t="shared" ca="1" si="560"/>
        <v>2.4531982471401655E-2</v>
      </c>
      <c r="AM276" s="52">
        <f t="shared" ca="1" si="560"/>
        <v>-0.19563306236092751</v>
      </c>
      <c r="AN276" s="52">
        <f t="shared" ca="1" si="560"/>
        <v>-0.39296302609034889</v>
      </c>
      <c r="AO276" s="52">
        <f t="shared" ca="1" si="561"/>
        <v>-0.55547116689856613</v>
      </c>
      <c r="AP276" s="52">
        <f t="shared" ca="1" si="561"/>
        <v>-0.67128295731408261</v>
      </c>
      <c r="AQ276" s="52">
        <f t="shared" ca="1" si="561"/>
        <v>-0.73624912873958503</v>
      </c>
      <c r="AR276" s="52">
        <f t="shared" ca="1" si="561"/>
        <v>-0.75900694349710141</v>
      </c>
      <c r="AS276" s="52">
        <f t="shared" ca="1" si="562"/>
        <v>-0.75681211844782781</v>
      </c>
      <c r="AT276" s="52">
        <f t="shared" ca="1" si="562"/>
        <v>-0.71780693235234305</v>
      </c>
      <c r="AU276" s="52">
        <f t="shared" ca="1" si="562"/>
        <v>-0.64785384347846797</v>
      </c>
      <c r="AV276" s="52">
        <f t="shared" ca="1" si="562"/>
        <v>-0.54936069547698996</v>
      </c>
      <c r="AW276" s="52">
        <f t="shared" ca="1" si="556"/>
        <v>-0.42805468695540938</v>
      </c>
      <c r="AX276" s="52">
        <f t="shared" ca="1" si="556"/>
        <v>-0.28366125532813896</v>
      </c>
      <c r="AY276" s="52">
        <f t="shared" ca="1" si="556"/>
        <v>-0.11052773266216842</v>
      </c>
      <c r="AZ276" s="52">
        <f t="shared" ca="1" si="556"/>
        <v>8.6870575413443812E-2</v>
      </c>
      <c r="BA276" s="52">
        <f t="shared" ca="1" si="557"/>
        <v>0.2898717608918509</v>
      </c>
      <c r="BB276" s="52">
        <f t="shared" ca="1" si="557"/>
        <v>0.47617592446108031</v>
      </c>
      <c r="BC276" s="52">
        <f t="shared" ca="1" si="557"/>
        <v>0.64483932806950339</v>
      </c>
      <c r="BD276" s="52">
        <f t="shared" ca="1" si="557"/>
        <v>0.78358945032492155</v>
      </c>
      <c r="BE276" s="52">
        <f t="shared" ca="1" si="558"/>
        <v>0.87935321239819186</v>
      </c>
      <c r="BF276" s="52">
        <f t="shared" ca="1" si="558"/>
        <v>0.9297039226630468</v>
      </c>
      <c r="BG276" s="52">
        <f t="shared" ca="1" si="558"/>
        <v>0.9279328375528606</v>
      </c>
      <c r="BH276" s="52">
        <f t="shared" ca="1" si="558"/>
        <v>0.87116074123369824</v>
      </c>
      <c r="BJ276" s="52">
        <f t="shared" si="566"/>
        <v>-2.8178489208221451E-3</v>
      </c>
      <c r="BK276" s="52">
        <f t="shared" si="567"/>
        <v>2.7768372858483956E-3</v>
      </c>
      <c r="BL276" s="52">
        <f t="shared" si="568"/>
        <v>1.3884186429241976E-4</v>
      </c>
      <c r="BM276" s="52">
        <f t="shared" si="569"/>
        <v>1.3884186429241976E-4</v>
      </c>
      <c r="BN276" s="52">
        <f t="shared" si="570"/>
        <v>0</v>
      </c>
      <c r="BO276" s="52">
        <f t="shared" si="571"/>
        <v>0</v>
      </c>
      <c r="BP276" s="52">
        <f t="shared" si="572"/>
        <v>1.9854334888861789E-3</v>
      </c>
      <c r="BQ276" s="52">
        <f t="shared" si="573"/>
        <v>0.05</v>
      </c>
      <c r="BS276" s="52">
        <f t="shared" ca="1" si="574"/>
        <v>0.32750033135826306</v>
      </c>
      <c r="BT276" s="52">
        <f t="shared" ca="1" si="575"/>
        <v>0.27768372858483947</v>
      </c>
      <c r="BU276" s="52">
        <f t="shared" ca="1" si="576"/>
        <v>0.21771228536512824</v>
      </c>
      <c r="BV276" s="52">
        <f t="shared" ca="1" si="577"/>
        <v>0.15370289400039669</v>
      </c>
      <c r="BW276" s="52">
        <f t="shared" ca="1" si="578"/>
        <v>9.097127889042661E-2</v>
      </c>
      <c r="BX276" s="52">
        <f t="shared" ca="1" si="579"/>
        <v>2.8119992554908851E-2</v>
      </c>
      <c r="BY276" s="52">
        <f t="shared" ca="1" si="580"/>
        <v>-3.1015999277212422E-2</v>
      </c>
      <c r="BZ276" s="52">
        <f t="shared" ca="1" si="581"/>
        <v>-7.9234383955237367E-2</v>
      </c>
      <c r="CA276" s="52">
        <f t="shared" ca="1" si="582"/>
        <v>-0.11883440722651306</v>
      </c>
      <c r="CB276" s="52">
        <f t="shared" ca="1" si="583"/>
        <v>-0.14642929826532644</v>
      </c>
      <c r="CC276" s="52">
        <f t="shared" ca="1" si="584"/>
        <v>-0.16158488572334814</v>
      </c>
      <c r="CD276" s="52">
        <f t="shared" ca="1" si="585"/>
        <v>-0.16559801645757213</v>
      </c>
      <c r="CE276" s="52">
        <f t="shared" ca="1" si="586"/>
        <v>-0.15950878935625723</v>
      </c>
      <c r="CF276" s="52">
        <f t="shared" ca="1" si="587"/>
        <v>-0.14514049403970283</v>
      </c>
      <c r="CG276" s="52">
        <f t="shared" ca="1" si="588"/>
        <v>-0.11876289605823984</v>
      </c>
      <c r="CH276" s="52">
        <f t="shared" ca="1" si="589"/>
        <v>-8.5410154679970471E-2</v>
      </c>
      <c r="CI276" s="52">
        <f t="shared" ca="1" si="590"/>
        <v>-4.1963621230435469E-2</v>
      </c>
      <c r="CJ276" s="52">
        <f t="shared" ca="1" si="591"/>
        <v>9.498743310330399E-3</v>
      </c>
      <c r="CK276" s="52">
        <f t="shared" ca="1" si="592"/>
        <v>6.8130252439708966E-2</v>
      </c>
      <c r="CL276" s="52">
        <f t="shared" ca="1" si="593"/>
        <v>0.12630791101424443</v>
      </c>
      <c r="CM276" s="52">
        <f t="shared" ca="1" si="594"/>
        <v>0.17590060240528996</v>
      </c>
      <c r="CN276" s="52">
        <f t="shared" ca="1" si="595"/>
        <v>0.21060788156765123</v>
      </c>
      <c r="CO276" s="52">
        <f t="shared" ca="1" si="596"/>
        <v>0.23301746684967745</v>
      </c>
      <c r="CP276" s="52">
        <f t="shared" ca="1" si="597"/>
        <v>0.24719714476997329</v>
      </c>
      <c r="CQ276" s="52">
        <f t="shared" ca="1" si="598"/>
        <v>0.25709830971825265</v>
      </c>
      <c r="CR276" s="52">
        <f t="shared" ca="1" si="599"/>
        <v>0.26377503172073868</v>
      </c>
      <c r="CS276" s="52">
        <f t="shared" ca="1" si="600"/>
        <v>0.26787636548491012</v>
      </c>
      <c r="CT276" s="52">
        <f t="shared" ca="1" si="601"/>
        <v>0.26560539224245133</v>
      </c>
      <c r="CU276" s="52">
        <f t="shared" ca="1" si="602"/>
        <v>0.25041276531203865</v>
      </c>
      <c r="CV276" s="52">
        <f t="shared" ca="1" si="603"/>
        <v>0.22199053110765118</v>
      </c>
      <c r="CW276" s="52">
        <f t="shared" ca="1" si="604"/>
        <v>0.17606520621226207</v>
      </c>
      <c r="CY276" s="51" t="str">
        <f t="shared" ca="1" si="605"/>
        <v>Slope</v>
      </c>
      <c r="CZ276" s="51" t="str">
        <f t="shared" ca="1" si="606"/>
        <v>Slope</v>
      </c>
      <c r="DA276" s="51" t="str">
        <f t="shared" ca="1" si="607"/>
        <v>Slope</v>
      </c>
      <c r="DB276" s="51" t="str">
        <f t="shared" ca="1" si="608"/>
        <v>Slope</v>
      </c>
      <c r="DC276" s="51" t="str">
        <f t="shared" ca="1" si="609"/>
        <v>Slope</v>
      </c>
      <c r="DD276" s="51" t="str">
        <f t="shared" ca="1" si="610"/>
        <v>Slope</v>
      </c>
      <c r="DE276" s="51" t="str">
        <f t="shared" ca="1" si="611"/>
        <v>Slope</v>
      </c>
      <c r="DF276" s="51" t="str">
        <f t="shared" ca="1" si="612"/>
        <v>Slope</v>
      </c>
      <c r="DG276" s="51" t="str">
        <f t="shared" ca="1" si="613"/>
        <v>Slope</v>
      </c>
      <c r="DH276" s="51" t="str">
        <f t="shared" ca="1" si="614"/>
        <v>Slope</v>
      </c>
      <c r="DI276" s="51" t="str">
        <f t="shared" ca="1" si="615"/>
        <v>Slope</v>
      </c>
      <c r="DJ276" s="51" t="str">
        <f t="shared" ca="1" si="616"/>
        <v>Slope</v>
      </c>
      <c r="DK276" s="51" t="str">
        <f t="shared" ca="1" si="617"/>
        <v>Slope</v>
      </c>
      <c r="DL276" s="51" t="str">
        <f t="shared" ca="1" si="618"/>
        <v>Slope</v>
      </c>
      <c r="DM276" s="51" t="str">
        <f t="shared" ca="1" si="619"/>
        <v>Slope</v>
      </c>
      <c r="DN276" s="51" t="str">
        <f t="shared" ca="1" si="620"/>
        <v>Slope</v>
      </c>
      <c r="DO276" s="51" t="str">
        <f t="shared" ca="1" si="621"/>
        <v>Slope</v>
      </c>
      <c r="DP276" s="51" t="str">
        <f t="shared" ca="1" si="622"/>
        <v>Slope</v>
      </c>
      <c r="DQ276" s="51" t="str">
        <f t="shared" ca="1" si="623"/>
        <v>Slope</v>
      </c>
      <c r="DR276" s="51" t="str">
        <f t="shared" ca="1" si="624"/>
        <v>Slope</v>
      </c>
      <c r="DS276" s="51" t="str">
        <f t="shared" ca="1" si="625"/>
        <v>Slope</v>
      </c>
      <c r="DT276" s="51" t="str">
        <f t="shared" ca="1" si="626"/>
        <v>Slope</v>
      </c>
      <c r="DU276" s="51" t="str">
        <f t="shared" ca="1" si="627"/>
        <v>Slope</v>
      </c>
      <c r="DV276" s="51" t="str">
        <f t="shared" ca="1" si="628"/>
        <v>Slope</v>
      </c>
      <c r="DW276" s="51" t="str">
        <f t="shared" ca="1" si="629"/>
        <v>Slope</v>
      </c>
      <c r="DX276" s="51" t="str">
        <f t="shared" ca="1" si="630"/>
        <v>Slope</v>
      </c>
      <c r="DY276" s="51" t="str">
        <f t="shared" ca="1" si="631"/>
        <v>Slope</v>
      </c>
      <c r="DZ276" s="51" t="str">
        <f t="shared" ca="1" si="632"/>
        <v>Slope</v>
      </c>
      <c r="EA276" s="51" t="str">
        <f t="shared" ca="1" si="633"/>
        <v>Slope</v>
      </c>
      <c r="EB276" s="51" t="str">
        <f t="shared" ca="1" si="634"/>
        <v>Slope</v>
      </c>
      <c r="EC276" s="51" t="str">
        <f t="shared" ca="1" si="635"/>
        <v>Slope</v>
      </c>
      <c r="EE276" s="52">
        <f t="shared" ca="1" si="636"/>
        <v>0.6726385105060293</v>
      </c>
      <c r="EF276" s="52">
        <f t="shared" ca="1" si="637"/>
        <v>0.722455113279453</v>
      </c>
      <c r="EG276" s="52">
        <f t="shared" ca="1" si="638"/>
        <v>0.78242655649916415</v>
      </c>
      <c r="EH276" s="52">
        <f t="shared" ca="1" si="639"/>
        <v>0.84643594786389575</v>
      </c>
      <c r="EI276" s="52">
        <f t="shared" ca="1" si="640"/>
        <v>0.90916756297386581</v>
      </c>
      <c r="EJ276" s="52">
        <f t="shared" ca="1" si="641"/>
        <v>0.97201884930938354</v>
      </c>
      <c r="EK276" s="52">
        <f t="shared" ca="1" si="642"/>
        <v>0.9688451588584952</v>
      </c>
      <c r="EL276" s="52">
        <f t="shared" ca="1" si="643"/>
        <v>0.92062677418047023</v>
      </c>
      <c r="EM276" s="52">
        <f t="shared" ca="1" si="644"/>
        <v>0.88102675090919447</v>
      </c>
      <c r="EN276" s="52">
        <f t="shared" ca="1" si="645"/>
        <v>0.85343185987038117</v>
      </c>
      <c r="EO276" s="52">
        <f t="shared" ca="1" si="646"/>
        <v>0.83827627241235947</v>
      </c>
      <c r="EP276" s="52">
        <f t="shared" ca="1" si="647"/>
        <v>0.83426314167813542</v>
      </c>
      <c r="EQ276" s="52">
        <f t="shared" ca="1" si="648"/>
        <v>0.8403523687794503</v>
      </c>
      <c r="ER276" s="52">
        <f t="shared" ca="1" si="649"/>
        <v>0.85472066409600478</v>
      </c>
      <c r="ES276" s="52">
        <f t="shared" ca="1" si="650"/>
        <v>0.88109826207746778</v>
      </c>
      <c r="ET276" s="52">
        <f t="shared" ca="1" si="651"/>
        <v>0.91445100345573715</v>
      </c>
      <c r="EU276" s="52">
        <f t="shared" ca="1" si="652"/>
        <v>0.95789753690527213</v>
      </c>
      <c r="EV276" s="52">
        <f t="shared" ca="1" si="653"/>
        <v>0.99064009855396207</v>
      </c>
      <c r="EW276" s="52">
        <f t="shared" ca="1" si="654"/>
        <v>0.93200858942458342</v>
      </c>
      <c r="EX276" s="52">
        <f t="shared" ca="1" si="655"/>
        <v>0.87383093085004804</v>
      </c>
      <c r="EY276" s="52">
        <f t="shared" ca="1" si="656"/>
        <v>0.82423823945900243</v>
      </c>
      <c r="EZ276" s="52">
        <f t="shared" ca="1" si="657"/>
        <v>0.78953096029664116</v>
      </c>
      <c r="FA276" s="52">
        <f t="shared" ca="1" si="658"/>
        <v>0.76712137501461497</v>
      </c>
      <c r="FB276" s="52">
        <f t="shared" ca="1" si="659"/>
        <v>0.75294169709431913</v>
      </c>
      <c r="FC276" s="52">
        <f t="shared" ca="1" si="660"/>
        <v>0.74304053214603982</v>
      </c>
      <c r="FD276" s="52">
        <f t="shared" ca="1" si="661"/>
        <v>0.73636381014355368</v>
      </c>
      <c r="FE276" s="52">
        <f t="shared" ca="1" si="662"/>
        <v>0.73226247637938235</v>
      </c>
      <c r="FF276" s="52">
        <f t="shared" ca="1" si="663"/>
        <v>0.73453344962184108</v>
      </c>
      <c r="FG276" s="52">
        <f t="shared" ca="1" si="664"/>
        <v>0.74972607655225376</v>
      </c>
      <c r="FH276" s="52">
        <f t="shared" ca="1" si="665"/>
        <v>0.77814831075664126</v>
      </c>
      <c r="FI276" s="52">
        <f t="shared" ca="1" si="666"/>
        <v>0.8240736356520304</v>
      </c>
      <c r="FK276" s="52">
        <f t="shared" ca="1" si="667"/>
        <v>0.99064009855396207</v>
      </c>
      <c r="FL276" s="59">
        <f t="shared" ca="1" si="668"/>
        <v>17</v>
      </c>
      <c r="FM276" s="59" t="str">
        <f t="shared" ca="1" si="669"/>
        <v>Slope</v>
      </c>
      <c r="FN276" s="52">
        <f t="shared" ca="1" si="670"/>
        <v>0.46666666666666667</v>
      </c>
      <c r="FP276" s="52">
        <f t="shared" ca="1" si="671"/>
        <v>0.55754617016867636</v>
      </c>
      <c r="FQ276" s="52">
        <f t="shared" ca="1" si="672"/>
        <v>0.57415170442648433</v>
      </c>
      <c r="FR276" s="52">
        <f t="shared" ca="1" si="673"/>
        <v>0.58303107438861024</v>
      </c>
      <c r="FS276" s="52">
        <f t="shared" ca="1" si="674"/>
        <v>0.593256427065743</v>
      </c>
      <c r="FT276" s="52">
        <f t="shared" ca="1" si="675"/>
        <v>0.60305585432462183</v>
      </c>
      <c r="FU276" s="52">
        <f t="shared" ca="1" si="676"/>
        <v>0.61289517199201671</v>
      </c>
      <c r="FV276" s="52">
        <f t="shared" ca="1" si="677"/>
        <v>0.60072616406394286</v>
      </c>
      <c r="FW276" s="52">
        <f t="shared" ca="1" si="678"/>
        <v>0.5735422580601568</v>
      </c>
      <c r="FX276" s="52">
        <f t="shared" ca="1" si="679"/>
        <v>0.54923113919195365</v>
      </c>
      <c r="FY276" s="52">
        <f t="shared" ca="1" si="680"/>
        <v>0.52892173106790485</v>
      </c>
      <c r="FZ276" s="52">
        <f t="shared" ca="1" si="681"/>
        <v>0.51275875747078647</v>
      </c>
      <c r="GA276" s="52">
        <f t="shared" ca="1" si="682"/>
        <v>0.50030993611493402</v>
      </c>
      <c r="GB276" s="52">
        <f t="shared" ca="1" si="683"/>
        <v>0.49122856737092785</v>
      </c>
      <c r="GC276" s="52">
        <f t="shared" ca="1" si="684"/>
        <v>0.48490688803200155</v>
      </c>
      <c r="GD276" s="52">
        <f t="shared" ca="1" si="685"/>
        <v>0.48258830958137811</v>
      </c>
      <c r="GE276" s="52">
        <f t="shared" ca="1" si="686"/>
        <v>0.4825947789296901</v>
      </c>
      <c r="GF276" s="52">
        <f t="shared" ca="1" si="687"/>
        <v>0.48596584563509071</v>
      </c>
      <c r="GG276" s="52">
        <f t="shared" ca="1" si="688"/>
        <v>0.48576892174020958</v>
      </c>
      <c r="GH276" s="52">
        <f t="shared" ca="1" si="689"/>
        <v>0.45511397425263889</v>
      </c>
      <c r="GI276" s="52">
        <f t="shared" ca="1" si="690"/>
        <v>0.42461031028334928</v>
      </c>
      <c r="GJ276" s="52">
        <f t="shared" ca="1" si="691"/>
        <v>0.39696830204188971</v>
      </c>
      <c r="GK276" s="52">
        <f t="shared" ca="1" si="692"/>
        <v>0.37428809787665812</v>
      </c>
      <c r="GL276" s="52">
        <f t="shared" ca="1" si="693"/>
        <v>0.35570712500487167</v>
      </c>
      <c r="GM276" s="52">
        <f t="shared" ca="1" si="694"/>
        <v>0.33986945458699525</v>
      </c>
      <c r="GN276" s="52">
        <f t="shared" ca="1" si="695"/>
        <v>0.32545795515979103</v>
      </c>
      <c r="GO276" s="52">
        <f t="shared" ca="1" si="696"/>
        <v>0.31212127004785117</v>
      </c>
      <c r="GP276" s="52">
        <f t="shared" ca="1" si="697"/>
        <v>0.29964304768201633</v>
      </c>
      <c r="GQ276" s="52">
        <f t="shared" ca="1" si="698"/>
        <v>0.28928892765172481</v>
      </c>
      <c r="GR276" s="52">
        <f t="shared" ca="1" si="699"/>
        <v>0.28324202551741789</v>
      </c>
      <c r="GS276" s="52">
        <f t="shared" ca="1" si="700"/>
        <v>0.28160499247443593</v>
      </c>
      <c r="GT276" s="52">
        <f t="shared" ca="1" si="701"/>
        <v>0.28580232299512126</v>
      </c>
      <c r="GV276" s="52">
        <f t="shared" ca="1" si="702"/>
        <v>0.61289517199201671</v>
      </c>
      <c r="GW276" s="59">
        <f t="shared" ca="1" si="703"/>
        <v>5</v>
      </c>
      <c r="GX276" s="52">
        <f t="shared" ca="1" si="704"/>
        <v>0.97201884930938354</v>
      </c>
      <c r="GY276" s="52" t="str">
        <f t="shared" ca="1" si="705"/>
        <v>Slope</v>
      </c>
      <c r="GZ276" s="52">
        <f t="shared" ca="1" si="706"/>
        <v>0.8666666666666667</v>
      </c>
      <c r="HB276" s="58">
        <f t="shared" si="707"/>
        <v>5.6356978416442896E-2</v>
      </c>
      <c r="HC276" s="58"/>
      <c r="HE276" s="52">
        <f t="shared" si="708"/>
        <v>0.72103295683860769</v>
      </c>
      <c r="HF276" s="52">
        <f t="shared" si="709"/>
        <v>0</v>
      </c>
      <c r="HH276" s="52">
        <f t="shared" ca="1" si="710"/>
        <v>0.97201884930938354</v>
      </c>
      <c r="HI276" s="52" t="str">
        <f t="shared" ca="1" si="711"/>
        <v>Slope</v>
      </c>
      <c r="HJ276" s="59">
        <f t="shared" ca="1" si="712"/>
        <v>2</v>
      </c>
      <c r="HK276" s="52">
        <f t="shared" ca="1" si="713"/>
        <v>0.8666666666666667</v>
      </c>
      <c r="HL276" s="52">
        <f t="shared" si="714"/>
        <v>0</v>
      </c>
      <c r="HM276" s="52">
        <f t="shared" si="715"/>
        <v>20</v>
      </c>
      <c r="HN276" s="52">
        <f t="shared" si="716"/>
        <v>-20</v>
      </c>
      <c r="HP276" s="52">
        <f t="shared" si="719"/>
        <v>7.1871280670164888E-5</v>
      </c>
      <c r="HR276" s="52">
        <f t="shared" si="717"/>
        <v>8.0737548409147463E-5</v>
      </c>
      <c r="HS276">
        <f t="shared" si="718"/>
        <v>1.9854334888861789E-3</v>
      </c>
    </row>
    <row r="277" spans="1:227" x14ac:dyDescent="0.2">
      <c r="A277" s="45">
        <v>239</v>
      </c>
      <c r="B277" s="35">
        <f t="shared" si="563"/>
        <v>2.7546296296296152E-2</v>
      </c>
      <c r="C277" s="28">
        <v>-5.6356978416442898</v>
      </c>
      <c r="D277" s="95">
        <v>0</v>
      </c>
      <c r="E277" s="95">
        <v>999999</v>
      </c>
      <c r="F277" s="37">
        <f t="shared" si="721"/>
        <v>166666.5</v>
      </c>
      <c r="G277" s="38">
        <f t="shared" si="724"/>
        <v>0</v>
      </c>
      <c r="H277" s="102">
        <v>20</v>
      </c>
      <c r="I277" s="102">
        <v>2000</v>
      </c>
      <c r="J277" s="28">
        <v>-5.2523446083068901</v>
      </c>
      <c r="K277" s="126">
        <f t="shared" si="725"/>
        <v>-5.2523446083068907E-2</v>
      </c>
      <c r="L277" s="30">
        <f t="shared" si="722"/>
        <v>-5.2523446083068907E-2</v>
      </c>
      <c r="M277" s="101">
        <f t="shared" si="723"/>
        <v>-5.6356978416442898</v>
      </c>
      <c r="N277" s="103">
        <f t="shared" si="564"/>
        <v>1.9167661666870004E-4</v>
      </c>
      <c r="AD277" s="52">
        <f t="shared" ca="1" si="726"/>
        <v>0.96921382099455999</v>
      </c>
      <c r="AE277" s="52">
        <f t="shared" ca="1" si="726"/>
        <v>1.0000000000000002</v>
      </c>
      <c r="AF277" s="52">
        <f t="shared" ca="1" si="726"/>
        <v>0.96946014653993307</v>
      </c>
      <c r="AG277" s="52">
        <f t="shared" ca="1" si="559"/>
        <v>0.89044716526942125</v>
      </c>
      <c r="AH277" s="52">
        <f t="shared" ca="1" si="559"/>
        <v>0.77036252399076921</v>
      </c>
      <c r="AI277" s="52">
        <f t="shared" ca="1" si="559"/>
        <v>0.61096613870569705</v>
      </c>
      <c r="AJ277" s="52">
        <f t="shared" ca="1" si="559"/>
        <v>0.41354156116846946</v>
      </c>
      <c r="AK277" s="52">
        <f t="shared" ca="1" si="560"/>
        <v>0.18734676996503105</v>
      </c>
      <c r="AL277" s="52">
        <f t="shared" ca="1" si="560"/>
        <v>-5.0310405402651616E-2</v>
      </c>
      <c r="AM277" s="52">
        <f t="shared" ca="1" si="560"/>
        <v>-0.27500531987162963</v>
      </c>
      <c r="AN277" s="52">
        <f t="shared" ca="1" si="560"/>
        <v>-0.46516327322348633</v>
      </c>
      <c r="AO277" s="52">
        <f t="shared" ca="1" si="561"/>
        <v>-0.6099484783208462</v>
      </c>
      <c r="AP277" s="52">
        <f t="shared" ca="1" si="561"/>
        <v>-0.70356379610879849</v>
      </c>
      <c r="AQ277" s="52">
        <f t="shared" ca="1" si="561"/>
        <v>-0.75399718517693237</v>
      </c>
      <c r="AR277" s="52">
        <f t="shared" ca="1" si="561"/>
        <v>-0.78106439855068344</v>
      </c>
      <c r="AS277" s="52">
        <f t="shared" ca="1" si="562"/>
        <v>-0.77322462419342797</v>
      </c>
      <c r="AT277" s="52">
        <f t="shared" ca="1" si="562"/>
        <v>-0.73491653795298795</v>
      </c>
      <c r="AU277" s="52">
        <f t="shared" ca="1" si="562"/>
        <v>-0.66859306337375979</v>
      </c>
      <c r="AV277" s="52">
        <f t="shared" ca="1" si="562"/>
        <v>-0.57612846765339065</v>
      </c>
      <c r="AW277" s="52">
        <f t="shared" ca="1" si="556"/>
        <v>-0.45443560302158437</v>
      </c>
      <c r="AX277" s="52">
        <f t="shared" ca="1" si="556"/>
        <v>-0.29526997579899955</v>
      </c>
      <c r="AY277" s="52">
        <f t="shared" ca="1" si="556"/>
        <v>-0.10281403415936302</v>
      </c>
      <c r="AZ277" s="52">
        <f t="shared" ca="1" si="556"/>
        <v>0.10496820166258464</v>
      </c>
      <c r="BA277" s="52">
        <f t="shared" ca="1" si="557"/>
        <v>0.3044345495154096</v>
      </c>
      <c r="BB277" s="52">
        <f t="shared" ca="1" si="557"/>
        <v>0.4953830643757739</v>
      </c>
      <c r="BC277" s="52">
        <f t="shared" ca="1" si="557"/>
        <v>0.66583328761020677</v>
      </c>
      <c r="BD277" s="52">
        <f t="shared" ca="1" si="557"/>
        <v>0.80086588103916423</v>
      </c>
      <c r="BE277" s="52">
        <f t="shared" ca="1" si="558"/>
        <v>0.89825172045679202</v>
      </c>
      <c r="BF277" s="52">
        <f t="shared" ca="1" si="558"/>
        <v>0.94684805728757149</v>
      </c>
      <c r="BG277" s="52">
        <f t="shared" ca="1" si="558"/>
        <v>0.93967239190977681</v>
      </c>
      <c r="BH277" s="52">
        <f t="shared" ca="1" si="558"/>
        <v>0.878861462935144</v>
      </c>
      <c r="BJ277" s="52">
        <f t="shared" si="566"/>
        <v>-2.626172304153445E-3</v>
      </c>
      <c r="BK277" s="52">
        <f t="shared" si="567"/>
        <v>2.177122853651283E-3</v>
      </c>
      <c r="BL277" s="52">
        <f t="shared" si="568"/>
        <v>1.0885614268256416E-4</v>
      </c>
      <c r="BM277" s="52">
        <f t="shared" si="569"/>
        <v>1.0885614268256416E-4</v>
      </c>
      <c r="BN277" s="52">
        <f t="shared" si="570"/>
        <v>0</v>
      </c>
      <c r="BO277" s="52">
        <f t="shared" si="571"/>
        <v>0</v>
      </c>
      <c r="BP277" s="52">
        <f t="shared" si="572"/>
        <v>2.0017001390610152E-3</v>
      </c>
      <c r="BQ277" s="52">
        <f t="shared" si="573"/>
        <v>0.05</v>
      </c>
      <c r="BS277" s="52">
        <f t="shared" ca="1" si="574"/>
        <v>0.27768372858483947</v>
      </c>
      <c r="BT277" s="52">
        <f t="shared" ca="1" si="575"/>
        <v>0.21771228536512824</v>
      </c>
      <c r="BU277" s="52">
        <f t="shared" ca="1" si="576"/>
        <v>0.15370289400039669</v>
      </c>
      <c r="BV277" s="52">
        <f t="shared" ca="1" si="577"/>
        <v>9.097127889042661E-2</v>
      </c>
      <c r="BW277" s="52">
        <f t="shared" ca="1" si="578"/>
        <v>2.8119992554908851E-2</v>
      </c>
      <c r="BX277" s="52">
        <f t="shared" ca="1" si="579"/>
        <v>-3.1015999277212422E-2</v>
      </c>
      <c r="BY277" s="52">
        <f t="shared" ca="1" si="580"/>
        <v>-7.9234383955237367E-2</v>
      </c>
      <c r="BZ277" s="52">
        <f t="shared" ca="1" si="581"/>
        <v>-0.11883440722651306</v>
      </c>
      <c r="CA277" s="52">
        <f t="shared" ca="1" si="582"/>
        <v>-0.14642929826532644</v>
      </c>
      <c r="CB277" s="52">
        <f t="shared" ca="1" si="583"/>
        <v>-0.16158488572334814</v>
      </c>
      <c r="CC277" s="52">
        <f t="shared" ca="1" si="584"/>
        <v>-0.16559801645757213</v>
      </c>
      <c r="CD277" s="52">
        <f t="shared" ca="1" si="585"/>
        <v>-0.15950878935625723</v>
      </c>
      <c r="CE277" s="52">
        <f t="shared" ca="1" si="586"/>
        <v>-0.14514049403970283</v>
      </c>
      <c r="CF277" s="52">
        <f t="shared" ca="1" si="587"/>
        <v>-0.11876289605823984</v>
      </c>
      <c r="CG277" s="52">
        <f t="shared" ca="1" si="588"/>
        <v>-8.5410154679970471E-2</v>
      </c>
      <c r="CH277" s="52">
        <f t="shared" ca="1" si="589"/>
        <v>-4.1963621230435469E-2</v>
      </c>
      <c r="CI277" s="52">
        <f t="shared" ca="1" si="590"/>
        <v>9.498743310330399E-3</v>
      </c>
      <c r="CJ277" s="52">
        <f t="shared" ca="1" si="591"/>
        <v>6.8130252439708966E-2</v>
      </c>
      <c r="CK277" s="52">
        <f t="shared" ca="1" si="592"/>
        <v>0.12630791101424443</v>
      </c>
      <c r="CL277" s="52">
        <f t="shared" ca="1" si="593"/>
        <v>0.17590060240528996</v>
      </c>
      <c r="CM277" s="52">
        <f t="shared" ca="1" si="594"/>
        <v>0.21060788156765123</v>
      </c>
      <c r="CN277" s="52">
        <f t="shared" ca="1" si="595"/>
        <v>0.23301746684967745</v>
      </c>
      <c r="CO277" s="52">
        <f t="shared" ca="1" si="596"/>
        <v>0.24719714476997329</v>
      </c>
      <c r="CP277" s="52">
        <f t="shared" ca="1" si="597"/>
        <v>0.25709830971825265</v>
      </c>
      <c r="CQ277" s="52">
        <f t="shared" ca="1" si="598"/>
        <v>0.26377503172073868</v>
      </c>
      <c r="CR277" s="52">
        <f t="shared" ca="1" si="599"/>
        <v>0.26787636548491012</v>
      </c>
      <c r="CS277" s="52">
        <f t="shared" ca="1" si="600"/>
        <v>0.26560539224245133</v>
      </c>
      <c r="CT277" s="52">
        <f t="shared" ca="1" si="601"/>
        <v>0.25041276531203865</v>
      </c>
      <c r="CU277" s="52">
        <f t="shared" ca="1" si="602"/>
        <v>0.22199053110765118</v>
      </c>
      <c r="CV277" s="52">
        <f t="shared" ca="1" si="603"/>
        <v>0.17606520621226207</v>
      </c>
      <c r="CW277" s="52">
        <f t="shared" ca="1" si="604"/>
        <v>0.11146572165401482</v>
      </c>
      <c r="CY277" s="51" t="str">
        <f t="shared" ca="1" si="605"/>
        <v>Slope</v>
      </c>
      <c r="CZ277" s="51" t="str">
        <f t="shared" ca="1" si="606"/>
        <v>Slope</v>
      </c>
      <c r="DA277" s="51" t="str">
        <f t="shared" ca="1" si="607"/>
        <v>Slope</v>
      </c>
      <c r="DB277" s="51" t="str">
        <f t="shared" ca="1" si="608"/>
        <v>Slope</v>
      </c>
      <c r="DC277" s="51" t="str">
        <f t="shared" ca="1" si="609"/>
        <v>Slope</v>
      </c>
      <c r="DD277" s="51" t="str">
        <f t="shared" ca="1" si="610"/>
        <v>Slope</v>
      </c>
      <c r="DE277" s="51" t="str">
        <f t="shared" ca="1" si="611"/>
        <v>Slope</v>
      </c>
      <c r="DF277" s="51" t="str">
        <f t="shared" ca="1" si="612"/>
        <v>Slope</v>
      </c>
      <c r="DG277" s="51" t="str">
        <f t="shared" ca="1" si="613"/>
        <v>Slope</v>
      </c>
      <c r="DH277" s="51" t="str">
        <f t="shared" ca="1" si="614"/>
        <v>Slope</v>
      </c>
      <c r="DI277" s="51" t="str">
        <f t="shared" ca="1" si="615"/>
        <v>Slope</v>
      </c>
      <c r="DJ277" s="51" t="str">
        <f t="shared" ca="1" si="616"/>
        <v>Slope</v>
      </c>
      <c r="DK277" s="51" t="str">
        <f t="shared" ca="1" si="617"/>
        <v>Slope</v>
      </c>
      <c r="DL277" s="51" t="str">
        <f t="shared" ca="1" si="618"/>
        <v>Slope</v>
      </c>
      <c r="DM277" s="51" t="str">
        <f t="shared" ca="1" si="619"/>
        <v>Slope</v>
      </c>
      <c r="DN277" s="51" t="str">
        <f t="shared" ca="1" si="620"/>
        <v>Slope</v>
      </c>
      <c r="DO277" s="51" t="str">
        <f t="shared" ca="1" si="621"/>
        <v>Slope</v>
      </c>
      <c r="DP277" s="51" t="str">
        <f t="shared" ca="1" si="622"/>
        <v>Slope</v>
      </c>
      <c r="DQ277" s="51" t="str">
        <f t="shared" ca="1" si="623"/>
        <v>Slope</v>
      </c>
      <c r="DR277" s="51" t="str">
        <f t="shared" ca="1" si="624"/>
        <v>Slope</v>
      </c>
      <c r="DS277" s="51" t="str">
        <f t="shared" ca="1" si="625"/>
        <v>Slope</v>
      </c>
      <c r="DT277" s="51" t="str">
        <f t="shared" ca="1" si="626"/>
        <v>Slope</v>
      </c>
      <c r="DU277" s="51" t="str">
        <f t="shared" ca="1" si="627"/>
        <v>Slope</v>
      </c>
      <c r="DV277" s="51" t="str">
        <f t="shared" ca="1" si="628"/>
        <v>Slope</v>
      </c>
      <c r="DW277" s="51" t="str">
        <f t="shared" ca="1" si="629"/>
        <v>Slope</v>
      </c>
      <c r="DX277" s="51" t="str">
        <f t="shared" ca="1" si="630"/>
        <v>Slope</v>
      </c>
      <c r="DY277" s="51" t="str">
        <f t="shared" ca="1" si="631"/>
        <v>Slope</v>
      </c>
      <c r="DZ277" s="51" t="str">
        <f t="shared" ca="1" si="632"/>
        <v>Slope</v>
      </c>
      <c r="EA277" s="51" t="str">
        <f t="shared" ca="1" si="633"/>
        <v>Slope</v>
      </c>
      <c r="EB277" s="51" t="str">
        <f t="shared" ca="1" si="634"/>
        <v>Slope</v>
      </c>
      <c r="EC277" s="51" t="str">
        <f t="shared" ca="1" si="635"/>
        <v>Slope</v>
      </c>
      <c r="EE277" s="52">
        <f t="shared" ca="1" si="636"/>
        <v>0.72242512755784305</v>
      </c>
      <c r="EF277" s="52">
        <f t="shared" ca="1" si="637"/>
        <v>0.78239657077755431</v>
      </c>
      <c r="EG277" s="52">
        <f t="shared" ca="1" si="638"/>
        <v>0.84640596214228592</v>
      </c>
      <c r="EH277" s="52">
        <f t="shared" ca="1" si="639"/>
        <v>0.90913757725225597</v>
      </c>
      <c r="EI277" s="52">
        <f t="shared" ca="1" si="640"/>
        <v>0.9719888635877737</v>
      </c>
      <c r="EJ277" s="52">
        <f t="shared" ca="1" si="641"/>
        <v>0.96887514458010504</v>
      </c>
      <c r="EK277" s="52">
        <f t="shared" ca="1" si="642"/>
        <v>0.92065675990208007</v>
      </c>
      <c r="EL277" s="52">
        <f t="shared" ca="1" si="643"/>
        <v>0.88105673663080442</v>
      </c>
      <c r="EM277" s="52">
        <f t="shared" ca="1" si="644"/>
        <v>0.85346184559199101</v>
      </c>
      <c r="EN277" s="52">
        <f t="shared" ca="1" si="645"/>
        <v>0.83830625813396931</v>
      </c>
      <c r="EO277" s="52">
        <f t="shared" ca="1" si="646"/>
        <v>0.83429312739974537</v>
      </c>
      <c r="EP277" s="52">
        <f t="shared" ca="1" si="647"/>
        <v>0.84038235450106025</v>
      </c>
      <c r="EQ277" s="52">
        <f t="shared" ca="1" si="648"/>
        <v>0.85475064981761462</v>
      </c>
      <c r="ER277" s="52">
        <f t="shared" ca="1" si="649"/>
        <v>0.88112824779907761</v>
      </c>
      <c r="ES277" s="52">
        <f t="shared" ca="1" si="650"/>
        <v>0.91448098917734699</v>
      </c>
      <c r="ET277" s="52">
        <f t="shared" ca="1" si="651"/>
        <v>0.95792752262688197</v>
      </c>
      <c r="EU277" s="52">
        <f t="shared" ca="1" si="652"/>
        <v>0.99061011283235212</v>
      </c>
      <c r="EV277" s="52">
        <f t="shared" ca="1" si="653"/>
        <v>0.93197860370297358</v>
      </c>
      <c r="EW277" s="52">
        <f t="shared" ca="1" si="654"/>
        <v>0.87380094512843809</v>
      </c>
      <c r="EX277" s="52">
        <f t="shared" ca="1" si="655"/>
        <v>0.82420825373739259</v>
      </c>
      <c r="EY277" s="52">
        <f t="shared" ca="1" si="656"/>
        <v>0.78950097457503132</v>
      </c>
      <c r="EZ277" s="52">
        <f t="shared" ca="1" si="657"/>
        <v>0.76709138929300513</v>
      </c>
      <c r="FA277" s="52">
        <f t="shared" ca="1" si="658"/>
        <v>0.75291171137270929</v>
      </c>
      <c r="FB277" s="52">
        <f t="shared" ca="1" si="659"/>
        <v>0.74301054642442987</v>
      </c>
      <c r="FC277" s="52">
        <f t="shared" ca="1" si="660"/>
        <v>0.73633382442194395</v>
      </c>
      <c r="FD277" s="52">
        <f t="shared" ca="1" si="661"/>
        <v>0.73223249065777241</v>
      </c>
      <c r="FE277" s="52">
        <f t="shared" ca="1" si="662"/>
        <v>0.73450346390023125</v>
      </c>
      <c r="FF277" s="52">
        <f t="shared" ca="1" si="663"/>
        <v>0.74969609083064392</v>
      </c>
      <c r="FG277" s="52">
        <f t="shared" ca="1" si="664"/>
        <v>0.77811832503503142</v>
      </c>
      <c r="FH277" s="52">
        <f t="shared" ca="1" si="665"/>
        <v>0.82404364993042045</v>
      </c>
      <c r="FI277" s="52">
        <f t="shared" ca="1" si="666"/>
        <v>0.88864313448866772</v>
      </c>
      <c r="FK277" s="52">
        <f t="shared" ca="1" si="667"/>
        <v>0.99061011283235212</v>
      </c>
      <c r="FL277" s="59">
        <f t="shared" ca="1" si="668"/>
        <v>16</v>
      </c>
      <c r="FM277" s="59" t="str">
        <f t="shared" ca="1" si="669"/>
        <v>Slope</v>
      </c>
      <c r="FN277" s="52">
        <f t="shared" ca="1" si="670"/>
        <v>0.5</v>
      </c>
      <c r="FP277" s="52">
        <f t="shared" ca="1" si="671"/>
        <v>0.57414170918594765</v>
      </c>
      <c r="FQ277" s="52">
        <f t="shared" ca="1" si="672"/>
        <v>0.59413219025918473</v>
      </c>
      <c r="FR277" s="52">
        <f t="shared" ca="1" si="673"/>
        <v>0.60435754293631749</v>
      </c>
      <c r="FS277" s="52">
        <f t="shared" ca="1" si="674"/>
        <v>0.61415697019519644</v>
      </c>
      <c r="FT277" s="52">
        <f t="shared" ca="1" si="675"/>
        <v>0.6239962878625912</v>
      </c>
      <c r="FU277" s="52">
        <f t="shared" ca="1" si="676"/>
        <v>0.61184727041559051</v>
      </c>
      <c r="FV277" s="52">
        <f t="shared" ca="1" si="677"/>
        <v>0.58466336441180444</v>
      </c>
      <c r="FW277" s="52">
        <f t="shared" ca="1" si="678"/>
        <v>0.56035224554360141</v>
      </c>
      <c r="FX277" s="52">
        <f t="shared" ca="1" si="679"/>
        <v>0.5400428374195525</v>
      </c>
      <c r="FY277" s="52">
        <f t="shared" ca="1" si="680"/>
        <v>0.52387986382243423</v>
      </c>
      <c r="FZ277" s="52">
        <f t="shared" ca="1" si="681"/>
        <v>0.51143104246658178</v>
      </c>
      <c r="GA277" s="52">
        <f t="shared" ca="1" si="682"/>
        <v>0.50234967372257566</v>
      </c>
      <c r="GB277" s="52">
        <f t="shared" ca="1" si="683"/>
        <v>0.49602799438364925</v>
      </c>
      <c r="GC277" s="52">
        <f t="shared" ca="1" si="684"/>
        <v>0.49370941593302586</v>
      </c>
      <c r="GD277" s="52">
        <f t="shared" ca="1" si="685"/>
        <v>0.49371588528133786</v>
      </c>
      <c r="GE277" s="52">
        <f t="shared" ca="1" si="686"/>
        <v>0.49708695198673841</v>
      </c>
      <c r="GF277" s="52">
        <f t="shared" ca="1" si="687"/>
        <v>0.49687003761078397</v>
      </c>
      <c r="GG277" s="52">
        <f t="shared" ca="1" si="688"/>
        <v>0.46621509012321338</v>
      </c>
      <c r="GH277" s="52">
        <f t="shared" ca="1" si="689"/>
        <v>0.43571142615392378</v>
      </c>
      <c r="GI277" s="52">
        <f t="shared" ca="1" si="690"/>
        <v>0.40806941791246421</v>
      </c>
      <c r="GJ277" s="52">
        <f t="shared" ca="1" si="691"/>
        <v>0.38538921374723267</v>
      </c>
      <c r="GK277" s="52">
        <f t="shared" ca="1" si="692"/>
        <v>0.36680824087544611</v>
      </c>
      <c r="GL277" s="52">
        <f t="shared" ca="1" si="693"/>
        <v>0.35097057045756974</v>
      </c>
      <c r="GM277" s="52">
        <f t="shared" ca="1" si="694"/>
        <v>0.33655907103036553</v>
      </c>
      <c r="GN277" s="52">
        <f t="shared" ca="1" si="695"/>
        <v>0.32322238591842573</v>
      </c>
      <c r="GO277" s="52">
        <f t="shared" ca="1" si="696"/>
        <v>0.31074416355259077</v>
      </c>
      <c r="GP277" s="52">
        <f t="shared" ca="1" si="697"/>
        <v>0.30039004352229925</v>
      </c>
      <c r="GQ277" s="52">
        <f t="shared" ca="1" si="698"/>
        <v>0.29434314138799239</v>
      </c>
      <c r="GR277" s="52">
        <f t="shared" ca="1" si="699"/>
        <v>0.29270610834501043</v>
      </c>
      <c r="GS277" s="52">
        <f t="shared" ca="1" si="700"/>
        <v>0.29690343886569565</v>
      </c>
      <c r="GT277" s="52">
        <f t="shared" ca="1" si="701"/>
        <v>0.30732548927400033</v>
      </c>
      <c r="GV277" s="52">
        <f t="shared" ca="1" si="702"/>
        <v>0.6239962878625912</v>
      </c>
      <c r="GW277" s="59">
        <f t="shared" ca="1" si="703"/>
        <v>4</v>
      </c>
      <c r="GX277" s="52">
        <f t="shared" ca="1" si="704"/>
        <v>0.9719888635877737</v>
      </c>
      <c r="GY277" s="52" t="str">
        <f t="shared" ca="1" si="705"/>
        <v>Slope</v>
      </c>
      <c r="GZ277" s="52">
        <f t="shared" ca="1" si="706"/>
        <v>0.9</v>
      </c>
      <c r="HB277" s="58">
        <f t="shared" si="707"/>
        <v>5.2523446083068907E-2</v>
      </c>
      <c r="HC277" s="58"/>
      <c r="HE277" s="52">
        <f t="shared" si="708"/>
        <v>0.74000894188880895</v>
      </c>
      <c r="HF277" s="52">
        <f t="shared" si="709"/>
        <v>0</v>
      </c>
      <c r="HH277" s="52">
        <f t="shared" ca="1" si="710"/>
        <v>0.9719888635877737</v>
      </c>
      <c r="HI277" s="52" t="str">
        <f t="shared" ca="1" si="711"/>
        <v>Slope</v>
      </c>
      <c r="HJ277" s="59">
        <f t="shared" ca="1" si="712"/>
        <v>2</v>
      </c>
      <c r="HK277" s="52">
        <f t="shared" ca="1" si="713"/>
        <v>0.9</v>
      </c>
      <c r="HL277" s="52">
        <f t="shared" si="714"/>
        <v>0</v>
      </c>
      <c r="HM277" s="52">
        <f t="shared" si="715"/>
        <v>20</v>
      </c>
      <c r="HN277" s="52">
        <f t="shared" si="716"/>
        <v>-20</v>
      </c>
      <c r="HP277" s="52">
        <f t="shared" si="719"/>
        <v>1.9167661666870004E-4</v>
      </c>
      <c r="HR277" s="52">
        <f t="shared" si="717"/>
        <v>7.866132702614382E-5</v>
      </c>
      <c r="HS277">
        <f t="shared" si="718"/>
        <v>2.0017001390610152E-3</v>
      </c>
    </row>
    <row r="278" spans="1:227" x14ac:dyDescent="0.2">
      <c r="A278" s="45">
        <v>240</v>
      </c>
      <c r="B278" s="35">
        <f t="shared" si="563"/>
        <v>2.7662037037036891E-2</v>
      </c>
      <c r="C278" s="28">
        <v>-5.2523446083068901</v>
      </c>
      <c r="D278" s="95">
        <v>0</v>
      </c>
      <c r="E278" s="95">
        <v>999999</v>
      </c>
      <c r="F278" s="37">
        <f t="shared" si="721"/>
        <v>166666.5</v>
      </c>
      <c r="G278" s="38">
        <f t="shared" si="724"/>
        <v>0</v>
      </c>
      <c r="H278" s="102">
        <v>20</v>
      </c>
      <c r="I278" s="102">
        <v>2000</v>
      </c>
      <c r="J278" s="28">
        <v>-5.4104900360107404</v>
      </c>
      <c r="K278" s="126">
        <f t="shared" si="725"/>
        <v>-5.4104900360107407E-2</v>
      </c>
      <c r="L278" s="30">
        <f t="shared" si="722"/>
        <v>-5.4104900360107407E-2</v>
      </c>
      <c r="M278" s="101">
        <f t="shared" si="723"/>
        <v>-5.2523446083068901</v>
      </c>
      <c r="N278" s="103">
        <f t="shared" si="564"/>
        <v>7.9072713851925398E-5</v>
      </c>
      <c r="AD278" s="52">
        <f t="shared" ca="1" si="726"/>
        <v>0.9694601465399334</v>
      </c>
      <c r="AE278" s="52">
        <f t="shared" ca="1" si="726"/>
        <v>0.99999999999999967</v>
      </c>
      <c r="AF278" s="52">
        <f t="shared" ca="1" si="726"/>
        <v>0.97057261399609052</v>
      </c>
      <c r="AG278" s="52">
        <f t="shared" ca="1" si="559"/>
        <v>0.89120164665943902</v>
      </c>
      <c r="AH278" s="52">
        <f t="shared" ca="1" si="559"/>
        <v>0.76377343281930465</v>
      </c>
      <c r="AI278" s="52">
        <f t="shared" ca="1" si="559"/>
        <v>0.58562139005889435</v>
      </c>
      <c r="AJ278" s="52">
        <f t="shared" ca="1" si="559"/>
        <v>0.36501403242134622</v>
      </c>
      <c r="AK278" s="52">
        <f t="shared" ca="1" si="560"/>
        <v>0.11894434025798546</v>
      </c>
      <c r="AL278" s="52">
        <f t="shared" ca="1" si="560"/>
        <v>-0.12579912713981256</v>
      </c>
      <c r="AM278" s="52">
        <f t="shared" ca="1" si="560"/>
        <v>-0.34508844048417042</v>
      </c>
      <c r="AN278" s="52">
        <f t="shared" ca="1" si="560"/>
        <v>-0.51806346518439172</v>
      </c>
      <c r="AO278" s="52">
        <f t="shared" ca="1" si="561"/>
        <v>-0.63977014402398913</v>
      </c>
      <c r="AP278" s="52">
        <f t="shared" ca="1" si="561"/>
        <v>-0.71967065215067827</v>
      </c>
      <c r="AQ278" s="52">
        <f t="shared" ca="1" si="561"/>
        <v>-0.77535658439063637</v>
      </c>
      <c r="AR278" s="52">
        <f t="shared" ca="1" si="561"/>
        <v>-0.79745711478830694</v>
      </c>
      <c r="AS278" s="52">
        <f t="shared" ca="1" si="562"/>
        <v>-0.79060272687947186</v>
      </c>
      <c r="AT278" s="52">
        <f t="shared" ca="1" si="562"/>
        <v>-0.75568464758463394</v>
      </c>
      <c r="AU278" s="52">
        <f t="shared" ca="1" si="562"/>
        <v>-0.69421037356259241</v>
      </c>
      <c r="AV278" s="52">
        <f t="shared" ca="1" si="562"/>
        <v>-0.60091369076901591</v>
      </c>
      <c r="AW278" s="52">
        <f t="shared" ca="1" si="556"/>
        <v>-0.46457965485295322</v>
      </c>
      <c r="AX278" s="52">
        <f t="shared" ca="1" si="556"/>
        <v>-0.28648709177415455</v>
      </c>
      <c r="AY278" s="52">
        <f t="shared" ca="1" si="556"/>
        <v>-8.4630695588487209E-2</v>
      </c>
      <c r="AZ278" s="52">
        <f t="shared" ca="1" si="556"/>
        <v>0.11744483153806559</v>
      </c>
      <c r="BA278" s="52">
        <f t="shared" ca="1" si="557"/>
        <v>0.31931773256232304</v>
      </c>
      <c r="BB278" s="52">
        <f t="shared" ca="1" si="557"/>
        <v>0.50970725396490568</v>
      </c>
      <c r="BC278" s="52">
        <f t="shared" ca="1" si="557"/>
        <v>0.67519017264130066</v>
      </c>
      <c r="BD278" s="52">
        <f t="shared" ca="1" si="557"/>
        <v>0.81301591362457837</v>
      </c>
      <c r="BE278" s="52">
        <f t="shared" ca="1" si="558"/>
        <v>0.90978663482387012</v>
      </c>
      <c r="BF278" s="52">
        <f t="shared" ca="1" si="558"/>
        <v>0.95463735507006486</v>
      </c>
      <c r="BG278" s="52">
        <f t="shared" ca="1" si="558"/>
        <v>0.94492209627332413</v>
      </c>
      <c r="BH278" s="52">
        <f t="shared" ca="1" si="558"/>
        <v>0.88521225119093594</v>
      </c>
      <c r="BJ278" s="52">
        <f t="shared" si="566"/>
        <v>-2.7052450180053704E-3</v>
      </c>
      <c r="BK278" s="52">
        <f t="shared" si="567"/>
        <v>1.5370289400039657E-3</v>
      </c>
      <c r="BL278" s="52">
        <f t="shared" si="568"/>
        <v>7.685144700019829E-5</v>
      </c>
      <c r="BM278" s="52">
        <f t="shared" si="569"/>
        <v>7.685144700019829E-5</v>
      </c>
      <c r="BN278" s="52">
        <f t="shared" si="570"/>
        <v>0</v>
      </c>
      <c r="BO278" s="52">
        <f t="shared" si="571"/>
        <v>0</v>
      </c>
      <c r="BP278" s="52">
        <f t="shared" si="572"/>
        <v>2.0506673406621798E-3</v>
      </c>
      <c r="BQ278" s="52">
        <f t="shared" si="573"/>
        <v>0.05</v>
      </c>
      <c r="BS278" s="52">
        <f t="shared" ca="1" si="574"/>
        <v>0.21771228536512824</v>
      </c>
      <c r="BT278" s="52">
        <f t="shared" ca="1" si="575"/>
        <v>0.15370289400039669</v>
      </c>
      <c r="BU278" s="52">
        <f t="shared" ca="1" si="576"/>
        <v>9.097127889042661E-2</v>
      </c>
      <c r="BV278" s="52">
        <f t="shared" ca="1" si="577"/>
        <v>2.8119992554908851E-2</v>
      </c>
      <c r="BW278" s="52">
        <f t="shared" ca="1" si="578"/>
        <v>-3.1015999277212422E-2</v>
      </c>
      <c r="BX278" s="52">
        <f t="shared" ca="1" si="579"/>
        <v>-7.9234383955237367E-2</v>
      </c>
      <c r="BY278" s="52">
        <f t="shared" ca="1" si="580"/>
        <v>-0.11883440722651306</v>
      </c>
      <c r="BZ278" s="52">
        <f t="shared" ca="1" si="581"/>
        <v>-0.14642929826532644</v>
      </c>
      <c r="CA278" s="52">
        <f t="shared" ca="1" si="582"/>
        <v>-0.16158488572334814</v>
      </c>
      <c r="CB278" s="52">
        <f t="shared" ca="1" si="583"/>
        <v>-0.16559801645757213</v>
      </c>
      <c r="CC278" s="52">
        <f t="shared" ca="1" si="584"/>
        <v>-0.15950878935625723</v>
      </c>
      <c r="CD278" s="52">
        <f t="shared" ca="1" si="585"/>
        <v>-0.14514049403970283</v>
      </c>
      <c r="CE278" s="52">
        <f t="shared" ca="1" si="586"/>
        <v>-0.11876289605823984</v>
      </c>
      <c r="CF278" s="52">
        <f t="shared" ca="1" si="587"/>
        <v>-8.5410154679970471E-2</v>
      </c>
      <c r="CG278" s="52">
        <f t="shared" ca="1" si="588"/>
        <v>-4.1963621230435469E-2</v>
      </c>
      <c r="CH278" s="52">
        <f t="shared" ca="1" si="589"/>
        <v>9.498743310330399E-3</v>
      </c>
      <c r="CI278" s="52">
        <f t="shared" ca="1" si="590"/>
        <v>6.8130252439708966E-2</v>
      </c>
      <c r="CJ278" s="52">
        <f t="shared" ca="1" si="591"/>
        <v>0.12630791101424443</v>
      </c>
      <c r="CK278" s="52">
        <f t="shared" ca="1" si="592"/>
        <v>0.17590060240528996</v>
      </c>
      <c r="CL278" s="52">
        <f t="shared" ca="1" si="593"/>
        <v>0.21060788156765123</v>
      </c>
      <c r="CM278" s="52">
        <f t="shared" ca="1" si="594"/>
        <v>0.23301746684967745</v>
      </c>
      <c r="CN278" s="52">
        <f t="shared" ca="1" si="595"/>
        <v>0.24719714476997329</v>
      </c>
      <c r="CO278" s="52">
        <f t="shared" ca="1" si="596"/>
        <v>0.25709830971825265</v>
      </c>
      <c r="CP278" s="52">
        <f t="shared" ca="1" si="597"/>
        <v>0.26377503172073868</v>
      </c>
      <c r="CQ278" s="52">
        <f t="shared" ca="1" si="598"/>
        <v>0.26787636548491012</v>
      </c>
      <c r="CR278" s="52">
        <f t="shared" ca="1" si="599"/>
        <v>0.26560539224245133</v>
      </c>
      <c r="CS278" s="52">
        <f t="shared" ca="1" si="600"/>
        <v>0.25041276531203865</v>
      </c>
      <c r="CT278" s="52">
        <f t="shared" ca="1" si="601"/>
        <v>0.22199053110765118</v>
      </c>
      <c r="CU278" s="52">
        <f t="shared" ca="1" si="602"/>
        <v>0.17606520621226207</v>
      </c>
      <c r="CV278" s="52">
        <f t="shared" ca="1" si="603"/>
        <v>0.11146572165401482</v>
      </c>
      <c r="CW278" s="52">
        <f t="shared" ca="1" si="604"/>
        <v>2.8407859165341685E-2</v>
      </c>
      <c r="CY278" s="51" t="str">
        <f t="shared" ca="1" si="605"/>
        <v>Slope</v>
      </c>
      <c r="CZ278" s="51" t="str">
        <f t="shared" ca="1" si="606"/>
        <v>Slope</v>
      </c>
      <c r="DA278" s="51" t="str">
        <f t="shared" ca="1" si="607"/>
        <v>Slope</v>
      </c>
      <c r="DB278" s="51" t="str">
        <f t="shared" ca="1" si="608"/>
        <v>Slope</v>
      </c>
      <c r="DC278" s="51" t="str">
        <f t="shared" ca="1" si="609"/>
        <v>Slope</v>
      </c>
      <c r="DD278" s="51" t="str">
        <f t="shared" ca="1" si="610"/>
        <v>Slope</v>
      </c>
      <c r="DE278" s="51" t="str">
        <f t="shared" ca="1" si="611"/>
        <v>Slope</v>
      </c>
      <c r="DF278" s="51" t="str">
        <f t="shared" ca="1" si="612"/>
        <v>Slope</v>
      </c>
      <c r="DG278" s="51" t="str">
        <f t="shared" ca="1" si="613"/>
        <v>Slope</v>
      </c>
      <c r="DH278" s="51" t="str">
        <f t="shared" ca="1" si="614"/>
        <v>Slope</v>
      </c>
      <c r="DI278" s="51" t="str">
        <f t="shared" ca="1" si="615"/>
        <v>Slope</v>
      </c>
      <c r="DJ278" s="51" t="str">
        <f t="shared" ca="1" si="616"/>
        <v>Slope</v>
      </c>
      <c r="DK278" s="51" t="str">
        <f t="shared" ca="1" si="617"/>
        <v>Slope</v>
      </c>
      <c r="DL278" s="51" t="str">
        <f t="shared" ca="1" si="618"/>
        <v>Slope</v>
      </c>
      <c r="DM278" s="51" t="str">
        <f t="shared" ca="1" si="619"/>
        <v>Slope</v>
      </c>
      <c r="DN278" s="51" t="str">
        <f t="shared" ca="1" si="620"/>
        <v>Slope</v>
      </c>
      <c r="DO278" s="51" t="str">
        <f t="shared" ca="1" si="621"/>
        <v>Slope</v>
      </c>
      <c r="DP278" s="51" t="str">
        <f t="shared" ca="1" si="622"/>
        <v>Slope</v>
      </c>
      <c r="DQ278" s="51" t="str">
        <f t="shared" ca="1" si="623"/>
        <v>Slope</v>
      </c>
      <c r="DR278" s="51" t="str">
        <f t="shared" ca="1" si="624"/>
        <v>Slope</v>
      </c>
      <c r="DS278" s="51" t="str">
        <f t="shared" ca="1" si="625"/>
        <v>Slope</v>
      </c>
      <c r="DT278" s="51" t="str">
        <f t="shared" ca="1" si="626"/>
        <v>Slope</v>
      </c>
      <c r="DU278" s="51" t="str">
        <f t="shared" ca="1" si="627"/>
        <v>Slope</v>
      </c>
      <c r="DV278" s="51" t="str">
        <f t="shared" ca="1" si="628"/>
        <v>Slope</v>
      </c>
      <c r="DW278" s="51" t="str">
        <f t="shared" ca="1" si="629"/>
        <v>Slope</v>
      </c>
      <c r="DX278" s="51" t="str">
        <f t="shared" ca="1" si="630"/>
        <v>Slope</v>
      </c>
      <c r="DY278" s="51" t="str">
        <f t="shared" ca="1" si="631"/>
        <v>Slope</v>
      </c>
      <c r="DZ278" s="51" t="str">
        <f t="shared" ca="1" si="632"/>
        <v>Slope</v>
      </c>
      <c r="EA278" s="51" t="str">
        <f t="shared" ca="1" si="633"/>
        <v>Slope</v>
      </c>
      <c r="EB278" s="51" t="str">
        <f t="shared" ca="1" si="634"/>
        <v>Slope</v>
      </c>
      <c r="EC278" s="51" t="str">
        <f t="shared" ca="1" si="635"/>
        <v>Slope</v>
      </c>
      <c r="EE278" s="52">
        <f t="shared" ca="1" si="636"/>
        <v>0.78236456608187199</v>
      </c>
      <c r="EF278" s="52">
        <f t="shared" ca="1" si="637"/>
        <v>0.84637395744660349</v>
      </c>
      <c r="EG278" s="52">
        <f t="shared" ca="1" si="638"/>
        <v>0.90910557255657354</v>
      </c>
      <c r="EH278" s="52">
        <f t="shared" ca="1" si="639"/>
        <v>0.97195685889209138</v>
      </c>
      <c r="EI278" s="52">
        <f t="shared" ca="1" si="640"/>
        <v>0.96890714927578736</v>
      </c>
      <c r="EJ278" s="52">
        <f t="shared" ca="1" si="641"/>
        <v>0.92068876459776239</v>
      </c>
      <c r="EK278" s="52">
        <f t="shared" ca="1" si="642"/>
        <v>0.88108874132648674</v>
      </c>
      <c r="EL278" s="52">
        <f t="shared" ca="1" si="643"/>
        <v>0.85349385028767333</v>
      </c>
      <c r="EM278" s="52">
        <f t="shared" ca="1" si="644"/>
        <v>0.83833826282965163</v>
      </c>
      <c r="EN278" s="52">
        <f t="shared" ca="1" si="645"/>
        <v>0.83432513209542769</v>
      </c>
      <c r="EO278" s="52">
        <f t="shared" ca="1" si="646"/>
        <v>0.84041435919674257</v>
      </c>
      <c r="EP278" s="52">
        <f t="shared" ca="1" si="647"/>
        <v>0.85478265451329694</v>
      </c>
      <c r="EQ278" s="52">
        <f t="shared" ca="1" si="648"/>
        <v>0.88116025249475993</v>
      </c>
      <c r="ER278" s="52">
        <f t="shared" ca="1" si="649"/>
        <v>0.91451299387302931</v>
      </c>
      <c r="ES278" s="52">
        <f t="shared" ca="1" si="650"/>
        <v>0.95795952732256429</v>
      </c>
      <c r="ET278" s="52">
        <f t="shared" ca="1" si="651"/>
        <v>0.9905781081366698</v>
      </c>
      <c r="EU278" s="52">
        <f t="shared" ca="1" si="652"/>
        <v>0.93194659900729127</v>
      </c>
      <c r="EV278" s="52">
        <f t="shared" ca="1" si="653"/>
        <v>0.87376894043275577</v>
      </c>
      <c r="EW278" s="52">
        <f t="shared" ca="1" si="654"/>
        <v>0.82417624904171027</v>
      </c>
      <c r="EX278" s="52">
        <f t="shared" ca="1" si="655"/>
        <v>0.789468969879349</v>
      </c>
      <c r="EY278" s="52">
        <f t="shared" ca="1" si="656"/>
        <v>0.76705938459732281</v>
      </c>
      <c r="EZ278" s="52">
        <f t="shared" ca="1" si="657"/>
        <v>0.75287970667702697</v>
      </c>
      <c r="FA278" s="52">
        <f t="shared" ca="1" si="658"/>
        <v>0.74297854172874755</v>
      </c>
      <c r="FB278" s="52">
        <f t="shared" ca="1" si="659"/>
        <v>0.73630181972626152</v>
      </c>
      <c r="FC278" s="52">
        <f t="shared" ca="1" si="660"/>
        <v>0.73220048596209009</v>
      </c>
      <c r="FD278" s="52">
        <f t="shared" ca="1" si="661"/>
        <v>0.73447145920454893</v>
      </c>
      <c r="FE278" s="52">
        <f t="shared" ca="1" si="662"/>
        <v>0.74966408613496149</v>
      </c>
      <c r="FF278" s="52">
        <f t="shared" ca="1" si="663"/>
        <v>0.77808632033934899</v>
      </c>
      <c r="FG278" s="52">
        <f t="shared" ca="1" si="664"/>
        <v>0.82401164523473813</v>
      </c>
      <c r="FH278" s="52">
        <f t="shared" ca="1" si="665"/>
        <v>0.8886111297929854</v>
      </c>
      <c r="FI278" s="52">
        <f t="shared" ca="1" si="666"/>
        <v>0.97166899228165848</v>
      </c>
      <c r="FK278" s="52">
        <f t="shared" ca="1" si="667"/>
        <v>0.9905781081366698</v>
      </c>
      <c r="FL278" s="59">
        <f t="shared" ca="1" si="668"/>
        <v>15</v>
      </c>
      <c r="FM278" s="59" t="str">
        <f t="shared" ca="1" si="669"/>
        <v>Slope</v>
      </c>
      <c r="FN278" s="52">
        <f t="shared" ca="1" si="670"/>
        <v>0.53333333333333333</v>
      </c>
      <c r="FP278" s="52">
        <f t="shared" ca="1" si="671"/>
        <v>0.59412152202729063</v>
      </c>
      <c r="FQ278" s="52">
        <f t="shared" ca="1" si="672"/>
        <v>0.61545798581553446</v>
      </c>
      <c r="FR278" s="52">
        <f t="shared" ca="1" si="673"/>
        <v>0.62525741307441329</v>
      </c>
      <c r="FS278" s="52">
        <f t="shared" ca="1" si="674"/>
        <v>0.63509673074180828</v>
      </c>
      <c r="FT278" s="52">
        <f t="shared" ca="1" si="675"/>
        <v>0.62296904975859579</v>
      </c>
      <c r="FU278" s="52">
        <f t="shared" ca="1" si="676"/>
        <v>0.59578514375480962</v>
      </c>
      <c r="FV278" s="52">
        <f t="shared" ca="1" si="677"/>
        <v>0.5714740248866067</v>
      </c>
      <c r="FW278" s="52">
        <f t="shared" ca="1" si="678"/>
        <v>0.55116461676255768</v>
      </c>
      <c r="FX278" s="52">
        <f t="shared" ca="1" si="679"/>
        <v>0.53500164316543941</v>
      </c>
      <c r="FY278" s="52">
        <f t="shared" ca="1" si="680"/>
        <v>0.52255282180958695</v>
      </c>
      <c r="FZ278" s="52">
        <f t="shared" ca="1" si="681"/>
        <v>0.51347145306558084</v>
      </c>
      <c r="GA278" s="52">
        <f t="shared" ca="1" si="682"/>
        <v>0.50714977372665448</v>
      </c>
      <c r="GB278" s="52">
        <f t="shared" ca="1" si="683"/>
        <v>0.50483119527603104</v>
      </c>
      <c r="GC278" s="52">
        <f t="shared" ca="1" si="684"/>
        <v>0.5048376646243431</v>
      </c>
      <c r="GD278" s="52">
        <f t="shared" ca="1" si="685"/>
        <v>0.50820873132974365</v>
      </c>
      <c r="GE278" s="52">
        <f t="shared" ca="1" si="686"/>
        <v>0.50797048049000093</v>
      </c>
      <c r="GF278" s="52">
        <f t="shared" ca="1" si="687"/>
        <v>0.47731553300243035</v>
      </c>
      <c r="GG278" s="52">
        <f t="shared" ca="1" si="688"/>
        <v>0.4468118690331408</v>
      </c>
      <c r="GH278" s="52">
        <f t="shared" ca="1" si="689"/>
        <v>0.41916986079168117</v>
      </c>
      <c r="GI278" s="52">
        <f t="shared" ca="1" si="690"/>
        <v>0.39648965662644964</v>
      </c>
      <c r="GJ278" s="52">
        <f t="shared" ca="1" si="691"/>
        <v>0.37790868375466313</v>
      </c>
      <c r="GK278" s="52">
        <f t="shared" ca="1" si="692"/>
        <v>0.36207101333678676</v>
      </c>
      <c r="GL278" s="52">
        <f t="shared" ca="1" si="693"/>
        <v>0.3476595139095825</v>
      </c>
      <c r="GM278" s="52">
        <f t="shared" ca="1" si="694"/>
        <v>0.33432282879764275</v>
      </c>
      <c r="GN278" s="52">
        <f t="shared" ca="1" si="695"/>
        <v>0.32184460643180779</v>
      </c>
      <c r="GO278" s="52">
        <f t="shared" ca="1" si="696"/>
        <v>0.31149048640151628</v>
      </c>
      <c r="GP278" s="52">
        <f t="shared" ca="1" si="697"/>
        <v>0.30544358426720936</v>
      </c>
      <c r="GQ278" s="52">
        <f t="shared" ca="1" si="698"/>
        <v>0.30380655122422745</v>
      </c>
      <c r="GR278" s="52">
        <f t="shared" ca="1" si="699"/>
        <v>0.30800388174491267</v>
      </c>
      <c r="GS278" s="52">
        <f t="shared" ca="1" si="700"/>
        <v>0.31842593215321729</v>
      </c>
      <c r="GT278" s="52">
        <f t="shared" ca="1" si="701"/>
        <v>0.33500077520499727</v>
      </c>
      <c r="GV278" s="52">
        <f t="shared" ca="1" si="702"/>
        <v>0.63509673074180828</v>
      </c>
      <c r="GW278" s="59">
        <f t="shared" ca="1" si="703"/>
        <v>3</v>
      </c>
      <c r="GX278" s="52">
        <f t="shared" ca="1" si="704"/>
        <v>0.97195685889209138</v>
      </c>
      <c r="GY278" s="52" t="str">
        <f t="shared" ca="1" si="705"/>
        <v>Slope</v>
      </c>
      <c r="GZ278" s="52">
        <f t="shared" ca="1" si="706"/>
        <v>0.93333333333333335</v>
      </c>
      <c r="HB278" s="58">
        <f t="shared" si="707"/>
        <v>5.4104900360107407E-2</v>
      </c>
      <c r="HC278" s="58"/>
      <c r="HE278" s="52">
        <f t="shared" si="708"/>
        <v>0.73218074321746829</v>
      </c>
      <c r="HF278" s="52">
        <f t="shared" si="709"/>
        <v>0</v>
      </c>
      <c r="HH278" s="52">
        <f t="shared" ca="1" si="710"/>
        <v>0.97195685889209138</v>
      </c>
      <c r="HI278" s="52" t="str">
        <f t="shared" ca="1" si="711"/>
        <v>Slope</v>
      </c>
      <c r="HJ278" s="59">
        <f t="shared" ca="1" si="712"/>
        <v>2</v>
      </c>
      <c r="HK278" s="52">
        <f t="shared" ca="1" si="713"/>
        <v>0.93333333333333335</v>
      </c>
      <c r="HL278" s="52">
        <f t="shared" si="714"/>
        <v>0</v>
      </c>
      <c r="HM278" s="52">
        <f t="shared" si="715"/>
        <v>20</v>
      </c>
      <c r="HN278" s="52">
        <f t="shared" si="716"/>
        <v>-20</v>
      </c>
      <c r="HP278" s="52">
        <f t="shared" si="719"/>
        <v>7.9072713851925398E-5</v>
      </c>
      <c r="HR278" s="52">
        <f t="shared" si="717"/>
        <v>7.8335850817916054E-5</v>
      </c>
      <c r="HS278">
        <f t="shared" si="718"/>
        <v>2.0506673406621798E-3</v>
      </c>
    </row>
    <row r="279" spans="1:227" x14ac:dyDescent="0.2">
      <c r="A279" s="45">
        <v>241</v>
      </c>
      <c r="B279" s="35">
        <f t="shared" si="563"/>
        <v>2.7777777777777631E-2</v>
      </c>
      <c r="C279" s="28">
        <v>-5.4104900360107404</v>
      </c>
      <c r="D279" s="95">
        <v>0</v>
      </c>
      <c r="E279" s="95">
        <v>999999</v>
      </c>
      <c r="F279" s="37">
        <f t="shared" si="721"/>
        <v>166666.5</v>
      </c>
      <c r="G279" s="38">
        <f t="shared" si="724"/>
        <v>0</v>
      </c>
      <c r="H279" s="102">
        <v>20</v>
      </c>
      <c r="I279" s="102">
        <v>2000</v>
      </c>
      <c r="J279" s="28">
        <v>-6.6718345880508396</v>
      </c>
      <c r="K279" s="126">
        <f t="shared" si="725"/>
        <v>-6.6718345880508401E-2</v>
      </c>
      <c r="L279" s="30">
        <f t="shared" si="722"/>
        <v>-6.6718345880508401E-2</v>
      </c>
      <c r="M279" s="101">
        <f t="shared" si="723"/>
        <v>-5.4104900360107404</v>
      </c>
      <c r="N279" s="103">
        <f t="shared" si="564"/>
        <v>6.3067227602004935E-4</v>
      </c>
      <c r="AD279" s="52">
        <f t="shared" ca="1" si="726"/>
        <v>0.97057261399609029</v>
      </c>
      <c r="AE279" s="52">
        <f t="shared" ca="1" si="726"/>
        <v>1.0000000000000004</v>
      </c>
      <c r="AF279" s="52">
        <f t="shared" ca="1" si="726"/>
        <v>0.9708615196433964</v>
      </c>
      <c r="AG279" s="52">
        <f t="shared" ca="1" si="559"/>
        <v>0.88744604359384693</v>
      </c>
      <c r="AH279" s="52">
        <f t="shared" ca="1" si="559"/>
        <v>0.74406022390714599</v>
      </c>
      <c r="AI279" s="52">
        <f t="shared" ca="1" si="559"/>
        <v>0.54460758378395646</v>
      </c>
      <c r="AJ279" s="52">
        <f t="shared" ca="1" si="559"/>
        <v>0.30244644240060109</v>
      </c>
      <c r="AK279" s="52">
        <f t="shared" ca="1" si="560"/>
        <v>4.5766392900521896E-2</v>
      </c>
      <c r="AL279" s="52">
        <f t="shared" ca="1" si="560"/>
        <v>-0.1966254298293704</v>
      </c>
      <c r="AM279" s="52">
        <f t="shared" ca="1" si="560"/>
        <v>-0.40050280779840286</v>
      </c>
      <c r="AN279" s="52">
        <f t="shared" ca="1" si="560"/>
        <v>-0.55091117528079414</v>
      </c>
      <c r="AO279" s="52">
        <f t="shared" ca="1" si="561"/>
        <v>-0.65831868932867188</v>
      </c>
      <c r="AP279" s="52">
        <f t="shared" ca="1" si="561"/>
        <v>-0.74209887946308029</v>
      </c>
      <c r="AQ279" s="52">
        <f t="shared" ca="1" si="561"/>
        <v>-0.79117514109880194</v>
      </c>
      <c r="AR279" s="52">
        <f t="shared" ca="1" si="561"/>
        <v>-0.81193572939070802</v>
      </c>
      <c r="AS279" s="52">
        <f t="shared" ca="1" si="562"/>
        <v>-0.80546624188626559</v>
      </c>
      <c r="AT279" s="52">
        <f t="shared" ca="1" si="562"/>
        <v>-0.77354369121829492</v>
      </c>
      <c r="AU279" s="52">
        <f t="shared" ca="1" si="562"/>
        <v>-0.71210540811745404</v>
      </c>
      <c r="AV279" s="52">
        <f t="shared" ca="1" si="562"/>
        <v>-0.60718338916907089</v>
      </c>
      <c r="AW279" s="52">
        <f t="shared" ca="1" si="556"/>
        <v>-0.4537048104987485</v>
      </c>
      <c r="AX279" s="52">
        <f t="shared" ca="1" si="556"/>
        <v>-0.26609092223358161</v>
      </c>
      <c r="AY279" s="52">
        <f t="shared" ca="1" si="556"/>
        <v>-6.8623908933578837E-2</v>
      </c>
      <c r="AZ279" s="52">
        <f t="shared" ca="1" si="556"/>
        <v>0.13647567680925471</v>
      </c>
      <c r="BA279" s="52">
        <f t="shared" ca="1" si="557"/>
        <v>0.33843163554303823</v>
      </c>
      <c r="BB279" s="52">
        <f t="shared" ca="1" si="557"/>
        <v>0.52441946526678096</v>
      </c>
      <c r="BC279" s="52">
        <f t="shared" ca="1" si="557"/>
        <v>0.69247401226843219</v>
      </c>
      <c r="BD279" s="52">
        <f t="shared" ca="1" si="557"/>
        <v>0.82879178019081534</v>
      </c>
      <c r="BE279" s="52">
        <f t="shared" ca="1" si="558"/>
        <v>0.91970440517808782</v>
      </c>
      <c r="BF279" s="52">
        <f t="shared" ca="1" si="558"/>
        <v>0.95860362622171791</v>
      </c>
      <c r="BG279" s="52">
        <f t="shared" ca="1" si="558"/>
        <v>0.94622953166132762</v>
      </c>
      <c r="BH279" s="52">
        <f t="shared" ca="1" si="558"/>
        <v>0.88992221752123579</v>
      </c>
      <c r="BJ279" s="52">
        <f t="shared" si="566"/>
        <v>-3.3359172940254198E-3</v>
      </c>
      <c r="BK279" s="52">
        <f t="shared" si="567"/>
        <v>9.0971278890426594E-4</v>
      </c>
      <c r="BL279" s="52">
        <f t="shared" si="568"/>
        <v>4.5485639445213281E-5</v>
      </c>
      <c r="BM279" s="52">
        <f t="shared" si="569"/>
        <v>4.5485639445213281E-5</v>
      </c>
      <c r="BN279" s="52">
        <f t="shared" si="570"/>
        <v>0</v>
      </c>
      <c r="BO279" s="52">
        <f t="shared" si="571"/>
        <v>0</v>
      </c>
      <c r="BP279" s="52">
        <f t="shared" si="572"/>
        <v>2.0898961690177941E-3</v>
      </c>
      <c r="BQ279" s="52">
        <f t="shared" si="573"/>
        <v>0.05</v>
      </c>
      <c r="BS279" s="52">
        <f t="shared" ca="1" si="574"/>
        <v>0.15370289400039669</v>
      </c>
      <c r="BT279" s="52">
        <f t="shared" ca="1" si="575"/>
        <v>9.097127889042661E-2</v>
      </c>
      <c r="BU279" s="52">
        <f t="shared" ca="1" si="576"/>
        <v>2.8119992554908851E-2</v>
      </c>
      <c r="BV279" s="52">
        <f t="shared" ca="1" si="577"/>
        <v>-3.1015999277212422E-2</v>
      </c>
      <c r="BW279" s="52">
        <f t="shared" ca="1" si="578"/>
        <v>-7.9234383955237367E-2</v>
      </c>
      <c r="BX279" s="52">
        <f t="shared" ca="1" si="579"/>
        <v>-0.11883440722651306</v>
      </c>
      <c r="BY279" s="52">
        <f t="shared" ca="1" si="580"/>
        <v>-0.14642929826532644</v>
      </c>
      <c r="BZ279" s="52">
        <f t="shared" ca="1" si="581"/>
        <v>-0.16158488572334814</v>
      </c>
      <c r="CA279" s="52">
        <f t="shared" ca="1" si="582"/>
        <v>-0.16559801645757213</v>
      </c>
      <c r="CB279" s="52">
        <f t="shared" ca="1" si="583"/>
        <v>-0.15950878935625723</v>
      </c>
      <c r="CC279" s="52">
        <f t="shared" ca="1" si="584"/>
        <v>-0.14514049403970283</v>
      </c>
      <c r="CD279" s="52">
        <f t="shared" ca="1" si="585"/>
        <v>-0.11876289605823984</v>
      </c>
      <c r="CE279" s="52">
        <f t="shared" ca="1" si="586"/>
        <v>-8.5410154679970471E-2</v>
      </c>
      <c r="CF279" s="52">
        <f t="shared" ca="1" si="587"/>
        <v>-4.1963621230435469E-2</v>
      </c>
      <c r="CG279" s="52">
        <f t="shared" ca="1" si="588"/>
        <v>9.498743310330399E-3</v>
      </c>
      <c r="CH279" s="52">
        <f t="shared" ca="1" si="589"/>
        <v>6.8130252439708966E-2</v>
      </c>
      <c r="CI279" s="52">
        <f t="shared" ca="1" si="590"/>
        <v>0.12630791101424443</v>
      </c>
      <c r="CJ279" s="52">
        <f t="shared" ca="1" si="591"/>
        <v>0.17590060240528996</v>
      </c>
      <c r="CK279" s="52">
        <f t="shared" ca="1" si="592"/>
        <v>0.21060788156765123</v>
      </c>
      <c r="CL279" s="52">
        <f t="shared" ca="1" si="593"/>
        <v>0.23301746684967745</v>
      </c>
      <c r="CM279" s="52">
        <f t="shared" ca="1" si="594"/>
        <v>0.24719714476997329</v>
      </c>
      <c r="CN279" s="52">
        <f t="shared" ca="1" si="595"/>
        <v>0.25709830971825265</v>
      </c>
      <c r="CO279" s="52">
        <f t="shared" ca="1" si="596"/>
        <v>0.26377503172073868</v>
      </c>
      <c r="CP279" s="52">
        <f t="shared" ca="1" si="597"/>
        <v>0.26787636548491012</v>
      </c>
      <c r="CQ279" s="52">
        <f t="shared" ca="1" si="598"/>
        <v>0.26560539224245133</v>
      </c>
      <c r="CR279" s="52">
        <f t="shared" ca="1" si="599"/>
        <v>0.25041276531203865</v>
      </c>
      <c r="CS279" s="52">
        <f t="shared" ca="1" si="600"/>
        <v>0.22199053110765118</v>
      </c>
      <c r="CT279" s="52">
        <f t="shared" ca="1" si="601"/>
        <v>0.17606520621226207</v>
      </c>
      <c r="CU279" s="52">
        <f t="shared" ca="1" si="602"/>
        <v>0.11146572165401482</v>
      </c>
      <c r="CV279" s="52">
        <f t="shared" ca="1" si="603"/>
        <v>2.8407859165341685E-2</v>
      </c>
      <c r="CW279" s="52">
        <f t="shared" ca="1" si="604"/>
        <v>-6.6579890760382718E-2</v>
      </c>
      <c r="CY279" s="51" t="str">
        <f t="shared" ca="1" si="605"/>
        <v>Slope</v>
      </c>
      <c r="CZ279" s="51" t="str">
        <f t="shared" ca="1" si="606"/>
        <v>Slope</v>
      </c>
      <c r="DA279" s="51" t="str">
        <f t="shared" ca="1" si="607"/>
        <v>Slope</v>
      </c>
      <c r="DB279" s="51" t="str">
        <f t="shared" ca="1" si="608"/>
        <v>Slope</v>
      </c>
      <c r="DC279" s="51" t="str">
        <f t="shared" ca="1" si="609"/>
        <v>Slope</v>
      </c>
      <c r="DD279" s="51" t="str">
        <f t="shared" ca="1" si="610"/>
        <v>Slope</v>
      </c>
      <c r="DE279" s="51" t="str">
        <f t="shared" ca="1" si="611"/>
        <v>Slope</v>
      </c>
      <c r="DF279" s="51" t="str">
        <f t="shared" ca="1" si="612"/>
        <v>Slope</v>
      </c>
      <c r="DG279" s="51" t="str">
        <f t="shared" ca="1" si="613"/>
        <v>Slope</v>
      </c>
      <c r="DH279" s="51" t="str">
        <f t="shared" ca="1" si="614"/>
        <v>Slope</v>
      </c>
      <c r="DI279" s="51" t="str">
        <f t="shared" ca="1" si="615"/>
        <v>Slope</v>
      </c>
      <c r="DJ279" s="51" t="str">
        <f t="shared" ca="1" si="616"/>
        <v>Slope</v>
      </c>
      <c r="DK279" s="51" t="str">
        <f t="shared" ca="1" si="617"/>
        <v>Slope</v>
      </c>
      <c r="DL279" s="51" t="str">
        <f t="shared" ca="1" si="618"/>
        <v>Slope</v>
      </c>
      <c r="DM279" s="51" t="str">
        <f t="shared" ca="1" si="619"/>
        <v>Slope</v>
      </c>
      <c r="DN279" s="51" t="str">
        <f t="shared" ca="1" si="620"/>
        <v>Slope</v>
      </c>
      <c r="DO279" s="51" t="str">
        <f t="shared" ca="1" si="621"/>
        <v>Slope</v>
      </c>
      <c r="DP279" s="51" t="str">
        <f t="shared" ca="1" si="622"/>
        <v>Slope</v>
      </c>
      <c r="DQ279" s="51" t="str">
        <f t="shared" ca="1" si="623"/>
        <v>Slope</v>
      </c>
      <c r="DR279" s="51" t="str">
        <f t="shared" ca="1" si="624"/>
        <v>Slope</v>
      </c>
      <c r="DS279" s="51" t="str">
        <f t="shared" ca="1" si="625"/>
        <v>Slope</v>
      </c>
      <c r="DT279" s="51" t="str">
        <f t="shared" ca="1" si="626"/>
        <v>Slope</v>
      </c>
      <c r="DU279" s="51" t="str">
        <f t="shared" ca="1" si="627"/>
        <v>Slope</v>
      </c>
      <c r="DV279" s="51" t="str">
        <f t="shared" ca="1" si="628"/>
        <v>Slope</v>
      </c>
      <c r="DW279" s="51" t="str">
        <f t="shared" ca="1" si="629"/>
        <v>Slope</v>
      </c>
      <c r="DX279" s="51" t="str">
        <f t="shared" ca="1" si="630"/>
        <v>Slope</v>
      </c>
      <c r="DY279" s="51" t="str">
        <f t="shared" ca="1" si="631"/>
        <v>Slope</v>
      </c>
      <c r="DZ279" s="51" t="str">
        <f t="shared" ca="1" si="632"/>
        <v>Slope</v>
      </c>
      <c r="EA279" s="51" t="str">
        <f t="shared" ca="1" si="633"/>
        <v>Slope</v>
      </c>
      <c r="EB279" s="51" t="str">
        <f t="shared" ca="1" si="634"/>
        <v>Slope</v>
      </c>
      <c r="EC279" s="51" t="str">
        <f t="shared" ca="1" si="635"/>
        <v>Slope</v>
      </c>
      <c r="EE279" s="52">
        <f t="shared" ca="1" si="636"/>
        <v>0.84634259163904857</v>
      </c>
      <c r="EF279" s="52">
        <f t="shared" ca="1" si="637"/>
        <v>0.90907420674901862</v>
      </c>
      <c r="EG279" s="52">
        <f t="shared" ca="1" si="638"/>
        <v>0.97192549308453635</v>
      </c>
      <c r="EH279" s="52">
        <f t="shared" ca="1" si="639"/>
        <v>0.96893851508334239</v>
      </c>
      <c r="EI279" s="52">
        <f t="shared" ca="1" si="640"/>
        <v>0.92072013040531742</v>
      </c>
      <c r="EJ279" s="52">
        <f t="shared" ca="1" si="641"/>
        <v>0.88112010713404176</v>
      </c>
      <c r="EK279" s="52">
        <f t="shared" ca="1" si="642"/>
        <v>0.85352521609522836</v>
      </c>
      <c r="EL279" s="52">
        <f t="shared" ca="1" si="643"/>
        <v>0.83836962863720665</v>
      </c>
      <c r="EM279" s="52">
        <f t="shared" ca="1" si="644"/>
        <v>0.83435649790298272</v>
      </c>
      <c r="EN279" s="52">
        <f t="shared" ca="1" si="645"/>
        <v>0.84044572500429759</v>
      </c>
      <c r="EO279" s="52">
        <f t="shared" ca="1" si="646"/>
        <v>0.85481402032085196</v>
      </c>
      <c r="EP279" s="52">
        <f t="shared" ca="1" si="647"/>
        <v>0.88119161830231496</v>
      </c>
      <c r="EQ279" s="52">
        <f t="shared" ca="1" si="648"/>
        <v>0.91454435968058434</v>
      </c>
      <c r="ER279" s="52">
        <f t="shared" ca="1" si="649"/>
        <v>0.95799089313011931</v>
      </c>
      <c r="ES279" s="52">
        <f t="shared" ca="1" si="650"/>
        <v>0.99054674232911477</v>
      </c>
      <c r="ET279" s="52">
        <f t="shared" ca="1" si="651"/>
        <v>0.93191523319973624</v>
      </c>
      <c r="EU279" s="52">
        <f t="shared" ca="1" si="652"/>
        <v>0.87373757462520074</v>
      </c>
      <c r="EV279" s="52">
        <f t="shared" ca="1" si="653"/>
        <v>0.82414488323415525</v>
      </c>
      <c r="EW279" s="52">
        <f t="shared" ca="1" si="654"/>
        <v>0.78943760407179397</v>
      </c>
      <c r="EX279" s="52">
        <f t="shared" ca="1" si="655"/>
        <v>0.76702801878976778</v>
      </c>
      <c r="EY279" s="52">
        <f t="shared" ca="1" si="656"/>
        <v>0.75284834086947194</v>
      </c>
      <c r="EZ279" s="52">
        <f t="shared" ca="1" si="657"/>
        <v>0.74294717592119253</v>
      </c>
      <c r="FA279" s="52">
        <f t="shared" ca="1" si="658"/>
        <v>0.7362704539187066</v>
      </c>
      <c r="FB279" s="52">
        <f t="shared" ca="1" si="659"/>
        <v>0.73216912015453506</v>
      </c>
      <c r="FC279" s="52">
        <f t="shared" ca="1" si="660"/>
        <v>0.7344400933969939</v>
      </c>
      <c r="FD279" s="52">
        <f t="shared" ca="1" si="661"/>
        <v>0.74963272032740658</v>
      </c>
      <c r="FE279" s="52">
        <f t="shared" ca="1" si="662"/>
        <v>0.77805495453179407</v>
      </c>
      <c r="FF279" s="52">
        <f t="shared" ca="1" si="663"/>
        <v>0.8239802794271831</v>
      </c>
      <c r="FG279" s="52">
        <f t="shared" ca="1" si="664"/>
        <v>0.88857976398543037</v>
      </c>
      <c r="FH279" s="52">
        <f t="shared" ca="1" si="665"/>
        <v>0.97163762647410357</v>
      </c>
      <c r="FI279" s="52">
        <f t="shared" ca="1" si="666"/>
        <v>0.93337462360017209</v>
      </c>
      <c r="FK279" s="52">
        <f t="shared" ca="1" si="667"/>
        <v>0.99054674232911477</v>
      </c>
      <c r="FL279" s="59">
        <f t="shared" ca="1" si="668"/>
        <v>14</v>
      </c>
      <c r="FM279" s="59" t="str">
        <f t="shared" ca="1" si="669"/>
        <v>Slope</v>
      </c>
      <c r="FN279" s="52">
        <f t="shared" ca="1" si="670"/>
        <v>0.56666666666666665</v>
      </c>
      <c r="FP279" s="52">
        <f t="shared" ca="1" si="671"/>
        <v>0.61544753054634949</v>
      </c>
      <c r="FQ279" s="52">
        <f t="shared" ca="1" si="672"/>
        <v>0.6363580689163395</v>
      </c>
      <c r="FR279" s="52">
        <f t="shared" ca="1" si="673"/>
        <v>0.64619738658373427</v>
      </c>
      <c r="FS279" s="52">
        <f t="shared" ca="1" si="674"/>
        <v>0.63409061613889195</v>
      </c>
      <c r="FT279" s="52">
        <f t="shared" ca="1" si="675"/>
        <v>0.60690671013510578</v>
      </c>
      <c r="FU279" s="52">
        <f t="shared" ca="1" si="676"/>
        <v>0.58259559126690275</v>
      </c>
      <c r="FV279" s="52">
        <f t="shared" ca="1" si="677"/>
        <v>0.56228618314285383</v>
      </c>
      <c r="FW279" s="52">
        <f t="shared" ca="1" si="678"/>
        <v>0.54612320954573557</v>
      </c>
      <c r="FX279" s="52">
        <f t="shared" ca="1" si="679"/>
        <v>0.53367438818988311</v>
      </c>
      <c r="FY279" s="52">
        <f t="shared" ca="1" si="680"/>
        <v>0.524593019445877</v>
      </c>
      <c r="FZ279" s="52">
        <f t="shared" ca="1" si="681"/>
        <v>0.51827134010695064</v>
      </c>
      <c r="GA279" s="52">
        <f t="shared" ca="1" si="682"/>
        <v>0.5159527616563272</v>
      </c>
      <c r="GB279" s="52">
        <f t="shared" ca="1" si="683"/>
        <v>0.51595923100463925</v>
      </c>
      <c r="GC279" s="52">
        <f t="shared" ca="1" si="684"/>
        <v>0.51933029771003969</v>
      </c>
      <c r="GD279" s="52">
        <f t="shared" ca="1" si="685"/>
        <v>0.51907113633192714</v>
      </c>
      <c r="GE279" s="52">
        <f t="shared" ca="1" si="686"/>
        <v>0.4884161888443565</v>
      </c>
      <c r="GF279" s="52">
        <f t="shared" ca="1" si="687"/>
        <v>0.45791252487506684</v>
      </c>
      <c r="GG279" s="52">
        <f t="shared" ca="1" si="688"/>
        <v>0.43027051663360727</v>
      </c>
      <c r="GH279" s="52">
        <f t="shared" ca="1" si="689"/>
        <v>0.40759031246837574</v>
      </c>
      <c r="GI279" s="52">
        <f t="shared" ca="1" si="690"/>
        <v>0.38900933959658923</v>
      </c>
      <c r="GJ279" s="52">
        <f t="shared" ca="1" si="691"/>
        <v>0.37317166917871286</v>
      </c>
      <c r="GK279" s="52">
        <f t="shared" ca="1" si="692"/>
        <v>0.3587601697515086</v>
      </c>
      <c r="GL279" s="52">
        <f t="shared" ca="1" si="693"/>
        <v>0.34542348463956885</v>
      </c>
      <c r="GM279" s="52">
        <f t="shared" ca="1" si="694"/>
        <v>0.33294526227373389</v>
      </c>
      <c r="GN279" s="52">
        <f t="shared" ca="1" si="695"/>
        <v>0.32259114224344237</v>
      </c>
      <c r="GO279" s="52">
        <f t="shared" ca="1" si="696"/>
        <v>0.31654424010913551</v>
      </c>
      <c r="GP279" s="52">
        <f t="shared" ca="1" si="697"/>
        <v>0.31490720706615355</v>
      </c>
      <c r="GQ279" s="52">
        <f t="shared" ca="1" si="698"/>
        <v>0.31910453758683882</v>
      </c>
      <c r="GR279" s="52">
        <f t="shared" ca="1" si="699"/>
        <v>0.32952658799514345</v>
      </c>
      <c r="GS279" s="52">
        <f t="shared" ca="1" si="700"/>
        <v>0.34610143104692337</v>
      </c>
      <c r="GT279" s="52">
        <f t="shared" ca="1" si="701"/>
        <v>0.32223598564450179</v>
      </c>
      <c r="GV279" s="52">
        <f t="shared" ca="1" si="702"/>
        <v>0.64619738658373427</v>
      </c>
      <c r="GW279" s="59">
        <f t="shared" ca="1" si="703"/>
        <v>2</v>
      </c>
      <c r="GX279" s="52">
        <f t="shared" ca="1" si="704"/>
        <v>0.97192549308453635</v>
      </c>
      <c r="GY279" s="52" t="str">
        <f t="shared" ca="1" si="705"/>
        <v>Slope</v>
      </c>
      <c r="GZ279" s="52">
        <f t="shared" ca="1" si="706"/>
        <v>0.96666666666666667</v>
      </c>
      <c r="HB279" s="58">
        <f t="shared" si="707"/>
        <v>6.6718345880508401E-2</v>
      </c>
      <c r="HC279" s="58"/>
      <c r="HE279" s="52">
        <f t="shared" si="708"/>
        <v>0.66974418789148338</v>
      </c>
      <c r="HF279" s="52">
        <f t="shared" si="709"/>
        <v>0</v>
      </c>
      <c r="HH279" s="52">
        <f t="shared" ca="1" si="710"/>
        <v>0.97192549308453635</v>
      </c>
      <c r="HI279" s="52" t="str">
        <f t="shared" ca="1" si="711"/>
        <v>Slope</v>
      </c>
      <c r="HJ279" s="59">
        <f t="shared" ca="1" si="712"/>
        <v>2</v>
      </c>
      <c r="HK279" s="52">
        <f t="shared" ca="1" si="713"/>
        <v>0.96666666666666667</v>
      </c>
      <c r="HL279" s="52">
        <f t="shared" si="714"/>
        <v>0</v>
      </c>
      <c r="HM279" s="52">
        <f t="shared" si="715"/>
        <v>20</v>
      </c>
      <c r="HN279" s="52">
        <f t="shared" si="716"/>
        <v>-20</v>
      </c>
      <c r="HP279" s="52">
        <f t="shared" si="719"/>
        <v>6.3067227602004935E-4</v>
      </c>
      <c r="HR279" s="52">
        <f t="shared" si="717"/>
        <v>8.0433567279670687E-5</v>
      </c>
      <c r="HS279">
        <f t="shared" si="718"/>
        <v>2.0898961690177941E-3</v>
      </c>
    </row>
    <row r="280" spans="1:227" x14ac:dyDescent="0.2">
      <c r="A280" s="45">
        <v>242</v>
      </c>
      <c r="B280" s="35">
        <f t="shared" si="563"/>
        <v>2.789351851851837E-2</v>
      </c>
      <c r="C280" s="28">
        <v>-6.6718345880508396</v>
      </c>
      <c r="D280" s="95">
        <v>0</v>
      </c>
      <c r="E280" s="95">
        <v>999999</v>
      </c>
      <c r="F280" s="37">
        <f t="shared" si="721"/>
        <v>166666.5</v>
      </c>
      <c r="G280" s="38">
        <f t="shared" si="724"/>
        <v>0</v>
      </c>
      <c r="H280" s="102">
        <v>20</v>
      </c>
      <c r="I280" s="102">
        <v>2000</v>
      </c>
      <c r="J280" s="28">
        <v>-7.7053838968277004</v>
      </c>
      <c r="K280" s="126">
        <f t="shared" si="725"/>
        <v>-7.7053838968277E-2</v>
      </c>
      <c r="L280" s="30">
        <f t="shared" si="722"/>
        <v>-7.7053838968277E-2</v>
      </c>
      <c r="M280" s="101">
        <f t="shared" si="723"/>
        <v>-6.6718345880508396</v>
      </c>
      <c r="N280" s="103">
        <f t="shared" si="564"/>
        <v>5.1677465438843039E-4</v>
      </c>
      <c r="AD280" s="52">
        <f t="shared" ca="1" si="726"/>
        <v>0.97086151964339673</v>
      </c>
      <c r="AE280" s="52">
        <f t="shared" ca="1" si="726"/>
        <v>1</v>
      </c>
      <c r="AF280" s="52">
        <f t="shared" ca="1" si="726"/>
        <v>0.96861687995827184</v>
      </c>
      <c r="AG280" s="52">
        <f t="shared" ca="1" si="559"/>
        <v>0.87272812992908633</v>
      </c>
      <c r="AH280" s="52">
        <f t="shared" ca="1" si="559"/>
        <v>0.70913150155674876</v>
      </c>
      <c r="AI280" s="52">
        <f t="shared" ca="1" si="559"/>
        <v>0.4865132285064141</v>
      </c>
      <c r="AJ280" s="52">
        <f t="shared" ca="1" si="559"/>
        <v>0.22985466178262609</v>
      </c>
      <c r="AK280" s="52">
        <f t="shared" ca="1" si="560"/>
        <v>-2.8564824216885342E-2</v>
      </c>
      <c r="AL280" s="52">
        <f t="shared" ca="1" si="560"/>
        <v>-0.25819613328082341</v>
      </c>
      <c r="AM280" s="52">
        <f t="shared" ca="1" si="560"/>
        <v>-0.44020035825441683</v>
      </c>
      <c r="AN280" s="52">
        <f t="shared" ca="1" si="560"/>
        <v>-0.57393652987450394</v>
      </c>
      <c r="AO280" s="52">
        <f t="shared" ca="1" si="561"/>
        <v>-0.6847133215604928</v>
      </c>
      <c r="AP280" s="52">
        <f t="shared" ca="1" si="561"/>
        <v>-0.75882522114673734</v>
      </c>
      <c r="AQ280" s="52">
        <f t="shared" ca="1" si="561"/>
        <v>-0.80379160458270182</v>
      </c>
      <c r="AR280" s="52">
        <f t="shared" ca="1" si="561"/>
        <v>-0.82177457608442239</v>
      </c>
      <c r="AS280" s="52">
        <f t="shared" ca="1" si="562"/>
        <v>-0.81766418343874592</v>
      </c>
      <c r="AT280" s="52">
        <f t="shared" ca="1" si="562"/>
        <v>-0.78843290271943856</v>
      </c>
      <c r="AU280" s="52">
        <f t="shared" ca="1" si="562"/>
        <v>-0.72030707513782266</v>
      </c>
      <c r="AV280" s="52">
        <f t="shared" ca="1" si="562"/>
        <v>-0.60057950553914652</v>
      </c>
      <c r="AW280" s="52">
        <f t="shared" ca="1" si="556"/>
        <v>-0.43652729366571402</v>
      </c>
      <c r="AX280" s="52">
        <f t="shared" ca="1" si="556"/>
        <v>-0.24983430142717708</v>
      </c>
      <c r="AY280" s="52">
        <f t="shared" ca="1" si="556"/>
        <v>-4.561612011907501E-2</v>
      </c>
      <c r="AZ280" s="52">
        <f t="shared" ca="1" si="556"/>
        <v>0.16362454682533178</v>
      </c>
      <c r="BA280" s="52">
        <f t="shared" ca="1" si="557"/>
        <v>0.36388561132564956</v>
      </c>
      <c r="BB280" s="52">
        <f t="shared" ca="1" si="557"/>
        <v>0.55275571916986188</v>
      </c>
      <c r="BC280" s="52">
        <f t="shared" ca="1" si="557"/>
        <v>0.71879395962016346</v>
      </c>
      <c r="BD280" s="52">
        <f t="shared" ca="1" si="557"/>
        <v>0.84599858325746957</v>
      </c>
      <c r="BE280" s="52">
        <f t="shared" ca="1" si="558"/>
        <v>0.92557158890639013</v>
      </c>
      <c r="BF280" s="52">
        <f t="shared" ca="1" si="558"/>
        <v>0.95497929086267896</v>
      </c>
      <c r="BG280" s="52">
        <f t="shared" ca="1" si="558"/>
        <v>0.94096729264876178</v>
      </c>
      <c r="BH280" s="52">
        <f t="shared" ca="1" si="558"/>
        <v>0.88600479296989476</v>
      </c>
      <c r="BJ280" s="52">
        <f t="shared" si="566"/>
        <v>-3.8526919484138502E-3</v>
      </c>
      <c r="BK280" s="52">
        <f t="shared" si="567"/>
        <v>2.8119992554908804E-4</v>
      </c>
      <c r="BL280" s="52">
        <f t="shared" si="568"/>
        <v>1.4059996277454407E-5</v>
      </c>
      <c r="BM280" s="52">
        <f t="shared" si="569"/>
        <v>1.4059996277454407E-5</v>
      </c>
      <c r="BN280" s="52">
        <f t="shared" si="570"/>
        <v>0</v>
      </c>
      <c r="BO280" s="52">
        <f t="shared" si="571"/>
        <v>0</v>
      </c>
      <c r="BP280" s="52">
        <f t="shared" si="572"/>
        <v>2.0795336360550682E-3</v>
      </c>
      <c r="BQ280" s="52">
        <f t="shared" si="573"/>
        <v>0.05</v>
      </c>
      <c r="BS280" s="52">
        <f t="shared" ca="1" si="574"/>
        <v>9.097127889042661E-2</v>
      </c>
      <c r="BT280" s="52">
        <f t="shared" ca="1" si="575"/>
        <v>2.8119992554908851E-2</v>
      </c>
      <c r="BU280" s="52">
        <f t="shared" ca="1" si="576"/>
        <v>-3.1015999277212422E-2</v>
      </c>
      <c r="BV280" s="52">
        <f t="shared" ca="1" si="577"/>
        <v>-7.9234383955237367E-2</v>
      </c>
      <c r="BW280" s="52">
        <f t="shared" ca="1" si="578"/>
        <v>-0.11883440722651306</v>
      </c>
      <c r="BX280" s="52">
        <f t="shared" ca="1" si="579"/>
        <v>-0.14642929826532644</v>
      </c>
      <c r="BY280" s="52">
        <f t="shared" ca="1" si="580"/>
        <v>-0.16158488572334814</v>
      </c>
      <c r="BZ280" s="52">
        <f t="shared" ca="1" si="581"/>
        <v>-0.16559801645757213</v>
      </c>
      <c r="CA280" s="52">
        <f t="shared" ca="1" si="582"/>
        <v>-0.15950878935625723</v>
      </c>
      <c r="CB280" s="52">
        <f t="shared" ca="1" si="583"/>
        <v>-0.14514049403970283</v>
      </c>
      <c r="CC280" s="52">
        <f t="shared" ca="1" si="584"/>
        <v>-0.11876289605823984</v>
      </c>
      <c r="CD280" s="52">
        <f t="shared" ca="1" si="585"/>
        <v>-8.5410154679970471E-2</v>
      </c>
      <c r="CE280" s="52">
        <f t="shared" ca="1" si="586"/>
        <v>-4.1963621230435469E-2</v>
      </c>
      <c r="CF280" s="52">
        <f t="shared" ca="1" si="587"/>
        <v>9.498743310330399E-3</v>
      </c>
      <c r="CG280" s="52">
        <f t="shared" ca="1" si="588"/>
        <v>6.8130252439708966E-2</v>
      </c>
      <c r="CH280" s="52">
        <f t="shared" ca="1" si="589"/>
        <v>0.12630791101424443</v>
      </c>
      <c r="CI280" s="52">
        <f t="shared" ca="1" si="590"/>
        <v>0.17590060240528996</v>
      </c>
      <c r="CJ280" s="52">
        <f t="shared" ca="1" si="591"/>
        <v>0.21060788156765123</v>
      </c>
      <c r="CK280" s="52">
        <f t="shared" ca="1" si="592"/>
        <v>0.23301746684967745</v>
      </c>
      <c r="CL280" s="52">
        <f t="shared" ca="1" si="593"/>
        <v>0.24719714476997329</v>
      </c>
      <c r="CM280" s="52">
        <f t="shared" ca="1" si="594"/>
        <v>0.25709830971825265</v>
      </c>
      <c r="CN280" s="52">
        <f t="shared" ca="1" si="595"/>
        <v>0.26377503172073868</v>
      </c>
      <c r="CO280" s="52">
        <f t="shared" ca="1" si="596"/>
        <v>0.26787636548491012</v>
      </c>
      <c r="CP280" s="52">
        <f t="shared" ca="1" si="597"/>
        <v>0.26560539224245133</v>
      </c>
      <c r="CQ280" s="52">
        <f t="shared" ca="1" si="598"/>
        <v>0.25041276531203865</v>
      </c>
      <c r="CR280" s="52">
        <f t="shared" ca="1" si="599"/>
        <v>0.22199053110765118</v>
      </c>
      <c r="CS280" s="52">
        <f t="shared" ca="1" si="600"/>
        <v>0.17606520621226207</v>
      </c>
      <c r="CT280" s="52">
        <f t="shared" ca="1" si="601"/>
        <v>0.11146572165401482</v>
      </c>
      <c r="CU280" s="52">
        <f t="shared" ca="1" si="602"/>
        <v>2.8407859165341685E-2</v>
      </c>
      <c r="CV280" s="52">
        <f t="shared" ca="1" si="603"/>
        <v>-6.6579890760382718E-2</v>
      </c>
      <c r="CW280" s="52">
        <f t="shared" ca="1" si="604"/>
        <v>-0.16794198010897912</v>
      </c>
      <c r="CY280" s="51" t="str">
        <f t="shared" ca="1" si="605"/>
        <v>Slope</v>
      </c>
      <c r="CZ280" s="51" t="str">
        <f t="shared" ca="1" si="606"/>
        <v>Slope</v>
      </c>
      <c r="DA280" s="51" t="str">
        <f t="shared" ca="1" si="607"/>
        <v>Slope</v>
      </c>
      <c r="DB280" s="51" t="str">
        <f t="shared" ca="1" si="608"/>
        <v>Slope</v>
      </c>
      <c r="DC280" s="51" t="str">
        <f t="shared" ca="1" si="609"/>
        <v>Slope</v>
      </c>
      <c r="DD280" s="51" t="str">
        <f t="shared" ca="1" si="610"/>
        <v>Slope</v>
      </c>
      <c r="DE280" s="51" t="str">
        <f t="shared" ca="1" si="611"/>
        <v>Slope</v>
      </c>
      <c r="DF280" s="51" t="str">
        <f t="shared" ca="1" si="612"/>
        <v>Slope</v>
      </c>
      <c r="DG280" s="51" t="str">
        <f t="shared" ca="1" si="613"/>
        <v>Slope</v>
      </c>
      <c r="DH280" s="51" t="str">
        <f t="shared" ca="1" si="614"/>
        <v>Slope</v>
      </c>
      <c r="DI280" s="51" t="str">
        <f t="shared" ca="1" si="615"/>
        <v>Slope</v>
      </c>
      <c r="DJ280" s="51" t="str">
        <f t="shared" ca="1" si="616"/>
        <v>Slope</v>
      </c>
      <c r="DK280" s="51" t="str">
        <f t="shared" ca="1" si="617"/>
        <v>Slope</v>
      </c>
      <c r="DL280" s="51" t="str">
        <f t="shared" ca="1" si="618"/>
        <v>Slope</v>
      </c>
      <c r="DM280" s="51" t="str">
        <f t="shared" ca="1" si="619"/>
        <v>Slope</v>
      </c>
      <c r="DN280" s="51" t="str">
        <f t="shared" ca="1" si="620"/>
        <v>Slope</v>
      </c>
      <c r="DO280" s="51" t="str">
        <f t="shared" ca="1" si="621"/>
        <v>Slope</v>
      </c>
      <c r="DP280" s="51" t="str">
        <f t="shared" ca="1" si="622"/>
        <v>Slope</v>
      </c>
      <c r="DQ280" s="51" t="str">
        <f t="shared" ca="1" si="623"/>
        <v>Slope</v>
      </c>
      <c r="DR280" s="51" t="str">
        <f t="shared" ca="1" si="624"/>
        <v>Slope</v>
      </c>
      <c r="DS280" s="51" t="str">
        <f t="shared" ca="1" si="625"/>
        <v>Slope</v>
      </c>
      <c r="DT280" s="51" t="str">
        <f t="shared" ca="1" si="626"/>
        <v>Slope</v>
      </c>
      <c r="DU280" s="51" t="str">
        <f t="shared" ca="1" si="627"/>
        <v>Slope</v>
      </c>
      <c r="DV280" s="51" t="str">
        <f t="shared" ca="1" si="628"/>
        <v>Slope</v>
      </c>
      <c r="DW280" s="51" t="str">
        <f t="shared" ca="1" si="629"/>
        <v>Slope</v>
      </c>
      <c r="DX280" s="51" t="str">
        <f t="shared" ca="1" si="630"/>
        <v>Slope</v>
      </c>
      <c r="DY280" s="51" t="str">
        <f t="shared" ca="1" si="631"/>
        <v>Slope</v>
      </c>
      <c r="DZ280" s="51" t="str">
        <f t="shared" ca="1" si="632"/>
        <v>Slope</v>
      </c>
      <c r="EA280" s="51" t="str">
        <f t="shared" ca="1" si="633"/>
        <v>Slope</v>
      </c>
      <c r="EB280" s="51" t="str">
        <f t="shared" ca="1" si="634"/>
        <v>Slope</v>
      </c>
      <c r="EC280" s="51" t="str">
        <f t="shared" ca="1" si="635"/>
        <v>Slope</v>
      </c>
      <c r="EE280" s="52">
        <f t="shared" ca="1" si="636"/>
        <v>0.90904278110585079</v>
      </c>
      <c r="EF280" s="52">
        <f t="shared" ca="1" si="637"/>
        <v>0.97189406744136864</v>
      </c>
      <c r="EG280" s="52">
        <f t="shared" ca="1" si="638"/>
        <v>0.9689699407265101</v>
      </c>
      <c r="EH280" s="52">
        <f t="shared" ca="1" si="639"/>
        <v>0.92075155604848513</v>
      </c>
      <c r="EI280" s="52">
        <f t="shared" ca="1" si="640"/>
        <v>0.88115153277720948</v>
      </c>
      <c r="EJ280" s="52">
        <f t="shared" ca="1" si="641"/>
        <v>0.85355664173839607</v>
      </c>
      <c r="EK280" s="52">
        <f t="shared" ca="1" si="642"/>
        <v>0.83840105428037437</v>
      </c>
      <c r="EL280" s="52">
        <f t="shared" ca="1" si="643"/>
        <v>0.83438792354615043</v>
      </c>
      <c r="EM280" s="52">
        <f t="shared" ca="1" si="644"/>
        <v>0.84047715064746531</v>
      </c>
      <c r="EN280" s="52">
        <f t="shared" ca="1" si="645"/>
        <v>0.85484544596401968</v>
      </c>
      <c r="EO280" s="52">
        <f t="shared" ca="1" si="646"/>
        <v>0.88122304394548268</v>
      </c>
      <c r="EP280" s="52">
        <f t="shared" ca="1" si="647"/>
        <v>0.91457578532375206</v>
      </c>
      <c r="EQ280" s="52">
        <f t="shared" ca="1" si="648"/>
        <v>0.95802231877328703</v>
      </c>
      <c r="ER280" s="52">
        <f t="shared" ca="1" si="649"/>
        <v>0.99051531668594706</v>
      </c>
      <c r="ES280" s="52">
        <f t="shared" ca="1" si="650"/>
        <v>0.93188380755656852</v>
      </c>
      <c r="ET280" s="52">
        <f t="shared" ca="1" si="651"/>
        <v>0.87370614898203303</v>
      </c>
      <c r="EU280" s="52">
        <f t="shared" ca="1" si="652"/>
        <v>0.82411345759098753</v>
      </c>
      <c r="EV280" s="52">
        <f t="shared" ca="1" si="653"/>
        <v>0.78940617842862626</v>
      </c>
      <c r="EW280" s="52">
        <f t="shared" ca="1" si="654"/>
        <v>0.76699659314660007</v>
      </c>
      <c r="EX280" s="52">
        <f t="shared" ca="1" si="655"/>
        <v>0.75281691522630423</v>
      </c>
      <c r="EY280" s="52">
        <f t="shared" ca="1" si="656"/>
        <v>0.74291575027802481</v>
      </c>
      <c r="EZ280" s="52">
        <f t="shared" ca="1" si="657"/>
        <v>0.73623902827553878</v>
      </c>
      <c r="FA280" s="52">
        <f t="shared" ca="1" si="658"/>
        <v>0.73213769451136734</v>
      </c>
      <c r="FB280" s="52">
        <f t="shared" ca="1" si="659"/>
        <v>0.73440866775382618</v>
      </c>
      <c r="FC280" s="52">
        <f t="shared" ca="1" si="660"/>
        <v>0.74960129468423875</v>
      </c>
      <c r="FD280" s="52">
        <f t="shared" ca="1" si="661"/>
        <v>0.77802352888862625</v>
      </c>
      <c r="FE280" s="52">
        <f t="shared" ca="1" si="662"/>
        <v>0.82394885378401539</v>
      </c>
      <c r="FF280" s="52">
        <f t="shared" ca="1" si="663"/>
        <v>0.88854833834226266</v>
      </c>
      <c r="FG280" s="52">
        <f t="shared" ca="1" si="664"/>
        <v>0.97160620083093574</v>
      </c>
      <c r="FH280" s="52">
        <f t="shared" ca="1" si="665"/>
        <v>0.93340604924333981</v>
      </c>
      <c r="FI280" s="52">
        <f t="shared" ca="1" si="666"/>
        <v>0.83204395989474345</v>
      </c>
      <c r="FK280" s="52">
        <f t="shared" ca="1" si="667"/>
        <v>0.99051531668594706</v>
      </c>
      <c r="FL280" s="59">
        <f t="shared" ca="1" si="668"/>
        <v>13</v>
      </c>
      <c r="FM280" s="59" t="str">
        <f t="shared" ca="1" si="669"/>
        <v>Slope</v>
      </c>
      <c r="FN280" s="52">
        <f t="shared" ca="1" si="670"/>
        <v>0.6</v>
      </c>
      <c r="FP280" s="52">
        <f t="shared" ca="1" si="671"/>
        <v>0.63634759370195026</v>
      </c>
      <c r="FQ280" s="52">
        <f t="shared" ca="1" si="672"/>
        <v>0.6572980224804561</v>
      </c>
      <c r="FR280" s="52">
        <f t="shared" ca="1" si="673"/>
        <v>0.64521220246439226</v>
      </c>
      <c r="FS280" s="52">
        <f t="shared" ca="1" si="674"/>
        <v>0.61802829646060609</v>
      </c>
      <c r="FT280" s="52">
        <f t="shared" ca="1" si="675"/>
        <v>0.59371717759240306</v>
      </c>
      <c r="FU280" s="52">
        <f t="shared" ca="1" si="676"/>
        <v>0.57340776946835414</v>
      </c>
      <c r="FV280" s="52">
        <f t="shared" ca="1" si="677"/>
        <v>0.55724479587123588</v>
      </c>
      <c r="FW280" s="52">
        <f t="shared" ca="1" si="678"/>
        <v>0.54479597451538342</v>
      </c>
      <c r="FX280" s="52">
        <f t="shared" ca="1" si="679"/>
        <v>0.53571460577137731</v>
      </c>
      <c r="FY280" s="52">
        <f t="shared" ca="1" si="680"/>
        <v>0.52939292643245106</v>
      </c>
      <c r="FZ280" s="52">
        <f t="shared" ca="1" si="681"/>
        <v>0.52707434798182751</v>
      </c>
      <c r="GA280" s="52">
        <f t="shared" ca="1" si="682"/>
        <v>0.52708081733013956</v>
      </c>
      <c r="GB280" s="52">
        <f t="shared" ca="1" si="683"/>
        <v>0.53045188403554011</v>
      </c>
      <c r="GC280" s="52">
        <f t="shared" ca="1" si="684"/>
        <v>0.53017177222864897</v>
      </c>
      <c r="GD280" s="52">
        <f t="shared" ca="1" si="685"/>
        <v>0.49951682474107839</v>
      </c>
      <c r="GE280" s="52">
        <f t="shared" ca="1" si="686"/>
        <v>0.46901316077178873</v>
      </c>
      <c r="GF280" s="52">
        <f t="shared" ca="1" si="687"/>
        <v>0.4413711525303291</v>
      </c>
      <c r="GG280" s="52">
        <f t="shared" ca="1" si="688"/>
        <v>0.41869094836509763</v>
      </c>
      <c r="GH280" s="52">
        <f t="shared" ca="1" si="689"/>
        <v>0.40010997549331112</v>
      </c>
      <c r="GI280" s="52">
        <f t="shared" ca="1" si="690"/>
        <v>0.38427230507543475</v>
      </c>
      <c r="GJ280" s="52">
        <f t="shared" ca="1" si="691"/>
        <v>0.36986080564823048</v>
      </c>
      <c r="GK280" s="52">
        <f t="shared" ca="1" si="692"/>
        <v>0.35652412053629068</v>
      </c>
      <c r="GL280" s="52">
        <f t="shared" ca="1" si="693"/>
        <v>0.34404589817045578</v>
      </c>
      <c r="GM280" s="52">
        <f t="shared" ca="1" si="694"/>
        <v>0.33369177814016426</v>
      </c>
      <c r="GN280" s="52">
        <f t="shared" ca="1" si="695"/>
        <v>0.32764487600585734</v>
      </c>
      <c r="GO280" s="52">
        <f t="shared" ca="1" si="696"/>
        <v>0.32600784296287538</v>
      </c>
      <c r="GP280" s="52">
        <f t="shared" ca="1" si="697"/>
        <v>0.33020517348356065</v>
      </c>
      <c r="GQ280" s="52">
        <f t="shared" ca="1" si="698"/>
        <v>0.34062722389186534</v>
      </c>
      <c r="GR280" s="52">
        <f t="shared" ca="1" si="699"/>
        <v>0.3572020669436452</v>
      </c>
      <c r="GS280" s="52">
        <f t="shared" ca="1" si="700"/>
        <v>0.3333575719700021</v>
      </c>
      <c r="GT280" s="52">
        <f t="shared" ca="1" si="701"/>
        <v>0.28845909774269224</v>
      </c>
      <c r="GV280" s="52">
        <f t="shared" ca="1" si="702"/>
        <v>0.6572980224804561</v>
      </c>
      <c r="GW280" s="59">
        <f t="shared" ca="1" si="703"/>
        <v>1</v>
      </c>
      <c r="GX280" s="52">
        <f t="shared" ca="1" si="704"/>
        <v>0.97189406744136864</v>
      </c>
      <c r="GY280" s="52" t="str">
        <f t="shared" ca="1" si="705"/>
        <v>Slope</v>
      </c>
      <c r="GZ280" s="52">
        <f t="shared" ca="1" si="706"/>
        <v>1</v>
      </c>
      <c r="HB280" s="58">
        <f t="shared" si="707"/>
        <v>7.7053838968277E-2</v>
      </c>
      <c r="HC280" s="58"/>
      <c r="HE280" s="52">
        <f t="shared" si="708"/>
        <v>0.61858349710702887</v>
      </c>
      <c r="HF280" s="52">
        <f t="shared" si="709"/>
        <v>0</v>
      </c>
      <c r="HH280" s="52">
        <f t="shared" ca="1" si="710"/>
        <v>0.97189406744136864</v>
      </c>
      <c r="HI280" s="52" t="str">
        <f t="shared" ca="1" si="711"/>
        <v>Slope</v>
      </c>
      <c r="HJ280" s="59">
        <f t="shared" ca="1" si="712"/>
        <v>2</v>
      </c>
      <c r="HK280" s="52">
        <f t="shared" ca="1" si="713"/>
        <v>1</v>
      </c>
      <c r="HL280" s="52">
        <f t="shared" si="714"/>
        <v>0</v>
      </c>
      <c r="HM280" s="52">
        <f t="shared" si="715"/>
        <v>20</v>
      </c>
      <c r="HN280" s="52">
        <f t="shared" si="716"/>
        <v>-20</v>
      </c>
      <c r="HP280" s="52">
        <f t="shared" si="719"/>
        <v>5.1677465438843039E-4</v>
      </c>
      <c r="HR280" s="52">
        <f t="shared" si="717"/>
        <v>8.5202225503395134E-5</v>
      </c>
      <c r="HS280">
        <f t="shared" si="718"/>
        <v>2.0795336360550682E-3</v>
      </c>
    </row>
    <row r="281" spans="1:227" x14ac:dyDescent="0.2">
      <c r="A281" s="45">
        <v>243</v>
      </c>
      <c r="B281" s="35">
        <f t="shared" si="563"/>
        <v>2.8009259259259109E-2</v>
      </c>
      <c r="C281" s="28">
        <v>-7.7053838968277004</v>
      </c>
      <c r="D281" s="95">
        <v>0</v>
      </c>
      <c r="E281" s="95">
        <v>999999</v>
      </c>
      <c r="F281" s="37">
        <f t="shared" si="721"/>
        <v>166666.5</v>
      </c>
      <c r="G281" s="38">
        <f t="shared" si="724"/>
        <v>0</v>
      </c>
      <c r="H281" s="102">
        <v>20</v>
      </c>
      <c r="I281" s="102">
        <v>2000</v>
      </c>
      <c r="J281" s="28">
        <v>-7.6238071918487602</v>
      </c>
      <c r="K281" s="126">
        <f t="shared" si="725"/>
        <v>-7.623807191848761E-2</v>
      </c>
      <c r="L281" s="30">
        <f t="shared" si="722"/>
        <v>-7.623807191848761E-2</v>
      </c>
      <c r="M281" s="101">
        <f t="shared" si="723"/>
        <v>-7.7053838968277004</v>
      </c>
      <c r="N281" s="103">
        <f t="shared" si="564"/>
        <v>4.078835248946984E-5</v>
      </c>
      <c r="AD281" s="52">
        <f t="shared" ca="1" si="726"/>
        <v>0.9686168799582715</v>
      </c>
      <c r="AE281" s="52">
        <f t="shared" ca="1" si="726"/>
        <v>1.0000000000000002</v>
      </c>
      <c r="AF281" s="52">
        <f t="shared" ca="1" si="726"/>
        <v>0.96313864992672893</v>
      </c>
      <c r="AG281" s="52">
        <f t="shared" ca="1" si="559"/>
        <v>0.8515409115016308</v>
      </c>
      <c r="AH281" s="52">
        <f t="shared" ca="1" si="559"/>
        <v>0.66609435200334632</v>
      </c>
      <c r="AI281" s="52">
        <f t="shared" ca="1" si="559"/>
        <v>0.42648738281286092</v>
      </c>
      <c r="AJ281" s="52">
        <f t="shared" ca="1" si="559"/>
        <v>0.16366503232977522</v>
      </c>
      <c r="AK281" s="52">
        <f t="shared" ca="1" si="560"/>
        <v>-8.6182372378038288E-2</v>
      </c>
      <c r="AL281" s="52">
        <f t="shared" ca="1" si="560"/>
        <v>-0.29677546552052092</v>
      </c>
      <c r="AM281" s="52">
        <f t="shared" ca="1" si="560"/>
        <v>-0.46123859384996502</v>
      </c>
      <c r="AN281" s="52">
        <f t="shared" ca="1" si="560"/>
        <v>-0.59881522781501972</v>
      </c>
      <c r="AO281" s="52">
        <f t="shared" ca="1" si="561"/>
        <v>-0.69803063039766622</v>
      </c>
      <c r="AP281" s="52">
        <f t="shared" ca="1" si="561"/>
        <v>-0.76631214806644354</v>
      </c>
      <c r="AQ281" s="52">
        <f t="shared" ca="1" si="561"/>
        <v>-0.8064818674972084</v>
      </c>
      <c r="AR281" s="52">
        <f t="shared" ca="1" si="561"/>
        <v>-0.82774285510900447</v>
      </c>
      <c r="AS281" s="52">
        <f t="shared" ca="1" si="562"/>
        <v>-0.83092940364775592</v>
      </c>
      <c r="AT281" s="52">
        <f t="shared" ca="1" si="562"/>
        <v>-0.80258855946902929</v>
      </c>
      <c r="AU281" s="52">
        <f t="shared" ca="1" si="562"/>
        <v>-0.72476851315787549</v>
      </c>
      <c r="AV281" s="52">
        <f t="shared" ca="1" si="562"/>
        <v>-0.59543288857815135</v>
      </c>
      <c r="AW281" s="52">
        <f t="shared" ca="1" si="556"/>
        <v>-0.42953633176910927</v>
      </c>
      <c r="AX281" s="52">
        <f t="shared" ca="1" si="556"/>
        <v>-0.23266103200825844</v>
      </c>
      <c r="AY281" s="52">
        <f t="shared" ca="1" si="556"/>
        <v>-1.9914876953210016E-2</v>
      </c>
      <c r="AZ281" s="52">
        <f t="shared" ca="1" si="556"/>
        <v>0.1910205485606559</v>
      </c>
      <c r="BA281" s="52">
        <f t="shared" ca="1" si="557"/>
        <v>0.39487673635758819</v>
      </c>
      <c r="BB281" s="52">
        <f t="shared" ca="1" si="557"/>
        <v>0.58216445742642886</v>
      </c>
      <c r="BC281" s="52">
        <f t="shared" ca="1" si="557"/>
        <v>0.737230387697003</v>
      </c>
      <c r="BD281" s="52">
        <f t="shared" ca="1" si="557"/>
        <v>0.84949378195386882</v>
      </c>
      <c r="BE281" s="52">
        <f t="shared" ca="1" si="558"/>
        <v>0.91460039712795482</v>
      </c>
      <c r="BF281" s="52">
        <f t="shared" ca="1" si="558"/>
        <v>0.93896926394536895</v>
      </c>
      <c r="BG281" s="52">
        <f t="shared" ca="1" si="558"/>
        <v>0.92437506090607036</v>
      </c>
      <c r="BH281" s="52">
        <f t="shared" ca="1" si="558"/>
        <v>0.87001610318561717</v>
      </c>
      <c r="BJ281" s="52">
        <f t="shared" si="566"/>
        <v>-3.8119035959243803E-3</v>
      </c>
      <c r="BK281" s="52">
        <f t="shared" si="567"/>
        <v>-3.1015999277212407E-4</v>
      </c>
      <c r="BL281" s="52">
        <f t="shared" si="568"/>
        <v>-1.5507999638606222E-5</v>
      </c>
      <c r="BM281" s="52">
        <f t="shared" si="569"/>
        <v>-1.5507999638606222E-5</v>
      </c>
      <c r="BN281" s="52">
        <f t="shared" si="570"/>
        <v>0</v>
      </c>
      <c r="BO281" s="52">
        <f t="shared" si="571"/>
        <v>0</v>
      </c>
      <c r="BP281" s="52">
        <f t="shared" si="572"/>
        <v>2.0159973687004116E-3</v>
      </c>
      <c r="BQ281" s="52">
        <f t="shared" si="573"/>
        <v>0.05</v>
      </c>
      <c r="BS281" s="52">
        <f t="shared" ca="1" si="574"/>
        <v>2.8119992554908851E-2</v>
      </c>
      <c r="BT281" s="52">
        <f t="shared" ca="1" si="575"/>
        <v>-3.1015999277212422E-2</v>
      </c>
      <c r="BU281" s="52">
        <f t="shared" ca="1" si="576"/>
        <v>-7.9234383955237367E-2</v>
      </c>
      <c r="BV281" s="52">
        <f t="shared" ca="1" si="577"/>
        <v>-0.11883440722651306</v>
      </c>
      <c r="BW281" s="52">
        <f t="shared" ca="1" si="578"/>
        <v>-0.14642929826532644</v>
      </c>
      <c r="BX281" s="52">
        <f t="shared" ca="1" si="579"/>
        <v>-0.16158488572334814</v>
      </c>
      <c r="BY281" s="52">
        <f t="shared" ca="1" si="580"/>
        <v>-0.16559801645757213</v>
      </c>
      <c r="BZ281" s="52">
        <f t="shared" ca="1" si="581"/>
        <v>-0.15950878935625723</v>
      </c>
      <c r="CA281" s="52">
        <f t="shared" ca="1" si="582"/>
        <v>-0.14514049403970283</v>
      </c>
      <c r="CB281" s="52">
        <f t="shared" ca="1" si="583"/>
        <v>-0.11876289605823984</v>
      </c>
      <c r="CC281" s="52">
        <f t="shared" ca="1" si="584"/>
        <v>-8.5410154679970471E-2</v>
      </c>
      <c r="CD281" s="52">
        <f t="shared" ca="1" si="585"/>
        <v>-4.1963621230435469E-2</v>
      </c>
      <c r="CE281" s="52">
        <f t="shared" ca="1" si="586"/>
        <v>9.498743310330399E-3</v>
      </c>
      <c r="CF281" s="52">
        <f t="shared" ca="1" si="587"/>
        <v>6.8130252439708966E-2</v>
      </c>
      <c r="CG281" s="52">
        <f t="shared" ca="1" si="588"/>
        <v>0.12630791101424443</v>
      </c>
      <c r="CH281" s="52">
        <f t="shared" ca="1" si="589"/>
        <v>0.17590060240528996</v>
      </c>
      <c r="CI281" s="52">
        <f t="shared" ca="1" si="590"/>
        <v>0.21060788156765123</v>
      </c>
      <c r="CJ281" s="52">
        <f t="shared" ca="1" si="591"/>
        <v>0.23301746684967745</v>
      </c>
      <c r="CK281" s="52">
        <f t="shared" ca="1" si="592"/>
        <v>0.24719714476997329</v>
      </c>
      <c r="CL281" s="52">
        <f t="shared" ca="1" si="593"/>
        <v>0.25709830971825265</v>
      </c>
      <c r="CM281" s="52">
        <f t="shared" ca="1" si="594"/>
        <v>0.26377503172073868</v>
      </c>
      <c r="CN281" s="52">
        <f t="shared" ca="1" si="595"/>
        <v>0.26787636548491012</v>
      </c>
      <c r="CO281" s="52">
        <f t="shared" ca="1" si="596"/>
        <v>0.26560539224245133</v>
      </c>
      <c r="CP281" s="52">
        <f t="shared" ca="1" si="597"/>
        <v>0.25041276531203865</v>
      </c>
      <c r="CQ281" s="52">
        <f t="shared" ca="1" si="598"/>
        <v>0.22199053110765118</v>
      </c>
      <c r="CR281" s="52">
        <f t="shared" ca="1" si="599"/>
        <v>0.17606520621226207</v>
      </c>
      <c r="CS281" s="52">
        <f t="shared" ca="1" si="600"/>
        <v>0.11146572165401482</v>
      </c>
      <c r="CT281" s="52">
        <f t="shared" ca="1" si="601"/>
        <v>2.8407859165341685E-2</v>
      </c>
      <c r="CU281" s="52">
        <f t="shared" ca="1" si="602"/>
        <v>-6.6579890760382718E-2</v>
      </c>
      <c r="CV281" s="52">
        <f t="shared" ca="1" si="603"/>
        <v>-0.16794198010897912</v>
      </c>
      <c r="CW281" s="52">
        <f t="shared" ca="1" si="604"/>
        <v>-0.26738448144357274</v>
      </c>
      <c r="CY281" s="51" t="str">
        <f t="shared" ca="1" si="605"/>
        <v>Slope</v>
      </c>
      <c r="CZ281" s="51" t="str">
        <f t="shared" ca="1" si="606"/>
        <v>Slope</v>
      </c>
      <c r="DA281" s="51" t="str">
        <f t="shared" ca="1" si="607"/>
        <v>Slope</v>
      </c>
      <c r="DB281" s="51" t="str">
        <f t="shared" ca="1" si="608"/>
        <v>Slope</v>
      </c>
      <c r="DC281" s="51" t="str">
        <f t="shared" ca="1" si="609"/>
        <v>Slope</v>
      </c>
      <c r="DD281" s="51" t="str">
        <f t="shared" ca="1" si="610"/>
        <v>Slope</v>
      </c>
      <c r="DE281" s="51" t="str">
        <f t="shared" ca="1" si="611"/>
        <v>Slope</v>
      </c>
      <c r="DF281" s="51" t="str">
        <f t="shared" ca="1" si="612"/>
        <v>Slope</v>
      </c>
      <c r="DG281" s="51" t="str">
        <f t="shared" ca="1" si="613"/>
        <v>Slope</v>
      </c>
      <c r="DH281" s="51" t="str">
        <f t="shared" ca="1" si="614"/>
        <v>Slope</v>
      </c>
      <c r="DI281" s="51" t="str">
        <f t="shared" ca="1" si="615"/>
        <v>Slope</v>
      </c>
      <c r="DJ281" s="51" t="str">
        <f t="shared" ca="1" si="616"/>
        <v>Slope</v>
      </c>
      <c r="DK281" s="51" t="str">
        <f t="shared" ca="1" si="617"/>
        <v>Slope</v>
      </c>
      <c r="DL281" s="51" t="str">
        <f t="shared" ca="1" si="618"/>
        <v>Slope</v>
      </c>
      <c r="DM281" s="51" t="str">
        <f t="shared" ca="1" si="619"/>
        <v>Slope</v>
      </c>
      <c r="DN281" s="51" t="str">
        <f t="shared" ca="1" si="620"/>
        <v>Slope</v>
      </c>
      <c r="DO281" s="51" t="str">
        <f t="shared" ca="1" si="621"/>
        <v>Slope</v>
      </c>
      <c r="DP281" s="51" t="str">
        <f t="shared" ca="1" si="622"/>
        <v>Slope</v>
      </c>
      <c r="DQ281" s="51" t="str">
        <f t="shared" ca="1" si="623"/>
        <v>Slope</v>
      </c>
      <c r="DR281" s="51" t="str">
        <f t="shared" ca="1" si="624"/>
        <v>Slope</v>
      </c>
      <c r="DS281" s="51" t="str">
        <f t="shared" ca="1" si="625"/>
        <v>Slope</v>
      </c>
      <c r="DT281" s="51" t="str">
        <f t="shared" ca="1" si="626"/>
        <v>Slope</v>
      </c>
      <c r="DU281" s="51" t="str">
        <f t="shared" ca="1" si="627"/>
        <v>Slope</v>
      </c>
      <c r="DV281" s="51" t="str">
        <f t="shared" ca="1" si="628"/>
        <v>Slope</v>
      </c>
      <c r="DW281" s="51" t="str">
        <f t="shared" ca="1" si="629"/>
        <v>Slope</v>
      </c>
      <c r="DX281" s="51" t="str">
        <f t="shared" ca="1" si="630"/>
        <v>Slope</v>
      </c>
      <c r="DY281" s="51" t="str">
        <f t="shared" ca="1" si="631"/>
        <v>Slope</v>
      </c>
      <c r="DZ281" s="51" t="str">
        <f t="shared" ca="1" si="632"/>
        <v>Slope</v>
      </c>
      <c r="EA281" s="51" t="str">
        <f t="shared" ca="1" si="633"/>
        <v>Slope</v>
      </c>
      <c r="EB281" s="51" t="str">
        <f t="shared" ca="1" si="634"/>
        <v>Slope</v>
      </c>
      <c r="EC281" s="51" t="str">
        <f t="shared" ca="1" si="635"/>
        <v>Slope</v>
      </c>
      <c r="EE281" s="52">
        <f t="shared" ca="1" si="636"/>
        <v>0.9718644994454525</v>
      </c>
      <c r="EF281" s="52">
        <f t="shared" ca="1" si="637"/>
        <v>0.96899950872242613</v>
      </c>
      <c r="EG281" s="52">
        <f t="shared" ca="1" si="638"/>
        <v>0.92078112404440127</v>
      </c>
      <c r="EH281" s="52">
        <f t="shared" ca="1" si="639"/>
        <v>0.8811811007731255</v>
      </c>
      <c r="EI281" s="52">
        <f t="shared" ca="1" si="640"/>
        <v>0.85358620973431221</v>
      </c>
      <c r="EJ281" s="52">
        <f t="shared" ca="1" si="641"/>
        <v>0.8384306222762905</v>
      </c>
      <c r="EK281" s="52">
        <f t="shared" ca="1" si="642"/>
        <v>0.83441749154206646</v>
      </c>
      <c r="EL281" s="52">
        <f t="shared" ca="1" si="643"/>
        <v>0.84050671864338145</v>
      </c>
      <c r="EM281" s="52">
        <f t="shared" ca="1" si="644"/>
        <v>0.85487501395993581</v>
      </c>
      <c r="EN281" s="52">
        <f t="shared" ca="1" si="645"/>
        <v>0.88125261194139881</v>
      </c>
      <c r="EO281" s="52">
        <f t="shared" ca="1" si="646"/>
        <v>0.91460535331966808</v>
      </c>
      <c r="EP281" s="52">
        <f t="shared" ca="1" si="647"/>
        <v>0.95805188676920316</v>
      </c>
      <c r="EQ281" s="52">
        <f t="shared" ca="1" si="648"/>
        <v>0.99048574869003103</v>
      </c>
      <c r="ER281" s="52">
        <f t="shared" ca="1" si="649"/>
        <v>0.93185423956065239</v>
      </c>
      <c r="ES281" s="52">
        <f t="shared" ca="1" si="650"/>
        <v>0.87367658098611689</v>
      </c>
      <c r="ET281" s="52">
        <f t="shared" ca="1" si="651"/>
        <v>0.82408388959507139</v>
      </c>
      <c r="EU281" s="52">
        <f t="shared" ca="1" si="652"/>
        <v>0.78937661043271012</v>
      </c>
      <c r="EV281" s="52">
        <f t="shared" ca="1" si="653"/>
        <v>0.76696702515068393</v>
      </c>
      <c r="EW281" s="52">
        <f t="shared" ca="1" si="654"/>
        <v>0.75278734723038809</v>
      </c>
      <c r="EX281" s="52">
        <f t="shared" ca="1" si="655"/>
        <v>0.74288618228210868</v>
      </c>
      <c r="EY281" s="52">
        <f t="shared" ca="1" si="656"/>
        <v>0.73620946027962275</v>
      </c>
      <c r="EZ281" s="52">
        <f t="shared" ca="1" si="657"/>
        <v>0.73210812651545121</v>
      </c>
      <c r="FA281" s="52">
        <f t="shared" ca="1" si="658"/>
        <v>0.73437909975791005</v>
      </c>
      <c r="FB281" s="52">
        <f t="shared" ca="1" si="659"/>
        <v>0.74957172668832273</v>
      </c>
      <c r="FC281" s="52">
        <f t="shared" ca="1" si="660"/>
        <v>0.77799396089271022</v>
      </c>
      <c r="FD281" s="52">
        <f t="shared" ca="1" si="661"/>
        <v>0.82391928578809925</v>
      </c>
      <c r="FE281" s="52">
        <f t="shared" ca="1" si="662"/>
        <v>0.88851877034634663</v>
      </c>
      <c r="FF281" s="52">
        <f t="shared" ca="1" si="663"/>
        <v>0.97157663283501972</v>
      </c>
      <c r="FG281" s="52">
        <f t="shared" ca="1" si="664"/>
        <v>0.93343561723925594</v>
      </c>
      <c r="FH281" s="52">
        <f t="shared" ca="1" si="665"/>
        <v>0.83207352789065947</v>
      </c>
      <c r="FI281" s="52">
        <f t="shared" ca="1" si="666"/>
        <v>0.73263102655606582</v>
      </c>
      <c r="FK281" s="52">
        <f t="shared" ca="1" si="667"/>
        <v>0.99048574869003103</v>
      </c>
      <c r="FL281" s="59">
        <f t="shared" ca="1" si="668"/>
        <v>12</v>
      </c>
      <c r="FM281" s="59" t="str">
        <f t="shared" ca="1" si="669"/>
        <v>Slope</v>
      </c>
      <c r="FN281" s="52">
        <f t="shared" ca="1" si="670"/>
        <v>0.6333333333333333</v>
      </c>
      <c r="FP281" s="52">
        <f t="shared" ca="1" si="671"/>
        <v>0.65728816648181754</v>
      </c>
      <c r="FQ281" s="52">
        <f t="shared" ca="1" si="672"/>
        <v>0.65633316957414201</v>
      </c>
      <c r="FR281" s="52">
        <f t="shared" ca="1" si="673"/>
        <v>0.62914926357035594</v>
      </c>
      <c r="FS281" s="52">
        <f t="shared" ca="1" si="674"/>
        <v>0.60483814470215291</v>
      </c>
      <c r="FT281" s="52">
        <f t="shared" ca="1" si="675"/>
        <v>0.584528736578104</v>
      </c>
      <c r="FU281" s="52">
        <f t="shared" ca="1" si="676"/>
        <v>0.56836576298098573</v>
      </c>
      <c r="FV281" s="52">
        <f t="shared" ca="1" si="677"/>
        <v>0.55591694162513328</v>
      </c>
      <c r="FW281" s="52">
        <f t="shared" ca="1" si="678"/>
        <v>0.54683557288112716</v>
      </c>
      <c r="FX281" s="52">
        <f t="shared" ca="1" si="679"/>
        <v>0.54051389354220081</v>
      </c>
      <c r="FY281" s="52">
        <f t="shared" ca="1" si="680"/>
        <v>0.53819531509157736</v>
      </c>
      <c r="FZ281" s="52">
        <f t="shared" ca="1" si="681"/>
        <v>0.53820178443988931</v>
      </c>
      <c r="GA281" s="52">
        <f t="shared" ca="1" si="682"/>
        <v>0.54157285114528997</v>
      </c>
      <c r="GB281" s="52">
        <f t="shared" ca="1" si="683"/>
        <v>0.54127302734112148</v>
      </c>
      <c r="GC281" s="52">
        <f t="shared" ca="1" si="684"/>
        <v>0.51061807985355079</v>
      </c>
      <c r="GD281" s="52">
        <f t="shared" ca="1" si="685"/>
        <v>0.48011441588426118</v>
      </c>
      <c r="GE281" s="52">
        <f t="shared" ca="1" si="686"/>
        <v>0.45247240764280156</v>
      </c>
      <c r="GF281" s="52">
        <f t="shared" ca="1" si="687"/>
        <v>0.42979220347756997</v>
      </c>
      <c r="GG281" s="52">
        <f t="shared" ca="1" si="688"/>
        <v>0.41121123060578352</v>
      </c>
      <c r="GH281" s="52">
        <f t="shared" ca="1" si="689"/>
        <v>0.39537356018790709</v>
      </c>
      <c r="GI281" s="52">
        <f t="shared" ca="1" si="690"/>
        <v>0.38096206076070288</v>
      </c>
      <c r="GJ281" s="52">
        <f t="shared" ca="1" si="691"/>
        <v>0.36762537564876313</v>
      </c>
      <c r="GK281" s="52">
        <f t="shared" ca="1" si="692"/>
        <v>0.35514715328292817</v>
      </c>
      <c r="GL281" s="52">
        <f t="shared" ca="1" si="693"/>
        <v>0.34479303325263666</v>
      </c>
      <c r="GM281" s="52">
        <f t="shared" ca="1" si="694"/>
        <v>0.3387461311183298</v>
      </c>
      <c r="GN281" s="52">
        <f t="shared" ca="1" si="695"/>
        <v>0.33710909807534783</v>
      </c>
      <c r="GO281" s="52">
        <f t="shared" ca="1" si="696"/>
        <v>0.34130642859603305</v>
      </c>
      <c r="GP281" s="52">
        <f t="shared" ca="1" si="697"/>
        <v>0.35172847900433774</v>
      </c>
      <c r="GQ281" s="52">
        <f t="shared" ca="1" si="698"/>
        <v>0.36830332205611765</v>
      </c>
      <c r="GR281" s="52">
        <f t="shared" ca="1" si="699"/>
        <v>0.34447853907975196</v>
      </c>
      <c r="GS281" s="52">
        <f t="shared" ca="1" si="700"/>
        <v>0.29958006485244199</v>
      </c>
      <c r="GT281" s="52">
        <f t="shared" ca="1" si="701"/>
        <v>0.25532145329646638</v>
      </c>
      <c r="GV281" s="52">
        <f t="shared" ca="1" si="702"/>
        <v>0.65728816648181754</v>
      </c>
      <c r="GW281" s="59">
        <f t="shared" ca="1" si="703"/>
        <v>0</v>
      </c>
      <c r="GX281" s="52">
        <f t="shared" ca="1" si="704"/>
        <v>0.9718644994454525</v>
      </c>
      <c r="GY281" s="52" t="str">
        <f t="shared" ca="1" si="705"/>
        <v>Slope</v>
      </c>
      <c r="GZ281" s="52">
        <f t="shared" ca="1" si="706"/>
        <v>1</v>
      </c>
      <c r="HB281" s="58">
        <f t="shared" si="707"/>
        <v>7.623807191848761E-2</v>
      </c>
      <c r="HC281" s="58"/>
      <c r="HE281" s="52">
        <f t="shared" si="708"/>
        <v>0.62262154400348635</v>
      </c>
      <c r="HF281" s="52">
        <f t="shared" si="709"/>
        <v>0</v>
      </c>
      <c r="HH281" s="52">
        <f t="shared" ca="1" si="710"/>
        <v>0.9718644994454525</v>
      </c>
      <c r="HI281" s="52" t="str">
        <f t="shared" ca="1" si="711"/>
        <v>Slope</v>
      </c>
      <c r="HJ281" s="59">
        <f t="shared" ca="1" si="712"/>
        <v>2</v>
      </c>
      <c r="HK281" s="52">
        <f t="shared" ca="1" si="713"/>
        <v>1</v>
      </c>
      <c r="HL281" s="52">
        <f t="shared" si="714"/>
        <v>0</v>
      </c>
      <c r="HM281" s="52">
        <f t="shared" si="715"/>
        <v>20</v>
      </c>
      <c r="HN281" s="52">
        <f t="shared" si="716"/>
        <v>-20</v>
      </c>
      <c r="HP281" s="52">
        <f t="shared" si="719"/>
        <v>4.078835248946984E-5</v>
      </c>
      <c r="HR281" s="52">
        <f t="shared" si="717"/>
        <v>9.2360724824510257E-5</v>
      </c>
      <c r="HS281">
        <f t="shared" si="718"/>
        <v>2.0159973687004116E-3</v>
      </c>
    </row>
    <row r="282" spans="1:227" x14ac:dyDescent="0.2">
      <c r="A282" s="45">
        <v>244</v>
      </c>
      <c r="B282" s="35">
        <f t="shared" si="563"/>
        <v>2.8124999999999848E-2</v>
      </c>
      <c r="C282" s="28">
        <v>-7.6238071918487602</v>
      </c>
      <c r="D282" s="95">
        <v>0</v>
      </c>
      <c r="E282" s="95">
        <v>999999</v>
      </c>
      <c r="F282" s="37">
        <f t="shared" si="721"/>
        <v>166666.5</v>
      </c>
      <c r="G282" s="38">
        <f t="shared" si="724"/>
        <v>0</v>
      </c>
      <c r="H282" s="102">
        <v>20</v>
      </c>
      <c r="I282" s="102">
        <v>2000</v>
      </c>
      <c r="J282" s="28">
        <v>-7.4972778558731097</v>
      </c>
      <c r="K282" s="126">
        <f t="shared" si="725"/>
        <v>-7.4972778558731093E-2</v>
      </c>
      <c r="L282" s="30">
        <f t="shared" si="722"/>
        <v>-7.4972778558731093E-2</v>
      </c>
      <c r="M282" s="101">
        <f t="shared" si="723"/>
        <v>-7.6238071918487602</v>
      </c>
      <c r="N282" s="103">
        <f t="shared" si="564"/>
        <v>6.3264667987825585E-5</v>
      </c>
      <c r="AD282" s="52">
        <f t="shared" ca="1" si="726"/>
        <v>0.96313864992672882</v>
      </c>
      <c r="AE282" s="52">
        <f t="shared" ca="1" si="726"/>
        <v>1.0000000000000002</v>
      </c>
      <c r="AF282" s="52">
        <f t="shared" ca="1" si="726"/>
        <v>0.95737989811532698</v>
      </c>
      <c r="AG282" s="52">
        <f t="shared" ca="1" si="559"/>
        <v>0.830491183311862</v>
      </c>
      <c r="AH282" s="52">
        <f t="shared" ca="1" si="559"/>
        <v>0.62958715885253225</v>
      </c>
      <c r="AI282" s="52">
        <f t="shared" ca="1" si="559"/>
        <v>0.38195320427953755</v>
      </c>
      <c r="AJ282" s="52">
        <f t="shared" ca="1" si="559"/>
        <v>0.12408359954614843</v>
      </c>
      <c r="AK282" s="52">
        <f t="shared" ca="1" si="560"/>
        <v>-0.11048522555236458</v>
      </c>
      <c r="AL282" s="52">
        <f t="shared" ca="1" si="560"/>
        <v>-0.3043382180109549</v>
      </c>
      <c r="AM282" s="52">
        <f t="shared" ca="1" si="560"/>
        <v>-0.47213875671579786</v>
      </c>
      <c r="AN282" s="52">
        <f t="shared" ca="1" si="560"/>
        <v>-0.59747251799393775</v>
      </c>
      <c r="AO282" s="52">
        <f t="shared" ca="1" si="561"/>
        <v>-0.68965092524478178</v>
      </c>
      <c r="AP282" s="52">
        <f t="shared" ca="1" si="561"/>
        <v>-0.751658410735774</v>
      </c>
      <c r="AQ282" s="52">
        <f t="shared" ca="1" si="561"/>
        <v>-0.7962839445021429</v>
      </c>
      <c r="AR282" s="52">
        <f t="shared" ca="1" si="561"/>
        <v>-0.83014052172093966</v>
      </c>
      <c r="AS282" s="52">
        <f t="shared" ca="1" si="562"/>
        <v>-0.84365203073609474</v>
      </c>
      <c r="AT282" s="52">
        <f t="shared" ca="1" si="562"/>
        <v>-0.81404959829171264</v>
      </c>
      <c r="AU282" s="52">
        <f t="shared" ca="1" si="562"/>
        <v>-0.73131655092543557</v>
      </c>
      <c r="AV282" s="52">
        <f t="shared" ca="1" si="562"/>
        <v>-0.60045857978063788</v>
      </c>
      <c r="AW282" s="52">
        <f t="shared" ca="1" si="556"/>
        <v>-0.4248410936920593</v>
      </c>
      <c r="AX282" s="52">
        <f t="shared" ca="1" si="556"/>
        <v>-0.21841892708161426</v>
      </c>
      <c r="AY282" s="52">
        <f t="shared" ca="1" si="556"/>
        <v>-2.6017457329783242E-3</v>
      </c>
      <c r="AZ282" s="52">
        <f t="shared" ca="1" si="556"/>
        <v>0.21092879412453719</v>
      </c>
      <c r="BA282" s="52">
        <f t="shared" ca="1" si="557"/>
        <v>0.41256574469813501</v>
      </c>
      <c r="BB282" s="52">
        <f t="shared" ca="1" si="557"/>
        <v>0.58749417663572667</v>
      </c>
      <c r="BC282" s="52">
        <f t="shared" ca="1" si="557"/>
        <v>0.72560578134798959</v>
      </c>
      <c r="BD282" s="52">
        <f t="shared" ca="1" si="557"/>
        <v>0.82103371915621681</v>
      </c>
      <c r="BE282" s="52">
        <f t="shared" ca="1" si="558"/>
        <v>0.88038166228325387</v>
      </c>
      <c r="BF282" s="52">
        <f t="shared" ca="1" si="558"/>
        <v>0.90474874714821396</v>
      </c>
      <c r="BG282" s="52">
        <f t="shared" ca="1" si="558"/>
        <v>0.89188684353600323</v>
      </c>
      <c r="BH282" s="52">
        <f t="shared" ca="1" si="558"/>
        <v>0.84271446097396852</v>
      </c>
      <c r="BJ282" s="52">
        <f t="shared" si="566"/>
        <v>-3.7486389279365547E-3</v>
      </c>
      <c r="BK282" s="52">
        <f t="shared" si="567"/>
        <v>-7.9234383955237438E-4</v>
      </c>
      <c r="BL282" s="52">
        <f t="shared" si="568"/>
        <v>-3.9617191977618715E-5</v>
      </c>
      <c r="BM282" s="52">
        <f t="shared" si="569"/>
        <v>-3.9617191977618715E-5</v>
      </c>
      <c r="BN282" s="52">
        <f t="shared" si="570"/>
        <v>0</v>
      </c>
      <c r="BO282" s="52">
        <f t="shared" si="571"/>
        <v>0</v>
      </c>
      <c r="BP282" s="52">
        <f t="shared" si="572"/>
        <v>1.932023996048936E-3</v>
      </c>
      <c r="BQ282" s="52">
        <f t="shared" si="573"/>
        <v>0.05</v>
      </c>
      <c r="BS282" s="52">
        <f t="shared" ca="1" si="574"/>
        <v>-3.1015999277212422E-2</v>
      </c>
      <c r="BT282" s="52">
        <f t="shared" ca="1" si="575"/>
        <v>-7.9234383955237367E-2</v>
      </c>
      <c r="BU282" s="52">
        <f t="shared" ca="1" si="576"/>
        <v>-0.11883440722651306</v>
      </c>
      <c r="BV282" s="52">
        <f t="shared" ca="1" si="577"/>
        <v>-0.14642929826532644</v>
      </c>
      <c r="BW282" s="52">
        <f t="shared" ca="1" si="578"/>
        <v>-0.16158488572334814</v>
      </c>
      <c r="BX282" s="52">
        <f t="shared" ca="1" si="579"/>
        <v>-0.16559801645757213</v>
      </c>
      <c r="BY282" s="52">
        <f t="shared" ca="1" si="580"/>
        <v>-0.15950878935625723</v>
      </c>
      <c r="BZ282" s="52">
        <f t="shared" ca="1" si="581"/>
        <v>-0.14514049403970283</v>
      </c>
      <c r="CA282" s="52">
        <f t="shared" ca="1" si="582"/>
        <v>-0.11876289605823984</v>
      </c>
      <c r="CB282" s="52">
        <f t="shared" ca="1" si="583"/>
        <v>-8.5410154679970471E-2</v>
      </c>
      <c r="CC282" s="52">
        <f t="shared" ca="1" si="584"/>
        <v>-4.1963621230435469E-2</v>
      </c>
      <c r="CD282" s="52">
        <f t="shared" ca="1" si="585"/>
        <v>9.498743310330399E-3</v>
      </c>
      <c r="CE282" s="52">
        <f t="shared" ca="1" si="586"/>
        <v>6.8130252439708966E-2</v>
      </c>
      <c r="CF282" s="52">
        <f t="shared" ca="1" si="587"/>
        <v>0.12630791101424443</v>
      </c>
      <c r="CG282" s="52">
        <f t="shared" ca="1" si="588"/>
        <v>0.17590060240528996</v>
      </c>
      <c r="CH282" s="52">
        <f t="shared" ca="1" si="589"/>
        <v>0.21060788156765123</v>
      </c>
      <c r="CI282" s="52">
        <f t="shared" ca="1" si="590"/>
        <v>0.23301746684967745</v>
      </c>
      <c r="CJ282" s="52">
        <f t="shared" ca="1" si="591"/>
        <v>0.24719714476997329</v>
      </c>
      <c r="CK282" s="52">
        <f t="shared" ca="1" si="592"/>
        <v>0.25709830971825265</v>
      </c>
      <c r="CL282" s="52">
        <f t="shared" ca="1" si="593"/>
        <v>0.26377503172073868</v>
      </c>
      <c r="CM282" s="52">
        <f t="shared" ca="1" si="594"/>
        <v>0.26787636548491012</v>
      </c>
      <c r="CN282" s="52">
        <f t="shared" ca="1" si="595"/>
        <v>0.26560539224245133</v>
      </c>
      <c r="CO282" s="52">
        <f t="shared" ca="1" si="596"/>
        <v>0.25041276531203865</v>
      </c>
      <c r="CP282" s="52">
        <f t="shared" ca="1" si="597"/>
        <v>0.22199053110765118</v>
      </c>
      <c r="CQ282" s="52">
        <f t="shared" ca="1" si="598"/>
        <v>0.17606520621226207</v>
      </c>
      <c r="CR282" s="52">
        <f t="shared" ca="1" si="599"/>
        <v>0.11146572165401482</v>
      </c>
      <c r="CS282" s="52">
        <f t="shared" ca="1" si="600"/>
        <v>2.8407859165341685E-2</v>
      </c>
      <c r="CT282" s="52">
        <f t="shared" ca="1" si="601"/>
        <v>-6.6579890760382718E-2</v>
      </c>
      <c r="CU282" s="52">
        <f t="shared" ca="1" si="602"/>
        <v>-0.16794198010897912</v>
      </c>
      <c r="CV282" s="52">
        <f t="shared" ca="1" si="603"/>
        <v>-0.26738448144357274</v>
      </c>
      <c r="CW282" s="52">
        <f t="shared" ca="1" si="604"/>
        <v>-0.35854620297229078</v>
      </c>
      <c r="CY282" s="51" t="str">
        <f t="shared" ca="1" si="605"/>
        <v>Slope</v>
      </c>
      <c r="CZ282" s="51" t="str">
        <f t="shared" ca="1" si="606"/>
        <v>Slope</v>
      </c>
      <c r="DA282" s="51" t="str">
        <f t="shared" ca="1" si="607"/>
        <v>Slope</v>
      </c>
      <c r="DB282" s="51" t="str">
        <f t="shared" ca="1" si="608"/>
        <v>Slope</v>
      </c>
      <c r="DC282" s="51" t="str">
        <f t="shared" ca="1" si="609"/>
        <v>Slope</v>
      </c>
      <c r="DD282" s="51" t="str">
        <f t="shared" ca="1" si="610"/>
        <v>Slope</v>
      </c>
      <c r="DE282" s="51" t="str">
        <f t="shared" ca="1" si="611"/>
        <v>Slope</v>
      </c>
      <c r="DF282" s="51" t="str">
        <f t="shared" ca="1" si="612"/>
        <v>Slope</v>
      </c>
      <c r="DG282" s="51" t="str">
        <f t="shared" ca="1" si="613"/>
        <v>Slope</v>
      </c>
      <c r="DH282" s="51" t="str">
        <f t="shared" ca="1" si="614"/>
        <v>Slope</v>
      </c>
      <c r="DI282" s="51" t="str">
        <f t="shared" ca="1" si="615"/>
        <v>Slope</v>
      </c>
      <c r="DJ282" s="51" t="str">
        <f t="shared" ca="1" si="616"/>
        <v>Slope</v>
      </c>
      <c r="DK282" s="51" t="str">
        <f t="shared" ca="1" si="617"/>
        <v>Slope</v>
      </c>
      <c r="DL282" s="51" t="str">
        <f t="shared" ca="1" si="618"/>
        <v>Slope</v>
      </c>
      <c r="DM282" s="51" t="str">
        <f t="shared" ca="1" si="619"/>
        <v>Slope</v>
      </c>
      <c r="DN282" s="51" t="str">
        <f t="shared" ca="1" si="620"/>
        <v>Slope</v>
      </c>
      <c r="DO282" s="51" t="str">
        <f t="shared" ca="1" si="621"/>
        <v>Slope</v>
      </c>
      <c r="DP282" s="51" t="str">
        <f t="shared" ca="1" si="622"/>
        <v>Slope</v>
      </c>
      <c r="DQ282" s="51" t="str">
        <f t="shared" ca="1" si="623"/>
        <v>Slope</v>
      </c>
      <c r="DR282" s="51" t="str">
        <f t="shared" ca="1" si="624"/>
        <v>Slope</v>
      </c>
      <c r="DS282" s="51" t="str">
        <f t="shared" ca="1" si="625"/>
        <v>Slope</v>
      </c>
      <c r="DT282" s="51" t="str">
        <f t="shared" ca="1" si="626"/>
        <v>Slope</v>
      </c>
      <c r="DU282" s="51" t="str">
        <f t="shared" ca="1" si="627"/>
        <v>Slope</v>
      </c>
      <c r="DV282" s="51" t="str">
        <f t="shared" ca="1" si="628"/>
        <v>Slope</v>
      </c>
      <c r="DW282" s="51" t="str">
        <f t="shared" ca="1" si="629"/>
        <v>Slope</v>
      </c>
      <c r="DX282" s="51" t="str">
        <f t="shared" ca="1" si="630"/>
        <v>Slope</v>
      </c>
      <c r="DY282" s="51" t="str">
        <f t="shared" ca="1" si="631"/>
        <v>Slope</v>
      </c>
      <c r="DZ282" s="51" t="str">
        <f t="shared" ca="1" si="632"/>
        <v>Slope</v>
      </c>
      <c r="EA282" s="51" t="str">
        <f t="shared" ca="1" si="633"/>
        <v>Slope</v>
      </c>
      <c r="EB282" s="51" t="str">
        <f t="shared" ca="1" si="634"/>
        <v>Slope</v>
      </c>
      <c r="EC282" s="51" t="str">
        <f t="shared" ca="1" si="635"/>
        <v>Slope</v>
      </c>
      <c r="EE282" s="52">
        <f t="shared" ca="1" si="636"/>
        <v>0.96902361791476521</v>
      </c>
      <c r="EF282" s="52">
        <f t="shared" ca="1" si="637"/>
        <v>0.92080523323674024</v>
      </c>
      <c r="EG282" s="52">
        <f t="shared" ca="1" si="638"/>
        <v>0.88120520996546459</v>
      </c>
      <c r="EH282" s="52">
        <f t="shared" ca="1" si="639"/>
        <v>0.85361031892665118</v>
      </c>
      <c r="EI282" s="52">
        <f t="shared" ca="1" si="640"/>
        <v>0.83845473146862948</v>
      </c>
      <c r="EJ282" s="52">
        <f t="shared" ca="1" si="641"/>
        <v>0.83444160073440554</v>
      </c>
      <c r="EK282" s="52">
        <f t="shared" ca="1" si="642"/>
        <v>0.84053082783572042</v>
      </c>
      <c r="EL282" s="52">
        <f t="shared" ca="1" si="643"/>
        <v>0.85489912315227479</v>
      </c>
      <c r="EM282" s="52">
        <f t="shared" ca="1" si="644"/>
        <v>0.88127672113373778</v>
      </c>
      <c r="EN282" s="52">
        <f t="shared" ca="1" si="645"/>
        <v>0.91462946251200716</v>
      </c>
      <c r="EO282" s="52">
        <f t="shared" ca="1" si="646"/>
        <v>0.95807599596154214</v>
      </c>
      <c r="EP282" s="52">
        <f t="shared" ca="1" si="647"/>
        <v>0.99046163949769195</v>
      </c>
      <c r="EQ282" s="52">
        <f t="shared" ca="1" si="648"/>
        <v>0.93183013036831341</v>
      </c>
      <c r="ER282" s="52">
        <f t="shared" ca="1" si="649"/>
        <v>0.87365247179377792</v>
      </c>
      <c r="ES282" s="52">
        <f t="shared" ca="1" si="650"/>
        <v>0.82405978040273242</v>
      </c>
      <c r="ET282" s="52">
        <f t="shared" ca="1" si="651"/>
        <v>0.78935250124037115</v>
      </c>
      <c r="EU282" s="52">
        <f t="shared" ca="1" si="652"/>
        <v>0.76694291595834496</v>
      </c>
      <c r="EV282" s="52">
        <f t="shared" ca="1" si="653"/>
        <v>0.75276323803804912</v>
      </c>
      <c r="EW282" s="52">
        <f t="shared" ca="1" si="654"/>
        <v>0.7428620730897697</v>
      </c>
      <c r="EX282" s="52">
        <f t="shared" ca="1" si="655"/>
        <v>0.73618535108728378</v>
      </c>
      <c r="EY282" s="52">
        <f t="shared" ca="1" si="656"/>
        <v>0.73208401732311223</v>
      </c>
      <c r="EZ282" s="52">
        <f t="shared" ca="1" si="657"/>
        <v>0.73435499056557108</v>
      </c>
      <c r="FA282" s="52">
        <f t="shared" ca="1" si="658"/>
        <v>0.74954761749598375</v>
      </c>
      <c r="FB282" s="52">
        <f t="shared" ca="1" si="659"/>
        <v>0.77796985170037125</v>
      </c>
      <c r="FC282" s="52">
        <f t="shared" ca="1" si="660"/>
        <v>0.82389517659576028</v>
      </c>
      <c r="FD282" s="52">
        <f t="shared" ca="1" si="661"/>
        <v>0.88849466115400755</v>
      </c>
      <c r="FE282" s="52">
        <f t="shared" ca="1" si="662"/>
        <v>0.97155252364268074</v>
      </c>
      <c r="FF282" s="52">
        <f t="shared" ca="1" si="663"/>
        <v>0.93345972643159492</v>
      </c>
      <c r="FG282" s="52">
        <f t="shared" ca="1" si="664"/>
        <v>0.83209763708299844</v>
      </c>
      <c r="FH282" s="52">
        <f t="shared" ca="1" si="665"/>
        <v>0.7326551357484048</v>
      </c>
      <c r="FI282" s="52">
        <f t="shared" ca="1" si="666"/>
        <v>0.64149341421968686</v>
      </c>
      <c r="FK282" s="52">
        <f t="shared" ca="1" si="667"/>
        <v>0.99046163949769195</v>
      </c>
      <c r="FL282" s="59">
        <f t="shared" ca="1" si="668"/>
        <v>11</v>
      </c>
      <c r="FM282" s="59" t="str">
        <f t="shared" ca="1" si="669"/>
        <v>Slope</v>
      </c>
      <c r="FN282" s="52">
        <f t="shared" ca="1" si="670"/>
        <v>0.66666666666666674</v>
      </c>
      <c r="FP282" s="52">
        <f t="shared" ca="1" si="671"/>
        <v>0.65634120597158829</v>
      </c>
      <c r="FQ282" s="52">
        <f t="shared" ca="1" si="672"/>
        <v>0.64026841107891341</v>
      </c>
      <c r="FR282" s="52">
        <f t="shared" ca="1" si="673"/>
        <v>0.61595729221071038</v>
      </c>
      <c r="FS282" s="52">
        <f t="shared" ca="1" si="674"/>
        <v>0.59564788408666147</v>
      </c>
      <c r="FT282" s="52">
        <f t="shared" ca="1" si="675"/>
        <v>0.5794849104895432</v>
      </c>
      <c r="FU282" s="52">
        <f t="shared" ca="1" si="676"/>
        <v>0.56703608913369075</v>
      </c>
      <c r="FV282" s="52">
        <f t="shared" ca="1" si="677"/>
        <v>0.55795472038968463</v>
      </c>
      <c r="FW282" s="52">
        <f t="shared" ca="1" si="678"/>
        <v>0.55163304105075817</v>
      </c>
      <c r="FX282" s="52">
        <f t="shared" ca="1" si="679"/>
        <v>0.54931446260013472</v>
      </c>
      <c r="FY282" s="52">
        <f t="shared" ca="1" si="680"/>
        <v>0.54932093194844689</v>
      </c>
      <c r="FZ282" s="52">
        <f t="shared" ca="1" si="681"/>
        <v>0.55269199865384733</v>
      </c>
      <c r="GA282" s="52">
        <f t="shared" ca="1" si="682"/>
        <v>0.55237610205478616</v>
      </c>
      <c r="GB282" s="52">
        <f t="shared" ca="1" si="683"/>
        <v>0.52172115456721557</v>
      </c>
      <c r="GC282" s="52">
        <f t="shared" ca="1" si="684"/>
        <v>0.49121749059792597</v>
      </c>
      <c r="GD282" s="52">
        <f t="shared" ca="1" si="685"/>
        <v>0.46357548235646634</v>
      </c>
      <c r="GE282" s="52">
        <f t="shared" ca="1" si="686"/>
        <v>0.44089527819123481</v>
      </c>
      <c r="GF282" s="52">
        <f t="shared" ca="1" si="687"/>
        <v>0.42231430531944825</v>
      </c>
      <c r="GG282" s="52">
        <f t="shared" ca="1" si="688"/>
        <v>0.40647663490157193</v>
      </c>
      <c r="GH282" s="52">
        <f t="shared" ca="1" si="689"/>
        <v>0.39206513547436767</v>
      </c>
      <c r="GI282" s="52">
        <f t="shared" ca="1" si="690"/>
        <v>0.37872845036242792</v>
      </c>
      <c r="GJ282" s="52">
        <f t="shared" ca="1" si="691"/>
        <v>0.36625022799659296</v>
      </c>
      <c r="GK282" s="52">
        <f t="shared" ca="1" si="692"/>
        <v>0.35589610796630144</v>
      </c>
      <c r="GL282" s="52">
        <f t="shared" ca="1" si="693"/>
        <v>0.34984920583199458</v>
      </c>
      <c r="GM282" s="52">
        <f t="shared" ca="1" si="694"/>
        <v>0.34821217278901262</v>
      </c>
      <c r="GN282" s="52">
        <f t="shared" ca="1" si="695"/>
        <v>0.35240950330969778</v>
      </c>
      <c r="GO282" s="52">
        <f t="shared" ca="1" si="696"/>
        <v>0.36283155371800246</v>
      </c>
      <c r="GP282" s="52">
        <f t="shared" ca="1" si="697"/>
        <v>0.37940639676978244</v>
      </c>
      <c r="GQ282" s="52">
        <f t="shared" ca="1" si="698"/>
        <v>0.35559768658830943</v>
      </c>
      <c r="GR282" s="52">
        <f t="shared" ca="1" si="699"/>
        <v>0.31069921236099945</v>
      </c>
      <c r="GS282" s="52">
        <f t="shared" ca="1" si="700"/>
        <v>0.2664406008050238</v>
      </c>
      <c r="GT282" s="52">
        <f t="shared" ca="1" si="701"/>
        <v>0.22494224918434005</v>
      </c>
      <c r="GV282" s="52">
        <f t="shared" ca="1" si="702"/>
        <v>0.65634120597158829</v>
      </c>
      <c r="GW282" s="59">
        <f t="shared" ca="1" si="703"/>
        <v>0</v>
      </c>
      <c r="GX282" s="52">
        <f t="shared" ca="1" si="704"/>
        <v>0.96902361791476521</v>
      </c>
      <c r="GY282" s="52" t="str">
        <f t="shared" ca="1" si="705"/>
        <v>Slope</v>
      </c>
      <c r="GZ282" s="52">
        <f t="shared" ca="1" si="706"/>
        <v>1</v>
      </c>
      <c r="HB282" s="58">
        <f t="shared" si="707"/>
        <v>7.4972778558731093E-2</v>
      </c>
      <c r="HC282" s="58"/>
      <c r="HE282" s="52">
        <f t="shared" si="708"/>
        <v>0.62888474613428103</v>
      </c>
      <c r="HF282" s="52">
        <f t="shared" si="709"/>
        <v>0</v>
      </c>
      <c r="HH282" s="52">
        <f t="shared" ca="1" si="710"/>
        <v>0.96902361791476521</v>
      </c>
      <c r="HI282" s="52" t="str">
        <f t="shared" ca="1" si="711"/>
        <v>Slope</v>
      </c>
      <c r="HJ282" s="59">
        <f t="shared" ca="1" si="712"/>
        <v>2</v>
      </c>
      <c r="HK282" s="52">
        <f t="shared" ca="1" si="713"/>
        <v>1</v>
      </c>
      <c r="HL282" s="52">
        <f t="shared" si="714"/>
        <v>0</v>
      </c>
      <c r="HM282" s="52">
        <f t="shared" si="715"/>
        <v>20</v>
      </c>
      <c r="HN282" s="52">
        <f t="shared" si="716"/>
        <v>-20</v>
      </c>
      <c r="HP282" s="52">
        <f t="shared" si="719"/>
        <v>6.3264667987825585E-5</v>
      </c>
      <c r="HR282" s="52">
        <f t="shared" si="717"/>
        <v>1.0122638275617584E-4</v>
      </c>
      <c r="HS282">
        <f t="shared" si="718"/>
        <v>1.932023996048936E-3</v>
      </c>
    </row>
    <row r="283" spans="1:227" x14ac:dyDescent="0.2">
      <c r="A283" s="45">
        <v>245</v>
      </c>
      <c r="B283" s="35">
        <f t="shared" si="563"/>
        <v>2.8240740740740587E-2</v>
      </c>
      <c r="C283" s="28">
        <v>-7.4972778558731097</v>
      </c>
      <c r="D283" s="95">
        <v>0</v>
      </c>
      <c r="E283" s="95">
        <v>999999</v>
      </c>
      <c r="F283" s="37">
        <f t="shared" si="721"/>
        <v>166666.5</v>
      </c>
      <c r="G283" s="38">
        <f t="shared" si="724"/>
        <v>0</v>
      </c>
      <c r="H283" s="102">
        <v>20</v>
      </c>
      <c r="I283" s="102">
        <v>2000</v>
      </c>
      <c r="J283" s="28">
        <v>-6.5150910615921003</v>
      </c>
      <c r="K283" s="126">
        <f t="shared" si="725"/>
        <v>-6.5150910615921001E-2</v>
      </c>
      <c r="L283" s="30">
        <f t="shared" si="722"/>
        <v>-6.5150910615921001E-2</v>
      </c>
      <c r="M283" s="101">
        <f t="shared" si="723"/>
        <v>-7.4972778558731097</v>
      </c>
      <c r="N283" s="103">
        <f t="shared" si="564"/>
        <v>4.9109339714050468E-4</v>
      </c>
      <c r="AD283" s="52">
        <f t="shared" ca="1" si="726"/>
        <v>0.95737989811532698</v>
      </c>
      <c r="AE283" s="52">
        <f t="shared" ca="1" si="726"/>
        <v>1.0000000000000002</v>
      </c>
      <c r="AF283" s="52">
        <f t="shared" ca="1" si="726"/>
        <v>0.95186562012491982</v>
      </c>
      <c r="AG283" s="52">
        <f t="shared" ca="1" si="559"/>
        <v>0.81465683690912205</v>
      </c>
      <c r="AH283" s="52">
        <f t="shared" ca="1" si="559"/>
        <v>0.60664558954759729</v>
      </c>
      <c r="AI283" s="52">
        <f t="shared" ca="1" si="559"/>
        <v>0.36228244332709386</v>
      </c>
      <c r="AJ283" s="52">
        <f t="shared" ca="1" si="559"/>
        <v>0.1173746413636116</v>
      </c>
      <c r="AK283" s="52">
        <f t="shared" ca="1" si="560"/>
        <v>-0.10076581977459749</v>
      </c>
      <c r="AL283" s="52">
        <f t="shared" ca="1" si="560"/>
        <v>-0.29838588857722792</v>
      </c>
      <c r="AM283" s="52">
        <f t="shared" ca="1" si="560"/>
        <v>-0.45352104029241058</v>
      </c>
      <c r="AN283" s="52">
        <f t="shared" ca="1" si="560"/>
        <v>-0.57131151443471684</v>
      </c>
      <c r="AO283" s="52">
        <f t="shared" ca="1" si="561"/>
        <v>-0.65655056134747924</v>
      </c>
      <c r="AP283" s="52">
        <f t="shared" ca="1" si="561"/>
        <v>-0.72416867084985126</v>
      </c>
      <c r="AQ283" s="52">
        <f t="shared" ca="1" si="561"/>
        <v>-0.78556493793617266</v>
      </c>
      <c r="AR283" s="52">
        <f t="shared" ca="1" si="561"/>
        <v>-0.83762492923157283</v>
      </c>
      <c r="AS283" s="52">
        <f t="shared" ca="1" si="562"/>
        <v>-0.85791035975726615</v>
      </c>
      <c r="AT283" s="52">
        <f t="shared" ca="1" si="562"/>
        <v>-0.82905265147458884</v>
      </c>
      <c r="AU283" s="52">
        <f t="shared" ca="1" si="562"/>
        <v>-0.74708344678517469</v>
      </c>
      <c r="AV283" s="52">
        <f t="shared" ca="1" si="562"/>
        <v>-0.60865908361120635</v>
      </c>
      <c r="AW283" s="52">
        <f t="shared" ca="1" si="556"/>
        <v>-0.42411940722066555</v>
      </c>
      <c r="AX283" s="52">
        <f t="shared" ca="1" si="556"/>
        <v>-0.21455069621644446</v>
      </c>
      <c r="AY283" s="52">
        <f t="shared" ca="1" si="556"/>
        <v>2.4524572699114225E-3</v>
      </c>
      <c r="AZ283" s="52">
        <f t="shared" ca="1" si="556"/>
        <v>0.21294284824875087</v>
      </c>
      <c r="BA283" s="52">
        <f t="shared" ca="1" si="557"/>
        <v>0.40094602900489967</v>
      </c>
      <c r="BB283" s="52">
        <f t="shared" ca="1" si="557"/>
        <v>0.55731564590137161</v>
      </c>
      <c r="BC283" s="52">
        <f t="shared" ca="1" si="557"/>
        <v>0.67650045958144511</v>
      </c>
      <c r="BD283" s="52">
        <f t="shared" ca="1" si="557"/>
        <v>0.76489056947699352</v>
      </c>
      <c r="BE283" s="52">
        <f t="shared" ca="1" si="558"/>
        <v>0.8244690457622974</v>
      </c>
      <c r="BF283" s="52">
        <f t="shared" ca="1" si="558"/>
        <v>0.85256977320830019</v>
      </c>
      <c r="BG283" s="52">
        <f t="shared" ca="1" si="558"/>
        <v>0.84724677152833738</v>
      </c>
      <c r="BH283" s="52">
        <f t="shared" ca="1" si="558"/>
        <v>0.81193003746404313</v>
      </c>
      <c r="BJ283" s="52">
        <f t="shared" si="566"/>
        <v>-3.2575455307960501E-3</v>
      </c>
      <c r="BK283" s="52">
        <f t="shared" si="567"/>
        <v>-1.1883440722651303E-3</v>
      </c>
      <c r="BL283" s="52">
        <f t="shared" si="568"/>
        <v>-5.9417203613256515E-5</v>
      </c>
      <c r="BM283" s="52">
        <f t="shared" si="569"/>
        <v>-5.9417203613256515E-5</v>
      </c>
      <c r="BN283" s="52">
        <f t="shared" si="570"/>
        <v>0</v>
      </c>
      <c r="BO283" s="52">
        <f t="shared" si="571"/>
        <v>0</v>
      </c>
      <c r="BP283" s="52">
        <f t="shared" si="572"/>
        <v>1.8387127711990859E-3</v>
      </c>
      <c r="BQ283" s="52">
        <f t="shared" si="573"/>
        <v>0.05</v>
      </c>
      <c r="BS283" s="52">
        <f t="shared" ca="1" si="574"/>
        <v>-7.9234383955237367E-2</v>
      </c>
      <c r="BT283" s="52">
        <f t="shared" ca="1" si="575"/>
        <v>-0.11883440722651306</v>
      </c>
      <c r="BU283" s="52">
        <f t="shared" ca="1" si="576"/>
        <v>-0.14642929826532644</v>
      </c>
      <c r="BV283" s="52">
        <f t="shared" ca="1" si="577"/>
        <v>-0.16158488572334814</v>
      </c>
      <c r="BW283" s="52">
        <f t="shared" ca="1" si="578"/>
        <v>-0.16559801645757213</v>
      </c>
      <c r="BX283" s="52">
        <f t="shared" ca="1" si="579"/>
        <v>-0.15950878935625723</v>
      </c>
      <c r="BY283" s="52">
        <f t="shared" ca="1" si="580"/>
        <v>-0.14514049403970283</v>
      </c>
      <c r="BZ283" s="52">
        <f t="shared" ca="1" si="581"/>
        <v>-0.11876289605823984</v>
      </c>
      <c r="CA283" s="52">
        <f t="shared" ca="1" si="582"/>
        <v>-8.5410154679970471E-2</v>
      </c>
      <c r="CB283" s="52">
        <f t="shared" ca="1" si="583"/>
        <v>-4.1963621230435469E-2</v>
      </c>
      <c r="CC283" s="52">
        <f t="shared" ca="1" si="584"/>
        <v>9.498743310330399E-3</v>
      </c>
      <c r="CD283" s="52">
        <f t="shared" ca="1" si="585"/>
        <v>6.8130252439708966E-2</v>
      </c>
      <c r="CE283" s="52">
        <f t="shared" ca="1" si="586"/>
        <v>0.12630791101424443</v>
      </c>
      <c r="CF283" s="52">
        <f t="shared" ca="1" si="587"/>
        <v>0.17590060240528996</v>
      </c>
      <c r="CG283" s="52">
        <f t="shared" ca="1" si="588"/>
        <v>0.21060788156765123</v>
      </c>
      <c r="CH283" s="52">
        <f t="shared" ca="1" si="589"/>
        <v>0.23301746684967745</v>
      </c>
      <c r="CI283" s="52">
        <f t="shared" ca="1" si="590"/>
        <v>0.24719714476997329</v>
      </c>
      <c r="CJ283" s="52">
        <f t="shared" ca="1" si="591"/>
        <v>0.25709830971825265</v>
      </c>
      <c r="CK283" s="52">
        <f t="shared" ca="1" si="592"/>
        <v>0.26377503172073868</v>
      </c>
      <c r="CL283" s="52">
        <f t="shared" ca="1" si="593"/>
        <v>0.26787636548491012</v>
      </c>
      <c r="CM283" s="52">
        <f t="shared" ca="1" si="594"/>
        <v>0.26560539224245133</v>
      </c>
      <c r="CN283" s="52">
        <f t="shared" ca="1" si="595"/>
        <v>0.25041276531203865</v>
      </c>
      <c r="CO283" s="52">
        <f t="shared" ca="1" si="596"/>
        <v>0.22199053110765118</v>
      </c>
      <c r="CP283" s="52">
        <f t="shared" ca="1" si="597"/>
        <v>0.17606520621226207</v>
      </c>
      <c r="CQ283" s="52">
        <f t="shared" ca="1" si="598"/>
        <v>0.11146572165401482</v>
      </c>
      <c r="CR283" s="52">
        <f t="shared" ca="1" si="599"/>
        <v>2.8407859165341685E-2</v>
      </c>
      <c r="CS283" s="52">
        <f t="shared" ca="1" si="600"/>
        <v>-6.6579890760382718E-2</v>
      </c>
      <c r="CT283" s="52">
        <f t="shared" ca="1" si="601"/>
        <v>-0.16794198010897912</v>
      </c>
      <c r="CU283" s="52">
        <f t="shared" ca="1" si="602"/>
        <v>-0.26738448144357274</v>
      </c>
      <c r="CV283" s="52">
        <f t="shared" ca="1" si="603"/>
        <v>-0.35854620297229078</v>
      </c>
      <c r="CW283" s="52">
        <f t="shared" ca="1" si="604"/>
        <v>-0.43736038203050753</v>
      </c>
      <c r="CY283" s="51" t="str">
        <f t="shared" ca="1" si="605"/>
        <v>Slope</v>
      </c>
      <c r="CZ283" s="51" t="str">
        <f t="shared" ca="1" si="606"/>
        <v>Slope</v>
      </c>
      <c r="DA283" s="51" t="str">
        <f t="shared" ca="1" si="607"/>
        <v>Slope</v>
      </c>
      <c r="DB283" s="51" t="str">
        <f t="shared" ca="1" si="608"/>
        <v>Slope</v>
      </c>
      <c r="DC283" s="51" t="str">
        <f t="shared" ca="1" si="609"/>
        <v>Slope</v>
      </c>
      <c r="DD283" s="51" t="str">
        <f t="shared" ca="1" si="610"/>
        <v>Slope</v>
      </c>
      <c r="DE283" s="51" t="str">
        <f t="shared" ca="1" si="611"/>
        <v>Slope</v>
      </c>
      <c r="DF283" s="51" t="str">
        <f t="shared" ca="1" si="612"/>
        <v>Slope</v>
      </c>
      <c r="DG283" s="51" t="str">
        <f t="shared" ca="1" si="613"/>
        <v>Slope</v>
      </c>
      <c r="DH283" s="51" t="str">
        <f t="shared" ca="1" si="614"/>
        <v>Slope</v>
      </c>
      <c r="DI283" s="51" t="str">
        <f t="shared" ca="1" si="615"/>
        <v>Slope</v>
      </c>
      <c r="DJ283" s="51" t="str">
        <f t="shared" ca="1" si="616"/>
        <v>Slope</v>
      </c>
      <c r="DK283" s="51" t="str">
        <f t="shared" ca="1" si="617"/>
        <v>Slope</v>
      </c>
      <c r="DL283" s="51" t="str">
        <f t="shared" ca="1" si="618"/>
        <v>Slope</v>
      </c>
      <c r="DM283" s="51" t="str">
        <f t="shared" ca="1" si="619"/>
        <v>Slope</v>
      </c>
      <c r="DN283" s="51" t="str">
        <f t="shared" ca="1" si="620"/>
        <v>Slope</v>
      </c>
      <c r="DO283" s="51" t="str">
        <f t="shared" ca="1" si="621"/>
        <v>Slope</v>
      </c>
      <c r="DP283" s="51" t="str">
        <f t="shared" ca="1" si="622"/>
        <v>Slope</v>
      </c>
      <c r="DQ283" s="51" t="str">
        <f t="shared" ca="1" si="623"/>
        <v>Slope</v>
      </c>
      <c r="DR283" s="51" t="str">
        <f t="shared" ca="1" si="624"/>
        <v>Slope</v>
      </c>
      <c r="DS283" s="51" t="str">
        <f t="shared" ca="1" si="625"/>
        <v>Slope</v>
      </c>
      <c r="DT283" s="51" t="str">
        <f t="shared" ca="1" si="626"/>
        <v>Slope</v>
      </c>
      <c r="DU283" s="51" t="str">
        <f t="shared" ca="1" si="627"/>
        <v>Slope</v>
      </c>
      <c r="DV283" s="51" t="str">
        <f t="shared" ca="1" si="628"/>
        <v>Slope</v>
      </c>
      <c r="DW283" s="51" t="str">
        <f t="shared" ca="1" si="629"/>
        <v>Slope</v>
      </c>
      <c r="DX283" s="51" t="str">
        <f t="shared" ca="1" si="630"/>
        <v>Slope</v>
      </c>
      <c r="DY283" s="51" t="str">
        <f t="shared" ca="1" si="631"/>
        <v>Slope</v>
      </c>
      <c r="DZ283" s="51" t="str">
        <f t="shared" ca="1" si="632"/>
        <v>Slope</v>
      </c>
      <c r="EA283" s="51" t="str">
        <f t="shared" ca="1" si="633"/>
        <v>Slope</v>
      </c>
      <c r="EB283" s="51" t="str">
        <f t="shared" ca="1" si="634"/>
        <v>Slope</v>
      </c>
      <c r="EC283" s="51" t="str">
        <f t="shared" ca="1" si="635"/>
        <v>Slope</v>
      </c>
      <c r="EE283" s="52">
        <f t="shared" ca="1" si="636"/>
        <v>0.92082503324837583</v>
      </c>
      <c r="EF283" s="52">
        <f t="shared" ca="1" si="637"/>
        <v>0.88122500997710018</v>
      </c>
      <c r="EG283" s="52">
        <f t="shared" ca="1" si="638"/>
        <v>0.85363011893828677</v>
      </c>
      <c r="EH283" s="52">
        <f t="shared" ca="1" si="639"/>
        <v>0.83847453148026507</v>
      </c>
      <c r="EI283" s="52">
        <f t="shared" ca="1" si="640"/>
        <v>0.83446140074604114</v>
      </c>
      <c r="EJ283" s="52">
        <f t="shared" ca="1" si="641"/>
        <v>0.84055062784735601</v>
      </c>
      <c r="EK283" s="52">
        <f t="shared" ca="1" si="642"/>
        <v>0.85491892316391038</v>
      </c>
      <c r="EL283" s="52">
        <f t="shared" ca="1" si="643"/>
        <v>0.88129652114537338</v>
      </c>
      <c r="EM283" s="52">
        <f t="shared" ca="1" si="644"/>
        <v>0.91464926252364276</v>
      </c>
      <c r="EN283" s="52">
        <f t="shared" ca="1" si="645"/>
        <v>0.95809579597317773</v>
      </c>
      <c r="EO283" s="52">
        <f t="shared" ca="1" si="646"/>
        <v>0.99044183948605635</v>
      </c>
      <c r="EP283" s="52">
        <f t="shared" ca="1" si="647"/>
        <v>0.93181033035667782</v>
      </c>
      <c r="EQ283" s="52">
        <f t="shared" ca="1" si="648"/>
        <v>0.87363267178214232</v>
      </c>
      <c r="ER283" s="52">
        <f t="shared" ca="1" si="649"/>
        <v>0.82403998039109683</v>
      </c>
      <c r="ES283" s="52">
        <f t="shared" ca="1" si="650"/>
        <v>0.78933270122873556</v>
      </c>
      <c r="ET283" s="52">
        <f t="shared" ca="1" si="651"/>
        <v>0.76692311594670937</v>
      </c>
      <c r="EU283" s="52">
        <f t="shared" ca="1" si="652"/>
        <v>0.75274343802641352</v>
      </c>
      <c r="EV283" s="52">
        <f t="shared" ca="1" si="653"/>
        <v>0.74284227307813411</v>
      </c>
      <c r="EW283" s="52">
        <f t="shared" ca="1" si="654"/>
        <v>0.73616555107564807</v>
      </c>
      <c r="EX283" s="52">
        <f t="shared" ca="1" si="655"/>
        <v>0.73206421731147664</v>
      </c>
      <c r="EY283" s="52">
        <f t="shared" ca="1" si="656"/>
        <v>0.73433519055393548</v>
      </c>
      <c r="EZ283" s="52">
        <f t="shared" ca="1" si="657"/>
        <v>0.74952781748434805</v>
      </c>
      <c r="FA283" s="52">
        <f t="shared" ca="1" si="658"/>
        <v>0.77795005168873554</v>
      </c>
      <c r="FB283" s="52">
        <f t="shared" ca="1" si="659"/>
        <v>0.82387537658412469</v>
      </c>
      <c r="FC283" s="52">
        <f t="shared" ca="1" si="660"/>
        <v>0.88847486114237195</v>
      </c>
      <c r="FD283" s="52">
        <f t="shared" ca="1" si="661"/>
        <v>0.97153272363104504</v>
      </c>
      <c r="FE283" s="52">
        <f t="shared" ca="1" si="662"/>
        <v>0.93347952644323051</v>
      </c>
      <c r="FF283" s="52">
        <f t="shared" ca="1" si="663"/>
        <v>0.83211743709463415</v>
      </c>
      <c r="FG283" s="52">
        <f t="shared" ca="1" si="664"/>
        <v>0.7326749357600405</v>
      </c>
      <c r="FH283" s="52">
        <f t="shared" ca="1" si="665"/>
        <v>0.64151321423132246</v>
      </c>
      <c r="FI283" s="52">
        <f t="shared" ca="1" si="666"/>
        <v>0.56269903517310571</v>
      </c>
      <c r="FK283" s="52">
        <f t="shared" ca="1" si="667"/>
        <v>0.99044183948605635</v>
      </c>
      <c r="FL283" s="59">
        <f t="shared" ca="1" si="668"/>
        <v>10</v>
      </c>
      <c r="FM283" s="59" t="str">
        <f t="shared" ca="1" si="669"/>
        <v>Slope</v>
      </c>
      <c r="FN283" s="52">
        <f t="shared" ca="1" si="670"/>
        <v>0.7</v>
      </c>
      <c r="FP283" s="52">
        <f t="shared" ca="1" si="671"/>
        <v>0.64027501108279194</v>
      </c>
      <c r="FQ283" s="52">
        <f t="shared" ca="1" si="672"/>
        <v>0.62707500332569999</v>
      </c>
      <c r="FR283" s="52">
        <f t="shared" ca="1" si="673"/>
        <v>0.60676559520165108</v>
      </c>
      <c r="FS283" s="52">
        <f t="shared" ca="1" si="674"/>
        <v>0.59060262160453281</v>
      </c>
      <c r="FT283" s="52">
        <f t="shared" ca="1" si="675"/>
        <v>0.57815380024868035</v>
      </c>
      <c r="FU283" s="52">
        <f t="shared" ca="1" si="676"/>
        <v>0.56907243150467424</v>
      </c>
      <c r="FV283" s="52">
        <f t="shared" ca="1" si="677"/>
        <v>0.56275075216574788</v>
      </c>
      <c r="FW283" s="52">
        <f t="shared" ca="1" si="678"/>
        <v>0.56043217371512444</v>
      </c>
      <c r="FX283" s="52">
        <f t="shared" ca="1" si="679"/>
        <v>0.56043864306343649</v>
      </c>
      <c r="FY283" s="52">
        <f t="shared" ca="1" si="680"/>
        <v>0.56380970976883704</v>
      </c>
      <c r="FZ283" s="52">
        <f t="shared" ca="1" si="681"/>
        <v>0.5634806131620187</v>
      </c>
      <c r="GA283" s="52">
        <f t="shared" ca="1" si="682"/>
        <v>0.53282566567444811</v>
      </c>
      <c r="GB283" s="52">
        <f t="shared" ca="1" si="683"/>
        <v>0.50232200170515851</v>
      </c>
      <c r="GC283" s="52">
        <f t="shared" ca="1" si="684"/>
        <v>0.47467999346369893</v>
      </c>
      <c r="GD283" s="52">
        <f t="shared" ca="1" si="685"/>
        <v>0.4519997892984674</v>
      </c>
      <c r="GE283" s="52">
        <f t="shared" ca="1" si="686"/>
        <v>0.43341881642668084</v>
      </c>
      <c r="GF283" s="52">
        <f t="shared" ca="1" si="687"/>
        <v>0.41758114600880447</v>
      </c>
      <c r="GG283" s="52">
        <f t="shared" ca="1" si="688"/>
        <v>0.40316964658160026</v>
      </c>
      <c r="GH283" s="52">
        <f t="shared" ca="1" si="689"/>
        <v>0.38983296146966046</v>
      </c>
      <c r="GI283" s="52">
        <f t="shared" ca="1" si="690"/>
        <v>0.37735473910382555</v>
      </c>
      <c r="GJ283" s="52">
        <f t="shared" ca="1" si="691"/>
        <v>0.36700061907353404</v>
      </c>
      <c r="GK283" s="52">
        <f t="shared" ca="1" si="692"/>
        <v>0.36095371693922712</v>
      </c>
      <c r="GL283" s="52">
        <f t="shared" ca="1" si="693"/>
        <v>0.35931668389624516</v>
      </c>
      <c r="GM283" s="52">
        <f t="shared" ca="1" si="694"/>
        <v>0.36351401441693043</v>
      </c>
      <c r="GN283" s="52">
        <f t="shared" ca="1" si="695"/>
        <v>0.373936064825235</v>
      </c>
      <c r="GO283" s="52">
        <f t="shared" ca="1" si="696"/>
        <v>0.39051090787701498</v>
      </c>
      <c r="GP283" s="52">
        <f t="shared" ca="1" si="697"/>
        <v>0.36671539770329903</v>
      </c>
      <c r="GQ283" s="52">
        <f t="shared" ca="1" si="698"/>
        <v>0.32181692347598917</v>
      </c>
      <c r="GR283" s="52">
        <f t="shared" ca="1" si="699"/>
        <v>0.27755831192001346</v>
      </c>
      <c r="GS283" s="52">
        <f t="shared" ca="1" si="700"/>
        <v>0.23605996029932971</v>
      </c>
      <c r="GT283" s="52">
        <f t="shared" ca="1" si="701"/>
        <v>0.19867745616881299</v>
      </c>
      <c r="GV283" s="52">
        <f t="shared" ca="1" si="702"/>
        <v>0.64027501108279194</v>
      </c>
      <c r="GW283" s="59">
        <f t="shared" ca="1" si="703"/>
        <v>0</v>
      </c>
      <c r="GX283" s="52">
        <f t="shared" ca="1" si="704"/>
        <v>0.92082503324837583</v>
      </c>
      <c r="GY283" s="52" t="str">
        <f t="shared" ca="1" si="705"/>
        <v>Slope</v>
      </c>
      <c r="GZ283" s="52">
        <f t="shared" ca="1" si="706"/>
        <v>1</v>
      </c>
      <c r="HB283" s="58">
        <f t="shared" si="707"/>
        <v>6.5150910615921001E-2</v>
      </c>
      <c r="HC283" s="58"/>
      <c r="HE283" s="52">
        <f t="shared" si="708"/>
        <v>0.67750299245119106</v>
      </c>
      <c r="HF283" s="52">
        <f t="shared" si="709"/>
        <v>0</v>
      </c>
      <c r="HH283" s="52">
        <f t="shared" ca="1" si="710"/>
        <v>0.92082503324837583</v>
      </c>
      <c r="HI283" s="52" t="str">
        <f t="shared" ca="1" si="711"/>
        <v>Slope</v>
      </c>
      <c r="HJ283" s="59">
        <f t="shared" ca="1" si="712"/>
        <v>2</v>
      </c>
      <c r="HK283" s="52">
        <f t="shared" ca="1" si="713"/>
        <v>1</v>
      </c>
      <c r="HL283" s="52">
        <f t="shared" si="714"/>
        <v>0</v>
      </c>
      <c r="HM283" s="52">
        <f t="shared" si="715"/>
        <v>20</v>
      </c>
      <c r="HN283" s="52">
        <f t="shared" si="716"/>
        <v>-20</v>
      </c>
      <c r="HP283" s="52">
        <f t="shared" si="719"/>
        <v>4.9109339714050468E-4</v>
      </c>
      <c r="HR283" s="52">
        <f t="shared" si="717"/>
        <v>1.1106325131689734E-4</v>
      </c>
      <c r="HS283">
        <f t="shared" si="718"/>
        <v>1.8387127711990859E-3</v>
      </c>
    </row>
    <row r="284" spans="1:227" x14ac:dyDescent="0.2">
      <c r="A284" s="45">
        <v>246</v>
      </c>
      <c r="B284" s="35">
        <f t="shared" si="563"/>
        <v>2.8356481481481326E-2</v>
      </c>
      <c r="C284" s="28">
        <v>-6.5150910615921003</v>
      </c>
      <c r="D284" s="95">
        <v>0</v>
      </c>
      <c r="E284" s="95">
        <v>999999</v>
      </c>
      <c r="F284" s="37">
        <f t="shared" si="721"/>
        <v>166666.5</v>
      </c>
      <c r="G284" s="38">
        <f t="shared" si="724"/>
        <v>0</v>
      </c>
      <c r="H284" s="102">
        <v>20</v>
      </c>
      <c r="I284" s="102">
        <v>2000</v>
      </c>
      <c r="J284" s="28">
        <v>-5.1757538318633998</v>
      </c>
      <c r="K284" s="126">
        <f t="shared" si="725"/>
        <v>-5.1757538318634E-2</v>
      </c>
      <c r="L284" s="30">
        <f t="shared" si="722"/>
        <v>-5.1757538318634E-2</v>
      </c>
      <c r="M284" s="101">
        <f t="shared" si="723"/>
        <v>-6.5150910615921003</v>
      </c>
      <c r="N284" s="103">
        <f t="shared" si="564"/>
        <v>6.6966861486434997E-4</v>
      </c>
      <c r="AD284" s="52">
        <f t="shared" ca="1" si="726"/>
        <v>0.9518656201249196</v>
      </c>
      <c r="AE284" s="52">
        <f t="shared" ca="1" si="726"/>
        <v>1</v>
      </c>
      <c r="AF284" s="52">
        <f t="shared" ca="1" si="726"/>
        <v>0.94881440220969582</v>
      </c>
      <c r="AG284" s="52">
        <f t="shared" ca="1" si="559"/>
        <v>0.80806293274271601</v>
      </c>
      <c r="AH284" s="52">
        <f t="shared" ca="1" si="559"/>
        <v>0.60379520525441854</v>
      </c>
      <c r="AI284" s="52">
        <f t="shared" ca="1" si="559"/>
        <v>0.37173713272106795</v>
      </c>
      <c r="AJ284" s="52">
        <f t="shared" ca="1" si="559"/>
        <v>0.14362622114037668</v>
      </c>
      <c r="AK284" s="52">
        <f t="shared" ca="1" si="560"/>
        <v>-7.6111008062072452E-2</v>
      </c>
      <c r="AL284" s="52">
        <f t="shared" ca="1" si="560"/>
        <v>-0.2601636788788953</v>
      </c>
      <c r="AM284" s="52">
        <f t="shared" ca="1" si="560"/>
        <v>-0.40646359218722228</v>
      </c>
      <c r="AN284" s="52">
        <f t="shared" ca="1" si="560"/>
        <v>-0.51596038727278393</v>
      </c>
      <c r="AO284" s="52">
        <f t="shared" ca="1" si="561"/>
        <v>-0.60619747955899661</v>
      </c>
      <c r="AP284" s="52">
        <f t="shared" ca="1" si="561"/>
        <v>-0.69227927146066026</v>
      </c>
      <c r="AQ284" s="52">
        <f t="shared" ca="1" si="561"/>
        <v>-0.77716766397877823</v>
      </c>
      <c r="AR284" s="52">
        <f t="shared" ca="1" si="561"/>
        <v>-0.84263737572622632</v>
      </c>
      <c r="AS284" s="52">
        <f t="shared" ca="1" si="562"/>
        <v>-0.86915091558511537</v>
      </c>
      <c r="AT284" s="52">
        <f t="shared" ca="1" si="562"/>
        <v>-0.84409227975980416</v>
      </c>
      <c r="AU284" s="52">
        <f t="shared" ca="1" si="562"/>
        <v>-0.75937948055536586</v>
      </c>
      <c r="AV284" s="52">
        <f t="shared" ca="1" si="562"/>
        <v>-0.61612383813144489</v>
      </c>
      <c r="AW284" s="52">
        <f t="shared" ca="1" si="556"/>
        <v>-0.43129473287100228</v>
      </c>
      <c r="AX284" s="52">
        <f t="shared" ca="1" si="556"/>
        <v>-0.22427021664869409</v>
      </c>
      <c r="AY284" s="52">
        <f t="shared" ca="1" si="556"/>
        <v>-1.2942691202789127E-2</v>
      </c>
      <c r="AZ284" s="52">
        <f t="shared" ca="1" si="556"/>
        <v>0.18210340255719373</v>
      </c>
      <c r="BA284" s="52">
        <f t="shared" ca="1" si="557"/>
        <v>0.35006666253470098</v>
      </c>
      <c r="BB284" s="52">
        <f t="shared" ca="1" si="557"/>
        <v>0.48608571859831656</v>
      </c>
      <c r="BC284" s="52">
        <f t="shared" ca="1" si="557"/>
        <v>0.59701427580106803</v>
      </c>
      <c r="BD284" s="52">
        <f t="shared" ca="1" si="557"/>
        <v>0.68539947124060885</v>
      </c>
      <c r="BE284" s="52">
        <f t="shared" ca="1" si="558"/>
        <v>0.74957037698096995</v>
      </c>
      <c r="BF284" s="52">
        <f t="shared" ca="1" si="558"/>
        <v>0.78605097105178967</v>
      </c>
      <c r="BG284" s="52">
        <f t="shared" ca="1" si="558"/>
        <v>0.79478718562211592</v>
      </c>
      <c r="BH284" s="52">
        <f t="shared" ca="1" si="558"/>
        <v>0.77914534619569065</v>
      </c>
      <c r="BJ284" s="52">
        <f t="shared" si="566"/>
        <v>-2.5878769159317001E-3</v>
      </c>
      <c r="BK284" s="52">
        <f t="shared" si="567"/>
        <v>-1.4642929826532646E-3</v>
      </c>
      <c r="BL284" s="52">
        <f t="shared" si="568"/>
        <v>-7.3214649132663225E-5</v>
      </c>
      <c r="BM284" s="52">
        <f t="shared" si="569"/>
        <v>-7.3214649132663225E-5</v>
      </c>
      <c r="BN284" s="52">
        <f t="shared" si="570"/>
        <v>0</v>
      </c>
      <c r="BO284" s="52">
        <f t="shared" si="571"/>
        <v>0</v>
      </c>
      <c r="BP284" s="52">
        <f t="shared" si="572"/>
        <v>1.7666324366216973E-3</v>
      </c>
      <c r="BQ284" s="52">
        <f t="shared" si="573"/>
        <v>0.05</v>
      </c>
      <c r="BS284" s="52">
        <f t="shared" ca="1" si="574"/>
        <v>-0.11883440722651306</v>
      </c>
      <c r="BT284" s="52">
        <f t="shared" ca="1" si="575"/>
        <v>-0.14642929826532644</v>
      </c>
      <c r="BU284" s="52">
        <f t="shared" ca="1" si="576"/>
        <v>-0.16158488572334814</v>
      </c>
      <c r="BV284" s="52">
        <f t="shared" ca="1" si="577"/>
        <v>-0.16559801645757213</v>
      </c>
      <c r="BW284" s="52">
        <f t="shared" ca="1" si="578"/>
        <v>-0.15950878935625723</v>
      </c>
      <c r="BX284" s="52">
        <f t="shared" ca="1" si="579"/>
        <v>-0.14514049403970283</v>
      </c>
      <c r="BY284" s="52">
        <f t="shared" ca="1" si="580"/>
        <v>-0.11876289605823984</v>
      </c>
      <c r="BZ284" s="52">
        <f t="shared" ca="1" si="581"/>
        <v>-8.5410154679970471E-2</v>
      </c>
      <c r="CA284" s="52">
        <f t="shared" ca="1" si="582"/>
        <v>-4.1963621230435469E-2</v>
      </c>
      <c r="CB284" s="52">
        <f t="shared" ca="1" si="583"/>
        <v>9.498743310330399E-3</v>
      </c>
      <c r="CC284" s="52">
        <f t="shared" ca="1" si="584"/>
        <v>6.8130252439708966E-2</v>
      </c>
      <c r="CD284" s="52">
        <f t="shared" ca="1" si="585"/>
        <v>0.12630791101424443</v>
      </c>
      <c r="CE284" s="52">
        <f t="shared" ca="1" si="586"/>
        <v>0.17590060240528996</v>
      </c>
      <c r="CF284" s="52">
        <f t="shared" ca="1" si="587"/>
        <v>0.21060788156765123</v>
      </c>
      <c r="CG284" s="52">
        <f t="shared" ca="1" si="588"/>
        <v>0.23301746684967745</v>
      </c>
      <c r="CH284" s="52">
        <f t="shared" ca="1" si="589"/>
        <v>0.24719714476997329</v>
      </c>
      <c r="CI284" s="52">
        <f t="shared" ca="1" si="590"/>
        <v>0.25709830971825265</v>
      </c>
      <c r="CJ284" s="52">
        <f t="shared" ca="1" si="591"/>
        <v>0.26377503172073868</v>
      </c>
      <c r="CK284" s="52">
        <f t="shared" ca="1" si="592"/>
        <v>0.26787636548491012</v>
      </c>
      <c r="CL284" s="52">
        <f t="shared" ca="1" si="593"/>
        <v>0.26560539224245133</v>
      </c>
      <c r="CM284" s="52">
        <f t="shared" ca="1" si="594"/>
        <v>0.25041276531203865</v>
      </c>
      <c r="CN284" s="52">
        <f t="shared" ca="1" si="595"/>
        <v>0.22199053110765118</v>
      </c>
      <c r="CO284" s="52">
        <f t="shared" ca="1" si="596"/>
        <v>0.17606520621226207</v>
      </c>
      <c r="CP284" s="52">
        <f t="shared" ca="1" si="597"/>
        <v>0.11146572165401482</v>
      </c>
      <c r="CQ284" s="52">
        <f t="shared" ca="1" si="598"/>
        <v>2.8407859165341685E-2</v>
      </c>
      <c r="CR284" s="52">
        <f t="shared" ca="1" si="599"/>
        <v>-6.6579890760382718E-2</v>
      </c>
      <c r="CS284" s="52">
        <f t="shared" ca="1" si="600"/>
        <v>-0.16794198010897912</v>
      </c>
      <c r="CT284" s="52">
        <f t="shared" ca="1" si="601"/>
        <v>-0.26738448144357274</v>
      </c>
      <c r="CU284" s="52">
        <f t="shared" ca="1" si="602"/>
        <v>-0.35854620297229078</v>
      </c>
      <c r="CV284" s="52">
        <f t="shared" ca="1" si="603"/>
        <v>-0.43736038203050753</v>
      </c>
      <c r="CW284" s="52">
        <f t="shared" ca="1" si="604"/>
        <v>-0.50191034017611413</v>
      </c>
      <c r="CY284" s="51" t="str">
        <f t="shared" ca="1" si="605"/>
        <v>Slope</v>
      </c>
      <c r="CZ284" s="51" t="str">
        <f t="shared" ca="1" si="606"/>
        <v>Slope</v>
      </c>
      <c r="DA284" s="51" t="str">
        <f t="shared" ca="1" si="607"/>
        <v>Slope</v>
      </c>
      <c r="DB284" s="51" t="str">
        <f t="shared" ca="1" si="608"/>
        <v>Slope</v>
      </c>
      <c r="DC284" s="51" t="str">
        <f t="shared" ca="1" si="609"/>
        <v>Slope</v>
      </c>
      <c r="DD284" s="51" t="str">
        <f t="shared" ca="1" si="610"/>
        <v>Slope</v>
      </c>
      <c r="DE284" s="51" t="str">
        <f t="shared" ca="1" si="611"/>
        <v>Slope</v>
      </c>
      <c r="DF284" s="51" t="str">
        <f t="shared" ca="1" si="612"/>
        <v>Slope</v>
      </c>
      <c r="DG284" s="51" t="str">
        <f t="shared" ca="1" si="613"/>
        <v>Slope</v>
      </c>
      <c r="DH284" s="51" t="str">
        <f t="shared" ca="1" si="614"/>
        <v>Slope</v>
      </c>
      <c r="DI284" s="51" t="str">
        <f t="shared" ca="1" si="615"/>
        <v>Slope</v>
      </c>
      <c r="DJ284" s="51" t="str">
        <f t="shared" ca="1" si="616"/>
        <v>Slope</v>
      </c>
      <c r="DK284" s="51" t="str">
        <f t="shared" ca="1" si="617"/>
        <v>Slope</v>
      </c>
      <c r="DL284" s="51" t="str">
        <f t="shared" ca="1" si="618"/>
        <v>Slope</v>
      </c>
      <c r="DM284" s="51" t="str">
        <f t="shared" ca="1" si="619"/>
        <v>Slope</v>
      </c>
      <c r="DN284" s="51" t="str">
        <f t="shared" ca="1" si="620"/>
        <v>Slope</v>
      </c>
      <c r="DO284" s="51" t="str">
        <f t="shared" ca="1" si="621"/>
        <v>Slope</v>
      </c>
      <c r="DP284" s="51" t="str">
        <f t="shared" ca="1" si="622"/>
        <v>Slope</v>
      </c>
      <c r="DQ284" s="51" t="str">
        <f t="shared" ca="1" si="623"/>
        <v>Slope</v>
      </c>
      <c r="DR284" s="51" t="str">
        <f t="shared" ca="1" si="624"/>
        <v>Slope</v>
      </c>
      <c r="DS284" s="51" t="str">
        <f t="shared" ca="1" si="625"/>
        <v>Slope</v>
      </c>
      <c r="DT284" s="51" t="str">
        <f t="shared" ca="1" si="626"/>
        <v>Slope</v>
      </c>
      <c r="DU284" s="51" t="str">
        <f t="shared" ca="1" si="627"/>
        <v>Slope</v>
      </c>
      <c r="DV284" s="51" t="str">
        <f t="shared" ca="1" si="628"/>
        <v>Slope</v>
      </c>
      <c r="DW284" s="51" t="str">
        <f t="shared" ca="1" si="629"/>
        <v>Slope</v>
      </c>
      <c r="DX284" s="51" t="str">
        <f t="shared" ca="1" si="630"/>
        <v>Slope</v>
      </c>
      <c r="DY284" s="51" t="str">
        <f t="shared" ca="1" si="631"/>
        <v>Slope</v>
      </c>
      <c r="DZ284" s="51" t="str">
        <f t="shared" ca="1" si="632"/>
        <v>Slope</v>
      </c>
      <c r="EA284" s="51" t="str">
        <f t="shared" ca="1" si="633"/>
        <v>Slope</v>
      </c>
      <c r="EB284" s="51" t="str">
        <f t="shared" ca="1" si="634"/>
        <v>Slope</v>
      </c>
      <c r="EC284" s="51" t="str">
        <f t="shared" ca="1" si="635"/>
        <v>Slope</v>
      </c>
      <c r="EE284" s="52">
        <f t="shared" ca="1" si="636"/>
        <v>0.88123880742261962</v>
      </c>
      <c r="EF284" s="52">
        <f t="shared" ca="1" si="637"/>
        <v>0.85364391638380621</v>
      </c>
      <c r="EG284" s="52">
        <f t="shared" ca="1" si="638"/>
        <v>0.83848832892578451</v>
      </c>
      <c r="EH284" s="52">
        <f t="shared" ca="1" si="639"/>
        <v>0.83447519819156057</v>
      </c>
      <c r="EI284" s="52">
        <f t="shared" ca="1" si="640"/>
        <v>0.84056442529287545</v>
      </c>
      <c r="EJ284" s="52">
        <f t="shared" ca="1" si="641"/>
        <v>0.85493272060942982</v>
      </c>
      <c r="EK284" s="52">
        <f t="shared" ca="1" si="642"/>
        <v>0.88131031859089282</v>
      </c>
      <c r="EL284" s="52">
        <f t="shared" ca="1" si="643"/>
        <v>0.9146630599691622</v>
      </c>
      <c r="EM284" s="52">
        <f t="shared" ca="1" si="644"/>
        <v>0.95810959341869717</v>
      </c>
      <c r="EN284" s="52">
        <f t="shared" ca="1" si="645"/>
        <v>0.99042804204053692</v>
      </c>
      <c r="EO284" s="52">
        <f t="shared" ca="1" si="646"/>
        <v>0.93179653291115838</v>
      </c>
      <c r="EP284" s="52">
        <f t="shared" ca="1" si="647"/>
        <v>0.87361887433662289</v>
      </c>
      <c r="EQ284" s="52">
        <f t="shared" ca="1" si="648"/>
        <v>0.82402618294557739</v>
      </c>
      <c r="ER284" s="52">
        <f t="shared" ca="1" si="649"/>
        <v>0.78931890378321612</v>
      </c>
      <c r="ES284" s="52">
        <f t="shared" ca="1" si="650"/>
        <v>0.76690931850118993</v>
      </c>
      <c r="ET284" s="52">
        <f t="shared" ca="1" si="651"/>
        <v>0.75272964058089409</v>
      </c>
      <c r="EU284" s="52">
        <f t="shared" ca="1" si="652"/>
        <v>0.74282847563261467</v>
      </c>
      <c r="EV284" s="52">
        <f t="shared" ca="1" si="653"/>
        <v>0.73615175363012864</v>
      </c>
      <c r="EW284" s="52">
        <f t="shared" ca="1" si="654"/>
        <v>0.7320504198659572</v>
      </c>
      <c r="EX284" s="52">
        <f t="shared" ca="1" si="655"/>
        <v>0.73432139310841604</v>
      </c>
      <c r="EY284" s="52">
        <f t="shared" ca="1" si="656"/>
        <v>0.74951402003882861</v>
      </c>
      <c r="EZ284" s="52">
        <f t="shared" ca="1" si="657"/>
        <v>0.77793625424321622</v>
      </c>
      <c r="FA284" s="52">
        <f t="shared" ca="1" si="658"/>
        <v>0.82386157913860525</v>
      </c>
      <c r="FB284" s="52">
        <f t="shared" ca="1" si="659"/>
        <v>0.88846106369685252</v>
      </c>
      <c r="FC284" s="52">
        <f t="shared" ca="1" si="660"/>
        <v>0.9715189261855256</v>
      </c>
      <c r="FD284" s="52">
        <f t="shared" ca="1" si="661"/>
        <v>0.93349332388874995</v>
      </c>
      <c r="FE284" s="52">
        <f t="shared" ca="1" si="662"/>
        <v>0.83213123454015347</v>
      </c>
      <c r="FF284" s="52">
        <f t="shared" ca="1" si="663"/>
        <v>0.73268873320555994</v>
      </c>
      <c r="FG284" s="52">
        <f t="shared" ca="1" si="664"/>
        <v>0.6415270116768419</v>
      </c>
      <c r="FH284" s="52">
        <f t="shared" ca="1" si="665"/>
        <v>0.56271283261862515</v>
      </c>
      <c r="FI284" s="52">
        <f t="shared" ca="1" si="666"/>
        <v>0.49816287447301855</v>
      </c>
      <c r="FK284" s="52">
        <f t="shared" ca="1" si="667"/>
        <v>0.99042804204053692</v>
      </c>
      <c r="FL284" s="59">
        <f t="shared" ca="1" si="668"/>
        <v>9</v>
      </c>
      <c r="FM284" s="59" t="str">
        <f t="shared" ca="1" si="669"/>
        <v>Slope</v>
      </c>
      <c r="FN284" s="52">
        <f t="shared" ca="1" si="670"/>
        <v>0.73333333333333339</v>
      </c>
      <c r="FP284" s="52">
        <f t="shared" ca="1" si="671"/>
        <v>0.62707960247420647</v>
      </c>
      <c r="FQ284" s="52">
        <f t="shared" ca="1" si="672"/>
        <v>0.61788130546126863</v>
      </c>
      <c r="FR284" s="52">
        <f t="shared" ca="1" si="673"/>
        <v>0.60171833186415036</v>
      </c>
      <c r="FS284" s="52">
        <f t="shared" ca="1" si="674"/>
        <v>0.5892695105082979</v>
      </c>
      <c r="FT284" s="52">
        <f t="shared" ca="1" si="675"/>
        <v>0.58018814176429179</v>
      </c>
      <c r="FU284" s="52">
        <f t="shared" ca="1" si="676"/>
        <v>0.57386646242536543</v>
      </c>
      <c r="FV284" s="52">
        <f t="shared" ca="1" si="677"/>
        <v>0.5715478839747421</v>
      </c>
      <c r="FW284" s="52">
        <f t="shared" ca="1" si="678"/>
        <v>0.57155435332305404</v>
      </c>
      <c r="FX284" s="52">
        <f t="shared" ca="1" si="679"/>
        <v>0.57492542002845459</v>
      </c>
      <c r="FY284" s="52">
        <f t="shared" ca="1" si="680"/>
        <v>0.5745871251246234</v>
      </c>
      <c r="FZ284" s="52">
        <f t="shared" ca="1" si="681"/>
        <v>0.54393217763705271</v>
      </c>
      <c r="GA284" s="52">
        <f t="shared" ca="1" si="682"/>
        <v>0.51342851366776321</v>
      </c>
      <c r="GB284" s="52">
        <f t="shared" ca="1" si="683"/>
        <v>0.48578650542630353</v>
      </c>
      <c r="GC284" s="52">
        <f t="shared" ca="1" si="684"/>
        <v>0.463106301261072</v>
      </c>
      <c r="GD284" s="52">
        <f t="shared" ca="1" si="685"/>
        <v>0.44452532838928549</v>
      </c>
      <c r="GE284" s="52">
        <f t="shared" ca="1" si="686"/>
        <v>0.42868765797140912</v>
      </c>
      <c r="GF284" s="52">
        <f t="shared" ca="1" si="687"/>
        <v>0.41427615854420485</v>
      </c>
      <c r="GG284" s="52">
        <f t="shared" ca="1" si="688"/>
        <v>0.4009394734322651</v>
      </c>
      <c r="GH284" s="52">
        <f t="shared" ca="1" si="689"/>
        <v>0.38846125106643015</v>
      </c>
      <c r="GI284" s="52">
        <f t="shared" ca="1" si="690"/>
        <v>0.37810713103613869</v>
      </c>
      <c r="GJ284" s="52">
        <f t="shared" ca="1" si="691"/>
        <v>0.37206022890183177</v>
      </c>
      <c r="GK284" s="52">
        <f t="shared" ca="1" si="692"/>
        <v>0.37042319585884981</v>
      </c>
      <c r="GL284" s="52">
        <f t="shared" ca="1" si="693"/>
        <v>0.37462052637953502</v>
      </c>
      <c r="GM284" s="52">
        <f t="shared" ca="1" si="694"/>
        <v>0.38504257678783971</v>
      </c>
      <c r="GN284" s="52">
        <f t="shared" ca="1" si="695"/>
        <v>0.40161741983961963</v>
      </c>
      <c r="GO284" s="52">
        <f t="shared" ca="1" si="696"/>
        <v>0.37783110796291663</v>
      </c>
      <c r="GP284" s="52">
        <f t="shared" ca="1" si="697"/>
        <v>0.33293263373560666</v>
      </c>
      <c r="GQ284" s="52">
        <f t="shared" ca="1" si="698"/>
        <v>0.28867402217963106</v>
      </c>
      <c r="GR284" s="52">
        <f t="shared" ca="1" si="699"/>
        <v>0.24717567055894729</v>
      </c>
      <c r="GS284" s="52">
        <f t="shared" ca="1" si="700"/>
        <v>0.2097931664284306</v>
      </c>
      <c r="GT284" s="52">
        <f t="shared" ca="1" si="701"/>
        <v>0.17716540260211727</v>
      </c>
      <c r="GV284" s="52">
        <f t="shared" ca="1" si="702"/>
        <v>0.62707960247420647</v>
      </c>
      <c r="GW284" s="59">
        <f t="shared" ca="1" si="703"/>
        <v>0</v>
      </c>
      <c r="GX284" s="52">
        <f t="shared" ca="1" si="704"/>
        <v>0.88123880742261962</v>
      </c>
      <c r="GY284" s="52" t="str">
        <f t="shared" ca="1" si="705"/>
        <v>Slope</v>
      </c>
      <c r="GZ284" s="52">
        <f t="shared" ca="1" si="706"/>
        <v>1</v>
      </c>
      <c r="HB284" s="58">
        <f t="shared" si="707"/>
        <v>5.1757538318634E-2</v>
      </c>
      <c r="HC284" s="58"/>
      <c r="HE284" s="52">
        <f t="shared" si="708"/>
        <v>0.74380018532276171</v>
      </c>
      <c r="HF284" s="52">
        <f t="shared" si="709"/>
        <v>0</v>
      </c>
      <c r="HH284" s="52">
        <f t="shared" ca="1" si="710"/>
        <v>0.88123880742261962</v>
      </c>
      <c r="HI284" s="52" t="str">
        <f t="shared" ca="1" si="711"/>
        <v>Slope</v>
      </c>
      <c r="HJ284" s="59">
        <f t="shared" ca="1" si="712"/>
        <v>2</v>
      </c>
      <c r="HK284" s="52">
        <f t="shared" ca="1" si="713"/>
        <v>1</v>
      </c>
      <c r="HL284" s="52">
        <f t="shared" si="714"/>
        <v>0</v>
      </c>
      <c r="HM284" s="52">
        <f t="shared" si="715"/>
        <v>20</v>
      </c>
      <c r="HN284" s="52">
        <f t="shared" si="716"/>
        <v>-20</v>
      </c>
      <c r="HP284" s="52">
        <f t="shared" si="719"/>
        <v>6.6966861486434997E-4</v>
      </c>
      <c r="HR284" s="52">
        <f t="shared" si="717"/>
        <v>1.2129115478284598E-4</v>
      </c>
      <c r="HS284">
        <f t="shared" si="718"/>
        <v>1.7666324366216973E-3</v>
      </c>
    </row>
    <row r="285" spans="1:227" x14ac:dyDescent="0.2">
      <c r="A285" s="45">
        <v>247</v>
      </c>
      <c r="B285" s="35">
        <f t="shared" si="563"/>
        <v>2.8472222222222066E-2</v>
      </c>
      <c r="C285" s="28">
        <v>-5.1757538318633998</v>
      </c>
      <c r="D285" s="95">
        <v>0</v>
      </c>
      <c r="E285" s="95">
        <v>999999</v>
      </c>
      <c r="F285" s="37">
        <f t="shared" si="721"/>
        <v>166666.5</v>
      </c>
      <c r="G285" s="38">
        <f t="shared" si="724"/>
        <v>0</v>
      </c>
      <c r="H285" s="102">
        <v>20</v>
      </c>
      <c r="I285" s="102">
        <v>2000</v>
      </c>
      <c r="J285" s="28">
        <v>-3.8327971100807199</v>
      </c>
      <c r="K285" s="126">
        <f t="shared" si="725"/>
        <v>-3.8327971100807198E-2</v>
      </c>
      <c r="L285" s="30">
        <f t="shared" si="722"/>
        <v>-3.8327971100807198E-2</v>
      </c>
      <c r="M285" s="101">
        <f t="shared" si="723"/>
        <v>-5.1757538318633998</v>
      </c>
      <c r="N285" s="103">
        <f t="shared" si="564"/>
        <v>6.7147836089134012E-4</v>
      </c>
      <c r="AD285" s="52">
        <f t="shared" ca="1" si="726"/>
        <v>0.94881440220969582</v>
      </c>
      <c r="AE285" s="52">
        <f t="shared" ca="1" si="726"/>
        <v>1.0000000000000004</v>
      </c>
      <c r="AF285" s="52">
        <f t="shared" ca="1" si="726"/>
        <v>0.94829643733499713</v>
      </c>
      <c r="AG285" s="52">
        <f t="shared" ca="1" si="559"/>
        <v>0.81156447877591686</v>
      </c>
      <c r="AH285" s="52">
        <f t="shared" ca="1" si="559"/>
        <v>0.61905724957311692</v>
      </c>
      <c r="AI285" s="52">
        <f t="shared" ca="1" si="559"/>
        <v>0.40431398753602976</v>
      </c>
      <c r="AJ285" s="52">
        <f t="shared" ca="1" si="559"/>
        <v>0.17826985815117358</v>
      </c>
      <c r="AK285" s="52">
        <f t="shared" ca="1" si="560"/>
        <v>-2.6343326775924655E-2</v>
      </c>
      <c r="AL285" s="52">
        <f t="shared" ca="1" si="560"/>
        <v>-0.19944076077489364</v>
      </c>
      <c r="AM285" s="52">
        <f t="shared" ca="1" si="560"/>
        <v>-0.33533746487294414</v>
      </c>
      <c r="AN285" s="52">
        <f t="shared" ca="1" si="560"/>
        <v>-0.44737621145685613</v>
      </c>
      <c r="AO285" s="52">
        <f t="shared" ca="1" si="561"/>
        <v>-0.55486090362444429</v>
      </c>
      <c r="AP285" s="52">
        <f t="shared" ca="1" si="561"/>
        <v>-0.66619506302036358</v>
      </c>
      <c r="AQ285" s="52">
        <f t="shared" ca="1" si="561"/>
        <v>-0.76808984084024501</v>
      </c>
      <c r="AR285" s="52">
        <f t="shared" ca="1" si="561"/>
        <v>-0.84280451842685922</v>
      </c>
      <c r="AS285" s="52">
        <f t="shared" ca="1" si="562"/>
        <v>-0.87440497563893516</v>
      </c>
      <c r="AT285" s="52">
        <f t="shared" ca="1" si="562"/>
        <v>-0.85069735572516481</v>
      </c>
      <c r="AU285" s="52">
        <f t="shared" ca="1" si="562"/>
        <v>-0.76552410708199681</v>
      </c>
      <c r="AV285" s="52">
        <f t="shared" ca="1" si="562"/>
        <v>-0.6253674752565781</v>
      </c>
      <c r="AW285" s="52">
        <f t="shared" ca="1" si="556"/>
        <v>-0.44729298580642446</v>
      </c>
      <c r="AX285" s="52">
        <f t="shared" ca="1" si="556"/>
        <v>-0.24903156117024622</v>
      </c>
      <c r="AY285" s="52">
        <f t="shared" ca="1" si="556"/>
        <v>-5.4699003438038372E-2</v>
      </c>
      <c r="AZ285" s="52">
        <f t="shared" ca="1" si="556"/>
        <v>0.11931153089072603</v>
      </c>
      <c r="BA285" s="52">
        <f t="shared" ca="1" si="557"/>
        <v>0.26594809173641171</v>
      </c>
      <c r="BB285" s="52">
        <f t="shared" ca="1" si="557"/>
        <v>0.39194938761431575</v>
      </c>
      <c r="BC285" s="52">
        <f t="shared" ca="1" si="557"/>
        <v>0.50139475988284232</v>
      </c>
      <c r="BD285" s="52">
        <f t="shared" ca="1" si="557"/>
        <v>0.59341382654411112</v>
      </c>
      <c r="BE285" s="52">
        <f t="shared" ca="1" si="558"/>
        <v>0.66462938996288012</v>
      </c>
      <c r="BF285" s="52">
        <f t="shared" ca="1" si="558"/>
        <v>0.7128722692588475</v>
      </c>
      <c r="BG285" s="52">
        <f t="shared" ca="1" si="558"/>
        <v>0.73852586162452127</v>
      </c>
      <c r="BH285" s="52">
        <f t="shared" ca="1" si="558"/>
        <v>0.74130623765927228</v>
      </c>
      <c r="BJ285" s="52">
        <f t="shared" si="566"/>
        <v>-1.91639855504036E-3</v>
      </c>
      <c r="BK285" s="52">
        <f t="shared" si="567"/>
        <v>-1.6158488572334813E-3</v>
      </c>
      <c r="BL285" s="52">
        <f t="shared" si="568"/>
        <v>-8.0792442861674099E-5</v>
      </c>
      <c r="BM285" s="52">
        <f t="shared" si="569"/>
        <v>-8.0792442861674099E-5</v>
      </c>
      <c r="BN285" s="52">
        <f t="shared" si="570"/>
        <v>0</v>
      </c>
      <c r="BO285" s="52">
        <f t="shared" si="571"/>
        <v>0</v>
      </c>
      <c r="BP285" s="52">
        <f t="shared" si="572"/>
        <v>1.7271715834207167E-3</v>
      </c>
      <c r="BQ285" s="52">
        <f t="shared" si="573"/>
        <v>0.05</v>
      </c>
      <c r="BS285" s="52">
        <f t="shared" ca="1" si="574"/>
        <v>-0.14642929826532644</v>
      </c>
      <c r="BT285" s="52">
        <f t="shared" ca="1" si="575"/>
        <v>-0.16158488572334814</v>
      </c>
      <c r="BU285" s="52">
        <f t="shared" ca="1" si="576"/>
        <v>-0.16559801645757213</v>
      </c>
      <c r="BV285" s="52">
        <f t="shared" ca="1" si="577"/>
        <v>-0.15950878935625723</v>
      </c>
      <c r="BW285" s="52">
        <f t="shared" ca="1" si="578"/>
        <v>-0.14514049403970283</v>
      </c>
      <c r="BX285" s="52">
        <f t="shared" ca="1" si="579"/>
        <v>-0.11876289605823984</v>
      </c>
      <c r="BY285" s="52">
        <f t="shared" ca="1" si="580"/>
        <v>-8.5410154679970471E-2</v>
      </c>
      <c r="BZ285" s="52">
        <f t="shared" ca="1" si="581"/>
        <v>-4.1963621230435469E-2</v>
      </c>
      <c r="CA285" s="52">
        <f t="shared" ca="1" si="582"/>
        <v>9.498743310330399E-3</v>
      </c>
      <c r="CB285" s="52">
        <f t="shared" ca="1" si="583"/>
        <v>6.8130252439708966E-2</v>
      </c>
      <c r="CC285" s="52">
        <f t="shared" ca="1" si="584"/>
        <v>0.12630791101424443</v>
      </c>
      <c r="CD285" s="52">
        <f t="shared" ca="1" si="585"/>
        <v>0.17590060240528996</v>
      </c>
      <c r="CE285" s="52">
        <f t="shared" ca="1" si="586"/>
        <v>0.21060788156765123</v>
      </c>
      <c r="CF285" s="52">
        <f t="shared" ca="1" si="587"/>
        <v>0.23301746684967745</v>
      </c>
      <c r="CG285" s="52">
        <f t="shared" ca="1" si="588"/>
        <v>0.24719714476997329</v>
      </c>
      <c r="CH285" s="52">
        <f t="shared" ca="1" si="589"/>
        <v>0.25709830971825265</v>
      </c>
      <c r="CI285" s="52">
        <f t="shared" ca="1" si="590"/>
        <v>0.26377503172073868</v>
      </c>
      <c r="CJ285" s="52">
        <f t="shared" ca="1" si="591"/>
        <v>0.26787636548491012</v>
      </c>
      <c r="CK285" s="52">
        <f t="shared" ca="1" si="592"/>
        <v>0.26560539224245133</v>
      </c>
      <c r="CL285" s="52">
        <f t="shared" ca="1" si="593"/>
        <v>0.25041276531203865</v>
      </c>
      <c r="CM285" s="52">
        <f t="shared" ca="1" si="594"/>
        <v>0.22199053110765118</v>
      </c>
      <c r="CN285" s="52">
        <f t="shared" ca="1" si="595"/>
        <v>0.17606520621226207</v>
      </c>
      <c r="CO285" s="52">
        <f t="shared" ca="1" si="596"/>
        <v>0.11146572165401482</v>
      </c>
      <c r="CP285" s="52">
        <f t="shared" ca="1" si="597"/>
        <v>2.8407859165341685E-2</v>
      </c>
      <c r="CQ285" s="52">
        <f t="shared" ca="1" si="598"/>
        <v>-6.6579890760382718E-2</v>
      </c>
      <c r="CR285" s="52">
        <f t="shared" ca="1" si="599"/>
        <v>-0.16794198010897912</v>
      </c>
      <c r="CS285" s="52">
        <f t="shared" ca="1" si="600"/>
        <v>-0.26738448144357274</v>
      </c>
      <c r="CT285" s="52">
        <f t="shared" ca="1" si="601"/>
        <v>-0.35854620297229078</v>
      </c>
      <c r="CU285" s="52">
        <f t="shared" ca="1" si="602"/>
        <v>-0.43736038203050753</v>
      </c>
      <c r="CV285" s="52">
        <f t="shared" ca="1" si="603"/>
        <v>-0.50191034017611413</v>
      </c>
      <c r="CW285" s="52">
        <f t="shared" ca="1" si="604"/>
        <v>-0.55337358717506202</v>
      </c>
      <c r="CY285" s="51" t="str">
        <f t="shared" ca="1" si="605"/>
        <v>Slope</v>
      </c>
      <c r="CZ285" s="51" t="str">
        <f t="shared" ca="1" si="606"/>
        <v>Slope</v>
      </c>
      <c r="DA285" s="51" t="str">
        <f t="shared" ca="1" si="607"/>
        <v>Slope</v>
      </c>
      <c r="DB285" s="51" t="str">
        <f t="shared" ca="1" si="608"/>
        <v>Slope</v>
      </c>
      <c r="DC285" s="51" t="str">
        <f t="shared" ca="1" si="609"/>
        <v>Slope</v>
      </c>
      <c r="DD285" s="51" t="str">
        <f t="shared" ca="1" si="610"/>
        <v>Slope</v>
      </c>
      <c r="DE285" s="51" t="str">
        <f t="shared" ca="1" si="611"/>
        <v>Slope</v>
      </c>
      <c r="DF285" s="51" t="str">
        <f t="shared" ca="1" si="612"/>
        <v>Slope</v>
      </c>
      <c r="DG285" s="51" t="str">
        <f t="shared" ca="1" si="613"/>
        <v>Slope</v>
      </c>
      <c r="DH285" s="51" t="str">
        <f t="shared" ca="1" si="614"/>
        <v>Slope</v>
      </c>
      <c r="DI285" s="51" t="str">
        <f t="shared" ca="1" si="615"/>
        <v>Slope</v>
      </c>
      <c r="DJ285" s="51" t="str">
        <f t="shared" ca="1" si="616"/>
        <v>Slope</v>
      </c>
      <c r="DK285" s="51" t="str">
        <f t="shared" ca="1" si="617"/>
        <v>Slope</v>
      </c>
      <c r="DL285" s="51" t="str">
        <f t="shared" ca="1" si="618"/>
        <v>Slope</v>
      </c>
      <c r="DM285" s="51" t="str">
        <f t="shared" ca="1" si="619"/>
        <v>Slope</v>
      </c>
      <c r="DN285" s="51" t="str">
        <f t="shared" ca="1" si="620"/>
        <v>Slope</v>
      </c>
      <c r="DO285" s="51" t="str">
        <f t="shared" ca="1" si="621"/>
        <v>Slope</v>
      </c>
      <c r="DP285" s="51" t="str">
        <f t="shared" ca="1" si="622"/>
        <v>Slope</v>
      </c>
      <c r="DQ285" s="51" t="str">
        <f t="shared" ca="1" si="623"/>
        <v>Slope</v>
      </c>
      <c r="DR285" s="51" t="str">
        <f t="shared" ca="1" si="624"/>
        <v>Slope</v>
      </c>
      <c r="DS285" s="51" t="str">
        <f t="shared" ca="1" si="625"/>
        <v>Slope</v>
      </c>
      <c r="DT285" s="51" t="str">
        <f t="shared" ca="1" si="626"/>
        <v>Slope</v>
      </c>
      <c r="DU285" s="51" t="str">
        <f t="shared" ca="1" si="627"/>
        <v>Slope</v>
      </c>
      <c r="DV285" s="51" t="str">
        <f t="shared" ca="1" si="628"/>
        <v>Slope</v>
      </c>
      <c r="DW285" s="51" t="str">
        <f t="shared" ca="1" si="629"/>
        <v>Slope</v>
      </c>
      <c r="DX285" s="51" t="str">
        <f t="shared" ca="1" si="630"/>
        <v>Slope</v>
      </c>
      <c r="DY285" s="51" t="str">
        <f t="shared" ca="1" si="631"/>
        <v>Slope</v>
      </c>
      <c r="DZ285" s="51" t="str">
        <f t="shared" ca="1" si="632"/>
        <v>Slope</v>
      </c>
      <c r="EA285" s="51" t="str">
        <f t="shared" ca="1" si="633"/>
        <v>Slope</v>
      </c>
      <c r="EB285" s="51" t="str">
        <f t="shared" ca="1" si="634"/>
        <v>Slope</v>
      </c>
      <c r="EC285" s="51" t="str">
        <f t="shared" ca="1" si="635"/>
        <v>Slope</v>
      </c>
      <c r="EE285" s="52">
        <f t="shared" ca="1" si="636"/>
        <v>0.85365149417753527</v>
      </c>
      <c r="EF285" s="52">
        <f t="shared" ca="1" si="637"/>
        <v>0.83849590671951357</v>
      </c>
      <c r="EG285" s="52">
        <f t="shared" ca="1" si="638"/>
        <v>0.83448277598528953</v>
      </c>
      <c r="EH285" s="52">
        <f t="shared" ca="1" si="639"/>
        <v>0.8405720030866044</v>
      </c>
      <c r="EI285" s="52">
        <f t="shared" ca="1" si="640"/>
        <v>0.85494029840315888</v>
      </c>
      <c r="EJ285" s="52">
        <f t="shared" ca="1" si="641"/>
        <v>0.88131789638462188</v>
      </c>
      <c r="EK285" s="52">
        <f t="shared" ca="1" si="642"/>
        <v>0.91467063776289126</v>
      </c>
      <c r="EL285" s="52">
        <f t="shared" ca="1" si="643"/>
        <v>0.95811717121242623</v>
      </c>
      <c r="EM285" s="52">
        <f t="shared" ca="1" si="644"/>
        <v>0.99042046424680796</v>
      </c>
      <c r="EN285" s="52">
        <f t="shared" ca="1" si="645"/>
        <v>0.93178895511742932</v>
      </c>
      <c r="EO285" s="52">
        <f t="shared" ca="1" si="646"/>
        <v>0.87361129654289393</v>
      </c>
      <c r="EP285" s="52">
        <f t="shared" ca="1" si="647"/>
        <v>0.82401860515184833</v>
      </c>
      <c r="EQ285" s="52">
        <f t="shared" ca="1" si="648"/>
        <v>0.78931132598948706</v>
      </c>
      <c r="ER285" s="52">
        <f t="shared" ca="1" si="649"/>
        <v>0.76690174070746087</v>
      </c>
      <c r="ES285" s="52">
        <f t="shared" ca="1" si="650"/>
        <v>0.75272206278716502</v>
      </c>
      <c r="ET285" s="52">
        <f t="shared" ca="1" si="651"/>
        <v>0.74282089783888572</v>
      </c>
      <c r="EU285" s="52">
        <f t="shared" ca="1" si="652"/>
        <v>0.73614417583639957</v>
      </c>
      <c r="EV285" s="52">
        <f t="shared" ca="1" si="653"/>
        <v>0.73204284207222825</v>
      </c>
      <c r="EW285" s="52">
        <f t="shared" ca="1" si="654"/>
        <v>0.73431381531468698</v>
      </c>
      <c r="EX285" s="52">
        <f t="shared" ca="1" si="655"/>
        <v>0.74950644224509966</v>
      </c>
      <c r="EY285" s="52">
        <f t="shared" ca="1" si="656"/>
        <v>0.77792867644948716</v>
      </c>
      <c r="EZ285" s="52">
        <f t="shared" ca="1" si="657"/>
        <v>0.8238540013448763</v>
      </c>
      <c r="FA285" s="52">
        <f t="shared" ca="1" si="658"/>
        <v>0.88845348590312345</v>
      </c>
      <c r="FB285" s="52">
        <f t="shared" ca="1" si="659"/>
        <v>0.97151134839179665</v>
      </c>
      <c r="FC285" s="52">
        <f t="shared" ca="1" si="660"/>
        <v>0.9335009016824789</v>
      </c>
      <c r="FD285" s="52">
        <f t="shared" ca="1" si="661"/>
        <v>0.83213881233388254</v>
      </c>
      <c r="FE285" s="52">
        <f t="shared" ca="1" si="662"/>
        <v>0.732696310999289</v>
      </c>
      <c r="FF285" s="52">
        <f t="shared" ca="1" si="663"/>
        <v>0.64153458947057085</v>
      </c>
      <c r="FG285" s="52">
        <f t="shared" ca="1" si="664"/>
        <v>0.56272041041235421</v>
      </c>
      <c r="FH285" s="52">
        <f t="shared" ca="1" si="665"/>
        <v>0.4981704522667475</v>
      </c>
      <c r="FI285" s="52">
        <f t="shared" ca="1" si="666"/>
        <v>0.44670720526779961</v>
      </c>
      <c r="FK285" s="52">
        <f t="shared" ca="1" si="667"/>
        <v>0.99042046424680796</v>
      </c>
      <c r="FL285" s="59">
        <f t="shared" ca="1" si="668"/>
        <v>8</v>
      </c>
      <c r="FM285" s="59" t="str">
        <f t="shared" ca="1" si="669"/>
        <v>Slope</v>
      </c>
      <c r="FN285" s="52">
        <f t="shared" ca="1" si="670"/>
        <v>0.76666666666666661</v>
      </c>
      <c r="FP285" s="52">
        <f t="shared" ca="1" si="671"/>
        <v>0.61788383139251168</v>
      </c>
      <c r="FQ285" s="52">
        <f t="shared" ca="1" si="672"/>
        <v>0.61283196890650449</v>
      </c>
      <c r="FR285" s="52">
        <f t="shared" ca="1" si="673"/>
        <v>0.60038314755065203</v>
      </c>
      <c r="FS285" s="52">
        <f t="shared" ca="1" si="674"/>
        <v>0.59130177880664592</v>
      </c>
      <c r="FT285" s="52">
        <f t="shared" ca="1" si="675"/>
        <v>0.58498009946771967</v>
      </c>
      <c r="FU285" s="52">
        <f t="shared" ca="1" si="676"/>
        <v>0.58266152101709612</v>
      </c>
      <c r="FV285" s="52">
        <f t="shared" ca="1" si="677"/>
        <v>0.58266799036540817</v>
      </c>
      <c r="FW285" s="52">
        <f t="shared" ca="1" si="678"/>
        <v>0.58603905707080872</v>
      </c>
      <c r="FX285" s="52">
        <f t="shared" ca="1" si="679"/>
        <v>0.58569571030449152</v>
      </c>
      <c r="FY285" s="52">
        <f t="shared" ca="1" si="680"/>
        <v>0.55504076281692094</v>
      </c>
      <c r="FZ285" s="52">
        <f t="shared" ca="1" si="681"/>
        <v>0.52453709884763122</v>
      </c>
      <c r="GA285" s="52">
        <f t="shared" ca="1" si="682"/>
        <v>0.49689509060617165</v>
      </c>
      <c r="GB285" s="52">
        <f t="shared" ca="1" si="683"/>
        <v>0.47421488644094006</v>
      </c>
      <c r="GC285" s="52">
        <f t="shared" ca="1" si="684"/>
        <v>0.45563391356915361</v>
      </c>
      <c r="GD285" s="52">
        <f t="shared" ca="1" si="685"/>
        <v>0.43979624315127719</v>
      </c>
      <c r="GE285" s="52">
        <f t="shared" ca="1" si="686"/>
        <v>0.42538474372407298</v>
      </c>
      <c r="GF285" s="52">
        <f t="shared" ca="1" si="687"/>
        <v>0.41204805861213317</v>
      </c>
      <c r="GG285" s="52">
        <f t="shared" ca="1" si="688"/>
        <v>0.39956983624629827</v>
      </c>
      <c r="GH285" s="52">
        <f t="shared" ca="1" si="689"/>
        <v>0.38921571621600676</v>
      </c>
      <c r="GI285" s="52">
        <f t="shared" ca="1" si="690"/>
        <v>0.38316881408169989</v>
      </c>
      <c r="GJ285" s="52">
        <f t="shared" ca="1" si="691"/>
        <v>0.38153178103871793</v>
      </c>
      <c r="GK285" s="52">
        <f t="shared" ca="1" si="692"/>
        <v>0.3857291115594032</v>
      </c>
      <c r="GL285" s="52">
        <f t="shared" ca="1" si="693"/>
        <v>0.39615116196770783</v>
      </c>
      <c r="GM285" s="52">
        <f t="shared" ca="1" si="694"/>
        <v>0.41272600501948775</v>
      </c>
      <c r="GN285" s="52">
        <f t="shared" ca="1" si="695"/>
        <v>0.38894474500527065</v>
      </c>
      <c r="GO285" s="52">
        <f t="shared" ca="1" si="696"/>
        <v>0.34404627077796079</v>
      </c>
      <c r="GP285" s="52">
        <f t="shared" ca="1" si="697"/>
        <v>0.29978765922198519</v>
      </c>
      <c r="GQ285" s="52">
        <f t="shared" ca="1" si="698"/>
        <v>0.25828930760130137</v>
      </c>
      <c r="GR285" s="52">
        <f t="shared" ca="1" si="699"/>
        <v>0.22090680347078473</v>
      </c>
      <c r="GS285" s="52">
        <f t="shared" ca="1" si="700"/>
        <v>0.18827903964447137</v>
      </c>
      <c r="GT285" s="52">
        <f t="shared" ca="1" si="701"/>
        <v>0.16001351286704429</v>
      </c>
      <c r="GV285" s="52">
        <f t="shared" ca="1" si="702"/>
        <v>0.61788383139251168</v>
      </c>
      <c r="GW285" s="59">
        <f t="shared" ca="1" si="703"/>
        <v>0</v>
      </c>
      <c r="GX285" s="52">
        <f t="shared" ca="1" si="704"/>
        <v>0.85365149417753527</v>
      </c>
      <c r="GY285" s="52" t="str">
        <f t="shared" ca="1" si="705"/>
        <v>Slope</v>
      </c>
      <c r="GZ285" s="52">
        <f t="shared" ca="1" si="706"/>
        <v>1</v>
      </c>
      <c r="HB285" s="58">
        <f t="shared" si="707"/>
        <v>3.8327971100807198E-2</v>
      </c>
      <c r="HC285" s="58"/>
      <c r="HE285" s="52">
        <f t="shared" si="708"/>
        <v>0.81027654305100438</v>
      </c>
      <c r="HF285" s="52">
        <f t="shared" si="709"/>
        <v>0</v>
      </c>
      <c r="HH285" s="52">
        <f t="shared" ca="1" si="710"/>
        <v>0.85365149417753527</v>
      </c>
      <c r="HI285" s="52" t="str">
        <f t="shared" ca="1" si="711"/>
        <v>Slope</v>
      </c>
      <c r="HJ285" s="59">
        <f t="shared" ca="1" si="712"/>
        <v>2</v>
      </c>
      <c r="HK285" s="52">
        <f t="shared" ca="1" si="713"/>
        <v>1</v>
      </c>
      <c r="HL285" s="52">
        <f t="shared" si="714"/>
        <v>0</v>
      </c>
      <c r="HM285" s="52">
        <f t="shared" si="715"/>
        <v>20</v>
      </c>
      <c r="HN285" s="52">
        <f t="shared" si="716"/>
        <v>-20</v>
      </c>
      <c r="HP285" s="52">
        <f t="shared" si="719"/>
        <v>6.7147836089134012E-4</v>
      </c>
      <c r="HR285" s="52">
        <f t="shared" si="717"/>
        <v>1.3151253733285518E-4</v>
      </c>
      <c r="HS285">
        <f t="shared" si="718"/>
        <v>1.7271715834207167E-3</v>
      </c>
    </row>
    <row r="286" spans="1:227" x14ac:dyDescent="0.2">
      <c r="A286" s="45">
        <v>248</v>
      </c>
      <c r="B286" s="35">
        <f t="shared" si="563"/>
        <v>2.8587962962962805E-2</v>
      </c>
      <c r="C286" s="28">
        <v>-3.8327971100807199</v>
      </c>
      <c r="D286" s="95">
        <v>0</v>
      </c>
      <c r="E286" s="95">
        <v>999999</v>
      </c>
      <c r="F286" s="37">
        <f t="shared" si="721"/>
        <v>166666.5</v>
      </c>
      <c r="G286" s="38">
        <f t="shared" si="724"/>
        <v>0</v>
      </c>
      <c r="H286" s="102">
        <v>20</v>
      </c>
      <c r="I286" s="102">
        <v>2000</v>
      </c>
      <c r="J286" s="28">
        <v>-2.3516175150871299</v>
      </c>
      <c r="K286" s="126">
        <f t="shared" si="725"/>
        <v>-2.3516175150871298E-2</v>
      </c>
      <c r="L286" s="30">
        <f t="shared" si="722"/>
        <v>-2.3516175150871298E-2</v>
      </c>
      <c r="M286" s="101">
        <f t="shared" si="723"/>
        <v>-3.8327971100807199</v>
      </c>
      <c r="N286" s="103">
        <f t="shared" si="564"/>
        <v>7.40589797496795E-4</v>
      </c>
      <c r="AD286" s="52">
        <f t="shared" ca="1" si="726"/>
        <v>0.94829643733499713</v>
      </c>
      <c r="AE286" s="52">
        <f t="shared" ca="1" si="726"/>
        <v>1.0000000000000002</v>
      </c>
      <c r="AF286" s="52">
        <f t="shared" ca="1" si="726"/>
        <v>0.95058512548309348</v>
      </c>
      <c r="AG286" s="52">
        <f t="shared" ca="1" si="559"/>
        <v>0.82325570739019882</v>
      </c>
      <c r="AH286" s="52">
        <f t="shared" ca="1" si="559"/>
        <v>0.64707907227018779</v>
      </c>
      <c r="AI286" s="52">
        <f t="shared" ca="1" si="559"/>
        <v>0.43725656216686554</v>
      </c>
      <c r="AJ286" s="52">
        <f t="shared" ca="1" si="559"/>
        <v>0.22742392105601988</v>
      </c>
      <c r="AK286" s="52">
        <f t="shared" ca="1" si="560"/>
        <v>3.5739274669938884E-2</v>
      </c>
      <c r="AL286" s="52">
        <f t="shared" ca="1" si="560"/>
        <v>-0.12475925480269781</v>
      </c>
      <c r="AM286" s="52">
        <f t="shared" ca="1" si="560"/>
        <v>-0.25960032078104328</v>
      </c>
      <c r="AN286" s="52">
        <f t="shared" ca="1" si="560"/>
        <v>-0.38555885110190952</v>
      </c>
      <c r="AO286" s="52">
        <f t="shared" ca="1" si="561"/>
        <v>-0.51724851454005971</v>
      </c>
      <c r="AP286" s="52">
        <f t="shared" ca="1" si="561"/>
        <v>-0.64661909312099974</v>
      </c>
      <c r="AQ286" s="52">
        <f t="shared" ca="1" si="561"/>
        <v>-0.75845544640598983</v>
      </c>
      <c r="AR286" s="52">
        <f t="shared" ca="1" si="561"/>
        <v>-0.83743157379447442</v>
      </c>
      <c r="AS286" s="52">
        <f t="shared" ca="1" si="562"/>
        <v>-0.87219868525284983</v>
      </c>
      <c r="AT286" s="52">
        <f t="shared" ca="1" si="562"/>
        <v>-0.85034484755592432</v>
      </c>
      <c r="AU286" s="52">
        <f t="shared" ca="1" si="562"/>
        <v>-0.76995149490427506</v>
      </c>
      <c r="AV286" s="52">
        <f t="shared" ca="1" si="562"/>
        <v>-0.63912536277993004</v>
      </c>
      <c r="AW286" s="52">
        <f t="shared" ca="1" si="556"/>
        <v>-0.47158040896683212</v>
      </c>
      <c r="AX286" s="52">
        <f t="shared" ca="1" si="556"/>
        <v>-0.29053456144830747</v>
      </c>
      <c r="AY286" s="52">
        <f t="shared" ca="1" si="556"/>
        <v>-0.11708377610355865</v>
      </c>
      <c r="AZ286" s="52">
        <f t="shared" ca="1" si="556"/>
        <v>3.53876387921827E-2</v>
      </c>
      <c r="BA286" s="52">
        <f t="shared" ca="1" si="557"/>
        <v>0.17009753624301724</v>
      </c>
      <c r="BB286" s="52">
        <f t="shared" ca="1" si="557"/>
        <v>0.29241615975414398</v>
      </c>
      <c r="BC286" s="52">
        <f t="shared" ca="1" si="557"/>
        <v>0.40357883436176056</v>
      </c>
      <c r="BD286" s="52">
        <f t="shared" ca="1" si="557"/>
        <v>0.50017720424629697</v>
      </c>
      <c r="BE286" s="52">
        <f t="shared" ca="1" si="558"/>
        <v>0.5794370533220019</v>
      </c>
      <c r="BF286" s="52">
        <f t="shared" ca="1" si="558"/>
        <v>0.63999955096519134</v>
      </c>
      <c r="BG286" s="52">
        <f t="shared" ca="1" si="558"/>
        <v>0.68005234113613089</v>
      </c>
      <c r="BH286" s="52">
        <f t="shared" ca="1" si="558"/>
        <v>0.69811004709548341</v>
      </c>
      <c r="BJ286" s="52">
        <f t="shared" si="566"/>
        <v>-1.175808757543565E-3</v>
      </c>
      <c r="BK286" s="52">
        <f t="shared" si="567"/>
        <v>-1.6559801645757218E-3</v>
      </c>
      <c r="BL286" s="52">
        <f t="shared" si="568"/>
        <v>-8.2799008228786052E-5</v>
      </c>
      <c r="BM286" s="52">
        <f t="shared" si="569"/>
        <v>-8.2799008228786052E-5</v>
      </c>
      <c r="BN286" s="52">
        <f t="shared" si="570"/>
        <v>0</v>
      </c>
      <c r="BO286" s="52">
        <f t="shared" si="571"/>
        <v>0</v>
      </c>
      <c r="BP286" s="52">
        <f t="shared" si="572"/>
        <v>1.7173160651989176E-3</v>
      </c>
      <c r="BQ286" s="52">
        <f t="shared" si="573"/>
        <v>0.05</v>
      </c>
      <c r="BS286" s="52">
        <f t="shared" ca="1" si="574"/>
        <v>-0.16158488572334814</v>
      </c>
      <c r="BT286" s="52">
        <f t="shared" ca="1" si="575"/>
        <v>-0.16559801645757213</v>
      </c>
      <c r="BU286" s="52">
        <f t="shared" ca="1" si="576"/>
        <v>-0.15950878935625723</v>
      </c>
      <c r="BV286" s="52">
        <f t="shared" ca="1" si="577"/>
        <v>-0.14514049403970283</v>
      </c>
      <c r="BW286" s="52">
        <f t="shared" ca="1" si="578"/>
        <v>-0.11876289605823984</v>
      </c>
      <c r="BX286" s="52">
        <f t="shared" ca="1" si="579"/>
        <v>-8.5410154679970471E-2</v>
      </c>
      <c r="BY286" s="52">
        <f t="shared" ca="1" si="580"/>
        <v>-4.1963621230435469E-2</v>
      </c>
      <c r="BZ286" s="52">
        <f t="shared" ca="1" si="581"/>
        <v>9.498743310330399E-3</v>
      </c>
      <c r="CA286" s="52">
        <f t="shared" ca="1" si="582"/>
        <v>6.8130252439708966E-2</v>
      </c>
      <c r="CB286" s="52">
        <f t="shared" ca="1" si="583"/>
        <v>0.12630791101424443</v>
      </c>
      <c r="CC286" s="52">
        <f t="shared" ca="1" si="584"/>
        <v>0.17590060240528996</v>
      </c>
      <c r="CD286" s="52">
        <f t="shared" ca="1" si="585"/>
        <v>0.21060788156765123</v>
      </c>
      <c r="CE286" s="52">
        <f t="shared" ca="1" si="586"/>
        <v>0.23301746684967745</v>
      </c>
      <c r="CF286" s="52">
        <f t="shared" ca="1" si="587"/>
        <v>0.24719714476997329</v>
      </c>
      <c r="CG286" s="52">
        <f t="shared" ca="1" si="588"/>
        <v>0.25709830971825265</v>
      </c>
      <c r="CH286" s="52">
        <f t="shared" ca="1" si="589"/>
        <v>0.26377503172073868</v>
      </c>
      <c r="CI286" s="52">
        <f t="shared" ca="1" si="590"/>
        <v>0.26787636548491012</v>
      </c>
      <c r="CJ286" s="52">
        <f t="shared" ca="1" si="591"/>
        <v>0.26560539224245133</v>
      </c>
      <c r="CK286" s="52">
        <f t="shared" ca="1" si="592"/>
        <v>0.25041276531203865</v>
      </c>
      <c r="CL286" s="52">
        <f t="shared" ca="1" si="593"/>
        <v>0.22199053110765118</v>
      </c>
      <c r="CM286" s="52">
        <f t="shared" ca="1" si="594"/>
        <v>0.17606520621226207</v>
      </c>
      <c r="CN286" s="52">
        <f t="shared" ca="1" si="595"/>
        <v>0.11146572165401482</v>
      </c>
      <c r="CO286" s="52">
        <f t="shared" ca="1" si="596"/>
        <v>2.8407859165341685E-2</v>
      </c>
      <c r="CP286" s="52">
        <f t="shared" ca="1" si="597"/>
        <v>-6.6579890760382718E-2</v>
      </c>
      <c r="CQ286" s="52">
        <f t="shared" ca="1" si="598"/>
        <v>-0.16794198010897912</v>
      </c>
      <c r="CR286" s="52">
        <f t="shared" ca="1" si="599"/>
        <v>-0.26738448144357274</v>
      </c>
      <c r="CS286" s="52">
        <f t="shared" ca="1" si="600"/>
        <v>-0.35854620297229078</v>
      </c>
      <c r="CT286" s="52">
        <f t="shared" ca="1" si="601"/>
        <v>-0.43736038203050753</v>
      </c>
      <c r="CU286" s="52">
        <f t="shared" ca="1" si="602"/>
        <v>-0.50191034017611413</v>
      </c>
      <c r="CV286" s="52">
        <f t="shared" ca="1" si="603"/>
        <v>-0.55337358717506202</v>
      </c>
      <c r="CW286" s="52">
        <f t="shared" ca="1" si="604"/>
        <v>-0.59271453272911789</v>
      </c>
      <c r="CY286" s="51" t="str">
        <f t="shared" ca="1" si="605"/>
        <v>Slope</v>
      </c>
      <c r="CZ286" s="51" t="str">
        <f t="shared" ca="1" si="606"/>
        <v>Slope</v>
      </c>
      <c r="DA286" s="51" t="str">
        <f t="shared" ca="1" si="607"/>
        <v>Slope</v>
      </c>
      <c r="DB286" s="51" t="str">
        <f t="shared" ca="1" si="608"/>
        <v>Slope</v>
      </c>
      <c r="DC286" s="51" t="str">
        <f t="shared" ca="1" si="609"/>
        <v>Slope</v>
      </c>
      <c r="DD286" s="51" t="str">
        <f t="shared" ca="1" si="610"/>
        <v>Slope</v>
      </c>
      <c r="DE286" s="51" t="str">
        <f t="shared" ca="1" si="611"/>
        <v>Slope</v>
      </c>
      <c r="DF286" s="51" t="str">
        <f t="shared" ca="1" si="612"/>
        <v>Slope</v>
      </c>
      <c r="DG286" s="51" t="str">
        <f t="shared" ca="1" si="613"/>
        <v>Slope</v>
      </c>
      <c r="DH286" s="51" t="str">
        <f t="shared" ca="1" si="614"/>
        <v>Slope</v>
      </c>
      <c r="DI286" s="51" t="str">
        <f t="shared" ca="1" si="615"/>
        <v>Slope</v>
      </c>
      <c r="DJ286" s="51" t="str">
        <f t="shared" ca="1" si="616"/>
        <v>Slope</v>
      </c>
      <c r="DK286" s="51" t="str">
        <f t="shared" ca="1" si="617"/>
        <v>Slope</v>
      </c>
      <c r="DL286" s="51" t="str">
        <f t="shared" ca="1" si="618"/>
        <v>Slope</v>
      </c>
      <c r="DM286" s="51" t="str">
        <f t="shared" ca="1" si="619"/>
        <v>Slope</v>
      </c>
      <c r="DN286" s="51" t="str">
        <f t="shared" ca="1" si="620"/>
        <v>Slope</v>
      </c>
      <c r="DO286" s="51" t="str">
        <f t="shared" ca="1" si="621"/>
        <v>Slope</v>
      </c>
      <c r="DP286" s="51" t="str">
        <f t="shared" ca="1" si="622"/>
        <v>Slope</v>
      </c>
      <c r="DQ286" s="51" t="str">
        <f t="shared" ca="1" si="623"/>
        <v>Slope</v>
      </c>
      <c r="DR286" s="51" t="str">
        <f t="shared" ca="1" si="624"/>
        <v>Slope</v>
      </c>
      <c r="DS286" s="51" t="str">
        <f t="shared" ca="1" si="625"/>
        <v>Slope</v>
      </c>
      <c r="DT286" s="51" t="str">
        <f t="shared" ca="1" si="626"/>
        <v>Slope</v>
      </c>
      <c r="DU286" s="51" t="str">
        <f t="shared" ca="1" si="627"/>
        <v>Slope</v>
      </c>
      <c r="DV286" s="51" t="str">
        <f t="shared" ca="1" si="628"/>
        <v>Slope</v>
      </c>
      <c r="DW286" s="51" t="str">
        <f t="shared" ca="1" si="629"/>
        <v>Slope</v>
      </c>
      <c r="DX286" s="51" t="str">
        <f t="shared" ca="1" si="630"/>
        <v>Slope</v>
      </c>
      <c r="DY286" s="51" t="str">
        <f t="shared" ca="1" si="631"/>
        <v>Slope</v>
      </c>
      <c r="DZ286" s="51" t="str">
        <f t="shared" ca="1" si="632"/>
        <v>Slope</v>
      </c>
      <c r="EA286" s="51" t="str">
        <f t="shared" ca="1" si="633"/>
        <v>Slope</v>
      </c>
      <c r="EB286" s="51" t="str">
        <f t="shared" ca="1" si="634"/>
        <v>Slope</v>
      </c>
      <c r="EC286" s="51" t="str">
        <f t="shared" ca="1" si="635"/>
        <v>Slope</v>
      </c>
      <c r="EE286" s="52">
        <f t="shared" ca="1" si="636"/>
        <v>0.83849791328488066</v>
      </c>
      <c r="EF286" s="52">
        <f t="shared" ca="1" si="637"/>
        <v>0.83448478255065661</v>
      </c>
      <c r="EG286" s="52">
        <f t="shared" ca="1" si="638"/>
        <v>0.8405740096519716</v>
      </c>
      <c r="EH286" s="52">
        <f t="shared" ca="1" si="639"/>
        <v>0.85494230496852597</v>
      </c>
      <c r="EI286" s="52">
        <f t="shared" ca="1" si="640"/>
        <v>0.88131990294998896</v>
      </c>
      <c r="EJ286" s="52">
        <f t="shared" ca="1" si="641"/>
        <v>0.91467264432825834</v>
      </c>
      <c r="EK286" s="52">
        <f t="shared" ca="1" si="642"/>
        <v>0.95811917777779332</v>
      </c>
      <c r="EL286" s="52">
        <f t="shared" ca="1" si="643"/>
        <v>0.99041845768144077</v>
      </c>
      <c r="EM286" s="52">
        <f t="shared" ca="1" si="644"/>
        <v>0.93178694855206223</v>
      </c>
      <c r="EN286" s="52">
        <f t="shared" ca="1" si="645"/>
        <v>0.87360928997752674</v>
      </c>
      <c r="EO286" s="52">
        <f t="shared" ca="1" si="646"/>
        <v>0.82401659858648124</v>
      </c>
      <c r="EP286" s="52">
        <f t="shared" ca="1" si="647"/>
        <v>0.78930931942411997</v>
      </c>
      <c r="EQ286" s="52">
        <f t="shared" ca="1" si="648"/>
        <v>0.76689973414209378</v>
      </c>
      <c r="ER286" s="52">
        <f t="shared" ca="1" si="649"/>
        <v>0.75272005622179794</v>
      </c>
      <c r="ES286" s="52">
        <f t="shared" ca="1" si="650"/>
        <v>0.74281889127351852</v>
      </c>
      <c r="ET286" s="52">
        <f t="shared" ca="1" si="651"/>
        <v>0.7361421692710326</v>
      </c>
      <c r="EU286" s="52">
        <f t="shared" ca="1" si="652"/>
        <v>0.73204083550686105</v>
      </c>
      <c r="EV286" s="52">
        <f t="shared" ca="1" si="653"/>
        <v>0.73431180874931989</v>
      </c>
      <c r="EW286" s="52">
        <f t="shared" ca="1" si="654"/>
        <v>0.74950443567973257</v>
      </c>
      <c r="EX286" s="52">
        <f t="shared" ca="1" si="655"/>
        <v>0.77792666988412007</v>
      </c>
      <c r="EY286" s="52">
        <f t="shared" ca="1" si="656"/>
        <v>0.8238519947795091</v>
      </c>
      <c r="EZ286" s="52">
        <f t="shared" ca="1" si="657"/>
        <v>0.88845147933775637</v>
      </c>
      <c r="FA286" s="52">
        <f t="shared" ca="1" si="658"/>
        <v>0.97150934182642956</v>
      </c>
      <c r="FB286" s="52">
        <f t="shared" ca="1" si="659"/>
        <v>0.9335029082478461</v>
      </c>
      <c r="FC286" s="52">
        <f t="shared" ca="1" si="660"/>
        <v>0.83214081889924962</v>
      </c>
      <c r="FD286" s="52">
        <f t="shared" ca="1" si="661"/>
        <v>0.73269831756465598</v>
      </c>
      <c r="FE286" s="52">
        <f t="shared" ca="1" si="662"/>
        <v>0.64153659603593804</v>
      </c>
      <c r="FF286" s="52">
        <f t="shared" ca="1" si="663"/>
        <v>0.56272241697772118</v>
      </c>
      <c r="FG286" s="52">
        <f t="shared" ca="1" si="664"/>
        <v>0.4981724588321147</v>
      </c>
      <c r="FH286" s="52">
        <f t="shared" ca="1" si="665"/>
        <v>0.44670921183316681</v>
      </c>
      <c r="FI286" s="52">
        <f t="shared" ca="1" si="666"/>
        <v>0.40736826627911094</v>
      </c>
      <c r="FK286" s="52">
        <f t="shared" ca="1" si="667"/>
        <v>0.99041845768144077</v>
      </c>
      <c r="FL286" s="59">
        <f t="shared" ca="1" si="668"/>
        <v>7</v>
      </c>
      <c r="FM286" s="59" t="str">
        <f t="shared" ca="1" si="669"/>
        <v>Slope</v>
      </c>
      <c r="FN286" s="52">
        <f t="shared" ca="1" si="670"/>
        <v>0.8</v>
      </c>
      <c r="FP286" s="52">
        <f t="shared" ca="1" si="671"/>
        <v>0.61283263776162689</v>
      </c>
      <c r="FQ286" s="52">
        <f t="shared" ca="1" si="672"/>
        <v>0.6114949275168855</v>
      </c>
      <c r="FR286" s="52">
        <f t="shared" ca="1" si="673"/>
        <v>0.60241355877287939</v>
      </c>
      <c r="FS286" s="52">
        <f t="shared" ca="1" si="674"/>
        <v>0.59609187943395314</v>
      </c>
      <c r="FT286" s="52">
        <f t="shared" ca="1" si="675"/>
        <v>0.5937733009833297</v>
      </c>
      <c r="FU286" s="52">
        <f t="shared" ca="1" si="676"/>
        <v>0.59377977033164164</v>
      </c>
      <c r="FV286" s="52">
        <f t="shared" ca="1" si="677"/>
        <v>0.59715083703704219</v>
      </c>
      <c r="FW286" s="52">
        <f t="shared" ca="1" si="678"/>
        <v>0.5968061525604802</v>
      </c>
      <c r="FX286" s="52">
        <f t="shared" ca="1" si="679"/>
        <v>0.56615120507290961</v>
      </c>
      <c r="FY286" s="52">
        <f t="shared" ca="1" si="680"/>
        <v>0.53564754110362001</v>
      </c>
      <c r="FZ286" s="52">
        <f t="shared" ca="1" si="681"/>
        <v>0.50800553286216033</v>
      </c>
      <c r="GA286" s="52">
        <f t="shared" ca="1" si="682"/>
        <v>0.4853253286969289</v>
      </c>
      <c r="GB286" s="52">
        <f t="shared" ca="1" si="683"/>
        <v>0.46674435582514234</v>
      </c>
      <c r="GC286" s="52">
        <f t="shared" ca="1" si="684"/>
        <v>0.45090668540726597</v>
      </c>
      <c r="GD286" s="52">
        <f t="shared" ca="1" si="685"/>
        <v>0.43649518598006171</v>
      </c>
      <c r="GE286" s="52">
        <f t="shared" ca="1" si="686"/>
        <v>0.42315850086812196</v>
      </c>
      <c r="GF286" s="52">
        <f t="shared" ca="1" si="687"/>
        <v>0.410680278502287</v>
      </c>
      <c r="GG286" s="52">
        <f t="shared" ca="1" si="688"/>
        <v>0.40032615847199549</v>
      </c>
      <c r="GH286" s="52">
        <f t="shared" ca="1" si="689"/>
        <v>0.39427925633768862</v>
      </c>
      <c r="GI286" s="52">
        <f t="shared" ca="1" si="690"/>
        <v>0.39264222329470666</v>
      </c>
      <c r="GJ286" s="52">
        <f t="shared" ca="1" si="691"/>
        <v>0.39683955381539193</v>
      </c>
      <c r="GK286" s="52">
        <f t="shared" ca="1" si="692"/>
        <v>0.40726160422369656</v>
      </c>
      <c r="GL286" s="52">
        <f t="shared" ca="1" si="693"/>
        <v>0.42383644727547654</v>
      </c>
      <c r="GM286" s="52">
        <f t="shared" ca="1" si="694"/>
        <v>0.40005652497150423</v>
      </c>
      <c r="GN286" s="52">
        <f t="shared" ca="1" si="695"/>
        <v>0.35515805074419426</v>
      </c>
      <c r="GO286" s="52">
        <f t="shared" ca="1" si="696"/>
        <v>0.31089943918821861</v>
      </c>
      <c r="GP286" s="52">
        <f t="shared" ca="1" si="697"/>
        <v>0.26940108756753489</v>
      </c>
      <c r="GQ286" s="52">
        <f t="shared" ca="1" si="698"/>
        <v>0.23201858343701814</v>
      </c>
      <c r="GR286" s="52">
        <f t="shared" ca="1" si="699"/>
        <v>0.19939081961070487</v>
      </c>
      <c r="GS286" s="52">
        <f t="shared" ca="1" si="700"/>
        <v>0.17112529283327782</v>
      </c>
      <c r="GT286" s="52">
        <f t="shared" ca="1" si="701"/>
        <v>0.14690053320414806</v>
      </c>
      <c r="GV286" s="52">
        <f t="shared" ca="1" si="702"/>
        <v>0.61283263776162689</v>
      </c>
      <c r="GW286" s="59">
        <f t="shared" ca="1" si="703"/>
        <v>0</v>
      </c>
      <c r="GX286" s="52">
        <f t="shared" ca="1" si="704"/>
        <v>0.83849791328488066</v>
      </c>
      <c r="GY286" s="52" t="str">
        <f t="shared" ca="1" si="705"/>
        <v>Slope</v>
      </c>
      <c r="GZ286" s="52">
        <f t="shared" ca="1" si="706"/>
        <v>1</v>
      </c>
      <c r="HB286" s="58">
        <f t="shared" si="707"/>
        <v>2.3516175150871298E-2</v>
      </c>
      <c r="HC286" s="58"/>
      <c r="HE286" s="52">
        <f t="shared" si="708"/>
        <v>0.88359493300318703</v>
      </c>
      <c r="HF286" s="52">
        <f t="shared" si="709"/>
        <v>0</v>
      </c>
      <c r="HH286" s="52">
        <f t="shared" ca="1" si="710"/>
        <v>0.83849791328488066</v>
      </c>
      <c r="HI286" s="52" t="str">
        <f t="shared" ca="1" si="711"/>
        <v>Slope</v>
      </c>
      <c r="HJ286" s="59">
        <f t="shared" ca="1" si="712"/>
        <v>2</v>
      </c>
      <c r="HK286" s="52">
        <f t="shared" ca="1" si="713"/>
        <v>1</v>
      </c>
      <c r="HL286" s="52">
        <f t="shared" si="714"/>
        <v>0</v>
      </c>
      <c r="HM286" s="52">
        <f t="shared" si="715"/>
        <v>20</v>
      </c>
      <c r="HN286" s="52">
        <f t="shared" si="716"/>
        <v>-20</v>
      </c>
      <c r="HP286" s="52">
        <f t="shared" si="719"/>
        <v>7.40589797496795E-4</v>
      </c>
      <c r="HR286" s="52">
        <f t="shared" si="717"/>
        <v>1.4146343904919962E-4</v>
      </c>
      <c r="HS286">
        <f t="shared" si="718"/>
        <v>1.7173160651989176E-3</v>
      </c>
    </row>
    <row r="287" spans="1:227" x14ac:dyDescent="0.2">
      <c r="A287" s="45">
        <v>249</v>
      </c>
      <c r="B287" s="35">
        <f t="shared" si="563"/>
        <v>2.8703703703703544E-2</v>
      </c>
      <c r="C287" s="28">
        <v>-2.3516175150871299</v>
      </c>
      <c r="D287" s="95">
        <v>0</v>
      </c>
      <c r="E287" s="95">
        <v>999999</v>
      </c>
      <c r="F287" s="37">
        <f t="shared" si="721"/>
        <v>166666.5</v>
      </c>
      <c r="G287" s="38">
        <f t="shared" si="724"/>
        <v>0</v>
      </c>
      <c r="H287" s="102">
        <v>20</v>
      </c>
      <c r="I287" s="102">
        <v>2000</v>
      </c>
      <c r="J287" s="28">
        <v>-0.75958080589771304</v>
      </c>
      <c r="K287" s="126">
        <f t="shared" si="725"/>
        <v>-7.5958080589771304E-3</v>
      </c>
      <c r="L287" s="30">
        <f t="shared" si="722"/>
        <v>-7.5958080589771304E-3</v>
      </c>
      <c r="M287" s="101">
        <f t="shared" si="723"/>
        <v>-2.3516175150871299</v>
      </c>
      <c r="N287" s="103">
        <f t="shared" si="564"/>
        <v>7.9601835459470842E-4</v>
      </c>
      <c r="AD287" s="52">
        <f t="shared" ca="1" si="726"/>
        <v>0.95058512548309348</v>
      </c>
      <c r="AE287" s="52">
        <f t="shared" ca="1" si="726"/>
        <v>0.99999999999999978</v>
      </c>
      <c r="AF287" s="52">
        <f t="shared" ca="1" si="726"/>
        <v>0.95442891202798918</v>
      </c>
      <c r="AG287" s="52">
        <f t="shared" ca="1" si="559"/>
        <v>0.83895270478876005</v>
      </c>
      <c r="AH287" s="52">
        <f t="shared" ca="1" si="559"/>
        <v>0.66800367181879472</v>
      </c>
      <c r="AI287" s="52">
        <f t="shared" ca="1" si="559"/>
        <v>0.47304043904221449</v>
      </c>
      <c r="AJ287" s="52">
        <f t="shared" ca="1" si="559"/>
        <v>0.27644294970078431</v>
      </c>
      <c r="AK287" s="52">
        <f t="shared" ca="1" si="560"/>
        <v>9.8501193278903068E-2</v>
      </c>
      <c r="AL287" s="52">
        <f t="shared" ca="1" si="560"/>
        <v>-5.6792725868238039E-2</v>
      </c>
      <c r="AM287" s="52">
        <f t="shared" ca="1" si="560"/>
        <v>-0.2003232159917569</v>
      </c>
      <c r="AN287" s="52">
        <f t="shared" ca="1" si="560"/>
        <v>-0.34684904762140317</v>
      </c>
      <c r="AO287" s="52">
        <f t="shared" ca="1" si="561"/>
        <v>-0.49542519648680933</v>
      </c>
      <c r="AP287" s="52">
        <f t="shared" ca="1" si="561"/>
        <v>-0.63373120185911802</v>
      </c>
      <c r="AQ287" s="52">
        <f t="shared" ca="1" si="561"/>
        <v>-0.74760180090758421</v>
      </c>
      <c r="AR287" s="52">
        <f t="shared" ca="1" si="561"/>
        <v>-0.82961172200268762</v>
      </c>
      <c r="AS287" s="52">
        <f t="shared" ca="1" si="562"/>
        <v>-0.86635344040228612</v>
      </c>
      <c r="AT287" s="52">
        <f t="shared" ca="1" si="562"/>
        <v>-0.84838287118650701</v>
      </c>
      <c r="AU287" s="52">
        <f t="shared" ca="1" si="562"/>
        <v>-0.77677441210311404</v>
      </c>
      <c r="AV287" s="52">
        <f t="shared" ca="1" si="562"/>
        <v>-0.65531783170866309</v>
      </c>
      <c r="AW287" s="52">
        <f t="shared" ca="1" si="556"/>
        <v>-0.50219401292682131</v>
      </c>
      <c r="AX287" s="52">
        <f t="shared" ca="1" si="556"/>
        <v>-0.33918148520334074</v>
      </c>
      <c r="AY287" s="52">
        <f t="shared" ca="1" si="556"/>
        <v>-0.185381255328253</v>
      </c>
      <c r="AZ287" s="52">
        <f t="shared" ca="1" si="556"/>
        <v>-4.5679916542225425E-2</v>
      </c>
      <c r="BA287" s="52">
        <f t="shared" ca="1" si="557"/>
        <v>8.3567357287600841E-2</v>
      </c>
      <c r="BB287" s="52">
        <f t="shared" ca="1" si="557"/>
        <v>0.20543327496247799</v>
      </c>
      <c r="BC287" s="52">
        <f t="shared" ca="1" si="557"/>
        <v>0.31795604048209986</v>
      </c>
      <c r="BD287" s="52">
        <f t="shared" ca="1" si="557"/>
        <v>0.41772652531688831</v>
      </c>
      <c r="BE287" s="52">
        <f t="shared" ca="1" si="558"/>
        <v>0.50313242766702349</v>
      </c>
      <c r="BF287" s="52">
        <f t="shared" ca="1" si="558"/>
        <v>0.57216452442603327</v>
      </c>
      <c r="BG287" s="52">
        <f t="shared" ca="1" si="558"/>
        <v>0.62238940026915024</v>
      </c>
      <c r="BH287" s="52">
        <f t="shared" ca="1" si="558"/>
        <v>0.65128815143039287</v>
      </c>
      <c r="BJ287" s="52">
        <f t="shared" si="566"/>
        <v>-3.7979040294885654E-4</v>
      </c>
      <c r="BK287" s="52">
        <f t="shared" si="567"/>
        <v>-1.5950878935625725E-3</v>
      </c>
      <c r="BL287" s="52">
        <f t="shared" si="568"/>
        <v>-7.9754394678128608E-5</v>
      </c>
      <c r="BM287" s="52">
        <f t="shared" si="569"/>
        <v>-7.9754394678128608E-5</v>
      </c>
      <c r="BN287" s="52">
        <f t="shared" si="570"/>
        <v>0</v>
      </c>
      <c r="BO287" s="52">
        <f t="shared" si="571"/>
        <v>0</v>
      </c>
      <c r="BP287" s="52">
        <f t="shared" si="572"/>
        <v>1.7299783607662323E-3</v>
      </c>
      <c r="BQ287" s="52">
        <f t="shared" si="573"/>
        <v>0.05</v>
      </c>
      <c r="BS287" s="52">
        <f t="shared" ca="1" si="574"/>
        <v>-0.16559801645757213</v>
      </c>
      <c r="BT287" s="52">
        <f t="shared" ca="1" si="575"/>
        <v>-0.15950878935625723</v>
      </c>
      <c r="BU287" s="52">
        <f t="shared" ca="1" si="576"/>
        <v>-0.14514049403970283</v>
      </c>
      <c r="BV287" s="52">
        <f t="shared" ca="1" si="577"/>
        <v>-0.11876289605823984</v>
      </c>
      <c r="BW287" s="52">
        <f t="shared" ca="1" si="578"/>
        <v>-8.5410154679970471E-2</v>
      </c>
      <c r="BX287" s="52">
        <f t="shared" ca="1" si="579"/>
        <v>-4.1963621230435469E-2</v>
      </c>
      <c r="BY287" s="52">
        <f t="shared" ca="1" si="580"/>
        <v>9.498743310330399E-3</v>
      </c>
      <c r="BZ287" s="52">
        <f t="shared" ca="1" si="581"/>
        <v>6.8130252439708966E-2</v>
      </c>
      <c r="CA287" s="52">
        <f t="shared" ca="1" si="582"/>
        <v>0.12630791101424443</v>
      </c>
      <c r="CB287" s="52">
        <f t="shared" ca="1" si="583"/>
        <v>0.17590060240528996</v>
      </c>
      <c r="CC287" s="52">
        <f t="shared" ca="1" si="584"/>
        <v>0.21060788156765123</v>
      </c>
      <c r="CD287" s="52">
        <f t="shared" ca="1" si="585"/>
        <v>0.23301746684967745</v>
      </c>
      <c r="CE287" s="52">
        <f t="shared" ca="1" si="586"/>
        <v>0.24719714476997329</v>
      </c>
      <c r="CF287" s="52">
        <f t="shared" ca="1" si="587"/>
        <v>0.25709830971825265</v>
      </c>
      <c r="CG287" s="52">
        <f t="shared" ca="1" si="588"/>
        <v>0.26377503172073868</v>
      </c>
      <c r="CH287" s="52">
        <f t="shared" ca="1" si="589"/>
        <v>0.26787636548491012</v>
      </c>
      <c r="CI287" s="52">
        <f t="shared" ca="1" si="590"/>
        <v>0.26560539224245133</v>
      </c>
      <c r="CJ287" s="52">
        <f t="shared" ca="1" si="591"/>
        <v>0.25041276531203865</v>
      </c>
      <c r="CK287" s="52">
        <f t="shared" ca="1" si="592"/>
        <v>0.22199053110765118</v>
      </c>
      <c r="CL287" s="52">
        <f t="shared" ca="1" si="593"/>
        <v>0.17606520621226207</v>
      </c>
      <c r="CM287" s="52">
        <f t="shared" ca="1" si="594"/>
        <v>0.11146572165401482</v>
      </c>
      <c r="CN287" s="52">
        <f t="shared" ca="1" si="595"/>
        <v>2.8407859165341685E-2</v>
      </c>
      <c r="CO287" s="52">
        <f t="shared" ca="1" si="596"/>
        <v>-6.6579890760382718E-2</v>
      </c>
      <c r="CP287" s="52">
        <f t="shared" ca="1" si="597"/>
        <v>-0.16794198010897912</v>
      </c>
      <c r="CQ287" s="52">
        <f t="shared" ca="1" si="598"/>
        <v>-0.26738448144357274</v>
      </c>
      <c r="CR287" s="52">
        <f t="shared" ca="1" si="599"/>
        <v>-0.35854620297229078</v>
      </c>
      <c r="CS287" s="52">
        <f t="shared" ca="1" si="600"/>
        <v>-0.43736038203050753</v>
      </c>
      <c r="CT287" s="52">
        <f t="shared" ca="1" si="601"/>
        <v>-0.50191034017611413</v>
      </c>
      <c r="CU287" s="52">
        <f t="shared" ca="1" si="602"/>
        <v>-0.55337358717506202</v>
      </c>
      <c r="CV287" s="52">
        <f t="shared" ca="1" si="603"/>
        <v>-0.59271453272911789</v>
      </c>
      <c r="CW287" s="52">
        <f t="shared" ca="1" si="604"/>
        <v>-0.62119469478455991</v>
      </c>
      <c r="CY287" s="51" t="str">
        <f t="shared" ca="1" si="605"/>
        <v>Slope</v>
      </c>
      <c r="CZ287" s="51" t="str">
        <f t="shared" ca="1" si="606"/>
        <v>Slope</v>
      </c>
      <c r="DA287" s="51" t="str">
        <f t="shared" ca="1" si="607"/>
        <v>Slope</v>
      </c>
      <c r="DB287" s="51" t="str">
        <f t="shared" ca="1" si="608"/>
        <v>Slope</v>
      </c>
      <c r="DC287" s="51" t="str">
        <f t="shared" ca="1" si="609"/>
        <v>Slope</v>
      </c>
      <c r="DD287" s="51" t="str">
        <f t="shared" ca="1" si="610"/>
        <v>Slope</v>
      </c>
      <c r="DE287" s="51" t="str">
        <f t="shared" ca="1" si="611"/>
        <v>Slope</v>
      </c>
      <c r="DF287" s="51" t="str">
        <f t="shared" ca="1" si="612"/>
        <v>Slope</v>
      </c>
      <c r="DG287" s="51" t="str">
        <f t="shared" ca="1" si="613"/>
        <v>Slope</v>
      </c>
      <c r="DH287" s="51" t="str">
        <f t="shared" ca="1" si="614"/>
        <v>Slope</v>
      </c>
      <c r="DI287" s="51" t="str">
        <f t="shared" ca="1" si="615"/>
        <v>Slope</v>
      </c>
      <c r="DJ287" s="51" t="str">
        <f t="shared" ca="1" si="616"/>
        <v>Slope</v>
      </c>
      <c r="DK287" s="51" t="str">
        <f t="shared" ca="1" si="617"/>
        <v>Slope</v>
      </c>
      <c r="DL287" s="51" t="str">
        <f t="shared" ca="1" si="618"/>
        <v>Slope</v>
      </c>
      <c r="DM287" s="51" t="str">
        <f t="shared" ca="1" si="619"/>
        <v>Slope</v>
      </c>
      <c r="DN287" s="51" t="str">
        <f t="shared" ca="1" si="620"/>
        <v>Slope</v>
      </c>
      <c r="DO287" s="51" t="str">
        <f t="shared" ca="1" si="621"/>
        <v>Slope</v>
      </c>
      <c r="DP287" s="51" t="str">
        <f t="shared" ca="1" si="622"/>
        <v>Slope</v>
      </c>
      <c r="DQ287" s="51" t="str">
        <f t="shared" ca="1" si="623"/>
        <v>Slope</v>
      </c>
      <c r="DR287" s="51" t="str">
        <f t="shared" ca="1" si="624"/>
        <v>Slope</v>
      </c>
      <c r="DS287" s="51" t="str">
        <f t="shared" ca="1" si="625"/>
        <v>Slope</v>
      </c>
      <c r="DT287" s="51" t="str">
        <f t="shared" ca="1" si="626"/>
        <v>Slope</v>
      </c>
      <c r="DU287" s="51" t="str">
        <f t="shared" ca="1" si="627"/>
        <v>Slope</v>
      </c>
      <c r="DV287" s="51" t="str">
        <f t="shared" ca="1" si="628"/>
        <v>Slope</v>
      </c>
      <c r="DW287" s="51" t="str">
        <f t="shared" ca="1" si="629"/>
        <v>Slope</v>
      </c>
      <c r="DX287" s="51" t="str">
        <f t="shared" ca="1" si="630"/>
        <v>Slope</v>
      </c>
      <c r="DY287" s="51" t="str">
        <f t="shared" ca="1" si="631"/>
        <v>Slope</v>
      </c>
      <c r="DZ287" s="51" t="str">
        <f t="shared" ca="1" si="632"/>
        <v>Slope</v>
      </c>
      <c r="EA287" s="51" t="str">
        <f t="shared" ca="1" si="633"/>
        <v>Slope</v>
      </c>
      <c r="EB287" s="51" t="str">
        <f t="shared" ca="1" si="634"/>
        <v>Slope</v>
      </c>
      <c r="EC287" s="51" t="str">
        <f t="shared" ca="1" si="635"/>
        <v>Slope</v>
      </c>
      <c r="EE287" s="52">
        <f t="shared" ca="1" si="636"/>
        <v>0.83448173793710601</v>
      </c>
      <c r="EF287" s="52">
        <f t="shared" ca="1" si="637"/>
        <v>0.84057096503842088</v>
      </c>
      <c r="EG287" s="52">
        <f t="shared" ca="1" si="638"/>
        <v>0.85493926035497525</v>
      </c>
      <c r="EH287" s="52">
        <f t="shared" ca="1" si="639"/>
        <v>0.88131685833643825</v>
      </c>
      <c r="EI287" s="52">
        <f t="shared" ca="1" si="640"/>
        <v>0.91466959971470763</v>
      </c>
      <c r="EJ287" s="52">
        <f t="shared" ca="1" si="641"/>
        <v>0.95811613316424271</v>
      </c>
      <c r="EK287" s="52">
        <f t="shared" ca="1" si="642"/>
        <v>0.99042150229499148</v>
      </c>
      <c r="EL287" s="52">
        <f t="shared" ca="1" si="643"/>
        <v>0.93178999316561295</v>
      </c>
      <c r="EM287" s="52">
        <f t="shared" ca="1" si="644"/>
        <v>0.87361233459107746</v>
      </c>
      <c r="EN287" s="52">
        <f t="shared" ca="1" si="645"/>
        <v>0.82401964320003196</v>
      </c>
      <c r="EO287" s="52">
        <f t="shared" ca="1" si="646"/>
        <v>0.78931236403767069</v>
      </c>
      <c r="EP287" s="52">
        <f t="shared" ca="1" si="647"/>
        <v>0.76690277875564439</v>
      </c>
      <c r="EQ287" s="52">
        <f t="shared" ca="1" si="648"/>
        <v>0.75272310083534855</v>
      </c>
      <c r="ER287" s="52">
        <f t="shared" ca="1" si="649"/>
        <v>0.74282193588706924</v>
      </c>
      <c r="ES287" s="52">
        <f t="shared" ca="1" si="650"/>
        <v>0.7361452138845832</v>
      </c>
      <c r="ET287" s="52">
        <f t="shared" ca="1" si="651"/>
        <v>0.73204388012041177</v>
      </c>
      <c r="EU287" s="52">
        <f t="shared" ca="1" si="652"/>
        <v>0.7343148533628705</v>
      </c>
      <c r="EV287" s="52">
        <f t="shared" ca="1" si="653"/>
        <v>0.74950748029328329</v>
      </c>
      <c r="EW287" s="52">
        <f t="shared" ca="1" si="654"/>
        <v>0.77792971449767068</v>
      </c>
      <c r="EX287" s="52">
        <f t="shared" ca="1" si="655"/>
        <v>0.82385503939305982</v>
      </c>
      <c r="EY287" s="52">
        <f t="shared" ca="1" si="656"/>
        <v>0.88845452395130708</v>
      </c>
      <c r="EZ287" s="52">
        <f t="shared" ca="1" si="657"/>
        <v>0.97151238643998017</v>
      </c>
      <c r="FA287" s="52">
        <f t="shared" ca="1" si="658"/>
        <v>0.93349986363429538</v>
      </c>
      <c r="FB287" s="52">
        <f t="shared" ca="1" si="659"/>
        <v>0.83213777428569902</v>
      </c>
      <c r="FC287" s="52">
        <f t="shared" ca="1" si="660"/>
        <v>0.73269527295110537</v>
      </c>
      <c r="FD287" s="52">
        <f t="shared" ca="1" si="661"/>
        <v>0.64153355142238733</v>
      </c>
      <c r="FE287" s="52">
        <f t="shared" ca="1" si="662"/>
        <v>0.56271937236417058</v>
      </c>
      <c r="FF287" s="52">
        <f t="shared" ca="1" si="663"/>
        <v>0.49816941421856398</v>
      </c>
      <c r="FG287" s="52">
        <f t="shared" ca="1" si="664"/>
        <v>0.44670616721961609</v>
      </c>
      <c r="FH287" s="52">
        <f t="shared" ca="1" si="665"/>
        <v>0.40736522166556022</v>
      </c>
      <c r="FI287" s="52">
        <f t="shared" ca="1" si="666"/>
        <v>0.3788850596101182</v>
      </c>
      <c r="FK287" s="52">
        <f t="shared" ca="1" si="667"/>
        <v>0.99042150229499148</v>
      </c>
      <c r="FL287" s="59">
        <f t="shared" ca="1" si="668"/>
        <v>6</v>
      </c>
      <c r="FM287" s="59" t="str">
        <f t="shared" ca="1" si="669"/>
        <v>Slope</v>
      </c>
      <c r="FN287" s="52">
        <f t="shared" ca="1" si="670"/>
        <v>0.83333333333333337</v>
      </c>
      <c r="FP287" s="52">
        <f t="shared" ca="1" si="671"/>
        <v>0.61149391264570196</v>
      </c>
      <c r="FQ287" s="52">
        <f t="shared" ca="1" si="672"/>
        <v>0.61352365501280692</v>
      </c>
      <c r="FR287" s="52">
        <f t="shared" ca="1" si="673"/>
        <v>0.60720197567388057</v>
      </c>
      <c r="FS287" s="52">
        <f t="shared" ca="1" si="674"/>
        <v>0.60488339722325724</v>
      </c>
      <c r="FT287" s="52">
        <f t="shared" ca="1" si="675"/>
        <v>0.60488986657156918</v>
      </c>
      <c r="FU287" s="52">
        <f t="shared" ca="1" si="676"/>
        <v>0.60826093327696973</v>
      </c>
      <c r="FV287" s="52">
        <f t="shared" ca="1" si="677"/>
        <v>0.60791827854277491</v>
      </c>
      <c r="FW287" s="52">
        <f t="shared" ca="1" si="678"/>
        <v>0.57726333105520422</v>
      </c>
      <c r="FX287" s="52">
        <f t="shared" ca="1" si="679"/>
        <v>0.54675966708591472</v>
      </c>
      <c r="FY287" s="52">
        <f t="shared" ca="1" si="680"/>
        <v>0.51911765884445504</v>
      </c>
      <c r="FZ287" s="52">
        <f t="shared" ca="1" si="681"/>
        <v>0.49643745467922351</v>
      </c>
      <c r="GA287" s="52">
        <f t="shared" ca="1" si="682"/>
        <v>0.47785648180743701</v>
      </c>
      <c r="GB287" s="52">
        <f t="shared" ca="1" si="683"/>
        <v>0.46201881138956058</v>
      </c>
      <c r="GC287" s="52">
        <f t="shared" ca="1" si="684"/>
        <v>0.44760731196235637</v>
      </c>
      <c r="GD287" s="52">
        <f t="shared" ca="1" si="685"/>
        <v>0.43427062685041662</v>
      </c>
      <c r="GE287" s="52">
        <f t="shared" ca="1" si="686"/>
        <v>0.42179240448458166</v>
      </c>
      <c r="GF287" s="52">
        <f t="shared" ca="1" si="687"/>
        <v>0.41143828445429015</v>
      </c>
      <c r="GG287" s="52">
        <f t="shared" ca="1" si="688"/>
        <v>0.40539138231998328</v>
      </c>
      <c r="GH287" s="52">
        <f t="shared" ca="1" si="689"/>
        <v>0.40375434927700132</v>
      </c>
      <c r="GI287" s="52">
        <f t="shared" ca="1" si="690"/>
        <v>0.40795167979768654</v>
      </c>
      <c r="GJ287" s="52">
        <f t="shared" ca="1" si="691"/>
        <v>0.41837373020599122</v>
      </c>
      <c r="GK287" s="52">
        <f t="shared" ca="1" si="692"/>
        <v>0.43494857325777114</v>
      </c>
      <c r="GL287" s="52">
        <f t="shared" ca="1" si="693"/>
        <v>0.41116662121143177</v>
      </c>
      <c r="GM287" s="52">
        <f t="shared" ca="1" si="694"/>
        <v>0.36626814698412191</v>
      </c>
      <c r="GN287" s="52">
        <f t="shared" ca="1" si="695"/>
        <v>0.3220095354281462</v>
      </c>
      <c r="GO287" s="52">
        <f t="shared" ca="1" si="696"/>
        <v>0.28051118380746243</v>
      </c>
      <c r="GP287" s="52">
        <f t="shared" ca="1" si="697"/>
        <v>0.24312867967694574</v>
      </c>
      <c r="GQ287" s="52">
        <f t="shared" ca="1" si="698"/>
        <v>0.21050091585063241</v>
      </c>
      <c r="GR287" s="52">
        <f t="shared" ca="1" si="699"/>
        <v>0.18223538907320536</v>
      </c>
      <c r="GS287" s="52">
        <f t="shared" ca="1" si="700"/>
        <v>0.15801062944407562</v>
      </c>
      <c r="GT287" s="52">
        <f t="shared" ca="1" si="701"/>
        <v>0.13740613098115048</v>
      </c>
      <c r="GV287" s="52">
        <f t="shared" ca="1" si="702"/>
        <v>0.61352365501280692</v>
      </c>
      <c r="GW287" s="59">
        <f t="shared" ca="1" si="703"/>
        <v>1</v>
      </c>
      <c r="GX287" s="52">
        <f t="shared" ca="1" si="704"/>
        <v>0.84057096503842088</v>
      </c>
      <c r="GY287" s="52" t="str">
        <f t="shared" ca="1" si="705"/>
        <v>Slope</v>
      </c>
      <c r="GZ287" s="52">
        <f t="shared" ca="1" si="706"/>
        <v>1</v>
      </c>
      <c r="HB287" s="58">
        <f t="shared" si="707"/>
        <v>7.5958080589771304E-3</v>
      </c>
      <c r="HC287" s="58"/>
      <c r="HE287" s="52">
        <f t="shared" si="708"/>
        <v>0.96240075010806325</v>
      </c>
      <c r="HF287" s="52">
        <f t="shared" si="709"/>
        <v>0</v>
      </c>
      <c r="HH287" s="52">
        <f t="shared" ca="1" si="710"/>
        <v>0.84057096503842088</v>
      </c>
      <c r="HI287" s="52" t="str">
        <f t="shared" ca="1" si="711"/>
        <v>Slope</v>
      </c>
      <c r="HJ287" s="59">
        <f t="shared" ca="1" si="712"/>
        <v>2</v>
      </c>
      <c r="HK287" s="52">
        <f t="shared" ca="1" si="713"/>
        <v>1</v>
      </c>
      <c r="HL287" s="52">
        <f t="shared" si="714"/>
        <v>0</v>
      </c>
      <c r="HM287" s="52">
        <f t="shared" si="715"/>
        <v>20</v>
      </c>
      <c r="HN287" s="52">
        <f t="shared" si="716"/>
        <v>-20</v>
      </c>
      <c r="HP287" s="52">
        <f t="shared" si="719"/>
        <v>7.9601835459470842E-4</v>
      </c>
      <c r="HR287" s="52">
        <f t="shared" si="717"/>
        <v>1.5094901204084564E-4</v>
      </c>
      <c r="HS287">
        <f t="shared" si="718"/>
        <v>1.7299783607662323E-3</v>
      </c>
    </row>
    <row r="288" spans="1:227" x14ac:dyDescent="0.2">
      <c r="A288" s="45">
        <v>250</v>
      </c>
      <c r="B288" s="35">
        <f t="shared" si="563"/>
        <v>2.8819444444444283E-2</v>
      </c>
      <c r="C288" s="28">
        <v>-0.75958080589771304</v>
      </c>
      <c r="D288" s="95">
        <v>0</v>
      </c>
      <c r="E288" s="95">
        <v>999999</v>
      </c>
      <c r="F288" s="37">
        <f t="shared" si="721"/>
        <v>166666.5</v>
      </c>
      <c r="G288" s="38">
        <f t="shared" si="724"/>
        <v>0</v>
      </c>
      <c r="H288" s="102">
        <v>20</v>
      </c>
      <c r="I288" s="102">
        <v>2000</v>
      </c>
      <c r="J288" s="28">
        <v>0.83245597779750802</v>
      </c>
      <c r="K288" s="126">
        <f t="shared" si="725"/>
        <v>8.3245597779750807E-3</v>
      </c>
      <c r="L288" s="30">
        <f t="shared" si="722"/>
        <v>8.3245597779750807E-3</v>
      </c>
      <c r="M288" s="101">
        <f t="shared" si="723"/>
        <v>-0.75958080589771304</v>
      </c>
      <c r="N288" s="103">
        <f t="shared" si="564"/>
        <v>7.9601839184761057E-4</v>
      </c>
      <c r="AD288" s="52">
        <f t="shared" ca="1" si="726"/>
        <v>0.95442891202798918</v>
      </c>
      <c r="AE288" s="52">
        <f t="shared" ca="1" si="726"/>
        <v>1</v>
      </c>
      <c r="AF288" s="52">
        <f t="shared" ca="1" si="726"/>
        <v>0.95842378278171803</v>
      </c>
      <c r="AG288" s="52">
        <f t="shared" ca="1" si="559"/>
        <v>0.84503904655476747</v>
      </c>
      <c r="AH288" s="52">
        <f t="shared" ca="1" si="559"/>
        <v>0.68390660189231611</v>
      </c>
      <c r="AI288" s="52">
        <f t="shared" ca="1" si="559"/>
        <v>0.49921286230059631</v>
      </c>
      <c r="AJ288" s="52">
        <f t="shared" ca="1" si="559"/>
        <v>0.31484975117468789</v>
      </c>
      <c r="AK288" s="52">
        <f t="shared" ca="1" si="560"/>
        <v>0.14536566914673035</v>
      </c>
      <c r="AL288" s="52">
        <f t="shared" ca="1" si="560"/>
        <v>-1.2489300659634323E-2</v>
      </c>
      <c r="AM288" s="52">
        <f t="shared" ca="1" si="560"/>
        <v>-0.17101061479615826</v>
      </c>
      <c r="AN288" s="52">
        <f t="shared" ca="1" si="560"/>
        <v>-0.33189208308617529</v>
      </c>
      <c r="AO288" s="52">
        <f t="shared" ca="1" si="561"/>
        <v>-0.48780571626193187</v>
      </c>
      <c r="AP288" s="52">
        <f t="shared" ca="1" si="561"/>
        <v>-0.62600575259066238</v>
      </c>
      <c r="AQ288" s="52">
        <f t="shared" ca="1" si="561"/>
        <v>-0.74218537481529145</v>
      </c>
      <c r="AR288" s="52">
        <f t="shared" ca="1" si="561"/>
        <v>-0.82531221174596603</v>
      </c>
      <c r="AS288" s="52">
        <f t="shared" ca="1" si="562"/>
        <v>-0.8633360916964341</v>
      </c>
      <c r="AT288" s="52">
        <f t="shared" ca="1" si="562"/>
        <v>-0.85063611971384301</v>
      </c>
      <c r="AU288" s="52">
        <f t="shared" ca="1" si="562"/>
        <v>-0.78398877792369892</v>
      </c>
      <c r="AV288" s="52">
        <f t="shared" ca="1" si="562"/>
        <v>-0.67047202763663394</v>
      </c>
      <c r="AW288" s="52">
        <f t="shared" ca="1" si="556"/>
        <v>-0.5288830838244406</v>
      </c>
      <c r="AX288" s="52">
        <f t="shared" ca="1" si="556"/>
        <v>-0.38052310531360889</v>
      </c>
      <c r="AY288" s="52">
        <f t="shared" ca="1" si="556"/>
        <v>-0.2384065048990521</v>
      </c>
      <c r="AZ288" s="52">
        <f t="shared" ca="1" si="556"/>
        <v>-0.10463885646062432</v>
      </c>
      <c r="BA288" s="52">
        <f t="shared" ca="1" si="557"/>
        <v>2.2671573816346186E-2</v>
      </c>
      <c r="BB288" s="52">
        <f t="shared" ca="1" si="557"/>
        <v>0.14292811844367551</v>
      </c>
      <c r="BC288" s="52">
        <f t="shared" ca="1" si="557"/>
        <v>0.25372216952880478</v>
      </c>
      <c r="BD288" s="52">
        <f t="shared" ca="1" si="557"/>
        <v>0.35321213644439092</v>
      </c>
      <c r="BE288" s="52">
        <f t="shared" ca="1" si="558"/>
        <v>0.44064296537486891</v>
      </c>
      <c r="BF288" s="52">
        <f t="shared" ca="1" si="558"/>
        <v>0.51387162090030924</v>
      </c>
      <c r="BG288" s="52">
        <f t="shared" ca="1" si="558"/>
        <v>0.56986187694370749</v>
      </c>
      <c r="BH288" s="52">
        <f t="shared" ca="1" si="558"/>
        <v>0.60553093379474998</v>
      </c>
      <c r="BJ288" s="52">
        <f t="shared" si="566"/>
        <v>4.1622798889875403E-4</v>
      </c>
      <c r="BK288" s="52">
        <f t="shared" si="567"/>
        <v>-1.451404940397029E-3</v>
      </c>
      <c r="BL288" s="52">
        <f t="shared" si="568"/>
        <v>-7.2570247019851437E-5</v>
      </c>
      <c r="BM288" s="52">
        <f t="shared" si="569"/>
        <v>-7.2570247019851437E-5</v>
      </c>
      <c r="BN288" s="52">
        <f t="shared" si="570"/>
        <v>0</v>
      </c>
      <c r="BO288" s="52">
        <f t="shared" si="571"/>
        <v>0</v>
      </c>
      <c r="BP288" s="52">
        <f t="shared" si="572"/>
        <v>1.7509658005254321E-3</v>
      </c>
      <c r="BQ288" s="52">
        <f t="shared" si="573"/>
        <v>0.05</v>
      </c>
      <c r="BS288" s="52">
        <f t="shared" ca="1" si="574"/>
        <v>-0.15950878935625723</v>
      </c>
      <c r="BT288" s="52">
        <f t="shared" ca="1" si="575"/>
        <v>-0.14514049403970283</v>
      </c>
      <c r="BU288" s="52">
        <f t="shared" ca="1" si="576"/>
        <v>-0.11876289605823984</v>
      </c>
      <c r="BV288" s="52">
        <f t="shared" ca="1" si="577"/>
        <v>-8.5410154679970471E-2</v>
      </c>
      <c r="BW288" s="52">
        <f t="shared" ca="1" si="578"/>
        <v>-4.1963621230435469E-2</v>
      </c>
      <c r="BX288" s="52">
        <f t="shared" ca="1" si="579"/>
        <v>9.498743310330399E-3</v>
      </c>
      <c r="BY288" s="52">
        <f t="shared" ca="1" si="580"/>
        <v>6.8130252439708966E-2</v>
      </c>
      <c r="BZ288" s="52">
        <f t="shared" ca="1" si="581"/>
        <v>0.12630791101424443</v>
      </c>
      <c r="CA288" s="52">
        <f t="shared" ca="1" si="582"/>
        <v>0.17590060240528996</v>
      </c>
      <c r="CB288" s="52">
        <f t="shared" ca="1" si="583"/>
        <v>0.21060788156765123</v>
      </c>
      <c r="CC288" s="52">
        <f t="shared" ca="1" si="584"/>
        <v>0.23301746684967745</v>
      </c>
      <c r="CD288" s="52">
        <f t="shared" ca="1" si="585"/>
        <v>0.24719714476997329</v>
      </c>
      <c r="CE288" s="52">
        <f t="shared" ca="1" si="586"/>
        <v>0.25709830971825265</v>
      </c>
      <c r="CF288" s="52">
        <f t="shared" ca="1" si="587"/>
        <v>0.26377503172073868</v>
      </c>
      <c r="CG288" s="52">
        <f t="shared" ca="1" si="588"/>
        <v>0.26787636548491012</v>
      </c>
      <c r="CH288" s="52">
        <f t="shared" ca="1" si="589"/>
        <v>0.26560539224245133</v>
      </c>
      <c r="CI288" s="52">
        <f t="shared" ca="1" si="590"/>
        <v>0.25041276531203865</v>
      </c>
      <c r="CJ288" s="52">
        <f t="shared" ca="1" si="591"/>
        <v>0.22199053110765118</v>
      </c>
      <c r="CK288" s="52">
        <f t="shared" ca="1" si="592"/>
        <v>0.17606520621226207</v>
      </c>
      <c r="CL288" s="52">
        <f t="shared" ca="1" si="593"/>
        <v>0.11146572165401482</v>
      </c>
      <c r="CM288" s="52">
        <f t="shared" ca="1" si="594"/>
        <v>2.8407859165341685E-2</v>
      </c>
      <c r="CN288" s="52">
        <f t="shared" ca="1" si="595"/>
        <v>-6.6579890760382718E-2</v>
      </c>
      <c r="CO288" s="52">
        <f t="shared" ca="1" si="596"/>
        <v>-0.16794198010897912</v>
      </c>
      <c r="CP288" s="52">
        <f t="shared" ca="1" si="597"/>
        <v>-0.26738448144357274</v>
      </c>
      <c r="CQ288" s="52">
        <f t="shared" ca="1" si="598"/>
        <v>-0.35854620297229078</v>
      </c>
      <c r="CR288" s="52">
        <f t="shared" ca="1" si="599"/>
        <v>-0.43736038203050753</v>
      </c>
      <c r="CS288" s="52">
        <f t="shared" ca="1" si="600"/>
        <v>-0.50191034017611413</v>
      </c>
      <c r="CT288" s="52">
        <f t="shared" ca="1" si="601"/>
        <v>-0.55337358717506202</v>
      </c>
      <c r="CU288" s="52">
        <f t="shared" ca="1" si="602"/>
        <v>-0.59271453272911789</v>
      </c>
      <c r="CV288" s="52">
        <f t="shared" ca="1" si="603"/>
        <v>-0.62119469478455991</v>
      </c>
      <c r="CW288" s="52">
        <f t="shared" ca="1" si="604"/>
        <v>-0.63987818983713962</v>
      </c>
      <c r="CY288" s="51" t="str">
        <f t="shared" ca="1" si="605"/>
        <v>Slope</v>
      </c>
      <c r="CZ288" s="51" t="str">
        <f t="shared" ca="1" si="606"/>
        <v>Slope</v>
      </c>
      <c r="DA288" s="51" t="str">
        <f t="shared" ca="1" si="607"/>
        <v>Slope</v>
      </c>
      <c r="DB288" s="51" t="str">
        <f t="shared" ca="1" si="608"/>
        <v>Slope</v>
      </c>
      <c r="DC288" s="51" t="str">
        <f t="shared" ca="1" si="609"/>
        <v>Slope</v>
      </c>
      <c r="DD288" s="51" t="str">
        <f t="shared" ca="1" si="610"/>
        <v>Slope</v>
      </c>
      <c r="DE288" s="51" t="str">
        <f t="shared" ca="1" si="611"/>
        <v>Slope</v>
      </c>
      <c r="DF288" s="51" t="str">
        <f t="shared" ca="1" si="612"/>
        <v>Slope</v>
      </c>
      <c r="DG288" s="51" t="str">
        <f t="shared" ca="1" si="613"/>
        <v>Slope</v>
      </c>
      <c r="DH288" s="51" t="str">
        <f t="shared" ca="1" si="614"/>
        <v>Slope</v>
      </c>
      <c r="DI288" s="51" t="str">
        <f t="shared" ca="1" si="615"/>
        <v>Slope</v>
      </c>
      <c r="DJ288" s="51" t="str">
        <f t="shared" ca="1" si="616"/>
        <v>Slope</v>
      </c>
      <c r="DK288" s="51" t="str">
        <f t="shared" ca="1" si="617"/>
        <v>Slope</v>
      </c>
      <c r="DL288" s="51" t="str">
        <f t="shared" ca="1" si="618"/>
        <v>Slope</v>
      </c>
      <c r="DM288" s="51" t="str">
        <f t="shared" ca="1" si="619"/>
        <v>Slope</v>
      </c>
      <c r="DN288" s="51" t="str">
        <f t="shared" ca="1" si="620"/>
        <v>Slope</v>
      </c>
      <c r="DO288" s="51" t="str">
        <f t="shared" ca="1" si="621"/>
        <v>Slope</v>
      </c>
      <c r="DP288" s="51" t="str">
        <f t="shared" ca="1" si="622"/>
        <v>Slope</v>
      </c>
      <c r="DQ288" s="51" t="str">
        <f t="shared" ca="1" si="623"/>
        <v>Slope</v>
      </c>
      <c r="DR288" s="51" t="str">
        <f t="shared" ca="1" si="624"/>
        <v>Slope</v>
      </c>
      <c r="DS288" s="51" t="str">
        <f t="shared" ca="1" si="625"/>
        <v>Slope</v>
      </c>
      <c r="DT288" s="51" t="str">
        <f t="shared" ca="1" si="626"/>
        <v>Slope</v>
      </c>
      <c r="DU288" s="51" t="str">
        <f t="shared" ca="1" si="627"/>
        <v>Slope</v>
      </c>
      <c r="DV288" s="51" t="str">
        <f t="shared" ca="1" si="628"/>
        <v>Slope</v>
      </c>
      <c r="DW288" s="51" t="str">
        <f t="shared" ca="1" si="629"/>
        <v>Slope</v>
      </c>
      <c r="DX288" s="51" t="str">
        <f t="shared" ca="1" si="630"/>
        <v>Slope</v>
      </c>
      <c r="DY288" s="51" t="str">
        <f t="shared" ca="1" si="631"/>
        <v>Slope</v>
      </c>
      <c r="DZ288" s="51" t="str">
        <f t="shared" ca="1" si="632"/>
        <v>Slope</v>
      </c>
      <c r="EA288" s="51" t="str">
        <f t="shared" ca="1" si="633"/>
        <v>Slope</v>
      </c>
      <c r="EB288" s="51" t="str">
        <f t="shared" ca="1" si="634"/>
        <v>Slope</v>
      </c>
      <c r="EC288" s="51" t="str">
        <f t="shared" ca="1" si="635"/>
        <v>Slope</v>
      </c>
      <c r="EE288" s="52">
        <f t="shared" ca="1" si="636"/>
        <v>0.84056378089076267</v>
      </c>
      <c r="EF288" s="52">
        <f t="shared" ca="1" si="637"/>
        <v>0.85493207620731704</v>
      </c>
      <c r="EG288" s="52">
        <f t="shared" ca="1" si="638"/>
        <v>0.88130967418878003</v>
      </c>
      <c r="EH288" s="52">
        <f t="shared" ca="1" si="639"/>
        <v>0.91466241556704941</v>
      </c>
      <c r="EI288" s="52">
        <f t="shared" ca="1" si="640"/>
        <v>0.95810894901658439</v>
      </c>
      <c r="EJ288" s="52">
        <f t="shared" ca="1" si="641"/>
        <v>0.9904286864426497</v>
      </c>
      <c r="EK288" s="52">
        <f t="shared" ca="1" si="642"/>
        <v>0.93179717731327116</v>
      </c>
      <c r="EL288" s="52">
        <f t="shared" ca="1" si="643"/>
        <v>0.87361951873873567</v>
      </c>
      <c r="EM288" s="52">
        <f t="shared" ca="1" si="644"/>
        <v>0.82402682734769017</v>
      </c>
      <c r="EN288" s="52">
        <f t="shared" ca="1" si="645"/>
        <v>0.7893195481853289</v>
      </c>
      <c r="EO288" s="52">
        <f t="shared" ca="1" si="646"/>
        <v>0.76690996290330271</v>
      </c>
      <c r="EP288" s="52">
        <f t="shared" ca="1" si="647"/>
        <v>0.75273028498300687</v>
      </c>
      <c r="EQ288" s="52">
        <f t="shared" ca="1" si="648"/>
        <v>0.74282912003472745</v>
      </c>
      <c r="ER288" s="52">
        <f t="shared" ca="1" si="649"/>
        <v>0.73615239803224153</v>
      </c>
      <c r="ES288" s="52">
        <f t="shared" ca="1" si="650"/>
        <v>0.73205106426806998</v>
      </c>
      <c r="ET288" s="52">
        <f t="shared" ca="1" si="651"/>
        <v>0.73432203751052882</v>
      </c>
      <c r="EU288" s="52">
        <f t="shared" ca="1" si="652"/>
        <v>0.7495146644409415</v>
      </c>
      <c r="EV288" s="52">
        <f t="shared" ca="1" si="653"/>
        <v>0.777936898645329</v>
      </c>
      <c r="EW288" s="52">
        <f t="shared" ca="1" si="654"/>
        <v>0.82386222354071803</v>
      </c>
      <c r="EX288" s="52">
        <f t="shared" ca="1" si="655"/>
        <v>0.8884617080989653</v>
      </c>
      <c r="EY288" s="52">
        <f t="shared" ca="1" si="656"/>
        <v>0.97151957058763849</v>
      </c>
      <c r="EZ288" s="52">
        <f t="shared" ca="1" si="657"/>
        <v>0.93349267948663717</v>
      </c>
      <c r="FA288" s="52">
        <f t="shared" ca="1" si="658"/>
        <v>0.83213059013804069</v>
      </c>
      <c r="FB288" s="52">
        <f t="shared" ca="1" si="659"/>
        <v>0.73268808880344705</v>
      </c>
      <c r="FC288" s="52">
        <f t="shared" ca="1" si="660"/>
        <v>0.64152636727472911</v>
      </c>
      <c r="FD288" s="52">
        <f t="shared" ca="1" si="661"/>
        <v>0.56271218821651225</v>
      </c>
      <c r="FE288" s="52">
        <f t="shared" ca="1" si="662"/>
        <v>0.49816223007090576</v>
      </c>
      <c r="FF288" s="52">
        <f t="shared" ca="1" si="663"/>
        <v>0.44669898307195788</v>
      </c>
      <c r="FG288" s="52">
        <f t="shared" ca="1" si="664"/>
        <v>0.40735803751790201</v>
      </c>
      <c r="FH288" s="52">
        <f t="shared" ca="1" si="665"/>
        <v>0.37887787546245999</v>
      </c>
      <c r="FI288" s="52">
        <f t="shared" ca="1" si="666"/>
        <v>0.36019438040988028</v>
      </c>
      <c r="FK288" s="52">
        <f t="shared" ca="1" si="667"/>
        <v>0.9904286864426497</v>
      </c>
      <c r="FL288" s="59">
        <f t="shared" ca="1" si="668"/>
        <v>5</v>
      </c>
      <c r="FM288" s="59" t="str">
        <f t="shared" ca="1" si="669"/>
        <v>Slope</v>
      </c>
      <c r="FN288" s="52">
        <f t="shared" ca="1" si="670"/>
        <v>0.8666666666666667</v>
      </c>
      <c r="FP288" s="52">
        <f t="shared" ca="1" si="671"/>
        <v>0.61352126029692089</v>
      </c>
      <c r="FQ288" s="52">
        <f t="shared" ca="1" si="672"/>
        <v>0.61831069206910572</v>
      </c>
      <c r="FR288" s="52">
        <f t="shared" ca="1" si="673"/>
        <v>0.61599211361848216</v>
      </c>
      <c r="FS288" s="52">
        <f t="shared" ca="1" si="674"/>
        <v>0.61599858296679422</v>
      </c>
      <c r="FT288" s="52">
        <f t="shared" ca="1" si="675"/>
        <v>0.61936964967219477</v>
      </c>
      <c r="FU288" s="52">
        <f t="shared" ca="1" si="676"/>
        <v>0.61903178436977213</v>
      </c>
      <c r="FV288" s="52">
        <f t="shared" ca="1" si="677"/>
        <v>0.58837683688220155</v>
      </c>
      <c r="FW288" s="52">
        <f t="shared" ca="1" si="678"/>
        <v>0.55787317291291183</v>
      </c>
      <c r="FX288" s="52">
        <f t="shared" ca="1" si="679"/>
        <v>0.53023116467145226</v>
      </c>
      <c r="FY288" s="52">
        <f t="shared" ca="1" si="680"/>
        <v>0.50755096050622073</v>
      </c>
      <c r="FZ288" s="52">
        <f t="shared" ca="1" si="681"/>
        <v>0.48896998763443422</v>
      </c>
      <c r="GA288" s="52">
        <f t="shared" ca="1" si="682"/>
        <v>0.4731323172165578</v>
      </c>
      <c r="GB288" s="52">
        <f t="shared" ca="1" si="683"/>
        <v>0.45872081778935359</v>
      </c>
      <c r="GC288" s="52">
        <f t="shared" ca="1" si="684"/>
        <v>0.44538413267741384</v>
      </c>
      <c r="GD288" s="52">
        <f t="shared" ca="1" si="685"/>
        <v>0.43290591031157888</v>
      </c>
      <c r="GE288" s="52">
        <f t="shared" ca="1" si="686"/>
        <v>0.42255179028128736</v>
      </c>
      <c r="GF288" s="52">
        <f t="shared" ca="1" si="687"/>
        <v>0.4165048881469805</v>
      </c>
      <c r="GG288" s="52">
        <f t="shared" ca="1" si="688"/>
        <v>0.41486785510399854</v>
      </c>
      <c r="GH288" s="52">
        <f t="shared" ca="1" si="689"/>
        <v>0.41906518562468376</v>
      </c>
      <c r="GI288" s="52">
        <f t="shared" ca="1" si="690"/>
        <v>0.42948723603298844</v>
      </c>
      <c r="GJ288" s="52">
        <f t="shared" ca="1" si="691"/>
        <v>0.44606207908476836</v>
      </c>
      <c r="GK288" s="52">
        <f t="shared" ca="1" si="692"/>
        <v>0.42227533760665681</v>
      </c>
      <c r="GL288" s="52">
        <f t="shared" ca="1" si="693"/>
        <v>0.37737686337934684</v>
      </c>
      <c r="GM288" s="52">
        <f t="shared" ca="1" si="694"/>
        <v>0.33311825182337124</v>
      </c>
      <c r="GN288" s="52">
        <f t="shared" ca="1" si="695"/>
        <v>0.29161990020268747</v>
      </c>
      <c r="GO288" s="52">
        <f t="shared" ca="1" si="696"/>
        <v>0.25423739607217072</v>
      </c>
      <c r="GP288" s="52">
        <f t="shared" ca="1" si="697"/>
        <v>0.22160963224585745</v>
      </c>
      <c r="GQ288" s="52">
        <f t="shared" ca="1" si="698"/>
        <v>0.19334410546843037</v>
      </c>
      <c r="GR288" s="52">
        <f t="shared" ca="1" si="699"/>
        <v>0.16911934583930066</v>
      </c>
      <c r="GS288" s="52">
        <f t="shared" ca="1" si="700"/>
        <v>0.14851484737637555</v>
      </c>
      <c r="GT288" s="52">
        <f t="shared" ca="1" si="701"/>
        <v>0.1311759045810712</v>
      </c>
      <c r="GV288" s="52">
        <f t="shared" ca="1" si="702"/>
        <v>0.61936964967219477</v>
      </c>
      <c r="GW288" s="59">
        <f t="shared" ca="1" si="703"/>
        <v>4</v>
      </c>
      <c r="GX288" s="52">
        <f t="shared" ca="1" si="704"/>
        <v>0.95810894901658439</v>
      </c>
      <c r="GY288" s="52" t="str">
        <f t="shared" ca="1" si="705"/>
        <v>Slope</v>
      </c>
      <c r="GZ288" s="52">
        <f t="shared" ca="1" si="706"/>
        <v>0.9</v>
      </c>
      <c r="HB288" s="58">
        <f t="shared" si="707"/>
        <v>8.3245597779750807E-3</v>
      </c>
      <c r="HC288" s="58"/>
      <c r="HE288" s="52">
        <f t="shared" si="708"/>
        <v>0.95879342909902332</v>
      </c>
      <c r="HF288" s="52">
        <f t="shared" si="709"/>
        <v>0</v>
      </c>
      <c r="HH288" s="52">
        <f t="shared" ca="1" si="710"/>
        <v>0.95810894901658439</v>
      </c>
      <c r="HI288" s="52" t="str">
        <f t="shared" ca="1" si="711"/>
        <v>Slope</v>
      </c>
      <c r="HJ288" s="59">
        <f t="shared" ca="1" si="712"/>
        <v>2</v>
      </c>
      <c r="HK288" s="52">
        <f t="shared" ca="1" si="713"/>
        <v>0.9</v>
      </c>
      <c r="HL288" s="52">
        <f t="shared" si="714"/>
        <v>0</v>
      </c>
      <c r="HM288" s="52">
        <f t="shared" si="715"/>
        <v>20</v>
      </c>
      <c r="HN288" s="52">
        <f t="shared" si="716"/>
        <v>-20</v>
      </c>
      <c r="HP288" s="52">
        <f t="shared" si="719"/>
        <v>7.9601839184761057E-4</v>
      </c>
      <c r="HR288" s="52">
        <f t="shared" si="717"/>
        <v>1.598433184521849E-4</v>
      </c>
      <c r="HS288">
        <f t="shared" si="718"/>
        <v>1.7509658005254321E-3</v>
      </c>
    </row>
    <row r="289" spans="1:227" x14ac:dyDescent="0.2">
      <c r="A289" s="45">
        <v>251</v>
      </c>
      <c r="B289" s="35">
        <f t="shared" si="563"/>
        <v>2.8935185185185022E-2</v>
      </c>
      <c r="C289" s="28">
        <v>0.83245597779750802</v>
      </c>
      <c r="D289" s="95">
        <v>0</v>
      </c>
      <c r="E289" s="95">
        <v>999999</v>
      </c>
      <c r="F289" s="37">
        <f t="shared" si="721"/>
        <v>166666.5</v>
      </c>
      <c r="G289" s="38">
        <f t="shared" si="724"/>
        <v>0</v>
      </c>
      <c r="H289" s="102">
        <v>20</v>
      </c>
      <c r="I289" s="102">
        <v>2000</v>
      </c>
      <c r="J289" s="28">
        <v>0.88929831981658902</v>
      </c>
      <c r="K289" s="126">
        <f t="shared" si="725"/>
        <v>8.8929831981658901E-3</v>
      </c>
      <c r="L289" s="30">
        <f t="shared" si="722"/>
        <v>8.8929831981658901E-3</v>
      </c>
      <c r="M289" s="101">
        <f t="shared" si="723"/>
        <v>0.83245597779750802</v>
      </c>
      <c r="N289" s="103">
        <f t="shared" si="564"/>
        <v>2.8421171009540504E-5</v>
      </c>
      <c r="AD289" s="52">
        <f t="shared" ca="1" si="726"/>
        <v>0.95842378278171791</v>
      </c>
      <c r="AE289" s="52">
        <f t="shared" ca="1" si="726"/>
        <v>0.99999999999999978</v>
      </c>
      <c r="AF289" s="52">
        <f t="shared" ca="1" si="726"/>
        <v>0.95867668305312825</v>
      </c>
      <c r="AG289" s="52">
        <f t="shared" ca="1" si="559"/>
        <v>0.84970700415833678</v>
      </c>
      <c r="AH289" s="52">
        <f t="shared" ca="1" si="559"/>
        <v>0.69586627887589869</v>
      </c>
      <c r="AI289" s="52">
        <f t="shared" ca="1" si="559"/>
        <v>0.52178144106013247</v>
      </c>
      <c r="AJ289" s="52">
        <f t="shared" ca="1" si="559"/>
        <v>0.34799923536180011</v>
      </c>
      <c r="AK289" s="52">
        <f t="shared" ca="1" si="560"/>
        <v>0.17988038608242071</v>
      </c>
      <c r="AL289" s="52">
        <f t="shared" ca="1" si="560"/>
        <v>9.5443499238316749E-3</v>
      </c>
      <c r="AM289" s="52">
        <f t="shared" ca="1" si="560"/>
        <v>-0.16337505428398372</v>
      </c>
      <c r="AN289" s="52">
        <f t="shared" ca="1" si="560"/>
        <v>-0.33150113691255195</v>
      </c>
      <c r="AO289" s="52">
        <f t="shared" ca="1" si="561"/>
        <v>-0.48545848724165985</v>
      </c>
      <c r="AP289" s="52">
        <f t="shared" ca="1" si="561"/>
        <v>-0.62588385046960526</v>
      </c>
      <c r="AQ289" s="52">
        <f t="shared" ca="1" si="561"/>
        <v>-0.74266162974164041</v>
      </c>
      <c r="AR289" s="52">
        <f t="shared" ca="1" si="561"/>
        <v>-0.82481819018864788</v>
      </c>
      <c r="AS289" s="52">
        <f t="shared" ca="1" si="562"/>
        <v>-0.86614587453422187</v>
      </c>
      <c r="AT289" s="52">
        <f t="shared" ca="1" si="562"/>
        <v>-0.85542905952040615</v>
      </c>
      <c r="AU289" s="52">
        <f t="shared" ca="1" si="562"/>
        <v>-0.79158637685241606</v>
      </c>
      <c r="AV289" s="52">
        <f t="shared" ca="1" si="562"/>
        <v>-0.68407895864737778</v>
      </c>
      <c r="AW289" s="52">
        <f t="shared" ca="1" si="556"/>
        <v>-0.55240084635731934</v>
      </c>
      <c r="AX289" s="52">
        <f t="shared" ca="1" si="556"/>
        <v>-0.41385913134768265</v>
      </c>
      <c r="AY289" s="52">
        <f t="shared" ca="1" si="556"/>
        <v>-0.2774833729129122</v>
      </c>
      <c r="AZ289" s="52">
        <f t="shared" ca="1" si="556"/>
        <v>-0.14684354193721527</v>
      </c>
      <c r="BA289" s="52">
        <f t="shared" ca="1" si="557"/>
        <v>-2.3790428805343707E-2</v>
      </c>
      <c r="BB289" s="52">
        <f t="shared" ca="1" si="557"/>
        <v>9.0436015835271499E-2</v>
      </c>
      <c r="BC289" s="52">
        <f t="shared" ca="1" si="557"/>
        <v>0.19532952752355989</v>
      </c>
      <c r="BD289" s="52">
        <f t="shared" ca="1" si="557"/>
        <v>0.29123654474581362</v>
      </c>
      <c r="BE289" s="52">
        <f t="shared" ca="1" si="558"/>
        <v>0.37754527853266878</v>
      </c>
      <c r="BF289" s="52">
        <f t="shared" ca="1" si="558"/>
        <v>0.45185339527423718</v>
      </c>
      <c r="BG289" s="52">
        <f t="shared" ca="1" si="558"/>
        <v>0.51062748980377903</v>
      </c>
      <c r="BH289" s="52">
        <f t="shared" ca="1" si="558"/>
        <v>0.55007176902805921</v>
      </c>
      <c r="BJ289" s="52">
        <f t="shared" si="566"/>
        <v>4.4464915990829454E-4</v>
      </c>
      <c r="BK289" s="52">
        <f t="shared" si="567"/>
        <v>-1.1876289605823982E-3</v>
      </c>
      <c r="BL289" s="52">
        <f t="shared" si="568"/>
        <v>-5.9381448029119914E-5</v>
      </c>
      <c r="BM289" s="52">
        <f t="shared" si="569"/>
        <v>-5.9381448029119914E-5</v>
      </c>
      <c r="BN289" s="52">
        <f t="shared" si="570"/>
        <v>0</v>
      </c>
      <c r="BO289" s="52">
        <f t="shared" si="571"/>
        <v>0</v>
      </c>
      <c r="BP289" s="52">
        <f t="shared" si="572"/>
        <v>1.7784979035604944E-3</v>
      </c>
      <c r="BQ289" s="52">
        <f t="shared" si="573"/>
        <v>0.05</v>
      </c>
      <c r="BS289" s="52">
        <f t="shared" ca="1" si="574"/>
        <v>-0.14514049403970283</v>
      </c>
      <c r="BT289" s="52">
        <f t="shared" ca="1" si="575"/>
        <v>-0.11876289605823984</v>
      </c>
      <c r="BU289" s="52">
        <f t="shared" ca="1" si="576"/>
        <v>-8.5410154679970471E-2</v>
      </c>
      <c r="BV289" s="52">
        <f t="shared" ca="1" si="577"/>
        <v>-4.1963621230435469E-2</v>
      </c>
      <c r="BW289" s="52">
        <f t="shared" ca="1" si="578"/>
        <v>9.498743310330399E-3</v>
      </c>
      <c r="BX289" s="52">
        <f t="shared" ca="1" si="579"/>
        <v>6.8130252439708966E-2</v>
      </c>
      <c r="BY289" s="52">
        <f t="shared" ca="1" si="580"/>
        <v>0.12630791101424443</v>
      </c>
      <c r="BZ289" s="52">
        <f t="shared" ca="1" si="581"/>
        <v>0.17590060240528996</v>
      </c>
      <c r="CA289" s="52">
        <f t="shared" ca="1" si="582"/>
        <v>0.21060788156765123</v>
      </c>
      <c r="CB289" s="52">
        <f t="shared" ca="1" si="583"/>
        <v>0.23301746684967745</v>
      </c>
      <c r="CC289" s="52">
        <f t="shared" ca="1" si="584"/>
        <v>0.24719714476997329</v>
      </c>
      <c r="CD289" s="52">
        <f t="shared" ca="1" si="585"/>
        <v>0.25709830971825265</v>
      </c>
      <c r="CE289" s="52">
        <f t="shared" ca="1" si="586"/>
        <v>0.26377503172073868</v>
      </c>
      <c r="CF289" s="52">
        <f t="shared" ca="1" si="587"/>
        <v>0.26787636548491012</v>
      </c>
      <c r="CG289" s="52">
        <f t="shared" ca="1" si="588"/>
        <v>0.26560539224245133</v>
      </c>
      <c r="CH289" s="52">
        <f t="shared" ca="1" si="589"/>
        <v>0.25041276531203865</v>
      </c>
      <c r="CI289" s="52">
        <f t="shared" ca="1" si="590"/>
        <v>0.22199053110765118</v>
      </c>
      <c r="CJ289" s="52">
        <f t="shared" ca="1" si="591"/>
        <v>0.17606520621226207</v>
      </c>
      <c r="CK289" s="52">
        <f t="shared" ca="1" si="592"/>
        <v>0.11146572165401482</v>
      </c>
      <c r="CL289" s="52">
        <f t="shared" ca="1" si="593"/>
        <v>2.8407859165341685E-2</v>
      </c>
      <c r="CM289" s="52">
        <f t="shared" ca="1" si="594"/>
        <v>-6.6579890760382718E-2</v>
      </c>
      <c r="CN289" s="52">
        <f t="shared" ca="1" si="595"/>
        <v>-0.16794198010897912</v>
      </c>
      <c r="CO289" s="52">
        <f t="shared" ca="1" si="596"/>
        <v>-0.26738448144357274</v>
      </c>
      <c r="CP289" s="52">
        <f t="shared" ca="1" si="597"/>
        <v>-0.35854620297229078</v>
      </c>
      <c r="CQ289" s="52">
        <f t="shared" ca="1" si="598"/>
        <v>-0.43736038203050753</v>
      </c>
      <c r="CR289" s="52">
        <f t="shared" ca="1" si="599"/>
        <v>-0.50191034017611413</v>
      </c>
      <c r="CS289" s="52">
        <f t="shared" ca="1" si="600"/>
        <v>-0.55337358717506202</v>
      </c>
      <c r="CT289" s="52">
        <f t="shared" ca="1" si="601"/>
        <v>-0.59271453272911789</v>
      </c>
      <c r="CU289" s="52">
        <f t="shared" ca="1" si="602"/>
        <v>-0.62119469478455991</v>
      </c>
      <c r="CV289" s="52">
        <f t="shared" ca="1" si="603"/>
        <v>-0.63987818983713962</v>
      </c>
      <c r="CW289" s="52">
        <f t="shared" ca="1" si="604"/>
        <v>-0.65067838226264774</v>
      </c>
      <c r="CY289" s="51" t="str">
        <f t="shared" ca="1" si="605"/>
        <v>Slope</v>
      </c>
      <c r="CZ289" s="51" t="str">
        <f t="shared" ca="1" si="606"/>
        <v>Slope</v>
      </c>
      <c r="DA289" s="51" t="str">
        <f t="shared" ca="1" si="607"/>
        <v>Slope</v>
      </c>
      <c r="DB289" s="51" t="str">
        <f t="shared" ca="1" si="608"/>
        <v>Slope</v>
      </c>
      <c r="DC289" s="51" t="str">
        <f t="shared" ca="1" si="609"/>
        <v>Slope</v>
      </c>
      <c r="DD289" s="51" t="str">
        <f t="shared" ca="1" si="610"/>
        <v>Slope</v>
      </c>
      <c r="DE289" s="51" t="str">
        <f t="shared" ca="1" si="611"/>
        <v>Slope</v>
      </c>
      <c r="DF289" s="51" t="str">
        <f t="shared" ca="1" si="612"/>
        <v>Slope</v>
      </c>
      <c r="DG289" s="51" t="str">
        <f t="shared" ca="1" si="613"/>
        <v>Slope</v>
      </c>
      <c r="DH289" s="51" t="str">
        <f t="shared" ca="1" si="614"/>
        <v>Slope</v>
      </c>
      <c r="DI289" s="51" t="str">
        <f t="shared" ca="1" si="615"/>
        <v>Slope</v>
      </c>
      <c r="DJ289" s="51" t="str">
        <f t="shared" ca="1" si="616"/>
        <v>Slope</v>
      </c>
      <c r="DK289" s="51" t="str">
        <f t="shared" ca="1" si="617"/>
        <v>Slope</v>
      </c>
      <c r="DL289" s="51" t="str">
        <f t="shared" ca="1" si="618"/>
        <v>Slope</v>
      </c>
      <c r="DM289" s="51" t="str">
        <f t="shared" ca="1" si="619"/>
        <v>Slope</v>
      </c>
      <c r="DN289" s="51" t="str">
        <f t="shared" ca="1" si="620"/>
        <v>Slope</v>
      </c>
      <c r="DO289" s="51" t="str">
        <f t="shared" ca="1" si="621"/>
        <v>Slope</v>
      </c>
      <c r="DP289" s="51" t="str">
        <f t="shared" ca="1" si="622"/>
        <v>Slope</v>
      </c>
      <c r="DQ289" s="51" t="str">
        <f t="shared" ca="1" si="623"/>
        <v>Slope</v>
      </c>
      <c r="DR289" s="51" t="str">
        <f t="shared" ca="1" si="624"/>
        <v>Slope</v>
      </c>
      <c r="DS289" s="51" t="str">
        <f t="shared" ca="1" si="625"/>
        <v>Slope</v>
      </c>
      <c r="DT289" s="51" t="str">
        <f t="shared" ca="1" si="626"/>
        <v>Slope</v>
      </c>
      <c r="DU289" s="51" t="str">
        <f t="shared" ca="1" si="627"/>
        <v>Slope</v>
      </c>
      <c r="DV289" s="51" t="str">
        <f t="shared" ca="1" si="628"/>
        <v>Slope</v>
      </c>
      <c r="DW289" s="51" t="str">
        <f t="shared" ca="1" si="629"/>
        <v>Slope</v>
      </c>
      <c r="DX289" s="51" t="str">
        <f t="shared" ca="1" si="630"/>
        <v>Slope</v>
      </c>
      <c r="DY289" s="51" t="str">
        <f t="shared" ca="1" si="631"/>
        <v>Slope</v>
      </c>
      <c r="DZ289" s="51" t="str">
        <f t="shared" ca="1" si="632"/>
        <v>Slope</v>
      </c>
      <c r="EA289" s="51" t="str">
        <f t="shared" ca="1" si="633"/>
        <v>Slope</v>
      </c>
      <c r="EB289" s="51" t="str">
        <f t="shared" ca="1" si="634"/>
        <v>Slope</v>
      </c>
      <c r="EC289" s="51" t="str">
        <f t="shared" ca="1" si="635"/>
        <v>Slope</v>
      </c>
      <c r="EE289" s="52">
        <f t="shared" ca="1" si="636"/>
        <v>0.85491888740832622</v>
      </c>
      <c r="EF289" s="52">
        <f t="shared" ca="1" si="637"/>
        <v>0.88129648538978933</v>
      </c>
      <c r="EG289" s="52">
        <f t="shared" ca="1" si="638"/>
        <v>0.9146492267680586</v>
      </c>
      <c r="EH289" s="52">
        <f t="shared" ca="1" si="639"/>
        <v>0.95809576021759368</v>
      </c>
      <c r="EI289" s="52">
        <f t="shared" ca="1" si="640"/>
        <v>0.99044187524164051</v>
      </c>
      <c r="EJ289" s="52">
        <f t="shared" ca="1" si="641"/>
        <v>0.93181036611226187</v>
      </c>
      <c r="EK289" s="52">
        <f t="shared" ca="1" si="642"/>
        <v>0.87363270753772648</v>
      </c>
      <c r="EL289" s="52">
        <f t="shared" ca="1" si="643"/>
        <v>0.82404001614668099</v>
      </c>
      <c r="EM289" s="52">
        <f t="shared" ca="1" si="644"/>
        <v>0.78933273698431972</v>
      </c>
      <c r="EN289" s="52">
        <f t="shared" ca="1" si="645"/>
        <v>0.76692315170229342</v>
      </c>
      <c r="EO289" s="52">
        <f t="shared" ca="1" si="646"/>
        <v>0.75274347378199757</v>
      </c>
      <c r="EP289" s="52">
        <f t="shared" ca="1" si="647"/>
        <v>0.74284230883371816</v>
      </c>
      <c r="EQ289" s="52">
        <f t="shared" ca="1" si="648"/>
        <v>0.73616558683123223</v>
      </c>
      <c r="ER289" s="52">
        <f t="shared" ca="1" si="649"/>
        <v>0.73206425306706069</v>
      </c>
      <c r="ES289" s="52">
        <f t="shared" ca="1" si="650"/>
        <v>0.73433522630951953</v>
      </c>
      <c r="ET289" s="52">
        <f t="shared" ca="1" si="651"/>
        <v>0.74952785323993221</v>
      </c>
      <c r="EU289" s="52">
        <f t="shared" ca="1" si="652"/>
        <v>0.7779500874443197</v>
      </c>
      <c r="EV289" s="52">
        <f t="shared" ca="1" si="653"/>
        <v>0.82387541233970885</v>
      </c>
      <c r="EW289" s="52">
        <f t="shared" ca="1" si="654"/>
        <v>0.88847489689795611</v>
      </c>
      <c r="EX289" s="52">
        <f t="shared" ca="1" si="655"/>
        <v>0.9715327593866292</v>
      </c>
      <c r="EY289" s="52">
        <f t="shared" ca="1" si="656"/>
        <v>0.93347949068764646</v>
      </c>
      <c r="EZ289" s="52">
        <f t="shared" ca="1" si="657"/>
        <v>0.83211740133904999</v>
      </c>
      <c r="FA289" s="52">
        <f t="shared" ca="1" si="658"/>
        <v>0.73267490000445634</v>
      </c>
      <c r="FB289" s="52">
        <f t="shared" ca="1" si="659"/>
        <v>0.64151317847573841</v>
      </c>
      <c r="FC289" s="52">
        <f t="shared" ca="1" si="660"/>
        <v>0.56269899941752155</v>
      </c>
      <c r="FD289" s="52">
        <f t="shared" ca="1" si="661"/>
        <v>0.49814904127191495</v>
      </c>
      <c r="FE289" s="52">
        <f t="shared" ca="1" si="662"/>
        <v>0.44668579427296706</v>
      </c>
      <c r="FF289" s="52">
        <f t="shared" ca="1" si="663"/>
        <v>0.40734484871891119</v>
      </c>
      <c r="FG289" s="52">
        <f t="shared" ca="1" si="664"/>
        <v>0.37886468666346917</v>
      </c>
      <c r="FH289" s="52">
        <f t="shared" ca="1" si="665"/>
        <v>0.36018119161088946</v>
      </c>
      <c r="FI289" s="52">
        <f t="shared" ca="1" si="666"/>
        <v>0.34938099918538135</v>
      </c>
      <c r="FK289" s="52">
        <f t="shared" ca="1" si="667"/>
        <v>0.99044187524164051</v>
      </c>
      <c r="FL289" s="59">
        <f t="shared" ca="1" si="668"/>
        <v>4</v>
      </c>
      <c r="FM289" s="59" t="str">
        <f t="shared" ca="1" si="669"/>
        <v>Slope</v>
      </c>
      <c r="FN289" s="52">
        <f t="shared" ca="1" si="670"/>
        <v>0.9</v>
      </c>
      <c r="FP289" s="52">
        <f t="shared" ca="1" si="671"/>
        <v>0.61830629580277541</v>
      </c>
      <c r="FQ289" s="52">
        <f t="shared" ca="1" si="672"/>
        <v>0.62709882846326304</v>
      </c>
      <c r="FR289" s="52">
        <f t="shared" ca="1" si="673"/>
        <v>0.62710529781157498</v>
      </c>
      <c r="FS289" s="52">
        <f t="shared" ca="1" si="674"/>
        <v>0.63047636451697564</v>
      </c>
      <c r="FT289" s="52">
        <f t="shared" ca="1" si="675"/>
        <v>0.63014729174721351</v>
      </c>
      <c r="FU289" s="52">
        <f t="shared" ca="1" si="676"/>
        <v>0.59949234425964282</v>
      </c>
      <c r="FV289" s="52">
        <f t="shared" ca="1" si="677"/>
        <v>0.56898868029035321</v>
      </c>
      <c r="FW289" s="52">
        <f t="shared" ca="1" si="678"/>
        <v>0.54134667204889364</v>
      </c>
      <c r="FX289" s="52">
        <f t="shared" ca="1" si="679"/>
        <v>0.51866646788366211</v>
      </c>
      <c r="FY289" s="52">
        <f t="shared" ca="1" si="680"/>
        <v>0.5000854950118756</v>
      </c>
      <c r="FZ289" s="52">
        <f t="shared" ca="1" si="681"/>
        <v>0.48424782459399918</v>
      </c>
      <c r="GA289" s="52">
        <f t="shared" ca="1" si="682"/>
        <v>0.46983632516679497</v>
      </c>
      <c r="GB289" s="52">
        <f t="shared" ca="1" si="683"/>
        <v>0.45649964005485516</v>
      </c>
      <c r="GC289" s="52">
        <f t="shared" ca="1" si="684"/>
        <v>0.4440214176890202</v>
      </c>
      <c r="GD289" s="52">
        <f t="shared" ca="1" si="685"/>
        <v>0.43366729765872869</v>
      </c>
      <c r="GE289" s="52">
        <f t="shared" ca="1" si="686"/>
        <v>0.42762039552442183</v>
      </c>
      <c r="GF289" s="52">
        <f t="shared" ca="1" si="687"/>
        <v>0.42598336248143986</v>
      </c>
      <c r="GG289" s="52">
        <f t="shared" ca="1" si="688"/>
        <v>0.43018069300212514</v>
      </c>
      <c r="GH289" s="52">
        <f t="shared" ca="1" si="689"/>
        <v>0.44060274341042976</v>
      </c>
      <c r="GI289" s="52">
        <f t="shared" ca="1" si="690"/>
        <v>0.45717758646220974</v>
      </c>
      <c r="GJ289" s="52">
        <f t="shared" ca="1" si="691"/>
        <v>0.43338205245143768</v>
      </c>
      <c r="GK289" s="52">
        <f t="shared" ca="1" si="692"/>
        <v>0.38848357822412777</v>
      </c>
      <c r="GL289" s="52">
        <f t="shared" ca="1" si="693"/>
        <v>0.34422496666815211</v>
      </c>
      <c r="GM289" s="52">
        <f t="shared" ca="1" si="694"/>
        <v>0.30272661504746834</v>
      </c>
      <c r="GN289" s="52">
        <f t="shared" ca="1" si="695"/>
        <v>0.26534411091695159</v>
      </c>
      <c r="GO289" s="52">
        <f t="shared" ca="1" si="696"/>
        <v>0.23271634709063829</v>
      </c>
      <c r="GP289" s="52">
        <f t="shared" ca="1" si="697"/>
        <v>0.20445082031321121</v>
      </c>
      <c r="GQ289" s="52">
        <f t="shared" ca="1" si="698"/>
        <v>0.18022606068408148</v>
      </c>
      <c r="GR289" s="52">
        <f t="shared" ca="1" si="699"/>
        <v>0.15962156222115637</v>
      </c>
      <c r="GS289" s="52">
        <f t="shared" ca="1" si="700"/>
        <v>0.14228261942585205</v>
      </c>
      <c r="GT289" s="52">
        <f t="shared" ca="1" si="701"/>
        <v>0.12757144417290489</v>
      </c>
      <c r="GV289" s="52">
        <f t="shared" ca="1" si="702"/>
        <v>0.63047636451697564</v>
      </c>
      <c r="GW289" s="59">
        <f t="shared" ca="1" si="703"/>
        <v>3</v>
      </c>
      <c r="GX289" s="52">
        <f t="shared" ca="1" si="704"/>
        <v>0.95809576021759368</v>
      </c>
      <c r="GY289" s="52" t="str">
        <f t="shared" ca="1" si="705"/>
        <v>Slope</v>
      </c>
      <c r="GZ289" s="52">
        <f t="shared" ca="1" si="706"/>
        <v>0.93333333333333335</v>
      </c>
      <c r="HB289" s="58">
        <f t="shared" si="707"/>
        <v>8.8929831981658901E-3</v>
      </c>
      <c r="HC289" s="58"/>
      <c r="HE289" s="52">
        <f t="shared" si="708"/>
        <v>0.9559797331690788</v>
      </c>
      <c r="HF289" s="52">
        <f t="shared" si="709"/>
        <v>0</v>
      </c>
      <c r="HH289" s="52">
        <f t="shared" ca="1" si="710"/>
        <v>0.95809576021759368</v>
      </c>
      <c r="HI289" s="52" t="str">
        <f t="shared" ca="1" si="711"/>
        <v>Slope</v>
      </c>
      <c r="HJ289" s="59">
        <f t="shared" ca="1" si="712"/>
        <v>2</v>
      </c>
      <c r="HK289" s="52">
        <f t="shared" ca="1" si="713"/>
        <v>0.93333333333333335</v>
      </c>
      <c r="HL289" s="52">
        <f t="shared" si="714"/>
        <v>0</v>
      </c>
      <c r="HM289" s="52">
        <f t="shared" si="715"/>
        <v>20</v>
      </c>
      <c r="HN289" s="52">
        <f t="shared" si="716"/>
        <v>-20</v>
      </c>
      <c r="HP289" s="52">
        <f t="shared" si="719"/>
        <v>2.8421171009540504E-5</v>
      </c>
      <c r="HR289" s="52">
        <f t="shared" si="717"/>
        <v>1.6808819419260204E-4</v>
      </c>
      <c r="HS289">
        <f t="shared" si="718"/>
        <v>1.7784979035604944E-3</v>
      </c>
    </row>
    <row r="290" spans="1:227" x14ac:dyDescent="0.2">
      <c r="A290" s="45">
        <v>252</v>
      </c>
      <c r="B290" s="35">
        <f t="shared" si="563"/>
        <v>2.9050925925925761E-2</v>
      </c>
      <c r="C290" s="28">
        <v>0.88929831981658902</v>
      </c>
      <c r="D290" s="95">
        <v>0</v>
      </c>
      <c r="E290" s="95">
        <v>999999</v>
      </c>
      <c r="F290" s="37">
        <f t="shared" si="721"/>
        <v>166666.5</v>
      </c>
      <c r="G290" s="38">
        <f t="shared" si="724"/>
        <v>0</v>
      </c>
      <c r="H290" s="102">
        <v>20</v>
      </c>
      <c r="I290" s="102">
        <v>2000</v>
      </c>
      <c r="J290" s="28">
        <v>1.9482468068599701</v>
      </c>
      <c r="K290" s="126">
        <f t="shared" si="725"/>
        <v>1.9482468068599702E-2</v>
      </c>
      <c r="L290" s="30">
        <f t="shared" si="722"/>
        <v>1.9482468068599702E-2</v>
      </c>
      <c r="M290" s="101">
        <f t="shared" si="723"/>
        <v>0.88929831981658902</v>
      </c>
      <c r="N290" s="103">
        <f t="shared" si="564"/>
        <v>5.2947424352169049E-4</v>
      </c>
      <c r="AD290" s="52">
        <f t="shared" ca="1" si="726"/>
        <v>0.95867668305312825</v>
      </c>
      <c r="AE290" s="52">
        <f t="shared" ca="1" si="726"/>
        <v>0.99999999999999956</v>
      </c>
      <c r="AF290" s="52">
        <f t="shared" ca="1" si="726"/>
        <v>0.9616647008844037</v>
      </c>
      <c r="AG290" s="52">
        <f t="shared" ca="1" si="559"/>
        <v>0.85935873090607007</v>
      </c>
      <c r="AH290" s="52">
        <f t="shared" ca="1" si="559"/>
        <v>0.71607904190860472</v>
      </c>
      <c r="AI290" s="52">
        <f t="shared" ca="1" si="559"/>
        <v>0.55376648038834508</v>
      </c>
      <c r="AJ290" s="52">
        <f t="shared" ca="1" si="559"/>
        <v>0.38355961380929149</v>
      </c>
      <c r="AK290" s="52">
        <f t="shared" ca="1" si="560"/>
        <v>0.20357240307639746</v>
      </c>
      <c r="AL290" s="52">
        <f t="shared" ca="1" si="560"/>
        <v>1.7948530675501614E-2</v>
      </c>
      <c r="AM290" s="52">
        <f t="shared" ca="1" si="560"/>
        <v>-0.16263321345654316</v>
      </c>
      <c r="AN290" s="52">
        <f t="shared" ca="1" si="560"/>
        <v>-0.32749594491164397</v>
      </c>
      <c r="AO290" s="52">
        <f t="shared" ca="1" si="561"/>
        <v>-0.4829844634635343</v>
      </c>
      <c r="AP290" s="52">
        <f t="shared" ca="1" si="561"/>
        <v>-0.62298875616611038</v>
      </c>
      <c r="AQ290" s="52">
        <f t="shared" ca="1" si="561"/>
        <v>-0.73822934418969199</v>
      </c>
      <c r="AR290" s="52">
        <f t="shared" ca="1" si="561"/>
        <v>-0.82547021484471961</v>
      </c>
      <c r="AS290" s="52">
        <f t="shared" ca="1" si="562"/>
        <v>-0.87002079623658712</v>
      </c>
      <c r="AT290" s="52">
        <f t="shared" ca="1" si="562"/>
        <v>-0.86316931585655854</v>
      </c>
      <c r="AU290" s="52">
        <f t="shared" ca="1" si="562"/>
        <v>-0.80606635100911073</v>
      </c>
      <c r="AV290" s="52">
        <f t="shared" ca="1" si="562"/>
        <v>-0.70981578361599595</v>
      </c>
      <c r="AW290" s="52">
        <f t="shared" ca="1" si="556"/>
        <v>-0.59064349223235102</v>
      </c>
      <c r="AX290" s="52">
        <f t="shared" ca="1" si="556"/>
        <v>-0.46084624133584368</v>
      </c>
      <c r="AY290" s="52">
        <f t="shared" ca="1" si="556"/>
        <v>-0.32855779254642087</v>
      </c>
      <c r="AZ290" s="52">
        <f t="shared" ca="1" si="556"/>
        <v>-0.20166046422241923</v>
      </c>
      <c r="BA290" s="52">
        <f t="shared" ca="1" si="557"/>
        <v>-8.388036077373523E-2</v>
      </c>
      <c r="BB290" s="52">
        <f t="shared" ca="1" si="557"/>
        <v>2.4574411327773028E-2</v>
      </c>
      <c r="BC290" s="52">
        <f t="shared" ca="1" si="557"/>
        <v>0.12515809224978861</v>
      </c>
      <c r="BD290" s="52">
        <f t="shared" ca="1" si="557"/>
        <v>0.21871764217018719</v>
      </c>
      <c r="BE290" s="52">
        <f t="shared" ca="1" si="558"/>
        <v>0.30463852831476901</v>
      </c>
      <c r="BF290" s="52">
        <f t="shared" ca="1" si="558"/>
        <v>0.38026655594373848</v>
      </c>
      <c r="BG290" s="52">
        <f t="shared" ca="1" si="558"/>
        <v>0.44163078553078999</v>
      </c>
      <c r="BH290" s="52">
        <f t="shared" ca="1" si="558"/>
        <v>0.48417173237844452</v>
      </c>
      <c r="BJ290" s="52">
        <f t="shared" si="566"/>
        <v>9.7412340342998508E-4</v>
      </c>
      <c r="BK290" s="52">
        <f t="shared" si="567"/>
        <v>-8.5410154679970514E-4</v>
      </c>
      <c r="BL290" s="52">
        <f t="shared" si="568"/>
        <v>-4.2705077339985224E-5</v>
      </c>
      <c r="BM290" s="52">
        <f t="shared" si="569"/>
        <v>-4.2705077339985224E-5</v>
      </c>
      <c r="BN290" s="52">
        <f t="shared" si="570"/>
        <v>0</v>
      </c>
      <c r="BO290" s="52">
        <f t="shared" si="571"/>
        <v>0</v>
      </c>
      <c r="BP290" s="52">
        <f t="shared" si="572"/>
        <v>1.8276147845070121E-3</v>
      </c>
      <c r="BQ290" s="52">
        <f t="shared" si="573"/>
        <v>0.05</v>
      </c>
      <c r="BS290" s="52">
        <f t="shared" ca="1" si="574"/>
        <v>-0.11876289605823984</v>
      </c>
      <c r="BT290" s="52">
        <f t="shared" ca="1" si="575"/>
        <v>-8.5410154679970471E-2</v>
      </c>
      <c r="BU290" s="52">
        <f t="shared" ca="1" si="576"/>
        <v>-4.1963621230435469E-2</v>
      </c>
      <c r="BV290" s="52">
        <f t="shared" ca="1" si="577"/>
        <v>9.498743310330399E-3</v>
      </c>
      <c r="BW290" s="52">
        <f t="shared" ca="1" si="578"/>
        <v>6.8130252439708966E-2</v>
      </c>
      <c r="BX290" s="52">
        <f t="shared" ca="1" si="579"/>
        <v>0.12630791101424443</v>
      </c>
      <c r="BY290" s="52">
        <f t="shared" ca="1" si="580"/>
        <v>0.17590060240528996</v>
      </c>
      <c r="BZ290" s="52">
        <f t="shared" ca="1" si="581"/>
        <v>0.21060788156765123</v>
      </c>
      <c r="CA290" s="52">
        <f t="shared" ca="1" si="582"/>
        <v>0.23301746684967745</v>
      </c>
      <c r="CB290" s="52">
        <f t="shared" ca="1" si="583"/>
        <v>0.24719714476997329</v>
      </c>
      <c r="CC290" s="52">
        <f t="shared" ca="1" si="584"/>
        <v>0.25709830971825265</v>
      </c>
      <c r="CD290" s="52">
        <f t="shared" ca="1" si="585"/>
        <v>0.26377503172073868</v>
      </c>
      <c r="CE290" s="52">
        <f t="shared" ca="1" si="586"/>
        <v>0.26787636548491012</v>
      </c>
      <c r="CF290" s="52">
        <f t="shared" ca="1" si="587"/>
        <v>0.26560539224245133</v>
      </c>
      <c r="CG290" s="52">
        <f t="shared" ca="1" si="588"/>
        <v>0.25041276531203865</v>
      </c>
      <c r="CH290" s="52">
        <f t="shared" ca="1" si="589"/>
        <v>0.22199053110765118</v>
      </c>
      <c r="CI290" s="52">
        <f t="shared" ca="1" si="590"/>
        <v>0.17606520621226207</v>
      </c>
      <c r="CJ290" s="52">
        <f t="shared" ca="1" si="591"/>
        <v>0.11146572165401482</v>
      </c>
      <c r="CK290" s="52">
        <f t="shared" ca="1" si="592"/>
        <v>2.8407859165341685E-2</v>
      </c>
      <c r="CL290" s="52">
        <f t="shared" ca="1" si="593"/>
        <v>-6.6579890760382718E-2</v>
      </c>
      <c r="CM290" s="52">
        <f t="shared" ca="1" si="594"/>
        <v>-0.16794198010897912</v>
      </c>
      <c r="CN290" s="52">
        <f t="shared" ca="1" si="595"/>
        <v>-0.26738448144357274</v>
      </c>
      <c r="CO290" s="52">
        <f t="shared" ca="1" si="596"/>
        <v>-0.35854620297229078</v>
      </c>
      <c r="CP290" s="52">
        <f t="shared" ca="1" si="597"/>
        <v>-0.43736038203050753</v>
      </c>
      <c r="CQ290" s="52">
        <f t="shared" ca="1" si="598"/>
        <v>-0.50191034017611413</v>
      </c>
      <c r="CR290" s="52">
        <f t="shared" ca="1" si="599"/>
        <v>-0.55337358717506202</v>
      </c>
      <c r="CS290" s="52">
        <f t="shared" ca="1" si="600"/>
        <v>-0.59271453272911789</v>
      </c>
      <c r="CT290" s="52">
        <f t="shared" ca="1" si="601"/>
        <v>-0.62119469478455991</v>
      </c>
      <c r="CU290" s="52">
        <f t="shared" ca="1" si="602"/>
        <v>-0.63987818983713962</v>
      </c>
      <c r="CV290" s="52">
        <f t="shared" ca="1" si="603"/>
        <v>-0.65067838226264774</v>
      </c>
      <c r="CW290" s="52">
        <f t="shared" ca="1" si="604"/>
        <v>-0.65650791107046036</v>
      </c>
      <c r="CY290" s="51" t="str">
        <f t="shared" ca="1" si="605"/>
        <v>Slope</v>
      </c>
      <c r="CZ290" s="51" t="str">
        <f t="shared" ca="1" si="606"/>
        <v>Slope</v>
      </c>
      <c r="DA290" s="51" t="str">
        <f t="shared" ca="1" si="607"/>
        <v>Slope</v>
      </c>
      <c r="DB290" s="51" t="str">
        <f t="shared" ca="1" si="608"/>
        <v>Slope</v>
      </c>
      <c r="DC290" s="51" t="str">
        <f t="shared" ca="1" si="609"/>
        <v>Slope</v>
      </c>
      <c r="DD290" s="51" t="str">
        <f t="shared" ca="1" si="610"/>
        <v>Slope</v>
      </c>
      <c r="DE290" s="51" t="str">
        <f t="shared" ca="1" si="611"/>
        <v>Slope</v>
      </c>
      <c r="DF290" s="51" t="str">
        <f t="shared" ca="1" si="612"/>
        <v>Slope</v>
      </c>
      <c r="DG290" s="51" t="str">
        <f t="shared" ca="1" si="613"/>
        <v>Slope</v>
      </c>
      <c r="DH290" s="51" t="str">
        <f t="shared" ca="1" si="614"/>
        <v>Slope</v>
      </c>
      <c r="DI290" s="51" t="str">
        <f t="shared" ca="1" si="615"/>
        <v>Slope</v>
      </c>
      <c r="DJ290" s="51" t="str">
        <f t="shared" ca="1" si="616"/>
        <v>Slope</v>
      </c>
      <c r="DK290" s="51" t="str">
        <f t="shared" ca="1" si="617"/>
        <v>Slope</v>
      </c>
      <c r="DL290" s="51" t="str">
        <f t="shared" ca="1" si="618"/>
        <v>Slope</v>
      </c>
      <c r="DM290" s="51" t="str">
        <f t="shared" ca="1" si="619"/>
        <v>Slope</v>
      </c>
      <c r="DN290" s="51" t="str">
        <f t="shared" ca="1" si="620"/>
        <v>Slope</v>
      </c>
      <c r="DO290" s="51" t="str">
        <f t="shared" ca="1" si="621"/>
        <v>Slope</v>
      </c>
      <c r="DP290" s="51" t="str">
        <f t="shared" ca="1" si="622"/>
        <v>Slope</v>
      </c>
      <c r="DQ290" s="51" t="str">
        <f t="shared" ca="1" si="623"/>
        <v>Slope</v>
      </c>
      <c r="DR290" s="51" t="str">
        <f t="shared" ca="1" si="624"/>
        <v>Slope</v>
      </c>
      <c r="DS290" s="51" t="str">
        <f t="shared" ca="1" si="625"/>
        <v>Slope</v>
      </c>
      <c r="DT290" s="51" t="str">
        <f t="shared" ca="1" si="626"/>
        <v>Slope</v>
      </c>
      <c r="DU290" s="51" t="str">
        <f t="shared" ca="1" si="627"/>
        <v>Slope</v>
      </c>
      <c r="DV290" s="51" t="str">
        <f t="shared" ca="1" si="628"/>
        <v>Slope</v>
      </c>
      <c r="DW290" s="51" t="str">
        <f t="shared" ca="1" si="629"/>
        <v>Slope</v>
      </c>
      <c r="DX290" s="51" t="str">
        <f t="shared" ca="1" si="630"/>
        <v>Slope</v>
      </c>
      <c r="DY290" s="51" t="str">
        <f t="shared" ca="1" si="631"/>
        <v>Slope</v>
      </c>
      <c r="DZ290" s="51" t="str">
        <f t="shared" ca="1" si="632"/>
        <v>Slope</v>
      </c>
      <c r="EA290" s="51" t="str">
        <f t="shared" ca="1" si="633"/>
        <v>Slope</v>
      </c>
      <c r="EB290" s="51" t="str">
        <f t="shared" ca="1" si="634"/>
        <v>Slope</v>
      </c>
      <c r="EC290" s="51" t="str">
        <f t="shared" ca="1" si="635"/>
        <v>Slope</v>
      </c>
      <c r="EE290" s="52">
        <f t="shared" ca="1" si="636"/>
        <v>0.88127980901910019</v>
      </c>
      <c r="EF290" s="52">
        <f t="shared" ca="1" si="637"/>
        <v>0.91463255039736957</v>
      </c>
      <c r="EG290" s="52">
        <f t="shared" ca="1" si="638"/>
        <v>0.95807908384690454</v>
      </c>
      <c r="EH290" s="52">
        <f t="shared" ca="1" si="639"/>
        <v>0.99045855161232965</v>
      </c>
      <c r="EI290" s="52">
        <f t="shared" ca="1" si="640"/>
        <v>0.93182704248295101</v>
      </c>
      <c r="EJ290" s="52">
        <f t="shared" ca="1" si="641"/>
        <v>0.87364938390841562</v>
      </c>
      <c r="EK290" s="52">
        <f t="shared" ca="1" si="642"/>
        <v>0.82405669251737002</v>
      </c>
      <c r="EL290" s="52">
        <f t="shared" ca="1" si="643"/>
        <v>0.78934941335500874</v>
      </c>
      <c r="EM290" s="52">
        <f t="shared" ca="1" si="644"/>
        <v>0.76693982807298255</v>
      </c>
      <c r="EN290" s="52">
        <f t="shared" ca="1" si="645"/>
        <v>0.75276015015268671</v>
      </c>
      <c r="EO290" s="52">
        <f t="shared" ca="1" si="646"/>
        <v>0.74285898520440741</v>
      </c>
      <c r="EP290" s="52">
        <f t="shared" ca="1" si="647"/>
        <v>0.73618226320192126</v>
      </c>
      <c r="EQ290" s="52">
        <f t="shared" ca="1" si="648"/>
        <v>0.73208092943774994</v>
      </c>
      <c r="ER290" s="52">
        <f t="shared" ca="1" si="649"/>
        <v>0.73435190268020867</v>
      </c>
      <c r="ES290" s="52">
        <f t="shared" ca="1" si="650"/>
        <v>0.74954452961062135</v>
      </c>
      <c r="ET290" s="52">
        <f t="shared" ca="1" si="651"/>
        <v>0.77796676381500884</v>
      </c>
      <c r="EU290" s="52">
        <f t="shared" ca="1" si="652"/>
        <v>0.82389208871039799</v>
      </c>
      <c r="EV290" s="52">
        <f t="shared" ca="1" si="653"/>
        <v>0.88849157326864514</v>
      </c>
      <c r="EW290" s="52">
        <f t="shared" ca="1" si="654"/>
        <v>0.97154943575731834</v>
      </c>
      <c r="EX290" s="52">
        <f t="shared" ca="1" si="655"/>
        <v>0.93346281431695721</v>
      </c>
      <c r="EY290" s="52">
        <f t="shared" ca="1" si="656"/>
        <v>0.83210072496836085</v>
      </c>
      <c r="EZ290" s="52">
        <f t="shared" ca="1" si="657"/>
        <v>0.73265822363376731</v>
      </c>
      <c r="FA290" s="52">
        <f t="shared" ca="1" si="658"/>
        <v>0.64149650210504916</v>
      </c>
      <c r="FB290" s="52">
        <f t="shared" ca="1" si="659"/>
        <v>0.56268232304683252</v>
      </c>
      <c r="FC290" s="52">
        <f t="shared" ca="1" si="660"/>
        <v>0.49813236490122581</v>
      </c>
      <c r="FD290" s="52">
        <f t="shared" ca="1" si="661"/>
        <v>0.44666911790227792</v>
      </c>
      <c r="FE290" s="52">
        <f t="shared" ca="1" si="662"/>
        <v>0.40732817234822205</v>
      </c>
      <c r="FF290" s="52">
        <f t="shared" ca="1" si="663"/>
        <v>0.37884801029278004</v>
      </c>
      <c r="FG290" s="52">
        <f t="shared" ca="1" si="664"/>
        <v>0.36016451524020032</v>
      </c>
      <c r="FH290" s="52">
        <f t="shared" ca="1" si="665"/>
        <v>0.34936432281469221</v>
      </c>
      <c r="FI290" s="52">
        <f t="shared" ca="1" si="666"/>
        <v>0.34353479400687958</v>
      </c>
      <c r="FK290" s="52">
        <f t="shared" ca="1" si="667"/>
        <v>0.99045855161232965</v>
      </c>
      <c r="FL290" s="59">
        <f t="shared" ca="1" si="668"/>
        <v>3</v>
      </c>
      <c r="FM290" s="59" t="str">
        <f t="shared" ca="1" si="669"/>
        <v>Slope</v>
      </c>
      <c r="FN290" s="52">
        <f t="shared" ca="1" si="670"/>
        <v>0.93333333333333335</v>
      </c>
      <c r="FP290" s="52">
        <f t="shared" ca="1" si="671"/>
        <v>0.62709326967303336</v>
      </c>
      <c r="FQ290" s="52">
        <f t="shared" ca="1" si="672"/>
        <v>0.63821085013245649</v>
      </c>
      <c r="FR290" s="52">
        <f t="shared" ca="1" si="673"/>
        <v>0.64158191683785704</v>
      </c>
      <c r="FS290" s="52">
        <f t="shared" ca="1" si="674"/>
        <v>0.64126396164855426</v>
      </c>
      <c r="FT290" s="52">
        <f t="shared" ca="1" si="675"/>
        <v>0.61060901416098368</v>
      </c>
      <c r="FU290" s="52">
        <f t="shared" ca="1" si="676"/>
        <v>0.58010535019169407</v>
      </c>
      <c r="FV290" s="52">
        <f t="shared" ca="1" si="677"/>
        <v>0.5524633419502345</v>
      </c>
      <c r="FW290" s="52">
        <f t="shared" ca="1" si="678"/>
        <v>0.52978313778500286</v>
      </c>
      <c r="FX290" s="52">
        <f t="shared" ca="1" si="679"/>
        <v>0.51120216491321635</v>
      </c>
      <c r="FY290" s="52">
        <f t="shared" ca="1" si="680"/>
        <v>0.49536449449534004</v>
      </c>
      <c r="FZ290" s="52">
        <f t="shared" ca="1" si="681"/>
        <v>0.48095299506813577</v>
      </c>
      <c r="GA290" s="52">
        <f t="shared" ca="1" si="682"/>
        <v>0.46761630995619596</v>
      </c>
      <c r="GB290" s="52">
        <f t="shared" ca="1" si="683"/>
        <v>0.45513808759036106</v>
      </c>
      <c r="GC290" s="52">
        <f t="shared" ca="1" si="684"/>
        <v>0.44478396756006955</v>
      </c>
      <c r="GD290" s="52">
        <f t="shared" ca="1" si="685"/>
        <v>0.43873706542576263</v>
      </c>
      <c r="GE290" s="52">
        <f t="shared" ca="1" si="686"/>
        <v>0.43710003238278067</v>
      </c>
      <c r="GF290" s="52">
        <f t="shared" ca="1" si="687"/>
        <v>0.441297362903466</v>
      </c>
      <c r="GG290" s="52">
        <f t="shared" ca="1" si="688"/>
        <v>0.45171941331177057</v>
      </c>
      <c r="GH290" s="52">
        <f t="shared" ca="1" si="689"/>
        <v>0.46829425636355054</v>
      </c>
      <c r="GI290" s="52">
        <f t="shared" ca="1" si="690"/>
        <v>0.44448760477231908</v>
      </c>
      <c r="GJ290" s="52">
        <f t="shared" ca="1" si="691"/>
        <v>0.39958913054500916</v>
      </c>
      <c r="GK290" s="52">
        <f t="shared" ca="1" si="692"/>
        <v>0.35533051898903356</v>
      </c>
      <c r="GL290" s="52">
        <f t="shared" ca="1" si="693"/>
        <v>0.31383216736834973</v>
      </c>
      <c r="GM290" s="52">
        <f t="shared" ca="1" si="694"/>
        <v>0.27644966323783304</v>
      </c>
      <c r="GN290" s="52">
        <f t="shared" ca="1" si="695"/>
        <v>0.24382189941151969</v>
      </c>
      <c r="GO290" s="52">
        <f t="shared" ca="1" si="696"/>
        <v>0.21555637263409261</v>
      </c>
      <c r="GP290" s="52">
        <f t="shared" ca="1" si="697"/>
        <v>0.19133161300496287</v>
      </c>
      <c r="GQ290" s="52">
        <f t="shared" ca="1" si="698"/>
        <v>0.17072711454203776</v>
      </c>
      <c r="GR290" s="52">
        <f t="shared" ca="1" si="699"/>
        <v>0.15338817174673341</v>
      </c>
      <c r="GS290" s="52">
        <f t="shared" ca="1" si="700"/>
        <v>0.13867699649378629</v>
      </c>
      <c r="GT290" s="52">
        <f t="shared" ca="1" si="701"/>
        <v>0.12562270911340429</v>
      </c>
      <c r="GV290" s="52">
        <f t="shared" ca="1" si="702"/>
        <v>0.64158191683785704</v>
      </c>
      <c r="GW290" s="59">
        <f t="shared" ca="1" si="703"/>
        <v>2</v>
      </c>
      <c r="GX290" s="52">
        <f t="shared" ca="1" si="704"/>
        <v>0.95807908384690454</v>
      </c>
      <c r="GY290" s="52" t="str">
        <f t="shared" ca="1" si="705"/>
        <v>Slope</v>
      </c>
      <c r="GZ290" s="52">
        <f t="shared" ca="1" si="706"/>
        <v>0.96666666666666667</v>
      </c>
      <c r="HB290" s="58">
        <f t="shared" si="707"/>
        <v>1.9482468068599702E-2</v>
      </c>
      <c r="HC290" s="58"/>
      <c r="HE290" s="52">
        <f t="shared" si="708"/>
        <v>0.90356178306043144</v>
      </c>
      <c r="HF290" s="52">
        <f t="shared" si="709"/>
        <v>0</v>
      </c>
      <c r="HH290" s="52">
        <f t="shared" ca="1" si="710"/>
        <v>0.95807908384690454</v>
      </c>
      <c r="HI290" s="52" t="str">
        <f t="shared" ca="1" si="711"/>
        <v>Slope</v>
      </c>
      <c r="HJ290" s="59">
        <f t="shared" ca="1" si="712"/>
        <v>2</v>
      </c>
      <c r="HK290" s="52">
        <f t="shared" ca="1" si="713"/>
        <v>0.96666666666666667</v>
      </c>
      <c r="HL290" s="52">
        <f t="shared" si="714"/>
        <v>0</v>
      </c>
      <c r="HM290" s="52">
        <f t="shared" si="715"/>
        <v>20</v>
      </c>
      <c r="HN290" s="52">
        <f t="shared" si="716"/>
        <v>-20</v>
      </c>
      <c r="HP290" s="52">
        <f t="shared" si="719"/>
        <v>5.2947424352169049E-4</v>
      </c>
      <c r="HR290" s="52">
        <f t="shared" si="717"/>
        <v>1.7551232567227545E-4</v>
      </c>
      <c r="HS290">
        <f t="shared" si="718"/>
        <v>1.8276147845070121E-3</v>
      </c>
    </row>
    <row r="291" spans="1:227" x14ac:dyDescent="0.2">
      <c r="A291" s="45">
        <v>253</v>
      </c>
      <c r="B291" s="35">
        <f t="shared" si="563"/>
        <v>2.9166666666666501E-2</v>
      </c>
      <c r="C291" s="28">
        <v>1.9482468068599701</v>
      </c>
      <c r="D291" s="95">
        <v>0</v>
      </c>
      <c r="E291" s="95">
        <v>999999</v>
      </c>
      <c r="F291" s="37">
        <f t="shared" si="721"/>
        <v>166666.5</v>
      </c>
      <c r="G291" s="38">
        <f t="shared" si="724"/>
        <v>0</v>
      </c>
      <c r="H291" s="102">
        <v>20</v>
      </c>
      <c r="I291" s="102">
        <v>2000</v>
      </c>
      <c r="J291" s="28">
        <v>2.44532182812691</v>
      </c>
      <c r="K291" s="126">
        <f t="shared" si="725"/>
        <v>2.4453218281269101E-2</v>
      </c>
      <c r="L291" s="30">
        <f t="shared" si="722"/>
        <v>2.4453218281269101E-2</v>
      </c>
      <c r="M291" s="101">
        <f t="shared" si="723"/>
        <v>1.9482468068599701</v>
      </c>
      <c r="N291" s="103">
        <f t="shared" si="564"/>
        <v>2.4853751063347003E-4</v>
      </c>
      <c r="AD291" s="52">
        <f t="shared" ca="1" si="726"/>
        <v>0.96166470088440403</v>
      </c>
      <c r="AE291" s="52">
        <f t="shared" ca="1" si="726"/>
        <v>1</v>
      </c>
      <c r="AF291" s="52">
        <f t="shared" ca="1" si="726"/>
        <v>0.96382970397554679</v>
      </c>
      <c r="AG291" s="52">
        <f t="shared" ca="1" si="559"/>
        <v>0.86834155102645649</v>
      </c>
      <c r="AH291" s="52">
        <f t="shared" ca="1" si="559"/>
        <v>0.73580170205706352</v>
      </c>
      <c r="AI291" s="52">
        <f t="shared" ca="1" si="559"/>
        <v>0.57892737412661377</v>
      </c>
      <c r="AJ291" s="52">
        <f t="shared" ca="1" si="559"/>
        <v>0.39880815375674239</v>
      </c>
      <c r="AK291" s="52">
        <f t="shared" ca="1" si="560"/>
        <v>0.20363718313514706</v>
      </c>
      <c r="AL291" s="52">
        <f t="shared" ca="1" si="560"/>
        <v>1.041843818273544E-2</v>
      </c>
      <c r="AM291" s="52">
        <f t="shared" ca="1" si="560"/>
        <v>-0.16547491121362665</v>
      </c>
      <c r="AN291" s="52">
        <f t="shared" ca="1" si="560"/>
        <v>-0.33166363191280035</v>
      </c>
      <c r="AO291" s="52">
        <f t="shared" ca="1" si="561"/>
        <v>-0.48614839086499617</v>
      </c>
      <c r="AP291" s="52">
        <f t="shared" ca="1" si="561"/>
        <v>-0.62309637727329525</v>
      </c>
      <c r="AQ291" s="52">
        <f t="shared" ca="1" si="561"/>
        <v>-0.74279634082335821</v>
      </c>
      <c r="AR291" s="52">
        <f t="shared" ca="1" si="561"/>
        <v>-0.831693714891522</v>
      </c>
      <c r="AS291" s="52">
        <f t="shared" ca="1" si="562"/>
        <v>-0.87681144028199498</v>
      </c>
      <c r="AT291" s="52">
        <f t="shared" ca="1" si="562"/>
        <v>-0.87224731125507715</v>
      </c>
      <c r="AU291" s="52">
        <f t="shared" ca="1" si="562"/>
        <v>-0.82166883304595295</v>
      </c>
      <c r="AV291" s="52">
        <f t="shared" ca="1" si="562"/>
        <v>-0.73536943685503031</v>
      </c>
      <c r="AW291" s="52">
        <f t="shared" ca="1" si="556"/>
        <v>-0.62454784243522266</v>
      </c>
      <c r="AX291" s="52">
        <f t="shared" ca="1" si="556"/>
        <v>-0.49923288266591981</v>
      </c>
      <c r="AY291" s="52">
        <f t="shared" ca="1" si="556"/>
        <v>-0.37171486192033787</v>
      </c>
      <c r="AZ291" s="52">
        <f t="shared" ca="1" si="556"/>
        <v>-0.2520942161876269</v>
      </c>
      <c r="BA291" s="52">
        <f t="shared" ca="1" si="557"/>
        <v>-0.14304372011447727</v>
      </c>
      <c r="BB291" s="52">
        <f t="shared" ca="1" si="557"/>
        <v>-4.214473640778095E-2</v>
      </c>
      <c r="BC291" s="52">
        <f t="shared" ca="1" si="557"/>
        <v>5.2791377134890405E-2</v>
      </c>
      <c r="BD291" s="52">
        <f t="shared" ca="1" si="557"/>
        <v>0.14280402663982983</v>
      </c>
      <c r="BE291" s="52">
        <f t="shared" ca="1" si="558"/>
        <v>0.22703790929502116</v>
      </c>
      <c r="BF291" s="52">
        <f t="shared" ca="1" si="558"/>
        <v>0.30273981310575943</v>
      </c>
      <c r="BG291" s="52">
        <f t="shared" ca="1" si="558"/>
        <v>0.36556084487591034</v>
      </c>
      <c r="BH291" s="52">
        <f t="shared" ca="1" si="558"/>
        <v>0.4103662249622031</v>
      </c>
      <c r="BJ291" s="52">
        <f t="shared" si="566"/>
        <v>1.2226609140634551E-3</v>
      </c>
      <c r="BK291" s="52">
        <f t="shared" si="567"/>
        <v>-4.1963621230435496E-4</v>
      </c>
      <c r="BL291" s="52">
        <f t="shared" si="568"/>
        <v>-2.0981810615217757E-5</v>
      </c>
      <c r="BM291" s="52">
        <f t="shared" si="569"/>
        <v>-2.0981810615217757E-5</v>
      </c>
      <c r="BN291" s="52">
        <f t="shared" si="570"/>
        <v>0</v>
      </c>
      <c r="BO291" s="52">
        <f t="shared" si="571"/>
        <v>0</v>
      </c>
      <c r="BP291" s="52">
        <f t="shared" si="572"/>
        <v>1.885783408890724E-3</v>
      </c>
      <c r="BQ291" s="52">
        <f t="shared" si="573"/>
        <v>0.05</v>
      </c>
      <c r="BS291" s="52">
        <f t="shared" ca="1" si="574"/>
        <v>-8.5410154679970471E-2</v>
      </c>
      <c r="BT291" s="52">
        <f t="shared" ca="1" si="575"/>
        <v>-4.1963621230435469E-2</v>
      </c>
      <c r="BU291" s="52">
        <f t="shared" ca="1" si="576"/>
        <v>9.498743310330399E-3</v>
      </c>
      <c r="BV291" s="52">
        <f t="shared" ca="1" si="577"/>
        <v>6.8130252439708966E-2</v>
      </c>
      <c r="BW291" s="52">
        <f t="shared" ca="1" si="578"/>
        <v>0.12630791101424443</v>
      </c>
      <c r="BX291" s="52">
        <f t="shared" ca="1" si="579"/>
        <v>0.17590060240528996</v>
      </c>
      <c r="BY291" s="52">
        <f t="shared" ca="1" si="580"/>
        <v>0.21060788156765123</v>
      </c>
      <c r="BZ291" s="52">
        <f t="shared" ca="1" si="581"/>
        <v>0.23301746684967745</v>
      </c>
      <c r="CA291" s="52">
        <f t="shared" ca="1" si="582"/>
        <v>0.24719714476997329</v>
      </c>
      <c r="CB291" s="52">
        <f t="shared" ca="1" si="583"/>
        <v>0.25709830971825265</v>
      </c>
      <c r="CC291" s="52">
        <f t="shared" ca="1" si="584"/>
        <v>0.26377503172073868</v>
      </c>
      <c r="CD291" s="52">
        <f t="shared" ca="1" si="585"/>
        <v>0.26787636548491012</v>
      </c>
      <c r="CE291" s="52">
        <f t="shared" ca="1" si="586"/>
        <v>0.26560539224245133</v>
      </c>
      <c r="CF291" s="52">
        <f t="shared" ca="1" si="587"/>
        <v>0.25041276531203865</v>
      </c>
      <c r="CG291" s="52">
        <f t="shared" ca="1" si="588"/>
        <v>0.22199053110765118</v>
      </c>
      <c r="CH291" s="52">
        <f t="shared" ca="1" si="589"/>
        <v>0.17606520621226207</v>
      </c>
      <c r="CI291" s="52">
        <f t="shared" ca="1" si="590"/>
        <v>0.11146572165401482</v>
      </c>
      <c r="CJ291" s="52">
        <f t="shared" ca="1" si="591"/>
        <v>2.8407859165341685E-2</v>
      </c>
      <c r="CK291" s="52">
        <f t="shared" ca="1" si="592"/>
        <v>-6.6579890760382718E-2</v>
      </c>
      <c r="CL291" s="52">
        <f t="shared" ca="1" si="593"/>
        <v>-0.16794198010897912</v>
      </c>
      <c r="CM291" s="52">
        <f t="shared" ca="1" si="594"/>
        <v>-0.26738448144357274</v>
      </c>
      <c r="CN291" s="52">
        <f t="shared" ca="1" si="595"/>
        <v>-0.35854620297229078</v>
      </c>
      <c r="CO291" s="52">
        <f t="shared" ca="1" si="596"/>
        <v>-0.43736038203050753</v>
      </c>
      <c r="CP291" s="52">
        <f t="shared" ca="1" si="597"/>
        <v>-0.50191034017611413</v>
      </c>
      <c r="CQ291" s="52">
        <f t="shared" ca="1" si="598"/>
        <v>-0.55337358717506202</v>
      </c>
      <c r="CR291" s="52">
        <f t="shared" ca="1" si="599"/>
        <v>-0.59271453272911789</v>
      </c>
      <c r="CS291" s="52">
        <f t="shared" ca="1" si="600"/>
        <v>-0.62119469478455991</v>
      </c>
      <c r="CT291" s="52">
        <f t="shared" ca="1" si="601"/>
        <v>-0.63987818983713962</v>
      </c>
      <c r="CU291" s="52">
        <f t="shared" ca="1" si="602"/>
        <v>-0.65067838226264774</v>
      </c>
      <c r="CV291" s="52">
        <f t="shared" ca="1" si="603"/>
        <v>-0.65650791107046036</v>
      </c>
      <c r="CW291" s="52">
        <f t="shared" ca="1" si="604"/>
        <v>-0.65404397005125181</v>
      </c>
      <c r="CY291" s="51" t="str">
        <f t="shared" ca="1" si="605"/>
        <v>Slope</v>
      </c>
      <c r="CZ291" s="51" t="str">
        <f t="shared" ca="1" si="606"/>
        <v>Slope</v>
      </c>
      <c r="DA291" s="51" t="str">
        <f t="shared" ca="1" si="607"/>
        <v>Slope</v>
      </c>
      <c r="DB291" s="51" t="str">
        <f t="shared" ca="1" si="608"/>
        <v>Slope</v>
      </c>
      <c r="DC291" s="51" t="str">
        <f t="shared" ca="1" si="609"/>
        <v>Slope</v>
      </c>
      <c r="DD291" s="51" t="str">
        <f t="shared" ca="1" si="610"/>
        <v>Slope</v>
      </c>
      <c r="DE291" s="51" t="str">
        <f t="shared" ca="1" si="611"/>
        <v>Slope</v>
      </c>
      <c r="DF291" s="51" t="str">
        <f t="shared" ca="1" si="612"/>
        <v>Slope</v>
      </c>
      <c r="DG291" s="51" t="str">
        <f t="shared" ca="1" si="613"/>
        <v>Slope</v>
      </c>
      <c r="DH291" s="51" t="str">
        <f t="shared" ca="1" si="614"/>
        <v>Slope</v>
      </c>
      <c r="DI291" s="51" t="str">
        <f t="shared" ca="1" si="615"/>
        <v>Slope</v>
      </c>
      <c r="DJ291" s="51" t="str">
        <f t="shared" ca="1" si="616"/>
        <v>Slope</v>
      </c>
      <c r="DK291" s="51" t="str">
        <f t="shared" ca="1" si="617"/>
        <v>Slope</v>
      </c>
      <c r="DL291" s="51" t="str">
        <f t="shared" ca="1" si="618"/>
        <v>Slope</v>
      </c>
      <c r="DM291" s="51" t="str">
        <f t="shared" ca="1" si="619"/>
        <v>Slope</v>
      </c>
      <c r="DN291" s="51" t="str">
        <f t="shared" ca="1" si="620"/>
        <v>Slope</v>
      </c>
      <c r="DO291" s="51" t="str">
        <f t="shared" ca="1" si="621"/>
        <v>Slope</v>
      </c>
      <c r="DP291" s="51" t="str">
        <f t="shared" ca="1" si="622"/>
        <v>Slope</v>
      </c>
      <c r="DQ291" s="51" t="str">
        <f t="shared" ca="1" si="623"/>
        <v>Slope</v>
      </c>
      <c r="DR291" s="51" t="str">
        <f t="shared" ca="1" si="624"/>
        <v>Slope</v>
      </c>
      <c r="DS291" s="51" t="str">
        <f t="shared" ca="1" si="625"/>
        <v>Slope</v>
      </c>
      <c r="DT291" s="51" t="str">
        <f t="shared" ca="1" si="626"/>
        <v>Slope</v>
      </c>
      <c r="DU291" s="51" t="str">
        <f t="shared" ca="1" si="627"/>
        <v>Slope</v>
      </c>
      <c r="DV291" s="51" t="str">
        <f t="shared" ca="1" si="628"/>
        <v>Slope</v>
      </c>
      <c r="DW291" s="51" t="str">
        <f t="shared" ca="1" si="629"/>
        <v>Slope</v>
      </c>
      <c r="DX291" s="51" t="str">
        <f t="shared" ca="1" si="630"/>
        <v>Slope</v>
      </c>
      <c r="DY291" s="51" t="str">
        <f t="shared" ca="1" si="631"/>
        <v>Slope</v>
      </c>
      <c r="DZ291" s="51" t="str">
        <f t="shared" ca="1" si="632"/>
        <v>Slope</v>
      </c>
      <c r="EA291" s="51" t="str">
        <f t="shared" ca="1" si="633"/>
        <v>Slope</v>
      </c>
      <c r="EB291" s="51" t="str">
        <f t="shared" ca="1" si="634"/>
        <v>Slope</v>
      </c>
      <c r="EC291" s="51" t="str">
        <f t="shared" ca="1" si="635"/>
        <v>Slope</v>
      </c>
      <c r="EE291" s="52">
        <f t="shared" ca="1" si="636"/>
        <v>0.91461082713064479</v>
      </c>
      <c r="EF291" s="52">
        <f t="shared" ca="1" si="637"/>
        <v>0.95805736058017976</v>
      </c>
      <c r="EG291" s="52">
        <f t="shared" ca="1" si="638"/>
        <v>0.99048027487905443</v>
      </c>
      <c r="EH291" s="52">
        <f t="shared" ca="1" si="639"/>
        <v>0.93184876574967579</v>
      </c>
      <c r="EI291" s="52">
        <f t="shared" ca="1" si="640"/>
        <v>0.8736711071751404</v>
      </c>
      <c r="EJ291" s="52">
        <f t="shared" ca="1" si="641"/>
        <v>0.8240784157840948</v>
      </c>
      <c r="EK291" s="52">
        <f t="shared" ca="1" si="642"/>
        <v>0.78937113662173353</v>
      </c>
      <c r="EL291" s="52">
        <f t="shared" ca="1" si="643"/>
        <v>0.76696155133970734</v>
      </c>
      <c r="EM291" s="52">
        <f t="shared" ca="1" si="644"/>
        <v>0.7527818734194115</v>
      </c>
      <c r="EN291" s="52">
        <f t="shared" ca="1" si="645"/>
        <v>0.74288070847113219</v>
      </c>
      <c r="EO291" s="52">
        <f t="shared" ca="1" si="646"/>
        <v>0.73620398646864604</v>
      </c>
      <c r="EP291" s="52">
        <f t="shared" ca="1" si="647"/>
        <v>0.73210265270447472</v>
      </c>
      <c r="EQ291" s="52">
        <f t="shared" ca="1" si="648"/>
        <v>0.73437362594693345</v>
      </c>
      <c r="ER291" s="52">
        <f t="shared" ca="1" si="649"/>
        <v>0.74956625287734613</v>
      </c>
      <c r="ES291" s="52">
        <f t="shared" ca="1" si="650"/>
        <v>0.77798848708173363</v>
      </c>
      <c r="ET291" s="52">
        <f t="shared" ca="1" si="651"/>
        <v>0.82391381197712277</v>
      </c>
      <c r="EU291" s="52">
        <f t="shared" ca="1" si="652"/>
        <v>0.88851329653536992</v>
      </c>
      <c r="EV291" s="52">
        <f t="shared" ca="1" si="653"/>
        <v>0.97157115902404312</v>
      </c>
      <c r="EW291" s="52">
        <f t="shared" ca="1" si="654"/>
        <v>0.93344109105023254</v>
      </c>
      <c r="EX291" s="52">
        <f t="shared" ca="1" si="655"/>
        <v>0.83207900170163607</v>
      </c>
      <c r="EY291" s="52">
        <f t="shared" ca="1" si="656"/>
        <v>0.73263650036704253</v>
      </c>
      <c r="EZ291" s="52">
        <f t="shared" ca="1" si="657"/>
        <v>0.64147477883832438</v>
      </c>
      <c r="FA291" s="52">
        <f t="shared" ca="1" si="658"/>
        <v>0.56266059978010774</v>
      </c>
      <c r="FB291" s="52">
        <f t="shared" ca="1" si="659"/>
        <v>0.49811064163450114</v>
      </c>
      <c r="FC291" s="52">
        <f t="shared" ca="1" si="660"/>
        <v>0.44664739463555325</v>
      </c>
      <c r="FD291" s="52">
        <f t="shared" ca="1" si="661"/>
        <v>0.40730644908149738</v>
      </c>
      <c r="FE291" s="52">
        <f t="shared" ca="1" si="662"/>
        <v>0.37882628702605536</v>
      </c>
      <c r="FF291" s="52">
        <f t="shared" ca="1" si="663"/>
        <v>0.36014279197347565</v>
      </c>
      <c r="FG291" s="52">
        <f t="shared" ca="1" si="664"/>
        <v>0.34934259954796754</v>
      </c>
      <c r="FH291" s="52">
        <f t="shared" ca="1" si="665"/>
        <v>0.34351307074015491</v>
      </c>
      <c r="FI291" s="52">
        <f t="shared" ca="1" si="666"/>
        <v>0.34597701175936346</v>
      </c>
      <c r="FK291" s="52">
        <f t="shared" ca="1" si="667"/>
        <v>0.99048027487905443</v>
      </c>
      <c r="FL291" s="59">
        <f t="shared" ca="1" si="668"/>
        <v>2</v>
      </c>
      <c r="FM291" s="59" t="str">
        <f t="shared" ca="1" si="669"/>
        <v>Slope</v>
      </c>
      <c r="FN291" s="52">
        <f t="shared" ca="1" si="670"/>
        <v>0.96666666666666667</v>
      </c>
      <c r="FP291" s="52">
        <f t="shared" ca="1" si="671"/>
        <v>0.63820360904354823</v>
      </c>
      <c r="FQ291" s="52">
        <f t="shared" ca="1" si="672"/>
        <v>0.65268578686005996</v>
      </c>
      <c r="FR291" s="52">
        <f t="shared" ca="1" si="673"/>
        <v>0.65238231384857359</v>
      </c>
      <c r="FS291" s="52">
        <f t="shared" ca="1" si="674"/>
        <v>0.62172736636100301</v>
      </c>
      <c r="FT291" s="52">
        <f t="shared" ca="1" si="675"/>
        <v>0.59122370239171351</v>
      </c>
      <c r="FU291" s="52">
        <f t="shared" ca="1" si="676"/>
        <v>0.56358169415025383</v>
      </c>
      <c r="FV291" s="52">
        <f t="shared" ca="1" si="677"/>
        <v>0.5409014899850223</v>
      </c>
      <c r="FW291" s="52">
        <f t="shared" ca="1" si="678"/>
        <v>0.52232051711323568</v>
      </c>
      <c r="FX291" s="52">
        <f t="shared" ca="1" si="679"/>
        <v>0.50648284669535937</v>
      </c>
      <c r="FY291" s="52">
        <f t="shared" ca="1" si="680"/>
        <v>0.49207134726815516</v>
      </c>
      <c r="FZ291" s="52">
        <f t="shared" ca="1" si="681"/>
        <v>0.4787346621562153</v>
      </c>
      <c r="GA291" s="52">
        <f t="shared" ca="1" si="682"/>
        <v>0.46625643979038045</v>
      </c>
      <c r="GB291" s="52">
        <f t="shared" ca="1" si="683"/>
        <v>0.45590231976008888</v>
      </c>
      <c r="GC291" s="52">
        <f t="shared" ca="1" si="684"/>
        <v>0.44985541762578202</v>
      </c>
      <c r="GD291" s="52">
        <f t="shared" ca="1" si="685"/>
        <v>0.44821838458280006</v>
      </c>
      <c r="GE291" s="52">
        <f t="shared" ca="1" si="686"/>
        <v>0.45241571510348533</v>
      </c>
      <c r="GF291" s="52">
        <f t="shared" ca="1" si="687"/>
        <v>0.4628377655117899</v>
      </c>
      <c r="GG291" s="52">
        <f t="shared" ca="1" si="688"/>
        <v>0.47941260856356993</v>
      </c>
      <c r="GH291" s="52">
        <f t="shared" ca="1" si="689"/>
        <v>0.45559147479452194</v>
      </c>
      <c r="GI291" s="52">
        <f t="shared" ca="1" si="690"/>
        <v>0.41069300056721203</v>
      </c>
      <c r="GJ291" s="52">
        <f t="shared" ca="1" si="691"/>
        <v>0.36643438901123637</v>
      </c>
      <c r="GK291" s="52">
        <f t="shared" ca="1" si="692"/>
        <v>0.32493603739055255</v>
      </c>
      <c r="GL291" s="52">
        <f t="shared" ca="1" si="693"/>
        <v>0.28755353326003591</v>
      </c>
      <c r="GM291" s="52">
        <f t="shared" ca="1" si="694"/>
        <v>0.25492576943372258</v>
      </c>
      <c r="GN291" s="52">
        <f t="shared" ca="1" si="695"/>
        <v>0.2266602426562955</v>
      </c>
      <c r="GO291" s="52">
        <f t="shared" ca="1" si="696"/>
        <v>0.20243548302716577</v>
      </c>
      <c r="GP291" s="52">
        <f t="shared" ca="1" si="697"/>
        <v>0.18183098456424063</v>
      </c>
      <c r="GQ291" s="52">
        <f t="shared" ca="1" si="698"/>
        <v>0.16449204176893631</v>
      </c>
      <c r="GR291" s="52">
        <f t="shared" ca="1" si="699"/>
        <v>0.14978086651598915</v>
      </c>
      <c r="GS291" s="52">
        <f t="shared" ca="1" si="700"/>
        <v>0.13672657913560718</v>
      </c>
      <c r="GT291" s="52">
        <f t="shared" ca="1" si="701"/>
        <v>0.12643678169756559</v>
      </c>
      <c r="GV291" s="52">
        <f t="shared" ca="1" si="702"/>
        <v>0.65268578686005996</v>
      </c>
      <c r="GW291" s="59">
        <f t="shared" ca="1" si="703"/>
        <v>1</v>
      </c>
      <c r="GX291" s="52">
        <f t="shared" ca="1" si="704"/>
        <v>0.95805736058017976</v>
      </c>
      <c r="GY291" s="52" t="str">
        <f t="shared" ca="1" si="705"/>
        <v>Slope</v>
      </c>
      <c r="GZ291" s="52">
        <f t="shared" ca="1" si="706"/>
        <v>1</v>
      </c>
      <c r="HB291" s="58">
        <f t="shared" si="707"/>
        <v>2.4453218281269101E-2</v>
      </c>
      <c r="HC291" s="58"/>
      <c r="HE291" s="52">
        <f t="shared" si="708"/>
        <v>0.87895656950771794</v>
      </c>
      <c r="HF291" s="52">
        <f t="shared" si="709"/>
        <v>0</v>
      </c>
      <c r="HH291" s="52">
        <f t="shared" ca="1" si="710"/>
        <v>0.95805736058017976</v>
      </c>
      <c r="HI291" s="52" t="str">
        <f t="shared" ca="1" si="711"/>
        <v>Slope</v>
      </c>
      <c r="HJ291" s="59">
        <f t="shared" ca="1" si="712"/>
        <v>2</v>
      </c>
      <c r="HK291" s="52">
        <f t="shared" ca="1" si="713"/>
        <v>1</v>
      </c>
      <c r="HL291" s="52">
        <f t="shared" si="714"/>
        <v>0</v>
      </c>
      <c r="HM291" s="52">
        <f t="shared" si="715"/>
        <v>20</v>
      </c>
      <c r="HN291" s="52">
        <f t="shared" si="716"/>
        <v>-20</v>
      </c>
      <c r="HP291" s="52">
        <f t="shared" si="719"/>
        <v>2.4853751063347003E-4</v>
      </c>
      <c r="HR291" s="52">
        <f t="shared" si="717"/>
        <v>1.8106747426382849E-4</v>
      </c>
      <c r="HS291">
        <f t="shared" si="718"/>
        <v>1.885783408890724E-3</v>
      </c>
    </row>
    <row r="292" spans="1:227" x14ac:dyDescent="0.2">
      <c r="A292" s="45">
        <v>254</v>
      </c>
      <c r="B292" s="35">
        <f t="shared" si="563"/>
        <v>2.928240740740724E-2</v>
      </c>
      <c r="C292" s="28">
        <v>2.44532182812691</v>
      </c>
      <c r="D292" s="95">
        <v>0</v>
      </c>
      <c r="E292" s="95">
        <v>999999</v>
      </c>
      <c r="F292" s="37">
        <f t="shared" si="721"/>
        <v>166666.5</v>
      </c>
      <c r="G292" s="38">
        <f t="shared" si="724"/>
        <v>0</v>
      </c>
      <c r="H292" s="102">
        <v>20</v>
      </c>
      <c r="I292" s="102">
        <v>2000</v>
      </c>
      <c r="J292" s="28">
        <v>2.7859845757484401</v>
      </c>
      <c r="K292" s="126">
        <f t="shared" si="725"/>
        <v>2.7859845757484399E-2</v>
      </c>
      <c r="L292" s="30">
        <f t="shared" si="722"/>
        <v>2.7859845757484399E-2</v>
      </c>
      <c r="M292" s="101">
        <f t="shared" si="723"/>
        <v>2.44532182812691</v>
      </c>
      <c r="N292" s="103">
        <f t="shared" si="564"/>
        <v>1.7033137381076481E-4</v>
      </c>
      <c r="AD292" s="52">
        <f t="shared" ref="AD292:AF295" ca="1" si="727">CORREL( $K292:$K322, OFFSET( $M292:$M322, AD$5, 0 ) )</f>
        <v>0.96382970397554679</v>
      </c>
      <c r="AE292" s="52">
        <f t="shared" ca="1" si="727"/>
        <v>1.0000000000000004</v>
      </c>
      <c r="AF292" s="52">
        <f t="shared" ca="1" si="727"/>
        <v>0.96645166153997997</v>
      </c>
      <c r="AG292" s="52">
        <f t="shared" ca="1" si="559"/>
        <v>0.8789317292263864</v>
      </c>
      <c r="AH292" s="52">
        <f t="shared" ca="1" si="559"/>
        <v>0.75166724629476278</v>
      </c>
      <c r="AI292" s="52">
        <f t="shared" ca="1" si="559"/>
        <v>0.5857219553326769</v>
      </c>
      <c r="AJ292" s="52">
        <f t="shared" ca="1" si="559"/>
        <v>0.39057775892817598</v>
      </c>
      <c r="AK292" s="52">
        <f t="shared" ca="1" si="560"/>
        <v>0.18823143458172364</v>
      </c>
      <c r="AL292" s="52">
        <f t="shared" ca="1" si="560"/>
        <v>1.3444577788148807E-3</v>
      </c>
      <c r="AM292" s="52">
        <f t="shared" ca="1" si="560"/>
        <v>-0.174969297249741</v>
      </c>
      <c r="AN292" s="52">
        <f t="shared" ca="1" si="560"/>
        <v>-0.33908562247752244</v>
      </c>
      <c r="AO292" s="52">
        <f t="shared" ca="1" si="561"/>
        <v>-0.48939030146691609</v>
      </c>
      <c r="AP292" s="52">
        <f t="shared" ca="1" si="561"/>
        <v>-0.63117809166253069</v>
      </c>
      <c r="AQ292" s="52">
        <f t="shared" ca="1" si="561"/>
        <v>-0.75233052647503817</v>
      </c>
      <c r="AR292" s="52">
        <f t="shared" ca="1" si="561"/>
        <v>-0.84065732724321196</v>
      </c>
      <c r="AS292" s="52">
        <f t="shared" ca="1" si="562"/>
        <v>-0.88575458181632194</v>
      </c>
      <c r="AT292" s="52">
        <f t="shared" ca="1" si="562"/>
        <v>-0.88462289948817374</v>
      </c>
      <c r="AU292" s="52">
        <f t="shared" ca="1" si="562"/>
        <v>-0.84179753761038612</v>
      </c>
      <c r="AV292" s="52">
        <f t="shared" ca="1" si="562"/>
        <v>-0.76348573959114996</v>
      </c>
      <c r="AW292" s="52">
        <f t="shared" ca="1" si="556"/>
        <v>-0.6569255101112832</v>
      </c>
      <c r="AX292" s="52">
        <f t="shared" ca="1" si="556"/>
        <v>-0.53606759318732355</v>
      </c>
      <c r="AY292" s="52">
        <f t="shared" ca="1" si="556"/>
        <v>-0.41611754795393774</v>
      </c>
      <c r="AZ292" s="52">
        <f t="shared" ca="1" si="556"/>
        <v>-0.30631643708587136</v>
      </c>
      <c r="BA292" s="52">
        <f t="shared" ca="1" si="557"/>
        <v>-0.20640231065076831</v>
      </c>
      <c r="BB292" s="52">
        <f t="shared" ca="1" si="557"/>
        <v>-0.1129807983629957</v>
      </c>
      <c r="BC292" s="52">
        <f t="shared" ca="1" si="557"/>
        <v>-2.3530019466557351E-2</v>
      </c>
      <c r="BD292" s="52">
        <f t="shared" ca="1" si="557"/>
        <v>6.2784722356497194E-2</v>
      </c>
      <c r="BE292" s="52">
        <f t="shared" ca="1" si="558"/>
        <v>0.14520558915184517</v>
      </c>
      <c r="BF292" s="52">
        <f t="shared" ca="1" si="558"/>
        <v>0.22087462540760219</v>
      </c>
      <c r="BG292" s="52">
        <f t="shared" ca="1" si="558"/>
        <v>0.28392272852548722</v>
      </c>
      <c r="BH292" s="52">
        <f t="shared" ca="1" si="558"/>
        <v>0.379584998595352</v>
      </c>
      <c r="BJ292" s="52">
        <f t="shared" si="566"/>
        <v>1.3929922878742199E-3</v>
      </c>
      <c r="BK292" s="52">
        <f t="shared" si="567"/>
        <v>9.4987433103304255E-5</v>
      </c>
      <c r="BL292" s="52">
        <f t="shared" si="568"/>
        <v>4.7493716551651977E-6</v>
      </c>
      <c r="BM292" s="52">
        <f t="shared" si="569"/>
        <v>4.7493716551651977E-6</v>
      </c>
      <c r="BN292" s="52">
        <f t="shared" si="570"/>
        <v>0</v>
      </c>
      <c r="BO292" s="52">
        <f t="shared" si="571"/>
        <v>0</v>
      </c>
      <c r="BP292" s="52">
        <f t="shared" si="572"/>
        <v>1.9620242402975771E-3</v>
      </c>
      <c r="BQ292" s="52">
        <f t="shared" si="573"/>
        <v>0.05</v>
      </c>
      <c r="BS292" s="52">
        <f t="shared" ca="1" si="574"/>
        <v>-4.1963621230435469E-2</v>
      </c>
      <c r="BT292" s="52">
        <f t="shared" ca="1" si="575"/>
        <v>9.498743310330399E-3</v>
      </c>
      <c r="BU292" s="52">
        <f t="shared" ca="1" si="576"/>
        <v>6.8130252439708966E-2</v>
      </c>
      <c r="BV292" s="52">
        <f t="shared" ca="1" si="577"/>
        <v>0.12630791101424443</v>
      </c>
      <c r="BW292" s="52">
        <f t="shared" ca="1" si="578"/>
        <v>0.17590060240528996</v>
      </c>
      <c r="BX292" s="52">
        <f t="shared" ca="1" si="579"/>
        <v>0.21060788156765123</v>
      </c>
      <c r="BY292" s="52">
        <f t="shared" ca="1" si="580"/>
        <v>0.23301746684967745</v>
      </c>
      <c r="BZ292" s="52">
        <f t="shared" ca="1" si="581"/>
        <v>0.24719714476997329</v>
      </c>
      <c r="CA292" s="52">
        <f t="shared" ca="1" si="582"/>
        <v>0.25709830971825265</v>
      </c>
      <c r="CB292" s="52">
        <f t="shared" ca="1" si="583"/>
        <v>0.26377503172073868</v>
      </c>
      <c r="CC292" s="52">
        <f t="shared" ca="1" si="584"/>
        <v>0.26787636548491012</v>
      </c>
      <c r="CD292" s="52">
        <f t="shared" ca="1" si="585"/>
        <v>0.26560539224245133</v>
      </c>
      <c r="CE292" s="52">
        <f t="shared" ca="1" si="586"/>
        <v>0.25041276531203865</v>
      </c>
      <c r="CF292" s="52">
        <f t="shared" ca="1" si="587"/>
        <v>0.22199053110765118</v>
      </c>
      <c r="CG292" s="52">
        <f t="shared" ca="1" si="588"/>
        <v>0.17606520621226207</v>
      </c>
      <c r="CH292" s="52">
        <f t="shared" ca="1" si="589"/>
        <v>0.11146572165401482</v>
      </c>
      <c r="CI292" s="52">
        <f t="shared" ca="1" si="590"/>
        <v>2.8407859165341685E-2</v>
      </c>
      <c r="CJ292" s="52">
        <f t="shared" ca="1" si="591"/>
        <v>-6.6579890760382718E-2</v>
      </c>
      <c r="CK292" s="52">
        <f t="shared" ca="1" si="592"/>
        <v>-0.16794198010897912</v>
      </c>
      <c r="CL292" s="52">
        <f t="shared" ca="1" si="593"/>
        <v>-0.26738448144357274</v>
      </c>
      <c r="CM292" s="52">
        <f t="shared" ca="1" si="594"/>
        <v>-0.35854620297229078</v>
      </c>
      <c r="CN292" s="52">
        <f t="shared" ca="1" si="595"/>
        <v>-0.43736038203050753</v>
      </c>
      <c r="CO292" s="52">
        <f t="shared" ca="1" si="596"/>
        <v>-0.50191034017611413</v>
      </c>
      <c r="CP292" s="52">
        <f t="shared" ca="1" si="597"/>
        <v>-0.55337358717506202</v>
      </c>
      <c r="CQ292" s="52">
        <f t="shared" ca="1" si="598"/>
        <v>-0.59271453272911789</v>
      </c>
      <c r="CR292" s="52">
        <f t="shared" ca="1" si="599"/>
        <v>-0.62119469478455991</v>
      </c>
      <c r="CS292" s="52">
        <f t="shared" ca="1" si="600"/>
        <v>-0.63987818983713962</v>
      </c>
      <c r="CT292" s="52">
        <f t="shared" ca="1" si="601"/>
        <v>-0.65067838226264774</v>
      </c>
      <c r="CU292" s="52">
        <f t="shared" ca="1" si="602"/>
        <v>-0.65650791107046036</v>
      </c>
      <c r="CV292" s="52">
        <f t="shared" ca="1" si="603"/>
        <v>-0.65404397005125181</v>
      </c>
      <c r="CW292" s="52">
        <f t="shared" ca="1" si="604"/>
        <v>-0.6061015063746561</v>
      </c>
      <c r="CY292" s="51" t="str">
        <f t="shared" ca="1" si="605"/>
        <v>Slope</v>
      </c>
      <c r="CZ292" s="51" t="str">
        <f t="shared" ca="1" si="606"/>
        <v>Slope</v>
      </c>
      <c r="DA292" s="51" t="str">
        <f t="shared" ca="1" si="607"/>
        <v>Slope</v>
      </c>
      <c r="DB292" s="51" t="str">
        <f t="shared" ca="1" si="608"/>
        <v>Slope</v>
      </c>
      <c r="DC292" s="51" t="str">
        <f t="shared" ca="1" si="609"/>
        <v>Slope</v>
      </c>
      <c r="DD292" s="51" t="str">
        <f t="shared" ca="1" si="610"/>
        <v>Slope</v>
      </c>
      <c r="DE292" s="51" t="str">
        <f t="shared" ca="1" si="611"/>
        <v>Slope</v>
      </c>
      <c r="DF292" s="51" t="str">
        <f t="shared" ca="1" si="612"/>
        <v>Slope</v>
      </c>
      <c r="DG292" s="51" t="str">
        <f t="shared" ca="1" si="613"/>
        <v>Slope</v>
      </c>
      <c r="DH292" s="51" t="str">
        <f t="shared" ca="1" si="614"/>
        <v>Slope</v>
      </c>
      <c r="DI292" s="51" t="str">
        <f t="shared" ca="1" si="615"/>
        <v>Slope</v>
      </c>
      <c r="DJ292" s="51" t="str">
        <f t="shared" ca="1" si="616"/>
        <v>Slope</v>
      </c>
      <c r="DK292" s="51" t="str">
        <f t="shared" ca="1" si="617"/>
        <v>Slope</v>
      </c>
      <c r="DL292" s="51" t="str">
        <f t="shared" ca="1" si="618"/>
        <v>Slope</v>
      </c>
      <c r="DM292" s="51" t="str">
        <f t="shared" ca="1" si="619"/>
        <v>Slope</v>
      </c>
      <c r="DN292" s="51" t="str">
        <f t="shared" ca="1" si="620"/>
        <v>Slope</v>
      </c>
      <c r="DO292" s="51" t="str">
        <f t="shared" ca="1" si="621"/>
        <v>Slope</v>
      </c>
      <c r="DP292" s="51" t="str">
        <f t="shared" ca="1" si="622"/>
        <v>Slope</v>
      </c>
      <c r="DQ292" s="51" t="str">
        <f t="shared" ca="1" si="623"/>
        <v>Slope</v>
      </c>
      <c r="DR292" s="51" t="str">
        <f t="shared" ca="1" si="624"/>
        <v>Slope</v>
      </c>
      <c r="DS292" s="51" t="str">
        <f t="shared" ca="1" si="625"/>
        <v>Slope</v>
      </c>
      <c r="DT292" s="51" t="str">
        <f t="shared" ca="1" si="626"/>
        <v>Slope</v>
      </c>
      <c r="DU292" s="51" t="str">
        <f t="shared" ca="1" si="627"/>
        <v>Slope</v>
      </c>
      <c r="DV292" s="51" t="str">
        <f t="shared" ca="1" si="628"/>
        <v>Slope</v>
      </c>
      <c r="DW292" s="51" t="str">
        <f t="shared" ca="1" si="629"/>
        <v>Slope</v>
      </c>
      <c r="DX292" s="51" t="str">
        <f t="shared" ca="1" si="630"/>
        <v>Slope</v>
      </c>
      <c r="DY292" s="51" t="str">
        <f t="shared" ca="1" si="631"/>
        <v>Slope</v>
      </c>
      <c r="DZ292" s="51" t="str">
        <f t="shared" ca="1" si="632"/>
        <v>Slope</v>
      </c>
      <c r="EA292" s="51" t="str">
        <f t="shared" ca="1" si="633"/>
        <v>Slope</v>
      </c>
      <c r="EB292" s="51" t="str">
        <f t="shared" ca="1" si="634"/>
        <v>Slope</v>
      </c>
      <c r="EC292" s="51" t="str">
        <f t="shared" ca="1" si="635"/>
        <v>Slope</v>
      </c>
      <c r="EE292" s="52">
        <f t="shared" ca="1" si="636"/>
        <v>0.95803162939790942</v>
      </c>
      <c r="EF292" s="52">
        <f t="shared" ca="1" si="637"/>
        <v>0.99050600606132477</v>
      </c>
      <c r="EG292" s="52">
        <f t="shared" ca="1" si="638"/>
        <v>0.93187449693194624</v>
      </c>
      <c r="EH292" s="52">
        <f t="shared" ca="1" si="639"/>
        <v>0.87369683835741074</v>
      </c>
      <c r="EI292" s="52">
        <f t="shared" ca="1" si="640"/>
        <v>0.82410414696636525</v>
      </c>
      <c r="EJ292" s="52">
        <f t="shared" ca="1" si="641"/>
        <v>0.78939686780400398</v>
      </c>
      <c r="EK292" s="52">
        <f t="shared" ca="1" si="642"/>
        <v>0.76698728252197768</v>
      </c>
      <c r="EL292" s="52">
        <f t="shared" ca="1" si="643"/>
        <v>0.75280760460168183</v>
      </c>
      <c r="EM292" s="52">
        <f t="shared" ca="1" si="644"/>
        <v>0.74290643965340253</v>
      </c>
      <c r="EN292" s="52">
        <f t="shared" ca="1" si="645"/>
        <v>0.73622971765091649</v>
      </c>
      <c r="EO292" s="52">
        <f t="shared" ca="1" si="646"/>
        <v>0.73212838388674506</v>
      </c>
      <c r="EP292" s="52">
        <f t="shared" ca="1" si="647"/>
        <v>0.73439935712920379</v>
      </c>
      <c r="EQ292" s="52">
        <f t="shared" ca="1" si="648"/>
        <v>0.74959198405961658</v>
      </c>
      <c r="ER292" s="52">
        <f t="shared" ca="1" si="649"/>
        <v>0.77801421826400396</v>
      </c>
      <c r="ES292" s="52">
        <f t="shared" ca="1" si="650"/>
        <v>0.82393954315939311</v>
      </c>
      <c r="ET292" s="52">
        <f t="shared" ca="1" si="651"/>
        <v>0.88853902771764037</v>
      </c>
      <c r="EU292" s="52">
        <f t="shared" ca="1" si="652"/>
        <v>0.97159689020631346</v>
      </c>
      <c r="EV292" s="52">
        <f t="shared" ca="1" si="653"/>
        <v>0.93341535986796209</v>
      </c>
      <c r="EW292" s="52">
        <f t="shared" ca="1" si="654"/>
        <v>0.83205327051936573</v>
      </c>
      <c r="EX292" s="52">
        <f t="shared" ca="1" si="655"/>
        <v>0.73261076918477208</v>
      </c>
      <c r="EY292" s="52">
        <f t="shared" ca="1" si="656"/>
        <v>0.64144904765605404</v>
      </c>
      <c r="EZ292" s="52">
        <f t="shared" ca="1" si="657"/>
        <v>0.56263486859783729</v>
      </c>
      <c r="FA292" s="52">
        <f t="shared" ca="1" si="658"/>
        <v>0.49808491045223069</v>
      </c>
      <c r="FB292" s="52">
        <f t="shared" ca="1" si="659"/>
        <v>0.4466216634532828</v>
      </c>
      <c r="FC292" s="52">
        <f t="shared" ca="1" si="660"/>
        <v>0.40728071789922693</v>
      </c>
      <c r="FD292" s="52">
        <f t="shared" ca="1" si="661"/>
        <v>0.37880055584378491</v>
      </c>
      <c r="FE292" s="52">
        <f t="shared" ca="1" si="662"/>
        <v>0.3601170607912052</v>
      </c>
      <c r="FF292" s="52">
        <f t="shared" ca="1" si="663"/>
        <v>0.34931686836569709</v>
      </c>
      <c r="FG292" s="52">
        <f t="shared" ca="1" si="664"/>
        <v>0.34348733955788446</v>
      </c>
      <c r="FH292" s="52">
        <f t="shared" ca="1" si="665"/>
        <v>0.34595128057709301</v>
      </c>
      <c r="FI292" s="52">
        <f t="shared" ca="1" si="666"/>
        <v>0.39389374425368873</v>
      </c>
      <c r="FK292" s="52">
        <f t="shared" ca="1" si="667"/>
        <v>0.99050600606132477</v>
      </c>
      <c r="FL292" s="59">
        <f t="shared" ca="1" si="668"/>
        <v>1</v>
      </c>
      <c r="FM292" s="59" t="str">
        <f t="shared" ca="1" si="669"/>
        <v>Slope</v>
      </c>
      <c r="FN292" s="52">
        <f t="shared" ca="1" si="670"/>
        <v>1</v>
      </c>
      <c r="FP292" s="52">
        <f t="shared" ca="1" si="671"/>
        <v>0.6526772097993031</v>
      </c>
      <c r="FQ292" s="52">
        <f t="shared" ca="1" si="672"/>
        <v>0.66350200202044163</v>
      </c>
      <c r="FR292" s="52">
        <f t="shared" ca="1" si="673"/>
        <v>0.63284705453287093</v>
      </c>
      <c r="FS292" s="52">
        <f t="shared" ca="1" si="674"/>
        <v>0.60234339056358133</v>
      </c>
      <c r="FT292" s="52">
        <f t="shared" ca="1" si="675"/>
        <v>0.57470138232212165</v>
      </c>
      <c r="FU292" s="52">
        <f t="shared" ca="1" si="676"/>
        <v>0.55202117815689022</v>
      </c>
      <c r="FV292" s="52">
        <f t="shared" ca="1" si="677"/>
        <v>0.53344020528510372</v>
      </c>
      <c r="FW292" s="52">
        <f t="shared" ca="1" si="678"/>
        <v>0.51760253486722729</v>
      </c>
      <c r="FX292" s="52">
        <f t="shared" ca="1" si="679"/>
        <v>0.50319103544002308</v>
      </c>
      <c r="FY292" s="52">
        <f t="shared" ca="1" si="680"/>
        <v>0.48985435032808328</v>
      </c>
      <c r="FZ292" s="52">
        <f t="shared" ca="1" si="681"/>
        <v>0.47737612796224832</v>
      </c>
      <c r="GA292" s="52">
        <f t="shared" ca="1" si="682"/>
        <v>0.46702200793195681</v>
      </c>
      <c r="GB292" s="52">
        <f t="shared" ca="1" si="683"/>
        <v>0.46097510579764994</v>
      </c>
      <c r="GC292" s="52">
        <f t="shared" ca="1" si="684"/>
        <v>0.45933807275466798</v>
      </c>
      <c r="GD292" s="52">
        <f t="shared" ca="1" si="685"/>
        <v>0.46353540327535325</v>
      </c>
      <c r="GE292" s="52">
        <f t="shared" ca="1" si="686"/>
        <v>0.47395745368365788</v>
      </c>
      <c r="GF292" s="52">
        <f t="shared" ca="1" si="687"/>
        <v>0.49053229673543775</v>
      </c>
      <c r="GG292" s="52">
        <f t="shared" ca="1" si="688"/>
        <v>0.46669400884487622</v>
      </c>
      <c r="GH292" s="52">
        <f t="shared" ca="1" si="689"/>
        <v>0.4217955346175663</v>
      </c>
      <c r="GI292" s="52">
        <f t="shared" ca="1" si="690"/>
        <v>0.3775369230615907</v>
      </c>
      <c r="GJ292" s="52">
        <f t="shared" ca="1" si="691"/>
        <v>0.33603857144090687</v>
      </c>
      <c r="GK292" s="52">
        <f t="shared" ca="1" si="692"/>
        <v>0.29865606731039018</v>
      </c>
      <c r="GL292" s="52">
        <f t="shared" ca="1" si="693"/>
        <v>0.26602830348407691</v>
      </c>
      <c r="GM292" s="52">
        <f t="shared" ca="1" si="694"/>
        <v>0.23776277670664983</v>
      </c>
      <c r="GN292" s="52">
        <f t="shared" ca="1" si="695"/>
        <v>0.21353801707752004</v>
      </c>
      <c r="GO292" s="52">
        <f t="shared" ca="1" si="696"/>
        <v>0.19293351861459496</v>
      </c>
      <c r="GP292" s="52">
        <f t="shared" ca="1" si="697"/>
        <v>0.17559457581929061</v>
      </c>
      <c r="GQ292" s="52">
        <f t="shared" ca="1" si="698"/>
        <v>0.16088340056634345</v>
      </c>
      <c r="GR292" s="52">
        <f t="shared" ca="1" si="699"/>
        <v>0.14782911318596148</v>
      </c>
      <c r="GS292" s="52">
        <f t="shared" ca="1" si="700"/>
        <v>0.13753931574791989</v>
      </c>
      <c r="GT292" s="52">
        <f t="shared" ca="1" si="701"/>
        <v>0.14240902586234067</v>
      </c>
      <c r="GV292" s="52">
        <f t="shared" ca="1" si="702"/>
        <v>0.66350200202044163</v>
      </c>
      <c r="GW292" s="59">
        <f t="shared" ca="1" si="703"/>
        <v>1</v>
      </c>
      <c r="GX292" s="52">
        <f t="shared" ca="1" si="704"/>
        <v>0.99050600606132477</v>
      </c>
      <c r="GY292" s="52" t="str">
        <f t="shared" ca="1" si="705"/>
        <v>Slope</v>
      </c>
      <c r="GZ292" s="52">
        <f t="shared" ca="1" si="706"/>
        <v>1</v>
      </c>
      <c r="HB292" s="58">
        <f t="shared" si="707"/>
        <v>2.7859845757484399E-2</v>
      </c>
      <c r="HC292" s="58"/>
      <c r="HE292" s="52">
        <f t="shared" si="708"/>
        <v>0.86209376350045219</v>
      </c>
      <c r="HF292" s="52">
        <f t="shared" si="709"/>
        <v>0</v>
      </c>
      <c r="HH292" s="52">
        <f t="shared" ca="1" si="710"/>
        <v>0.99050600606132477</v>
      </c>
      <c r="HI292" s="52" t="str">
        <f t="shared" ca="1" si="711"/>
        <v>Slope</v>
      </c>
      <c r="HJ292" s="59">
        <f t="shared" ca="1" si="712"/>
        <v>2</v>
      </c>
      <c r="HK292" s="52">
        <f t="shared" ca="1" si="713"/>
        <v>1</v>
      </c>
      <c r="HL292" s="52">
        <f t="shared" si="714"/>
        <v>0</v>
      </c>
      <c r="HM292" s="52">
        <f t="shared" si="715"/>
        <v>20</v>
      </c>
      <c r="HN292" s="52">
        <f t="shared" si="716"/>
        <v>-20</v>
      </c>
      <c r="HP292" s="52">
        <f t="shared" si="719"/>
        <v>1.7033137381076481E-4</v>
      </c>
      <c r="HR292" s="52">
        <f t="shared" si="717"/>
        <v>1.8486321285013382E-4</v>
      </c>
      <c r="HS292">
        <f t="shared" si="718"/>
        <v>1.9620242402975771E-3</v>
      </c>
    </row>
    <row r="293" spans="1:227" x14ac:dyDescent="0.2">
      <c r="A293" s="45">
        <v>255</v>
      </c>
      <c r="B293" s="35">
        <f t="shared" si="563"/>
        <v>2.9398148148147979E-2</v>
      </c>
      <c r="C293" s="28">
        <v>2.7859845757484401</v>
      </c>
      <c r="D293" s="95">
        <v>0</v>
      </c>
      <c r="E293" s="95">
        <v>999999</v>
      </c>
      <c r="F293" s="37">
        <f t="shared" si="721"/>
        <v>166666.5</v>
      </c>
      <c r="G293" s="38">
        <f t="shared" si="724"/>
        <v>0</v>
      </c>
      <c r="H293" s="102">
        <v>20</v>
      </c>
      <c r="I293" s="102">
        <v>2000</v>
      </c>
      <c r="J293" s="28">
        <v>2.8414687514305101</v>
      </c>
      <c r="K293" s="126">
        <f t="shared" si="725"/>
        <v>2.8414687514305099E-2</v>
      </c>
      <c r="L293" s="30">
        <f t="shared" si="722"/>
        <v>2.8414687514305099E-2</v>
      </c>
      <c r="M293" s="101">
        <f t="shared" si="723"/>
        <v>2.7859845757484401</v>
      </c>
      <c r="N293" s="103">
        <f t="shared" si="564"/>
        <v>2.7742087841035098E-5</v>
      </c>
      <c r="AD293" s="52">
        <f t="shared" ca="1" si="727"/>
        <v>0.96645166153997997</v>
      </c>
      <c r="AE293" s="52">
        <f t="shared" ca="1" si="727"/>
        <v>1</v>
      </c>
      <c r="AF293" s="52">
        <f t="shared" ca="1" si="727"/>
        <v>0.96941762913253682</v>
      </c>
      <c r="AG293" s="52">
        <f t="shared" ca="1" si="559"/>
        <v>0.88474640880419309</v>
      </c>
      <c r="AH293" s="52">
        <f t="shared" ca="1" si="559"/>
        <v>0.74789033746126243</v>
      </c>
      <c r="AI293" s="52">
        <f t="shared" ca="1" si="559"/>
        <v>0.56677527862764709</v>
      </c>
      <c r="AJ293" s="52">
        <f t="shared" ca="1" si="559"/>
        <v>0.36490977653466444</v>
      </c>
      <c r="AK293" s="52">
        <f t="shared" ca="1" si="560"/>
        <v>0.17055671905273512</v>
      </c>
      <c r="AL293" s="52">
        <f t="shared" ca="1" si="560"/>
        <v>-1.5430435172077858E-2</v>
      </c>
      <c r="AM293" s="52">
        <f t="shared" ca="1" si="560"/>
        <v>-0.18829442882536945</v>
      </c>
      <c r="AN293" s="52">
        <f t="shared" ca="1" si="560"/>
        <v>-0.34718173191982121</v>
      </c>
      <c r="AO293" s="52">
        <f t="shared" ca="1" si="561"/>
        <v>-0.50281047576371285</v>
      </c>
      <c r="AP293" s="52">
        <f t="shared" ca="1" si="561"/>
        <v>-0.64610331295835244</v>
      </c>
      <c r="AQ293" s="52">
        <f t="shared" ca="1" si="561"/>
        <v>-0.76615636543359178</v>
      </c>
      <c r="AR293" s="52">
        <f t="shared" ca="1" si="561"/>
        <v>-0.85264926837943089</v>
      </c>
      <c r="AS293" s="52">
        <f t="shared" ca="1" si="562"/>
        <v>-0.89803417504518845</v>
      </c>
      <c r="AT293" s="52">
        <f t="shared" ca="1" si="562"/>
        <v>-0.90145367123552411</v>
      </c>
      <c r="AU293" s="52">
        <f t="shared" ca="1" si="562"/>
        <v>-0.86497471577833784</v>
      </c>
      <c r="AV293" s="52">
        <f t="shared" ca="1" si="562"/>
        <v>-0.78957880936773039</v>
      </c>
      <c r="AW293" s="52">
        <f t="shared" ca="1" si="556"/>
        <v>-0.68607642141185754</v>
      </c>
      <c r="AX293" s="52">
        <f t="shared" ca="1" si="556"/>
        <v>-0.57209725476712692</v>
      </c>
      <c r="AY293" s="52">
        <f t="shared" ca="1" si="556"/>
        <v>-0.46240605775967863</v>
      </c>
      <c r="AZ293" s="52">
        <f t="shared" ca="1" si="556"/>
        <v>-0.36286403807339301</v>
      </c>
      <c r="BA293" s="52">
        <f t="shared" ca="1" si="557"/>
        <v>-0.27175692126474321</v>
      </c>
      <c r="BB293" s="52">
        <f t="shared" ca="1" si="557"/>
        <v>-0.18526155629801849</v>
      </c>
      <c r="BC293" s="52">
        <f t="shared" ca="1" si="557"/>
        <v>-0.10105436619676524</v>
      </c>
      <c r="BD293" s="52">
        <f t="shared" ca="1" si="557"/>
        <v>-1.808888850713717E-2</v>
      </c>
      <c r="BE293" s="52">
        <f t="shared" ca="1" si="558"/>
        <v>6.2948312417982766E-2</v>
      </c>
      <c r="BF293" s="52">
        <f t="shared" ca="1" si="558"/>
        <v>0.13688932263528447</v>
      </c>
      <c r="BG293" s="52">
        <f t="shared" ca="1" si="558"/>
        <v>0.25073423508526205</v>
      </c>
      <c r="BH293" s="52">
        <f t="shared" ca="1" si="558"/>
        <v>0.34179166100245778</v>
      </c>
      <c r="BJ293" s="52">
        <f t="shared" si="566"/>
        <v>1.420734375715255E-3</v>
      </c>
      <c r="BK293" s="52">
        <f t="shared" si="567"/>
        <v>6.8130252439708983E-4</v>
      </c>
      <c r="BL293" s="52">
        <f t="shared" si="568"/>
        <v>3.4065126219854494E-5</v>
      </c>
      <c r="BM293" s="52">
        <f t="shared" si="569"/>
        <v>3.4065126219854494E-5</v>
      </c>
      <c r="BN293" s="52">
        <f t="shared" si="570"/>
        <v>0</v>
      </c>
      <c r="BO293" s="52">
        <f t="shared" si="571"/>
        <v>0</v>
      </c>
      <c r="BP293" s="52">
        <f t="shared" si="572"/>
        <v>2.0600173306663402E-3</v>
      </c>
      <c r="BQ293" s="52">
        <f t="shared" si="573"/>
        <v>0.05</v>
      </c>
      <c r="BS293" s="52">
        <f t="shared" ca="1" si="574"/>
        <v>9.498743310330399E-3</v>
      </c>
      <c r="BT293" s="52">
        <f t="shared" ca="1" si="575"/>
        <v>6.8130252439708966E-2</v>
      </c>
      <c r="BU293" s="52">
        <f t="shared" ca="1" si="576"/>
        <v>0.12630791101424443</v>
      </c>
      <c r="BV293" s="52">
        <f t="shared" ca="1" si="577"/>
        <v>0.17590060240528996</v>
      </c>
      <c r="BW293" s="52">
        <f t="shared" ca="1" si="578"/>
        <v>0.21060788156765123</v>
      </c>
      <c r="BX293" s="52">
        <f t="shared" ca="1" si="579"/>
        <v>0.23301746684967745</v>
      </c>
      <c r="BY293" s="52">
        <f t="shared" ca="1" si="580"/>
        <v>0.24719714476997329</v>
      </c>
      <c r="BZ293" s="52">
        <f t="shared" ca="1" si="581"/>
        <v>0.25709830971825265</v>
      </c>
      <c r="CA293" s="52">
        <f t="shared" ca="1" si="582"/>
        <v>0.26377503172073868</v>
      </c>
      <c r="CB293" s="52">
        <f t="shared" ca="1" si="583"/>
        <v>0.26787636548491012</v>
      </c>
      <c r="CC293" s="52">
        <f t="shared" ca="1" si="584"/>
        <v>0.26560539224245133</v>
      </c>
      <c r="CD293" s="52">
        <f t="shared" ca="1" si="585"/>
        <v>0.25041276531203865</v>
      </c>
      <c r="CE293" s="52">
        <f t="shared" ca="1" si="586"/>
        <v>0.22199053110765118</v>
      </c>
      <c r="CF293" s="52">
        <f t="shared" ca="1" si="587"/>
        <v>0.17606520621226207</v>
      </c>
      <c r="CG293" s="52">
        <f t="shared" ca="1" si="588"/>
        <v>0.11146572165401482</v>
      </c>
      <c r="CH293" s="52">
        <f t="shared" ca="1" si="589"/>
        <v>2.8407859165341685E-2</v>
      </c>
      <c r="CI293" s="52">
        <f t="shared" ca="1" si="590"/>
        <v>-6.6579890760382718E-2</v>
      </c>
      <c r="CJ293" s="52">
        <f t="shared" ca="1" si="591"/>
        <v>-0.16794198010897912</v>
      </c>
      <c r="CK293" s="52">
        <f t="shared" ca="1" si="592"/>
        <v>-0.26738448144357274</v>
      </c>
      <c r="CL293" s="52">
        <f t="shared" ca="1" si="593"/>
        <v>-0.35854620297229078</v>
      </c>
      <c r="CM293" s="52">
        <f t="shared" ca="1" si="594"/>
        <v>-0.43736038203050753</v>
      </c>
      <c r="CN293" s="52">
        <f t="shared" ca="1" si="595"/>
        <v>-0.50191034017611413</v>
      </c>
      <c r="CO293" s="52">
        <f t="shared" ca="1" si="596"/>
        <v>-0.55337358717506202</v>
      </c>
      <c r="CP293" s="52">
        <f t="shared" ca="1" si="597"/>
        <v>-0.59271453272911789</v>
      </c>
      <c r="CQ293" s="52">
        <f t="shared" ca="1" si="598"/>
        <v>-0.62119469478455991</v>
      </c>
      <c r="CR293" s="52">
        <f t="shared" ca="1" si="599"/>
        <v>-0.63987818983713962</v>
      </c>
      <c r="CS293" s="52">
        <f t="shared" ca="1" si="600"/>
        <v>-0.65067838226264774</v>
      </c>
      <c r="CT293" s="52">
        <f t="shared" ca="1" si="601"/>
        <v>-0.65650791107046036</v>
      </c>
      <c r="CU293" s="52">
        <f t="shared" ca="1" si="602"/>
        <v>-0.65404397005125181</v>
      </c>
      <c r="CV293" s="52">
        <f t="shared" ca="1" si="603"/>
        <v>-0.6061015063746561</v>
      </c>
      <c r="CW293" s="52">
        <f t="shared" ca="1" si="604"/>
        <v>-0.55267119077935578</v>
      </c>
      <c r="CY293" s="51" t="str">
        <f t="shared" ca="1" si="605"/>
        <v>Slope</v>
      </c>
      <c r="CZ293" s="51" t="str">
        <f t="shared" ca="1" si="606"/>
        <v>Slope</v>
      </c>
      <c r="DA293" s="51" t="str">
        <f t="shared" ca="1" si="607"/>
        <v>Slope</v>
      </c>
      <c r="DB293" s="51" t="str">
        <f t="shared" ca="1" si="608"/>
        <v>Slope</v>
      </c>
      <c r="DC293" s="51" t="str">
        <f t="shared" ca="1" si="609"/>
        <v>Slope</v>
      </c>
      <c r="DD293" s="51" t="str">
        <f t="shared" ca="1" si="610"/>
        <v>Slope</v>
      </c>
      <c r="DE293" s="51" t="str">
        <f t="shared" ca="1" si="611"/>
        <v>Slope</v>
      </c>
      <c r="DF293" s="51" t="str">
        <f t="shared" ca="1" si="612"/>
        <v>Slope</v>
      </c>
      <c r="DG293" s="51" t="str">
        <f t="shared" ca="1" si="613"/>
        <v>Slope</v>
      </c>
      <c r="DH293" s="51" t="str">
        <f t="shared" ca="1" si="614"/>
        <v>Slope</v>
      </c>
      <c r="DI293" s="51" t="str">
        <f t="shared" ca="1" si="615"/>
        <v>Slope</v>
      </c>
      <c r="DJ293" s="51" t="str">
        <f t="shared" ca="1" si="616"/>
        <v>Slope</v>
      </c>
      <c r="DK293" s="51" t="str">
        <f t="shared" ca="1" si="617"/>
        <v>Slope</v>
      </c>
      <c r="DL293" s="51" t="str">
        <f t="shared" ca="1" si="618"/>
        <v>Slope</v>
      </c>
      <c r="DM293" s="51" t="str">
        <f t="shared" ca="1" si="619"/>
        <v>Slope</v>
      </c>
      <c r="DN293" s="51" t="str">
        <f t="shared" ca="1" si="620"/>
        <v>Slope</v>
      </c>
      <c r="DO293" s="51" t="str">
        <f t="shared" ca="1" si="621"/>
        <v>Slope</v>
      </c>
      <c r="DP293" s="51" t="str">
        <f t="shared" ca="1" si="622"/>
        <v>Slope</v>
      </c>
      <c r="DQ293" s="51" t="str">
        <f t="shared" ca="1" si="623"/>
        <v>Slope</v>
      </c>
      <c r="DR293" s="51" t="str">
        <f t="shared" ca="1" si="624"/>
        <v>Slope</v>
      </c>
      <c r="DS293" s="51" t="str">
        <f t="shared" ca="1" si="625"/>
        <v>Slope</v>
      </c>
      <c r="DT293" s="51" t="str">
        <f t="shared" ca="1" si="626"/>
        <v>Slope</v>
      </c>
      <c r="DU293" s="51" t="str">
        <f t="shared" ca="1" si="627"/>
        <v>Slope</v>
      </c>
      <c r="DV293" s="51" t="str">
        <f t="shared" ca="1" si="628"/>
        <v>Slope</v>
      </c>
      <c r="DW293" s="51" t="str">
        <f t="shared" ca="1" si="629"/>
        <v>Slope</v>
      </c>
      <c r="DX293" s="51" t="str">
        <f t="shared" ca="1" si="630"/>
        <v>Slope</v>
      </c>
      <c r="DY293" s="51" t="str">
        <f t="shared" ca="1" si="631"/>
        <v>Slope</v>
      </c>
      <c r="DZ293" s="51" t="str">
        <f t="shared" ca="1" si="632"/>
        <v>Slope</v>
      </c>
      <c r="EA293" s="51" t="str">
        <f t="shared" ca="1" si="633"/>
        <v>Slope</v>
      </c>
      <c r="EB293" s="51" t="str">
        <f t="shared" ca="1" si="634"/>
        <v>Slope</v>
      </c>
      <c r="EC293" s="51" t="str">
        <f t="shared" ca="1" si="635"/>
        <v>Slope</v>
      </c>
      <c r="EE293" s="52">
        <f t="shared" ca="1" si="636"/>
        <v>0.99053532181588944</v>
      </c>
      <c r="EF293" s="52">
        <f t="shared" ca="1" si="637"/>
        <v>0.9319038126865109</v>
      </c>
      <c r="EG293" s="52">
        <f t="shared" ca="1" si="638"/>
        <v>0.87372615411197541</v>
      </c>
      <c r="EH293" s="52">
        <f t="shared" ca="1" si="639"/>
        <v>0.82413346272092991</v>
      </c>
      <c r="EI293" s="52">
        <f t="shared" ca="1" si="640"/>
        <v>0.78942618355856864</v>
      </c>
      <c r="EJ293" s="52">
        <f t="shared" ca="1" si="641"/>
        <v>0.76701659827654245</v>
      </c>
      <c r="EK293" s="52">
        <f t="shared" ca="1" si="642"/>
        <v>0.75283692035624661</v>
      </c>
      <c r="EL293" s="52">
        <f t="shared" ca="1" si="643"/>
        <v>0.74293575540796719</v>
      </c>
      <c r="EM293" s="52">
        <f t="shared" ca="1" si="644"/>
        <v>0.73625903340548116</v>
      </c>
      <c r="EN293" s="52">
        <f t="shared" ca="1" si="645"/>
        <v>0.73215769964130972</v>
      </c>
      <c r="EO293" s="52">
        <f t="shared" ca="1" si="646"/>
        <v>0.73442867288376856</v>
      </c>
      <c r="EP293" s="52">
        <f t="shared" ca="1" si="647"/>
        <v>0.74962129981418113</v>
      </c>
      <c r="EQ293" s="52">
        <f t="shared" ca="1" si="648"/>
        <v>0.77804353401856874</v>
      </c>
      <c r="ER293" s="52">
        <f t="shared" ca="1" si="649"/>
        <v>0.82396885891395777</v>
      </c>
      <c r="ES293" s="52">
        <f t="shared" ca="1" si="650"/>
        <v>0.88856834347220504</v>
      </c>
      <c r="ET293" s="52">
        <f t="shared" ca="1" si="651"/>
        <v>0.97162620596087812</v>
      </c>
      <c r="EU293" s="52">
        <f t="shared" ca="1" si="652"/>
        <v>0.93338604411339743</v>
      </c>
      <c r="EV293" s="52">
        <f t="shared" ca="1" si="653"/>
        <v>0.83202395476480095</v>
      </c>
      <c r="EW293" s="52">
        <f t="shared" ca="1" si="654"/>
        <v>0.73258145343020742</v>
      </c>
      <c r="EX293" s="52">
        <f t="shared" ca="1" si="655"/>
        <v>0.64141973190148938</v>
      </c>
      <c r="EY293" s="52">
        <f t="shared" ca="1" si="656"/>
        <v>0.56260555284327263</v>
      </c>
      <c r="EZ293" s="52">
        <f t="shared" ca="1" si="657"/>
        <v>0.49805559469766603</v>
      </c>
      <c r="FA293" s="52">
        <f t="shared" ca="1" si="658"/>
        <v>0.44659234769871814</v>
      </c>
      <c r="FB293" s="52">
        <f t="shared" ca="1" si="659"/>
        <v>0.40725140214466227</v>
      </c>
      <c r="FC293" s="52">
        <f t="shared" ca="1" si="660"/>
        <v>0.37877124008922025</v>
      </c>
      <c r="FD293" s="52">
        <f t="shared" ca="1" si="661"/>
        <v>0.36008774503664054</v>
      </c>
      <c r="FE293" s="52">
        <f t="shared" ca="1" si="662"/>
        <v>0.34928755261113242</v>
      </c>
      <c r="FF293" s="52">
        <f t="shared" ca="1" si="663"/>
        <v>0.3434580238033198</v>
      </c>
      <c r="FG293" s="52">
        <f t="shared" ca="1" si="664"/>
        <v>0.34592196482252835</v>
      </c>
      <c r="FH293" s="52">
        <f t="shared" ca="1" si="665"/>
        <v>0.39386442849912406</v>
      </c>
      <c r="FI293" s="52">
        <f t="shared" ca="1" si="666"/>
        <v>0.44729474409442438</v>
      </c>
      <c r="FK293" s="52">
        <f t="shared" ca="1" si="667"/>
        <v>0.99053532181588944</v>
      </c>
      <c r="FL293" s="59">
        <f t="shared" ca="1" si="668"/>
        <v>0</v>
      </c>
      <c r="FM293" s="59" t="str">
        <f t="shared" ca="1" si="669"/>
        <v>Slope</v>
      </c>
      <c r="FN293" s="52">
        <f t="shared" ca="1" si="670"/>
        <v>1</v>
      </c>
      <c r="FP293" s="52">
        <f t="shared" ca="1" si="671"/>
        <v>0.66351177393862981</v>
      </c>
      <c r="FQ293" s="52">
        <f t="shared" ca="1" si="672"/>
        <v>0.6439679375621703</v>
      </c>
      <c r="FR293" s="52">
        <f t="shared" ca="1" si="673"/>
        <v>0.61346427359288058</v>
      </c>
      <c r="FS293" s="52">
        <f t="shared" ca="1" si="674"/>
        <v>0.58582226535142112</v>
      </c>
      <c r="FT293" s="52">
        <f t="shared" ca="1" si="675"/>
        <v>0.56314206118618948</v>
      </c>
      <c r="FU293" s="52">
        <f t="shared" ca="1" si="676"/>
        <v>0.54456108831440297</v>
      </c>
      <c r="FV293" s="52">
        <f t="shared" ca="1" si="677"/>
        <v>0.52872341789652666</v>
      </c>
      <c r="FW293" s="52">
        <f t="shared" ca="1" si="678"/>
        <v>0.51431191846932234</v>
      </c>
      <c r="FX293" s="52">
        <f t="shared" ca="1" si="679"/>
        <v>0.50097523335738259</v>
      </c>
      <c r="FY293" s="52">
        <f t="shared" ca="1" si="680"/>
        <v>0.48849701099154769</v>
      </c>
      <c r="FZ293" s="52">
        <f t="shared" ca="1" si="681"/>
        <v>0.47814289096125617</v>
      </c>
      <c r="GA293" s="52">
        <f t="shared" ca="1" si="682"/>
        <v>0.47209598882694925</v>
      </c>
      <c r="GB293" s="52">
        <f t="shared" ca="1" si="683"/>
        <v>0.47045895578396729</v>
      </c>
      <c r="GC293" s="52">
        <f t="shared" ca="1" si="684"/>
        <v>0.47465628630465251</v>
      </c>
      <c r="GD293" s="52">
        <f t="shared" ca="1" si="685"/>
        <v>0.48507833671295719</v>
      </c>
      <c r="GE293" s="52">
        <f t="shared" ca="1" si="686"/>
        <v>0.50165317976473711</v>
      </c>
      <c r="GF293" s="52">
        <f t="shared" ca="1" si="687"/>
        <v>0.47779534803779911</v>
      </c>
      <c r="GG293" s="52">
        <f t="shared" ca="1" si="688"/>
        <v>0.43289687381048919</v>
      </c>
      <c r="GH293" s="52">
        <f t="shared" ca="1" si="689"/>
        <v>0.38863826225451359</v>
      </c>
      <c r="GI293" s="52">
        <f t="shared" ca="1" si="690"/>
        <v>0.34713991063382976</v>
      </c>
      <c r="GJ293" s="52">
        <f t="shared" ca="1" si="691"/>
        <v>0.30975740650331307</v>
      </c>
      <c r="GK293" s="52">
        <f t="shared" ca="1" si="692"/>
        <v>0.2771296426769998</v>
      </c>
      <c r="GL293" s="52">
        <f t="shared" ca="1" si="693"/>
        <v>0.24886411589957272</v>
      </c>
      <c r="GM293" s="52">
        <f t="shared" ca="1" si="694"/>
        <v>0.22463935627044299</v>
      </c>
      <c r="GN293" s="52">
        <f t="shared" ca="1" si="695"/>
        <v>0.20403485780751782</v>
      </c>
      <c r="GO293" s="52">
        <f t="shared" ca="1" si="696"/>
        <v>0.1866959150122135</v>
      </c>
      <c r="GP293" s="52">
        <f t="shared" ca="1" si="697"/>
        <v>0.17198473975926634</v>
      </c>
      <c r="GQ293" s="52">
        <f t="shared" ca="1" si="698"/>
        <v>0.15893045237888437</v>
      </c>
      <c r="GR293" s="52">
        <f t="shared" ca="1" si="699"/>
        <v>0.14864065494084278</v>
      </c>
      <c r="GS293" s="52">
        <f t="shared" ca="1" si="700"/>
        <v>0.15351036505526358</v>
      </c>
      <c r="GT293" s="52">
        <f t="shared" ca="1" si="701"/>
        <v>0.16020935914258588</v>
      </c>
      <c r="GV293" s="52">
        <f t="shared" ca="1" si="702"/>
        <v>0.66351177393862981</v>
      </c>
      <c r="GW293" s="59">
        <f t="shared" ca="1" si="703"/>
        <v>0</v>
      </c>
      <c r="GX293" s="52">
        <f t="shared" ca="1" si="704"/>
        <v>0.99053532181588944</v>
      </c>
      <c r="GY293" s="52" t="str">
        <f t="shared" ca="1" si="705"/>
        <v>Slope</v>
      </c>
      <c r="GZ293" s="52">
        <f t="shared" ca="1" si="706"/>
        <v>1</v>
      </c>
      <c r="HB293" s="58">
        <f t="shared" si="707"/>
        <v>2.8414687514305099E-2</v>
      </c>
      <c r="HC293" s="58"/>
      <c r="HE293" s="52">
        <f t="shared" si="708"/>
        <v>0.85934729680418975</v>
      </c>
      <c r="HF293" s="52">
        <f t="shared" si="709"/>
        <v>0</v>
      </c>
      <c r="HH293" s="52">
        <f t="shared" ca="1" si="710"/>
        <v>0.99053532181588944</v>
      </c>
      <c r="HI293" s="52" t="str">
        <f t="shared" ca="1" si="711"/>
        <v>Slope</v>
      </c>
      <c r="HJ293" s="59">
        <f t="shared" ca="1" si="712"/>
        <v>2</v>
      </c>
      <c r="HK293" s="52">
        <f t="shared" ca="1" si="713"/>
        <v>1</v>
      </c>
      <c r="HL293" s="52">
        <f t="shared" si="714"/>
        <v>0</v>
      </c>
      <c r="HM293" s="52">
        <f t="shared" si="715"/>
        <v>20</v>
      </c>
      <c r="HN293" s="52">
        <f t="shared" si="716"/>
        <v>-20</v>
      </c>
      <c r="HP293" s="52">
        <f t="shared" si="719"/>
        <v>2.7742087841035098E-5</v>
      </c>
      <c r="HR293" s="52">
        <f t="shared" si="717"/>
        <v>1.870077652103926E-4</v>
      </c>
      <c r="HS293">
        <f t="shared" si="718"/>
        <v>2.0600173306663402E-3</v>
      </c>
    </row>
    <row r="294" spans="1:227" x14ac:dyDescent="0.2">
      <c r="A294" s="45">
        <v>256</v>
      </c>
      <c r="B294" s="35">
        <f t="shared" si="563"/>
        <v>2.9513888888888718E-2</v>
      </c>
      <c r="C294" s="28">
        <v>2.8414687514305101</v>
      </c>
      <c r="D294" s="95">
        <v>0</v>
      </c>
      <c r="E294" s="95">
        <v>999999</v>
      </c>
      <c r="F294" s="37">
        <f t="shared" si="721"/>
        <v>166666.5</v>
      </c>
      <c r="G294" s="38">
        <f t="shared" si="724"/>
        <v>0</v>
      </c>
      <c r="H294" s="102">
        <v>20</v>
      </c>
      <c r="I294" s="102">
        <v>2000</v>
      </c>
      <c r="J294" s="28">
        <v>2.9494857788085902</v>
      </c>
      <c r="K294" s="126">
        <f t="shared" si="725"/>
        <v>2.9494857788085901E-2</v>
      </c>
      <c r="L294" s="30">
        <f t="shared" si="722"/>
        <v>2.9494857788085901E-2</v>
      </c>
      <c r="M294" s="101">
        <f t="shared" si="723"/>
        <v>2.8414687514305101</v>
      </c>
      <c r="N294" s="103">
        <f t="shared" si="564"/>
        <v>5.400851368904001E-5</v>
      </c>
      <c r="AD294" s="52">
        <f t="shared" ca="1" si="727"/>
        <v>0.96941762913253682</v>
      </c>
      <c r="AE294" s="52">
        <f t="shared" ca="1" si="727"/>
        <v>0.99999999999999989</v>
      </c>
      <c r="AF294" s="52">
        <f t="shared" ca="1" si="727"/>
        <v>0.96940288084777748</v>
      </c>
      <c r="AG294" s="52">
        <f t="shared" ca="1" si="559"/>
        <v>0.87579217545536681</v>
      </c>
      <c r="AH294" s="52">
        <f t="shared" ca="1" si="559"/>
        <v>0.72441887503138391</v>
      </c>
      <c r="AI294" s="52">
        <f t="shared" ca="1" si="559"/>
        <v>0.5361322955520833</v>
      </c>
      <c r="AJ294" s="52">
        <f t="shared" ca="1" si="559"/>
        <v>0.34120059263573516</v>
      </c>
      <c r="AK294" s="52">
        <f t="shared" ca="1" si="560"/>
        <v>0.14770301765972418</v>
      </c>
      <c r="AL294" s="52">
        <f t="shared" ca="1" si="560"/>
        <v>-3.4939767274482662E-2</v>
      </c>
      <c r="AM294" s="52">
        <f t="shared" ca="1" si="560"/>
        <v>-0.20309264337658456</v>
      </c>
      <c r="AN294" s="52">
        <f t="shared" ca="1" si="560"/>
        <v>-0.36776838017017266</v>
      </c>
      <c r="AO294" s="52">
        <f t="shared" ca="1" si="561"/>
        <v>-0.52522658171557224</v>
      </c>
      <c r="AP294" s="52">
        <f t="shared" ca="1" si="561"/>
        <v>-0.66720774729910681</v>
      </c>
      <c r="AQ294" s="52">
        <f t="shared" ca="1" si="561"/>
        <v>-0.7839777373146245</v>
      </c>
      <c r="AR294" s="52">
        <f t="shared" ca="1" si="561"/>
        <v>-0.86788572497233951</v>
      </c>
      <c r="AS294" s="52">
        <f t="shared" ca="1" si="562"/>
        <v>-0.91482929251693113</v>
      </c>
      <c r="AT294" s="52">
        <f t="shared" ca="1" si="562"/>
        <v>-0.92236045742222772</v>
      </c>
      <c r="AU294" s="52">
        <f t="shared" ca="1" si="562"/>
        <v>-0.88593467299629802</v>
      </c>
      <c r="AV294" s="52">
        <f t="shared" ref="AV294:AY357" ca="1" si="728">CORREL( $K294:$K324, OFFSET( $M294:$M324, AV$5, 0 ) )</f>
        <v>-0.80999658536090524</v>
      </c>
      <c r="AW294" s="52">
        <f t="shared" ca="1" si="728"/>
        <v>-0.71023001374100236</v>
      </c>
      <c r="AX294" s="52">
        <f t="shared" ca="1" si="728"/>
        <v>-0.60478733433305898</v>
      </c>
      <c r="AY294" s="52">
        <f t="shared" ca="1" si="728"/>
        <v>-0.50500507909011783</v>
      </c>
      <c r="AZ294" s="52">
        <f t="shared" ref="AZ294:BC357" ca="1" si="729">CORREL( $K294:$K324, OFFSET( $M294:$M324, AZ$5, 0 ) )</f>
        <v>-0.4144261951564121</v>
      </c>
      <c r="BA294" s="52">
        <f t="shared" ca="1" si="729"/>
        <v>-0.33055092694190774</v>
      </c>
      <c r="BB294" s="52">
        <f t="shared" ca="1" si="729"/>
        <v>-0.24970880091231454</v>
      </c>
      <c r="BC294" s="52">
        <f t="shared" ca="1" si="729"/>
        <v>-0.16931416977066252</v>
      </c>
      <c r="BD294" s="52">
        <f t="shared" ref="BD294:BG357" ca="1" si="730">CORREL( $K294:$K324, OFFSET( $M294:$M324, BD$5, 0 ) )</f>
        <v>-8.8162947526900168E-2</v>
      </c>
      <c r="BE294" s="52">
        <f t="shared" ca="1" si="730"/>
        <v>-9.7602199101514339E-3</v>
      </c>
      <c r="BF294" s="52">
        <f t="shared" ca="1" si="730"/>
        <v>0.10950967254847788</v>
      </c>
      <c r="BG294" s="52">
        <f t="shared" ca="1" si="730"/>
        <v>0.21792191688466298</v>
      </c>
      <c r="BH294" s="52">
        <f t="shared" ref="BH294:BH357" ca="1" si="731">CORREL( $K294:$K324, OFFSET( $M294:$M324, BH$5, 0 ) )</f>
        <v>0.29461676764082273</v>
      </c>
      <c r="BJ294" s="52">
        <f t="shared" si="566"/>
        <v>1.474742889404295E-3</v>
      </c>
      <c r="BK294" s="52">
        <f t="shared" si="567"/>
        <v>1.2630791101424445E-3</v>
      </c>
      <c r="BL294" s="52">
        <f t="shared" si="568"/>
        <v>6.3153955507122219E-5</v>
      </c>
      <c r="BM294" s="52">
        <f t="shared" si="569"/>
        <v>6.3153955507122219E-5</v>
      </c>
      <c r="BN294" s="52">
        <f t="shared" si="570"/>
        <v>0</v>
      </c>
      <c r="BO294" s="52">
        <f t="shared" si="571"/>
        <v>0</v>
      </c>
      <c r="BP294" s="52">
        <f t="shared" si="572"/>
        <v>2.1554835967600512E-3</v>
      </c>
      <c r="BQ294" s="52">
        <f t="shared" si="573"/>
        <v>0.05</v>
      </c>
      <c r="BS294" s="52">
        <f t="shared" ca="1" si="574"/>
        <v>6.8130252439708966E-2</v>
      </c>
      <c r="BT294" s="52">
        <f t="shared" ca="1" si="575"/>
        <v>0.12630791101424443</v>
      </c>
      <c r="BU294" s="52">
        <f t="shared" ca="1" si="576"/>
        <v>0.17590060240528996</v>
      </c>
      <c r="BV294" s="52">
        <f t="shared" ca="1" si="577"/>
        <v>0.21060788156765123</v>
      </c>
      <c r="BW294" s="52">
        <f t="shared" ca="1" si="578"/>
        <v>0.23301746684967745</v>
      </c>
      <c r="BX294" s="52">
        <f t="shared" ca="1" si="579"/>
        <v>0.24719714476997329</v>
      </c>
      <c r="BY294" s="52">
        <f t="shared" ca="1" si="580"/>
        <v>0.25709830971825265</v>
      </c>
      <c r="BZ294" s="52">
        <f t="shared" ca="1" si="581"/>
        <v>0.26377503172073868</v>
      </c>
      <c r="CA294" s="52">
        <f t="shared" ca="1" si="582"/>
        <v>0.26787636548491012</v>
      </c>
      <c r="CB294" s="52">
        <f t="shared" ca="1" si="583"/>
        <v>0.26560539224245133</v>
      </c>
      <c r="CC294" s="52">
        <f t="shared" ca="1" si="584"/>
        <v>0.25041276531203865</v>
      </c>
      <c r="CD294" s="52">
        <f t="shared" ca="1" si="585"/>
        <v>0.22199053110765118</v>
      </c>
      <c r="CE294" s="52">
        <f t="shared" ca="1" si="586"/>
        <v>0.17606520621226207</v>
      </c>
      <c r="CF294" s="52">
        <f t="shared" ca="1" si="587"/>
        <v>0.11146572165401482</v>
      </c>
      <c r="CG294" s="52">
        <f t="shared" ca="1" si="588"/>
        <v>2.8407859165341685E-2</v>
      </c>
      <c r="CH294" s="52">
        <f t="shared" ca="1" si="589"/>
        <v>-6.6579890760382718E-2</v>
      </c>
      <c r="CI294" s="52">
        <f t="shared" ca="1" si="590"/>
        <v>-0.16794198010897912</v>
      </c>
      <c r="CJ294" s="52">
        <f t="shared" ca="1" si="591"/>
        <v>-0.26738448144357274</v>
      </c>
      <c r="CK294" s="52">
        <f t="shared" ca="1" si="592"/>
        <v>-0.35854620297229078</v>
      </c>
      <c r="CL294" s="52">
        <f t="shared" ca="1" si="593"/>
        <v>-0.43736038203050753</v>
      </c>
      <c r="CM294" s="52">
        <f t="shared" ca="1" si="594"/>
        <v>-0.50191034017611413</v>
      </c>
      <c r="CN294" s="52">
        <f t="shared" ca="1" si="595"/>
        <v>-0.55337358717506202</v>
      </c>
      <c r="CO294" s="52">
        <f t="shared" ca="1" si="596"/>
        <v>-0.59271453272911789</v>
      </c>
      <c r="CP294" s="52">
        <f t="shared" ca="1" si="597"/>
        <v>-0.62119469478455991</v>
      </c>
      <c r="CQ294" s="52">
        <f t="shared" ca="1" si="598"/>
        <v>-0.63987818983713962</v>
      </c>
      <c r="CR294" s="52">
        <f t="shared" ca="1" si="599"/>
        <v>-0.65067838226264774</v>
      </c>
      <c r="CS294" s="52">
        <f t="shared" ca="1" si="600"/>
        <v>-0.65650791107046036</v>
      </c>
      <c r="CT294" s="52">
        <f t="shared" ca="1" si="601"/>
        <v>-0.65404397005125181</v>
      </c>
      <c r="CU294" s="52">
        <f t="shared" ca="1" si="602"/>
        <v>-0.6061015063746561</v>
      </c>
      <c r="CV294" s="52">
        <f t="shared" ca="1" si="603"/>
        <v>-0.55267119077935578</v>
      </c>
      <c r="CW294" s="52">
        <f t="shared" ca="1" si="604"/>
        <v>-0.49888497152395767</v>
      </c>
      <c r="CY294" s="51" t="str">
        <f t="shared" ca="1" si="605"/>
        <v>Slope</v>
      </c>
      <c r="CZ294" s="51" t="str">
        <f t="shared" ca="1" si="606"/>
        <v>Slope</v>
      </c>
      <c r="DA294" s="51" t="str">
        <f t="shared" ca="1" si="607"/>
        <v>Slope</v>
      </c>
      <c r="DB294" s="51" t="str">
        <f t="shared" ca="1" si="608"/>
        <v>Slope</v>
      </c>
      <c r="DC294" s="51" t="str">
        <f t="shared" ca="1" si="609"/>
        <v>Slope</v>
      </c>
      <c r="DD294" s="51" t="str">
        <f t="shared" ca="1" si="610"/>
        <v>Slope</v>
      </c>
      <c r="DE294" s="51" t="str">
        <f t="shared" ca="1" si="611"/>
        <v>Slope</v>
      </c>
      <c r="DF294" s="51" t="str">
        <f t="shared" ca="1" si="612"/>
        <v>Slope</v>
      </c>
      <c r="DG294" s="51" t="str">
        <f t="shared" ca="1" si="613"/>
        <v>Slope</v>
      </c>
      <c r="DH294" s="51" t="str">
        <f t="shared" ca="1" si="614"/>
        <v>Slope</v>
      </c>
      <c r="DI294" s="51" t="str">
        <f t="shared" ca="1" si="615"/>
        <v>Slope</v>
      </c>
      <c r="DJ294" s="51" t="str">
        <f t="shared" ca="1" si="616"/>
        <v>Slope</v>
      </c>
      <c r="DK294" s="51" t="str">
        <f t="shared" ca="1" si="617"/>
        <v>Slope</v>
      </c>
      <c r="DL294" s="51" t="str">
        <f t="shared" ca="1" si="618"/>
        <v>Slope</v>
      </c>
      <c r="DM294" s="51" t="str">
        <f t="shared" ca="1" si="619"/>
        <v>Slope</v>
      </c>
      <c r="DN294" s="51" t="str">
        <f t="shared" ca="1" si="620"/>
        <v>Slope</v>
      </c>
      <c r="DO294" s="51" t="str">
        <f t="shared" ca="1" si="621"/>
        <v>Slope</v>
      </c>
      <c r="DP294" s="51" t="str">
        <f t="shared" ca="1" si="622"/>
        <v>Slope</v>
      </c>
      <c r="DQ294" s="51" t="str">
        <f t="shared" ca="1" si="623"/>
        <v>Slope</v>
      </c>
      <c r="DR294" s="51" t="str">
        <f t="shared" ca="1" si="624"/>
        <v>Slope</v>
      </c>
      <c r="DS294" s="51" t="str">
        <f t="shared" ca="1" si="625"/>
        <v>Slope</v>
      </c>
      <c r="DT294" s="51" t="str">
        <f t="shared" ca="1" si="626"/>
        <v>Slope</v>
      </c>
      <c r="DU294" s="51" t="str">
        <f t="shared" ca="1" si="627"/>
        <v>Slope</v>
      </c>
      <c r="DV294" s="51" t="str">
        <f t="shared" ca="1" si="628"/>
        <v>Slope</v>
      </c>
      <c r="DW294" s="51" t="str">
        <f t="shared" ca="1" si="629"/>
        <v>Slope</v>
      </c>
      <c r="DX294" s="51" t="str">
        <f t="shared" ca="1" si="630"/>
        <v>Slope</v>
      </c>
      <c r="DY294" s="51" t="str">
        <f t="shared" ca="1" si="631"/>
        <v>Slope</v>
      </c>
      <c r="DZ294" s="51" t="str">
        <f t="shared" ca="1" si="632"/>
        <v>Slope</v>
      </c>
      <c r="EA294" s="51" t="str">
        <f t="shared" ca="1" si="633"/>
        <v>Slope</v>
      </c>
      <c r="EB294" s="51" t="str">
        <f t="shared" ca="1" si="634"/>
        <v>Slope</v>
      </c>
      <c r="EC294" s="51" t="str">
        <f t="shared" ca="1" si="635"/>
        <v>Slope</v>
      </c>
      <c r="EE294" s="52">
        <f t="shared" ca="1" si="636"/>
        <v>0.93193290151579822</v>
      </c>
      <c r="EF294" s="52">
        <f t="shared" ca="1" si="637"/>
        <v>0.87375524294126272</v>
      </c>
      <c r="EG294" s="52">
        <f t="shared" ca="1" si="638"/>
        <v>0.82416255155021712</v>
      </c>
      <c r="EH294" s="52">
        <f t="shared" ca="1" si="639"/>
        <v>0.78945527238785584</v>
      </c>
      <c r="EI294" s="52">
        <f t="shared" ca="1" si="640"/>
        <v>0.76704568710582965</v>
      </c>
      <c r="EJ294" s="52">
        <f t="shared" ca="1" si="641"/>
        <v>0.75286600918553381</v>
      </c>
      <c r="EK294" s="52">
        <f t="shared" ca="1" si="642"/>
        <v>0.74296484423725451</v>
      </c>
      <c r="EL294" s="52">
        <f t="shared" ca="1" si="643"/>
        <v>0.73628812223476836</v>
      </c>
      <c r="EM294" s="52">
        <f t="shared" ca="1" si="644"/>
        <v>0.73218678847059704</v>
      </c>
      <c r="EN294" s="52">
        <f t="shared" ca="1" si="645"/>
        <v>0.73445776171305577</v>
      </c>
      <c r="EO294" s="52">
        <f t="shared" ca="1" si="646"/>
        <v>0.74965038864346845</v>
      </c>
      <c r="EP294" s="52">
        <f t="shared" ca="1" si="647"/>
        <v>0.77807262284785594</v>
      </c>
      <c r="EQ294" s="52">
        <f t="shared" ca="1" si="648"/>
        <v>0.82399794774324508</v>
      </c>
      <c r="ER294" s="52">
        <f t="shared" ca="1" si="649"/>
        <v>0.88859743230149235</v>
      </c>
      <c r="ES294" s="52">
        <f t="shared" ca="1" si="650"/>
        <v>0.97165529479016544</v>
      </c>
      <c r="ET294" s="52">
        <f t="shared" ca="1" si="651"/>
        <v>0.93335695528411011</v>
      </c>
      <c r="EU294" s="52">
        <f t="shared" ca="1" si="652"/>
        <v>0.83199486593551375</v>
      </c>
      <c r="EV294" s="52">
        <f t="shared" ca="1" si="653"/>
        <v>0.73255236460092021</v>
      </c>
      <c r="EW294" s="52">
        <f t="shared" ca="1" si="654"/>
        <v>0.64139064307220206</v>
      </c>
      <c r="EX294" s="52">
        <f t="shared" ca="1" si="655"/>
        <v>0.56257646401398542</v>
      </c>
      <c r="EY294" s="52">
        <f t="shared" ca="1" si="656"/>
        <v>0.49802650586837871</v>
      </c>
      <c r="EZ294" s="52">
        <f t="shared" ca="1" si="657"/>
        <v>0.44656325886943082</v>
      </c>
      <c r="FA294" s="52">
        <f t="shared" ca="1" si="658"/>
        <v>0.40722231331537495</v>
      </c>
      <c r="FB294" s="52">
        <f t="shared" ca="1" si="659"/>
        <v>0.37874215125993294</v>
      </c>
      <c r="FC294" s="52">
        <f t="shared" ca="1" si="660"/>
        <v>0.36005865620735322</v>
      </c>
      <c r="FD294" s="52">
        <f t="shared" ca="1" si="661"/>
        <v>0.34925846378184511</v>
      </c>
      <c r="FE294" s="52">
        <f t="shared" ca="1" si="662"/>
        <v>0.34342893497403248</v>
      </c>
      <c r="FF294" s="52">
        <f t="shared" ca="1" si="663"/>
        <v>0.34589287599324103</v>
      </c>
      <c r="FG294" s="52">
        <f t="shared" ca="1" si="664"/>
        <v>0.39383533966983675</v>
      </c>
      <c r="FH294" s="52">
        <f t="shared" ca="1" si="665"/>
        <v>0.44726565526513706</v>
      </c>
      <c r="FI294" s="52">
        <f t="shared" ca="1" si="666"/>
        <v>0.50105187452053523</v>
      </c>
      <c r="FK294" s="52">
        <f t="shared" ca="1" si="667"/>
        <v>0.97165529479016544</v>
      </c>
      <c r="FL294" s="59">
        <f t="shared" ca="1" si="668"/>
        <v>14</v>
      </c>
      <c r="FM294" s="59" t="str">
        <f t="shared" ca="1" si="669"/>
        <v>Slope</v>
      </c>
      <c r="FN294" s="52">
        <f t="shared" ca="1" si="670"/>
        <v>0.56666666666666665</v>
      </c>
      <c r="FP294" s="52">
        <f t="shared" ca="1" si="671"/>
        <v>0.64397763383859941</v>
      </c>
      <c r="FQ294" s="52">
        <f t="shared" ca="1" si="672"/>
        <v>0.62458508098042087</v>
      </c>
      <c r="FR294" s="52">
        <f t="shared" ca="1" si="673"/>
        <v>0.59694307273896119</v>
      </c>
      <c r="FS294" s="52">
        <f t="shared" ca="1" si="674"/>
        <v>0.57426286857372966</v>
      </c>
      <c r="FT294" s="52">
        <f t="shared" ca="1" si="675"/>
        <v>0.55568189570194315</v>
      </c>
      <c r="FU294" s="52">
        <f t="shared" ca="1" si="676"/>
        <v>0.53984422528406673</v>
      </c>
      <c r="FV294" s="52">
        <f t="shared" ca="1" si="677"/>
        <v>0.52543272585686263</v>
      </c>
      <c r="FW294" s="52">
        <f t="shared" ca="1" si="678"/>
        <v>0.51209604074492276</v>
      </c>
      <c r="FX294" s="52">
        <f t="shared" ca="1" si="679"/>
        <v>0.49961781837908786</v>
      </c>
      <c r="FY294" s="52">
        <f t="shared" ca="1" si="680"/>
        <v>0.48926369834879635</v>
      </c>
      <c r="FZ294" s="52">
        <f t="shared" ca="1" si="681"/>
        <v>0.48321679621448943</v>
      </c>
      <c r="GA294" s="52">
        <f t="shared" ca="1" si="682"/>
        <v>0.48157976317150752</v>
      </c>
      <c r="GB294" s="52">
        <f t="shared" ca="1" si="683"/>
        <v>0.48577709369219274</v>
      </c>
      <c r="GC294" s="52">
        <f t="shared" ca="1" si="684"/>
        <v>0.49619914410049737</v>
      </c>
      <c r="GD294" s="52">
        <f t="shared" ca="1" si="685"/>
        <v>0.5127739871522774</v>
      </c>
      <c r="GE294" s="52">
        <f t="shared" ca="1" si="686"/>
        <v>0.48889676287248113</v>
      </c>
      <c r="GF294" s="52">
        <f t="shared" ca="1" si="687"/>
        <v>0.44399828864517121</v>
      </c>
      <c r="GG294" s="52">
        <f t="shared" ca="1" si="688"/>
        <v>0.39973967708919561</v>
      </c>
      <c r="GH294" s="52">
        <f t="shared" ca="1" si="689"/>
        <v>0.35824132546851178</v>
      </c>
      <c r="GI294" s="52">
        <f t="shared" ca="1" si="690"/>
        <v>0.32085882133799515</v>
      </c>
      <c r="GJ294" s="52">
        <f t="shared" ca="1" si="691"/>
        <v>0.28823105751168177</v>
      </c>
      <c r="GK294" s="52">
        <f t="shared" ca="1" si="692"/>
        <v>0.25996553073425471</v>
      </c>
      <c r="GL294" s="52">
        <f t="shared" ca="1" si="693"/>
        <v>0.23574077110512498</v>
      </c>
      <c r="GM294" s="52">
        <f t="shared" ca="1" si="694"/>
        <v>0.21513627264219987</v>
      </c>
      <c r="GN294" s="52">
        <f t="shared" ca="1" si="695"/>
        <v>0.19779732984689549</v>
      </c>
      <c r="GO294" s="52">
        <f t="shared" ca="1" si="696"/>
        <v>0.18308615459394834</v>
      </c>
      <c r="GP294" s="52">
        <f t="shared" ca="1" si="697"/>
        <v>0.17003186721356636</v>
      </c>
      <c r="GQ294" s="52">
        <f t="shared" ca="1" si="698"/>
        <v>0.15974206977552477</v>
      </c>
      <c r="GR294" s="52">
        <f t="shared" ca="1" si="699"/>
        <v>0.16461177988994558</v>
      </c>
      <c r="GS294" s="52">
        <f t="shared" ca="1" si="700"/>
        <v>0.17131077397726791</v>
      </c>
      <c r="GT294" s="52">
        <f t="shared" ca="1" si="701"/>
        <v>0.17812840261795618</v>
      </c>
      <c r="GV294" s="52">
        <f t="shared" ca="1" si="702"/>
        <v>0.64397763383859941</v>
      </c>
      <c r="GW294" s="59">
        <f t="shared" ca="1" si="703"/>
        <v>0</v>
      </c>
      <c r="GX294" s="52">
        <f t="shared" ca="1" si="704"/>
        <v>0.93193290151579822</v>
      </c>
      <c r="GY294" s="52" t="str">
        <f t="shared" ca="1" si="705"/>
        <v>Slope</v>
      </c>
      <c r="GZ294" s="52">
        <f t="shared" ca="1" si="706"/>
        <v>1</v>
      </c>
      <c r="HB294" s="58">
        <f t="shared" si="707"/>
        <v>2.9494857788085901E-2</v>
      </c>
      <c r="HC294" s="58"/>
      <c r="HE294" s="52">
        <f t="shared" si="708"/>
        <v>0.85400045394897472</v>
      </c>
      <c r="HF294" s="52">
        <f t="shared" si="709"/>
        <v>0</v>
      </c>
      <c r="HH294" s="52">
        <f t="shared" ca="1" si="710"/>
        <v>0.93193290151579822</v>
      </c>
      <c r="HI294" s="52" t="str">
        <f t="shared" ca="1" si="711"/>
        <v>Slope</v>
      </c>
      <c r="HJ294" s="59">
        <f t="shared" ca="1" si="712"/>
        <v>2</v>
      </c>
      <c r="HK294" s="52">
        <f t="shared" ca="1" si="713"/>
        <v>1</v>
      </c>
      <c r="HL294" s="52">
        <f t="shared" si="714"/>
        <v>0</v>
      </c>
      <c r="HM294" s="52">
        <f t="shared" si="715"/>
        <v>20</v>
      </c>
      <c r="HN294" s="52">
        <f t="shared" si="716"/>
        <v>-20</v>
      </c>
      <c r="HP294" s="52">
        <f t="shared" si="719"/>
        <v>5.400851368904001E-5</v>
      </c>
      <c r="HR294" s="52">
        <f t="shared" si="717"/>
        <v>1.8743248136378275E-4</v>
      </c>
      <c r="HS294">
        <f t="shared" si="718"/>
        <v>2.1554835967600512E-3</v>
      </c>
    </row>
    <row r="295" spans="1:227" x14ac:dyDescent="0.2">
      <c r="A295" s="45">
        <v>257</v>
      </c>
      <c r="B295" s="35">
        <f t="shared" si="563"/>
        <v>2.9629629629629457E-2</v>
      </c>
      <c r="C295" s="28">
        <v>2.9494857788085902</v>
      </c>
      <c r="D295" s="95">
        <v>0</v>
      </c>
      <c r="E295" s="95">
        <v>999999</v>
      </c>
      <c r="F295" s="37">
        <f t="shared" si="721"/>
        <v>166666.5</v>
      </c>
      <c r="G295" s="38">
        <f t="shared" si="724"/>
        <v>0</v>
      </c>
      <c r="H295" s="102">
        <v>20</v>
      </c>
      <c r="I295" s="102">
        <v>2000</v>
      </c>
      <c r="J295" s="28">
        <v>3.1532675027847299</v>
      </c>
      <c r="K295" s="126">
        <f t="shared" si="725"/>
        <v>3.1532675027847297E-2</v>
      </c>
      <c r="L295" s="30">
        <f t="shared" si="722"/>
        <v>3.1532675027847297E-2</v>
      </c>
      <c r="M295" s="101">
        <f t="shared" si="723"/>
        <v>2.9494857788085902</v>
      </c>
      <c r="N295" s="103">
        <f t="shared" si="564"/>
        <v>1.0189086198806999E-4</v>
      </c>
      <c r="AD295" s="52">
        <f t="shared" ca="1" si="727"/>
        <v>0.96940288084777748</v>
      </c>
      <c r="AE295" s="52">
        <f t="shared" ca="1" si="727"/>
        <v>0.99999999999999989</v>
      </c>
      <c r="AF295" s="52">
        <f t="shared" ca="1" si="727"/>
        <v>0.96478290669685063</v>
      </c>
      <c r="AG295" s="52">
        <f t="shared" ref="AG295:AU295" ca="1" si="732">CORREL( $K295:$K325, OFFSET( $M295:$M325, AG$5, 0 ) )</f>
        <v>0.85976362085433544</v>
      </c>
      <c r="AH295" s="52">
        <f t="shared" ca="1" si="732"/>
        <v>0.70063420290607248</v>
      </c>
      <c r="AI295" s="52">
        <f t="shared" ca="1" si="732"/>
        <v>0.51550028109766999</v>
      </c>
      <c r="AJ295" s="52">
        <f t="shared" ca="1" si="732"/>
        <v>0.31940142851716635</v>
      </c>
      <c r="AK295" s="52">
        <f t="shared" ca="1" si="732"/>
        <v>0.1269713611118308</v>
      </c>
      <c r="AL295" s="52">
        <f t="shared" ca="1" si="732"/>
        <v>-5.3139953423254262E-2</v>
      </c>
      <c r="AM295" s="52">
        <f t="shared" ca="1" si="732"/>
        <v>-0.22697578010883349</v>
      </c>
      <c r="AN295" s="52">
        <f t="shared" ca="1" si="732"/>
        <v>-0.39365185915257428</v>
      </c>
      <c r="AO295" s="52">
        <f t="shared" ca="1" si="732"/>
        <v>-0.5493560365942769</v>
      </c>
      <c r="AP295" s="52">
        <f t="shared" ca="1" si="732"/>
        <v>-0.68667407408356462</v>
      </c>
      <c r="AQ295" s="52">
        <f t="shared" ca="1" si="732"/>
        <v>-0.79864219446438101</v>
      </c>
      <c r="AR295" s="52">
        <f t="shared" ca="1" si="732"/>
        <v>-0.88251008378494378</v>
      </c>
      <c r="AS295" s="52">
        <f t="shared" ca="1" si="732"/>
        <v>-0.93226656848319189</v>
      </c>
      <c r="AT295" s="52">
        <f t="shared" ca="1" si="732"/>
        <v>-0.93766784725853913</v>
      </c>
      <c r="AU295" s="52">
        <f t="shared" ca="1" si="732"/>
        <v>-0.89724597147480978</v>
      </c>
      <c r="AV295" s="52">
        <f t="shared" ca="1" si="728"/>
        <v>-0.8213844257266143</v>
      </c>
      <c r="AW295" s="52">
        <f t="shared" ca="1" si="728"/>
        <v>-0.72763302967204602</v>
      </c>
      <c r="AX295" s="52">
        <f t="shared" ca="1" si="728"/>
        <v>-0.63105706453944621</v>
      </c>
      <c r="AY295" s="52">
        <f t="shared" ca="1" si="728"/>
        <v>-0.54003793799882738</v>
      </c>
      <c r="AZ295" s="52">
        <f t="shared" ca="1" si="729"/>
        <v>-0.45673429878449157</v>
      </c>
      <c r="BA295" s="52">
        <f t="shared" ca="1" si="729"/>
        <v>-0.37855391515226361</v>
      </c>
      <c r="BB295" s="52">
        <f t="shared" ca="1" si="729"/>
        <v>-0.30147502148009891</v>
      </c>
      <c r="BC295" s="52">
        <f t="shared" ca="1" si="729"/>
        <v>-0.22263565947001646</v>
      </c>
      <c r="BD295" s="52">
        <f t="shared" ca="1" si="730"/>
        <v>-0.14423716887460822</v>
      </c>
      <c r="BE295" s="52">
        <f t="shared" ca="1" si="730"/>
        <v>-3.2989623220670394E-2</v>
      </c>
      <c r="BF295" s="52">
        <f t="shared" ca="1" si="730"/>
        <v>8.2129309723978153E-2</v>
      </c>
      <c r="BG295" s="52">
        <f t="shared" ca="1" si="730"/>
        <v>0.17923818947828243</v>
      </c>
      <c r="BH295" s="52">
        <f t="shared" ca="1" si="731"/>
        <v>0.25194412137228628</v>
      </c>
      <c r="BJ295" s="52">
        <f t="shared" si="566"/>
        <v>1.576633751392365E-3</v>
      </c>
      <c r="BK295" s="52">
        <f t="shared" si="567"/>
        <v>1.7590060240529001E-3</v>
      </c>
      <c r="BL295" s="52">
        <f t="shared" si="568"/>
        <v>8.7950301202645002E-5</v>
      </c>
      <c r="BM295" s="52">
        <f t="shared" si="569"/>
        <v>8.7950301202645002E-5</v>
      </c>
      <c r="BN295" s="52">
        <f t="shared" si="570"/>
        <v>0</v>
      </c>
      <c r="BO295" s="52">
        <f t="shared" si="571"/>
        <v>0</v>
      </c>
      <c r="BP295" s="52">
        <f t="shared" si="572"/>
        <v>2.2143659340643283E-3</v>
      </c>
      <c r="BQ295" s="52">
        <f t="shared" si="573"/>
        <v>0.05</v>
      </c>
      <c r="BS295" s="52">
        <f t="shared" ca="1" si="574"/>
        <v>0.12630791101424443</v>
      </c>
      <c r="BT295" s="52">
        <f t="shared" ca="1" si="575"/>
        <v>0.17590060240528996</v>
      </c>
      <c r="BU295" s="52">
        <f t="shared" ca="1" si="576"/>
        <v>0.21060788156765123</v>
      </c>
      <c r="BV295" s="52">
        <f t="shared" ca="1" si="577"/>
        <v>0.23301746684967745</v>
      </c>
      <c r="BW295" s="52">
        <f t="shared" ca="1" si="578"/>
        <v>0.24719714476997329</v>
      </c>
      <c r="BX295" s="52">
        <f t="shared" ca="1" si="579"/>
        <v>0.25709830971825265</v>
      </c>
      <c r="BY295" s="52">
        <f t="shared" ca="1" si="580"/>
        <v>0.26377503172073868</v>
      </c>
      <c r="BZ295" s="52">
        <f t="shared" ca="1" si="581"/>
        <v>0.26787636548491012</v>
      </c>
      <c r="CA295" s="52">
        <f t="shared" ca="1" si="582"/>
        <v>0.26560539224245133</v>
      </c>
      <c r="CB295" s="52">
        <f t="shared" ca="1" si="583"/>
        <v>0.25041276531203865</v>
      </c>
      <c r="CC295" s="52">
        <f t="shared" ca="1" si="584"/>
        <v>0.22199053110765118</v>
      </c>
      <c r="CD295" s="52">
        <f t="shared" ca="1" si="585"/>
        <v>0.17606520621226207</v>
      </c>
      <c r="CE295" s="52">
        <f t="shared" ca="1" si="586"/>
        <v>0.11146572165401482</v>
      </c>
      <c r="CF295" s="52">
        <f t="shared" ca="1" si="587"/>
        <v>2.8407859165341685E-2</v>
      </c>
      <c r="CG295" s="52">
        <f t="shared" ca="1" si="588"/>
        <v>-6.6579890760382718E-2</v>
      </c>
      <c r="CH295" s="52">
        <f t="shared" ca="1" si="589"/>
        <v>-0.16794198010897912</v>
      </c>
      <c r="CI295" s="52">
        <f t="shared" ca="1" si="590"/>
        <v>-0.26738448144357274</v>
      </c>
      <c r="CJ295" s="52">
        <f t="shared" ca="1" si="591"/>
        <v>-0.35854620297229078</v>
      </c>
      <c r="CK295" s="52">
        <f t="shared" ca="1" si="592"/>
        <v>-0.43736038203050753</v>
      </c>
      <c r="CL295" s="52">
        <f t="shared" ca="1" si="593"/>
        <v>-0.50191034017611413</v>
      </c>
      <c r="CM295" s="52">
        <f t="shared" ca="1" si="594"/>
        <v>-0.55337358717506202</v>
      </c>
      <c r="CN295" s="52">
        <f t="shared" ca="1" si="595"/>
        <v>-0.59271453272911789</v>
      </c>
      <c r="CO295" s="52">
        <f t="shared" ca="1" si="596"/>
        <v>-0.62119469478455991</v>
      </c>
      <c r="CP295" s="52">
        <f t="shared" ca="1" si="597"/>
        <v>-0.63987818983713962</v>
      </c>
      <c r="CQ295" s="52">
        <f t="shared" ca="1" si="598"/>
        <v>-0.65067838226264774</v>
      </c>
      <c r="CR295" s="52">
        <f t="shared" ca="1" si="599"/>
        <v>-0.65650791107046036</v>
      </c>
      <c r="CS295" s="52">
        <f t="shared" ca="1" si="600"/>
        <v>-0.65404397005125181</v>
      </c>
      <c r="CT295" s="52">
        <f t="shared" ca="1" si="601"/>
        <v>-0.6061015063746561</v>
      </c>
      <c r="CU295" s="52">
        <f t="shared" ca="1" si="602"/>
        <v>-0.55267119077935578</v>
      </c>
      <c r="CV295" s="52">
        <f t="shared" ca="1" si="603"/>
        <v>-0.49888497152395767</v>
      </c>
      <c r="CW295" s="52">
        <f t="shared" ca="1" si="604"/>
        <v>-0.43963625167135983</v>
      </c>
      <c r="CY295" s="51" t="str">
        <f t="shared" ca="1" si="605"/>
        <v>Slope</v>
      </c>
      <c r="CZ295" s="51" t="str">
        <f t="shared" ca="1" si="606"/>
        <v>Slope</v>
      </c>
      <c r="DA295" s="51" t="str">
        <f t="shared" ca="1" si="607"/>
        <v>Slope</v>
      </c>
      <c r="DB295" s="51" t="str">
        <f t="shared" ca="1" si="608"/>
        <v>Slope</v>
      </c>
      <c r="DC295" s="51" t="str">
        <f t="shared" ca="1" si="609"/>
        <v>Slope</v>
      </c>
      <c r="DD295" s="51" t="str">
        <f t="shared" ca="1" si="610"/>
        <v>Slope</v>
      </c>
      <c r="DE295" s="51" t="str">
        <f t="shared" ca="1" si="611"/>
        <v>Slope</v>
      </c>
      <c r="DF295" s="51" t="str">
        <f t="shared" ca="1" si="612"/>
        <v>Slope</v>
      </c>
      <c r="DG295" s="51" t="str">
        <f t="shared" ca="1" si="613"/>
        <v>Slope</v>
      </c>
      <c r="DH295" s="51" t="str">
        <f t="shared" ca="1" si="614"/>
        <v>Slope</v>
      </c>
      <c r="DI295" s="51" t="str">
        <f t="shared" ca="1" si="615"/>
        <v>Slope</v>
      </c>
      <c r="DJ295" s="51" t="str">
        <f t="shared" ca="1" si="616"/>
        <v>Slope</v>
      </c>
      <c r="DK295" s="51" t="str">
        <f t="shared" ca="1" si="617"/>
        <v>Slope</v>
      </c>
      <c r="DL295" s="51" t="str">
        <f t="shared" ca="1" si="618"/>
        <v>Slope</v>
      </c>
      <c r="DM295" s="51" t="str">
        <f t="shared" ca="1" si="619"/>
        <v>Slope</v>
      </c>
      <c r="DN295" s="51" t="str">
        <f t="shared" ca="1" si="620"/>
        <v>Slope</v>
      </c>
      <c r="DO295" s="51" t="str">
        <f t="shared" ca="1" si="621"/>
        <v>Slope</v>
      </c>
      <c r="DP295" s="51" t="str">
        <f t="shared" ca="1" si="622"/>
        <v>Slope</v>
      </c>
      <c r="DQ295" s="51" t="str">
        <f t="shared" ca="1" si="623"/>
        <v>Slope</v>
      </c>
      <c r="DR295" s="51" t="str">
        <f t="shared" ca="1" si="624"/>
        <v>Slope</v>
      </c>
      <c r="DS295" s="51" t="str">
        <f t="shared" ca="1" si="625"/>
        <v>Slope</v>
      </c>
      <c r="DT295" s="51" t="str">
        <f t="shared" ca="1" si="626"/>
        <v>Slope</v>
      </c>
      <c r="DU295" s="51" t="str">
        <f t="shared" ca="1" si="627"/>
        <v>Slope</v>
      </c>
      <c r="DV295" s="51" t="str">
        <f t="shared" ca="1" si="628"/>
        <v>Slope</v>
      </c>
      <c r="DW295" s="51" t="str">
        <f t="shared" ca="1" si="629"/>
        <v>Slope</v>
      </c>
      <c r="DX295" s="51" t="str">
        <f t="shared" ca="1" si="630"/>
        <v>Slope</v>
      </c>
      <c r="DY295" s="51" t="str">
        <f t="shared" ca="1" si="631"/>
        <v>Slope</v>
      </c>
      <c r="DZ295" s="51" t="str">
        <f t="shared" ca="1" si="632"/>
        <v>Slope</v>
      </c>
      <c r="EA295" s="51" t="str">
        <f t="shared" ca="1" si="633"/>
        <v>Slope</v>
      </c>
      <c r="EB295" s="51" t="str">
        <f t="shared" ca="1" si="634"/>
        <v>Slope</v>
      </c>
      <c r="EC295" s="51" t="str">
        <f t="shared" ca="1" si="635"/>
        <v>Slope</v>
      </c>
      <c r="EE295" s="52">
        <f t="shared" ca="1" si="636"/>
        <v>0.87378003928695824</v>
      </c>
      <c r="EF295" s="52">
        <f t="shared" ca="1" si="637"/>
        <v>0.82418734789591275</v>
      </c>
      <c r="EG295" s="52">
        <f t="shared" ca="1" si="638"/>
        <v>0.78948006873355148</v>
      </c>
      <c r="EH295" s="52">
        <f t="shared" ca="1" si="639"/>
        <v>0.76707048345152518</v>
      </c>
      <c r="EI295" s="52">
        <f t="shared" ca="1" si="640"/>
        <v>0.75289080553122933</v>
      </c>
      <c r="EJ295" s="52">
        <f t="shared" ca="1" si="641"/>
        <v>0.74298964058294992</v>
      </c>
      <c r="EK295" s="52">
        <f t="shared" ca="1" si="642"/>
        <v>0.73631291858046399</v>
      </c>
      <c r="EL295" s="52">
        <f t="shared" ca="1" si="643"/>
        <v>0.73221158481629245</v>
      </c>
      <c r="EM295" s="52">
        <f t="shared" ca="1" si="644"/>
        <v>0.73448255805875129</v>
      </c>
      <c r="EN295" s="52">
        <f t="shared" ca="1" si="645"/>
        <v>0.74967518498916397</v>
      </c>
      <c r="EO295" s="52">
        <f t="shared" ca="1" si="646"/>
        <v>0.77809741919355146</v>
      </c>
      <c r="EP295" s="52">
        <f t="shared" ca="1" si="647"/>
        <v>0.82402274408894061</v>
      </c>
      <c r="EQ295" s="52">
        <f t="shared" ca="1" si="648"/>
        <v>0.88862222864718787</v>
      </c>
      <c r="ER295" s="52">
        <f t="shared" ca="1" si="649"/>
        <v>0.97168009113586096</v>
      </c>
      <c r="ES295" s="52">
        <f t="shared" ca="1" si="650"/>
        <v>0.93333215893841459</v>
      </c>
      <c r="ET295" s="52">
        <f t="shared" ca="1" si="651"/>
        <v>0.83197006958981823</v>
      </c>
      <c r="EU295" s="52">
        <f t="shared" ca="1" si="652"/>
        <v>0.73252756825522458</v>
      </c>
      <c r="EV295" s="52">
        <f t="shared" ca="1" si="653"/>
        <v>0.64136584672650665</v>
      </c>
      <c r="EW295" s="52">
        <f t="shared" ca="1" si="654"/>
        <v>0.56255166766828979</v>
      </c>
      <c r="EX295" s="52">
        <f t="shared" ca="1" si="655"/>
        <v>0.49800170952268319</v>
      </c>
      <c r="EY295" s="52">
        <f t="shared" ca="1" si="656"/>
        <v>0.4465384625237353</v>
      </c>
      <c r="EZ295" s="52">
        <f t="shared" ca="1" si="657"/>
        <v>0.40719751696967943</v>
      </c>
      <c r="FA295" s="52">
        <f t="shared" ca="1" si="658"/>
        <v>0.37871735491423741</v>
      </c>
      <c r="FB295" s="52">
        <f t="shared" ca="1" si="659"/>
        <v>0.3600338598616577</v>
      </c>
      <c r="FC295" s="52">
        <f t="shared" ca="1" si="660"/>
        <v>0.34923366743614959</v>
      </c>
      <c r="FD295" s="52">
        <f t="shared" ca="1" si="661"/>
        <v>0.34340413862833696</v>
      </c>
      <c r="FE295" s="52">
        <f t="shared" ca="1" si="662"/>
        <v>0.34586807964754551</v>
      </c>
      <c r="FF295" s="52">
        <f t="shared" ca="1" si="663"/>
        <v>0.39381054332414123</v>
      </c>
      <c r="FG295" s="52">
        <f t="shared" ca="1" si="664"/>
        <v>0.44724085891944154</v>
      </c>
      <c r="FH295" s="52">
        <f t="shared" ca="1" si="665"/>
        <v>0.50102707817483971</v>
      </c>
      <c r="FI295" s="52">
        <f t="shared" ca="1" si="666"/>
        <v>0.56027579802743754</v>
      </c>
      <c r="FK295" s="52">
        <f t="shared" ca="1" si="667"/>
        <v>0.97168009113586096</v>
      </c>
      <c r="FL295" s="59">
        <f t="shared" ca="1" si="668"/>
        <v>13</v>
      </c>
      <c r="FM295" s="59" t="str">
        <f t="shared" ca="1" si="669"/>
        <v>Slope</v>
      </c>
      <c r="FN295" s="52">
        <f t="shared" ca="1" si="670"/>
        <v>0.6</v>
      </c>
      <c r="FP295" s="52">
        <f t="shared" ca="1" si="671"/>
        <v>0.62459334642898612</v>
      </c>
      <c r="FQ295" s="52">
        <f t="shared" ca="1" si="672"/>
        <v>0.60806244929863751</v>
      </c>
      <c r="FR295" s="52">
        <f t="shared" ca="1" si="673"/>
        <v>0.58538224513340598</v>
      </c>
      <c r="FS295" s="52">
        <f t="shared" ca="1" si="674"/>
        <v>0.56680127226161947</v>
      </c>
      <c r="FT295" s="52">
        <f t="shared" ca="1" si="675"/>
        <v>0.55096360184374316</v>
      </c>
      <c r="FU295" s="52">
        <f t="shared" ca="1" si="676"/>
        <v>0.53655210241653883</v>
      </c>
      <c r="FV295" s="52">
        <f t="shared" ca="1" si="677"/>
        <v>0.52321541730459908</v>
      </c>
      <c r="FW295" s="52">
        <f t="shared" ca="1" si="678"/>
        <v>0.51073719493876413</v>
      </c>
      <c r="FX295" s="52">
        <f t="shared" ca="1" si="679"/>
        <v>0.50038307490847256</v>
      </c>
      <c r="FY295" s="52">
        <f t="shared" ca="1" si="680"/>
        <v>0.49433617277416575</v>
      </c>
      <c r="FZ295" s="52">
        <f t="shared" ca="1" si="681"/>
        <v>0.49269913973118373</v>
      </c>
      <c r="GA295" s="52">
        <f t="shared" ca="1" si="682"/>
        <v>0.49689647025186912</v>
      </c>
      <c r="GB295" s="52">
        <f t="shared" ca="1" si="683"/>
        <v>0.50731852066017369</v>
      </c>
      <c r="GC295" s="52">
        <f t="shared" ca="1" si="684"/>
        <v>0.52389336371195361</v>
      </c>
      <c r="GD295" s="52">
        <f t="shared" ca="1" si="685"/>
        <v>0.49999960853502706</v>
      </c>
      <c r="GE295" s="52">
        <f t="shared" ca="1" si="686"/>
        <v>0.45510113430771715</v>
      </c>
      <c r="GF295" s="52">
        <f t="shared" ca="1" si="687"/>
        <v>0.41084252275174149</v>
      </c>
      <c r="GG295" s="52">
        <f t="shared" ca="1" si="688"/>
        <v>0.36934417113105777</v>
      </c>
      <c r="GH295" s="52">
        <f t="shared" ca="1" si="689"/>
        <v>0.33196166700054103</v>
      </c>
      <c r="GI295" s="52">
        <f t="shared" ca="1" si="690"/>
        <v>0.2993339031742277</v>
      </c>
      <c r="GJ295" s="52">
        <f t="shared" ca="1" si="691"/>
        <v>0.27106837639680065</v>
      </c>
      <c r="GK295" s="52">
        <f t="shared" ca="1" si="692"/>
        <v>0.24684361676767091</v>
      </c>
      <c r="GL295" s="52">
        <f t="shared" ca="1" si="693"/>
        <v>0.2262391183047458</v>
      </c>
      <c r="GM295" s="52">
        <f t="shared" ca="1" si="694"/>
        <v>0.20890017550944145</v>
      </c>
      <c r="GN295" s="52">
        <f t="shared" ca="1" si="695"/>
        <v>0.19418900025649427</v>
      </c>
      <c r="GO295" s="52">
        <f t="shared" ca="1" si="696"/>
        <v>0.1811347128761123</v>
      </c>
      <c r="GP295" s="52">
        <f t="shared" ca="1" si="697"/>
        <v>0.1708449154380707</v>
      </c>
      <c r="GQ295" s="52">
        <f t="shared" ca="1" si="698"/>
        <v>0.17571462555249148</v>
      </c>
      <c r="GR295" s="52">
        <f t="shared" ca="1" si="699"/>
        <v>0.18241361963981384</v>
      </c>
      <c r="GS295" s="52">
        <f t="shared" ca="1" si="700"/>
        <v>0.18923124828050211</v>
      </c>
      <c r="GT295" s="52">
        <f t="shared" ca="1" si="701"/>
        <v>0.19786971045359028</v>
      </c>
      <c r="GV295" s="52">
        <f t="shared" ca="1" si="702"/>
        <v>0.62459334642898612</v>
      </c>
      <c r="GW295" s="59">
        <f t="shared" ca="1" si="703"/>
        <v>0</v>
      </c>
      <c r="GX295" s="52">
        <f t="shared" ca="1" si="704"/>
        <v>0.87378003928695824</v>
      </c>
      <c r="GY295" s="52" t="str">
        <f t="shared" ca="1" si="705"/>
        <v>Slope</v>
      </c>
      <c r="GZ295" s="52">
        <f t="shared" ca="1" si="706"/>
        <v>1</v>
      </c>
      <c r="HB295" s="58">
        <f t="shared" si="707"/>
        <v>3.1532675027847297E-2</v>
      </c>
      <c r="HC295" s="58"/>
      <c r="HE295" s="52">
        <f t="shared" si="708"/>
        <v>0.84391325861215583</v>
      </c>
      <c r="HF295" s="52">
        <f t="shared" si="709"/>
        <v>0</v>
      </c>
      <c r="HH295" s="52">
        <f t="shared" ca="1" si="710"/>
        <v>0.87378003928695824</v>
      </c>
      <c r="HI295" s="52" t="str">
        <f t="shared" ca="1" si="711"/>
        <v>Slope</v>
      </c>
      <c r="HJ295" s="59">
        <f t="shared" ca="1" si="712"/>
        <v>2</v>
      </c>
      <c r="HK295" s="52">
        <f t="shared" ca="1" si="713"/>
        <v>1</v>
      </c>
      <c r="HL295" s="52">
        <f t="shared" si="714"/>
        <v>0</v>
      </c>
      <c r="HM295" s="52">
        <f t="shared" si="715"/>
        <v>20</v>
      </c>
      <c r="HN295" s="52">
        <f t="shared" si="716"/>
        <v>-20</v>
      </c>
      <c r="HP295" s="52">
        <f t="shared" si="719"/>
        <v>1.0189086198806999E-4</v>
      </c>
      <c r="HR295" s="52">
        <f t="shared" si="717"/>
        <v>1.8610587710550717E-4</v>
      </c>
      <c r="HS295">
        <f t="shared" si="718"/>
        <v>2.2143659340643283E-3</v>
      </c>
    </row>
    <row r="296" spans="1:227" x14ac:dyDescent="0.2">
      <c r="A296" s="45">
        <v>258</v>
      </c>
      <c r="B296" s="35">
        <f t="shared" ref="B296:B359" si="733">B295 + TIME(0,0,10)</f>
        <v>2.9745370370370196E-2</v>
      </c>
      <c r="C296" s="28">
        <v>3.1532675027847299</v>
      </c>
      <c r="D296" s="95">
        <v>0</v>
      </c>
      <c r="E296" s="95">
        <v>999999</v>
      </c>
      <c r="F296" s="37">
        <f t="shared" si="721"/>
        <v>166666.5</v>
      </c>
      <c r="G296" s="38">
        <f t="shared" si="724"/>
        <v>0</v>
      </c>
      <c r="H296" s="102">
        <v>20</v>
      </c>
      <c r="I296" s="102">
        <v>2000</v>
      </c>
      <c r="J296" s="28">
        <v>3.3570492267608598</v>
      </c>
      <c r="K296" s="126">
        <f t="shared" si="725"/>
        <v>3.3570492267608602E-2</v>
      </c>
      <c r="L296" s="30">
        <f t="shared" si="722"/>
        <v>3.3570492267608602E-2</v>
      </c>
      <c r="M296" s="101">
        <f t="shared" si="723"/>
        <v>3.1532675027847299</v>
      </c>
      <c r="N296" s="103">
        <f t="shared" ref="N296:N359" si="734">HP296</f>
        <v>1.0189086198806479E-4</v>
      </c>
      <c r="AD296" s="52">
        <f t="shared" ref="AD296:AG359" ca="1" si="735">CORREL( $K296:$K326, OFFSET( $M296:$M326, AD$5, 0 ) )</f>
        <v>0.96478290669685063</v>
      </c>
      <c r="AE296" s="52">
        <f t="shared" ca="1" si="735"/>
        <v>1.0000000000000002</v>
      </c>
      <c r="AF296" s="52">
        <f t="shared" ca="1" si="735"/>
        <v>0.9609346042533724</v>
      </c>
      <c r="AG296" s="52">
        <f t="shared" ca="1" si="735"/>
        <v>0.85029305359384921</v>
      </c>
      <c r="AH296" s="52">
        <f t="shared" ref="AH296:AK359" ca="1" si="736">CORREL( $K296:$K326, OFFSET( $M296:$M326, AH$5, 0 ) )</f>
        <v>0.6909544915249145</v>
      </c>
      <c r="AI296" s="52">
        <f t="shared" ca="1" si="736"/>
        <v>0.50291630235116958</v>
      </c>
      <c r="AJ296" s="52">
        <f t="shared" ca="1" si="736"/>
        <v>0.30535127878824714</v>
      </c>
      <c r="AK296" s="52">
        <f t="shared" ca="1" si="736"/>
        <v>0.11323562584229613</v>
      </c>
      <c r="AL296" s="52">
        <f t="shared" ref="AL296:AO359" ca="1" si="737">CORREL( $K296:$K326, OFFSET( $M296:$M326, AL$5, 0 ) )</f>
        <v>-7.0798054502026683E-2</v>
      </c>
      <c r="AM296" s="52">
        <f t="shared" ca="1" si="737"/>
        <v>-0.24528134061383447</v>
      </c>
      <c r="AN296" s="52">
        <f t="shared" ca="1" si="737"/>
        <v>-0.40826215376822389</v>
      </c>
      <c r="AO296" s="52">
        <f t="shared" ca="1" si="737"/>
        <v>-0.55702751695005237</v>
      </c>
      <c r="AP296" s="52">
        <f t="shared" ref="AP296:AS359" ca="1" si="738">CORREL( $K296:$K326, OFFSET( $M296:$M326, AP$5, 0 ) )</f>
        <v>-0.68727911954798215</v>
      </c>
      <c r="AQ296" s="52">
        <f t="shared" ca="1" si="738"/>
        <v>-0.79877150786894102</v>
      </c>
      <c r="AR296" s="52">
        <f t="shared" ca="1" si="738"/>
        <v>-0.88562169269279278</v>
      </c>
      <c r="AS296" s="52">
        <f t="shared" ca="1" si="738"/>
        <v>-0.93321631211137779</v>
      </c>
      <c r="AT296" s="52">
        <f t="shared" ref="AT296:AU315" ca="1" si="739">CORREL( $K296:$K326, OFFSET( $M296:$M326, AT$5, 0 ) )</f>
        <v>-0.93358738737028535</v>
      </c>
      <c r="AU296" s="52">
        <f t="shared" ca="1" si="739"/>
        <v>-0.89148925538235879</v>
      </c>
      <c r="AV296" s="52">
        <f t="shared" ca="1" si="728"/>
        <v>-0.82027854593504546</v>
      </c>
      <c r="AW296" s="52">
        <f t="shared" ca="1" si="728"/>
        <v>-0.73501605331694531</v>
      </c>
      <c r="AX296" s="52">
        <f t="shared" ca="1" si="728"/>
        <v>-0.64756753479098317</v>
      </c>
      <c r="AY296" s="52">
        <f t="shared" ca="1" si="728"/>
        <v>-0.56451676440293075</v>
      </c>
      <c r="AZ296" s="52">
        <f t="shared" ca="1" si="729"/>
        <v>-0.4876041006993565</v>
      </c>
      <c r="BA296" s="52">
        <f t="shared" ca="1" si="729"/>
        <v>-0.41367576280980944</v>
      </c>
      <c r="BB296" s="52">
        <f t="shared" ca="1" si="729"/>
        <v>-0.33826531383561881</v>
      </c>
      <c r="BC296" s="52">
        <f t="shared" ca="1" si="729"/>
        <v>-0.26262292676126431</v>
      </c>
      <c r="BD296" s="52">
        <f t="shared" ca="1" si="730"/>
        <v>-0.17031367026280206</v>
      </c>
      <c r="BE296" s="52">
        <f t="shared" ca="1" si="730"/>
        <v>-6.1781413711296307E-2</v>
      </c>
      <c r="BF296" s="52">
        <f t="shared" ca="1" si="730"/>
        <v>4.6823712555512723E-2</v>
      </c>
      <c r="BG296" s="52">
        <f t="shared" ca="1" si="730"/>
        <v>0.1422798610220587</v>
      </c>
      <c r="BH296" s="52">
        <f t="shared" ca="1" si="731"/>
        <v>0.22241137610269901</v>
      </c>
      <c r="BJ296" s="52">
        <f t="shared" ref="BJ296:BJ359" si="740">MIN(MAX(IF(I296 = 0, 0, J296 / I296 ), -1), 1)</f>
        <v>1.6785246133804298E-3</v>
      </c>
      <c r="BK296" s="52">
        <f t="shared" ref="BK296:BK359" si="741">SLOPE( K296:K326, $A296:$A326 )</f>
        <v>2.106078815676512E-3</v>
      </c>
      <c r="BL296" s="52">
        <f t="shared" ref="BL296:BL359" si="742">SLOPE( BJ296:BJ326, $A296:$A326 )</f>
        <v>1.053039407838256E-4</v>
      </c>
      <c r="BM296" s="52">
        <f t="shared" ref="BM296:BM359" si="743">IF( $BL$5 = 1, BK296, BL296)</f>
        <v>1.053039407838256E-4</v>
      </c>
      <c r="BN296" s="52">
        <f t="shared" ref="BN296:BN359" si="744">$D$5</f>
        <v>0</v>
      </c>
      <c r="BO296" s="52">
        <f t="shared" ref="BO296:BO359" si="745">-BN296</f>
        <v>0</v>
      </c>
      <c r="BP296" s="52">
        <f t="shared" ref="BP296:BP359" si="746">STDEV( BJ296:BJ326)</f>
        <v>2.2275814230406279E-3</v>
      </c>
      <c r="BQ296" s="52">
        <f t="shared" ref="BQ296:BQ359" si="747">$D$6</f>
        <v>0.05</v>
      </c>
      <c r="BS296" s="52">
        <f t="shared" ref="BS296:BS359" ca="1" si="748">SLOPE( OFFSET( $M296:$M326, AD$5, 0 ),$A$39:$A$69)</f>
        <v>0.17590060240528996</v>
      </c>
      <c r="BT296" s="52">
        <f t="shared" ref="BT296:BT359" ca="1" si="749">SLOPE( OFFSET( $M296:$M326, AE$5, 0 ),$A$39:$A$69)</f>
        <v>0.21060788156765123</v>
      </c>
      <c r="BU296" s="52">
        <f t="shared" ref="BU296:BU359" ca="1" si="750">SLOPE( OFFSET( $M296:$M326, AF$5, 0 ),$A$39:$A$69)</f>
        <v>0.23301746684967745</v>
      </c>
      <c r="BV296" s="52">
        <f t="shared" ref="BV296:BV359" ca="1" si="751">SLOPE( OFFSET( $M296:$M326, AG$5, 0 ),$A$39:$A$69)</f>
        <v>0.24719714476997329</v>
      </c>
      <c r="BW296" s="52">
        <f t="shared" ref="BW296:BW359" ca="1" si="752">SLOPE( OFFSET( $M296:$M326, AH$5, 0 ),$A$39:$A$69)</f>
        <v>0.25709830971825265</v>
      </c>
      <c r="BX296" s="52">
        <f t="shared" ref="BX296:BX359" ca="1" si="753">SLOPE( OFFSET( $M296:$M326, AI$5, 0 ),$A$39:$A$69)</f>
        <v>0.26377503172073868</v>
      </c>
      <c r="BY296" s="52">
        <f t="shared" ref="BY296:BY359" ca="1" si="754">SLOPE( OFFSET( $M296:$M326, AJ$5, 0 ),$A$39:$A$69)</f>
        <v>0.26787636548491012</v>
      </c>
      <c r="BZ296" s="52">
        <f t="shared" ref="BZ296:BZ359" ca="1" si="755">SLOPE( OFFSET( $M296:$M326, AK$5, 0 ),$A$39:$A$69)</f>
        <v>0.26560539224245133</v>
      </c>
      <c r="CA296" s="52">
        <f t="shared" ref="CA296:CA359" ca="1" si="756">SLOPE( OFFSET( $M296:$M326, AL$5, 0 ),$A$39:$A$69)</f>
        <v>0.25041276531203865</v>
      </c>
      <c r="CB296" s="52">
        <f t="shared" ref="CB296:CB359" ca="1" si="757">SLOPE( OFFSET( $M296:$M326, AM$5, 0 ),$A$39:$A$69)</f>
        <v>0.22199053110765118</v>
      </c>
      <c r="CC296" s="52">
        <f t="shared" ref="CC296:CC359" ca="1" si="758">SLOPE( OFFSET( $M296:$M326, AN$5, 0 ),$A$39:$A$69)</f>
        <v>0.17606520621226207</v>
      </c>
      <c r="CD296" s="52">
        <f t="shared" ref="CD296:CD359" ca="1" si="759">SLOPE( OFFSET( $M296:$M326, AO$5, 0 ),$A$39:$A$69)</f>
        <v>0.11146572165401482</v>
      </c>
      <c r="CE296" s="52">
        <f t="shared" ref="CE296:CE359" ca="1" si="760">SLOPE( OFFSET( $M296:$M326, AP$5, 0 ),$A$39:$A$69)</f>
        <v>2.8407859165341685E-2</v>
      </c>
      <c r="CF296" s="52">
        <f t="shared" ref="CF296:CF359" ca="1" si="761">SLOPE( OFFSET( $M296:$M326, AQ$5, 0 ),$A$39:$A$69)</f>
        <v>-6.6579890760382718E-2</v>
      </c>
      <c r="CG296" s="52">
        <f t="shared" ref="CG296:CG359" ca="1" si="762">SLOPE( OFFSET( $M296:$M326, AR$5, 0 ),$A$39:$A$69)</f>
        <v>-0.16794198010897912</v>
      </c>
      <c r="CH296" s="52">
        <f t="shared" ref="CH296:CH359" ca="1" si="763">SLOPE( OFFSET( $M296:$M326, AS$5, 0 ),$A$39:$A$69)</f>
        <v>-0.26738448144357274</v>
      </c>
      <c r="CI296" s="52">
        <f t="shared" ref="CI296:CI359" ca="1" si="764">SLOPE( OFFSET( $M296:$M326, AT$5, 0 ),$A$39:$A$69)</f>
        <v>-0.35854620297229078</v>
      </c>
      <c r="CJ296" s="52">
        <f t="shared" ref="CJ296:CJ359" ca="1" si="765">SLOPE( OFFSET( $M296:$M326, AU$5, 0 ),$A$39:$A$69)</f>
        <v>-0.43736038203050753</v>
      </c>
      <c r="CK296" s="52">
        <f t="shared" ref="CK296:CK359" ca="1" si="766">SLOPE( OFFSET( $M296:$M326, AV$5, 0 ),$A$39:$A$69)</f>
        <v>-0.50191034017611413</v>
      </c>
      <c r="CL296" s="52">
        <f t="shared" ref="CL296:CL359" ca="1" si="767">SLOPE( OFFSET( $M296:$M326, AW$5, 0 ),$A$39:$A$69)</f>
        <v>-0.55337358717506202</v>
      </c>
      <c r="CM296" s="52">
        <f t="shared" ref="CM296:CM359" ca="1" si="768">SLOPE( OFFSET( $M296:$M326, AX$5, 0 ),$A$39:$A$69)</f>
        <v>-0.59271453272911789</v>
      </c>
      <c r="CN296" s="52">
        <f t="shared" ref="CN296:CN359" ca="1" si="769">SLOPE( OFFSET( $M296:$M326, AY$5, 0 ),$A$39:$A$69)</f>
        <v>-0.62119469478455991</v>
      </c>
      <c r="CO296" s="52">
        <f t="shared" ref="CO296:CO359" ca="1" si="770">SLOPE( OFFSET( $M296:$M326, AZ$5, 0 ),$A$39:$A$69)</f>
        <v>-0.63987818983713962</v>
      </c>
      <c r="CP296" s="52">
        <f t="shared" ref="CP296:CP359" ca="1" si="771">SLOPE( OFFSET( $M296:$M326, BA$5, 0 ),$A$39:$A$69)</f>
        <v>-0.65067838226264774</v>
      </c>
      <c r="CQ296" s="52">
        <f t="shared" ref="CQ296:CQ359" ca="1" si="772">SLOPE( OFFSET( $M296:$M326, BB$5, 0 ),$A$39:$A$69)</f>
        <v>-0.65650791107046036</v>
      </c>
      <c r="CR296" s="52">
        <f t="shared" ref="CR296:CR359" ca="1" si="773">SLOPE( OFFSET( $M296:$M326, BC$5, 0 ),$A$39:$A$69)</f>
        <v>-0.65404397005125181</v>
      </c>
      <c r="CS296" s="52">
        <f t="shared" ref="CS296:CS359" ca="1" si="774">SLOPE( OFFSET( $M296:$M326, BD$5, 0 ),$A$39:$A$69)</f>
        <v>-0.6061015063746561</v>
      </c>
      <c r="CT296" s="52">
        <f t="shared" ref="CT296:CT359" ca="1" si="775">SLOPE( OFFSET( $M296:$M326, BE$5, 0 ),$A$39:$A$69)</f>
        <v>-0.55267119077935578</v>
      </c>
      <c r="CU296" s="52">
        <f t="shared" ref="CU296:CU359" ca="1" si="776">SLOPE( OFFSET( $M296:$M326, BF$5, 0 ),$A$39:$A$69)</f>
        <v>-0.49888497152395767</v>
      </c>
      <c r="CV296" s="52">
        <f t="shared" ref="CV296:CV359" ca="1" si="777">SLOPE( OFFSET( $M296:$M326, BG$5, 0 ),$A$39:$A$69)</f>
        <v>-0.43963625167135983</v>
      </c>
      <c r="CW296" s="52">
        <f t="shared" ref="CW296:CW359" ca="1" si="778">SLOPE( OFFSET( $M296:$M326, BH$5, 0 ),$A$39:$A$69)</f>
        <v>-0.3738534526689159</v>
      </c>
      <c r="CY296" s="51" t="str">
        <f t="shared" ref="CY296:CY359" ca="1" si="779">IF( OR( $BP296 &lt; $D$6, ABS(BS296) &lt; $D$5), "Slope", "Correl" )</f>
        <v>Slope</v>
      </c>
      <c r="CZ296" s="51" t="str">
        <f t="shared" ref="CZ296:CZ359" ca="1" si="780">IF( OR( $BP296 &lt; $D$6, ABS(BT296) &lt; $D$5), "Slope", "Correl" )</f>
        <v>Slope</v>
      </c>
      <c r="DA296" s="51" t="str">
        <f t="shared" ref="DA296:DA359" ca="1" si="781">IF( OR( $BP296 &lt; $D$6, ABS(BU296) &lt; $D$5), "Slope", "Correl" )</f>
        <v>Slope</v>
      </c>
      <c r="DB296" s="51" t="str">
        <f t="shared" ref="DB296:DB359" ca="1" si="782">IF( OR( $BP296 &lt; $D$6, ABS(BV296) &lt; $D$5), "Slope", "Correl" )</f>
        <v>Slope</v>
      </c>
      <c r="DC296" s="51" t="str">
        <f t="shared" ref="DC296:DC359" ca="1" si="783">IF( OR( $BP296 &lt; $D$6, ABS(BW296) &lt; $D$5), "Slope", "Correl" )</f>
        <v>Slope</v>
      </c>
      <c r="DD296" s="51" t="str">
        <f t="shared" ref="DD296:DD359" ca="1" si="784">IF( OR( $BP296 &lt; $D$6, ABS(BX296) &lt; $D$5), "Slope", "Correl" )</f>
        <v>Slope</v>
      </c>
      <c r="DE296" s="51" t="str">
        <f t="shared" ref="DE296:DE359" ca="1" si="785">IF( OR( $BP296 &lt; $D$6, ABS(BY296) &lt; $D$5), "Slope", "Correl" )</f>
        <v>Slope</v>
      </c>
      <c r="DF296" s="51" t="str">
        <f t="shared" ref="DF296:DF359" ca="1" si="786">IF( OR( $BP296 &lt; $D$6, ABS(BZ296) &lt; $D$5), "Slope", "Correl" )</f>
        <v>Slope</v>
      </c>
      <c r="DG296" s="51" t="str">
        <f t="shared" ref="DG296:DG359" ca="1" si="787">IF( OR( $BP296 &lt; $D$6, ABS(CA296) &lt; $D$5), "Slope", "Correl" )</f>
        <v>Slope</v>
      </c>
      <c r="DH296" s="51" t="str">
        <f t="shared" ref="DH296:DH359" ca="1" si="788">IF( OR( $BP296 &lt; $D$6, ABS(CB296) &lt; $D$5), "Slope", "Correl" )</f>
        <v>Slope</v>
      </c>
      <c r="DI296" s="51" t="str">
        <f t="shared" ref="DI296:DI359" ca="1" si="789">IF( OR( $BP296 &lt; $D$6, ABS(CC296) &lt; $D$5), "Slope", "Correl" )</f>
        <v>Slope</v>
      </c>
      <c r="DJ296" s="51" t="str">
        <f t="shared" ref="DJ296:DJ359" ca="1" si="790">IF( OR( $BP296 &lt; $D$6, ABS(CD296) &lt; $D$5), "Slope", "Correl" )</f>
        <v>Slope</v>
      </c>
      <c r="DK296" s="51" t="str">
        <f t="shared" ref="DK296:DK359" ca="1" si="791">IF( OR( $BP296 &lt; $D$6, ABS(CE296) &lt; $D$5), "Slope", "Correl" )</f>
        <v>Slope</v>
      </c>
      <c r="DL296" s="51" t="str">
        <f t="shared" ref="DL296:DL359" ca="1" si="792">IF( OR( $BP296 &lt; $D$6, ABS(CF296) &lt; $D$5), "Slope", "Correl" )</f>
        <v>Slope</v>
      </c>
      <c r="DM296" s="51" t="str">
        <f t="shared" ref="DM296:DM359" ca="1" si="793">IF( OR( $BP296 &lt; $D$6, ABS(CG296) &lt; $D$5), "Slope", "Correl" )</f>
        <v>Slope</v>
      </c>
      <c r="DN296" s="51" t="str">
        <f t="shared" ref="DN296:DN359" ca="1" si="794">IF( OR( $BP296 &lt; $D$6, ABS(CH296) &lt; $D$5), "Slope", "Correl" )</f>
        <v>Slope</v>
      </c>
      <c r="DO296" s="51" t="str">
        <f t="shared" ref="DO296:DO359" ca="1" si="795">IF( OR( $BP296 &lt; $D$6, ABS(CI296) &lt; $D$5), "Slope", "Correl" )</f>
        <v>Slope</v>
      </c>
      <c r="DP296" s="51" t="str">
        <f t="shared" ref="DP296:DP359" ca="1" si="796">IF( OR( $BP296 &lt; $D$6, ABS(CJ296) &lt; $D$5), "Slope", "Correl" )</f>
        <v>Slope</v>
      </c>
      <c r="DQ296" s="51" t="str">
        <f t="shared" ref="DQ296:DQ359" ca="1" si="797">IF( OR( $BP296 &lt; $D$6, ABS(CK296) &lt; $D$5), "Slope", "Correl" )</f>
        <v>Slope</v>
      </c>
      <c r="DR296" s="51" t="str">
        <f t="shared" ref="DR296:DR359" ca="1" si="798">IF( OR( $BP296 &lt; $D$6, ABS(CL296) &lt; $D$5), "Slope", "Correl" )</f>
        <v>Slope</v>
      </c>
      <c r="DS296" s="51" t="str">
        <f t="shared" ref="DS296:DS359" ca="1" si="799">IF( OR( $BP296 &lt; $D$6, ABS(CM296) &lt; $D$5), "Slope", "Correl" )</f>
        <v>Slope</v>
      </c>
      <c r="DT296" s="51" t="str">
        <f t="shared" ref="DT296:DT359" ca="1" si="800">IF( OR( $BP296 &lt; $D$6, ABS(CN296) &lt; $D$5), "Slope", "Correl" )</f>
        <v>Slope</v>
      </c>
      <c r="DU296" s="51" t="str">
        <f t="shared" ref="DU296:DU359" ca="1" si="801">IF( OR( $BP296 &lt; $D$6, ABS(CO296) &lt; $D$5), "Slope", "Correl" )</f>
        <v>Slope</v>
      </c>
      <c r="DV296" s="51" t="str">
        <f t="shared" ref="DV296:DV359" ca="1" si="802">IF( OR( $BP296 &lt; $D$6, ABS(CP296) &lt; $D$5), "Slope", "Correl" )</f>
        <v>Slope</v>
      </c>
      <c r="DW296" s="51" t="str">
        <f t="shared" ref="DW296:DW359" ca="1" si="803">IF( OR( $BP296 &lt; $D$6, ABS(CQ296) &lt; $D$5), "Slope", "Correl" )</f>
        <v>Slope</v>
      </c>
      <c r="DX296" s="51" t="str">
        <f t="shared" ref="DX296:DX359" ca="1" si="804">IF( OR( $BP296 &lt; $D$6, ABS(CR296) &lt; $D$5), "Slope", "Correl" )</f>
        <v>Slope</v>
      </c>
      <c r="DY296" s="51" t="str">
        <f t="shared" ref="DY296:DY359" ca="1" si="805">IF( OR( $BP296 &lt; $D$6, ABS(CS296) &lt; $D$5), "Slope", "Correl" )</f>
        <v>Slope</v>
      </c>
      <c r="DZ296" s="51" t="str">
        <f t="shared" ref="DZ296:DZ359" ca="1" si="806">IF( OR( $BP296 &lt; $D$6, ABS(CT296) &lt; $D$5), "Slope", "Correl" )</f>
        <v>Slope</v>
      </c>
      <c r="EA296" s="51" t="str">
        <f t="shared" ref="EA296:EA359" ca="1" si="807">IF( OR( $BP296 &lt; $D$6, ABS(CU296) &lt; $D$5), "Slope", "Correl" )</f>
        <v>Slope</v>
      </c>
      <c r="EB296" s="51" t="str">
        <f t="shared" ref="EB296:EB359" ca="1" si="808">IF( OR( $BP296 &lt; $D$6, ABS(CV296) &lt; $D$5), "Slope", "Correl" )</f>
        <v>Slope</v>
      </c>
      <c r="EC296" s="51" t="str">
        <f t="shared" ref="EC296:EC359" ca="1" si="809">IF( OR( $BP296 &lt; $D$6, ABS(CW296) &lt; $D$5), "Slope", "Correl" )</f>
        <v>Slope</v>
      </c>
      <c r="EE296" s="52">
        <f t="shared" ref="EE296:EE359" ca="1" si="810">MAX( MIN( IF(CY296 = "Correl", AD296, 1 - ABS( $BM296 - BS296 ) ), 1 ), 0 )</f>
        <v>0.82420470153549386</v>
      </c>
      <c r="EF296" s="52">
        <f t="shared" ref="EF296:EF359" ca="1" si="811">MAX( MIN( IF(CZ296 = "Correl", AE296, 1 - ABS( $BM296 - BT296 ) ), 1 ), 0 )</f>
        <v>0.78949742237313258</v>
      </c>
      <c r="EG296" s="52">
        <f t="shared" ref="EG296:EG359" ca="1" si="812">MAX( MIN( IF(DA296 = "Correl", AF296, 1 - ABS( $BM296 - BU296 ) ), 1 ), 0 )</f>
        <v>0.76708783709110639</v>
      </c>
      <c r="EH296" s="52">
        <f t="shared" ref="EH296:EH359" ca="1" si="813">MAX( MIN( IF(DB296 = "Correl", AG296, 1 - ABS( $BM296 - BV296 ) ), 1 ), 0 )</f>
        <v>0.75290815917081055</v>
      </c>
      <c r="EI296" s="52">
        <f t="shared" ref="EI296:EI359" ca="1" si="814">MAX( MIN( IF(DC296 = "Correl", AH296, 1 - ABS( $BM296 - BW296 ) ), 1 ), 0 )</f>
        <v>0.74300699422253125</v>
      </c>
      <c r="EJ296" s="52">
        <f t="shared" ref="EJ296:EJ359" ca="1" si="815">MAX( MIN( IF(DD296 = "Correl", AI296, 1 - ABS( $BM296 - BX296 ) ), 1 ), 0 )</f>
        <v>0.7363302722200451</v>
      </c>
      <c r="EK296" s="52">
        <f t="shared" ref="EK296:EK359" ca="1" si="816">MAX( MIN( IF(DE296 = "Correl", AJ296, 1 - ABS( $BM296 - BY296 ) ), 1 ), 0 )</f>
        <v>0.73222893845587378</v>
      </c>
      <c r="EL296" s="52">
        <f t="shared" ref="EL296:EL359" ca="1" si="817">MAX( MIN( IF(DF296 = "Correl", AK296, 1 - ABS( $BM296 - BZ296 ) ), 1 ), 0 )</f>
        <v>0.73449991169833251</v>
      </c>
      <c r="EM296" s="52">
        <f t="shared" ref="EM296:EM359" ca="1" si="818">MAX( MIN( IF(DG296 = "Correl", AL296, 1 - ABS( $BM296 - CA296 ) ), 1 ), 0 )</f>
        <v>0.74969253862874519</v>
      </c>
      <c r="EN296" s="52">
        <f t="shared" ref="EN296:EN359" ca="1" si="819">MAX( MIN( IF(DH296 = "Correl", AM296, 1 - ABS( $BM296 - CB296 ) ), 1 ), 0 )</f>
        <v>0.77811477283313257</v>
      </c>
      <c r="EO296" s="52">
        <f t="shared" ref="EO296:EO359" ca="1" si="820">MAX( MIN( IF(DI296 = "Correl", AN296, 1 - ABS( $BM296 - CC296 ) ), 1 ), 0 )</f>
        <v>0.82404009772852171</v>
      </c>
      <c r="EP296" s="52">
        <f t="shared" ref="EP296:EP359" ca="1" si="821">MAX( MIN( IF(DJ296 = "Correl", AO296, 1 - ABS( $BM296 - CD296 ) ), 1 ), 0 )</f>
        <v>0.88863958228676898</v>
      </c>
      <c r="EQ296" s="52">
        <f t="shared" ref="EQ296:EQ359" ca="1" si="822">MAX( MIN( IF(DK296 = "Correl", AP296, 1 - ABS( $BM296 - CE296 ) ), 1 ), 0 )</f>
        <v>0.97169744477544218</v>
      </c>
      <c r="ER296" s="52">
        <f t="shared" ref="ER296:ER359" ca="1" si="823">MAX( MIN( IF(DL296 = "Correl", AQ296, 1 - ABS( $BM296 - CF296 ) ), 1 ), 0 )</f>
        <v>0.93331480529883348</v>
      </c>
      <c r="ES296" s="52">
        <f t="shared" ref="ES296:ES359" ca="1" si="824">MAX( MIN( IF(DM296 = "Correl", AR296, 1 - ABS( $BM296 - CG296 ) ), 1 ), 0 )</f>
        <v>0.83195271595023712</v>
      </c>
      <c r="ET296" s="52">
        <f t="shared" ref="ET296:ET359" ca="1" si="825">MAX( MIN( IF(DN296 = "Correl", AS296, 1 - ABS( $BM296 - CH296 ) ), 1 ), 0 )</f>
        <v>0.73251021461564347</v>
      </c>
      <c r="EU296" s="52">
        <f t="shared" ref="EU296:EU359" ca="1" si="826">MAX( MIN( IF(DO296 = "Correl", AT296, 1 - ABS( $BM296 - CI296 ) ), 1 ), 0 )</f>
        <v>0.64134849308692532</v>
      </c>
      <c r="EV296" s="52">
        <f t="shared" ref="EV296:EV359" ca="1" si="827">MAX( MIN( IF(DP296 = "Correl", AU296, 1 - ABS( $BM296 - CJ296 ) ), 1 ), 0 )</f>
        <v>0.56253431402870868</v>
      </c>
      <c r="EW296" s="52">
        <f t="shared" ref="EW296:EW359" ca="1" si="828">MAX( MIN( IF(DQ296 = "Correl", AV296, 1 - ABS( $BM296 - CK296 ) ), 1 ), 0 )</f>
        <v>0.49798435588310208</v>
      </c>
      <c r="EX296" s="52">
        <f t="shared" ref="EX296:EX359" ca="1" si="829">MAX( MIN( IF(DR296 = "Correl", AW296, 1 - ABS( $BM296 - CL296 ) ), 1 ), 0 )</f>
        <v>0.44652110888415419</v>
      </c>
      <c r="EY296" s="52">
        <f t="shared" ref="EY296:EY359" ca="1" si="830">MAX( MIN( IF(DS296 = "Correl", AX296, 1 - ABS( $BM296 - CM296 ) ), 1 ), 0 )</f>
        <v>0.40718016333009832</v>
      </c>
      <c r="EZ296" s="52">
        <f t="shared" ref="EZ296:EZ359" ca="1" si="831">MAX( MIN( IF(DT296 = "Correl", AY296, 1 - ABS( $BM296 - CN296 ) ), 1 ), 0 )</f>
        <v>0.37870000127465631</v>
      </c>
      <c r="FA296" s="52">
        <f t="shared" ref="FA296:FA359" ca="1" si="832">MAX( MIN( IF(DU296 = "Correl", AZ296, 1 - ABS( $BM296 - CO296 ) ), 1 ), 0 )</f>
        <v>0.36001650622207659</v>
      </c>
      <c r="FB296" s="52">
        <f t="shared" ref="FB296:FB359" ca="1" si="833">MAX( MIN( IF(DV296 = "Correl", BA296, 1 - ABS( $BM296 - CP296 ) ), 1 ), 0 )</f>
        <v>0.34921631379656848</v>
      </c>
      <c r="FC296" s="52">
        <f t="shared" ref="FC296:FC359" ca="1" si="834">MAX( MIN( IF(DW296 = "Correl", BB296, 1 - ABS( $BM296 - CQ296 ) ), 1 ), 0 )</f>
        <v>0.34338678498875586</v>
      </c>
      <c r="FD296" s="52">
        <f t="shared" ref="FD296:FD359" ca="1" si="835">MAX( MIN( IF(DX296 = "Correl", BC296, 1 - ABS( $BM296 - CR296 ) ), 1 ), 0 )</f>
        <v>0.3458507260079644</v>
      </c>
      <c r="FE296" s="52">
        <f t="shared" ref="FE296:FE359" ca="1" si="836">MAX( MIN( IF(DY296 = "Correl", BD296, 1 - ABS( $BM296 - CS296 ) ), 1 ), 0 )</f>
        <v>0.39379318968456012</v>
      </c>
      <c r="FF296" s="52">
        <f t="shared" ref="FF296:FF359" ca="1" si="837">MAX( MIN( IF(DZ296 = "Correl", BE296, 1 - ABS( $BM296 - CT296 ) ), 1 ), 0 )</f>
        <v>0.44722350527986043</v>
      </c>
      <c r="FG296" s="52">
        <f t="shared" ref="FG296:FG359" ca="1" si="838">MAX( MIN( IF(EA296 = "Correl", BF296, 1 - ABS( $BM296 - CU296 ) ), 1 ), 0 )</f>
        <v>0.50100972453525849</v>
      </c>
      <c r="FH296" s="52">
        <f t="shared" ref="FH296:FH359" ca="1" si="839">MAX( MIN( IF(EB296 = "Correl", BG296, 1 - ABS( $BM296 - CV296 ) ), 1 ), 0 )</f>
        <v>0.56025844438785632</v>
      </c>
      <c r="FI296" s="52">
        <f t="shared" ref="FI296:FI359" ca="1" si="840">MAX( MIN( IF(EC296 = "Correl", BH296, 1 - ABS( $BM296 - CW296 ) ), 1 ), 0 )</f>
        <v>0.62604124339030021</v>
      </c>
      <c r="FK296" s="52">
        <f t="shared" ref="FK296:FK359" ca="1" si="841">IF(I296=0,0,MAX(EE296:FI296))</f>
        <v>0.97169744477544218</v>
      </c>
      <c r="FL296" s="59">
        <f t="shared" ref="FL296:FL359" ca="1" si="842">MATCH(FK296, EE296:FI296, 0) - 1</f>
        <v>12</v>
      </c>
      <c r="FM296" s="59" t="str">
        <f t="shared" ref="FM296:FM359" ca="1" si="843">OFFSET($CY296, 0, FL296)</f>
        <v>Slope</v>
      </c>
      <c r="FN296" s="52">
        <f t="shared" ref="FN296:FN359" ca="1" si="844">IF(FK296=0,0,OFFSET($AD$6, 0, FL296))</f>
        <v>0.6333333333333333</v>
      </c>
      <c r="FP296" s="52">
        <f t="shared" ref="FP296:FP359" ca="1" si="845">$D$2 * EE296 + $D$3 * FP$6</f>
        <v>0.60806823384516462</v>
      </c>
      <c r="FQ296" s="52">
        <f t="shared" ref="FQ296:FQ359" ca="1" si="846">$D$2 * EF296 + $D$3 * FQ$6</f>
        <v>0.59649914079104416</v>
      </c>
      <c r="FR296" s="52">
        <f t="shared" ref="FR296:FR359" ca="1" si="847">$D$2 * EG296 + $D$3 * FR$6</f>
        <v>0.57791816791925765</v>
      </c>
      <c r="FS296" s="52">
        <f t="shared" ref="FS296:FS359" ca="1" si="848">$D$2 * EH296 + $D$3 * FS$6</f>
        <v>0.56208049750138134</v>
      </c>
      <c r="FT296" s="52">
        <f t="shared" ref="FT296:FT359" ca="1" si="849">$D$2 * EI296 + $D$3 * FT$6</f>
        <v>0.54766899807417713</v>
      </c>
      <c r="FU296" s="52">
        <f t="shared" ref="FU296:FU359" ca="1" si="850">$D$2 * EJ296 + $D$3 * FU$6</f>
        <v>0.53433231296223727</v>
      </c>
      <c r="FV296" s="52">
        <f t="shared" ref="FV296:FV359" ca="1" si="851">$D$2 * EK296 + $D$3 * FV$6</f>
        <v>0.52185409059640242</v>
      </c>
      <c r="FW296" s="52">
        <f t="shared" ref="FW296:FW359" ca="1" si="852">$D$2 * EL296 + $D$3 * FW$6</f>
        <v>0.51149997056611085</v>
      </c>
      <c r="FX296" s="52">
        <f t="shared" ref="FX296:FX359" ca="1" si="853">$D$2 * EM296 + $D$3 * FX$6</f>
        <v>0.50545306843180393</v>
      </c>
      <c r="FY296" s="52">
        <f t="shared" ref="FY296:FY359" ca="1" si="854">$D$2 * EN296 + $D$3 * FY$6</f>
        <v>0.50381603538882191</v>
      </c>
      <c r="FZ296" s="52">
        <f t="shared" ref="FZ296:FZ359" ca="1" si="855">$D$2 * EO296 + $D$3 * FZ$6</f>
        <v>0.50801336590950719</v>
      </c>
      <c r="GA296" s="52">
        <f t="shared" ref="GA296:GA359" ca="1" si="856">$D$2 * EP296 + $D$3 * GA$6</f>
        <v>0.51843541631781187</v>
      </c>
      <c r="GB296" s="52">
        <f t="shared" ref="GB296:GB359" ca="1" si="857">$D$2 * EQ296 + $D$3 * GB$6</f>
        <v>0.53501025936959179</v>
      </c>
      <c r="GC296" s="52">
        <f t="shared" ref="GC296:GC359" ca="1" si="858">$D$2 * ER296 + $D$3 * GC$6</f>
        <v>0.51110493509961108</v>
      </c>
      <c r="GD296" s="52">
        <f t="shared" ref="GD296:GD359" ca="1" si="859">$D$2 * ES296 + $D$3 * GD$6</f>
        <v>0.46620646087230122</v>
      </c>
      <c r="GE296" s="52">
        <f t="shared" ref="GE296:GE359" ca="1" si="860">$D$2 * ET296 + $D$3 * GE$6</f>
        <v>0.42194784931632556</v>
      </c>
      <c r="GF296" s="52">
        <f t="shared" ref="GF296:GF359" ca="1" si="861">$D$2 * EU296 + $D$3 * GF$6</f>
        <v>0.38044949769564174</v>
      </c>
      <c r="GG296" s="52">
        <f t="shared" ref="GG296:GG359" ca="1" si="862">$D$2 * EV296 + $D$3 * GG$6</f>
        <v>0.3430669935651251</v>
      </c>
      <c r="GH296" s="52">
        <f t="shared" ref="GH296:GH359" ca="1" si="863">$D$2 * EW296 + $D$3 * GH$6</f>
        <v>0.31043922973881177</v>
      </c>
      <c r="GI296" s="52">
        <f t="shared" ref="GI296:GI359" ca="1" si="864">$D$2 * EX296 + $D$3 * GI$6</f>
        <v>0.28217370296138472</v>
      </c>
      <c r="GJ296" s="52">
        <f t="shared" ref="GJ296:GJ359" ca="1" si="865">$D$2 * EY296 + $D$3 * GJ$6</f>
        <v>0.25794894333225499</v>
      </c>
      <c r="GK296" s="52">
        <f t="shared" ref="GK296:GK359" ca="1" si="866">$D$2 * EZ296 + $D$3 * GK$6</f>
        <v>0.23734444486932987</v>
      </c>
      <c r="GL296" s="52">
        <f t="shared" ref="GL296:GL359" ca="1" si="867">$D$2 * FA296 + $D$3 * GL$6</f>
        <v>0.22000550207402553</v>
      </c>
      <c r="GM296" s="52">
        <f t="shared" ref="GM296:GM359" ca="1" si="868">$D$2 * FB296 + $D$3 * GM$6</f>
        <v>0.2052943268210784</v>
      </c>
      <c r="GN296" s="52">
        <f t="shared" ref="GN296:GN359" ca="1" si="869">$D$2 * FC296 + $D$3 * GN$6</f>
        <v>0.19224003944069637</v>
      </c>
      <c r="GO296" s="52">
        <f t="shared" ref="GO296:GO359" ca="1" si="870">$D$2 * FD296 + $D$3 * GO$6</f>
        <v>0.18195024200265478</v>
      </c>
      <c r="GP296" s="52">
        <f t="shared" ref="GP296:GP359" ca="1" si="871">$D$2 * FE296 + $D$3 * GP$6</f>
        <v>0.18681995211707558</v>
      </c>
      <c r="GQ296" s="52">
        <f t="shared" ref="GQ296:GQ359" ca="1" si="872">$D$2 * FF296 + $D$3 * GQ$6</f>
        <v>0.19351894620439788</v>
      </c>
      <c r="GR296" s="52">
        <f t="shared" ref="GR296:GR359" ca="1" si="873">$D$2 * FG296 + $D$3 * GR$6</f>
        <v>0.20033657484508616</v>
      </c>
      <c r="GS296" s="52">
        <f t="shared" ref="GS296:GS359" ca="1" si="874">$D$2 * FH296 + $D$3 * GS$6</f>
        <v>0.20897503701817433</v>
      </c>
      <c r="GT296" s="52">
        <f t="shared" ref="GT296:GT359" ca="1" si="875">$D$2 * FI296 + $D$3 * GT$6</f>
        <v>0.21979152557454448</v>
      </c>
      <c r="GV296" s="52">
        <f t="shared" ref="GV296:GV359" ca="1" si="876">MAX(FP296:GT296)</f>
        <v>0.60806823384516462</v>
      </c>
      <c r="GW296" s="59">
        <f t="shared" ref="GW296:GW359" ca="1" si="877">MATCH(GV296, FP296:GT296, 0)-1</f>
        <v>0</v>
      </c>
      <c r="GX296" s="52">
        <f t="shared" ref="GX296:GX359" ca="1" si="878">IF(MAX(M296:M356) = MIN(M296:M356), 0, IF(MIN(H296:H326)=0,"NaN",IF(OFFSET($EE296,0,GW296) &lt; 0.000001,0,IF(I296=0,0,OFFSET($EE296,0,GW296)))))</f>
        <v>0.82420470153549386</v>
      </c>
      <c r="GY296" s="52" t="str">
        <f t="shared" ref="GY296:GY359" ca="1" si="879">OFFSET($CY296, 0, GW296)</f>
        <v>Slope</v>
      </c>
      <c r="GZ296" s="52">
        <f t="shared" ref="GZ296:GZ359" ca="1" si="880">IF(MIN(H296:H326)=0,"NaN",IF(GX296=0,0,OFFSET($EE$6,0,GW296)))</f>
        <v>1</v>
      </c>
      <c r="HB296" s="58">
        <f t="shared" ref="HB296:HB359" si="881">ABS(K296)</f>
        <v>3.3570492267608602E-2</v>
      </c>
      <c r="HC296" s="58"/>
      <c r="HE296" s="52">
        <f t="shared" ref="HE296:HE359" si="882">IF(I296=0,0,MIN(MAX(1 - ABS(M297 - K296) / H296, 0), 1))</f>
        <v>0.83382606327533737</v>
      </c>
      <c r="HF296" s="52">
        <f t="shared" ref="HF296:HF359" si="883">IF(MAX(M296:M356) = MIN(M296:M356), 0, IF(MIN(H296:H326)=0,"NaN",IF(I296=0,0,MIN(MAX(1 - ABS(M297 - K296) / $HC$39, 0), 1 ))))</f>
        <v>0</v>
      </c>
      <c r="HH296" s="52">
        <f t="shared" ref="HH296:HH359" ca="1" si="884">IF( $HH$2 = 1, FK296, GX296)</f>
        <v>0.82420470153549386</v>
      </c>
      <c r="HI296" s="52" t="str">
        <f t="shared" ref="HI296:HI359" ca="1" si="885">IF($HH$2 = 1, FM296, GY296)</f>
        <v>Slope</v>
      </c>
      <c r="HJ296" s="59">
        <f t="shared" ref="HJ296:HJ359" ca="1" si="886">IF(HI296 = "Correl", 1, IF(HI296="Slope", 2, 0 ))</f>
        <v>2</v>
      </c>
      <c r="HK296" s="52">
        <f t="shared" ref="HK296:HK359" ca="1" si="887">IF($HH$2=1, FN296, GZ296)</f>
        <v>1</v>
      </c>
      <c r="HL296" s="52">
        <f t="shared" ref="HL296:HL359" si="888">IF($HH$5 = 1, HE296, HF296)</f>
        <v>0</v>
      </c>
      <c r="HM296" s="52">
        <f t="shared" ref="HM296:HM359" si="889">H296</f>
        <v>20</v>
      </c>
      <c r="HN296" s="52">
        <f t="shared" ref="HN296:HN359" si="890">-HM296</f>
        <v>-20</v>
      </c>
      <c r="HP296" s="52">
        <f t="shared" si="719"/>
        <v>1.0189086198806479E-4</v>
      </c>
      <c r="HR296" s="52">
        <f t="shared" ref="HR296:HR359" si="891">STDEV( BM296:BM326)</f>
        <v>1.832311020468402E-4</v>
      </c>
      <c r="HS296">
        <f t="shared" ref="HS296:HS359" si="892">STDEV( BJ296:BJ326)</f>
        <v>2.2275814230406279E-3</v>
      </c>
    </row>
    <row r="297" spans="1:227" x14ac:dyDescent="0.2">
      <c r="A297" s="45">
        <v>259</v>
      </c>
      <c r="B297" s="35">
        <f t="shared" si="733"/>
        <v>2.9861111111110936E-2</v>
      </c>
      <c r="C297" s="28">
        <v>3.3570492267608598</v>
      </c>
      <c r="D297" s="95">
        <v>0</v>
      </c>
      <c r="E297" s="95">
        <v>999999</v>
      </c>
      <c r="F297" s="37">
        <f t="shared" si="721"/>
        <v>166666.5</v>
      </c>
      <c r="G297" s="38">
        <f t="shared" si="724"/>
        <v>0</v>
      </c>
      <c r="H297" s="102">
        <v>20</v>
      </c>
      <c r="I297" s="102">
        <v>2000</v>
      </c>
      <c r="J297" s="28">
        <v>3.2101899385452302</v>
      </c>
      <c r="K297" s="126">
        <f t="shared" si="725"/>
        <v>3.2101899385452298E-2</v>
      </c>
      <c r="L297" s="30">
        <f t="shared" si="722"/>
        <v>3.2101899385452298E-2</v>
      </c>
      <c r="M297" s="101">
        <f t="shared" si="723"/>
        <v>3.3570492267608598</v>
      </c>
      <c r="N297" s="103">
        <f t="shared" si="734"/>
        <v>7.3429644107814683E-5</v>
      </c>
      <c r="AD297" s="52">
        <f t="shared" ca="1" si="735"/>
        <v>0.96093460425337218</v>
      </c>
      <c r="AE297" s="52">
        <f t="shared" ca="1" si="735"/>
        <v>1</v>
      </c>
      <c r="AF297" s="52">
        <f t="shared" ca="1" si="735"/>
        <v>0.9593753862681228</v>
      </c>
      <c r="AG297" s="52">
        <f t="shared" ca="1" si="735"/>
        <v>0.84800496562763494</v>
      </c>
      <c r="AH297" s="52">
        <f t="shared" ca="1" si="736"/>
        <v>0.68616958378503234</v>
      </c>
      <c r="AI297" s="52">
        <f t="shared" ca="1" si="736"/>
        <v>0.49611957668356094</v>
      </c>
      <c r="AJ297" s="52">
        <f t="shared" ca="1" si="736"/>
        <v>0.29836812937556889</v>
      </c>
      <c r="AK297" s="52">
        <f t="shared" ca="1" si="736"/>
        <v>0.10489873903547503</v>
      </c>
      <c r="AL297" s="52">
        <f t="shared" ca="1" si="737"/>
        <v>-7.7590554326622097E-2</v>
      </c>
      <c r="AM297" s="52">
        <f t="shared" ca="1" si="737"/>
        <v>-0.245764014902427</v>
      </c>
      <c r="AN297" s="52">
        <f t="shared" ca="1" si="737"/>
        <v>-0.3992067563855603</v>
      </c>
      <c r="AO297" s="52">
        <f t="shared" ca="1" si="737"/>
        <v>-0.53838703426093026</v>
      </c>
      <c r="AP297" s="52">
        <f t="shared" ca="1" si="738"/>
        <v>-0.66682005712154035</v>
      </c>
      <c r="AQ297" s="52">
        <f t="shared" ca="1" si="738"/>
        <v>-0.78089641508205176</v>
      </c>
      <c r="AR297" s="52">
        <f t="shared" ca="1" si="738"/>
        <v>-0.86636816131760896</v>
      </c>
      <c r="AS297" s="52">
        <f t="shared" ca="1" si="738"/>
        <v>-0.90968414211059989</v>
      </c>
      <c r="AT297" s="52">
        <f t="shared" ca="1" si="739"/>
        <v>-0.90855147724543517</v>
      </c>
      <c r="AU297" s="52">
        <f t="shared" ca="1" si="739"/>
        <v>-0.87119282215629712</v>
      </c>
      <c r="AV297" s="52">
        <f t="shared" ca="1" si="728"/>
        <v>-0.80904776694384739</v>
      </c>
      <c r="AW297" s="52">
        <f t="shared" ca="1" si="728"/>
        <v>-0.73404340832975945</v>
      </c>
      <c r="AX297" s="52">
        <f t="shared" ca="1" si="728"/>
        <v>-0.65597695339133111</v>
      </c>
      <c r="AY297" s="52">
        <f t="shared" ca="1" si="728"/>
        <v>-0.58077049996196695</v>
      </c>
      <c r="AZ297" s="52">
        <f t="shared" ca="1" si="729"/>
        <v>-0.5093618466109795</v>
      </c>
      <c r="BA297" s="52">
        <f t="shared" ca="1" si="729"/>
        <v>-0.43797427496576496</v>
      </c>
      <c r="BB297" s="52">
        <f t="shared" ca="1" si="729"/>
        <v>-0.36699900967694044</v>
      </c>
      <c r="BC297" s="52">
        <f t="shared" ca="1" si="729"/>
        <v>-0.29467559963142803</v>
      </c>
      <c r="BD297" s="52">
        <f t="shared" ca="1" si="730"/>
        <v>-0.20581741837312109</v>
      </c>
      <c r="BE297" s="52">
        <f t="shared" ca="1" si="730"/>
        <v>-0.10187908744541203</v>
      </c>
      <c r="BF297" s="52">
        <f t="shared" ca="1" si="730"/>
        <v>4.9511530129710164E-3</v>
      </c>
      <c r="BG297" s="52">
        <f t="shared" ca="1" si="730"/>
        <v>0.10612506204124207</v>
      </c>
      <c r="BH297" s="52">
        <f t="shared" ca="1" si="731"/>
        <v>0.19417995324185858</v>
      </c>
      <c r="BJ297" s="52">
        <f t="shared" si="740"/>
        <v>1.6050949692726151E-3</v>
      </c>
      <c r="BK297" s="52">
        <f t="shared" si="741"/>
        <v>2.3301746684967748E-3</v>
      </c>
      <c r="BL297" s="52">
        <f t="shared" si="742"/>
        <v>1.1650873342483871E-4</v>
      </c>
      <c r="BM297" s="52">
        <f t="shared" si="743"/>
        <v>1.1650873342483871E-4</v>
      </c>
      <c r="BN297" s="52">
        <f t="shared" si="744"/>
        <v>0</v>
      </c>
      <c r="BO297" s="52">
        <f t="shared" si="745"/>
        <v>0</v>
      </c>
      <c r="BP297" s="52">
        <f t="shared" si="746"/>
        <v>2.2201831843522619E-3</v>
      </c>
      <c r="BQ297" s="52">
        <f t="shared" si="747"/>
        <v>0.05</v>
      </c>
      <c r="BS297" s="52">
        <f t="shared" ca="1" si="748"/>
        <v>0.21060788156765123</v>
      </c>
      <c r="BT297" s="52">
        <f t="shared" ca="1" si="749"/>
        <v>0.23301746684967745</v>
      </c>
      <c r="BU297" s="52">
        <f t="shared" ca="1" si="750"/>
        <v>0.24719714476997329</v>
      </c>
      <c r="BV297" s="52">
        <f t="shared" ca="1" si="751"/>
        <v>0.25709830971825265</v>
      </c>
      <c r="BW297" s="52">
        <f t="shared" ca="1" si="752"/>
        <v>0.26377503172073868</v>
      </c>
      <c r="BX297" s="52">
        <f t="shared" ca="1" si="753"/>
        <v>0.26787636548491012</v>
      </c>
      <c r="BY297" s="52">
        <f t="shared" ca="1" si="754"/>
        <v>0.26560539224245133</v>
      </c>
      <c r="BZ297" s="52">
        <f t="shared" ca="1" si="755"/>
        <v>0.25041276531203865</v>
      </c>
      <c r="CA297" s="52">
        <f t="shared" ca="1" si="756"/>
        <v>0.22199053110765118</v>
      </c>
      <c r="CB297" s="52">
        <f t="shared" ca="1" si="757"/>
        <v>0.17606520621226207</v>
      </c>
      <c r="CC297" s="52">
        <f t="shared" ca="1" si="758"/>
        <v>0.11146572165401482</v>
      </c>
      <c r="CD297" s="52">
        <f t="shared" ca="1" si="759"/>
        <v>2.8407859165341685E-2</v>
      </c>
      <c r="CE297" s="52">
        <f t="shared" ca="1" si="760"/>
        <v>-6.6579890760382718E-2</v>
      </c>
      <c r="CF297" s="52">
        <f t="shared" ca="1" si="761"/>
        <v>-0.16794198010897912</v>
      </c>
      <c r="CG297" s="52">
        <f t="shared" ca="1" si="762"/>
        <v>-0.26738448144357274</v>
      </c>
      <c r="CH297" s="52">
        <f t="shared" ca="1" si="763"/>
        <v>-0.35854620297229078</v>
      </c>
      <c r="CI297" s="52">
        <f t="shared" ca="1" si="764"/>
        <v>-0.43736038203050753</v>
      </c>
      <c r="CJ297" s="52">
        <f t="shared" ca="1" si="765"/>
        <v>-0.50191034017611413</v>
      </c>
      <c r="CK297" s="52">
        <f t="shared" ca="1" si="766"/>
        <v>-0.55337358717506202</v>
      </c>
      <c r="CL297" s="52">
        <f t="shared" ca="1" si="767"/>
        <v>-0.59271453272911789</v>
      </c>
      <c r="CM297" s="52">
        <f t="shared" ca="1" si="768"/>
        <v>-0.62119469478455991</v>
      </c>
      <c r="CN297" s="52">
        <f t="shared" ca="1" si="769"/>
        <v>-0.63987818983713962</v>
      </c>
      <c r="CO297" s="52">
        <f t="shared" ca="1" si="770"/>
        <v>-0.65067838226264774</v>
      </c>
      <c r="CP297" s="52">
        <f t="shared" ca="1" si="771"/>
        <v>-0.65650791107046036</v>
      </c>
      <c r="CQ297" s="52">
        <f t="shared" ca="1" si="772"/>
        <v>-0.65404397005125181</v>
      </c>
      <c r="CR297" s="52">
        <f t="shared" ca="1" si="773"/>
        <v>-0.6061015063746561</v>
      </c>
      <c r="CS297" s="52">
        <f t="shared" ca="1" si="774"/>
        <v>-0.55267119077935578</v>
      </c>
      <c r="CT297" s="52">
        <f t="shared" ca="1" si="775"/>
        <v>-0.49888497152395767</v>
      </c>
      <c r="CU297" s="52">
        <f t="shared" ca="1" si="776"/>
        <v>-0.43963625167135983</v>
      </c>
      <c r="CV297" s="52">
        <f t="shared" ca="1" si="777"/>
        <v>-0.3738534526689159</v>
      </c>
      <c r="CW297" s="52">
        <f t="shared" ca="1" si="778"/>
        <v>-0.31445381914325543</v>
      </c>
      <c r="CY297" s="51" t="str">
        <f t="shared" ca="1" si="779"/>
        <v>Slope</v>
      </c>
      <c r="CZ297" s="51" t="str">
        <f t="shared" ca="1" si="780"/>
        <v>Slope</v>
      </c>
      <c r="DA297" s="51" t="str">
        <f t="shared" ca="1" si="781"/>
        <v>Slope</v>
      </c>
      <c r="DB297" s="51" t="str">
        <f t="shared" ca="1" si="782"/>
        <v>Slope</v>
      </c>
      <c r="DC297" s="51" t="str">
        <f t="shared" ca="1" si="783"/>
        <v>Slope</v>
      </c>
      <c r="DD297" s="51" t="str">
        <f t="shared" ca="1" si="784"/>
        <v>Slope</v>
      </c>
      <c r="DE297" s="51" t="str">
        <f t="shared" ca="1" si="785"/>
        <v>Slope</v>
      </c>
      <c r="DF297" s="51" t="str">
        <f t="shared" ca="1" si="786"/>
        <v>Slope</v>
      </c>
      <c r="DG297" s="51" t="str">
        <f t="shared" ca="1" si="787"/>
        <v>Slope</v>
      </c>
      <c r="DH297" s="51" t="str">
        <f t="shared" ca="1" si="788"/>
        <v>Slope</v>
      </c>
      <c r="DI297" s="51" t="str">
        <f t="shared" ca="1" si="789"/>
        <v>Slope</v>
      </c>
      <c r="DJ297" s="51" t="str">
        <f t="shared" ca="1" si="790"/>
        <v>Slope</v>
      </c>
      <c r="DK297" s="51" t="str">
        <f t="shared" ca="1" si="791"/>
        <v>Slope</v>
      </c>
      <c r="DL297" s="51" t="str">
        <f t="shared" ca="1" si="792"/>
        <v>Slope</v>
      </c>
      <c r="DM297" s="51" t="str">
        <f t="shared" ca="1" si="793"/>
        <v>Slope</v>
      </c>
      <c r="DN297" s="51" t="str">
        <f t="shared" ca="1" si="794"/>
        <v>Slope</v>
      </c>
      <c r="DO297" s="51" t="str">
        <f t="shared" ca="1" si="795"/>
        <v>Slope</v>
      </c>
      <c r="DP297" s="51" t="str">
        <f t="shared" ca="1" si="796"/>
        <v>Slope</v>
      </c>
      <c r="DQ297" s="51" t="str">
        <f t="shared" ca="1" si="797"/>
        <v>Slope</v>
      </c>
      <c r="DR297" s="51" t="str">
        <f t="shared" ca="1" si="798"/>
        <v>Slope</v>
      </c>
      <c r="DS297" s="51" t="str">
        <f t="shared" ca="1" si="799"/>
        <v>Slope</v>
      </c>
      <c r="DT297" s="51" t="str">
        <f t="shared" ca="1" si="800"/>
        <v>Slope</v>
      </c>
      <c r="DU297" s="51" t="str">
        <f t="shared" ca="1" si="801"/>
        <v>Slope</v>
      </c>
      <c r="DV297" s="51" t="str">
        <f t="shared" ca="1" si="802"/>
        <v>Slope</v>
      </c>
      <c r="DW297" s="51" t="str">
        <f t="shared" ca="1" si="803"/>
        <v>Slope</v>
      </c>
      <c r="DX297" s="51" t="str">
        <f t="shared" ca="1" si="804"/>
        <v>Slope</v>
      </c>
      <c r="DY297" s="51" t="str">
        <f t="shared" ca="1" si="805"/>
        <v>Slope</v>
      </c>
      <c r="DZ297" s="51" t="str">
        <f t="shared" ca="1" si="806"/>
        <v>Slope</v>
      </c>
      <c r="EA297" s="51" t="str">
        <f t="shared" ca="1" si="807"/>
        <v>Slope</v>
      </c>
      <c r="EB297" s="51" t="str">
        <f t="shared" ca="1" si="808"/>
        <v>Slope</v>
      </c>
      <c r="EC297" s="51" t="str">
        <f t="shared" ca="1" si="809"/>
        <v>Slope</v>
      </c>
      <c r="EE297" s="52">
        <f t="shared" ca="1" si="810"/>
        <v>0.78950862716577364</v>
      </c>
      <c r="EF297" s="52">
        <f t="shared" ca="1" si="811"/>
        <v>0.76709904188374733</v>
      </c>
      <c r="EG297" s="52">
        <f t="shared" ca="1" si="812"/>
        <v>0.75291936396345149</v>
      </c>
      <c r="EH297" s="52">
        <f t="shared" ca="1" si="813"/>
        <v>0.74301819901517219</v>
      </c>
      <c r="EI297" s="52">
        <f t="shared" ca="1" si="814"/>
        <v>0.73634147701268615</v>
      </c>
      <c r="EJ297" s="52">
        <f t="shared" ca="1" si="815"/>
        <v>0.73224014324851472</v>
      </c>
      <c r="EK297" s="52">
        <f t="shared" ca="1" si="816"/>
        <v>0.73451111649097345</v>
      </c>
      <c r="EL297" s="52">
        <f t="shared" ca="1" si="817"/>
        <v>0.74970374342138624</v>
      </c>
      <c r="EM297" s="52">
        <f t="shared" ca="1" si="818"/>
        <v>0.77812597762577362</v>
      </c>
      <c r="EN297" s="52">
        <f t="shared" ca="1" si="819"/>
        <v>0.82405130252116277</v>
      </c>
      <c r="EO297" s="52">
        <f t="shared" ca="1" si="820"/>
        <v>0.88865078707941003</v>
      </c>
      <c r="EP297" s="52">
        <f t="shared" ca="1" si="821"/>
        <v>0.97170864956808312</v>
      </c>
      <c r="EQ297" s="52">
        <f t="shared" ca="1" si="822"/>
        <v>0.93330360050619243</v>
      </c>
      <c r="ER297" s="52">
        <f t="shared" ca="1" si="823"/>
        <v>0.83194151115759607</v>
      </c>
      <c r="ES297" s="52">
        <f t="shared" ca="1" si="824"/>
        <v>0.73249900982300242</v>
      </c>
      <c r="ET297" s="52">
        <f t="shared" ca="1" si="825"/>
        <v>0.64133728829428438</v>
      </c>
      <c r="EU297" s="52">
        <f t="shared" ca="1" si="826"/>
        <v>0.56252310923606763</v>
      </c>
      <c r="EV297" s="52">
        <f t="shared" ca="1" si="827"/>
        <v>0.49797315109046103</v>
      </c>
      <c r="EW297" s="52">
        <f t="shared" ca="1" si="828"/>
        <v>0.44650990409151314</v>
      </c>
      <c r="EX297" s="52">
        <f t="shared" ca="1" si="829"/>
        <v>0.40716895853745727</v>
      </c>
      <c r="EY297" s="52">
        <f t="shared" ca="1" si="830"/>
        <v>0.37868879648201526</v>
      </c>
      <c r="EZ297" s="52">
        <f t="shared" ca="1" si="831"/>
        <v>0.36000530142943554</v>
      </c>
      <c r="FA297" s="52">
        <f t="shared" ca="1" si="832"/>
        <v>0.34920510900392743</v>
      </c>
      <c r="FB297" s="52">
        <f t="shared" ca="1" si="833"/>
        <v>0.3433755801961148</v>
      </c>
      <c r="FC297" s="52">
        <f t="shared" ca="1" si="834"/>
        <v>0.34583952121532335</v>
      </c>
      <c r="FD297" s="52">
        <f t="shared" ca="1" si="835"/>
        <v>0.39378198489191907</v>
      </c>
      <c r="FE297" s="52">
        <f t="shared" ca="1" si="836"/>
        <v>0.44721230048721938</v>
      </c>
      <c r="FF297" s="52">
        <f t="shared" ca="1" si="837"/>
        <v>0.50099851974261744</v>
      </c>
      <c r="FG297" s="52">
        <f t="shared" ca="1" si="838"/>
        <v>0.56024723959521538</v>
      </c>
      <c r="FH297" s="52">
        <f t="shared" ca="1" si="839"/>
        <v>0.62603003859765927</v>
      </c>
      <c r="FI297" s="52">
        <f t="shared" ca="1" si="840"/>
        <v>0.68542967212331973</v>
      </c>
      <c r="FK297" s="52">
        <f t="shared" ca="1" si="841"/>
        <v>0.97170864956808312</v>
      </c>
      <c r="FL297" s="59">
        <f t="shared" ca="1" si="842"/>
        <v>11</v>
      </c>
      <c r="FM297" s="59" t="str">
        <f t="shared" ca="1" si="843"/>
        <v>Slope</v>
      </c>
      <c r="FN297" s="52">
        <f t="shared" ca="1" si="844"/>
        <v>0.66666666666666674</v>
      </c>
      <c r="FP297" s="52">
        <f t="shared" ca="1" si="845"/>
        <v>0.59650287572192451</v>
      </c>
      <c r="FQ297" s="52">
        <f t="shared" ca="1" si="846"/>
        <v>0.58903301396124907</v>
      </c>
      <c r="FR297" s="52">
        <f t="shared" ca="1" si="847"/>
        <v>0.57319534354337265</v>
      </c>
      <c r="FS297" s="52">
        <f t="shared" ca="1" si="848"/>
        <v>0.55878384411616855</v>
      </c>
      <c r="FT297" s="52">
        <f t="shared" ca="1" si="849"/>
        <v>0.54544715900422869</v>
      </c>
      <c r="FU297" s="52">
        <f t="shared" ca="1" si="850"/>
        <v>0.53296893663839373</v>
      </c>
      <c r="FV297" s="52">
        <f t="shared" ca="1" si="851"/>
        <v>0.52261481660810227</v>
      </c>
      <c r="FW297" s="52">
        <f t="shared" ca="1" si="852"/>
        <v>0.51656791447379535</v>
      </c>
      <c r="FX297" s="52">
        <f t="shared" ca="1" si="853"/>
        <v>0.51493088143081334</v>
      </c>
      <c r="FY297" s="52">
        <f t="shared" ca="1" si="854"/>
        <v>0.51912821195149872</v>
      </c>
      <c r="FZ297" s="52">
        <f t="shared" ca="1" si="855"/>
        <v>0.52955026235980329</v>
      </c>
      <c r="GA297" s="52">
        <f t="shared" ca="1" si="856"/>
        <v>0.54612510541158321</v>
      </c>
      <c r="GB297" s="52">
        <f t="shared" ca="1" si="857"/>
        <v>0.5222123112798418</v>
      </c>
      <c r="GC297" s="52">
        <f t="shared" ca="1" si="858"/>
        <v>0.47731383705253194</v>
      </c>
      <c r="GD297" s="52">
        <f t="shared" ca="1" si="859"/>
        <v>0.43305522549655634</v>
      </c>
      <c r="GE297" s="52">
        <f t="shared" ca="1" si="860"/>
        <v>0.39155687387587257</v>
      </c>
      <c r="GF297" s="52">
        <f t="shared" ca="1" si="861"/>
        <v>0.35417436974535588</v>
      </c>
      <c r="GG297" s="52">
        <f t="shared" ca="1" si="862"/>
        <v>0.32154660591904255</v>
      </c>
      <c r="GH297" s="52">
        <f t="shared" ca="1" si="863"/>
        <v>0.2932810791416155</v>
      </c>
      <c r="GI297" s="52">
        <f t="shared" ca="1" si="864"/>
        <v>0.26905631951248576</v>
      </c>
      <c r="GJ297" s="52">
        <f t="shared" ca="1" si="865"/>
        <v>0.24845182104956065</v>
      </c>
      <c r="GK297" s="52">
        <f t="shared" ca="1" si="866"/>
        <v>0.2311128782542563</v>
      </c>
      <c r="GL297" s="52">
        <f t="shared" ca="1" si="867"/>
        <v>0.21640170300130915</v>
      </c>
      <c r="GM297" s="52">
        <f t="shared" ca="1" si="868"/>
        <v>0.20334741562092717</v>
      </c>
      <c r="GN297" s="52">
        <f t="shared" ca="1" si="869"/>
        <v>0.19305761818288553</v>
      </c>
      <c r="GO297" s="52">
        <f t="shared" ca="1" si="870"/>
        <v>0.19792732829730633</v>
      </c>
      <c r="GP297" s="52">
        <f t="shared" ca="1" si="871"/>
        <v>0.20462632238462863</v>
      </c>
      <c r="GQ297" s="52">
        <f t="shared" ca="1" si="872"/>
        <v>0.21144395102531691</v>
      </c>
      <c r="GR297" s="52">
        <f t="shared" ca="1" si="873"/>
        <v>0.2200824131984051</v>
      </c>
      <c r="GS297" s="52">
        <f t="shared" ca="1" si="874"/>
        <v>0.23089890175477532</v>
      </c>
      <c r="GT297" s="52">
        <f t="shared" ca="1" si="875"/>
        <v>0.23958766848555099</v>
      </c>
      <c r="GV297" s="52">
        <f t="shared" ca="1" si="876"/>
        <v>0.59650287572192451</v>
      </c>
      <c r="GW297" s="59">
        <f t="shared" ca="1" si="877"/>
        <v>0</v>
      </c>
      <c r="GX297" s="52">
        <f t="shared" ca="1" si="878"/>
        <v>0.78950862716577364</v>
      </c>
      <c r="GY297" s="52" t="str">
        <f t="shared" ca="1" si="879"/>
        <v>Slope</v>
      </c>
      <c r="GZ297" s="52">
        <f t="shared" ca="1" si="880"/>
        <v>1</v>
      </c>
      <c r="HB297" s="58">
        <f t="shared" si="881"/>
        <v>3.2101899385452298E-2</v>
      </c>
      <c r="HC297" s="58"/>
      <c r="HE297" s="52">
        <f t="shared" si="882"/>
        <v>0.84109559804201117</v>
      </c>
      <c r="HF297" s="52">
        <f t="shared" si="883"/>
        <v>0</v>
      </c>
      <c r="HH297" s="52">
        <f t="shared" ca="1" si="884"/>
        <v>0.78950862716577364</v>
      </c>
      <c r="HI297" s="52" t="str">
        <f t="shared" ca="1" si="885"/>
        <v>Slope</v>
      </c>
      <c r="HJ297" s="59">
        <f t="shared" ca="1" si="886"/>
        <v>2</v>
      </c>
      <c r="HK297" s="52">
        <f t="shared" ca="1" si="887"/>
        <v>1</v>
      </c>
      <c r="HL297" s="52">
        <f t="shared" si="888"/>
        <v>0</v>
      </c>
      <c r="HM297" s="52">
        <f t="shared" si="889"/>
        <v>20</v>
      </c>
      <c r="HN297" s="52">
        <f t="shared" si="890"/>
        <v>-20</v>
      </c>
      <c r="HP297" s="52">
        <f t="shared" ref="HP297:HP360" si="893">ABS(BJ297 - BJ296)</f>
        <v>7.3429644107814683E-5</v>
      </c>
      <c r="HR297" s="52">
        <f t="shared" si="891"/>
        <v>1.7914478365217606E-4</v>
      </c>
      <c r="HS297">
        <f t="shared" si="892"/>
        <v>2.2201831843522619E-3</v>
      </c>
    </row>
    <row r="298" spans="1:227" x14ac:dyDescent="0.2">
      <c r="A298" s="45">
        <v>260</v>
      </c>
      <c r="B298" s="35">
        <f t="shared" si="733"/>
        <v>2.9976851851851675E-2</v>
      </c>
      <c r="C298" s="28">
        <v>3.2101899385452302</v>
      </c>
      <c r="D298" s="95">
        <v>0</v>
      </c>
      <c r="E298" s="95">
        <v>999999</v>
      </c>
      <c r="F298" s="37">
        <f t="shared" si="721"/>
        <v>166666.5</v>
      </c>
      <c r="G298" s="38">
        <f t="shared" si="724"/>
        <v>0</v>
      </c>
      <c r="H298" s="102">
        <v>20</v>
      </c>
      <c r="I298" s="102">
        <v>2000</v>
      </c>
      <c r="J298" s="28">
        <v>2.6445195078849801</v>
      </c>
      <c r="K298" s="126">
        <f t="shared" si="725"/>
        <v>2.6445195078849799E-2</v>
      </c>
      <c r="L298" s="30">
        <f t="shared" si="722"/>
        <v>2.6445195078849799E-2</v>
      </c>
      <c r="M298" s="101">
        <f t="shared" si="723"/>
        <v>3.2101899385452302</v>
      </c>
      <c r="N298" s="103">
        <f t="shared" si="734"/>
        <v>2.8283521533012499E-4</v>
      </c>
      <c r="AD298" s="52">
        <f t="shared" ca="1" si="735"/>
        <v>0.95937538626812313</v>
      </c>
      <c r="AE298" s="52">
        <f t="shared" ca="1" si="735"/>
        <v>1</v>
      </c>
      <c r="AF298" s="52">
        <f t="shared" ca="1" si="735"/>
        <v>0.95927138040986648</v>
      </c>
      <c r="AG298" s="52">
        <f t="shared" ca="1" si="735"/>
        <v>0.84669797511380107</v>
      </c>
      <c r="AH298" s="52">
        <f t="shared" ca="1" si="736"/>
        <v>0.68346705482755976</v>
      </c>
      <c r="AI298" s="52">
        <f t="shared" ca="1" si="736"/>
        <v>0.49339940249851821</v>
      </c>
      <c r="AJ298" s="52">
        <f t="shared" ca="1" si="736"/>
        <v>0.29571090678056783</v>
      </c>
      <c r="AK298" s="52">
        <f t="shared" ca="1" si="736"/>
        <v>0.10479790234967119</v>
      </c>
      <c r="AL298" s="52">
        <f t="shared" ca="1" si="737"/>
        <v>-7.0417053691742143E-2</v>
      </c>
      <c r="AM298" s="52">
        <f t="shared" ca="1" si="737"/>
        <v>-0.22810879981209192</v>
      </c>
      <c r="AN298" s="52">
        <f t="shared" ca="1" si="737"/>
        <v>-0.37071647305095762</v>
      </c>
      <c r="AO298" s="52">
        <f t="shared" ca="1" si="737"/>
        <v>-0.50638829336572977</v>
      </c>
      <c r="AP298" s="52">
        <f t="shared" ca="1" si="738"/>
        <v>-0.63617952396345279</v>
      </c>
      <c r="AQ298" s="52">
        <f t="shared" ca="1" si="738"/>
        <v>-0.74913425826762881</v>
      </c>
      <c r="AR298" s="52">
        <f t="shared" ca="1" si="738"/>
        <v>-0.83081613989862957</v>
      </c>
      <c r="AS298" s="52">
        <f t="shared" ca="1" si="738"/>
        <v>-0.87238508597837039</v>
      </c>
      <c r="AT298" s="52">
        <f t="shared" ca="1" si="739"/>
        <v>-0.87528393980321995</v>
      </c>
      <c r="AU298" s="52">
        <f t="shared" ca="1" si="739"/>
        <v>-0.84658941117689102</v>
      </c>
      <c r="AV298" s="52">
        <f t="shared" ca="1" si="728"/>
        <v>-0.79493636131903056</v>
      </c>
      <c r="AW298" s="52">
        <f t="shared" ca="1" si="728"/>
        <v>-0.73006614963565752</v>
      </c>
      <c r="AX298" s="52">
        <f t="shared" ca="1" si="728"/>
        <v>-0.66084280950694718</v>
      </c>
      <c r="AY298" s="52">
        <f t="shared" ca="1" si="728"/>
        <v>-0.59214607902173588</v>
      </c>
      <c r="AZ298" s="52">
        <f t="shared" ca="1" si="729"/>
        <v>-0.52413256126771313</v>
      </c>
      <c r="BA298" s="52">
        <f t="shared" ca="1" si="729"/>
        <v>-0.45821990430656379</v>
      </c>
      <c r="BB298" s="52">
        <f t="shared" ca="1" si="729"/>
        <v>-0.40122306213999526</v>
      </c>
      <c r="BC298" s="52">
        <f t="shared" ca="1" si="729"/>
        <v>-0.33373454571913391</v>
      </c>
      <c r="BD298" s="52">
        <f t="shared" ca="1" si="730"/>
        <v>-0.25012809613903308</v>
      </c>
      <c r="BE298" s="52">
        <f t="shared" ca="1" si="730"/>
        <v>-0.15050747059011083</v>
      </c>
      <c r="BF298" s="52">
        <f t="shared" ca="1" si="730"/>
        <v>-4.1215500455081246E-2</v>
      </c>
      <c r="BG298" s="52">
        <f t="shared" ca="1" si="730"/>
        <v>7.0378030476840228E-2</v>
      </c>
      <c r="BH298" s="52">
        <f t="shared" ca="1" si="731"/>
        <v>0.16882764684321588</v>
      </c>
      <c r="BJ298" s="52">
        <f t="shared" si="740"/>
        <v>1.3222597539424901E-3</v>
      </c>
      <c r="BK298" s="52">
        <f t="shared" si="741"/>
        <v>2.4719714476997331E-3</v>
      </c>
      <c r="BL298" s="52">
        <f t="shared" si="742"/>
        <v>1.2359857238498668E-4</v>
      </c>
      <c r="BM298" s="52">
        <f t="shared" si="743"/>
        <v>1.2359857238498668E-4</v>
      </c>
      <c r="BN298" s="52">
        <f t="shared" si="744"/>
        <v>0</v>
      </c>
      <c r="BO298" s="52">
        <f t="shared" si="745"/>
        <v>0</v>
      </c>
      <c r="BP298" s="52">
        <f t="shared" si="746"/>
        <v>2.2106598935224902E-3</v>
      </c>
      <c r="BQ298" s="52">
        <f t="shared" si="747"/>
        <v>0.05</v>
      </c>
      <c r="BS298" s="52">
        <f t="shared" ca="1" si="748"/>
        <v>0.23301746684967745</v>
      </c>
      <c r="BT298" s="52">
        <f t="shared" ca="1" si="749"/>
        <v>0.24719714476997329</v>
      </c>
      <c r="BU298" s="52">
        <f t="shared" ca="1" si="750"/>
        <v>0.25709830971825265</v>
      </c>
      <c r="BV298" s="52">
        <f t="shared" ca="1" si="751"/>
        <v>0.26377503172073868</v>
      </c>
      <c r="BW298" s="52">
        <f t="shared" ca="1" si="752"/>
        <v>0.26787636548491012</v>
      </c>
      <c r="BX298" s="52">
        <f t="shared" ca="1" si="753"/>
        <v>0.26560539224245133</v>
      </c>
      <c r="BY298" s="52">
        <f t="shared" ca="1" si="754"/>
        <v>0.25041276531203865</v>
      </c>
      <c r="BZ298" s="52">
        <f t="shared" ca="1" si="755"/>
        <v>0.22199053110765118</v>
      </c>
      <c r="CA298" s="52">
        <f t="shared" ca="1" si="756"/>
        <v>0.17606520621226207</v>
      </c>
      <c r="CB298" s="52">
        <f t="shared" ca="1" si="757"/>
        <v>0.11146572165401482</v>
      </c>
      <c r="CC298" s="52">
        <f t="shared" ca="1" si="758"/>
        <v>2.8407859165341685E-2</v>
      </c>
      <c r="CD298" s="52">
        <f t="shared" ca="1" si="759"/>
        <v>-6.6579890760382718E-2</v>
      </c>
      <c r="CE298" s="52">
        <f t="shared" ca="1" si="760"/>
        <v>-0.16794198010897912</v>
      </c>
      <c r="CF298" s="52">
        <f t="shared" ca="1" si="761"/>
        <v>-0.26738448144357274</v>
      </c>
      <c r="CG298" s="52">
        <f t="shared" ca="1" si="762"/>
        <v>-0.35854620297229078</v>
      </c>
      <c r="CH298" s="52">
        <f t="shared" ca="1" si="763"/>
        <v>-0.43736038203050753</v>
      </c>
      <c r="CI298" s="52">
        <f t="shared" ca="1" si="764"/>
        <v>-0.50191034017611413</v>
      </c>
      <c r="CJ298" s="52">
        <f t="shared" ca="1" si="765"/>
        <v>-0.55337358717506202</v>
      </c>
      <c r="CK298" s="52">
        <f t="shared" ca="1" si="766"/>
        <v>-0.59271453272911789</v>
      </c>
      <c r="CL298" s="52">
        <f t="shared" ca="1" si="767"/>
        <v>-0.62119469478455991</v>
      </c>
      <c r="CM298" s="52">
        <f t="shared" ca="1" si="768"/>
        <v>-0.63987818983713962</v>
      </c>
      <c r="CN298" s="52">
        <f t="shared" ca="1" si="769"/>
        <v>-0.65067838226264774</v>
      </c>
      <c r="CO298" s="52">
        <f t="shared" ca="1" si="770"/>
        <v>-0.65650791107046036</v>
      </c>
      <c r="CP298" s="52">
        <f t="shared" ca="1" si="771"/>
        <v>-0.65404397005125181</v>
      </c>
      <c r="CQ298" s="52">
        <f t="shared" ca="1" si="772"/>
        <v>-0.6061015063746561</v>
      </c>
      <c r="CR298" s="52">
        <f t="shared" ca="1" si="773"/>
        <v>-0.55267119077935578</v>
      </c>
      <c r="CS298" s="52">
        <f t="shared" ca="1" si="774"/>
        <v>-0.49888497152395767</v>
      </c>
      <c r="CT298" s="52">
        <f t="shared" ca="1" si="775"/>
        <v>-0.43963625167135983</v>
      </c>
      <c r="CU298" s="52">
        <f t="shared" ca="1" si="776"/>
        <v>-0.3738534526689159</v>
      </c>
      <c r="CV298" s="52">
        <f t="shared" ca="1" si="777"/>
        <v>-0.31445381914325543</v>
      </c>
      <c r="CW298" s="52">
        <f t="shared" ca="1" si="778"/>
        <v>-0.27290525230308693</v>
      </c>
      <c r="CY298" s="51" t="str">
        <f t="shared" ca="1" si="779"/>
        <v>Slope</v>
      </c>
      <c r="CZ298" s="51" t="str">
        <f t="shared" ca="1" si="780"/>
        <v>Slope</v>
      </c>
      <c r="DA298" s="51" t="str">
        <f t="shared" ca="1" si="781"/>
        <v>Slope</v>
      </c>
      <c r="DB298" s="51" t="str">
        <f t="shared" ca="1" si="782"/>
        <v>Slope</v>
      </c>
      <c r="DC298" s="51" t="str">
        <f t="shared" ca="1" si="783"/>
        <v>Slope</v>
      </c>
      <c r="DD298" s="51" t="str">
        <f t="shared" ca="1" si="784"/>
        <v>Slope</v>
      </c>
      <c r="DE298" s="51" t="str">
        <f t="shared" ca="1" si="785"/>
        <v>Slope</v>
      </c>
      <c r="DF298" s="51" t="str">
        <f t="shared" ca="1" si="786"/>
        <v>Slope</v>
      </c>
      <c r="DG298" s="51" t="str">
        <f t="shared" ca="1" si="787"/>
        <v>Slope</v>
      </c>
      <c r="DH298" s="51" t="str">
        <f t="shared" ca="1" si="788"/>
        <v>Slope</v>
      </c>
      <c r="DI298" s="51" t="str">
        <f t="shared" ca="1" si="789"/>
        <v>Slope</v>
      </c>
      <c r="DJ298" s="51" t="str">
        <f t="shared" ca="1" si="790"/>
        <v>Slope</v>
      </c>
      <c r="DK298" s="51" t="str">
        <f t="shared" ca="1" si="791"/>
        <v>Slope</v>
      </c>
      <c r="DL298" s="51" t="str">
        <f t="shared" ca="1" si="792"/>
        <v>Slope</v>
      </c>
      <c r="DM298" s="51" t="str">
        <f t="shared" ca="1" si="793"/>
        <v>Slope</v>
      </c>
      <c r="DN298" s="51" t="str">
        <f t="shared" ca="1" si="794"/>
        <v>Slope</v>
      </c>
      <c r="DO298" s="51" t="str">
        <f t="shared" ca="1" si="795"/>
        <v>Slope</v>
      </c>
      <c r="DP298" s="51" t="str">
        <f t="shared" ca="1" si="796"/>
        <v>Slope</v>
      </c>
      <c r="DQ298" s="51" t="str">
        <f t="shared" ca="1" si="797"/>
        <v>Slope</v>
      </c>
      <c r="DR298" s="51" t="str">
        <f t="shared" ca="1" si="798"/>
        <v>Slope</v>
      </c>
      <c r="DS298" s="51" t="str">
        <f t="shared" ca="1" si="799"/>
        <v>Slope</v>
      </c>
      <c r="DT298" s="51" t="str">
        <f t="shared" ca="1" si="800"/>
        <v>Slope</v>
      </c>
      <c r="DU298" s="51" t="str">
        <f t="shared" ca="1" si="801"/>
        <v>Slope</v>
      </c>
      <c r="DV298" s="51" t="str">
        <f t="shared" ca="1" si="802"/>
        <v>Slope</v>
      </c>
      <c r="DW298" s="51" t="str">
        <f t="shared" ca="1" si="803"/>
        <v>Slope</v>
      </c>
      <c r="DX298" s="51" t="str">
        <f t="shared" ca="1" si="804"/>
        <v>Slope</v>
      </c>
      <c r="DY298" s="51" t="str">
        <f t="shared" ca="1" si="805"/>
        <v>Slope</v>
      </c>
      <c r="DZ298" s="51" t="str">
        <f t="shared" ca="1" si="806"/>
        <v>Slope</v>
      </c>
      <c r="EA298" s="51" t="str">
        <f t="shared" ca="1" si="807"/>
        <v>Slope</v>
      </c>
      <c r="EB298" s="51" t="str">
        <f t="shared" ca="1" si="808"/>
        <v>Slope</v>
      </c>
      <c r="EC298" s="51" t="str">
        <f t="shared" ca="1" si="809"/>
        <v>Slope</v>
      </c>
      <c r="EE298" s="52">
        <f t="shared" ca="1" si="810"/>
        <v>0.76710613172270747</v>
      </c>
      <c r="EF298" s="52">
        <f t="shared" ca="1" si="811"/>
        <v>0.75292645380241163</v>
      </c>
      <c r="EG298" s="52">
        <f t="shared" ca="1" si="812"/>
        <v>0.74302528885413233</v>
      </c>
      <c r="EH298" s="52">
        <f t="shared" ca="1" si="813"/>
        <v>0.73634856685164629</v>
      </c>
      <c r="EI298" s="52">
        <f t="shared" ca="1" si="814"/>
        <v>0.73224723308747486</v>
      </c>
      <c r="EJ298" s="52">
        <f t="shared" ca="1" si="815"/>
        <v>0.73451820632993359</v>
      </c>
      <c r="EK298" s="52">
        <f t="shared" ca="1" si="816"/>
        <v>0.74971083326034638</v>
      </c>
      <c r="EL298" s="52">
        <f t="shared" ca="1" si="817"/>
        <v>0.77813306746473376</v>
      </c>
      <c r="EM298" s="52">
        <f t="shared" ca="1" si="818"/>
        <v>0.8240583923601229</v>
      </c>
      <c r="EN298" s="52">
        <f t="shared" ca="1" si="819"/>
        <v>0.88865787691837017</v>
      </c>
      <c r="EO298" s="52">
        <f t="shared" ca="1" si="820"/>
        <v>0.97171573940704326</v>
      </c>
      <c r="EP298" s="52">
        <f t="shared" ca="1" si="821"/>
        <v>0.93329651066723229</v>
      </c>
      <c r="EQ298" s="52">
        <f t="shared" ca="1" si="822"/>
        <v>0.83193442131863593</v>
      </c>
      <c r="ER298" s="52">
        <f t="shared" ca="1" si="823"/>
        <v>0.73249191998404228</v>
      </c>
      <c r="ES298" s="52">
        <f t="shared" ca="1" si="824"/>
        <v>0.64133019845532424</v>
      </c>
      <c r="ET298" s="52">
        <f t="shared" ca="1" si="825"/>
        <v>0.56251601939710749</v>
      </c>
      <c r="EU298" s="52">
        <f t="shared" ca="1" si="826"/>
        <v>0.49796606125150089</v>
      </c>
      <c r="EV298" s="52">
        <f t="shared" ca="1" si="827"/>
        <v>0.446502814252553</v>
      </c>
      <c r="EW298" s="52">
        <f t="shared" ca="1" si="828"/>
        <v>0.40716186869849713</v>
      </c>
      <c r="EX298" s="52">
        <f t="shared" ca="1" si="829"/>
        <v>0.37868170664305512</v>
      </c>
      <c r="EY298" s="52">
        <f t="shared" ca="1" si="830"/>
        <v>0.3599982115904754</v>
      </c>
      <c r="EZ298" s="52">
        <f t="shared" ca="1" si="831"/>
        <v>0.34919801916496729</v>
      </c>
      <c r="FA298" s="52">
        <f t="shared" ca="1" si="832"/>
        <v>0.34336849035715467</v>
      </c>
      <c r="FB298" s="52">
        <f t="shared" ca="1" si="833"/>
        <v>0.34583243137636321</v>
      </c>
      <c r="FC298" s="52">
        <f t="shared" ca="1" si="834"/>
        <v>0.39377489505295893</v>
      </c>
      <c r="FD298" s="52">
        <f t="shared" ca="1" si="835"/>
        <v>0.44720521064825924</v>
      </c>
      <c r="FE298" s="52">
        <f t="shared" ca="1" si="836"/>
        <v>0.5009914299036573</v>
      </c>
      <c r="FF298" s="52">
        <f t="shared" ca="1" si="837"/>
        <v>0.56024014975625525</v>
      </c>
      <c r="FG298" s="52">
        <f t="shared" ca="1" si="838"/>
        <v>0.62602294875869913</v>
      </c>
      <c r="FH298" s="52">
        <f t="shared" ca="1" si="839"/>
        <v>0.68542258228435959</v>
      </c>
      <c r="FI298" s="52">
        <f t="shared" ca="1" si="840"/>
        <v>0.72697114912452809</v>
      </c>
      <c r="FK298" s="52">
        <f t="shared" ca="1" si="841"/>
        <v>0.97171573940704326</v>
      </c>
      <c r="FL298" s="59">
        <f t="shared" ca="1" si="842"/>
        <v>10</v>
      </c>
      <c r="FM298" s="59" t="str">
        <f t="shared" ca="1" si="843"/>
        <v>Slope</v>
      </c>
      <c r="FN298" s="52">
        <f t="shared" ca="1" si="844"/>
        <v>0.7</v>
      </c>
      <c r="FP298" s="52">
        <f t="shared" ca="1" si="845"/>
        <v>0.58903537724090249</v>
      </c>
      <c r="FQ298" s="52">
        <f t="shared" ca="1" si="846"/>
        <v>0.58430881793413714</v>
      </c>
      <c r="FR298" s="52">
        <f t="shared" ca="1" si="847"/>
        <v>0.56989731850693293</v>
      </c>
      <c r="FS298" s="52">
        <f t="shared" ca="1" si="848"/>
        <v>0.55656063339499318</v>
      </c>
      <c r="FT298" s="52">
        <f t="shared" ca="1" si="849"/>
        <v>0.54408241102915822</v>
      </c>
      <c r="FU298" s="52">
        <f t="shared" ca="1" si="850"/>
        <v>0.53372829099886676</v>
      </c>
      <c r="FV298" s="52">
        <f t="shared" ca="1" si="851"/>
        <v>0.52768138886455995</v>
      </c>
      <c r="FW298" s="52">
        <f t="shared" ca="1" si="852"/>
        <v>0.52604435582157794</v>
      </c>
      <c r="FX298" s="52">
        <f t="shared" ca="1" si="853"/>
        <v>0.53024168634226321</v>
      </c>
      <c r="FY298" s="52">
        <f t="shared" ca="1" si="854"/>
        <v>0.54066373675056778</v>
      </c>
      <c r="FZ298" s="52">
        <f t="shared" ca="1" si="855"/>
        <v>0.5572385798023477</v>
      </c>
      <c r="GA298" s="52">
        <f t="shared" ca="1" si="856"/>
        <v>0.53332105911129968</v>
      </c>
      <c r="GB298" s="52">
        <f t="shared" ca="1" si="857"/>
        <v>0.48842258488398971</v>
      </c>
      <c r="GC298" s="52">
        <f t="shared" ca="1" si="858"/>
        <v>0.44416397332801405</v>
      </c>
      <c r="GD298" s="52">
        <f t="shared" ca="1" si="859"/>
        <v>0.40266562170733028</v>
      </c>
      <c r="GE298" s="52">
        <f t="shared" ca="1" si="860"/>
        <v>0.36528311757681359</v>
      </c>
      <c r="GF298" s="52">
        <f t="shared" ca="1" si="861"/>
        <v>0.33265535375050026</v>
      </c>
      <c r="GG298" s="52">
        <f t="shared" ca="1" si="862"/>
        <v>0.30438982697307321</v>
      </c>
      <c r="GH298" s="52">
        <f t="shared" ca="1" si="863"/>
        <v>0.28016506734394347</v>
      </c>
      <c r="GI298" s="52">
        <f t="shared" ca="1" si="864"/>
        <v>0.25956056888101836</v>
      </c>
      <c r="GJ298" s="52">
        <f t="shared" ca="1" si="865"/>
        <v>0.24222162608571401</v>
      </c>
      <c r="GK298" s="52">
        <f t="shared" ca="1" si="866"/>
        <v>0.22751045083276689</v>
      </c>
      <c r="GL298" s="52">
        <f t="shared" ca="1" si="867"/>
        <v>0.21445616345238488</v>
      </c>
      <c r="GM298" s="52">
        <f t="shared" ca="1" si="868"/>
        <v>0.20416636601434329</v>
      </c>
      <c r="GN298" s="52">
        <f t="shared" ca="1" si="869"/>
        <v>0.20903607612876404</v>
      </c>
      <c r="GO298" s="52">
        <f t="shared" ca="1" si="870"/>
        <v>0.2157350702160864</v>
      </c>
      <c r="GP298" s="52">
        <f t="shared" ca="1" si="871"/>
        <v>0.22255269885677464</v>
      </c>
      <c r="GQ298" s="52">
        <f t="shared" ca="1" si="872"/>
        <v>0.23119116102986284</v>
      </c>
      <c r="GR298" s="52">
        <f t="shared" ca="1" si="873"/>
        <v>0.24200764958623303</v>
      </c>
      <c r="GS298" s="52">
        <f t="shared" ca="1" si="874"/>
        <v>0.25069641631700873</v>
      </c>
      <c r="GT298" s="52">
        <f t="shared" ca="1" si="875"/>
        <v>0.25343482748595381</v>
      </c>
      <c r="GV298" s="52">
        <f t="shared" ca="1" si="876"/>
        <v>0.58903537724090249</v>
      </c>
      <c r="GW298" s="59">
        <f t="shared" ca="1" si="877"/>
        <v>0</v>
      </c>
      <c r="GX298" s="52">
        <f t="shared" ca="1" si="878"/>
        <v>0.76710613172270747</v>
      </c>
      <c r="GY298" s="52" t="str">
        <f t="shared" ca="1" si="879"/>
        <v>Slope</v>
      </c>
      <c r="GZ298" s="52">
        <f t="shared" ca="1" si="880"/>
        <v>1</v>
      </c>
      <c r="HB298" s="58">
        <f t="shared" si="881"/>
        <v>2.6445195078849799E-2</v>
      </c>
      <c r="HC298" s="58"/>
      <c r="HE298" s="52">
        <f t="shared" si="882"/>
        <v>0.86909628435969344</v>
      </c>
      <c r="HF298" s="52">
        <f t="shared" si="883"/>
        <v>0</v>
      </c>
      <c r="HH298" s="52">
        <f t="shared" ca="1" si="884"/>
        <v>0.76710613172270747</v>
      </c>
      <c r="HI298" s="52" t="str">
        <f t="shared" ca="1" si="885"/>
        <v>Slope</v>
      </c>
      <c r="HJ298" s="59">
        <f t="shared" ca="1" si="886"/>
        <v>2</v>
      </c>
      <c r="HK298" s="52">
        <f t="shared" ca="1" si="887"/>
        <v>1</v>
      </c>
      <c r="HL298" s="52">
        <f t="shared" si="888"/>
        <v>0</v>
      </c>
      <c r="HM298" s="52">
        <f t="shared" si="889"/>
        <v>20</v>
      </c>
      <c r="HN298" s="52">
        <f t="shared" si="890"/>
        <v>-20</v>
      </c>
      <c r="HP298" s="52">
        <f t="shared" si="893"/>
        <v>2.8283521533012499E-4</v>
      </c>
      <c r="HR298" s="52">
        <f t="shared" si="891"/>
        <v>1.7408381527797491E-4</v>
      </c>
      <c r="HS298">
        <f t="shared" si="892"/>
        <v>2.2106598935224902E-3</v>
      </c>
    </row>
    <row r="299" spans="1:227" x14ac:dyDescent="0.2">
      <c r="A299" s="45">
        <v>261</v>
      </c>
      <c r="B299" s="35">
        <f t="shared" si="733"/>
        <v>3.0092592592592414E-2</v>
      </c>
      <c r="C299" s="28">
        <v>2.6445195078849801</v>
      </c>
      <c r="D299" s="95">
        <v>0</v>
      </c>
      <c r="E299" s="95">
        <v>999999</v>
      </c>
      <c r="F299" s="37">
        <f t="shared" si="721"/>
        <v>166666.5</v>
      </c>
      <c r="G299" s="38">
        <f t="shared" si="724"/>
        <v>0</v>
      </c>
      <c r="H299" s="102">
        <v>20</v>
      </c>
      <c r="I299" s="102">
        <v>2000</v>
      </c>
      <c r="J299" s="28">
        <v>2.6115483045577998</v>
      </c>
      <c r="K299" s="126">
        <f t="shared" si="725"/>
        <v>2.6115483045577998E-2</v>
      </c>
      <c r="L299" s="30">
        <f t="shared" si="722"/>
        <v>2.6115483045577998E-2</v>
      </c>
      <c r="M299" s="101">
        <f t="shared" si="723"/>
        <v>2.6445195078849801</v>
      </c>
      <c r="N299" s="103">
        <f t="shared" si="734"/>
        <v>1.6485601663590154E-5</v>
      </c>
      <c r="AD299" s="52">
        <f t="shared" ca="1" si="735"/>
        <v>0.95927138040986648</v>
      </c>
      <c r="AE299" s="52">
        <f t="shared" ca="1" si="735"/>
        <v>0.99999999999999989</v>
      </c>
      <c r="AF299" s="52">
        <f t="shared" ca="1" si="735"/>
        <v>0.958807670497277</v>
      </c>
      <c r="AG299" s="52">
        <f t="shared" ca="1" si="735"/>
        <v>0.84532302174332319</v>
      </c>
      <c r="AH299" s="52">
        <f t="shared" ca="1" si="736"/>
        <v>0.68167887414746997</v>
      </c>
      <c r="AI299" s="52">
        <f t="shared" ca="1" si="736"/>
        <v>0.49068966898170302</v>
      </c>
      <c r="AJ299" s="52">
        <f t="shared" ca="1" si="736"/>
        <v>0.29415479719344906</v>
      </c>
      <c r="AK299" s="52">
        <f t="shared" ca="1" si="736"/>
        <v>0.10856721183195148</v>
      </c>
      <c r="AL299" s="52">
        <f t="shared" ca="1" si="737"/>
        <v>-5.7964614212998346E-2</v>
      </c>
      <c r="AM299" s="52">
        <f t="shared" ca="1" si="737"/>
        <v>-0.20573742548374085</v>
      </c>
      <c r="AN299" s="52">
        <f t="shared" ca="1" si="737"/>
        <v>-0.34373562321716067</v>
      </c>
      <c r="AO299" s="52">
        <f t="shared" ca="1" si="737"/>
        <v>-0.47941028046937145</v>
      </c>
      <c r="AP299" s="52">
        <f t="shared" ca="1" si="738"/>
        <v>-0.60772606358402048</v>
      </c>
      <c r="AQ299" s="52">
        <f t="shared" ca="1" si="738"/>
        <v>-0.71647669583300833</v>
      </c>
      <c r="AR299" s="52">
        <f t="shared" ca="1" si="738"/>
        <v>-0.79486681654384017</v>
      </c>
      <c r="AS299" s="52">
        <f t="shared" ca="1" si="738"/>
        <v>-0.8379757449148042</v>
      </c>
      <c r="AT299" s="52">
        <f t="shared" ca="1" si="739"/>
        <v>-0.8472109754299203</v>
      </c>
      <c r="AU299" s="52">
        <f t="shared" ca="1" si="739"/>
        <v>-0.82738643361299502</v>
      </c>
      <c r="AV299" s="52">
        <f t="shared" ca="1" si="728"/>
        <v>-0.78506072129519211</v>
      </c>
      <c r="AW299" s="52">
        <f t="shared" ca="1" si="728"/>
        <v>-0.72880877976743264</v>
      </c>
      <c r="AX299" s="52">
        <f t="shared" ca="1" si="728"/>
        <v>-0.66621378443174895</v>
      </c>
      <c r="AY299" s="52">
        <f t="shared" ca="1" si="728"/>
        <v>-0.60120553680760647</v>
      </c>
      <c r="AZ299" s="52">
        <f t="shared" ca="1" si="729"/>
        <v>-0.538877416607214</v>
      </c>
      <c r="BA299" s="52">
        <f t="shared" ca="1" si="729"/>
        <v>-0.4896257420400808</v>
      </c>
      <c r="BB299" s="52">
        <f t="shared" ca="1" si="729"/>
        <v>-0.43827091980848892</v>
      </c>
      <c r="BC299" s="52">
        <f t="shared" ca="1" si="729"/>
        <v>-0.37759034275354553</v>
      </c>
      <c r="BD299" s="52">
        <f t="shared" ca="1" si="730"/>
        <v>-0.3018586120638872</v>
      </c>
      <c r="BE299" s="52">
        <f t="shared" ca="1" si="730"/>
        <v>-0.20411206203665455</v>
      </c>
      <c r="BF299" s="52">
        <f t="shared" ca="1" si="730"/>
        <v>-8.4692571506380793E-2</v>
      </c>
      <c r="BG299" s="52">
        <f t="shared" ca="1" si="730"/>
        <v>4.3038255921532965E-2</v>
      </c>
      <c r="BH299" s="52">
        <f t="shared" ca="1" si="731"/>
        <v>0.150620919963598</v>
      </c>
      <c r="BJ299" s="52">
        <f t="shared" si="740"/>
        <v>1.3057741522789E-3</v>
      </c>
      <c r="BK299" s="52">
        <f t="shared" si="741"/>
        <v>2.5709830971825266E-3</v>
      </c>
      <c r="BL299" s="52">
        <f t="shared" si="742"/>
        <v>1.2854915485912633E-4</v>
      </c>
      <c r="BM299" s="52">
        <f t="shared" si="743"/>
        <v>1.2854915485912633E-4</v>
      </c>
      <c r="BN299" s="52">
        <f t="shared" si="744"/>
        <v>0</v>
      </c>
      <c r="BO299" s="52">
        <f t="shared" si="745"/>
        <v>0</v>
      </c>
      <c r="BP299" s="52">
        <f t="shared" si="746"/>
        <v>2.2049225744223142E-3</v>
      </c>
      <c r="BQ299" s="52">
        <f t="shared" si="747"/>
        <v>0.05</v>
      </c>
      <c r="BS299" s="52">
        <f t="shared" ca="1" si="748"/>
        <v>0.24719714476997329</v>
      </c>
      <c r="BT299" s="52">
        <f t="shared" ca="1" si="749"/>
        <v>0.25709830971825265</v>
      </c>
      <c r="BU299" s="52">
        <f t="shared" ca="1" si="750"/>
        <v>0.26377503172073868</v>
      </c>
      <c r="BV299" s="52">
        <f t="shared" ca="1" si="751"/>
        <v>0.26787636548491012</v>
      </c>
      <c r="BW299" s="52">
        <f t="shared" ca="1" si="752"/>
        <v>0.26560539224245133</v>
      </c>
      <c r="BX299" s="52">
        <f t="shared" ca="1" si="753"/>
        <v>0.25041276531203865</v>
      </c>
      <c r="BY299" s="52">
        <f t="shared" ca="1" si="754"/>
        <v>0.22199053110765118</v>
      </c>
      <c r="BZ299" s="52">
        <f t="shared" ca="1" si="755"/>
        <v>0.17606520621226207</v>
      </c>
      <c r="CA299" s="52">
        <f t="shared" ca="1" si="756"/>
        <v>0.11146572165401482</v>
      </c>
      <c r="CB299" s="52">
        <f t="shared" ca="1" si="757"/>
        <v>2.8407859165341685E-2</v>
      </c>
      <c r="CC299" s="52">
        <f t="shared" ca="1" si="758"/>
        <v>-6.6579890760382718E-2</v>
      </c>
      <c r="CD299" s="52">
        <f t="shared" ca="1" si="759"/>
        <v>-0.16794198010897912</v>
      </c>
      <c r="CE299" s="52">
        <f t="shared" ca="1" si="760"/>
        <v>-0.26738448144357274</v>
      </c>
      <c r="CF299" s="52">
        <f t="shared" ca="1" si="761"/>
        <v>-0.35854620297229078</v>
      </c>
      <c r="CG299" s="52">
        <f t="shared" ca="1" si="762"/>
        <v>-0.43736038203050753</v>
      </c>
      <c r="CH299" s="52">
        <f t="shared" ca="1" si="763"/>
        <v>-0.50191034017611413</v>
      </c>
      <c r="CI299" s="52">
        <f t="shared" ca="1" si="764"/>
        <v>-0.55337358717506202</v>
      </c>
      <c r="CJ299" s="52">
        <f t="shared" ca="1" si="765"/>
        <v>-0.59271453272911789</v>
      </c>
      <c r="CK299" s="52">
        <f t="shared" ca="1" si="766"/>
        <v>-0.62119469478455991</v>
      </c>
      <c r="CL299" s="52">
        <f t="shared" ca="1" si="767"/>
        <v>-0.63987818983713962</v>
      </c>
      <c r="CM299" s="52">
        <f t="shared" ca="1" si="768"/>
        <v>-0.65067838226264774</v>
      </c>
      <c r="CN299" s="52">
        <f t="shared" ca="1" si="769"/>
        <v>-0.65650791107046036</v>
      </c>
      <c r="CO299" s="52">
        <f t="shared" ca="1" si="770"/>
        <v>-0.65404397005125181</v>
      </c>
      <c r="CP299" s="52">
        <f t="shared" ca="1" si="771"/>
        <v>-0.6061015063746561</v>
      </c>
      <c r="CQ299" s="52">
        <f t="shared" ca="1" si="772"/>
        <v>-0.55267119077935578</v>
      </c>
      <c r="CR299" s="52">
        <f t="shared" ca="1" si="773"/>
        <v>-0.49888497152395767</v>
      </c>
      <c r="CS299" s="52">
        <f t="shared" ca="1" si="774"/>
        <v>-0.43963625167135983</v>
      </c>
      <c r="CT299" s="52">
        <f t="shared" ca="1" si="775"/>
        <v>-0.3738534526689159</v>
      </c>
      <c r="CU299" s="52">
        <f t="shared" ca="1" si="776"/>
        <v>-0.31445381914325543</v>
      </c>
      <c r="CV299" s="52">
        <f t="shared" ca="1" si="777"/>
        <v>-0.27290525230308693</v>
      </c>
      <c r="CW299" s="52">
        <f t="shared" ca="1" si="778"/>
        <v>-0.24697450778987845</v>
      </c>
      <c r="CY299" s="51" t="str">
        <f t="shared" ca="1" si="779"/>
        <v>Slope</v>
      </c>
      <c r="CZ299" s="51" t="str">
        <f t="shared" ca="1" si="780"/>
        <v>Slope</v>
      </c>
      <c r="DA299" s="51" t="str">
        <f t="shared" ca="1" si="781"/>
        <v>Slope</v>
      </c>
      <c r="DB299" s="51" t="str">
        <f t="shared" ca="1" si="782"/>
        <v>Slope</v>
      </c>
      <c r="DC299" s="51" t="str">
        <f t="shared" ca="1" si="783"/>
        <v>Slope</v>
      </c>
      <c r="DD299" s="51" t="str">
        <f t="shared" ca="1" si="784"/>
        <v>Slope</v>
      </c>
      <c r="DE299" s="51" t="str">
        <f t="shared" ca="1" si="785"/>
        <v>Slope</v>
      </c>
      <c r="DF299" s="51" t="str">
        <f t="shared" ca="1" si="786"/>
        <v>Slope</v>
      </c>
      <c r="DG299" s="51" t="str">
        <f t="shared" ca="1" si="787"/>
        <v>Slope</v>
      </c>
      <c r="DH299" s="51" t="str">
        <f t="shared" ca="1" si="788"/>
        <v>Slope</v>
      </c>
      <c r="DI299" s="51" t="str">
        <f t="shared" ca="1" si="789"/>
        <v>Slope</v>
      </c>
      <c r="DJ299" s="51" t="str">
        <f t="shared" ca="1" si="790"/>
        <v>Slope</v>
      </c>
      <c r="DK299" s="51" t="str">
        <f t="shared" ca="1" si="791"/>
        <v>Slope</v>
      </c>
      <c r="DL299" s="51" t="str">
        <f t="shared" ca="1" si="792"/>
        <v>Slope</v>
      </c>
      <c r="DM299" s="51" t="str">
        <f t="shared" ca="1" si="793"/>
        <v>Slope</v>
      </c>
      <c r="DN299" s="51" t="str">
        <f t="shared" ca="1" si="794"/>
        <v>Slope</v>
      </c>
      <c r="DO299" s="51" t="str">
        <f t="shared" ca="1" si="795"/>
        <v>Slope</v>
      </c>
      <c r="DP299" s="51" t="str">
        <f t="shared" ca="1" si="796"/>
        <v>Slope</v>
      </c>
      <c r="DQ299" s="51" t="str">
        <f t="shared" ca="1" si="797"/>
        <v>Slope</v>
      </c>
      <c r="DR299" s="51" t="str">
        <f t="shared" ca="1" si="798"/>
        <v>Slope</v>
      </c>
      <c r="DS299" s="51" t="str">
        <f t="shared" ca="1" si="799"/>
        <v>Slope</v>
      </c>
      <c r="DT299" s="51" t="str">
        <f t="shared" ca="1" si="800"/>
        <v>Slope</v>
      </c>
      <c r="DU299" s="51" t="str">
        <f t="shared" ca="1" si="801"/>
        <v>Slope</v>
      </c>
      <c r="DV299" s="51" t="str">
        <f t="shared" ca="1" si="802"/>
        <v>Slope</v>
      </c>
      <c r="DW299" s="51" t="str">
        <f t="shared" ca="1" si="803"/>
        <v>Slope</v>
      </c>
      <c r="DX299" s="51" t="str">
        <f t="shared" ca="1" si="804"/>
        <v>Slope</v>
      </c>
      <c r="DY299" s="51" t="str">
        <f t="shared" ca="1" si="805"/>
        <v>Slope</v>
      </c>
      <c r="DZ299" s="51" t="str">
        <f t="shared" ca="1" si="806"/>
        <v>Slope</v>
      </c>
      <c r="EA299" s="51" t="str">
        <f t="shared" ca="1" si="807"/>
        <v>Slope</v>
      </c>
      <c r="EB299" s="51" t="str">
        <f t="shared" ca="1" si="808"/>
        <v>Slope</v>
      </c>
      <c r="EC299" s="51" t="str">
        <f t="shared" ca="1" si="809"/>
        <v>Slope</v>
      </c>
      <c r="EE299" s="52">
        <f t="shared" ca="1" si="810"/>
        <v>0.75293140438488582</v>
      </c>
      <c r="EF299" s="52">
        <f t="shared" ca="1" si="811"/>
        <v>0.7430302394366064</v>
      </c>
      <c r="EG299" s="52">
        <f t="shared" ca="1" si="812"/>
        <v>0.73635351743412047</v>
      </c>
      <c r="EH299" s="52">
        <f t="shared" ca="1" si="813"/>
        <v>0.73225218366994893</v>
      </c>
      <c r="EI299" s="52">
        <f t="shared" ca="1" si="814"/>
        <v>0.73452315691240777</v>
      </c>
      <c r="EJ299" s="52">
        <f t="shared" ca="1" si="815"/>
        <v>0.74971578384282045</v>
      </c>
      <c r="EK299" s="52">
        <f t="shared" ca="1" si="816"/>
        <v>0.77813801804720795</v>
      </c>
      <c r="EL299" s="52">
        <f t="shared" ca="1" si="817"/>
        <v>0.82406334294259709</v>
      </c>
      <c r="EM299" s="52">
        <f t="shared" ca="1" si="818"/>
        <v>0.88866282750084435</v>
      </c>
      <c r="EN299" s="52">
        <f t="shared" ca="1" si="819"/>
        <v>0.97172068998951744</v>
      </c>
      <c r="EO299" s="52">
        <f t="shared" ca="1" si="820"/>
        <v>0.93329156008475811</v>
      </c>
      <c r="EP299" s="52">
        <f t="shared" ca="1" si="821"/>
        <v>0.83192947073616175</v>
      </c>
      <c r="EQ299" s="52">
        <f t="shared" ca="1" si="822"/>
        <v>0.7324869694015681</v>
      </c>
      <c r="ER299" s="52">
        <f t="shared" ca="1" si="823"/>
        <v>0.64132524787285017</v>
      </c>
      <c r="ES299" s="52">
        <f t="shared" ca="1" si="824"/>
        <v>0.56251106881463331</v>
      </c>
      <c r="ET299" s="52">
        <f t="shared" ca="1" si="825"/>
        <v>0.49796111066902671</v>
      </c>
      <c r="EU299" s="52">
        <f t="shared" ca="1" si="826"/>
        <v>0.44649786367007882</v>
      </c>
      <c r="EV299" s="52">
        <f t="shared" ca="1" si="827"/>
        <v>0.40715691811602295</v>
      </c>
      <c r="EW299" s="52">
        <f t="shared" ca="1" si="828"/>
        <v>0.37867675606058093</v>
      </c>
      <c r="EX299" s="52">
        <f t="shared" ca="1" si="829"/>
        <v>0.35999326100800122</v>
      </c>
      <c r="EY299" s="52">
        <f t="shared" ca="1" si="830"/>
        <v>0.3491930685824931</v>
      </c>
      <c r="EZ299" s="52">
        <f t="shared" ca="1" si="831"/>
        <v>0.34336353977468048</v>
      </c>
      <c r="FA299" s="52">
        <f t="shared" ca="1" si="832"/>
        <v>0.34582748079388903</v>
      </c>
      <c r="FB299" s="52">
        <f t="shared" ca="1" si="833"/>
        <v>0.39376994447048475</v>
      </c>
      <c r="FC299" s="52">
        <f t="shared" ca="1" si="834"/>
        <v>0.44720026006578506</v>
      </c>
      <c r="FD299" s="52">
        <f t="shared" ca="1" si="835"/>
        <v>0.50098647932118323</v>
      </c>
      <c r="FE299" s="52">
        <f t="shared" ca="1" si="836"/>
        <v>0.56023519917378106</v>
      </c>
      <c r="FF299" s="52">
        <f t="shared" ca="1" si="837"/>
        <v>0.62601799817622505</v>
      </c>
      <c r="FG299" s="52">
        <f t="shared" ca="1" si="838"/>
        <v>0.68541763170188541</v>
      </c>
      <c r="FH299" s="52">
        <f t="shared" ca="1" si="839"/>
        <v>0.72696619854205391</v>
      </c>
      <c r="FI299" s="52">
        <f t="shared" ca="1" si="840"/>
        <v>0.75289694305526245</v>
      </c>
      <c r="FK299" s="52">
        <f t="shared" ca="1" si="841"/>
        <v>0.97172068998951744</v>
      </c>
      <c r="FL299" s="59">
        <f t="shared" ca="1" si="842"/>
        <v>9</v>
      </c>
      <c r="FM299" s="59" t="str">
        <f t="shared" ca="1" si="843"/>
        <v>Slope</v>
      </c>
      <c r="FN299" s="52">
        <f t="shared" ca="1" si="844"/>
        <v>0.73333333333333339</v>
      </c>
      <c r="FP299" s="52">
        <f t="shared" ca="1" si="845"/>
        <v>0.58431046812829524</v>
      </c>
      <c r="FQ299" s="52">
        <f t="shared" ca="1" si="846"/>
        <v>0.5810100798122021</v>
      </c>
      <c r="FR299" s="52">
        <f t="shared" ca="1" si="847"/>
        <v>0.56767339470026235</v>
      </c>
      <c r="FS299" s="52">
        <f t="shared" ca="1" si="848"/>
        <v>0.55519517233442739</v>
      </c>
      <c r="FT299" s="52">
        <f t="shared" ca="1" si="849"/>
        <v>0.54484105230413593</v>
      </c>
      <c r="FU299" s="52">
        <f t="shared" ca="1" si="850"/>
        <v>0.53879415016982901</v>
      </c>
      <c r="FV299" s="52">
        <f t="shared" ca="1" si="851"/>
        <v>0.53715711712684711</v>
      </c>
      <c r="FW299" s="52">
        <f t="shared" ca="1" si="852"/>
        <v>0.54135444764753227</v>
      </c>
      <c r="FX299" s="52">
        <f t="shared" ca="1" si="853"/>
        <v>0.55177649805583695</v>
      </c>
      <c r="FY299" s="52">
        <f t="shared" ca="1" si="854"/>
        <v>0.56835134110761687</v>
      </c>
      <c r="FZ299" s="52">
        <f t="shared" ca="1" si="855"/>
        <v>0.54443052002825265</v>
      </c>
      <c r="GA299" s="52">
        <f t="shared" ca="1" si="856"/>
        <v>0.49953204580094279</v>
      </c>
      <c r="GB299" s="52">
        <f t="shared" ca="1" si="857"/>
        <v>0.45527343424496713</v>
      </c>
      <c r="GC299" s="52">
        <f t="shared" ca="1" si="858"/>
        <v>0.41377508262428336</v>
      </c>
      <c r="GD299" s="52">
        <f t="shared" ca="1" si="859"/>
        <v>0.37639257849376662</v>
      </c>
      <c r="GE299" s="52">
        <f t="shared" ca="1" si="860"/>
        <v>0.34376481466745334</v>
      </c>
      <c r="GF299" s="52">
        <f t="shared" ca="1" si="861"/>
        <v>0.31549928789002624</v>
      </c>
      <c r="GG299" s="52">
        <f t="shared" ca="1" si="862"/>
        <v>0.2912745282608965</v>
      </c>
      <c r="GH299" s="52">
        <f t="shared" ca="1" si="863"/>
        <v>0.27067002979797139</v>
      </c>
      <c r="GI299" s="52">
        <f t="shared" ca="1" si="864"/>
        <v>0.25333108700266704</v>
      </c>
      <c r="GJ299" s="52">
        <f t="shared" ca="1" si="865"/>
        <v>0.23861991174971992</v>
      </c>
      <c r="GK299" s="52">
        <f t="shared" ca="1" si="866"/>
        <v>0.22556562436933794</v>
      </c>
      <c r="GL299" s="52">
        <f t="shared" ca="1" si="867"/>
        <v>0.21527582693129635</v>
      </c>
      <c r="GM299" s="52">
        <f t="shared" ca="1" si="868"/>
        <v>0.22014553704571715</v>
      </c>
      <c r="GN299" s="52">
        <f t="shared" ca="1" si="869"/>
        <v>0.22684453113303943</v>
      </c>
      <c r="GO299" s="52">
        <f t="shared" ca="1" si="870"/>
        <v>0.23366215977372773</v>
      </c>
      <c r="GP299" s="52">
        <f t="shared" ca="1" si="871"/>
        <v>0.2423006219468159</v>
      </c>
      <c r="GQ299" s="52">
        <f t="shared" ca="1" si="872"/>
        <v>0.25311711050318614</v>
      </c>
      <c r="GR299" s="52">
        <f t="shared" ca="1" si="873"/>
        <v>0.26180587723396176</v>
      </c>
      <c r="GS299" s="52">
        <f t="shared" ca="1" si="874"/>
        <v>0.26454428840290684</v>
      </c>
      <c r="GT299" s="52">
        <f t="shared" ca="1" si="875"/>
        <v>0.26207675879619857</v>
      </c>
      <c r="GV299" s="52">
        <f t="shared" ca="1" si="876"/>
        <v>0.58431046812829524</v>
      </c>
      <c r="GW299" s="59">
        <f t="shared" ca="1" si="877"/>
        <v>0</v>
      </c>
      <c r="GX299" s="52">
        <f t="shared" ca="1" si="878"/>
        <v>0.75293140438488582</v>
      </c>
      <c r="GY299" s="52" t="str">
        <f t="shared" ca="1" si="879"/>
        <v>Slope</v>
      </c>
      <c r="GZ299" s="52">
        <f t="shared" ca="1" si="880"/>
        <v>1</v>
      </c>
      <c r="HB299" s="58">
        <f t="shared" si="881"/>
        <v>2.6115483045577998E-2</v>
      </c>
      <c r="HC299" s="58"/>
      <c r="HE299" s="52">
        <f t="shared" si="882"/>
        <v>0.87072835892438893</v>
      </c>
      <c r="HF299" s="52">
        <f t="shared" si="883"/>
        <v>0</v>
      </c>
      <c r="HH299" s="52">
        <f t="shared" ca="1" si="884"/>
        <v>0.75293140438488582</v>
      </c>
      <c r="HI299" s="52" t="str">
        <f t="shared" ca="1" si="885"/>
        <v>Slope</v>
      </c>
      <c r="HJ299" s="59">
        <f t="shared" ca="1" si="886"/>
        <v>2</v>
      </c>
      <c r="HK299" s="52">
        <f t="shared" ca="1" si="887"/>
        <v>1</v>
      </c>
      <c r="HL299" s="52">
        <f t="shared" si="888"/>
        <v>0</v>
      </c>
      <c r="HM299" s="52">
        <f t="shared" si="889"/>
        <v>20</v>
      </c>
      <c r="HN299" s="52">
        <f t="shared" si="890"/>
        <v>-20</v>
      </c>
      <c r="HP299" s="52">
        <f t="shared" si="893"/>
        <v>1.6485601663590154E-5</v>
      </c>
      <c r="HR299" s="52">
        <f t="shared" si="891"/>
        <v>1.6817611375279407E-4</v>
      </c>
      <c r="HS299">
        <f t="shared" si="892"/>
        <v>2.2049225744223142E-3</v>
      </c>
    </row>
    <row r="300" spans="1:227" x14ac:dyDescent="0.2">
      <c r="A300" s="45">
        <v>262</v>
      </c>
      <c r="B300" s="35">
        <f t="shared" si="733"/>
        <v>3.0208333333333153E-2</v>
      </c>
      <c r="C300" s="28">
        <v>2.6115483045577998</v>
      </c>
      <c r="D300" s="95">
        <v>0</v>
      </c>
      <c r="E300" s="95">
        <v>999999</v>
      </c>
      <c r="F300" s="37">
        <f t="shared" si="721"/>
        <v>166666.5</v>
      </c>
      <c r="G300" s="38">
        <f t="shared" si="724"/>
        <v>0</v>
      </c>
      <c r="H300" s="102">
        <v>20</v>
      </c>
      <c r="I300" s="102">
        <v>2000</v>
      </c>
      <c r="J300" s="28">
        <v>2.4772557616233799</v>
      </c>
      <c r="K300" s="126">
        <f t="shared" si="725"/>
        <v>2.4772557616233797E-2</v>
      </c>
      <c r="L300" s="30">
        <f t="shared" si="722"/>
        <v>2.4772557616233797E-2</v>
      </c>
      <c r="M300" s="101">
        <f t="shared" si="723"/>
        <v>2.6115483045577998</v>
      </c>
      <c r="N300" s="103">
        <f t="shared" si="734"/>
        <v>6.7146271467209955E-5</v>
      </c>
      <c r="AD300" s="52">
        <f t="shared" ca="1" si="735"/>
        <v>0.95880767049727722</v>
      </c>
      <c r="AE300" s="52">
        <f t="shared" ca="1" si="735"/>
        <v>0.99999999999999989</v>
      </c>
      <c r="AF300" s="52">
        <f t="shared" ca="1" si="735"/>
        <v>0.9585329111934191</v>
      </c>
      <c r="AG300" s="52">
        <f t="shared" ca="1" si="735"/>
        <v>0.844926317211393</v>
      </c>
      <c r="AH300" s="52">
        <f t="shared" ca="1" si="736"/>
        <v>0.68065903597276534</v>
      </c>
      <c r="AI300" s="52">
        <f t="shared" ca="1" si="736"/>
        <v>0.49057761981821441</v>
      </c>
      <c r="AJ300" s="52">
        <f t="shared" ca="1" si="736"/>
        <v>0.29904020036226836</v>
      </c>
      <c r="AK300" s="52">
        <f t="shared" ca="1" si="736"/>
        <v>0.12212198661132527</v>
      </c>
      <c r="AL300" s="52">
        <f t="shared" ca="1" si="737"/>
        <v>-3.3603710838334008E-2</v>
      </c>
      <c r="AM300" s="52">
        <f t="shared" ca="1" si="737"/>
        <v>-0.17458505724469781</v>
      </c>
      <c r="AN300" s="52">
        <f t="shared" ca="1" si="737"/>
        <v>-0.31082009030606761</v>
      </c>
      <c r="AO300" s="52">
        <f t="shared" ca="1" si="737"/>
        <v>-0.44533838756333749</v>
      </c>
      <c r="AP300" s="52">
        <f t="shared" ca="1" si="738"/>
        <v>-0.5707267132205246</v>
      </c>
      <c r="AQ300" s="52">
        <f t="shared" ca="1" si="738"/>
        <v>-0.67690430233049048</v>
      </c>
      <c r="AR300" s="52">
        <f t="shared" ca="1" si="738"/>
        <v>-0.75644215167154638</v>
      </c>
      <c r="AS300" s="52">
        <f t="shared" ca="1" si="738"/>
        <v>-0.80496054365352809</v>
      </c>
      <c r="AT300" s="52">
        <f t="shared" ca="1" si="739"/>
        <v>-0.822366838835487</v>
      </c>
      <c r="AU300" s="52">
        <f t="shared" ca="1" si="739"/>
        <v>-0.81168545410557069</v>
      </c>
      <c r="AV300" s="52">
        <f t="shared" ca="1" si="728"/>
        <v>-0.77829969441188351</v>
      </c>
      <c r="AW300" s="52">
        <f t="shared" ca="1" si="728"/>
        <v>-0.72926870698992519</v>
      </c>
      <c r="AX300" s="52">
        <f t="shared" ca="1" si="728"/>
        <v>-0.67092954592043885</v>
      </c>
      <c r="AY300" s="52">
        <f t="shared" ca="1" si="728"/>
        <v>-0.61242752488213736</v>
      </c>
      <c r="AZ300" s="52">
        <f t="shared" ca="1" si="729"/>
        <v>-0.57272255164756092</v>
      </c>
      <c r="BA300" s="52">
        <f t="shared" ca="1" si="729"/>
        <v>-0.53022407294603435</v>
      </c>
      <c r="BB300" s="52">
        <f t="shared" ca="1" si="729"/>
        <v>-0.48716063018775863</v>
      </c>
      <c r="BC300" s="52">
        <f t="shared" ca="1" si="729"/>
        <v>-0.4387090100180131</v>
      </c>
      <c r="BD300" s="52">
        <f t="shared" ca="1" si="730"/>
        <v>-0.37204090377567195</v>
      </c>
      <c r="BE300" s="52">
        <f t="shared" ca="1" si="730"/>
        <v>-0.26717545931165659</v>
      </c>
      <c r="BF300" s="52">
        <f t="shared" ca="1" si="730"/>
        <v>-0.12527296373227781</v>
      </c>
      <c r="BG300" s="52">
        <f t="shared" ca="1" si="730"/>
        <v>2.0156376587722034E-2</v>
      </c>
      <c r="BH300" s="52">
        <f t="shared" ca="1" si="731"/>
        <v>0.13574535823335854</v>
      </c>
      <c r="BJ300" s="52">
        <f t="shared" si="740"/>
        <v>1.23862788081169E-3</v>
      </c>
      <c r="BK300" s="52">
        <f t="shared" si="741"/>
        <v>2.6377503172073874E-3</v>
      </c>
      <c r="BL300" s="52">
        <f t="shared" si="742"/>
        <v>1.3188751586036936E-4</v>
      </c>
      <c r="BM300" s="52">
        <f t="shared" si="743"/>
        <v>1.3188751586036936E-4</v>
      </c>
      <c r="BN300" s="52">
        <f t="shared" si="744"/>
        <v>0</v>
      </c>
      <c r="BO300" s="52">
        <f t="shared" si="745"/>
        <v>0</v>
      </c>
      <c r="BP300" s="52">
        <f t="shared" si="746"/>
        <v>2.1998459039563566E-3</v>
      </c>
      <c r="BQ300" s="52">
        <f t="shared" si="747"/>
        <v>0.05</v>
      </c>
      <c r="BS300" s="52">
        <f t="shared" ca="1" si="748"/>
        <v>0.25709830971825265</v>
      </c>
      <c r="BT300" s="52">
        <f t="shared" ca="1" si="749"/>
        <v>0.26377503172073868</v>
      </c>
      <c r="BU300" s="52">
        <f t="shared" ca="1" si="750"/>
        <v>0.26787636548491012</v>
      </c>
      <c r="BV300" s="52">
        <f t="shared" ca="1" si="751"/>
        <v>0.26560539224245133</v>
      </c>
      <c r="BW300" s="52">
        <f t="shared" ca="1" si="752"/>
        <v>0.25041276531203865</v>
      </c>
      <c r="BX300" s="52">
        <f t="shared" ca="1" si="753"/>
        <v>0.22199053110765118</v>
      </c>
      <c r="BY300" s="52">
        <f t="shared" ca="1" si="754"/>
        <v>0.17606520621226207</v>
      </c>
      <c r="BZ300" s="52">
        <f t="shared" ca="1" si="755"/>
        <v>0.11146572165401482</v>
      </c>
      <c r="CA300" s="52">
        <f t="shared" ca="1" si="756"/>
        <v>2.8407859165341685E-2</v>
      </c>
      <c r="CB300" s="52">
        <f t="shared" ca="1" si="757"/>
        <v>-6.6579890760382718E-2</v>
      </c>
      <c r="CC300" s="52">
        <f t="shared" ca="1" si="758"/>
        <v>-0.16794198010897912</v>
      </c>
      <c r="CD300" s="52">
        <f t="shared" ca="1" si="759"/>
        <v>-0.26738448144357274</v>
      </c>
      <c r="CE300" s="52">
        <f t="shared" ca="1" si="760"/>
        <v>-0.35854620297229078</v>
      </c>
      <c r="CF300" s="52">
        <f t="shared" ca="1" si="761"/>
        <v>-0.43736038203050753</v>
      </c>
      <c r="CG300" s="52">
        <f t="shared" ca="1" si="762"/>
        <v>-0.50191034017611413</v>
      </c>
      <c r="CH300" s="52">
        <f t="shared" ca="1" si="763"/>
        <v>-0.55337358717506202</v>
      </c>
      <c r="CI300" s="52">
        <f t="shared" ca="1" si="764"/>
        <v>-0.59271453272911789</v>
      </c>
      <c r="CJ300" s="52">
        <f t="shared" ca="1" si="765"/>
        <v>-0.62119469478455991</v>
      </c>
      <c r="CK300" s="52">
        <f t="shared" ca="1" si="766"/>
        <v>-0.63987818983713962</v>
      </c>
      <c r="CL300" s="52">
        <f t="shared" ca="1" si="767"/>
        <v>-0.65067838226264774</v>
      </c>
      <c r="CM300" s="52">
        <f t="shared" ca="1" si="768"/>
        <v>-0.65650791107046036</v>
      </c>
      <c r="CN300" s="52">
        <f t="shared" ca="1" si="769"/>
        <v>-0.65404397005125181</v>
      </c>
      <c r="CO300" s="52">
        <f t="shared" ca="1" si="770"/>
        <v>-0.6061015063746561</v>
      </c>
      <c r="CP300" s="52">
        <f t="shared" ca="1" si="771"/>
        <v>-0.55267119077935578</v>
      </c>
      <c r="CQ300" s="52">
        <f t="shared" ca="1" si="772"/>
        <v>-0.49888497152395767</v>
      </c>
      <c r="CR300" s="52">
        <f t="shared" ca="1" si="773"/>
        <v>-0.43963625167135983</v>
      </c>
      <c r="CS300" s="52">
        <f t="shared" ca="1" si="774"/>
        <v>-0.3738534526689159</v>
      </c>
      <c r="CT300" s="52">
        <f t="shared" ca="1" si="775"/>
        <v>-0.31445381914325543</v>
      </c>
      <c r="CU300" s="52">
        <f t="shared" ca="1" si="776"/>
        <v>-0.27290525230308693</v>
      </c>
      <c r="CV300" s="52">
        <f t="shared" ca="1" si="777"/>
        <v>-0.24697450778987845</v>
      </c>
      <c r="CW300" s="52">
        <f t="shared" ca="1" si="778"/>
        <v>-0.22540402534087306</v>
      </c>
      <c r="CY300" s="51" t="str">
        <f t="shared" ca="1" si="779"/>
        <v>Slope</v>
      </c>
      <c r="CZ300" s="51" t="str">
        <f t="shared" ca="1" si="780"/>
        <v>Slope</v>
      </c>
      <c r="DA300" s="51" t="str">
        <f t="shared" ca="1" si="781"/>
        <v>Slope</v>
      </c>
      <c r="DB300" s="51" t="str">
        <f t="shared" ca="1" si="782"/>
        <v>Slope</v>
      </c>
      <c r="DC300" s="51" t="str">
        <f t="shared" ca="1" si="783"/>
        <v>Slope</v>
      </c>
      <c r="DD300" s="51" t="str">
        <f t="shared" ca="1" si="784"/>
        <v>Slope</v>
      </c>
      <c r="DE300" s="51" t="str">
        <f t="shared" ca="1" si="785"/>
        <v>Slope</v>
      </c>
      <c r="DF300" s="51" t="str">
        <f t="shared" ca="1" si="786"/>
        <v>Slope</v>
      </c>
      <c r="DG300" s="51" t="str">
        <f t="shared" ca="1" si="787"/>
        <v>Slope</v>
      </c>
      <c r="DH300" s="51" t="str">
        <f t="shared" ca="1" si="788"/>
        <v>Slope</v>
      </c>
      <c r="DI300" s="51" t="str">
        <f t="shared" ca="1" si="789"/>
        <v>Slope</v>
      </c>
      <c r="DJ300" s="51" t="str">
        <f t="shared" ca="1" si="790"/>
        <v>Slope</v>
      </c>
      <c r="DK300" s="51" t="str">
        <f t="shared" ca="1" si="791"/>
        <v>Slope</v>
      </c>
      <c r="DL300" s="51" t="str">
        <f t="shared" ca="1" si="792"/>
        <v>Slope</v>
      </c>
      <c r="DM300" s="51" t="str">
        <f t="shared" ca="1" si="793"/>
        <v>Slope</v>
      </c>
      <c r="DN300" s="51" t="str">
        <f t="shared" ca="1" si="794"/>
        <v>Slope</v>
      </c>
      <c r="DO300" s="51" t="str">
        <f t="shared" ca="1" si="795"/>
        <v>Slope</v>
      </c>
      <c r="DP300" s="51" t="str">
        <f t="shared" ca="1" si="796"/>
        <v>Slope</v>
      </c>
      <c r="DQ300" s="51" t="str">
        <f t="shared" ca="1" si="797"/>
        <v>Slope</v>
      </c>
      <c r="DR300" s="51" t="str">
        <f t="shared" ca="1" si="798"/>
        <v>Slope</v>
      </c>
      <c r="DS300" s="51" t="str">
        <f t="shared" ca="1" si="799"/>
        <v>Slope</v>
      </c>
      <c r="DT300" s="51" t="str">
        <f t="shared" ca="1" si="800"/>
        <v>Slope</v>
      </c>
      <c r="DU300" s="51" t="str">
        <f t="shared" ca="1" si="801"/>
        <v>Slope</v>
      </c>
      <c r="DV300" s="51" t="str">
        <f t="shared" ca="1" si="802"/>
        <v>Slope</v>
      </c>
      <c r="DW300" s="51" t="str">
        <f t="shared" ca="1" si="803"/>
        <v>Slope</v>
      </c>
      <c r="DX300" s="51" t="str">
        <f t="shared" ca="1" si="804"/>
        <v>Slope</v>
      </c>
      <c r="DY300" s="51" t="str">
        <f t="shared" ca="1" si="805"/>
        <v>Slope</v>
      </c>
      <c r="DZ300" s="51" t="str">
        <f t="shared" ca="1" si="806"/>
        <v>Slope</v>
      </c>
      <c r="EA300" s="51" t="str">
        <f t="shared" ca="1" si="807"/>
        <v>Slope</v>
      </c>
      <c r="EB300" s="51" t="str">
        <f t="shared" ca="1" si="808"/>
        <v>Slope</v>
      </c>
      <c r="EC300" s="51" t="str">
        <f t="shared" ca="1" si="809"/>
        <v>Slope</v>
      </c>
      <c r="EE300" s="52">
        <f t="shared" ca="1" si="810"/>
        <v>0.7430335777976077</v>
      </c>
      <c r="EF300" s="52">
        <f t="shared" ca="1" si="811"/>
        <v>0.73635685579512167</v>
      </c>
      <c r="EG300" s="52">
        <f t="shared" ca="1" si="812"/>
        <v>0.73225552203095023</v>
      </c>
      <c r="EH300" s="52">
        <f t="shared" ca="1" si="813"/>
        <v>0.73452649527340896</v>
      </c>
      <c r="EI300" s="52">
        <f t="shared" ca="1" si="814"/>
        <v>0.74971912220382175</v>
      </c>
      <c r="EJ300" s="52">
        <f t="shared" ca="1" si="815"/>
        <v>0.77814135640820914</v>
      </c>
      <c r="EK300" s="52">
        <f t="shared" ca="1" si="816"/>
        <v>0.82406668130359828</v>
      </c>
      <c r="EL300" s="52">
        <f t="shared" ca="1" si="817"/>
        <v>0.88866616586184555</v>
      </c>
      <c r="EM300" s="52">
        <f t="shared" ca="1" si="818"/>
        <v>0.97172402835051863</v>
      </c>
      <c r="EN300" s="52">
        <f t="shared" ca="1" si="819"/>
        <v>0.93328822172375692</v>
      </c>
      <c r="EO300" s="52">
        <f t="shared" ca="1" si="820"/>
        <v>0.83192613237516055</v>
      </c>
      <c r="EP300" s="52">
        <f t="shared" ca="1" si="821"/>
        <v>0.73248363104056691</v>
      </c>
      <c r="EQ300" s="52">
        <f t="shared" ca="1" si="822"/>
        <v>0.64132190951184886</v>
      </c>
      <c r="ER300" s="52">
        <f t="shared" ca="1" si="823"/>
        <v>0.56250773045363212</v>
      </c>
      <c r="ES300" s="52">
        <f t="shared" ca="1" si="824"/>
        <v>0.49795777230802551</v>
      </c>
      <c r="ET300" s="52">
        <f t="shared" ca="1" si="825"/>
        <v>0.44649452530907763</v>
      </c>
      <c r="EU300" s="52">
        <f t="shared" ca="1" si="826"/>
        <v>0.40715357975502176</v>
      </c>
      <c r="EV300" s="52">
        <f t="shared" ca="1" si="827"/>
        <v>0.37867341769957974</v>
      </c>
      <c r="EW300" s="52">
        <f t="shared" ca="1" si="828"/>
        <v>0.35998992264700003</v>
      </c>
      <c r="EX300" s="52">
        <f t="shared" ca="1" si="829"/>
        <v>0.34918973022149191</v>
      </c>
      <c r="EY300" s="52">
        <f t="shared" ca="1" si="830"/>
        <v>0.34336020141367929</v>
      </c>
      <c r="EZ300" s="52">
        <f t="shared" ca="1" si="831"/>
        <v>0.34582414243288784</v>
      </c>
      <c r="FA300" s="52">
        <f t="shared" ca="1" si="832"/>
        <v>0.39376660610948355</v>
      </c>
      <c r="FB300" s="52">
        <f t="shared" ca="1" si="833"/>
        <v>0.44719692170478387</v>
      </c>
      <c r="FC300" s="52">
        <f t="shared" ca="1" si="834"/>
        <v>0.50098314096018193</v>
      </c>
      <c r="FD300" s="52">
        <f t="shared" ca="1" si="835"/>
        <v>0.56023186081277987</v>
      </c>
      <c r="FE300" s="52">
        <f t="shared" ca="1" si="836"/>
        <v>0.62601465981522375</v>
      </c>
      <c r="FF300" s="52">
        <f t="shared" ca="1" si="837"/>
        <v>0.68541429334088422</v>
      </c>
      <c r="FG300" s="52">
        <f t="shared" ca="1" si="838"/>
        <v>0.72696286018105272</v>
      </c>
      <c r="FH300" s="52">
        <f t="shared" ca="1" si="839"/>
        <v>0.75289360469426114</v>
      </c>
      <c r="FI300" s="52">
        <f t="shared" ca="1" si="840"/>
        <v>0.77446408714326653</v>
      </c>
      <c r="FK300" s="52">
        <f t="shared" ca="1" si="841"/>
        <v>0.97172402835051863</v>
      </c>
      <c r="FL300" s="59">
        <f t="shared" ca="1" si="842"/>
        <v>8</v>
      </c>
      <c r="FM300" s="59" t="str">
        <f t="shared" ca="1" si="843"/>
        <v>Slope</v>
      </c>
      <c r="FN300" s="52">
        <f t="shared" ca="1" si="844"/>
        <v>0.76666666666666661</v>
      </c>
      <c r="FP300" s="52">
        <f t="shared" ca="1" si="845"/>
        <v>0.58101119259920253</v>
      </c>
      <c r="FQ300" s="52">
        <f t="shared" ca="1" si="846"/>
        <v>0.57878561859837385</v>
      </c>
      <c r="FR300" s="52">
        <f t="shared" ca="1" si="847"/>
        <v>0.5663073962325389</v>
      </c>
      <c r="FS300" s="52">
        <f t="shared" ca="1" si="848"/>
        <v>0.55595327620224744</v>
      </c>
      <c r="FT300" s="52">
        <f t="shared" ca="1" si="849"/>
        <v>0.54990637406794063</v>
      </c>
      <c r="FU300" s="52">
        <f t="shared" ca="1" si="850"/>
        <v>0.54826934102495861</v>
      </c>
      <c r="FV300" s="52">
        <f t="shared" ca="1" si="851"/>
        <v>0.55246667154564388</v>
      </c>
      <c r="FW300" s="52">
        <f t="shared" ca="1" si="852"/>
        <v>0.56288872195394846</v>
      </c>
      <c r="FX300" s="52">
        <f t="shared" ca="1" si="853"/>
        <v>0.57946356500572838</v>
      </c>
      <c r="FY300" s="52">
        <f t="shared" ca="1" si="854"/>
        <v>0.5555405183523634</v>
      </c>
      <c r="FZ300" s="52">
        <f t="shared" ca="1" si="855"/>
        <v>0.51064204412505343</v>
      </c>
      <c r="GA300" s="52">
        <f t="shared" ca="1" si="856"/>
        <v>0.46638343256907788</v>
      </c>
      <c r="GB300" s="52">
        <f t="shared" ca="1" si="857"/>
        <v>0.42488508094839406</v>
      </c>
      <c r="GC300" s="52">
        <f t="shared" ca="1" si="858"/>
        <v>0.38750257681787736</v>
      </c>
      <c r="GD300" s="52">
        <f t="shared" ca="1" si="859"/>
        <v>0.35487481299156404</v>
      </c>
      <c r="GE300" s="52">
        <f t="shared" ca="1" si="860"/>
        <v>0.32660928621413698</v>
      </c>
      <c r="GF300" s="52">
        <f t="shared" ca="1" si="861"/>
        <v>0.30238452658500725</v>
      </c>
      <c r="GG300" s="52">
        <f t="shared" ca="1" si="862"/>
        <v>0.28178002812208214</v>
      </c>
      <c r="GH300" s="52">
        <f t="shared" ca="1" si="863"/>
        <v>0.26444108532677779</v>
      </c>
      <c r="GI300" s="52">
        <f t="shared" ca="1" si="864"/>
        <v>0.24972991007383064</v>
      </c>
      <c r="GJ300" s="52">
        <f t="shared" ca="1" si="865"/>
        <v>0.23667562269344866</v>
      </c>
      <c r="GK300" s="52">
        <f t="shared" ca="1" si="866"/>
        <v>0.22638582525540707</v>
      </c>
      <c r="GL300" s="52">
        <f t="shared" ca="1" si="867"/>
        <v>0.23125553536982785</v>
      </c>
      <c r="GM300" s="52">
        <f t="shared" ca="1" si="868"/>
        <v>0.23795452945715018</v>
      </c>
      <c r="GN300" s="52">
        <f t="shared" ca="1" si="869"/>
        <v>0.24477215809783839</v>
      </c>
      <c r="GO300" s="52">
        <f t="shared" ca="1" si="870"/>
        <v>0.25341062027092659</v>
      </c>
      <c r="GP300" s="52">
        <f t="shared" ca="1" si="871"/>
        <v>0.26422710882729677</v>
      </c>
      <c r="GQ300" s="52">
        <f t="shared" ca="1" si="872"/>
        <v>0.27291587555807251</v>
      </c>
      <c r="GR300" s="52">
        <f t="shared" ca="1" si="873"/>
        <v>0.27565428672701753</v>
      </c>
      <c r="GS300" s="52">
        <f t="shared" ca="1" si="874"/>
        <v>0.27318675712030921</v>
      </c>
      <c r="GT300" s="52">
        <f t="shared" ca="1" si="875"/>
        <v>0.2692658068255333</v>
      </c>
      <c r="GV300" s="52">
        <f t="shared" ca="1" si="876"/>
        <v>0.58101119259920253</v>
      </c>
      <c r="GW300" s="59">
        <f t="shared" ca="1" si="877"/>
        <v>0</v>
      </c>
      <c r="GX300" s="52">
        <f t="shared" ca="1" si="878"/>
        <v>0.7430335777976077</v>
      </c>
      <c r="GY300" s="52" t="str">
        <f t="shared" ca="1" si="879"/>
        <v>Slope</v>
      </c>
      <c r="GZ300" s="52">
        <f t="shared" ca="1" si="880"/>
        <v>1</v>
      </c>
      <c r="HB300" s="58">
        <f t="shared" si="881"/>
        <v>2.4772557616233797E-2</v>
      </c>
      <c r="HC300" s="58"/>
      <c r="HE300" s="52">
        <f t="shared" si="882"/>
        <v>0.87737583979964273</v>
      </c>
      <c r="HF300" s="52">
        <f t="shared" si="883"/>
        <v>0</v>
      </c>
      <c r="HH300" s="52">
        <f t="shared" ca="1" si="884"/>
        <v>0.7430335777976077</v>
      </c>
      <c r="HI300" s="52" t="str">
        <f t="shared" ca="1" si="885"/>
        <v>Slope</v>
      </c>
      <c r="HJ300" s="59">
        <f t="shared" ca="1" si="886"/>
        <v>2</v>
      </c>
      <c r="HK300" s="52">
        <f t="shared" ca="1" si="887"/>
        <v>1</v>
      </c>
      <c r="HL300" s="52">
        <f t="shared" si="888"/>
        <v>0</v>
      </c>
      <c r="HM300" s="52">
        <f t="shared" si="889"/>
        <v>20</v>
      </c>
      <c r="HN300" s="52">
        <f t="shared" si="890"/>
        <v>-20</v>
      </c>
      <c r="HP300" s="52">
        <f t="shared" si="893"/>
        <v>6.7146271467209955E-5</v>
      </c>
      <c r="HR300" s="52">
        <f t="shared" si="891"/>
        <v>1.6149178181883292E-4</v>
      </c>
      <c r="HS300">
        <f t="shared" si="892"/>
        <v>2.1998459039563566E-3</v>
      </c>
    </row>
    <row r="301" spans="1:227" x14ac:dyDescent="0.2">
      <c r="A301" s="45">
        <v>263</v>
      </c>
      <c r="B301" s="35">
        <f t="shared" si="733"/>
        <v>3.0324074074073892E-2</v>
      </c>
      <c r="C301" s="28">
        <v>2.4772557616233799</v>
      </c>
      <c r="D301" s="95">
        <v>0</v>
      </c>
      <c r="E301" s="95">
        <v>999999</v>
      </c>
      <c r="F301" s="37">
        <f t="shared" si="721"/>
        <v>166666.5</v>
      </c>
      <c r="G301" s="38">
        <f t="shared" si="724"/>
        <v>0</v>
      </c>
      <c r="H301" s="102">
        <v>20</v>
      </c>
      <c r="I301" s="102">
        <v>2000</v>
      </c>
      <c r="J301" s="28">
        <v>1.7865712940692899</v>
      </c>
      <c r="K301" s="126">
        <f t="shared" si="725"/>
        <v>1.7865712940692897E-2</v>
      </c>
      <c r="L301" s="30">
        <f t="shared" si="722"/>
        <v>1.7865712940692897E-2</v>
      </c>
      <c r="M301" s="101">
        <f t="shared" si="723"/>
        <v>2.4772557616233799</v>
      </c>
      <c r="N301" s="103">
        <f t="shared" si="734"/>
        <v>3.4534223377704503E-4</v>
      </c>
      <c r="AD301" s="52">
        <f t="shared" ca="1" si="735"/>
        <v>0.95853291119341877</v>
      </c>
      <c r="AE301" s="52">
        <f t="shared" ca="1" si="735"/>
        <v>1</v>
      </c>
      <c r="AF301" s="52">
        <f t="shared" ca="1" si="735"/>
        <v>0.95866306480984809</v>
      </c>
      <c r="AG301" s="52">
        <f t="shared" ca="1" si="735"/>
        <v>0.84439788172201979</v>
      </c>
      <c r="AH301" s="52">
        <f t="shared" ca="1" si="736"/>
        <v>0.68026810376557423</v>
      </c>
      <c r="AI301" s="52">
        <f t="shared" ca="1" si="736"/>
        <v>0.49408806162899993</v>
      </c>
      <c r="AJ301" s="52">
        <f t="shared" ca="1" si="736"/>
        <v>0.31048929766576749</v>
      </c>
      <c r="AK301" s="52">
        <f t="shared" ca="1" si="736"/>
        <v>0.14487222911731321</v>
      </c>
      <c r="AL301" s="52">
        <f t="shared" ca="1" si="737"/>
        <v>-1.8553084208739051E-3</v>
      </c>
      <c r="AM301" s="52">
        <f t="shared" ca="1" si="737"/>
        <v>-0.13924417255478636</v>
      </c>
      <c r="AN301" s="52">
        <f t="shared" ca="1" si="737"/>
        <v>-0.27456831972781132</v>
      </c>
      <c r="AO301" s="52">
        <f t="shared" ca="1" si="737"/>
        <v>-0.40742184799194314</v>
      </c>
      <c r="AP301" s="52">
        <f t="shared" ca="1" si="738"/>
        <v>-0.53101791509668794</v>
      </c>
      <c r="AQ301" s="52">
        <f t="shared" ca="1" si="738"/>
        <v>-0.63789502980523749</v>
      </c>
      <c r="AR301" s="52">
        <f t="shared" ca="1" si="738"/>
        <v>-0.72154302878893239</v>
      </c>
      <c r="AS301" s="52">
        <f t="shared" ca="1" si="738"/>
        <v>-0.77693174324075787</v>
      </c>
      <c r="AT301" s="52">
        <f t="shared" ca="1" si="739"/>
        <v>-0.802636459046568</v>
      </c>
      <c r="AU301" s="52">
        <f t="shared" ca="1" si="739"/>
        <v>-0.80061413895392863</v>
      </c>
      <c r="AV301" s="52">
        <f t="shared" ca="1" si="728"/>
        <v>-0.7746247067174229</v>
      </c>
      <c r="AW301" s="52">
        <f t="shared" ca="1" si="728"/>
        <v>-0.7302054140110299</v>
      </c>
      <c r="AX301" s="52">
        <f t="shared" ca="1" si="728"/>
        <v>-0.67897121196850119</v>
      </c>
      <c r="AY301" s="52">
        <f t="shared" ca="1" si="728"/>
        <v>-0.64742052100542302</v>
      </c>
      <c r="AZ301" s="52">
        <f t="shared" ca="1" si="729"/>
        <v>-0.6154872226451098</v>
      </c>
      <c r="BA301" s="52">
        <f t="shared" ca="1" si="729"/>
        <v>-0.58239029440491097</v>
      </c>
      <c r="BB301" s="52">
        <f t="shared" ca="1" si="729"/>
        <v>-0.55503309399488576</v>
      </c>
      <c r="BC301" s="52">
        <f t="shared" ca="1" si="729"/>
        <v>-0.52234939058834018</v>
      </c>
      <c r="BD301" s="52">
        <f t="shared" ca="1" si="730"/>
        <v>-0.45403436228481397</v>
      </c>
      <c r="BE301" s="52">
        <f t="shared" ca="1" si="730"/>
        <v>-0.32320226770485716</v>
      </c>
      <c r="BF301" s="52">
        <f t="shared" ca="1" si="730"/>
        <v>-0.15588966758555231</v>
      </c>
      <c r="BG301" s="52">
        <f t="shared" ca="1" si="730"/>
        <v>1.4233234122333789E-3</v>
      </c>
      <c r="BH301" s="52">
        <f t="shared" ca="1" si="731"/>
        <v>0.12311656270161279</v>
      </c>
      <c r="BJ301" s="52">
        <f t="shared" si="740"/>
        <v>8.93285647034645E-4</v>
      </c>
      <c r="BK301" s="52">
        <f t="shared" si="741"/>
        <v>2.678763654849101E-3</v>
      </c>
      <c r="BL301" s="52">
        <f t="shared" si="742"/>
        <v>1.3393818274245504E-4</v>
      </c>
      <c r="BM301" s="52">
        <f t="shared" si="743"/>
        <v>1.3393818274245504E-4</v>
      </c>
      <c r="BN301" s="52">
        <f t="shared" si="744"/>
        <v>0</v>
      </c>
      <c r="BO301" s="52">
        <f t="shared" si="745"/>
        <v>0</v>
      </c>
      <c r="BP301" s="52">
        <f t="shared" si="746"/>
        <v>2.1963286177156039E-3</v>
      </c>
      <c r="BQ301" s="52">
        <f t="shared" si="747"/>
        <v>0.05</v>
      </c>
      <c r="BS301" s="52">
        <f t="shared" ca="1" si="748"/>
        <v>0.26377503172073868</v>
      </c>
      <c r="BT301" s="52">
        <f t="shared" ca="1" si="749"/>
        <v>0.26787636548491012</v>
      </c>
      <c r="BU301" s="52">
        <f t="shared" ca="1" si="750"/>
        <v>0.26560539224245133</v>
      </c>
      <c r="BV301" s="52">
        <f t="shared" ca="1" si="751"/>
        <v>0.25041276531203865</v>
      </c>
      <c r="BW301" s="52">
        <f t="shared" ca="1" si="752"/>
        <v>0.22199053110765118</v>
      </c>
      <c r="BX301" s="52">
        <f t="shared" ca="1" si="753"/>
        <v>0.17606520621226207</v>
      </c>
      <c r="BY301" s="52">
        <f t="shared" ca="1" si="754"/>
        <v>0.11146572165401482</v>
      </c>
      <c r="BZ301" s="52">
        <f t="shared" ca="1" si="755"/>
        <v>2.8407859165341685E-2</v>
      </c>
      <c r="CA301" s="52">
        <f t="shared" ca="1" si="756"/>
        <v>-6.6579890760382718E-2</v>
      </c>
      <c r="CB301" s="52">
        <f t="shared" ca="1" si="757"/>
        <v>-0.16794198010897912</v>
      </c>
      <c r="CC301" s="52">
        <f t="shared" ca="1" si="758"/>
        <v>-0.26738448144357274</v>
      </c>
      <c r="CD301" s="52">
        <f t="shared" ca="1" si="759"/>
        <v>-0.35854620297229078</v>
      </c>
      <c r="CE301" s="52">
        <f t="shared" ca="1" si="760"/>
        <v>-0.43736038203050753</v>
      </c>
      <c r="CF301" s="52">
        <f t="shared" ca="1" si="761"/>
        <v>-0.50191034017611413</v>
      </c>
      <c r="CG301" s="52">
        <f t="shared" ca="1" si="762"/>
        <v>-0.55337358717506202</v>
      </c>
      <c r="CH301" s="52">
        <f t="shared" ca="1" si="763"/>
        <v>-0.59271453272911789</v>
      </c>
      <c r="CI301" s="52">
        <f t="shared" ca="1" si="764"/>
        <v>-0.62119469478455991</v>
      </c>
      <c r="CJ301" s="52">
        <f t="shared" ca="1" si="765"/>
        <v>-0.63987818983713962</v>
      </c>
      <c r="CK301" s="52">
        <f t="shared" ca="1" si="766"/>
        <v>-0.65067838226264774</v>
      </c>
      <c r="CL301" s="52">
        <f t="shared" ca="1" si="767"/>
        <v>-0.65650791107046036</v>
      </c>
      <c r="CM301" s="52">
        <f t="shared" ca="1" si="768"/>
        <v>-0.65404397005125181</v>
      </c>
      <c r="CN301" s="52">
        <f t="shared" ca="1" si="769"/>
        <v>-0.6061015063746561</v>
      </c>
      <c r="CO301" s="52">
        <f t="shared" ca="1" si="770"/>
        <v>-0.55267119077935578</v>
      </c>
      <c r="CP301" s="52">
        <f t="shared" ca="1" si="771"/>
        <v>-0.49888497152395767</v>
      </c>
      <c r="CQ301" s="52">
        <f t="shared" ca="1" si="772"/>
        <v>-0.43963625167135983</v>
      </c>
      <c r="CR301" s="52">
        <f t="shared" ca="1" si="773"/>
        <v>-0.3738534526689159</v>
      </c>
      <c r="CS301" s="52">
        <f t="shared" ca="1" si="774"/>
        <v>-0.31445381914325543</v>
      </c>
      <c r="CT301" s="52">
        <f t="shared" ca="1" si="775"/>
        <v>-0.27290525230308693</v>
      </c>
      <c r="CU301" s="52">
        <f t="shared" ca="1" si="776"/>
        <v>-0.24697450778987845</v>
      </c>
      <c r="CV301" s="52">
        <f t="shared" ca="1" si="777"/>
        <v>-0.22540402534087306</v>
      </c>
      <c r="CW301" s="52">
        <f t="shared" ca="1" si="778"/>
        <v>-0.19934022331219731</v>
      </c>
      <c r="CY301" s="51" t="str">
        <f t="shared" ca="1" si="779"/>
        <v>Slope</v>
      </c>
      <c r="CZ301" s="51" t="str">
        <f t="shared" ca="1" si="780"/>
        <v>Slope</v>
      </c>
      <c r="DA301" s="51" t="str">
        <f t="shared" ca="1" si="781"/>
        <v>Slope</v>
      </c>
      <c r="DB301" s="51" t="str">
        <f t="shared" ca="1" si="782"/>
        <v>Slope</v>
      </c>
      <c r="DC301" s="51" t="str">
        <f t="shared" ca="1" si="783"/>
        <v>Slope</v>
      </c>
      <c r="DD301" s="51" t="str">
        <f t="shared" ca="1" si="784"/>
        <v>Slope</v>
      </c>
      <c r="DE301" s="51" t="str">
        <f t="shared" ca="1" si="785"/>
        <v>Slope</v>
      </c>
      <c r="DF301" s="51" t="str">
        <f t="shared" ca="1" si="786"/>
        <v>Slope</v>
      </c>
      <c r="DG301" s="51" t="str">
        <f t="shared" ca="1" si="787"/>
        <v>Slope</v>
      </c>
      <c r="DH301" s="51" t="str">
        <f t="shared" ca="1" si="788"/>
        <v>Slope</v>
      </c>
      <c r="DI301" s="51" t="str">
        <f t="shared" ca="1" si="789"/>
        <v>Slope</v>
      </c>
      <c r="DJ301" s="51" t="str">
        <f t="shared" ca="1" si="790"/>
        <v>Slope</v>
      </c>
      <c r="DK301" s="51" t="str">
        <f t="shared" ca="1" si="791"/>
        <v>Slope</v>
      </c>
      <c r="DL301" s="51" t="str">
        <f t="shared" ca="1" si="792"/>
        <v>Slope</v>
      </c>
      <c r="DM301" s="51" t="str">
        <f t="shared" ca="1" si="793"/>
        <v>Slope</v>
      </c>
      <c r="DN301" s="51" t="str">
        <f t="shared" ca="1" si="794"/>
        <v>Slope</v>
      </c>
      <c r="DO301" s="51" t="str">
        <f t="shared" ca="1" si="795"/>
        <v>Slope</v>
      </c>
      <c r="DP301" s="51" t="str">
        <f t="shared" ca="1" si="796"/>
        <v>Slope</v>
      </c>
      <c r="DQ301" s="51" t="str">
        <f t="shared" ca="1" si="797"/>
        <v>Slope</v>
      </c>
      <c r="DR301" s="51" t="str">
        <f t="shared" ca="1" si="798"/>
        <v>Slope</v>
      </c>
      <c r="DS301" s="51" t="str">
        <f t="shared" ca="1" si="799"/>
        <v>Slope</v>
      </c>
      <c r="DT301" s="51" t="str">
        <f t="shared" ca="1" si="800"/>
        <v>Slope</v>
      </c>
      <c r="DU301" s="51" t="str">
        <f t="shared" ca="1" si="801"/>
        <v>Slope</v>
      </c>
      <c r="DV301" s="51" t="str">
        <f t="shared" ca="1" si="802"/>
        <v>Slope</v>
      </c>
      <c r="DW301" s="51" t="str">
        <f t="shared" ca="1" si="803"/>
        <v>Slope</v>
      </c>
      <c r="DX301" s="51" t="str">
        <f t="shared" ca="1" si="804"/>
        <v>Slope</v>
      </c>
      <c r="DY301" s="51" t="str">
        <f t="shared" ca="1" si="805"/>
        <v>Slope</v>
      </c>
      <c r="DZ301" s="51" t="str">
        <f t="shared" ca="1" si="806"/>
        <v>Slope</v>
      </c>
      <c r="EA301" s="51" t="str">
        <f t="shared" ca="1" si="807"/>
        <v>Slope</v>
      </c>
      <c r="EB301" s="51" t="str">
        <f t="shared" ca="1" si="808"/>
        <v>Slope</v>
      </c>
      <c r="EC301" s="51" t="str">
        <f t="shared" ca="1" si="809"/>
        <v>Slope</v>
      </c>
      <c r="EE301" s="52">
        <f t="shared" ca="1" si="810"/>
        <v>0.73635890646200375</v>
      </c>
      <c r="EF301" s="52">
        <f t="shared" ca="1" si="811"/>
        <v>0.73225757269783232</v>
      </c>
      <c r="EG301" s="52">
        <f t="shared" ca="1" si="812"/>
        <v>0.73452854594029104</v>
      </c>
      <c r="EH301" s="52">
        <f t="shared" ca="1" si="813"/>
        <v>0.74972117287070383</v>
      </c>
      <c r="EI301" s="52">
        <f t="shared" ca="1" si="814"/>
        <v>0.77814340707509122</v>
      </c>
      <c r="EJ301" s="52">
        <f t="shared" ca="1" si="815"/>
        <v>0.82406873197048036</v>
      </c>
      <c r="EK301" s="52">
        <f t="shared" ca="1" si="816"/>
        <v>0.88866821652872763</v>
      </c>
      <c r="EL301" s="52">
        <f t="shared" ca="1" si="817"/>
        <v>0.97172607901740082</v>
      </c>
      <c r="EM301" s="52">
        <f t="shared" ca="1" si="818"/>
        <v>0.93328617105687484</v>
      </c>
      <c r="EN301" s="52">
        <f t="shared" ca="1" si="819"/>
        <v>0.83192408170827847</v>
      </c>
      <c r="EO301" s="52">
        <f t="shared" ca="1" si="820"/>
        <v>0.73248158037368483</v>
      </c>
      <c r="EP301" s="52">
        <f t="shared" ca="1" si="821"/>
        <v>0.64131985884496678</v>
      </c>
      <c r="EQ301" s="52">
        <f t="shared" ca="1" si="822"/>
        <v>0.56250567978675003</v>
      </c>
      <c r="ER301" s="52">
        <f t="shared" ca="1" si="823"/>
        <v>0.49795572164114343</v>
      </c>
      <c r="ES301" s="52">
        <f t="shared" ca="1" si="824"/>
        <v>0.44649247464219555</v>
      </c>
      <c r="ET301" s="52">
        <f t="shared" ca="1" si="825"/>
        <v>0.40715152908813967</v>
      </c>
      <c r="EU301" s="52">
        <f t="shared" ca="1" si="826"/>
        <v>0.37867136703269766</v>
      </c>
      <c r="EV301" s="52">
        <f t="shared" ca="1" si="827"/>
        <v>0.35998787198011795</v>
      </c>
      <c r="EW301" s="52">
        <f t="shared" ca="1" si="828"/>
        <v>0.34918767955460983</v>
      </c>
      <c r="EX301" s="52">
        <f t="shared" ca="1" si="829"/>
        <v>0.34335815074679721</v>
      </c>
      <c r="EY301" s="52">
        <f t="shared" ca="1" si="830"/>
        <v>0.34582209176600576</v>
      </c>
      <c r="EZ301" s="52">
        <f t="shared" ca="1" si="831"/>
        <v>0.39376455544260147</v>
      </c>
      <c r="FA301" s="52">
        <f t="shared" ca="1" si="832"/>
        <v>0.44719487103790179</v>
      </c>
      <c r="FB301" s="52">
        <f t="shared" ca="1" si="833"/>
        <v>0.50098109029329985</v>
      </c>
      <c r="FC301" s="52">
        <f t="shared" ca="1" si="834"/>
        <v>0.56022981014589779</v>
      </c>
      <c r="FD301" s="52">
        <f t="shared" ca="1" si="835"/>
        <v>0.62601260914834167</v>
      </c>
      <c r="FE301" s="52">
        <f t="shared" ca="1" si="836"/>
        <v>0.68541224267400214</v>
      </c>
      <c r="FF301" s="52">
        <f t="shared" ca="1" si="837"/>
        <v>0.72696080951417064</v>
      </c>
      <c r="FG301" s="52">
        <f t="shared" ca="1" si="838"/>
        <v>0.75289155402737906</v>
      </c>
      <c r="FH301" s="52">
        <f t="shared" ca="1" si="839"/>
        <v>0.77446203647638445</v>
      </c>
      <c r="FI301" s="52">
        <f t="shared" ca="1" si="840"/>
        <v>0.80052583850506021</v>
      </c>
      <c r="FK301" s="52">
        <f t="shared" ca="1" si="841"/>
        <v>0.97172607901740082</v>
      </c>
      <c r="FL301" s="59">
        <f t="shared" ca="1" si="842"/>
        <v>7</v>
      </c>
      <c r="FM301" s="59" t="str">
        <f t="shared" ca="1" si="843"/>
        <v>Slope</v>
      </c>
      <c r="FN301" s="52">
        <f t="shared" ca="1" si="844"/>
        <v>0.8</v>
      </c>
      <c r="FP301" s="52">
        <f t="shared" ca="1" si="845"/>
        <v>0.57878630215400118</v>
      </c>
      <c r="FQ301" s="52">
        <f t="shared" ca="1" si="846"/>
        <v>0.5774191908992774</v>
      </c>
      <c r="FR301" s="52">
        <f t="shared" ca="1" si="847"/>
        <v>0.56706507086898583</v>
      </c>
      <c r="FS301" s="52">
        <f t="shared" ca="1" si="848"/>
        <v>0.56101816873467902</v>
      </c>
      <c r="FT301" s="52">
        <f t="shared" ca="1" si="849"/>
        <v>0.55938113569169712</v>
      </c>
      <c r="FU301" s="52">
        <f t="shared" ca="1" si="850"/>
        <v>0.56357846621238228</v>
      </c>
      <c r="FV301" s="52">
        <f t="shared" ca="1" si="851"/>
        <v>0.57400051662068696</v>
      </c>
      <c r="FW301" s="52">
        <f t="shared" ca="1" si="852"/>
        <v>0.59057535967246699</v>
      </c>
      <c r="FX301" s="52">
        <f t="shared" ca="1" si="853"/>
        <v>0.56665094590784715</v>
      </c>
      <c r="FY301" s="52">
        <f t="shared" ca="1" si="854"/>
        <v>0.52175247168053729</v>
      </c>
      <c r="FZ301" s="52">
        <f t="shared" ca="1" si="855"/>
        <v>0.47749386012456158</v>
      </c>
      <c r="GA301" s="52">
        <f t="shared" ca="1" si="856"/>
        <v>0.4359955085038778</v>
      </c>
      <c r="GB301" s="52">
        <f t="shared" ca="1" si="857"/>
        <v>0.39861300437336111</v>
      </c>
      <c r="GC301" s="52">
        <f t="shared" ca="1" si="858"/>
        <v>0.36598524054704779</v>
      </c>
      <c r="GD301" s="52">
        <f t="shared" ca="1" si="859"/>
        <v>0.33771971376962073</v>
      </c>
      <c r="GE301" s="52">
        <f t="shared" ca="1" si="860"/>
        <v>0.313494954140491</v>
      </c>
      <c r="GF301" s="52">
        <f t="shared" ca="1" si="861"/>
        <v>0.29289045567756589</v>
      </c>
      <c r="GG301" s="52">
        <f t="shared" ca="1" si="862"/>
        <v>0.27555151288226154</v>
      </c>
      <c r="GH301" s="52">
        <f t="shared" ca="1" si="863"/>
        <v>0.26084033762931436</v>
      </c>
      <c r="GI301" s="52">
        <f t="shared" ca="1" si="864"/>
        <v>0.24778605024893241</v>
      </c>
      <c r="GJ301" s="52">
        <f t="shared" ca="1" si="865"/>
        <v>0.23749625281089082</v>
      </c>
      <c r="GK301" s="52">
        <f t="shared" ca="1" si="866"/>
        <v>0.2423659629253116</v>
      </c>
      <c r="GL301" s="52">
        <f t="shared" ca="1" si="867"/>
        <v>0.24906495701263393</v>
      </c>
      <c r="GM301" s="52">
        <f t="shared" ca="1" si="868"/>
        <v>0.25588258565332217</v>
      </c>
      <c r="GN301" s="52">
        <f t="shared" ca="1" si="869"/>
        <v>0.26452104782641034</v>
      </c>
      <c r="GO301" s="52">
        <f t="shared" ca="1" si="870"/>
        <v>0.27533753638278052</v>
      </c>
      <c r="GP301" s="52">
        <f t="shared" ca="1" si="871"/>
        <v>0.28402630311355626</v>
      </c>
      <c r="GQ301" s="52">
        <f t="shared" ca="1" si="872"/>
        <v>0.28676471428250133</v>
      </c>
      <c r="GR301" s="52">
        <f t="shared" ca="1" si="873"/>
        <v>0.28429718467579301</v>
      </c>
      <c r="GS301" s="52">
        <f t="shared" ca="1" si="874"/>
        <v>0.280376234381017</v>
      </c>
      <c r="GT301" s="52">
        <f t="shared" ca="1" si="875"/>
        <v>0.27795305727946451</v>
      </c>
      <c r="GV301" s="52">
        <f t="shared" ca="1" si="876"/>
        <v>0.59057535967246699</v>
      </c>
      <c r="GW301" s="59">
        <f t="shared" ca="1" si="877"/>
        <v>7</v>
      </c>
      <c r="GX301" s="52">
        <f t="shared" ca="1" si="878"/>
        <v>0.97172607901740082</v>
      </c>
      <c r="GY301" s="52" t="str">
        <f t="shared" ca="1" si="879"/>
        <v>Slope</v>
      </c>
      <c r="GZ301" s="52">
        <f t="shared" ca="1" si="880"/>
        <v>0.8</v>
      </c>
      <c r="HB301" s="58">
        <f t="shared" si="881"/>
        <v>1.7865712940692897E-2</v>
      </c>
      <c r="HC301" s="58"/>
      <c r="HE301" s="52">
        <f t="shared" si="882"/>
        <v>0.91156472094357011</v>
      </c>
      <c r="HF301" s="52">
        <f t="shared" si="883"/>
        <v>0</v>
      </c>
      <c r="HH301" s="52">
        <f t="shared" ca="1" si="884"/>
        <v>0.97172607901740082</v>
      </c>
      <c r="HI301" s="52" t="str">
        <f t="shared" ca="1" si="885"/>
        <v>Slope</v>
      </c>
      <c r="HJ301" s="59">
        <f t="shared" ca="1" si="886"/>
        <v>2</v>
      </c>
      <c r="HK301" s="52">
        <f t="shared" ca="1" si="887"/>
        <v>0.8</v>
      </c>
      <c r="HL301" s="52">
        <f t="shared" si="888"/>
        <v>0</v>
      </c>
      <c r="HM301" s="52">
        <f t="shared" si="889"/>
        <v>20</v>
      </c>
      <c r="HN301" s="52">
        <f t="shared" si="890"/>
        <v>-20</v>
      </c>
      <c r="HP301" s="52">
        <f t="shared" si="893"/>
        <v>3.4534223377704503E-4</v>
      </c>
      <c r="HR301" s="52">
        <f t="shared" si="891"/>
        <v>1.5411195165252205E-4</v>
      </c>
      <c r="HS301">
        <f t="shared" si="892"/>
        <v>2.1963286177156039E-3</v>
      </c>
    </row>
    <row r="302" spans="1:227" x14ac:dyDescent="0.2">
      <c r="A302" s="45">
        <v>264</v>
      </c>
      <c r="B302" s="35">
        <f t="shared" si="733"/>
        <v>3.0439814814814631E-2</v>
      </c>
      <c r="C302" s="28">
        <v>1.7865712940692899</v>
      </c>
      <c r="D302" s="95">
        <v>0</v>
      </c>
      <c r="E302" s="95">
        <v>999999</v>
      </c>
      <c r="F302" s="37">
        <f t="shared" si="721"/>
        <v>166666.5</v>
      </c>
      <c r="G302" s="38">
        <f t="shared" si="724"/>
        <v>0</v>
      </c>
      <c r="H302" s="102">
        <v>20</v>
      </c>
      <c r="I302" s="102">
        <v>2000</v>
      </c>
      <c r="J302" s="28">
        <v>1.0116268694400801</v>
      </c>
      <c r="K302" s="126">
        <f t="shared" si="725"/>
        <v>1.0116268694400802E-2</v>
      </c>
      <c r="L302" s="30">
        <f t="shared" si="722"/>
        <v>1.0116268694400802E-2</v>
      </c>
      <c r="M302" s="101">
        <f t="shared" si="723"/>
        <v>1.7865712940692899</v>
      </c>
      <c r="N302" s="103">
        <f t="shared" si="734"/>
        <v>3.8747221231460495E-4</v>
      </c>
      <c r="AD302" s="52">
        <f t="shared" ca="1" si="735"/>
        <v>0.95866306480984831</v>
      </c>
      <c r="AE302" s="52">
        <f t="shared" ca="1" si="735"/>
        <v>1</v>
      </c>
      <c r="AF302" s="52">
        <f t="shared" ca="1" si="735"/>
        <v>0.95774986671949702</v>
      </c>
      <c r="AG302" s="52">
        <f t="shared" ca="1" si="735"/>
        <v>0.84247536895886843</v>
      </c>
      <c r="AH302" s="52">
        <f t="shared" ca="1" si="736"/>
        <v>0.68019501883383116</v>
      </c>
      <c r="AI302" s="52">
        <f t="shared" ca="1" si="736"/>
        <v>0.50013000060700608</v>
      </c>
      <c r="AJ302" s="52">
        <f t="shared" ca="1" si="736"/>
        <v>0.32720613789100961</v>
      </c>
      <c r="AK302" s="52">
        <f t="shared" ca="1" si="736"/>
        <v>0.17192819243071836</v>
      </c>
      <c r="AL302" s="52">
        <f t="shared" ca="1" si="737"/>
        <v>3.0152337729035826E-2</v>
      </c>
      <c r="AM302" s="52">
        <f t="shared" ca="1" si="737"/>
        <v>-0.10603233628822739</v>
      </c>
      <c r="AN302" s="52">
        <f t="shared" ca="1" si="737"/>
        <v>-0.23974514559725815</v>
      </c>
      <c r="AO302" s="52">
        <f t="shared" ca="1" si="737"/>
        <v>-0.37013917055702272</v>
      </c>
      <c r="AP302" s="52">
        <f t="shared" ca="1" si="738"/>
        <v>-0.49250497301546015</v>
      </c>
      <c r="AQ302" s="52">
        <f t="shared" ca="1" si="738"/>
        <v>-0.60083424733741597</v>
      </c>
      <c r="AR302" s="52">
        <f t="shared" ca="1" si="738"/>
        <v>-0.68864626883522251</v>
      </c>
      <c r="AS302" s="52">
        <f t="shared" ca="1" si="738"/>
        <v>-0.75014618720537429</v>
      </c>
      <c r="AT302" s="52">
        <f t="shared" ca="1" si="739"/>
        <v>-0.78303695902722936</v>
      </c>
      <c r="AU302" s="52">
        <f t="shared" ca="1" si="739"/>
        <v>-0.78772771184900514</v>
      </c>
      <c r="AV302" s="52">
        <f t="shared" ca="1" si="728"/>
        <v>-0.76634489536014083</v>
      </c>
      <c r="AW302" s="52">
        <f t="shared" ca="1" si="728"/>
        <v>-0.72898088850135578</v>
      </c>
      <c r="AX302" s="52">
        <f t="shared" ca="1" si="728"/>
        <v>-0.70801625856256312</v>
      </c>
      <c r="AY302" s="52">
        <f t="shared" ca="1" si="728"/>
        <v>-0.68413843532329</v>
      </c>
      <c r="AZ302" s="52">
        <f t="shared" ca="1" si="729"/>
        <v>-0.66118723657647638</v>
      </c>
      <c r="BA302" s="52">
        <f t="shared" ca="1" si="729"/>
        <v>-0.64446609018890799</v>
      </c>
      <c r="BB302" s="52">
        <f t="shared" ca="1" si="729"/>
        <v>-0.63661103061999602</v>
      </c>
      <c r="BC302" s="52">
        <f t="shared" ca="1" si="729"/>
        <v>-0.60702441193743095</v>
      </c>
      <c r="BD302" s="52">
        <f t="shared" ca="1" si="730"/>
        <v>-0.51294145024002769</v>
      </c>
      <c r="BE302" s="52">
        <f t="shared" ca="1" si="730"/>
        <v>-0.35209700962450663</v>
      </c>
      <c r="BF302" s="52">
        <f t="shared" ca="1" si="730"/>
        <v>-0.17058231646463073</v>
      </c>
      <c r="BG302" s="52">
        <f t="shared" ca="1" si="730"/>
        <v>-7.0107929983108854E-3</v>
      </c>
      <c r="BH302" s="52">
        <f t="shared" ca="1" si="731"/>
        <v>0.12333499302476632</v>
      </c>
      <c r="BJ302" s="52">
        <f t="shared" si="740"/>
        <v>5.0581343472004005E-4</v>
      </c>
      <c r="BK302" s="52">
        <f t="shared" si="741"/>
        <v>2.6560539224245142E-3</v>
      </c>
      <c r="BL302" s="52">
        <f t="shared" si="742"/>
        <v>1.3280269612122564E-4</v>
      </c>
      <c r="BM302" s="52">
        <f t="shared" si="743"/>
        <v>1.3280269612122564E-4</v>
      </c>
      <c r="BN302" s="52">
        <f t="shared" si="744"/>
        <v>0</v>
      </c>
      <c r="BO302" s="52">
        <f t="shared" si="745"/>
        <v>0</v>
      </c>
      <c r="BP302" s="52">
        <f t="shared" si="746"/>
        <v>2.1981492313670062E-3</v>
      </c>
      <c r="BQ302" s="52">
        <f t="shared" si="747"/>
        <v>0.05</v>
      </c>
      <c r="BS302" s="52">
        <f t="shared" ca="1" si="748"/>
        <v>0.26787636548491012</v>
      </c>
      <c r="BT302" s="52">
        <f t="shared" ca="1" si="749"/>
        <v>0.26560539224245133</v>
      </c>
      <c r="BU302" s="52">
        <f t="shared" ca="1" si="750"/>
        <v>0.25041276531203865</v>
      </c>
      <c r="BV302" s="52">
        <f t="shared" ca="1" si="751"/>
        <v>0.22199053110765118</v>
      </c>
      <c r="BW302" s="52">
        <f t="shared" ca="1" si="752"/>
        <v>0.17606520621226207</v>
      </c>
      <c r="BX302" s="52">
        <f t="shared" ca="1" si="753"/>
        <v>0.11146572165401482</v>
      </c>
      <c r="BY302" s="52">
        <f t="shared" ca="1" si="754"/>
        <v>2.8407859165341685E-2</v>
      </c>
      <c r="BZ302" s="52">
        <f t="shared" ca="1" si="755"/>
        <v>-6.6579890760382718E-2</v>
      </c>
      <c r="CA302" s="52">
        <f t="shared" ca="1" si="756"/>
        <v>-0.16794198010897912</v>
      </c>
      <c r="CB302" s="52">
        <f t="shared" ca="1" si="757"/>
        <v>-0.26738448144357274</v>
      </c>
      <c r="CC302" s="52">
        <f t="shared" ca="1" si="758"/>
        <v>-0.35854620297229078</v>
      </c>
      <c r="CD302" s="52">
        <f t="shared" ca="1" si="759"/>
        <v>-0.43736038203050753</v>
      </c>
      <c r="CE302" s="52">
        <f t="shared" ca="1" si="760"/>
        <v>-0.50191034017611413</v>
      </c>
      <c r="CF302" s="52">
        <f t="shared" ca="1" si="761"/>
        <v>-0.55337358717506202</v>
      </c>
      <c r="CG302" s="52">
        <f t="shared" ca="1" si="762"/>
        <v>-0.59271453272911789</v>
      </c>
      <c r="CH302" s="52">
        <f t="shared" ca="1" si="763"/>
        <v>-0.62119469478455991</v>
      </c>
      <c r="CI302" s="52">
        <f t="shared" ca="1" si="764"/>
        <v>-0.63987818983713962</v>
      </c>
      <c r="CJ302" s="52">
        <f t="shared" ca="1" si="765"/>
        <v>-0.65067838226264774</v>
      </c>
      <c r="CK302" s="52">
        <f t="shared" ca="1" si="766"/>
        <v>-0.65650791107046036</v>
      </c>
      <c r="CL302" s="52">
        <f t="shared" ca="1" si="767"/>
        <v>-0.65404397005125181</v>
      </c>
      <c r="CM302" s="52">
        <f t="shared" ca="1" si="768"/>
        <v>-0.6061015063746561</v>
      </c>
      <c r="CN302" s="52">
        <f t="shared" ca="1" si="769"/>
        <v>-0.55267119077935578</v>
      </c>
      <c r="CO302" s="52">
        <f t="shared" ca="1" si="770"/>
        <v>-0.49888497152395767</v>
      </c>
      <c r="CP302" s="52">
        <f t="shared" ca="1" si="771"/>
        <v>-0.43963625167135983</v>
      </c>
      <c r="CQ302" s="52">
        <f t="shared" ca="1" si="772"/>
        <v>-0.3738534526689159</v>
      </c>
      <c r="CR302" s="52">
        <f t="shared" ca="1" si="773"/>
        <v>-0.31445381914325543</v>
      </c>
      <c r="CS302" s="52">
        <f t="shared" ca="1" si="774"/>
        <v>-0.27290525230308693</v>
      </c>
      <c r="CT302" s="52">
        <f t="shared" ca="1" si="775"/>
        <v>-0.24697450778987845</v>
      </c>
      <c r="CU302" s="52">
        <f t="shared" ca="1" si="776"/>
        <v>-0.22540402534087306</v>
      </c>
      <c r="CV302" s="52">
        <f t="shared" ca="1" si="777"/>
        <v>-0.19934022331219731</v>
      </c>
      <c r="CW302" s="52">
        <f t="shared" ca="1" si="778"/>
        <v>-0.17048776762620085</v>
      </c>
      <c r="CY302" s="51" t="str">
        <f t="shared" ca="1" si="779"/>
        <v>Slope</v>
      </c>
      <c r="CZ302" s="51" t="str">
        <f t="shared" ca="1" si="780"/>
        <v>Slope</v>
      </c>
      <c r="DA302" s="51" t="str">
        <f t="shared" ca="1" si="781"/>
        <v>Slope</v>
      </c>
      <c r="DB302" s="51" t="str">
        <f t="shared" ca="1" si="782"/>
        <v>Slope</v>
      </c>
      <c r="DC302" s="51" t="str">
        <f t="shared" ca="1" si="783"/>
        <v>Slope</v>
      </c>
      <c r="DD302" s="51" t="str">
        <f t="shared" ca="1" si="784"/>
        <v>Slope</v>
      </c>
      <c r="DE302" s="51" t="str">
        <f t="shared" ca="1" si="785"/>
        <v>Slope</v>
      </c>
      <c r="DF302" s="51" t="str">
        <f t="shared" ca="1" si="786"/>
        <v>Slope</v>
      </c>
      <c r="DG302" s="51" t="str">
        <f t="shared" ca="1" si="787"/>
        <v>Slope</v>
      </c>
      <c r="DH302" s="51" t="str">
        <f t="shared" ca="1" si="788"/>
        <v>Slope</v>
      </c>
      <c r="DI302" s="51" t="str">
        <f t="shared" ca="1" si="789"/>
        <v>Slope</v>
      </c>
      <c r="DJ302" s="51" t="str">
        <f t="shared" ca="1" si="790"/>
        <v>Slope</v>
      </c>
      <c r="DK302" s="51" t="str">
        <f t="shared" ca="1" si="791"/>
        <v>Slope</v>
      </c>
      <c r="DL302" s="51" t="str">
        <f t="shared" ca="1" si="792"/>
        <v>Slope</v>
      </c>
      <c r="DM302" s="51" t="str">
        <f t="shared" ca="1" si="793"/>
        <v>Slope</v>
      </c>
      <c r="DN302" s="51" t="str">
        <f t="shared" ca="1" si="794"/>
        <v>Slope</v>
      </c>
      <c r="DO302" s="51" t="str">
        <f t="shared" ca="1" si="795"/>
        <v>Slope</v>
      </c>
      <c r="DP302" s="51" t="str">
        <f t="shared" ca="1" si="796"/>
        <v>Slope</v>
      </c>
      <c r="DQ302" s="51" t="str">
        <f t="shared" ca="1" si="797"/>
        <v>Slope</v>
      </c>
      <c r="DR302" s="51" t="str">
        <f t="shared" ca="1" si="798"/>
        <v>Slope</v>
      </c>
      <c r="DS302" s="51" t="str">
        <f t="shared" ca="1" si="799"/>
        <v>Slope</v>
      </c>
      <c r="DT302" s="51" t="str">
        <f t="shared" ca="1" si="800"/>
        <v>Slope</v>
      </c>
      <c r="DU302" s="51" t="str">
        <f t="shared" ca="1" si="801"/>
        <v>Slope</v>
      </c>
      <c r="DV302" s="51" t="str">
        <f t="shared" ca="1" si="802"/>
        <v>Slope</v>
      </c>
      <c r="DW302" s="51" t="str">
        <f t="shared" ca="1" si="803"/>
        <v>Slope</v>
      </c>
      <c r="DX302" s="51" t="str">
        <f t="shared" ca="1" si="804"/>
        <v>Slope</v>
      </c>
      <c r="DY302" s="51" t="str">
        <f t="shared" ca="1" si="805"/>
        <v>Slope</v>
      </c>
      <c r="DZ302" s="51" t="str">
        <f t="shared" ca="1" si="806"/>
        <v>Slope</v>
      </c>
      <c r="EA302" s="51" t="str">
        <f t="shared" ca="1" si="807"/>
        <v>Slope</v>
      </c>
      <c r="EB302" s="51" t="str">
        <f t="shared" ca="1" si="808"/>
        <v>Slope</v>
      </c>
      <c r="EC302" s="51" t="str">
        <f t="shared" ca="1" si="809"/>
        <v>Slope</v>
      </c>
      <c r="EE302" s="52">
        <f t="shared" ca="1" si="810"/>
        <v>0.73225643721121103</v>
      </c>
      <c r="EF302" s="52">
        <f t="shared" ca="1" si="811"/>
        <v>0.73452741045366987</v>
      </c>
      <c r="EG302" s="52">
        <f t="shared" ca="1" si="812"/>
        <v>0.74972003738408255</v>
      </c>
      <c r="EH302" s="52">
        <f t="shared" ca="1" si="813"/>
        <v>0.77814227158847005</v>
      </c>
      <c r="EI302" s="52">
        <f t="shared" ca="1" si="814"/>
        <v>0.82406759648385919</v>
      </c>
      <c r="EJ302" s="52">
        <f t="shared" ca="1" si="815"/>
        <v>0.88866708104210645</v>
      </c>
      <c r="EK302" s="52">
        <f t="shared" ca="1" si="816"/>
        <v>0.97172494353077954</v>
      </c>
      <c r="EL302" s="52">
        <f t="shared" ca="1" si="817"/>
        <v>0.93328730654349601</v>
      </c>
      <c r="EM302" s="52">
        <f t="shared" ca="1" si="818"/>
        <v>0.83192521719489965</v>
      </c>
      <c r="EN302" s="52">
        <f t="shared" ca="1" si="819"/>
        <v>0.732482715860306</v>
      </c>
      <c r="EO302" s="52">
        <f t="shared" ca="1" si="820"/>
        <v>0.64132099433158807</v>
      </c>
      <c r="EP302" s="52">
        <f t="shared" ca="1" si="821"/>
        <v>0.56250681527337121</v>
      </c>
      <c r="EQ302" s="52">
        <f t="shared" ca="1" si="822"/>
        <v>0.49795685712776461</v>
      </c>
      <c r="ER302" s="52">
        <f t="shared" ca="1" si="823"/>
        <v>0.44649361012881672</v>
      </c>
      <c r="ES302" s="52">
        <f t="shared" ca="1" si="824"/>
        <v>0.40715266457476085</v>
      </c>
      <c r="ET302" s="52">
        <f t="shared" ca="1" si="825"/>
        <v>0.37867250251931883</v>
      </c>
      <c r="EU302" s="52">
        <f t="shared" ca="1" si="826"/>
        <v>0.35998900746673912</v>
      </c>
      <c r="EV302" s="52">
        <f t="shared" ca="1" si="827"/>
        <v>0.349188815041231</v>
      </c>
      <c r="EW302" s="52">
        <f t="shared" ca="1" si="828"/>
        <v>0.34335928623341838</v>
      </c>
      <c r="EX302" s="52">
        <f t="shared" ca="1" si="829"/>
        <v>0.34582322725262693</v>
      </c>
      <c r="EY302" s="52">
        <f t="shared" ca="1" si="830"/>
        <v>0.39376569092922264</v>
      </c>
      <c r="EZ302" s="52">
        <f t="shared" ca="1" si="831"/>
        <v>0.44719600652452296</v>
      </c>
      <c r="FA302" s="52">
        <f t="shared" ca="1" si="832"/>
        <v>0.50098222577992113</v>
      </c>
      <c r="FB302" s="52">
        <f t="shared" ca="1" si="833"/>
        <v>0.56023094563251896</v>
      </c>
      <c r="FC302" s="52">
        <f t="shared" ca="1" si="834"/>
        <v>0.62601374463496295</v>
      </c>
      <c r="FD302" s="52">
        <f t="shared" ca="1" si="835"/>
        <v>0.68541337816062331</v>
      </c>
      <c r="FE302" s="52">
        <f t="shared" ca="1" si="836"/>
        <v>0.72696194500079181</v>
      </c>
      <c r="FF302" s="52">
        <f t="shared" ca="1" si="837"/>
        <v>0.75289268951400035</v>
      </c>
      <c r="FG302" s="52">
        <f t="shared" ca="1" si="838"/>
        <v>0.77446317196300574</v>
      </c>
      <c r="FH302" s="52">
        <f t="shared" ca="1" si="839"/>
        <v>0.80052697399168149</v>
      </c>
      <c r="FI302" s="52">
        <f t="shared" ca="1" si="840"/>
        <v>0.82937942967767797</v>
      </c>
      <c r="FK302" s="52">
        <f t="shared" ca="1" si="841"/>
        <v>0.97172494353077954</v>
      </c>
      <c r="FL302" s="59">
        <f t="shared" ca="1" si="842"/>
        <v>6</v>
      </c>
      <c r="FM302" s="59" t="str">
        <f t="shared" ca="1" si="843"/>
        <v>Slope</v>
      </c>
      <c r="FN302" s="52">
        <f t="shared" ca="1" si="844"/>
        <v>0.83333333333333337</v>
      </c>
      <c r="FP302" s="52">
        <f t="shared" ca="1" si="845"/>
        <v>0.57741881240373694</v>
      </c>
      <c r="FQ302" s="52">
        <f t="shared" ca="1" si="846"/>
        <v>0.57817580348455655</v>
      </c>
      <c r="FR302" s="52">
        <f t="shared" ca="1" si="847"/>
        <v>0.57212890135024974</v>
      </c>
      <c r="FS302" s="52">
        <f t="shared" ca="1" si="848"/>
        <v>0.57049186830726772</v>
      </c>
      <c r="FT302" s="52">
        <f t="shared" ca="1" si="849"/>
        <v>0.574689198827953</v>
      </c>
      <c r="FU302" s="52">
        <f t="shared" ca="1" si="850"/>
        <v>0.58511124923625768</v>
      </c>
      <c r="FV302" s="52">
        <f t="shared" ca="1" si="851"/>
        <v>0.6016860922880376</v>
      </c>
      <c r="FW302" s="52">
        <f t="shared" ca="1" si="852"/>
        <v>0.57776243551449857</v>
      </c>
      <c r="FX302" s="52">
        <f t="shared" ca="1" si="853"/>
        <v>0.53286396128718871</v>
      </c>
      <c r="FY302" s="52">
        <f t="shared" ca="1" si="854"/>
        <v>0.48860534973121311</v>
      </c>
      <c r="FZ302" s="52">
        <f t="shared" ca="1" si="855"/>
        <v>0.44710699811052934</v>
      </c>
      <c r="GA302" s="52">
        <f t="shared" ca="1" si="856"/>
        <v>0.40972449398001265</v>
      </c>
      <c r="GB302" s="52">
        <f t="shared" ca="1" si="857"/>
        <v>0.37709673015369927</v>
      </c>
      <c r="GC302" s="52">
        <f t="shared" ca="1" si="858"/>
        <v>0.34883120337627221</v>
      </c>
      <c r="GD302" s="52">
        <f t="shared" ca="1" si="859"/>
        <v>0.32460644374714248</v>
      </c>
      <c r="GE302" s="52">
        <f t="shared" ca="1" si="860"/>
        <v>0.30400194528421737</v>
      </c>
      <c r="GF302" s="52">
        <f t="shared" ca="1" si="861"/>
        <v>0.28666300248891302</v>
      </c>
      <c r="GG302" s="52">
        <f t="shared" ca="1" si="862"/>
        <v>0.27195182723596589</v>
      </c>
      <c r="GH302" s="52">
        <f t="shared" ca="1" si="863"/>
        <v>0.25889753985558389</v>
      </c>
      <c r="GI302" s="52">
        <f t="shared" ca="1" si="864"/>
        <v>0.2486077424175423</v>
      </c>
      <c r="GJ302" s="52">
        <f t="shared" ca="1" si="865"/>
        <v>0.25347745253196308</v>
      </c>
      <c r="GK302" s="52">
        <f t="shared" ca="1" si="866"/>
        <v>0.26017644661928541</v>
      </c>
      <c r="GL302" s="52">
        <f t="shared" ca="1" si="867"/>
        <v>0.26699407525997371</v>
      </c>
      <c r="GM302" s="52">
        <f t="shared" ca="1" si="868"/>
        <v>0.27563253743306187</v>
      </c>
      <c r="GN302" s="52">
        <f t="shared" ca="1" si="869"/>
        <v>0.28644902598943206</v>
      </c>
      <c r="GO302" s="52">
        <f t="shared" ca="1" si="870"/>
        <v>0.29513779272020774</v>
      </c>
      <c r="GP302" s="52">
        <f t="shared" ca="1" si="871"/>
        <v>0.29787620388915281</v>
      </c>
      <c r="GQ302" s="52">
        <f t="shared" ca="1" si="872"/>
        <v>0.29540867428244455</v>
      </c>
      <c r="GR302" s="52">
        <f t="shared" ca="1" si="873"/>
        <v>0.29148772398766853</v>
      </c>
      <c r="GS302" s="52">
        <f t="shared" ca="1" si="874"/>
        <v>0.28906454688611599</v>
      </c>
      <c r="GT302" s="52">
        <f t="shared" ca="1" si="875"/>
        <v>0.28757092100367043</v>
      </c>
      <c r="GV302" s="52">
        <f t="shared" ca="1" si="876"/>
        <v>0.6016860922880376</v>
      </c>
      <c r="GW302" s="59">
        <f t="shared" ca="1" si="877"/>
        <v>6</v>
      </c>
      <c r="GX302" s="52">
        <f t="shared" ca="1" si="878"/>
        <v>0.97172494353077954</v>
      </c>
      <c r="GY302" s="52" t="str">
        <f t="shared" ca="1" si="879"/>
        <v>Slope</v>
      </c>
      <c r="GZ302" s="52">
        <f t="shared" ca="1" si="880"/>
        <v>0.83333333333333337</v>
      </c>
      <c r="HB302" s="58">
        <f t="shared" si="881"/>
        <v>1.0116268694400802E-2</v>
      </c>
      <c r="HC302" s="58"/>
      <c r="HE302" s="52">
        <f t="shared" si="882"/>
        <v>0.94992446996271607</v>
      </c>
      <c r="HF302" s="52">
        <f t="shared" si="883"/>
        <v>0</v>
      </c>
      <c r="HH302" s="52">
        <f t="shared" ca="1" si="884"/>
        <v>0.97172494353077954</v>
      </c>
      <c r="HI302" s="52" t="str">
        <f t="shared" ca="1" si="885"/>
        <v>Slope</v>
      </c>
      <c r="HJ302" s="59">
        <f t="shared" ca="1" si="886"/>
        <v>2</v>
      </c>
      <c r="HK302" s="52">
        <f t="shared" ca="1" si="887"/>
        <v>0.83333333333333337</v>
      </c>
      <c r="HL302" s="52">
        <f t="shared" si="888"/>
        <v>0</v>
      </c>
      <c r="HM302" s="52">
        <f t="shared" si="889"/>
        <v>20</v>
      </c>
      <c r="HN302" s="52">
        <f t="shared" si="890"/>
        <v>-20</v>
      </c>
      <c r="HP302" s="52">
        <f t="shared" si="893"/>
        <v>3.8747221231460495E-4</v>
      </c>
      <c r="HR302" s="52">
        <f t="shared" si="891"/>
        <v>1.4618974589406333E-4</v>
      </c>
      <c r="HS302">
        <f t="shared" si="892"/>
        <v>2.1981492313670062E-3</v>
      </c>
    </row>
    <row r="303" spans="1:227" x14ac:dyDescent="0.2">
      <c r="A303" s="45">
        <v>265</v>
      </c>
      <c r="B303" s="35">
        <f t="shared" si="733"/>
        <v>3.0555555555555371E-2</v>
      </c>
      <c r="C303" s="28">
        <v>1.0116268694400801</v>
      </c>
      <c r="D303" s="95">
        <v>0</v>
      </c>
      <c r="E303" s="95">
        <v>999999</v>
      </c>
      <c r="F303" s="37">
        <f t="shared" si="721"/>
        <v>166666.5</v>
      </c>
      <c r="G303" s="38">
        <f t="shared" si="724"/>
        <v>0</v>
      </c>
      <c r="H303" s="102">
        <v>20</v>
      </c>
      <c r="I303" s="102">
        <v>2000</v>
      </c>
      <c r="J303" s="28">
        <v>0.12876717373728799</v>
      </c>
      <c r="K303" s="126">
        <f t="shared" si="725"/>
        <v>1.28767173737288E-3</v>
      </c>
      <c r="L303" s="30">
        <f t="shared" si="722"/>
        <v>1.28767173737288E-3</v>
      </c>
      <c r="M303" s="101">
        <f t="shared" si="723"/>
        <v>1.0116268694400801</v>
      </c>
      <c r="N303" s="103">
        <f t="shared" si="734"/>
        <v>4.4142984785139604E-4</v>
      </c>
      <c r="AD303" s="52">
        <f t="shared" ca="1" si="735"/>
        <v>0.95774986671949702</v>
      </c>
      <c r="AE303" s="52">
        <f t="shared" ca="1" si="735"/>
        <v>0.99999999999999989</v>
      </c>
      <c r="AF303" s="52">
        <f t="shared" ca="1" si="735"/>
        <v>0.95771788829695526</v>
      </c>
      <c r="AG303" s="52">
        <f t="shared" ca="1" si="735"/>
        <v>0.8445142046491978</v>
      </c>
      <c r="AH303" s="52">
        <f t="shared" ca="1" si="736"/>
        <v>0.68856255764211494</v>
      </c>
      <c r="AI303" s="52">
        <f t="shared" ca="1" si="736"/>
        <v>0.52006464568756772</v>
      </c>
      <c r="AJ303" s="52">
        <f t="shared" ca="1" si="736"/>
        <v>0.3592766368339097</v>
      </c>
      <c r="AK303" s="52">
        <f t="shared" ca="1" si="736"/>
        <v>0.21061531911183148</v>
      </c>
      <c r="AL303" s="52">
        <f t="shared" ca="1" si="737"/>
        <v>7.0724497482847398E-2</v>
      </c>
      <c r="AM303" s="52">
        <f t="shared" ca="1" si="737"/>
        <v>-6.3588480094705677E-2</v>
      </c>
      <c r="AN303" s="52">
        <f t="shared" ca="1" si="737"/>
        <v>-0.19416290282659454</v>
      </c>
      <c r="AO303" s="52">
        <f t="shared" ca="1" si="737"/>
        <v>-0.3216325340459526</v>
      </c>
      <c r="AP303" s="52">
        <f t="shared" ca="1" si="738"/>
        <v>-0.44303946272331224</v>
      </c>
      <c r="AQ303" s="52">
        <f t="shared" ca="1" si="738"/>
        <v>-0.55288752243919503</v>
      </c>
      <c r="AR303" s="52">
        <f t="shared" ca="1" si="738"/>
        <v>-0.64444957312444251</v>
      </c>
      <c r="AS303" s="52">
        <f t="shared" ca="1" si="738"/>
        <v>-0.71139205255084181</v>
      </c>
      <c r="AT303" s="52">
        <f t="shared" ca="1" si="739"/>
        <v>-0.75013736583282253</v>
      </c>
      <c r="AU303" s="52">
        <f t="shared" ca="1" si="739"/>
        <v>-0.75949699120157221</v>
      </c>
      <c r="AV303" s="52">
        <f t="shared" ca="1" si="728"/>
        <v>-0.74522162994083263</v>
      </c>
      <c r="AW303" s="52">
        <f t="shared" ca="1" si="728"/>
        <v>-0.74726224540313901</v>
      </c>
      <c r="AX303" s="52">
        <f t="shared" ca="1" si="728"/>
        <v>-0.73335580940119882</v>
      </c>
      <c r="AY303" s="52">
        <f t="shared" ca="1" si="728"/>
        <v>-0.71570005754834221</v>
      </c>
      <c r="AZ303" s="52">
        <f t="shared" ca="1" si="729"/>
        <v>-0.70788880657045261</v>
      </c>
      <c r="BA303" s="52">
        <f t="shared" ca="1" si="729"/>
        <v>-0.71244034709211357</v>
      </c>
      <c r="BB303" s="52">
        <f t="shared" ca="1" si="729"/>
        <v>-0.70961095255687823</v>
      </c>
      <c r="BC303" s="52">
        <f t="shared" ca="1" si="729"/>
        <v>-0.65352414409078219</v>
      </c>
      <c r="BD303" s="52">
        <f t="shared" ca="1" si="730"/>
        <v>-0.52620715361871895</v>
      </c>
      <c r="BE303" s="52">
        <f t="shared" ca="1" si="730"/>
        <v>-0.35122488780202471</v>
      </c>
      <c r="BF303" s="52">
        <f t="shared" ca="1" si="730"/>
        <v>-0.16649947597156992</v>
      </c>
      <c r="BG303" s="52">
        <f t="shared" ca="1" si="730"/>
        <v>5.0467571926335556E-3</v>
      </c>
      <c r="BH303" s="52">
        <f t="shared" ca="1" si="731"/>
        <v>0.13966469266987905</v>
      </c>
      <c r="BJ303" s="52">
        <f t="shared" si="740"/>
        <v>6.4383586868643996E-5</v>
      </c>
      <c r="BK303" s="52">
        <f t="shared" si="741"/>
        <v>2.504127653120386E-3</v>
      </c>
      <c r="BL303" s="52">
        <f t="shared" si="742"/>
        <v>1.2520638265601933E-4</v>
      </c>
      <c r="BM303" s="52">
        <f t="shared" si="743"/>
        <v>1.2520638265601933E-4</v>
      </c>
      <c r="BN303" s="52">
        <f t="shared" si="744"/>
        <v>0</v>
      </c>
      <c r="BO303" s="52">
        <f t="shared" si="745"/>
        <v>0</v>
      </c>
      <c r="BP303" s="52">
        <f t="shared" si="746"/>
        <v>2.2135459996434838E-3</v>
      </c>
      <c r="BQ303" s="52">
        <f t="shared" si="747"/>
        <v>0.05</v>
      </c>
      <c r="BS303" s="52">
        <f t="shared" ca="1" si="748"/>
        <v>0.26560539224245133</v>
      </c>
      <c r="BT303" s="52">
        <f t="shared" ca="1" si="749"/>
        <v>0.25041276531203865</v>
      </c>
      <c r="BU303" s="52">
        <f t="shared" ca="1" si="750"/>
        <v>0.22199053110765118</v>
      </c>
      <c r="BV303" s="52">
        <f t="shared" ca="1" si="751"/>
        <v>0.17606520621226207</v>
      </c>
      <c r="BW303" s="52">
        <f t="shared" ca="1" si="752"/>
        <v>0.11146572165401482</v>
      </c>
      <c r="BX303" s="52">
        <f t="shared" ca="1" si="753"/>
        <v>2.8407859165341685E-2</v>
      </c>
      <c r="BY303" s="52">
        <f t="shared" ca="1" si="754"/>
        <v>-6.6579890760382718E-2</v>
      </c>
      <c r="BZ303" s="52">
        <f t="shared" ca="1" si="755"/>
        <v>-0.16794198010897912</v>
      </c>
      <c r="CA303" s="52">
        <f t="shared" ca="1" si="756"/>
        <v>-0.26738448144357274</v>
      </c>
      <c r="CB303" s="52">
        <f t="shared" ca="1" si="757"/>
        <v>-0.35854620297229078</v>
      </c>
      <c r="CC303" s="52">
        <f t="shared" ca="1" si="758"/>
        <v>-0.43736038203050753</v>
      </c>
      <c r="CD303" s="52">
        <f t="shared" ca="1" si="759"/>
        <v>-0.50191034017611413</v>
      </c>
      <c r="CE303" s="52">
        <f t="shared" ca="1" si="760"/>
        <v>-0.55337358717506202</v>
      </c>
      <c r="CF303" s="52">
        <f t="shared" ca="1" si="761"/>
        <v>-0.59271453272911789</v>
      </c>
      <c r="CG303" s="52">
        <f t="shared" ca="1" si="762"/>
        <v>-0.62119469478455991</v>
      </c>
      <c r="CH303" s="52">
        <f t="shared" ca="1" si="763"/>
        <v>-0.63987818983713962</v>
      </c>
      <c r="CI303" s="52">
        <f t="shared" ca="1" si="764"/>
        <v>-0.65067838226264774</v>
      </c>
      <c r="CJ303" s="52">
        <f t="shared" ca="1" si="765"/>
        <v>-0.65650791107046036</v>
      </c>
      <c r="CK303" s="52">
        <f t="shared" ca="1" si="766"/>
        <v>-0.65404397005125181</v>
      </c>
      <c r="CL303" s="52">
        <f t="shared" ca="1" si="767"/>
        <v>-0.6061015063746561</v>
      </c>
      <c r="CM303" s="52">
        <f t="shared" ca="1" si="768"/>
        <v>-0.55267119077935578</v>
      </c>
      <c r="CN303" s="52">
        <f t="shared" ca="1" si="769"/>
        <v>-0.49888497152395767</v>
      </c>
      <c r="CO303" s="52">
        <f t="shared" ca="1" si="770"/>
        <v>-0.43963625167135983</v>
      </c>
      <c r="CP303" s="52">
        <f t="shared" ca="1" si="771"/>
        <v>-0.3738534526689159</v>
      </c>
      <c r="CQ303" s="52">
        <f t="shared" ca="1" si="772"/>
        <v>-0.31445381914325543</v>
      </c>
      <c r="CR303" s="52">
        <f t="shared" ca="1" si="773"/>
        <v>-0.27290525230308693</v>
      </c>
      <c r="CS303" s="52">
        <f t="shared" ca="1" si="774"/>
        <v>-0.24697450778987845</v>
      </c>
      <c r="CT303" s="52">
        <f t="shared" ca="1" si="775"/>
        <v>-0.22540402534087306</v>
      </c>
      <c r="CU303" s="52">
        <f t="shared" ca="1" si="776"/>
        <v>-0.19934022331219731</v>
      </c>
      <c r="CV303" s="52">
        <f t="shared" ca="1" si="777"/>
        <v>-0.17048776762620085</v>
      </c>
      <c r="CW303" s="52">
        <f t="shared" ca="1" si="778"/>
        <v>-0.13303042440524987</v>
      </c>
      <c r="CY303" s="51" t="str">
        <f t="shared" ca="1" si="779"/>
        <v>Slope</v>
      </c>
      <c r="CZ303" s="51" t="str">
        <f t="shared" ca="1" si="780"/>
        <v>Slope</v>
      </c>
      <c r="DA303" s="51" t="str">
        <f t="shared" ca="1" si="781"/>
        <v>Slope</v>
      </c>
      <c r="DB303" s="51" t="str">
        <f t="shared" ca="1" si="782"/>
        <v>Slope</v>
      </c>
      <c r="DC303" s="51" t="str">
        <f t="shared" ca="1" si="783"/>
        <v>Slope</v>
      </c>
      <c r="DD303" s="51" t="str">
        <f t="shared" ca="1" si="784"/>
        <v>Slope</v>
      </c>
      <c r="DE303" s="51" t="str">
        <f t="shared" ca="1" si="785"/>
        <v>Slope</v>
      </c>
      <c r="DF303" s="51" t="str">
        <f t="shared" ca="1" si="786"/>
        <v>Slope</v>
      </c>
      <c r="DG303" s="51" t="str">
        <f t="shared" ca="1" si="787"/>
        <v>Slope</v>
      </c>
      <c r="DH303" s="51" t="str">
        <f t="shared" ca="1" si="788"/>
        <v>Slope</v>
      </c>
      <c r="DI303" s="51" t="str">
        <f t="shared" ca="1" si="789"/>
        <v>Slope</v>
      </c>
      <c r="DJ303" s="51" t="str">
        <f t="shared" ca="1" si="790"/>
        <v>Slope</v>
      </c>
      <c r="DK303" s="51" t="str">
        <f t="shared" ca="1" si="791"/>
        <v>Slope</v>
      </c>
      <c r="DL303" s="51" t="str">
        <f t="shared" ca="1" si="792"/>
        <v>Slope</v>
      </c>
      <c r="DM303" s="51" t="str">
        <f t="shared" ca="1" si="793"/>
        <v>Slope</v>
      </c>
      <c r="DN303" s="51" t="str">
        <f t="shared" ca="1" si="794"/>
        <v>Slope</v>
      </c>
      <c r="DO303" s="51" t="str">
        <f t="shared" ca="1" si="795"/>
        <v>Slope</v>
      </c>
      <c r="DP303" s="51" t="str">
        <f t="shared" ca="1" si="796"/>
        <v>Slope</v>
      </c>
      <c r="DQ303" s="51" t="str">
        <f t="shared" ca="1" si="797"/>
        <v>Slope</v>
      </c>
      <c r="DR303" s="51" t="str">
        <f t="shared" ca="1" si="798"/>
        <v>Slope</v>
      </c>
      <c r="DS303" s="51" t="str">
        <f t="shared" ca="1" si="799"/>
        <v>Slope</v>
      </c>
      <c r="DT303" s="51" t="str">
        <f t="shared" ca="1" si="800"/>
        <v>Slope</v>
      </c>
      <c r="DU303" s="51" t="str">
        <f t="shared" ca="1" si="801"/>
        <v>Slope</v>
      </c>
      <c r="DV303" s="51" t="str">
        <f t="shared" ca="1" si="802"/>
        <v>Slope</v>
      </c>
      <c r="DW303" s="51" t="str">
        <f t="shared" ca="1" si="803"/>
        <v>Slope</v>
      </c>
      <c r="DX303" s="51" t="str">
        <f t="shared" ca="1" si="804"/>
        <v>Slope</v>
      </c>
      <c r="DY303" s="51" t="str">
        <f t="shared" ca="1" si="805"/>
        <v>Slope</v>
      </c>
      <c r="DZ303" s="51" t="str">
        <f t="shared" ca="1" si="806"/>
        <v>Slope</v>
      </c>
      <c r="EA303" s="51" t="str">
        <f t="shared" ca="1" si="807"/>
        <v>Slope</v>
      </c>
      <c r="EB303" s="51" t="str">
        <f t="shared" ca="1" si="808"/>
        <v>Slope</v>
      </c>
      <c r="EC303" s="51" t="str">
        <f t="shared" ca="1" si="809"/>
        <v>Slope</v>
      </c>
      <c r="EE303" s="52">
        <f t="shared" ca="1" si="810"/>
        <v>0.73451981414020473</v>
      </c>
      <c r="EF303" s="52">
        <f t="shared" ca="1" si="811"/>
        <v>0.7497124410706173</v>
      </c>
      <c r="EG303" s="52">
        <f t="shared" ca="1" si="812"/>
        <v>0.77813467527500479</v>
      </c>
      <c r="EH303" s="52">
        <f t="shared" ca="1" si="813"/>
        <v>0.82406000017039394</v>
      </c>
      <c r="EI303" s="52">
        <f t="shared" ca="1" si="814"/>
        <v>0.8886594847286412</v>
      </c>
      <c r="EJ303" s="52">
        <f t="shared" ca="1" si="815"/>
        <v>0.97171734721731429</v>
      </c>
      <c r="EK303" s="52">
        <f t="shared" ca="1" si="816"/>
        <v>0.93329490285696126</v>
      </c>
      <c r="EL303" s="52">
        <f t="shared" ca="1" si="817"/>
        <v>0.8319328135083649</v>
      </c>
      <c r="EM303" s="52">
        <f t="shared" ca="1" si="818"/>
        <v>0.73249031217377125</v>
      </c>
      <c r="EN303" s="52">
        <f t="shared" ca="1" si="819"/>
        <v>0.64132859064505321</v>
      </c>
      <c r="EO303" s="52">
        <f t="shared" ca="1" si="820"/>
        <v>0.56251441158683646</v>
      </c>
      <c r="EP303" s="52">
        <f t="shared" ca="1" si="821"/>
        <v>0.49796445344122986</v>
      </c>
      <c r="EQ303" s="52">
        <f t="shared" ca="1" si="822"/>
        <v>0.44650120644228197</v>
      </c>
      <c r="ER303" s="52">
        <f t="shared" ca="1" si="823"/>
        <v>0.4071602608882261</v>
      </c>
      <c r="ES303" s="52">
        <f t="shared" ca="1" si="824"/>
        <v>0.37868009883278408</v>
      </c>
      <c r="ET303" s="52">
        <f t="shared" ca="1" si="825"/>
        <v>0.35999660378020437</v>
      </c>
      <c r="EU303" s="52">
        <f t="shared" ca="1" si="826"/>
        <v>0.34919641135469626</v>
      </c>
      <c r="EV303" s="52">
        <f t="shared" ca="1" si="827"/>
        <v>0.34336688254688363</v>
      </c>
      <c r="EW303" s="52">
        <f t="shared" ca="1" si="828"/>
        <v>0.34583082356609218</v>
      </c>
      <c r="EX303" s="52">
        <f t="shared" ca="1" si="829"/>
        <v>0.3937732872426879</v>
      </c>
      <c r="EY303" s="52">
        <f t="shared" ca="1" si="830"/>
        <v>0.44720360283798821</v>
      </c>
      <c r="EZ303" s="52">
        <f t="shared" ca="1" si="831"/>
        <v>0.50098982209338638</v>
      </c>
      <c r="FA303" s="52">
        <f t="shared" ca="1" si="832"/>
        <v>0.5602385419459841</v>
      </c>
      <c r="FB303" s="52">
        <f t="shared" ca="1" si="833"/>
        <v>0.6260213409484281</v>
      </c>
      <c r="FC303" s="52">
        <f t="shared" ca="1" si="834"/>
        <v>0.68542097447408856</v>
      </c>
      <c r="FD303" s="52">
        <f t="shared" ca="1" si="835"/>
        <v>0.72696954131425706</v>
      </c>
      <c r="FE303" s="52">
        <f t="shared" ca="1" si="836"/>
        <v>0.7529002858274656</v>
      </c>
      <c r="FF303" s="52">
        <f t="shared" ca="1" si="837"/>
        <v>0.77447076827647088</v>
      </c>
      <c r="FG303" s="52">
        <f t="shared" ca="1" si="838"/>
        <v>0.80053457030514674</v>
      </c>
      <c r="FH303" s="52">
        <f t="shared" ca="1" si="839"/>
        <v>0.82938702599114311</v>
      </c>
      <c r="FI303" s="52">
        <f t="shared" ca="1" si="840"/>
        <v>0.86684436921209418</v>
      </c>
      <c r="FK303" s="52">
        <f t="shared" ca="1" si="841"/>
        <v>0.97171734721731429</v>
      </c>
      <c r="FL303" s="59">
        <f t="shared" ca="1" si="842"/>
        <v>5</v>
      </c>
      <c r="FM303" s="59" t="str">
        <f t="shared" ca="1" si="843"/>
        <v>Slope</v>
      </c>
      <c r="FN303" s="52">
        <f t="shared" ca="1" si="844"/>
        <v>0.8666666666666667</v>
      </c>
      <c r="FP303" s="52">
        <f t="shared" ca="1" si="845"/>
        <v>0.57817327138006824</v>
      </c>
      <c r="FQ303" s="52">
        <f t="shared" ca="1" si="846"/>
        <v>0.5832374803568724</v>
      </c>
      <c r="FR303" s="52">
        <f t="shared" ca="1" si="847"/>
        <v>0.58160044731389049</v>
      </c>
      <c r="FS303" s="52">
        <f t="shared" ca="1" si="848"/>
        <v>0.58579777783457576</v>
      </c>
      <c r="FT303" s="52">
        <f t="shared" ca="1" si="849"/>
        <v>0.59621982824288033</v>
      </c>
      <c r="FU303" s="52">
        <f t="shared" ca="1" si="850"/>
        <v>0.61279467129466025</v>
      </c>
      <c r="FV303" s="52">
        <f t="shared" ca="1" si="851"/>
        <v>0.58887607873009817</v>
      </c>
      <c r="FW303" s="52">
        <f t="shared" ca="1" si="852"/>
        <v>0.5439776045027882</v>
      </c>
      <c r="FX303" s="52">
        <f t="shared" ca="1" si="853"/>
        <v>0.4997189929468126</v>
      </c>
      <c r="FY303" s="52">
        <f t="shared" ca="1" si="854"/>
        <v>0.45822064132612883</v>
      </c>
      <c r="FZ303" s="52">
        <f t="shared" ca="1" si="855"/>
        <v>0.42083813719561214</v>
      </c>
      <c r="GA303" s="52">
        <f t="shared" ca="1" si="856"/>
        <v>0.38821037336929887</v>
      </c>
      <c r="GB303" s="52">
        <f t="shared" ca="1" si="857"/>
        <v>0.35994484659187176</v>
      </c>
      <c r="GC303" s="52">
        <f t="shared" ca="1" si="858"/>
        <v>0.33572008696274203</v>
      </c>
      <c r="GD303" s="52">
        <f t="shared" ca="1" si="859"/>
        <v>0.31511558849981691</v>
      </c>
      <c r="GE303" s="52">
        <f t="shared" ca="1" si="860"/>
        <v>0.29777664570451257</v>
      </c>
      <c r="GF303" s="52">
        <f t="shared" ca="1" si="861"/>
        <v>0.28306547045156538</v>
      </c>
      <c r="GG303" s="52">
        <f t="shared" ca="1" si="862"/>
        <v>0.27001118307118344</v>
      </c>
      <c r="GH303" s="52">
        <f t="shared" ca="1" si="863"/>
        <v>0.25972138563314184</v>
      </c>
      <c r="GI303" s="52">
        <f t="shared" ca="1" si="864"/>
        <v>0.26459109574756262</v>
      </c>
      <c r="GJ303" s="52">
        <f t="shared" ca="1" si="865"/>
        <v>0.27129008983488495</v>
      </c>
      <c r="GK303" s="52">
        <f t="shared" ca="1" si="866"/>
        <v>0.27810771847557325</v>
      </c>
      <c r="GL303" s="52">
        <f t="shared" ca="1" si="867"/>
        <v>0.28674618064866136</v>
      </c>
      <c r="GM303" s="52">
        <f t="shared" ca="1" si="868"/>
        <v>0.2975626692050316</v>
      </c>
      <c r="GN303" s="52">
        <f t="shared" ca="1" si="869"/>
        <v>0.30625143593580728</v>
      </c>
      <c r="GO303" s="52">
        <f t="shared" ca="1" si="870"/>
        <v>0.3089898471047523</v>
      </c>
      <c r="GP303" s="52">
        <f t="shared" ca="1" si="871"/>
        <v>0.30652231749804404</v>
      </c>
      <c r="GQ303" s="52">
        <f t="shared" ca="1" si="872"/>
        <v>0.30260136720326808</v>
      </c>
      <c r="GR303" s="52">
        <f t="shared" ca="1" si="873"/>
        <v>0.30017819010171554</v>
      </c>
      <c r="GS303" s="52">
        <f t="shared" ca="1" si="874"/>
        <v>0.29868456421926987</v>
      </c>
      <c r="GT303" s="52">
        <f t="shared" ca="1" si="875"/>
        <v>0.30005923418180919</v>
      </c>
      <c r="GV303" s="52">
        <f t="shared" ca="1" si="876"/>
        <v>0.61279467129466025</v>
      </c>
      <c r="GW303" s="59">
        <f t="shared" ca="1" si="877"/>
        <v>5</v>
      </c>
      <c r="GX303" s="52">
        <f t="shared" ca="1" si="878"/>
        <v>0.97171734721731429</v>
      </c>
      <c r="GY303" s="52" t="str">
        <f t="shared" ca="1" si="879"/>
        <v>Slope</v>
      </c>
      <c r="GZ303" s="52">
        <f t="shared" ca="1" si="880"/>
        <v>0.8666666666666667</v>
      </c>
      <c r="HB303" s="58">
        <f t="shared" si="881"/>
        <v>1.28767173737288E-3</v>
      </c>
      <c r="HC303" s="58"/>
      <c r="HE303" s="52">
        <f t="shared" si="882"/>
        <v>0.99362602490000429</v>
      </c>
      <c r="HF303" s="52">
        <f t="shared" si="883"/>
        <v>0</v>
      </c>
      <c r="HH303" s="52">
        <f t="shared" ca="1" si="884"/>
        <v>0.97171734721731429</v>
      </c>
      <c r="HI303" s="52" t="str">
        <f t="shared" ca="1" si="885"/>
        <v>Slope</v>
      </c>
      <c r="HJ303" s="59">
        <f t="shared" ca="1" si="886"/>
        <v>2</v>
      </c>
      <c r="HK303" s="52">
        <f t="shared" ca="1" si="887"/>
        <v>0.8666666666666667</v>
      </c>
      <c r="HL303" s="52">
        <f t="shared" si="888"/>
        <v>0</v>
      </c>
      <c r="HM303" s="52">
        <f t="shared" si="889"/>
        <v>20</v>
      </c>
      <c r="HN303" s="52">
        <f t="shared" si="890"/>
        <v>-20</v>
      </c>
      <c r="HP303" s="52">
        <f t="shared" si="893"/>
        <v>4.4142984785139604E-4</v>
      </c>
      <c r="HR303" s="52">
        <f t="shared" si="891"/>
        <v>1.3822656500415821E-4</v>
      </c>
      <c r="HS303">
        <f t="shared" si="892"/>
        <v>2.2135459996434838E-3</v>
      </c>
    </row>
    <row r="304" spans="1:227" x14ac:dyDescent="0.2">
      <c r="A304" s="45">
        <v>266</v>
      </c>
      <c r="B304" s="35">
        <f t="shared" si="733"/>
        <v>3.067129629629611E-2</v>
      </c>
      <c r="C304" s="28">
        <v>0.12876717373728799</v>
      </c>
      <c r="D304" s="95">
        <v>0</v>
      </c>
      <c r="E304" s="95">
        <v>999999</v>
      </c>
      <c r="F304" s="37">
        <f t="shared" si="721"/>
        <v>166666.5</v>
      </c>
      <c r="G304" s="38">
        <f t="shared" si="724"/>
        <v>0</v>
      </c>
      <c r="H304" s="102">
        <v>20</v>
      </c>
      <c r="I304" s="102">
        <v>2000</v>
      </c>
      <c r="J304" s="28">
        <v>-1.2637536227703099</v>
      </c>
      <c r="K304" s="126">
        <f t="shared" si="725"/>
        <v>-1.2637536227703097E-2</v>
      </c>
      <c r="L304" s="30">
        <f t="shared" si="722"/>
        <v>-1.2637536227703097E-2</v>
      </c>
      <c r="M304" s="101">
        <f t="shared" si="723"/>
        <v>0.12876717373728799</v>
      </c>
      <c r="N304" s="103">
        <f t="shared" si="734"/>
        <v>6.9626039825379895E-4</v>
      </c>
      <c r="AD304" s="52">
        <f t="shared" ca="1" si="735"/>
        <v>0.95771788829695514</v>
      </c>
      <c r="AE304" s="52">
        <f t="shared" ca="1" si="735"/>
        <v>0.99999999999999967</v>
      </c>
      <c r="AF304" s="52">
        <f t="shared" ca="1" si="735"/>
        <v>0.95894880378263248</v>
      </c>
      <c r="AG304" s="52">
        <f t="shared" ca="1" si="735"/>
        <v>0.8511282207964096</v>
      </c>
      <c r="AH304" s="52">
        <f t="shared" ca="1" si="736"/>
        <v>0.70661296345819413</v>
      </c>
      <c r="AI304" s="52">
        <f t="shared" ca="1" si="736"/>
        <v>0.55176814393721896</v>
      </c>
      <c r="AJ304" s="52">
        <f t="shared" ca="1" si="736"/>
        <v>0.39956480999597654</v>
      </c>
      <c r="AK304" s="52">
        <f t="shared" ca="1" si="736"/>
        <v>0.25390455733010248</v>
      </c>
      <c r="AL304" s="52">
        <f t="shared" ca="1" si="737"/>
        <v>0.11662157434133925</v>
      </c>
      <c r="AM304" s="52">
        <f t="shared" ca="1" si="737"/>
        <v>-1.3428801198708137E-2</v>
      </c>
      <c r="AN304" s="52">
        <f t="shared" ca="1" si="737"/>
        <v>-0.13912995297790862</v>
      </c>
      <c r="AO304" s="52">
        <f t="shared" ca="1" si="737"/>
        <v>-0.26301906898835442</v>
      </c>
      <c r="AP304" s="52">
        <f t="shared" ca="1" si="738"/>
        <v>-0.38292626539914959</v>
      </c>
      <c r="AQ304" s="52">
        <f t="shared" ca="1" si="738"/>
        <v>-0.49352916107277889</v>
      </c>
      <c r="AR304" s="52">
        <f t="shared" ca="1" si="738"/>
        <v>-0.58788796210193417</v>
      </c>
      <c r="AS304" s="52">
        <f t="shared" ca="1" si="738"/>
        <v>-0.65886431583179195</v>
      </c>
      <c r="AT304" s="52">
        <f t="shared" ca="1" si="739"/>
        <v>-0.70154101711134709</v>
      </c>
      <c r="AU304" s="52">
        <f t="shared" ca="1" si="739"/>
        <v>-0.71720837627380185</v>
      </c>
      <c r="AV304" s="52">
        <f t="shared" ca="1" si="728"/>
        <v>-0.74953819633556851</v>
      </c>
      <c r="AW304" s="52">
        <f t="shared" ca="1" si="728"/>
        <v>-0.75771406022135646</v>
      </c>
      <c r="AX304" s="52">
        <f t="shared" ca="1" si="728"/>
        <v>-0.74687041204642102</v>
      </c>
      <c r="AY304" s="52">
        <f t="shared" ca="1" si="728"/>
        <v>-0.74194933526123297</v>
      </c>
      <c r="AZ304" s="52">
        <f t="shared" ca="1" si="729"/>
        <v>-0.75578342998137549</v>
      </c>
      <c r="BA304" s="52">
        <f t="shared" ca="1" si="729"/>
        <v>-0.76514793322784613</v>
      </c>
      <c r="BB304" s="52">
        <f t="shared" ca="1" si="729"/>
        <v>-0.73488750572827855</v>
      </c>
      <c r="BC304" s="52">
        <f t="shared" ca="1" si="729"/>
        <v>-0.64417845439780497</v>
      </c>
      <c r="BD304" s="52">
        <f t="shared" ca="1" si="730"/>
        <v>-0.5047689888815885</v>
      </c>
      <c r="BE304" s="52">
        <f t="shared" ca="1" si="730"/>
        <v>-0.33160544463585495</v>
      </c>
      <c r="BF304" s="52">
        <f t="shared" ca="1" si="730"/>
        <v>-0.14211102280749477</v>
      </c>
      <c r="BG304" s="52">
        <f t="shared" ca="1" si="730"/>
        <v>2.8685404776571107E-2</v>
      </c>
      <c r="BH304" s="52">
        <f t="shared" ca="1" si="731"/>
        <v>0.14396204857302569</v>
      </c>
      <c r="BJ304" s="52">
        <f t="shared" si="740"/>
        <v>-6.3187681138515499E-4</v>
      </c>
      <c r="BK304" s="52">
        <f t="shared" si="741"/>
        <v>2.2199053110765117E-3</v>
      </c>
      <c r="BL304" s="52">
        <f t="shared" si="742"/>
        <v>1.109952655538256E-4</v>
      </c>
      <c r="BM304" s="52">
        <f t="shared" si="743"/>
        <v>1.109952655538256E-4</v>
      </c>
      <c r="BN304" s="52">
        <f t="shared" si="744"/>
        <v>0</v>
      </c>
      <c r="BO304" s="52">
        <f t="shared" si="745"/>
        <v>0</v>
      </c>
      <c r="BP304" s="52">
        <f t="shared" si="746"/>
        <v>2.2470154295803346E-3</v>
      </c>
      <c r="BQ304" s="52">
        <f t="shared" si="747"/>
        <v>0.05</v>
      </c>
      <c r="BS304" s="52">
        <f t="shared" ca="1" si="748"/>
        <v>0.25041276531203865</v>
      </c>
      <c r="BT304" s="52">
        <f t="shared" ca="1" si="749"/>
        <v>0.22199053110765118</v>
      </c>
      <c r="BU304" s="52">
        <f t="shared" ca="1" si="750"/>
        <v>0.17606520621226207</v>
      </c>
      <c r="BV304" s="52">
        <f t="shared" ca="1" si="751"/>
        <v>0.11146572165401482</v>
      </c>
      <c r="BW304" s="52">
        <f t="shared" ca="1" si="752"/>
        <v>2.8407859165341685E-2</v>
      </c>
      <c r="BX304" s="52">
        <f t="shared" ca="1" si="753"/>
        <v>-6.6579890760382718E-2</v>
      </c>
      <c r="BY304" s="52">
        <f t="shared" ca="1" si="754"/>
        <v>-0.16794198010897912</v>
      </c>
      <c r="BZ304" s="52">
        <f t="shared" ca="1" si="755"/>
        <v>-0.26738448144357274</v>
      </c>
      <c r="CA304" s="52">
        <f t="shared" ca="1" si="756"/>
        <v>-0.35854620297229078</v>
      </c>
      <c r="CB304" s="52">
        <f t="shared" ca="1" si="757"/>
        <v>-0.43736038203050753</v>
      </c>
      <c r="CC304" s="52">
        <f t="shared" ca="1" si="758"/>
        <v>-0.50191034017611413</v>
      </c>
      <c r="CD304" s="52">
        <f t="shared" ca="1" si="759"/>
        <v>-0.55337358717506202</v>
      </c>
      <c r="CE304" s="52">
        <f t="shared" ca="1" si="760"/>
        <v>-0.59271453272911789</v>
      </c>
      <c r="CF304" s="52">
        <f t="shared" ca="1" si="761"/>
        <v>-0.62119469478455991</v>
      </c>
      <c r="CG304" s="52">
        <f t="shared" ca="1" si="762"/>
        <v>-0.63987818983713962</v>
      </c>
      <c r="CH304" s="52">
        <f t="shared" ca="1" si="763"/>
        <v>-0.65067838226264774</v>
      </c>
      <c r="CI304" s="52">
        <f t="shared" ca="1" si="764"/>
        <v>-0.65650791107046036</v>
      </c>
      <c r="CJ304" s="52">
        <f t="shared" ca="1" si="765"/>
        <v>-0.65404397005125181</v>
      </c>
      <c r="CK304" s="52">
        <f t="shared" ca="1" si="766"/>
        <v>-0.6061015063746561</v>
      </c>
      <c r="CL304" s="52">
        <f t="shared" ca="1" si="767"/>
        <v>-0.55267119077935578</v>
      </c>
      <c r="CM304" s="52">
        <f t="shared" ca="1" si="768"/>
        <v>-0.49888497152395767</v>
      </c>
      <c r="CN304" s="52">
        <f t="shared" ca="1" si="769"/>
        <v>-0.43963625167135983</v>
      </c>
      <c r="CO304" s="52">
        <f t="shared" ca="1" si="770"/>
        <v>-0.3738534526689159</v>
      </c>
      <c r="CP304" s="52">
        <f t="shared" ca="1" si="771"/>
        <v>-0.31445381914325543</v>
      </c>
      <c r="CQ304" s="52">
        <f t="shared" ca="1" si="772"/>
        <v>-0.27290525230308693</v>
      </c>
      <c r="CR304" s="52">
        <f t="shared" ca="1" si="773"/>
        <v>-0.24697450778987845</v>
      </c>
      <c r="CS304" s="52">
        <f t="shared" ca="1" si="774"/>
        <v>-0.22540402534087306</v>
      </c>
      <c r="CT304" s="52">
        <f t="shared" ca="1" si="775"/>
        <v>-0.19934022331219731</v>
      </c>
      <c r="CU304" s="52">
        <f t="shared" ca="1" si="776"/>
        <v>-0.17048776762620085</v>
      </c>
      <c r="CV304" s="52">
        <f t="shared" ca="1" si="777"/>
        <v>-0.13303042440524987</v>
      </c>
      <c r="CW304" s="52">
        <f t="shared" ca="1" si="778"/>
        <v>-7.9584267891703087E-2</v>
      </c>
      <c r="CY304" s="51" t="str">
        <f t="shared" ca="1" si="779"/>
        <v>Slope</v>
      </c>
      <c r="CZ304" s="51" t="str">
        <f t="shared" ca="1" si="780"/>
        <v>Slope</v>
      </c>
      <c r="DA304" s="51" t="str">
        <f t="shared" ca="1" si="781"/>
        <v>Slope</v>
      </c>
      <c r="DB304" s="51" t="str">
        <f t="shared" ca="1" si="782"/>
        <v>Slope</v>
      </c>
      <c r="DC304" s="51" t="str">
        <f t="shared" ca="1" si="783"/>
        <v>Slope</v>
      </c>
      <c r="DD304" s="51" t="str">
        <f t="shared" ca="1" si="784"/>
        <v>Slope</v>
      </c>
      <c r="DE304" s="51" t="str">
        <f t="shared" ca="1" si="785"/>
        <v>Slope</v>
      </c>
      <c r="DF304" s="51" t="str">
        <f t="shared" ca="1" si="786"/>
        <v>Slope</v>
      </c>
      <c r="DG304" s="51" t="str">
        <f t="shared" ca="1" si="787"/>
        <v>Slope</v>
      </c>
      <c r="DH304" s="51" t="str">
        <f t="shared" ca="1" si="788"/>
        <v>Slope</v>
      </c>
      <c r="DI304" s="51" t="str">
        <f t="shared" ca="1" si="789"/>
        <v>Slope</v>
      </c>
      <c r="DJ304" s="51" t="str">
        <f t="shared" ca="1" si="790"/>
        <v>Slope</v>
      </c>
      <c r="DK304" s="51" t="str">
        <f t="shared" ca="1" si="791"/>
        <v>Slope</v>
      </c>
      <c r="DL304" s="51" t="str">
        <f t="shared" ca="1" si="792"/>
        <v>Slope</v>
      </c>
      <c r="DM304" s="51" t="str">
        <f t="shared" ca="1" si="793"/>
        <v>Slope</v>
      </c>
      <c r="DN304" s="51" t="str">
        <f t="shared" ca="1" si="794"/>
        <v>Slope</v>
      </c>
      <c r="DO304" s="51" t="str">
        <f t="shared" ca="1" si="795"/>
        <v>Slope</v>
      </c>
      <c r="DP304" s="51" t="str">
        <f t="shared" ca="1" si="796"/>
        <v>Slope</v>
      </c>
      <c r="DQ304" s="51" t="str">
        <f t="shared" ca="1" si="797"/>
        <v>Slope</v>
      </c>
      <c r="DR304" s="51" t="str">
        <f t="shared" ca="1" si="798"/>
        <v>Slope</v>
      </c>
      <c r="DS304" s="51" t="str">
        <f t="shared" ca="1" si="799"/>
        <v>Slope</v>
      </c>
      <c r="DT304" s="51" t="str">
        <f t="shared" ca="1" si="800"/>
        <v>Slope</v>
      </c>
      <c r="DU304" s="51" t="str">
        <f t="shared" ca="1" si="801"/>
        <v>Slope</v>
      </c>
      <c r="DV304" s="51" t="str">
        <f t="shared" ca="1" si="802"/>
        <v>Slope</v>
      </c>
      <c r="DW304" s="51" t="str">
        <f t="shared" ca="1" si="803"/>
        <v>Slope</v>
      </c>
      <c r="DX304" s="51" t="str">
        <f t="shared" ca="1" si="804"/>
        <v>Slope</v>
      </c>
      <c r="DY304" s="51" t="str">
        <f t="shared" ca="1" si="805"/>
        <v>Slope</v>
      </c>
      <c r="DZ304" s="51" t="str">
        <f t="shared" ca="1" si="806"/>
        <v>Slope</v>
      </c>
      <c r="EA304" s="51" t="str">
        <f t="shared" ca="1" si="807"/>
        <v>Slope</v>
      </c>
      <c r="EB304" s="51" t="str">
        <f t="shared" ca="1" si="808"/>
        <v>Slope</v>
      </c>
      <c r="EC304" s="51" t="str">
        <f t="shared" ca="1" si="809"/>
        <v>Slope</v>
      </c>
      <c r="EE304" s="52">
        <f t="shared" ca="1" si="810"/>
        <v>0.74969822995351509</v>
      </c>
      <c r="EF304" s="52">
        <f t="shared" ca="1" si="811"/>
        <v>0.7781204641579027</v>
      </c>
      <c r="EG304" s="52">
        <f t="shared" ca="1" si="812"/>
        <v>0.82404578905329173</v>
      </c>
      <c r="EH304" s="52">
        <f t="shared" ca="1" si="813"/>
        <v>0.888645273611539</v>
      </c>
      <c r="EI304" s="52">
        <f t="shared" ca="1" si="814"/>
        <v>0.97170313610021219</v>
      </c>
      <c r="EJ304" s="52">
        <f t="shared" ca="1" si="815"/>
        <v>0.93330911397406346</v>
      </c>
      <c r="EK304" s="52">
        <f t="shared" ca="1" si="816"/>
        <v>0.83194702462546699</v>
      </c>
      <c r="EL304" s="52">
        <f t="shared" ca="1" si="817"/>
        <v>0.73250452329087345</v>
      </c>
      <c r="EM304" s="52">
        <f t="shared" ca="1" si="818"/>
        <v>0.64134280176215541</v>
      </c>
      <c r="EN304" s="52">
        <f t="shared" ca="1" si="819"/>
        <v>0.56252862270393866</v>
      </c>
      <c r="EO304" s="52">
        <f t="shared" ca="1" si="820"/>
        <v>0.49797866455833206</v>
      </c>
      <c r="EP304" s="52">
        <f t="shared" ca="1" si="821"/>
        <v>0.44651541755938418</v>
      </c>
      <c r="EQ304" s="52">
        <f t="shared" ca="1" si="822"/>
        <v>0.4071744720053283</v>
      </c>
      <c r="ER304" s="52">
        <f t="shared" ca="1" si="823"/>
        <v>0.37869430994988629</v>
      </c>
      <c r="ES304" s="52">
        <f t="shared" ca="1" si="824"/>
        <v>0.36001081489730657</v>
      </c>
      <c r="ET304" s="52">
        <f t="shared" ca="1" si="825"/>
        <v>0.34921062247179846</v>
      </c>
      <c r="EU304" s="52">
        <f t="shared" ca="1" si="826"/>
        <v>0.34338109366398584</v>
      </c>
      <c r="EV304" s="52">
        <f t="shared" ca="1" si="827"/>
        <v>0.34584503468319439</v>
      </c>
      <c r="EW304" s="52">
        <f t="shared" ca="1" si="828"/>
        <v>0.3937874983597901</v>
      </c>
      <c r="EX304" s="52">
        <f t="shared" ca="1" si="829"/>
        <v>0.44721781395509042</v>
      </c>
      <c r="EY304" s="52">
        <f t="shared" ca="1" si="830"/>
        <v>0.50100403321048859</v>
      </c>
      <c r="EZ304" s="52">
        <f t="shared" ca="1" si="831"/>
        <v>0.56025275306308631</v>
      </c>
      <c r="FA304" s="52">
        <f t="shared" ca="1" si="832"/>
        <v>0.6260355520655303</v>
      </c>
      <c r="FB304" s="52">
        <f t="shared" ca="1" si="833"/>
        <v>0.68543518559119077</v>
      </c>
      <c r="FC304" s="52">
        <f t="shared" ca="1" si="834"/>
        <v>0.72698375243135926</v>
      </c>
      <c r="FD304" s="52">
        <f t="shared" ca="1" si="835"/>
        <v>0.75291449694456769</v>
      </c>
      <c r="FE304" s="52">
        <f t="shared" ca="1" si="836"/>
        <v>0.77448497939357308</v>
      </c>
      <c r="FF304" s="52">
        <f t="shared" ca="1" si="837"/>
        <v>0.80054878142224883</v>
      </c>
      <c r="FG304" s="52">
        <f t="shared" ca="1" si="838"/>
        <v>0.82940123710824531</v>
      </c>
      <c r="FH304" s="52">
        <f t="shared" ca="1" si="839"/>
        <v>0.86685858032919627</v>
      </c>
      <c r="FI304" s="52">
        <f t="shared" ca="1" si="840"/>
        <v>0.92030473684274305</v>
      </c>
      <c r="FK304" s="52">
        <f t="shared" ca="1" si="841"/>
        <v>0.97170313610021219</v>
      </c>
      <c r="FL304" s="59">
        <f t="shared" ca="1" si="842"/>
        <v>4</v>
      </c>
      <c r="FM304" s="59" t="str">
        <f t="shared" ca="1" si="843"/>
        <v>Slope</v>
      </c>
      <c r="FN304" s="52">
        <f t="shared" ca="1" si="844"/>
        <v>0.9</v>
      </c>
      <c r="FP304" s="52">
        <f t="shared" ca="1" si="845"/>
        <v>0.58323274331783836</v>
      </c>
      <c r="FQ304" s="52">
        <f t="shared" ca="1" si="846"/>
        <v>0.59270682138596753</v>
      </c>
      <c r="FR304" s="52">
        <f t="shared" ca="1" si="847"/>
        <v>0.59690415190665269</v>
      </c>
      <c r="FS304" s="52">
        <f t="shared" ca="1" si="848"/>
        <v>0.60732620231495749</v>
      </c>
      <c r="FT304" s="52">
        <f t="shared" ca="1" si="849"/>
        <v>0.62390104536673729</v>
      </c>
      <c r="FU304" s="52">
        <f t="shared" ca="1" si="850"/>
        <v>0.59999192688024339</v>
      </c>
      <c r="FV304" s="52">
        <f t="shared" ca="1" si="851"/>
        <v>0.55509345265293342</v>
      </c>
      <c r="FW304" s="52">
        <f t="shared" ca="1" si="852"/>
        <v>0.51083484109695787</v>
      </c>
      <c r="FX304" s="52">
        <f t="shared" ca="1" si="853"/>
        <v>0.46933648947627399</v>
      </c>
      <c r="FY304" s="52">
        <f t="shared" ca="1" si="854"/>
        <v>0.43195398534575735</v>
      </c>
      <c r="FZ304" s="52">
        <f t="shared" ca="1" si="855"/>
        <v>0.39932622151944397</v>
      </c>
      <c r="GA304" s="52">
        <f t="shared" ca="1" si="856"/>
        <v>0.37106069474201697</v>
      </c>
      <c r="GB304" s="52">
        <f t="shared" ca="1" si="857"/>
        <v>0.34683593511288718</v>
      </c>
      <c r="GC304" s="52">
        <f t="shared" ca="1" si="858"/>
        <v>0.32623143664996207</v>
      </c>
      <c r="GD304" s="52">
        <f t="shared" ca="1" si="859"/>
        <v>0.30889249385465772</v>
      </c>
      <c r="GE304" s="52">
        <f t="shared" ca="1" si="860"/>
        <v>0.2941813186017106</v>
      </c>
      <c r="GF304" s="52">
        <f t="shared" ca="1" si="861"/>
        <v>0.28112703122132859</v>
      </c>
      <c r="GG304" s="52">
        <f t="shared" ca="1" si="862"/>
        <v>0.270837233783287</v>
      </c>
      <c r="GH304" s="52">
        <f t="shared" ca="1" si="863"/>
        <v>0.27570694389770778</v>
      </c>
      <c r="GI304" s="52">
        <f t="shared" ca="1" si="864"/>
        <v>0.28240593798503011</v>
      </c>
      <c r="GJ304" s="52">
        <f t="shared" ca="1" si="865"/>
        <v>0.28922356662571841</v>
      </c>
      <c r="GK304" s="52">
        <f t="shared" ca="1" si="866"/>
        <v>0.29786202879880652</v>
      </c>
      <c r="GL304" s="52">
        <f t="shared" ca="1" si="867"/>
        <v>0.30867851735517676</v>
      </c>
      <c r="GM304" s="52">
        <f t="shared" ca="1" si="868"/>
        <v>0.31736728408595249</v>
      </c>
      <c r="GN304" s="52">
        <f t="shared" ca="1" si="869"/>
        <v>0.32010569525489752</v>
      </c>
      <c r="GO304" s="52">
        <f t="shared" ca="1" si="870"/>
        <v>0.3176381656481892</v>
      </c>
      <c r="GP304" s="52">
        <f t="shared" ca="1" si="871"/>
        <v>0.31371721535341318</v>
      </c>
      <c r="GQ304" s="52">
        <f t="shared" ca="1" si="872"/>
        <v>0.31129403825186069</v>
      </c>
      <c r="GR304" s="52">
        <f t="shared" ca="1" si="873"/>
        <v>0.30980041236941508</v>
      </c>
      <c r="GS304" s="52">
        <f t="shared" ca="1" si="874"/>
        <v>0.31117508233195429</v>
      </c>
      <c r="GT304" s="52">
        <f t="shared" ca="1" si="875"/>
        <v>0.31787935672535877</v>
      </c>
      <c r="GV304" s="52">
        <f t="shared" ca="1" si="876"/>
        <v>0.62390104536673729</v>
      </c>
      <c r="GW304" s="59">
        <f t="shared" ca="1" si="877"/>
        <v>4</v>
      </c>
      <c r="GX304" s="52">
        <f t="shared" ca="1" si="878"/>
        <v>0.97170313610021219</v>
      </c>
      <c r="GY304" s="52" t="str">
        <f t="shared" ca="1" si="879"/>
        <v>Slope</v>
      </c>
      <c r="GZ304" s="52">
        <f t="shared" ca="1" si="880"/>
        <v>0.9</v>
      </c>
      <c r="HB304" s="58">
        <f t="shared" si="881"/>
        <v>1.2637536227703097E-2</v>
      </c>
      <c r="HC304" s="58"/>
      <c r="HE304" s="52">
        <f t="shared" si="882"/>
        <v>0.93744419567286963</v>
      </c>
      <c r="HF304" s="52">
        <f t="shared" si="883"/>
        <v>0</v>
      </c>
      <c r="HH304" s="52">
        <f t="shared" ca="1" si="884"/>
        <v>0.97170313610021219</v>
      </c>
      <c r="HI304" s="52" t="str">
        <f t="shared" ca="1" si="885"/>
        <v>Slope</v>
      </c>
      <c r="HJ304" s="59">
        <f t="shared" ca="1" si="886"/>
        <v>2</v>
      </c>
      <c r="HK304" s="52">
        <f t="shared" ca="1" si="887"/>
        <v>0.9</v>
      </c>
      <c r="HL304" s="52">
        <f t="shared" si="888"/>
        <v>0</v>
      </c>
      <c r="HM304" s="52">
        <f t="shared" si="889"/>
        <v>20</v>
      </c>
      <c r="HN304" s="52">
        <f t="shared" si="890"/>
        <v>-20</v>
      </c>
      <c r="HP304" s="52">
        <f t="shared" si="893"/>
        <v>6.9626039825379895E-4</v>
      </c>
      <c r="HR304" s="52">
        <f t="shared" si="891"/>
        <v>1.3126626495678218E-4</v>
      </c>
      <c r="HS304">
        <f t="shared" si="892"/>
        <v>2.2470154295803346E-3</v>
      </c>
    </row>
    <row r="305" spans="1:227" x14ac:dyDescent="0.2">
      <c r="A305" s="45">
        <v>267</v>
      </c>
      <c r="B305" s="35">
        <f t="shared" si="733"/>
        <v>3.0787037037036849E-2</v>
      </c>
      <c r="C305" s="28">
        <v>-1.2637536227703099</v>
      </c>
      <c r="D305" s="95">
        <v>0</v>
      </c>
      <c r="E305" s="95">
        <v>999999</v>
      </c>
      <c r="F305" s="37">
        <f t="shared" si="721"/>
        <v>166666.5</v>
      </c>
      <c r="G305" s="38">
        <f t="shared" si="724"/>
        <v>0</v>
      </c>
      <c r="H305" s="102">
        <v>20</v>
      </c>
      <c r="I305" s="102">
        <v>2000</v>
      </c>
      <c r="J305" s="28">
        <v>-2.8342700004577601</v>
      </c>
      <c r="K305" s="126">
        <f t="shared" si="725"/>
        <v>-2.8342700004577601E-2</v>
      </c>
      <c r="L305" s="30">
        <f t="shared" si="722"/>
        <v>-2.8342700004577601E-2</v>
      </c>
      <c r="M305" s="101">
        <f t="shared" si="723"/>
        <v>-1.2637536227703099</v>
      </c>
      <c r="N305" s="103">
        <f t="shared" si="734"/>
        <v>7.85258188843725E-4</v>
      </c>
      <c r="AD305" s="52">
        <f t="shared" ca="1" si="735"/>
        <v>0.95894880378263214</v>
      </c>
      <c r="AE305" s="52">
        <f t="shared" ca="1" si="735"/>
        <v>1</v>
      </c>
      <c r="AF305" s="52">
        <f t="shared" ca="1" si="735"/>
        <v>0.9613075356708497</v>
      </c>
      <c r="AG305" s="52">
        <f t="shared" ca="1" si="735"/>
        <v>0.86237978983282915</v>
      </c>
      <c r="AH305" s="52">
        <f t="shared" ca="1" si="736"/>
        <v>0.73096533582091783</v>
      </c>
      <c r="AI305" s="52">
        <f t="shared" ca="1" si="736"/>
        <v>0.58584715479596483</v>
      </c>
      <c r="AJ305" s="52">
        <f t="shared" ca="1" si="736"/>
        <v>0.43823661913751771</v>
      </c>
      <c r="AK305" s="52">
        <f t="shared" ca="1" si="736"/>
        <v>0.29715594851387434</v>
      </c>
      <c r="AL305" s="52">
        <f t="shared" ca="1" si="737"/>
        <v>0.16681323175124055</v>
      </c>
      <c r="AM305" s="52">
        <f t="shared" ca="1" si="737"/>
        <v>4.503646888153591E-2</v>
      </c>
      <c r="AN305" s="52">
        <f t="shared" ca="1" si="737"/>
        <v>-7.3499665402586623E-2</v>
      </c>
      <c r="AO305" s="52">
        <f t="shared" ca="1" si="737"/>
        <v>-0.19207102382929653</v>
      </c>
      <c r="AP305" s="52">
        <f t="shared" ca="1" si="738"/>
        <v>-0.30888666859780184</v>
      </c>
      <c r="AQ305" s="52">
        <f t="shared" ca="1" si="738"/>
        <v>-0.41859490415052308</v>
      </c>
      <c r="AR305" s="52">
        <f t="shared" ca="1" si="738"/>
        <v>-0.51400750197343026</v>
      </c>
      <c r="AS305" s="52">
        <f t="shared" ca="1" si="738"/>
        <v>-0.58719606714972739</v>
      </c>
      <c r="AT305" s="52">
        <f t="shared" ca="1" si="739"/>
        <v>-0.63394828898053135</v>
      </c>
      <c r="AU305" s="52">
        <f t="shared" ca="1" si="739"/>
        <v>-0.70133072752789327</v>
      </c>
      <c r="AV305" s="52">
        <f t="shared" ca="1" si="728"/>
        <v>-0.73724683114295186</v>
      </c>
      <c r="AW305" s="52">
        <f t="shared" ca="1" si="728"/>
        <v>-0.74361598709063814</v>
      </c>
      <c r="AX305" s="52">
        <f t="shared" ca="1" si="728"/>
        <v>-0.7407694899031646</v>
      </c>
      <c r="AY305" s="52">
        <f t="shared" ca="1" si="728"/>
        <v>-0.75498724448765853</v>
      </c>
      <c r="AZ305" s="52">
        <f t="shared" ca="1" si="729"/>
        <v>-0.77173477153439574</v>
      </c>
      <c r="BA305" s="52">
        <f t="shared" ca="1" si="729"/>
        <v>-0.75253296478923282</v>
      </c>
      <c r="BB305" s="52">
        <f t="shared" ca="1" si="729"/>
        <v>-0.68760676089057371</v>
      </c>
      <c r="BC305" s="52">
        <f t="shared" ca="1" si="729"/>
        <v>-0.58755892034689217</v>
      </c>
      <c r="BD305" s="52">
        <f t="shared" ca="1" si="730"/>
        <v>-0.45489901048409348</v>
      </c>
      <c r="BE305" s="52">
        <f t="shared" ca="1" si="730"/>
        <v>-0.2823374128113274</v>
      </c>
      <c r="BF305" s="52">
        <f t="shared" ca="1" si="730"/>
        <v>-0.10162319361878437</v>
      </c>
      <c r="BG305" s="52">
        <f t="shared" ca="1" si="730"/>
        <v>3.9318320923409936E-2</v>
      </c>
      <c r="BH305" s="52">
        <f t="shared" ca="1" si="731"/>
        <v>6.73854004169918E-2</v>
      </c>
      <c r="BJ305" s="52">
        <f t="shared" si="740"/>
        <v>-1.41713500022888E-3</v>
      </c>
      <c r="BK305" s="52">
        <f t="shared" si="741"/>
        <v>1.7606520621226212E-3</v>
      </c>
      <c r="BL305" s="52">
        <f t="shared" si="742"/>
        <v>8.8032603106131063E-5</v>
      </c>
      <c r="BM305" s="52">
        <f t="shared" si="743"/>
        <v>8.8032603106131063E-5</v>
      </c>
      <c r="BN305" s="52">
        <f t="shared" si="744"/>
        <v>0</v>
      </c>
      <c r="BO305" s="52">
        <f t="shared" si="745"/>
        <v>0</v>
      </c>
      <c r="BP305" s="52">
        <f t="shared" si="746"/>
        <v>2.3037726551100113E-3</v>
      </c>
      <c r="BQ305" s="52">
        <f t="shared" si="747"/>
        <v>0.05</v>
      </c>
      <c r="BS305" s="52">
        <f t="shared" ca="1" si="748"/>
        <v>0.22199053110765118</v>
      </c>
      <c r="BT305" s="52">
        <f t="shared" ca="1" si="749"/>
        <v>0.17606520621226207</v>
      </c>
      <c r="BU305" s="52">
        <f t="shared" ca="1" si="750"/>
        <v>0.11146572165401482</v>
      </c>
      <c r="BV305" s="52">
        <f t="shared" ca="1" si="751"/>
        <v>2.8407859165341685E-2</v>
      </c>
      <c r="BW305" s="52">
        <f t="shared" ca="1" si="752"/>
        <v>-6.6579890760382718E-2</v>
      </c>
      <c r="BX305" s="52">
        <f t="shared" ca="1" si="753"/>
        <v>-0.16794198010897912</v>
      </c>
      <c r="BY305" s="52">
        <f t="shared" ca="1" si="754"/>
        <v>-0.26738448144357274</v>
      </c>
      <c r="BZ305" s="52">
        <f t="shared" ca="1" si="755"/>
        <v>-0.35854620297229078</v>
      </c>
      <c r="CA305" s="52">
        <f t="shared" ca="1" si="756"/>
        <v>-0.43736038203050753</v>
      </c>
      <c r="CB305" s="52">
        <f t="shared" ca="1" si="757"/>
        <v>-0.50191034017611413</v>
      </c>
      <c r="CC305" s="52">
        <f t="shared" ca="1" si="758"/>
        <v>-0.55337358717506202</v>
      </c>
      <c r="CD305" s="52">
        <f t="shared" ca="1" si="759"/>
        <v>-0.59271453272911789</v>
      </c>
      <c r="CE305" s="52">
        <f t="shared" ca="1" si="760"/>
        <v>-0.62119469478455991</v>
      </c>
      <c r="CF305" s="52">
        <f t="shared" ca="1" si="761"/>
        <v>-0.63987818983713962</v>
      </c>
      <c r="CG305" s="52">
        <f t="shared" ca="1" si="762"/>
        <v>-0.65067838226264774</v>
      </c>
      <c r="CH305" s="52">
        <f t="shared" ca="1" si="763"/>
        <v>-0.65650791107046036</v>
      </c>
      <c r="CI305" s="52">
        <f t="shared" ca="1" si="764"/>
        <v>-0.65404397005125181</v>
      </c>
      <c r="CJ305" s="52">
        <f t="shared" ca="1" si="765"/>
        <v>-0.6061015063746561</v>
      </c>
      <c r="CK305" s="52">
        <f t="shared" ca="1" si="766"/>
        <v>-0.55267119077935578</v>
      </c>
      <c r="CL305" s="52">
        <f t="shared" ca="1" si="767"/>
        <v>-0.49888497152395767</v>
      </c>
      <c r="CM305" s="52">
        <f t="shared" ca="1" si="768"/>
        <v>-0.43963625167135983</v>
      </c>
      <c r="CN305" s="52">
        <f t="shared" ca="1" si="769"/>
        <v>-0.3738534526689159</v>
      </c>
      <c r="CO305" s="52">
        <f t="shared" ca="1" si="770"/>
        <v>-0.31445381914325543</v>
      </c>
      <c r="CP305" s="52">
        <f t="shared" ca="1" si="771"/>
        <v>-0.27290525230308693</v>
      </c>
      <c r="CQ305" s="52">
        <f t="shared" ca="1" si="772"/>
        <v>-0.24697450778987845</v>
      </c>
      <c r="CR305" s="52">
        <f t="shared" ca="1" si="773"/>
        <v>-0.22540402534087306</v>
      </c>
      <c r="CS305" s="52">
        <f t="shared" ca="1" si="774"/>
        <v>-0.19934022331219731</v>
      </c>
      <c r="CT305" s="52">
        <f t="shared" ca="1" si="775"/>
        <v>-0.17048776762620085</v>
      </c>
      <c r="CU305" s="52">
        <f t="shared" ca="1" si="776"/>
        <v>-0.13303042440524987</v>
      </c>
      <c r="CV305" s="52">
        <f t="shared" ca="1" si="777"/>
        <v>-7.9584267891703087E-2</v>
      </c>
      <c r="CW305" s="52">
        <f t="shared" ca="1" si="778"/>
        <v>-1.1322557325324681E-2</v>
      </c>
      <c r="CY305" s="51" t="str">
        <f t="shared" ca="1" si="779"/>
        <v>Slope</v>
      </c>
      <c r="CZ305" s="51" t="str">
        <f t="shared" ca="1" si="780"/>
        <v>Slope</v>
      </c>
      <c r="DA305" s="51" t="str">
        <f t="shared" ca="1" si="781"/>
        <v>Slope</v>
      </c>
      <c r="DB305" s="51" t="str">
        <f t="shared" ca="1" si="782"/>
        <v>Slope</v>
      </c>
      <c r="DC305" s="51" t="str">
        <f t="shared" ca="1" si="783"/>
        <v>Slope</v>
      </c>
      <c r="DD305" s="51" t="str">
        <f t="shared" ca="1" si="784"/>
        <v>Slope</v>
      </c>
      <c r="DE305" s="51" t="str">
        <f t="shared" ca="1" si="785"/>
        <v>Slope</v>
      </c>
      <c r="DF305" s="51" t="str">
        <f t="shared" ca="1" si="786"/>
        <v>Slope</v>
      </c>
      <c r="DG305" s="51" t="str">
        <f t="shared" ca="1" si="787"/>
        <v>Slope</v>
      </c>
      <c r="DH305" s="51" t="str">
        <f t="shared" ca="1" si="788"/>
        <v>Slope</v>
      </c>
      <c r="DI305" s="51" t="str">
        <f t="shared" ca="1" si="789"/>
        <v>Slope</v>
      </c>
      <c r="DJ305" s="51" t="str">
        <f t="shared" ca="1" si="790"/>
        <v>Slope</v>
      </c>
      <c r="DK305" s="51" t="str">
        <f t="shared" ca="1" si="791"/>
        <v>Slope</v>
      </c>
      <c r="DL305" s="51" t="str">
        <f t="shared" ca="1" si="792"/>
        <v>Slope</v>
      </c>
      <c r="DM305" s="51" t="str">
        <f t="shared" ca="1" si="793"/>
        <v>Slope</v>
      </c>
      <c r="DN305" s="51" t="str">
        <f t="shared" ca="1" si="794"/>
        <v>Slope</v>
      </c>
      <c r="DO305" s="51" t="str">
        <f t="shared" ca="1" si="795"/>
        <v>Slope</v>
      </c>
      <c r="DP305" s="51" t="str">
        <f t="shared" ca="1" si="796"/>
        <v>Slope</v>
      </c>
      <c r="DQ305" s="51" t="str">
        <f t="shared" ca="1" si="797"/>
        <v>Slope</v>
      </c>
      <c r="DR305" s="51" t="str">
        <f t="shared" ca="1" si="798"/>
        <v>Slope</v>
      </c>
      <c r="DS305" s="51" t="str">
        <f t="shared" ca="1" si="799"/>
        <v>Slope</v>
      </c>
      <c r="DT305" s="51" t="str">
        <f t="shared" ca="1" si="800"/>
        <v>Slope</v>
      </c>
      <c r="DU305" s="51" t="str">
        <f t="shared" ca="1" si="801"/>
        <v>Slope</v>
      </c>
      <c r="DV305" s="51" t="str">
        <f t="shared" ca="1" si="802"/>
        <v>Slope</v>
      </c>
      <c r="DW305" s="51" t="str">
        <f t="shared" ca="1" si="803"/>
        <v>Slope</v>
      </c>
      <c r="DX305" s="51" t="str">
        <f t="shared" ca="1" si="804"/>
        <v>Slope</v>
      </c>
      <c r="DY305" s="51" t="str">
        <f t="shared" ca="1" si="805"/>
        <v>Slope</v>
      </c>
      <c r="DZ305" s="51" t="str">
        <f t="shared" ca="1" si="806"/>
        <v>Slope</v>
      </c>
      <c r="EA305" s="51" t="str">
        <f t="shared" ca="1" si="807"/>
        <v>Slope</v>
      </c>
      <c r="EB305" s="51" t="str">
        <f t="shared" ca="1" si="808"/>
        <v>Slope</v>
      </c>
      <c r="EC305" s="51" t="str">
        <f t="shared" ca="1" si="809"/>
        <v>Slope</v>
      </c>
      <c r="EE305" s="52">
        <f t="shared" ca="1" si="810"/>
        <v>0.77809750149545498</v>
      </c>
      <c r="EF305" s="52">
        <f t="shared" ca="1" si="811"/>
        <v>0.82402282639084401</v>
      </c>
      <c r="EG305" s="52">
        <f t="shared" ca="1" si="812"/>
        <v>0.88862231094909128</v>
      </c>
      <c r="EH305" s="52">
        <f t="shared" ca="1" si="813"/>
        <v>0.97168017343776447</v>
      </c>
      <c r="EI305" s="52">
        <f t="shared" ca="1" si="814"/>
        <v>0.93333207663651119</v>
      </c>
      <c r="EJ305" s="52">
        <f t="shared" ca="1" si="815"/>
        <v>0.83196998728791471</v>
      </c>
      <c r="EK305" s="52">
        <f t="shared" ca="1" si="816"/>
        <v>0.73252748595332107</v>
      </c>
      <c r="EL305" s="52">
        <f t="shared" ca="1" si="817"/>
        <v>0.64136576442460314</v>
      </c>
      <c r="EM305" s="52">
        <f t="shared" ca="1" si="818"/>
        <v>0.56255158536638628</v>
      </c>
      <c r="EN305" s="52">
        <f t="shared" ca="1" si="819"/>
        <v>0.49800162722077979</v>
      </c>
      <c r="EO305" s="52">
        <f t="shared" ca="1" si="820"/>
        <v>0.4465383802218319</v>
      </c>
      <c r="EP305" s="52">
        <f t="shared" ca="1" si="821"/>
        <v>0.40719743466777603</v>
      </c>
      <c r="EQ305" s="52">
        <f t="shared" ca="1" si="822"/>
        <v>0.37871727261233401</v>
      </c>
      <c r="ER305" s="52">
        <f t="shared" ca="1" si="823"/>
        <v>0.3600337775597543</v>
      </c>
      <c r="ES305" s="52">
        <f t="shared" ca="1" si="824"/>
        <v>0.34923358513424618</v>
      </c>
      <c r="ET305" s="52">
        <f t="shared" ca="1" si="825"/>
        <v>0.34340405632643356</v>
      </c>
      <c r="EU305" s="52">
        <f t="shared" ca="1" si="826"/>
        <v>0.34586799734564211</v>
      </c>
      <c r="EV305" s="52">
        <f t="shared" ca="1" si="827"/>
        <v>0.39381046102223782</v>
      </c>
      <c r="EW305" s="52">
        <f t="shared" ca="1" si="828"/>
        <v>0.44724077661753814</v>
      </c>
      <c r="EX305" s="52">
        <f t="shared" ca="1" si="829"/>
        <v>0.5010269958729362</v>
      </c>
      <c r="EY305" s="52">
        <f t="shared" ca="1" si="830"/>
        <v>0.56027571572553403</v>
      </c>
      <c r="EZ305" s="52">
        <f t="shared" ca="1" si="831"/>
        <v>0.62605851472797802</v>
      </c>
      <c r="FA305" s="52">
        <f t="shared" ca="1" si="832"/>
        <v>0.68545814825363838</v>
      </c>
      <c r="FB305" s="52">
        <f t="shared" ca="1" si="833"/>
        <v>0.72700671509380688</v>
      </c>
      <c r="FC305" s="52">
        <f t="shared" ca="1" si="834"/>
        <v>0.75293745960701541</v>
      </c>
      <c r="FD305" s="52">
        <f t="shared" ca="1" si="835"/>
        <v>0.7745079420560208</v>
      </c>
      <c r="FE305" s="52">
        <f t="shared" ca="1" si="836"/>
        <v>0.80057174408469656</v>
      </c>
      <c r="FF305" s="52">
        <f t="shared" ca="1" si="837"/>
        <v>0.82942419977069304</v>
      </c>
      <c r="FG305" s="52">
        <f t="shared" ca="1" si="838"/>
        <v>0.86688154299164399</v>
      </c>
      <c r="FH305" s="52">
        <f t="shared" ca="1" si="839"/>
        <v>0.92032769950519078</v>
      </c>
      <c r="FI305" s="52">
        <f t="shared" ca="1" si="840"/>
        <v>0.9885894100715692</v>
      </c>
      <c r="FK305" s="52">
        <f t="shared" ca="1" si="841"/>
        <v>0.9885894100715692</v>
      </c>
      <c r="FL305" s="59">
        <f t="shared" ca="1" si="842"/>
        <v>30</v>
      </c>
      <c r="FM305" s="59" t="str">
        <f t="shared" ca="1" si="843"/>
        <v>Slope</v>
      </c>
      <c r="FN305" s="52">
        <f t="shared" ca="1" si="844"/>
        <v>3.3333333333333326E-2</v>
      </c>
      <c r="FP305" s="52">
        <f t="shared" ca="1" si="845"/>
        <v>0.59269916716515159</v>
      </c>
      <c r="FQ305" s="52">
        <f t="shared" ca="1" si="846"/>
        <v>0.60800760879694793</v>
      </c>
      <c r="FR305" s="52">
        <f t="shared" ca="1" si="847"/>
        <v>0.61842965920525261</v>
      </c>
      <c r="FS305" s="52">
        <f t="shared" ca="1" si="848"/>
        <v>0.63500450225703253</v>
      </c>
      <c r="FT305" s="52">
        <f t="shared" ca="1" si="849"/>
        <v>0.61111069221217029</v>
      </c>
      <c r="FU305" s="52">
        <f t="shared" ca="1" si="850"/>
        <v>0.56621221798486043</v>
      </c>
      <c r="FV305" s="52">
        <f t="shared" ca="1" si="851"/>
        <v>0.52195360642888478</v>
      </c>
      <c r="FW305" s="52">
        <f t="shared" ca="1" si="852"/>
        <v>0.48045525480820106</v>
      </c>
      <c r="FX305" s="52">
        <f t="shared" ca="1" si="853"/>
        <v>0.44307275067768426</v>
      </c>
      <c r="FY305" s="52">
        <f t="shared" ca="1" si="854"/>
        <v>0.41044498685137104</v>
      </c>
      <c r="FZ305" s="52">
        <f t="shared" ca="1" si="855"/>
        <v>0.38217946007394393</v>
      </c>
      <c r="GA305" s="52">
        <f t="shared" ca="1" si="856"/>
        <v>0.35795470044481426</v>
      </c>
      <c r="GB305" s="52">
        <f t="shared" ca="1" si="857"/>
        <v>0.33735020198188909</v>
      </c>
      <c r="GC305" s="52">
        <f t="shared" ca="1" si="858"/>
        <v>0.32001125918658474</v>
      </c>
      <c r="GD305" s="52">
        <f t="shared" ca="1" si="859"/>
        <v>0.30530008393363761</v>
      </c>
      <c r="GE305" s="52">
        <f t="shared" ca="1" si="860"/>
        <v>0.29224579655325561</v>
      </c>
      <c r="GF305" s="52">
        <f t="shared" ca="1" si="861"/>
        <v>0.28195599911521402</v>
      </c>
      <c r="GG305" s="52">
        <f t="shared" ca="1" si="862"/>
        <v>0.2868257092296348</v>
      </c>
      <c r="GH305" s="52">
        <f t="shared" ca="1" si="863"/>
        <v>0.29352470331695713</v>
      </c>
      <c r="GI305" s="52">
        <f t="shared" ca="1" si="864"/>
        <v>0.30034233195764537</v>
      </c>
      <c r="GJ305" s="52">
        <f t="shared" ca="1" si="865"/>
        <v>0.30898079413073354</v>
      </c>
      <c r="GK305" s="52">
        <f t="shared" ca="1" si="866"/>
        <v>0.31979728268710378</v>
      </c>
      <c r="GL305" s="52">
        <f t="shared" ca="1" si="867"/>
        <v>0.32848604941787946</v>
      </c>
      <c r="GM305" s="52">
        <f t="shared" ca="1" si="868"/>
        <v>0.33122446058682453</v>
      </c>
      <c r="GN305" s="52">
        <f t="shared" ca="1" si="869"/>
        <v>0.32875693098011616</v>
      </c>
      <c r="GO305" s="52">
        <f t="shared" ca="1" si="870"/>
        <v>0.32483598068534025</v>
      </c>
      <c r="GP305" s="52">
        <f t="shared" ca="1" si="871"/>
        <v>0.32241280358378771</v>
      </c>
      <c r="GQ305" s="52">
        <f t="shared" ca="1" si="872"/>
        <v>0.3209191777013421</v>
      </c>
      <c r="GR305" s="52">
        <f t="shared" ca="1" si="873"/>
        <v>0.32229384766388131</v>
      </c>
      <c r="GS305" s="52">
        <f t="shared" ca="1" si="874"/>
        <v>0.32899812205728579</v>
      </c>
      <c r="GT305" s="52">
        <f t="shared" ca="1" si="875"/>
        <v>0.34064091446830086</v>
      </c>
      <c r="GV305" s="52">
        <f t="shared" ca="1" si="876"/>
        <v>0.63500450225703253</v>
      </c>
      <c r="GW305" s="59">
        <f t="shared" ca="1" si="877"/>
        <v>3</v>
      </c>
      <c r="GX305" s="52">
        <f t="shared" ca="1" si="878"/>
        <v>0.97168017343776447</v>
      </c>
      <c r="GY305" s="52" t="str">
        <f t="shared" ca="1" si="879"/>
        <v>Slope</v>
      </c>
      <c r="GZ305" s="52">
        <f t="shared" ca="1" si="880"/>
        <v>0.93333333333333335</v>
      </c>
      <c r="HB305" s="58">
        <f t="shared" si="881"/>
        <v>2.8342700004577601E-2</v>
      </c>
      <c r="HC305" s="58"/>
      <c r="HE305" s="52">
        <f t="shared" si="882"/>
        <v>0.85970363497734081</v>
      </c>
      <c r="HF305" s="52">
        <f t="shared" si="883"/>
        <v>0</v>
      </c>
      <c r="HH305" s="52">
        <f t="shared" ca="1" si="884"/>
        <v>0.97168017343776447</v>
      </c>
      <c r="HI305" s="52" t="str">
        <f t="shared" ca="1" si="885"/>
        <v>Slope</v>
      </c>
      <c r="HJ305" s="59">
        <f t="shared" ca="1" si="886"/>
        <v>2</v>
      </c>
      <c r="HK305" s="52">
        <f t="shared" ca="1" si="887"/>
        <v>0.93333333333333335</v>
      </c>
      <c r="HL305" s="52">
        <f t="shared" si="888"/>
        <v>0</v>
      </c>
      <c r="HM305" s="52">
        <f t="shared" si="889"/>
        <v>20</v>
      </c>
      <c r="HN305" s="52">
        <f t="shared" si="890"/>
        <v>-20</v>
      </c>
      <c r="HP305" s="52">
        <f t="shared" si="893"/>
        <v>7.85258188843725E-4</v>
      </c>
      <c r="HR305" s="52">
        <f t="shared" si="891"/>
        <v>1.266425246829594E-4</v>
      </c>
      <c r="HS305">
        <f t="shared" si="892"/>
        <v>2.3037726551100113E-3</v>
      </c>
    </row>
    <row r="306" spans="1:227" x14ac:dyDescent="0.2">
      <c r="A306" s="45">
        <v>268</v>
      </c>
      <c r="B306" s="35">
        <f t="shared" si="733"/>
        <v>3.0902777777777588E-2</v>
      </c>
      <c r="C306" s="28">
        <v>-2.8342700004577601</v>
      </c>
      <c r="D306" s="95">
        <v>0</v>
      </c>
      <c r="E306" s="95">
        <v>999999</v>
      </c>
      <c r="F306" s="37">
        <f t="shared" si="721"/>
        <v>166666.5</v>
      </c>
      <c r="G306" s="38">
        <f t="shared" si="724"/>
        <v>0</v>
      </c>
      <c r="H306" s="102">
        <v>20</v>
      </c>
      <c r="I306" s="102">
        <v>2000</v>
      </c>
      <c r="J306" s="28">
        <v>-4.6873474121093803</v>
      </c>
      <c r="K306" s="126">
        <f t="shared" si="725"/>
        <v>-4.6873474121093807E-2</v>
      </c>
      <c r="L306" s="30">
        <f t="shared" si="722"/>
        <v>-4.6873474121093807E-2</v>
      </c>
      <c r="M306" s="101">
        <f t="shared" si="723"/>
        <v>-2.8342700004577601</v>
      </c>
      <c r="N306" s="103">
        <f t="shared" si="734"/>
        <v>9.265387058258101E-4</v>
      </c>
      <c r="AD306" s="52">
        <f t="shared" ca="1" si="735"/>
        <v>0.96130753567084959</v>
      </c>
      <c r="AE306" s="52">
        <f t="shared" ca="1" si="735"/>
        <v>0.99999999999999944</v>
      </c>
      <c r="AF306" s="52">
        <f t="shared" ca="1" si="735"/>
        <v>0.96506807191327071</v>
      </c>
      <c r="AG306" s="52">
        <f t="shared" ca="1" si="735"/>
        <v>0.87612445558743057</v>
      </c>
      <c r="AH306" s="52">
        <f t="shared" ca="1" si="736"/>
        <v>0.75408456959759662</v>
      </c>
      <c r="AI306" s="52">
        <f t="shared" ca="1" si="736"/>
        <v>0.61466400514488162</v>
      </c>
      <c r="AJ306" s="52">
        <f t="shared" ca="1" si="736"/>
        <v>0.47361176603469379</v>
      </c>
      <c r="AK306" s="52">
        <f t="shared" ca="1" si="736"/>
        <v>0.34242679510781465</v>
      </c>
      <c r="AL306" s="52">
        <f t="shared" ca="1" si="737"/>
        <v>0.22399686186255688</v>
      </c>
      <c r="AM306" s="52">
        <f t="shared" ca="1" si="737"/>
        <v>0.11294122166987375</v>
      </c>
      <c r="AN306" s="52">
        <f t="shared" ca="1" si="737"/>
        <v>3.2266096776736339E-3</v>
      </c>
      <c r="AO306" s="52">
        <f t="shared" ca="1" si="737"/>
        <v>-0.1087134731166861</v>
      </c>
      <c r="AP306" s="52">
        <f t="shared" ca="1" si="738"/>
        <v>-0.22102204937903108</v>
      </c>
      <c r="AQ306" s="52">
        <f t="shared" ca="1" si="738"/>
        <v>-0.32857771291577154</v>
      </c>
      <c r="AR306" s="52">
        <f t="shared" ca="1" si="738"/>
        <v>-0.42398966783262376</v>
      </c>
      <c r="AS306" s="52">
        <f t="shared" ca="1" si="738"/>
        <v>-0.49806224259981624</v>
      </c>
      <c r="AT306" s="52">
        <f t="shared" ca="1" si="739"/>
        <v>-0.59874459269244817</v>
      </c>
      <c r="AU306" s="52">
        <f t="shared" ca="1" si="739"/>
        <v>-0.66596990102359821</v>
      </c>
      <c r="AV306" s="52">
        <f t="shared" ca="1" si="728"/>
        <v>-0.69413378329518016</v>
      </c>
      <c r="AW306" s="52">
        <f t="shared" ca="1" si="728"/>
        <v>-0.7027931427184928</v>
      </c>
      <c r="AX306" s="52">
        <f t="shared" ca="1" si="728"/>
        <v>-0.71512375338956358</v>
      </c>
      <c r="AY306" s="52">
        <f t="shared" ca="1" si="728"/>
        <v>-0.72894079196999773</v>
      </c>
      <c r="AZ306" s="52">
        <f t="shared" ca="1" si="729"/>
        <v>-0.71692679505223889</v>
      </c>
      <c r="BA306" s="52">
        <f t="shared" ca="1" si="729"/>
        <v>-0.66400163671773427</v>
      </c>
      <c r="BB306" s="52">
        <f t="shared" ca="1" si="729"/>
        <v>-0.59211125070529513</v>
      </c>
      <c r="BC306" s="52">
        <f t="shared" ca="1" si="729"/>
        <v>-0.50136658949477886</v>
      </c>
      <c r="BD306" s="52">
        <f t="shared" ca="1" si="730"/>
        <v>-0.37463342964112123</v>
      </c>
      <c r="BE306" s="52">
        <f t="shared" ca="1" si="730"/>
        <v>-0.22019834428177018</v>
      </c>
      <c r="BF306" s="52">
        <f t="shared" ca="1" si="730"/>
        <v>-8.2026566679729226E-2</v>
      </c>
      <c r="BG306" s="52">
        <f t="shared" ca="1" si="730"/>
        <v>-3.4491511611865762E-2</v>
      </c>
      <c r="BH306" s="52">
        <f t="shared" ca="1" si="731"/>
        <v>-8.3706703977253313E-2</v>
      </c>
      <c r="BJ306" s="52">
        <f t="shared" si="740"/>
        <v>-2.3436737060546901E-3</v>
      </c>
      <c r="BK306" s="52">
        <f t="shared" si="741"/>
        <v>1.1146572165401495E-3</v>
      </c>
      <c r="BL306" s="52">
        <f t="shared" si="742"/>
        <v>5.5732860827007415E-5</v>
      </c>
      <c r="BM306" s="52">
        <f t="shared" si="743"/>
        <v>5.5732860827007415E-5</v>
      </c>
      <c r="BN306" s="52">
        <f t="shared" si="744"/>
        <v>0</v>
      </c>
      <c r="BO306" s="52">
        <f t="shared" si="745"/>
        <v>0</v>
      </c>
      <c r="BP306" s="52">
        <f t="shared" si="746"/>
        <v>2.3835421360109276E-3</v>
      </c>
      <c r="BQ306" s="52">
        <f t="shared" si="747"/>
        <v>0.05</v>
      </c>
      <c r="BS306" s="52">
        <f t="shared" ca="1" si="748"/>
        <v>0.17606520621226207</v>
      </c>
      <c r="BT306" s="52">
        <f t="shared" ca="1" si="749"/>
        <v>0.11146572165401482</v>
      </c>
      <c r="BU306" s="52">
        <f t="shared" ca="1" si="750"/>
        <v>2.8407859165341685E-2</v>
      </c>
      <c r="BV306" s="52">
        <f t="shared" ca="1" si="751"/>
        <v>-6.6579890760382718E-2</v>
      </c>
      <c r="BW306" s="52">
        <f t="shared" ca="1" si="752"/>
        <v>-0.16794198010897912</v>
      </c>
      <c r="BX306" s="52">
        <f t="shared" ca="1" si="753"/>
        <v>-0.26738448144357274</v>
      </c>
      <c r="BY306" s="52">
        <f t="shared" ca="1" si="754"/>
        <v>-0.35854620297229078</v>
      </c>
      <c r="BZ306" s="52">
        <f t="shared" ca="1" si="755"/>
        <v>-0.43736038203050753</v>
      </c>
      <c r="CA306" s="52">
        <f t="shared" ca="1" si="756"/>
        <v>-0.50191034017611413</v>
      </c>
      <c r="CB306" s="52">
        <f t="shared" ca="1" si="757"/>
        <v>-0.55337358717506202</v>
      </c>
      <c r="CC306" s="52">
        <f t="shared" ca="1" si="758"/>
        <v>-0.59271453272911789</v>
      </c>
      <c r="CD306" s="52">
        <f t="shared" ca="1" si="759"/>
        <v>-0.62119469478455991</v>
      </c>
      <c r="CE306" s="52">
        <f t="shared" ca="1" si="760"/>
        <v>-0.63987818983713962</v>
      </c>
      <c r="CF306" s="52">
        <f t="shared" ca="1" si="761"/>
        <v>-0.65067838226264774</v>
      </c>
      <c r="CG306" s="52">
        <f t="shared" ca="1" si="762"/>
        <v>-0.65650791107046036</v>
      </c>
      <c r="CH306" s="52">
        <f t="shared" ca="1" si="763"/>
        <v>-0.65404397005125181</v>
      </c>
      <c r="CI306" s="52">
        <f t="shared" ca="1" si="764"/>
        <v>-0.6061015063746561</v>
      </c>
      <c r="CJ306" s="52">
        <f t="shared" ca="1" si="765"/>
        <v>-0.55267119077935578</v>
      </c>
      <c r="CK306" s="52">
        <f t="shared" ca="1" si="766"/>
        <v>-0.49888497152395767</v>
      </c>
      <c r="CL306" s="52">
        <f t="shared" ca="1" si="767"/>
        <v>-0.43963625167135983</v>
      </c>
      <c r="CM306" s="52">
        <f t="shared" ca="1" si="768"/>
        <v>-0.3738534526689159</v>
      </c>
      <c r="CN306" s="52">
        <f t="shared" ca="1" si="769"/>
        <v>-0.31445381914325543</v>
      </c>
      <c r="CO306" s="52">
        <f t="shared" ca="1" si="770"/>
        <v>-0.27290525230308693</v>
      </c>
      <c r="CP306" s="52">
        <f t="shared" ca="1" si="771"/>
        <v>-0.24697450778987845</v>
      </c>
      <c r="CQ306" s="52">
        <f t="shared" ca="1" si="772"/>
        <v>-0.22540402534087306</v>
      </c>
      <c r="CR306" s="52">
        <f t="shared" ca="1" si="773"/>
        <v>-0.19934022331219731</v>
      </c>
      <c r="CS306" s="52">
        <f t="shared" ca="1" si="774"/>
        <v>-0.17048776762620085</v>
      </c>
      <c r="CT306" s="52">
        <f t="shared" ca="1" si="775"/>
        <v>-0.13303042440524987</v>
      </c>
      <c r="CU306" s="52">
        <f t="shared" ca="1" si="776"/>
        <v>-7.9584267891703087E-2</v>
      </c>
      <c r="CV306" s="52">
        <f t="shared" ca="1" si="777"/>
        <v>-1.1322557325324681E-2</v>
      </c>
      <c r="CW306" s="52">
        <f t="shared" ca="1" si="778"/>
        <v>6.7009963831233421E-2</v>
      </c>
      <c r="CY306" s="51" t="str">
        <f t="shared" ca="1" si="779"/>
        <v>Slope</v>
      </c>
      <c r="CZ306" s="51" t="str">
        <f t="shared" ca="1" si="780"/>
        <v>Slope</v>
      </c>
      <c r="DA306" s="51" t="str">
        <f t="shared" ca="1" si="781"/>
        <v>Slope</v>
      </c>
      <c r="DB306" s="51" t="str">
        <f t="shared" ca="1" si="782"/>
        <v>Slope</v>
      </c>
      <c r="DC306" s="51" t="str">
        <f t="shared" ca="1" si="783"/>
        <v>Slope</v>
      </c>
      <c r="DD306" s="51" t="str">
        <f t="shared" ca="1" si="784"/>
        <v>Slope</v>
      </c>
      <c r="DE306" s="51" t="str">
        <f t="shared" ca="1" si="785"/>
        <v>Slope</v>
      </c>
      <c r="DF306" s="51" t="str">
        <f t="shared" ca="1" si="786"/>
        <v>Slope</v>
      </c>
      <c r="DG306" s="51" t="str">
        <f t="shared" ca="1" si="787"/>
        <v>Slope</v>
      </c>
      <c r="DH306" s="51" t="str">
        <f t="shared" ca="1" si="788"/>
        <v>Slope</v>
      </c>
      <c r="DI306" s="51" t="str">
        <f t="shared" ca="1" si="789"/>
        <v>Slope</v>
      </c>
      <c r="DJ306" s="51" t="str">
        <f t="shared" ca="1" si="790"/>
        <v>Slope</v>
      </c>
      <c r="DK306" s="51" t="str">
        <f t="shared" ca="1" si="791"/>
        <v>Slope</v>
      </c>
      <c r="DL306" s="51" t="str">
        <f t="shared" ca="1" si="792"/>
        <v>Slope</v>
      </c>
      <c r="DM306" s="51" t="str">
        <f t="shared" ca="1" si="793"/>
        <v>Slope</v>
      </c>
      <c r="DN306" s="51" t="str">
        <f t="shared" ca="1" si="794"/>
        <v>Slope</v>
      </c>
      <c r="DO306" s="51" t="str">
        <f t="shared" ca="1" si="795"/>
        <v>Slope</v>
      </c>
      <c r="DP306" s="51" t="str">
        <f t="shared" ca="1" si="796"/>
        <v>Slope</v>
      </c>
      <c r="DQ306" s="51" t="str">
        <f t="shared" ca="1" si="797"/>
        <v>Slope</v>
      </c>
      <c r="DR306" s="51" t="str">
        <f t="shared" ca="1" si="798"/>
        <v>Slope</v>
      </c>
      <c r="DS306" s="51" t="str">
        <f t="shared" ca="1" si="799"/>
        <v>Slope</v>
      </c>
      <c r="DT306" s="51" t="str">
        <f t="shared" ca="1" si="800"/>
        <v>Slope</v>
      </c>
      <c r="DU306" s="51" t="str">
        <f t="shared" ca="1" si="801"/>
        <v>Slope</v>
      </c>
      <c r="DV306" s="51" t="str">
        <f t="shared" ca="1" si="802"/>
        <v>Slope</v>
      </c>
      <c r="DW306" s="51" t="str">
        <f t="shared" ca="1" si="803"/>
        <v>Slope</v>
      </c>
      <c r="DX306" s="51" t="str">
        <f t="shared" ca="1" si="804"/>
        <v>Slope</v>
      </c>
      <c r="DY306" s="51" t="str">
        <f t="shared" ca="1" si="805"/>
        <v>Slope</v>
      </c>
      <c r="DZ306" s="51" t="str">
        <f t="shared" ca="1" si="806"/>
        <v>Slope</v>
      </c>
      <c r="EA306" s="51" t="str">
        <f t="shared" ca="1" si="807"/>
        <v>Slope</v>
      </c>
      <c r="EB306" s="51" t="str">
        <f t="shared" ca="1" si="808"/>
        <v>Slope</v>
      </c>
      <c r="EC306" s="51" t="str">
        <f t="shared" ca="1" si="809"/>
        <v>Slope</v>
      </c>
      <c r="EE306" s="52">
        <f t="shared" ca="1" si="810"/>
        <v>0.82399052664856498</v>
      </c>
      <c r="EF306" s="52">
        <f t="shared" ca="1" si="811"/>
        <v>0.88859001120681214</v>
      </c>
      <c r="EG306" s="52">
        <f t="shared" ca="1" si="812"/>
        <v>0.97164787369548533</v>
      </c>
      <c r="EH306" s="52">
        <f t="shared" ca="1" si="813"/>
        <v>0.93336437637879022</v>
      </c>
      <c r="EI306" s="52">
        <f t="shared" ca="1" si="814"/>
        <v>0.83200228703019385</v>
      </c>
      <c r="EJ306" s="52">
        <f t="shared" ca="1" si="815"/>
        <v>0.73255978569560032</v>
      </c>
      <c r="EK306" s="52">
        <f t="shared" ca="1" si="816"/>
        <v>0.64139806416688216</v>
      </c>
      <c r="EL306" s="52">
        <f t="shared" ca="1" si="817"/>
        <v>0.56258388510866553</v>
      </c>
      <c r="EM306" s="52">
        <f t="shared" ca="1" si="818"/>
        <v>0.49803392696305882</v>
      </c>
      <c r="EN306" s="52">
        <f t="shared" ca="1" si="819"/>
        <v>0.44657067996411093</v>
      </c>
      <c r="EO306" s="52">
        <f t="shared" ca="1" si="820"/>
        <v>0.40722973441005506</v>
      </c>
      <c r="EP306" s="52">
        <f t="shared" ca="1" si="821"/>
        <v>0.37874957235461304</v>
      </c>
      <c r="EQ306" s="52">
        <f t="shared" ca="1" si="822"/>
        <v>0.36006607730203333</v>
      </c>
      <c r="ER306" s="52">
        <f t="shared" ca="1" si="823"/>
        <v>0.34926588487652521</v>
      </c>
      <c r="ES306" s="52">
        <f t="shared" ca="1" si="824"/>
        <v>0.34343635606871259</v>
      </c>
      <c r="ET306" s="52">
        <f t="shared" ca="1" si="825"/>
        <v>0.34590029708792114</v>
      </c>
      <c r="EU306" s="52">
        <f t="shared" ca="1" si="826"/>
        <v>0.39384276076451685</v>
      </c>
      <c r="EV306" s="52">
        <f t="shared" ca="1" si="827"/>
        <v>0.44727307635981717</v>
      </c>
      <c r="EW306" s="52">
        <f t="shared" ca="1" si="828"/>
        <v>0.50105929561521534</v>
      </c>
      <c r="EX306" s="52">
        <f t="shared" ca="1" si="829"/>
        <v>0.56030801546781317</v>
      </c>
      <c r="EY306" s="52">
        <f t="shared" ca="1" si="830"/>
        <v>0.62609081447025705</v>
      </c>
      <c r="EZ306" s="52">
        <f t="shared" ca="1" si="831"/>
        <v>0.68549044799591763</v>
      </c>
      <c r="FA306" s="52">
        <f t="shared" ca="1" si="832"/>
        <v>0.72703901483608613</v>
      </c>
      <c r="FB306" s="52">
        <f t="shared" ca="1" si="833"/>
        <v>0.75296975934929455</v>
      </c>
      <c r="FC306" s="52">
        <f t="shared" ca="1" si="834"/>
        <v>0.77454024179829994</v>
      </c>
      <c r="FD306" s="52">
        <f t="shared" ca="1" si="835"/>
        <v>0.8006040438269757</v>
      </c>
      <c r="FE306" s="52">
        <f t="shared" ca="1" si="836"/>
        <v>0.82945649951297218</v>
      </c>
      <c r="FF306" s="52">
        <f t="shared" ca="1" si="837"/>
        <v>0.86691384273392313</v>
      </c>
      <c r="FG306" s="52">
        <f t="shared" ca="1" si="838"/>
        <v>0.92035999924746992</v>
      </c>
      <c r="FH306" s="52">
        <f t="shared" ca="1" si="839"/>
        <v>0.98862170981384834</v>
      </c>
      <c r="FI306" s="52">
        <f t="shared" ca="1" si="840"/>
        <v>0.93304576902959357</v>
      </c>
      <c r="FK306" s="52">
        <f t="shared" ca="1" si="841"/>
        <v>0.98862170981384834</v>
      </c>
      <c r="FL306" s="59">
        <f t="shared" ca="1" si="842"/>
        <v>29</v>
      </c>
      <c r="FM306" s="59" t="str">
        <f t="shared" ca="1" si="843"/>
        <v>Slope</v>
      </c>
      <c r="FN306" s="52">
        <f t="shared" ca="1" si="844"/>
        <v>6.6666666666666652E-2</v>
      </c>
      <c r="FP306" s="52">
        <f t="shared" ca="1" si="845"/>
        <v>0.60799684221618833</v>
      </c>
      <c r="FQ306" s="52">
        <f t="shared" ca="1" si="846"/>
        <v>0.62953000373560397</v>
      </c>
      <c r="FR306" s="52">
        <f t="shared" ca="1" si="847"/>
        <v>0.646104846787384</v>
      </c>
      <c r="FS306" s="52">
        <f t="shared" ca="1" si="848"/>
        <v>0.62223256990404119</v>
      </c>
      <c r="FT306" s="52">
        <f t="shared" ca="1" si="849"/>
        <v>0.57733409567673122</v>
      </c>
      <c r="FU306" s="52">
        <f t="shared" ca="1" si="850"/>
        <v>0.53307548412075567</v>
      </c>
      <c r="FV306" s="52">
        <f t="shared" ca="1" si="851"/>
        <v>0.49157713250007185</v>
      </c>
      <c r="FW306" s="52">
        <f t="shared" ca="1" si="852"/>
        <v>0.45419462836955515</v>
      </c>
      <c r="FX306" s="52">
        <f t="shared" ca="1" si="853"/>
        <v>0.42156686454324177</v>
      </c>
      <c r="FY306" s="52">
        <f t="shared" ca="1" si="854"/>
        <v>0.39330133776581477</v>
      </c>
      <c r="FZ306" s="52">
        <f t="shared" ca="1" si="855"/>
        <v>0.36907657813668499</v>
      </c>
      <c r="GA306" s="52">
        <f t="shared" ca="1" si="856"/>
        <v>0.34847207967375993</v>
      </c>
      <c r="GB306" s="52">
        <f t="shared" ca="1" si="857"/>
        <v>0.33113313687845553</v>
      </c>
      <c r="GC306" s="52">
        <f t="shared" ca="1" si="858"/>
        <v>0.3164219616255084</v>
      </c>
      <c r="GD306" s="52">
        <f t="shared" ca="1" si="859"/>
        <v>0.3033676742451264</v>
      </c>
      <c r="GE306" s="52">
        <f t="shared" ca="1" si="860"/>
        <v>0.2930778768070848</v>
      </c>
      <c r="GF306" s="52">
        <f t="shared" ca="1" si="861"/>
        <v>0.29794758692150558</v>
      </c>
      <c r="GG306" s="52">
        <f t="shared" ca="1" si="862"/>
        <v>0.30464658100882791</v>
      </c>
      <c r="GH306" s="52">
        <f t="shared" ca="1" si="863"/>
        <v>0.31146420964951621</v>
      </c>
      <c r="GI306" s="52">
        <f t="shared" ca="1" si="864"/>
        <v>0.32010267182260438</v>
      </c>
      <c r="GJ306" s="52">
        <f t="shared" ca="1" si="865"/>
        <v>0.33091916037897456</v>
      </c>
      <c r="GK306" s="52">
        <f t="shared" ca="1" si="866"/>
        <v>0.3396079271097503</v>
      </c>
      <c r="GL306" s="52">
        <f t="shared" ca="1" si="867"/>
        <v>0.34234633827869537</v>
      </c>
      <c r="GM306" s="52">
        <f t="shared" ca="1" si="868"/>
        <v>0.33987880867198705</v>
      </c>
      <c r="GN306" s="52">
        <f t="shared" ca="1" si="869"/>
        <v>0.33595785837721104</v>
      </c>
      <c r="GO306" s="52">
        <f t="shared" ca="1" si="870"/>
        <v>0.33353468127565855</v>
      </c>
      <c r="GP306" s="52">
        <f t="shared" ca="1" si="871"/>
        <v>0.33204105539321288</v>
      </c>
      <c r="GQ306" s="52">
        <f t="shared" ca="1" si="872"/>
        <v>0.33341572535575215</v>
      </c>
      <c r="GR306" s="52">
        <f t="shared" ca="1" si="873"/>
        <v>0.34011999974915663</v>
      </c>
      <c r="GS306" s="52">
        <f t="shared" ca="1" si="874"/>
        <v>0.35176279216017164</v>
      </c>
      <c r="GT306" s="52">
        <f t="shared" ca="1" si="875"/>
        <v>0.32212636745430895</v>
      </c>
      <c r="GV306" s="52">
        <f t="shared" ca="1" si="876"/>
        <v>0.646104846787384</v>
      </c>
      <c r="GW306" s="59">
        <f t="shared" ca="1" si="877"/>
        <v>2</v>
      </c>
      <c r="GX306" s="52">
        <f t="shared" ca="1" si="878"/>
        <v>0.97164787369548533</v>
      </c>
      <c r="GY306" s="52" t="str">
        <f t="shared" ca="1" si="879"/>
        <v>Slope</v>
      </c>
      <c r="GZ306" s="52">
        <f t="shared" ca="1" si="880"/>
        <v>0.96666666666666667</v>
      </c>
      <c r="HB306" s="58">
        <f t="shared" si="881"/>
        <v>4.6873474121093807E-2</v>
      </c>
      <c r="HC306" s="58"/>
      <c r="HE306" s="52">
        <f t="shared" si="882"/>
        <v>0.76797630310058573</v>
      </c>
      <c r="HF306" s="52">
        <f t="shared" si="883"/>
        <v>0</v>
      </c>
      <c r="HH306" s="52">
        <f t="shared" ca="1" si="884"/>
        <v>0.97164787369548533</v>
      </c>
      <c r="HI306" s="52" t="str">
        <f t="shared" ca="1" si="885"/>
        <v>Slope</v>
      </c>
      <c r="HJ306" s="59">
        <f t="shared" ca="1" si="886"/>
        <v>2</v>
      </c>
      <c r="HK306" s="52">
        <f t="shared" ca="1" si="887"/>
        <v>0.96666666666666667</v>
      </c>
      <c r="HL306" s="52">
        <f t="shared" si="888"/>
        <v>0</v>
      </c>
      <c r="HM306" s="52">
        <f t="shared" si="889"/>
        <v>20</v>
      </c>
      <c r="HN306" s="52">
        <f t="shared" si="890"/>
        <v>-20</v>
      </c>
      <c r="HP306" s="52">
        <f t="shared" si="893"/>
        <v>9.265387058258101E-4</v>
      </c>
      <c r="HR306" s="52">
        <f t="shared" si="891"/>
        <v>1.2584086130904118E-4</v>
      </c>
      <c r="HS306">
        <f t="shared" si="892"/>
        <v>2.3835421360109276E-3</v>
      </c>
    </row>
    <row r="307" spans="1:227" x14ac:dyDescent="0.2">
      <c r="A307" s="45">
        <v>269</v>
      </c>
      <c r="B307" s="35">
        <f t="shared" si="733"/>
        <v>3.1018518518518327E-2</v>
      </c>
      <c r="C307" s="28">
        <v>-4.6873474121093803</v>
      </c>
      <c r="D307" s="95">
        <v>0</v>
      </c>
      <c r="E307" s="95">
        <v>999999</v>
      </c>
      <c r="F307" s="37">
        <f t="shared" si="721"/>
        <v>166666.5</v>
      </c>
      <c r="G307" s="38">
        <f t="shared" si="724"/>
        <v>0</v>
      </c>
      <c r="H307" s="102">
        <v>20</v>
      </c>
      <c r="I307" s="102">
        <v>2000</v>
      </c>
      <c r="J307" s="28">
        <v>-6.4468002319335902</v>
      </c>
      <c r="K307" s="126">
        <f t="shared" si="725"/>
        <v>-6.4468002319335915E-2</v>
      </c>
      <c r="L307" s="30">
        <f t="shared" si="722"/>
        <v>-6.4468002319335915E-2</v>
      </c>
      <c r="M307" s="101">
        <f t="shared" si="723"/>
        <v>-4.6873474121093803</v>
      </c>
      <c r="N307" s="103">
        <f t="shared" si="734"/>
        <v>8.7972640991210507E-4</v>
      </c>
      <c r="AD307" s="52">
        <f t="shared" ca="1" si="735"/>
        <v>0.96506807191327082</v>
      </c>
      <c r="AE307" s="52">
        <f t="shared" ca="1" si="735"/>
        <v>0.99999999999999989</v>
      </c>
      <c r="AF307" s="52">
        <f t="shared" ca="1" si="735"/>
        <v>0.96860962607881917</v>
      </c>
      <c r="AG307" s="52">
        <f t="shared" ca="1" si="735"/>
        <v>0.88599472707335869</v>
      </c>
      <c r="AH307" s="52">
        <f t="shared" ca="1" si="736"/>
        <v>0.76915194120200336</v>
      </c>
      <c r="AI307" s="52">
        <f t="shared" ca="1" si="736"/>
        <v>0.63733831618760117</v>
      </c>
      <c r="AJ307" s="52">
        <f t="shared" ca="1" si="736"/>
        <v>0.50872531514143582</v>
      </c>
      <c r="AK307" s="52">
        <f t="shared" ca="1" si="736"/>
        <v>0.39302868039482958</v>
      </c>
      <c r="AL307" s="52">
        <f t="shared" ca="1" si="737"/>
        <v>0.28872329965647647</v>
      </c>
      <c r="AM307" s="52">
        <f t="shared" ca="1" si="737"/>
        <v>0.1895769280385198</v>
      </c>
      <c r="AN307" s="52">
        <f t="shared" ca="1" si="737"/>
        <v>8.9288388755105863E-2</v>
      </c>
      <c r="AO307" s="52">
        <f t="shared" ca="1" si="737"/>
        <v>-1.533925448720537E-2</v>
      </c>
      <c r="AP307" s="52">
        <f t="shared" ca="1" si="738"/>
        <v>-0.1229827412705375</v>
      </c>
      <c r="AQ307" s="52">
        <f t="shared" ca="1" si="738"/>
        <v>-0.22883348132589382</v>
      </c>
      <c r="AR307" s="52">
        <f t="shared" ca="1" si="738"/>
        <v>-0.32179185738477023</v>
      </c>
      <c r="AS307" s="52">
        <f t="shared" ca="1" si="738"/>
        <v>-0.44791724467078509</v>
      </c>
      <c r="AT307" s="52">
        <f t="shared" ca="1" si="739"/>
        <v>-0.54411214356511106</v>
      </c>
      <c r="AU307" s="52">
        <f t="shared" ca="1" si="739"/>
        <v>-0.59718798470652401</v>
      </c>
      <c r="AV307" s="52">
        <f t="shared" ca="1" si="728"/>
        <v>-0.62069389283635368</v>
      </c>
      <c r="AW307" s="52">
        <f t="shared" ca="1" si="728"/>
        <v>-0.63939674988650219</v>
      </c>
      <c r="AX307" s="52">
        <f t="shared" ca="1" si="728"/>
        <v>-0.64771173032869667</v>
      </c>
      <c r="AY307" s="52">
        <f t="shared" ca="1" si="728"/>
        <v>-0.63397130275917257</v>
      </c>
      <c r="AZ307" s="52">
        <f t="shared" ca="1" si="729"/>
        <v>-0.59143084353109787</v>
      </c>
      <c r="BA307" s="52">
        <f t="shared" ca="1" si="729"/>
        <v>-0.53350518897727173</v>
      </c>
      <c r="BB307" s="52">
        <f t="shared" ca="1" si="729"/>
        <v>-0.4700442501255695</v>
      </c>
      <c r="BC307" s="52">
        <f t="shared" ca="1" si="729"/>
        <v>-0.38739161531848187</v>
      </c>
      <c r="BD307" s="52">
        <f t="shared" ca="1" si="730"/>
        <v>-0.28488942254324556</v>
      </c>
      <c r="BE307" s="52">
        <f t="shared" ca="1" si="730"/>
        <v>-0.18327248775031654</v>
      </c>
      <c r="BF307" s="52">
        <f t="shared" ca="1" si="730"/>
        <v>-0.14051733895183147</v>
      </c>
      <c r="BG307" s="52">
        <f t="shared" ca="1" si="730"/>
        <v>-0.17082285087022675</v>
      </c>
      <c r="BH307" s="52">
        <f t="shared" ca="1" si="731"/>
        <v>-0.24312749777461692</v>
      </c>
      <c r="BJ307" s="52">
        <f t="shared" si="740"/>
        <v>-3.2234001159667952E-3</v>
      </c>
      <c r="BK307" s="52">
        <f t="shared" si="741"/>
        <v>2.840785916534181E-4</v>
      </c>
      <c r="BL307" s="52">
        <f t="shared" si="742"/>
        <v>1.4203929582670845E-5</v>
      </c>
      <c r="BM307" s="52">
        <f t="shared" si="743"/>
        <v>1.4203929582670845E-5</v>
      </c>
      <c r="BN307" s="52">
        <f t="shared" si="744"/>
        <v>0</v>
      </c>
      <c r="BO307" s="52">
        <f t="shared" si="745"/>
        <v>0</v>
      </c>
      <c r="BP307" s="52">
        <f t="shared" si="746"/>
        <v>2.4714199710997829E-3</v>
      </c>
      <c r="BQ307" s="52">
        <f t="shared" si="747"/>
        <v>0.05</v>
      </c>
      <c r="BS307" s="52">
        <f t="shared" ca="1" si="748"/>
        <v>0.11146572165401482</v>
      </c>
      <c r="BT307" s="52">
        <f t="shared" ca="1" si="749"/>
        <v>2.8407859165341685E-2</v>
      </c>
      <c r="BU307" s="52">
        <f t="shared" ca="1" si="750"/>
        <v>-6.6579890760382718E-2</v>
      </c>
      <c r="BV307" s="52">
        <f t="shared" ca="1" si="751"/>
        <v>-0.16794198010897912</v>
      </c>
      <c r="BW307" s="52">
        <f t="shared" ca="1" si="752"/>
        <v>-0.26738448144357274</v>
      </c>
      <c r="BX307" s="52">
        <f t="shared" ca="1" si="753"/>
        <v>-0.35854620297229078</v>
      </c>
      <c r="BY307" s="52">
        <f t="shared" ca="1" si="754"/>
        <v>-0.43736038203050753</v>
      </c>
      <c r="BZ307" s="52">
        <f t="shared" ca="1" si="755"/>
        <v>-0.50191034017611413</v>
      </c>
      <c r="CA307" s="52">
        <f t="shared" ca="1" si="756"/>
        <v>-0.55337358717506202</v>
      </c>
      <c r="CB307" s="52">
        <f t="shared" ca="1" si="757"/>
        <v>-0.59271453272911789</v>
      </c>
      <c r="CC307" s="52">
        <f t="shared" ca="1" si="758"/>
        <v>-0.62119469478455991</v>
      </c>
      <c r="CD307" s="52">
        <f t="shared" ca="1" si="759"/>
        <v>-0.63987818983713962</v>
      </c>
      <c r="CE307" s="52">
        <f t="shared" ca="1" si="760"/>
        <v>-0.65067838226264774</v>
      </c>
      <c r="CF307" s="52">
        <f t="shared" ca="1" si="761"/>
        <v>-0.65650791107046036</v>
      </c>
      <c r="CG307" s="52">
        <f t="shared" ca="1" si="762"/>
        <v>-0.65404397005125181</v>
      </c>
      <c r="CH307" s="52">
        <f t="shared" ca="1" si="763"/>
        <v>-0.6061015063746561</v>
      </c>
      <c r="CI307" s="52">
        <f t="shared" ca="1" si="764"/>
        <v>-0.55267119077935578</v>
      </c>
      <c r="CJ307" s="52">
        <f t="shared" ca="1" si="765"/>
        <v>-0.49888497152395767</v>
      </c>
      <c r="CK307" s="52">
        <f t="shared" ca="1" si="766"/>
        <v>-0.43963625167135983</v>
      </c>
      <c r="CL307" s="52">
        <f t="shared" ca="1" si="767"/>
        <v>-0.3738534526689159</v>
      </c>
      <c r="CM307" s="52">
        <f t="shared" ca="1" si="768"/>
        <v>-0.31445381914325543</v>
      </c>
      <c r="CN307" s="52">
        <f t="shared" ca="1" si="769"/>
        <v>-0.27290525230308693</v>
      </c>
      <c r="CO307" s="52">
        <f t="shared" ca="1" si="770"/>
        <v>-0.24697450778987845</v>
      </c>
      <c r="CP307" s="52">
        <f t="shared" ca="1" si="771"/>
        <v>-0.22540402534087306</v>
      </c>
      <c r="CQ307" s="52">
        <f t="shared" ca="1" si="772"/>
        <v>-0.19934022331219731</v>
      </c>
      <c r="CR307" s="52">
        <f t="shared" ca="1" si="773"/>
        <v>-0.17048776762620085</v>
      </c>
      <c r="CS307" s="52">
        <f t="shared" ca="1" si="774"/>
        <v>-0.13303042440524987</v>
      </c>
      <c r="CT307" s="52">
        <f t="shared" ca="1" si="775"/>
        <v>-7.9584267891703087E-2</v>
      </c>
      <c r="CU307" s="52">
        <f t="shared" ca="1" si="776"/>
        <v>-1.1322557325324681E-2</v>
      </c>
      <c r="CV307" s="52">
        <f t="shared" ca="1" si="777"/>
        <v>6.7009963831233421E-2</v>
      </c>
      <c r="CW307" s="52">
        <f t="shared" ca="1" si="778"/>
        <v>0.150951941317368</v>
      </c>
      <c r="CY307" s="51" t="str">
        <f t="shared" ca="1" si="779"/>
        <v>Slope</v>
      </c>
      <c r="CZ307" s="51" t="str">
        <f t="shared" ca="1" si="780"/>
        <v>Slope</v>
      </c>
      <c r="DA307" s="51" t="str">
        <f t="shared" ca="1" si="781"/>
        <v>Slope</v>
      </c>
      <c r="DB307" s="51" t="str">
        <f t="shared" ca="1" si="782"/>
        <v>Slope</v>
      </c>
      <c r="DC307" s="51" t="str">
        <f t="shared" ca="1" si="783"/>
        <v>Slope</v>
      </c>
      <c r="DD307" s="51" t="str">
        <f t="shared" ca="1" si="784"/>
        <v>Slope</v>
      </c>
      <c r="DE307" s="51" t="str">
        <f t="shared" ca="1" si="785"/>
        <v>Slope</v>
      </c>
      <c r="DF307" s="51" t="str">
        <f t="shared" ca="1" si="786"/>
        <v>Slope</v>
      </c>
      <c r="DG307" s="51" t="str">
        <f t="shared" ca="1" si="787"/>
        <v>Slope</v>
      </c>
      <c r="DH307" s="51" t="str">
        <f t="shared" ca="1" si="788"/>
        <v>Slope</v>
      </c>
      <c r="DI307" s="51" t="str">
        <f t="shared" ca="1" si="789"/>
        <v>Slope</v>
      </c>
      <c r="DJ307" s="51" t="str">
        <f t="shared" ca="1" si="790"/>
        <v>Slope</v>
      </c>
      <c r="DK307" s="51" t="str">
        <f t="shared" ca="1" si="791"/>
        <v>Slope</v>
      </c>
      <c r="DL307" s="51" t="str">
        <f t="shared" ca="1" si="792"/>
        <v>Slope</v>
      </c>
      <c r="DM307" s="51" t="str">
        <f t="shared" ca="1" si="793"/>
        <v>Slope</v>
      </c>
      <c r="DN307" s="51" t="str">
        <f t="shared" ca="1" si="794"/>
        <v>Slope</v>
      </c>
      <c r="DO307" s="51" t="str">
        <f t="shared" ca="1" si="795"/>
        <v>Slope</v>
      </c>
      <c r="DP307" s="51" t="str">
        <f t="shared" ca="1" si="796"/>
        <v>Slope</v>
      </c>
      <c r="DQ307" s="51" t="str">
        <f t="shared" ca="1" si="797"/>
        <v>Slope</v>
      </c>
      <c r="DR307" s="51" t="str">
        <f t="shared" ca="1" si="798"/>
        <v>Slope</v>
      </c>
      <c r="DS307" s="51" t="str">
        <f t="shared" ca="1" si="799"/>
        <v>Slope</v>
      </c>
      <c r="DT307" s="51" t="str">
        <f t="shared" ca="1" si="800"/>
        <v>Slope</v>
      </c>
      <c r="DU307" s="51" t="str">
        <f t="shared" ca="1" si="801"/>
        <v>Slope</v>
      </c>
      <c r="DV307" s="51" t="str">
        <f t="shared" ca="1" si="802"/>
        <v>Slope</v>
      </c>
      <c r="DW307" s="51" t="str">
        <f t="shared" ca="1" si="803"/>
        <v>Slope</v>
      </c>
      <c r="DX307" s="51" t="str">
        <f t="shared" ca="1" si="804"/>
        <v>Slope</v>
      </c>
      <c r="DY307" s="51" t="str">
        <f t="shared" ca="1" si="805"/>
        <v>Slope</v>
      </c>
      <c r="DZ307" s="51" t="str">
        <f t="shared" ca="1" si="806"/>
        <v>Slope</v>
      </c>
      <c r="EA307" s="51" t="str">
        <f t="shared" ca="1" si="807"/>
        <v>Slope</v>
      </c>
      <c r="EB307" s="51" t="str">
        <f t="shared" ca="1" si="808"/>
        <v>Slope</v>
      </c>
      <c r="EC307" s="51" t="str">
        <f t="shared" ca="1" si="809"/>
        <v>Slope</v>
      </c>
      <c r="EE307" s="52">
        <f t="shared" ca="1" si="810"/>
        <v>0.88854848227556782</v>
      </c>
      <c r="EF307" s="52">
        <f t="shared" ca="1" si="811"/>
        <v>0.97160634476424101</v>
      </c>
      <c r="EG307" s="52">
        <f t="shared" ca="1" si="812"/>
        <v>0.93340590531003464</v>
      </c>
      <c r="EH307" s="52">
        <f t="shared" ca="1" si="813"/>
        <v>0.83204381596143817</v>
      </c>
      <c r="EI307" s="52">
        <f t="shared" ca="1" si="814"/>
        <v>0.73260131462684464</v>
      </c>
      <c r="EJ307" s="52">
        <f t="shared" ca="1" si="815"/>
        <v>0.64143959309812648</v>
      </c>
      <c r="EK307" s="52">
        <f t="shared" ca="1" si="816"/>
        <v>0.56262541403990984</v>
      </c>
      <c r="EL307" s="52">
        <f t="shared" ca="1" si="817"/>
        <v>0.49807545589430324</v>
      </c>
      <c r="EM307" s="52">
        <f t="shared" ca="1" si="818"/>
        <v>0.44661220889535536</v>
      </c>
      <c r="EN307" s="52">
        <f t="shared" ca="1" si="819"/>
        <v>0.40727126334129948</v>
      </c>
      <c r="EO307" s="52">
        <f t="shared" ca="1" si="820"/>
        <v>0.37879110128585747</v>
      </c>
      <c r="EP307" s="52">
        <f t="shared" ca="1" si="821"/>
        <v>0.36010760623327775</v>
      </c>
      <c r="EQ307" s="52">
        <f t="shared" ca="1" si="822"/>
        <v>0.34930741380776964</v>
      </c>
      <c r="ER307" s="52">
        <f t="shared" ca="1" si="823"/>
        <v>0.34347788499995702</v>
      </c>
      <c r="ES307" s="52">
        <f t="shared" ca="1" si="824"/>
        <v>0.34594182601916557</v>
      </c>
      <c r="ET307" s="52">
        <f t="shared" ca="1" si="825"/>
        <v>0.39388428969576128</v>
      </c>
      <c r="EU307" s="52">
        <f t="shared" ca="1" si="826"/>
        <v>0.4473146052910616</v>
      </c>
      <c r="EV307" s="52">
        <f t="shared" ca="1" si="827"/>
        <v>0.50110082454645966</v>
      </c>
      <c r="EW307" s="52">
        <f t="shared" ca="1" si="828"/>
        <v>0.56034954439905749</v>
      </c>
      <c r="EX307" s="52">
        <f t="shared" ca="1" si="829"/>
        <v>0.62613234340150137</v>
      </c>
      <c r="EY307" s="52">
        <f t="shared" ca="1" si="830"/>
        <v>0.68553197692716195</v>
      </c>
      <c r="EZ307" s="52">
        <f t="shared" ca="1" si="831"/>
        <v>0.72708054376733044</v>
      </c>
      <c r="FA307" s="52">
        <f t="shared" ca="1" si="832"/>
        <v>0.75301128828053887</v>
      </c>
      <c r="FB307" s="52">
        <f t="shared" ca="1" si="833"/>
        <v>0.77458177072954426</v>
      </c>
      <c r="FC307" s="52">
        <f t="shared" ca="1" si="834"/>
        <v>0.80064557275822001</v>
      </c>
      <c r="FD307" s="52">
        <f t="shared" ca="1" si="835"/>
        <v>0.8294980284442165</v>
      </c>
      <c r="FE307" s="52">
        <f t="shared" ca="1" si="836"/>
        <v>0.86695537166516745</v>
      </c>
      <c r="FF307" s="52">
        <f t="shared" ca="1" si="837"/>
        <v>0.92040152817871423</v>
      </c>
      <c r="FG307" s="52">
        <f t="shared" ca="1" si="838"/>
        <v>0.98866323874509265</v>
      </c>
      <c r="FH307" s="52">
        <f t="shared" ca="1" si="839"/>
        <v>0.93300424009834926</v>
      </c>
      <c r="FI307" s="52">
        <f t="shared" ca="1" si="840"/>
        <v>0.84906226261221462</v>
      </c>
      <c r="FK307" s="52">
        <f t="shared" ca="1" si="841"/>
        <v>0.98866323874509265</v>
      </c>
      <c r="FL307" s="59">
        <f t="shared" ca="1" si="842"/>
        <v>28</v>
      </c>
      <c r="FM307" s="59" t="str">
        <f t="shared" ca="1" si="843"/>
        <v>Slope</v>
      </c>
      <c r="FN307" s="52">
        <f t="shared" ca="1" si="844"/>
        <v>9.9999999999999978E-2</v>
      </c>
      <c r="FP307" s="52">
        <f t="shared" ca="1" si="845"/>
        <v>0.62951616075852257</v>
      </c>
      <c r="FQ307" s="52">
        <f t="shared" ca="1" si="846"/>
        <v>0.65720211492141356</v>
      </c>
      <c r="FR307" s="52">
        <f t="shared" ca="1" si="847"/>
        <v>0.63335752399223377</v>
      </c>
      <c r="FS307" s="52">
        <f t="shared" ca="1" si="848"/>
        <v>0.5884590497649238</v>
      </c>
      <c r="FT307" s="52">
        <f t="shared" ca="1" si="849"/>
        <v>0.54420043820894826</v>
      </c>
      <c r="FU307" s="52">
        <f t="shared" ca="1" si="850"/>
        <v>0.50270208658826432</v>
      </c>
      <c r="FV307" s="52">
        <f t="shared" ca="1" si="851"/>
        <v>0.46531958245774774</v>
      </c>
      <c r="FW307" s="52">
        <f t="shared" ca="1" si="852"/>
        <v>0.43269181863143441</v>
      </c>
      <c r="FX307" s="52">
        <f t="shared" ca="1" si="853"/>
        <v>0.4044262918540073</v>
      </c>
      <c r="FY307" s="52">
        <f t="shared" ca="1" si="854"/>
        <v>0.38020153222487763</v>
      </c>
      <c r="FZ307" s="52">
        <f t="shared" ca="1" si="855"/>
        <v>0.35959703376195246</v>
      </c>
      <c r="GA307" s="52">
        <f t="shared" ca="1" si="856"/>
        <v>0.34225809096664817</v>
      </c>
      <c r="GB307" s="52">
        <f t="shared" ca="1" si="857"/>
        <v>0.32754691571370098</v>
      </c>
      <c r="GC307" s="52">
        <f t="shared" ca="1" si="858"/>
        <v>0.31449262833331898</v>
      </c>
      <c r="GD307" s="52">
        <f t="shared" ca="1" si="859"/>
        <v>0.30420283089527739</v>
      </c>
      <c r="GE307" s="52">
        <f t="shared" ca="1" si="860"/>
        <v>0.30907254100969817</v>
      </c>
      <c r="GF307" s="52">
        <f t="shared" ca="1" si="861"/>
        <v>0.31577153509702049</v>
      </c>
      <c r="GG307" s="52">
        <f t="shared" ca="1" si="862"/>
        <v>0.32258916373770874</v>
      </c>
      <c r="GH307" s="52">
        <f t="shared" ca="1" si="863"/>
        <v>0.33122762591079691</v>
      </c>
      <c r="GI307" s="52">
        <f t="shared" ca="1" si="864"/>
        <v>0.34204411446716709</v>
      </c>
      <c r="GJ307" s="52">
        <f t="shared" ca="1" si="865"/>
        <v>0.35073288119794288</v>
      </c>
      <c r="GK307" s="52">
        <f t="shared" ca="1" si="866"/>
        <v>0.3534712923668879</v>
      </c>
      <c r="GL307" s="52">
        <f t="shared" ca="1" si="867"/>
        <v>0.35100376276017964</v>
      </c>
      <c r="GM307" s="52">
        <f t="shared" ca="1" si="868"/>
        <v>0.34708281246540362</v>
      </c>
      <c r="GN307" s="52">
        <f t="shared" ca="1" si="869"/>
        <v>0.34465963536385102</v>
      </c>
      <c r="GO307" s="52">
        <f t="shared" ca="1" si="870"/>
        <v>0.34316600948140547</v>
      </c>
      <c r="GP307" s="52">
        <f t="shared" ca="1" si="871"/>
        <v>0.34454067944394468</v>
      </c>
      <c r="GQ307" s="52">
        <f t="shared" ca="1" si="872"/>
        <v>0.35124495383734916</v>
      </c>
      <c r="GR307" s="52">
        <f t="shared" ca="1" si="873"/>
        <v>0.36288774624836417</v>
      </c>
      <c r="GS307" s="52">
        <f t="shared" ca="1" si="874"/>
        <v>0.33322363558833862</v>
      </c>
      <c r="GT307" s="52">
        <f t="shared" ca="1" si="875"/>
        <v>0.29413186531518265</v>
      </c>
      <c r="GV307" s="52">
        <f t="shared" ca="1" si="876"/>
        <v>0.65720211492141356</v>
      </c>
      <c r="GW307" s="59">
        <f t="shared" ca="1" si="877"/>
        <v>1</v>
      </c>
      <c r="GX307" s="52">
        <f t="shared" ca="1" si="878"/>
        <v>0.97160634476424101</v>
      </c>
      <c r="GY307" s="52" t="str">
        <f t="shared" ca="1" si="879"/>
        <v>Slope</v>
      </c>
      <c r="GZ307" s="52">
        <f t="shared" ca="1" si="880"/>
        <v>1</v>
      </c>
      <c r="HB307" s="58">
        <f t="shared" si="881"/>
        <v>6.4468002319335915E-2</v>
      </c>
      <c r="HC307" s="58"/>
      <c r="HE307" s="52">
        <f t="shared" si="882"/>
        <v>0.68088338851928731</v>
      </c>
      <c r="HF307" s="52">
        <f t="shared" si="883"/>
        <v>0</v>
      </c>
      <c r="HH307" s="52">
        <f t="shared" ca="1" si="884"/>
        <v>0.97160634476424101</v>
      </c>
      <c r="HI307" s="52" t="str">
        <f t="shared" ca="1" si="885"/>
        <v>Slope</v>
      </c>
      <c r="HJ307" s="59">
        <f t="shared" ca="1" si="886"/>
        <v>2</v>
      </c>
      <c r="HK307" s="52">
        <f t="shared" ca="1" si="887"/>
        <v>1</v>
      </c>
      <c r="HL307" s="52">
        <f t="shared" si="888"/>
        <v>0</v>
      </c>
      <c r="HM307" s="52">
        <f t="shared" si="889"/>
        <v>20</v>
      </c>
      <c r="HN307" s="52">
        <f t="shared" si="890"/>
        <v>-20</v>
      </c>
      <c r="HP307" s="52">
        <f t="shared" si="893"/>
        <v>8.7972640991210507E-4</v>
      </c>
      <c r="HR307" s="52">
        <f t="shared" si="891"/>
        <v>1.2959472956066917E-4</v>
      </c>
      <c r="HS307">
        <f t="shared" si="892"/>
        <v>2.4714199710997829E-3</v>
      </c>
    </row>
    <row r="308" spans="1:227" x14ac:dyDescent="0.2">
      <c r="A308" s="45">
        <v>270</v>
      </c>
      <c r="B308" s="35">
        <f t="shared" si="733"/>
        <v>3.1134259259259067E-2</v>
      </c>
      <c r="C308" s="28">
        <v>-6.4468002319335902</v>
      </c>
      <c r="D308" s="95">
        <v>0</v>
      </c>
      <c r="E308" s="95">
        <v>999999</v>
      </c>
      <c r="F308" s="37">
        <f t="shared" si="721"/>
        <v>166666.5</v>
      </c>
      <c r="G308" s="38">
        <f t="shared" si="724"/>
        <v>0</v>
      </c>
      <c r="H308" s="102">
        <v>20</v>
      </c>
      <c r="I308" s="102">
        <v>2000</v>
      </c>
      <c r="J308" s="28">
        <v>-7.5773912668228203</v>
      </c>
      <c r="K308" s="126">
        <f t="shared" si="725"/>
        <v>-7.5773912668228208E-2</v>
      </c>
      <c r="L308" s="30">
        <f t="shared" si="722"/>
        <v>-7.5773912668228208E-2</v>
      </c>
      <c r="M308" s="101">
        <f t="shared" si="723"/>
        <v>-6.4468002319335902</v>
      </c>
      <c r="N308" s="103">
        <f t="shared" si="734"/>
        <v>5.6529551744461488E-4</v>
      </c>
      <c r="AD308" s="52">
        <f t="shared" ca="1" si="735"/>
        <v>0.96860962607881906</v>
      </c>
      <c r="AE308" s="52">
        <f t="shared" ca="1" si="735"/>
        <v>1.0000000000000004</v>
      </c>
      <c r="AF308" s="52">
        <f t="shared" ca="1" si="735"/>
        <v>0.97032701088011719</v>
      </c>
      <c r="AG308" s="52">
        <f t="shared" ca="1" si="735"/>
        <v>0.89059757968650699</v>
      </c>
      <c r="AH308" s="52">
        <f t="shared" ca="1" si="736"/>
        <v>0.78032271482129401</v>
      </c>
      <c r="AI308" s="52">
        <f t="shared" ca="1" si="736"/>
        <v>0.66143893584327862</v>
      </c>
      <c r="AJ308" s="52">
        <f t="shared" ca="1" si="736"/>
        <v>0.55025307110032173</v>
      </c>
      <c r="AK308" s="52">
        <f t="shared" ca="1" si="736"/>
        <v>0.45092305558290385</v>
      </c>
      <c r="AL308" s="52">
        <f t="shared" ca="1" si="737"/>
        <v>0.36058223814539581</v>
      </c>
      <c r="AM308" s="52">
        <f t="shared" ca="1" si="737"/>
        <v>0.27251779723440644</v>
      </c>
      <c r="AN308" s="52">
        <f t="shared" ca="1" si="737"/>
        <v>0.18094262104490894</v>
      </c>
      <c r="AO308" s="52">
        <f t="shared" ca="1" si="737"/>
        <v>8.1975457547897243E-2</v>
      </c>
      <c r="AP308" s="52">
        <f t="shared" ca="1" si="738"/>
        <v>-2.3749165018834711E-2</v>
      </c>
      <c r="AQ308" s="52">
        <f t="shared" ca="1" si="738"/>
        <v>-0.1251673621710262</v>
      </c>
      <c r="AR308" s="52">
        <f t="shared" ca="1" si="738"/>
        <v>-0.26350513562334704</v>
      </c>
      <c r="AS308" s="52">
        <f t="shared" ca="1" si="738"/>
        <v>-0.38246136915502438</v>
      </c>
      <c r="AT308" s="52">
        <f t="shared" ca="1" si="739"/>
        <v>-0.46039593696618131</v>
      </c>
      <c r="AU308" s="52">
        <f t="shared" ca="1" si="739"/>
        <v>-0.50284902332821679</v>
      </c>
      <c r="AV308" s="52">
        <f t="shared" ca="1" si="728"/>
        <v>-0.53078649453865856</v>
      </c>
      <c r="AW308" s="52">
        <f t="shared" ca="1" si="728"/>
        <v>-0.54342548522543022</v>
      </c>
      <c r="AX308" s="52">
        <f t="shared" ca="1" si="728"/>
        <v>-0.52777813575733357</v>
      </c>
      <c r="AY308" s="52">
        <f t="shared" ca="1" si="728"/>
        <v>-0.48871084716744406</v>
      </c>
      <c r="AZ308" s="52">
        <f t="shared" ca="1" si="729"/>
        <v>-0.44283390623766156</v>
      </c>
      <c r="BA308" s="52">
        <f t="shared" ca="1" si="729"/>
        <v>-0.3897298544213269</v>
      </c>
      <c r="BB308" s="52">
        <f t="shared" ca="1" si="729"/>
        <v>-0.33293410683865371</v>
      </c>
      <c r="BC308" s="52">
        <f t="shared" ca="1" si="729"/>
        <v>-0.27378892234169783</v>
      </c>
      <c r="BD308" s="52">
        <f t="shared" ca="1" si="730"/>
        <v>-0.22618757486410951</v>
      </c>
      <c r="BE308" s="52">
        <f t="shared" ca="1" si="730"/>
        <v>-0.21517714986538122</v>
      </c>
      <c r="BF308" s="52">
        <f t="shared" ca="1" si="730"/>
        <v>-0.2426729283540236</v>
      </c>
      <c r="BG308" s="52">
        <f t="shared" ca="1" si="730"/>
        <v>-0.30410309942142077</v>
      </c>
      <c r="BH308" s="52">
        <f t="shared" ca="1" si="731"/>
        <v>-0.37499147768327651</v>
      </c>
      <c r="BJ308" s="52">
        <f t="shared" si="740"/>
        <v>-3.78869563341141E-3</v>
      </c>
      <c r="BK308" s="52">
        <f t="shared" si="741"/>
        <v>-6.6579890760382716E-4</v>
      </c>
      <c r="BL308" s="52">
        <f t="shared" si="742"/>
        <v>-3.3289945380191366E-5</v>
      </c>
      <c r="BM308" s="52">
        <f t="shared" si="743"/>
        <v>-3.3289945380191366E-5</v>
      </c>
      <c r="BN308" s="52">
        <f t="shared" si="744"/>
        <v>0</v>
      </c>
      <c r="BO308" s="52">
        <f t="shared" si="745"/>
        <v>0</v>
      </c>
      <c r="BP308" s="52">
        <f t="shared" si="746"/>
        <v>2.533307848689458E-3</v>
      </c>
      <c r="BQ308" s="52">
        <f t="shared" si="747"/>
        <v>0.05</v>
      </c>
      <c r="BS308" s="52">
        <f t="shared" ca="1" si="748"/>
        <v>2.8407859165341685E-2</v>
      </c>
      <c r="BT308" s="52">
        <f t="shared" ca="1" si="749"/>
        <v>-6.6579890760382718E-2</v>
      </c>
      <c r="BU308" s="52">
        <f t="shared" ca="1" si="750"/>
        <v>-0.16794198010897912</v>
      </c>
      <c r="BV308" s="52">
        <f t="shared" ca="1" si="751"/>
        <v>-0.26738448144357274</v>
      </c>
      <c r="BW308" s="52">
        <f t="shared" ca="1" si="752"/>
        <v>-0.35854620297229078</v>
      </c>
      <c r="BX308" s="52">
        <f t="shared" ca="1" si="753"/>
        <v>-0.43736038203050753</v>
      </c>
      <c r="BY308" s="52">
        <f t="shared" ca="1" si="754"/>
        <v>-0.50191034017611413</v>
      </c>
      <c r="BZ308" s="52">
        <f t="shared" ca="1" si="755"/>
        <v>-0.55337358717506202</v>
      </c>
      <c r="CA308" s="52">
        <f t="shared" ca="1" si="756"/>
        <v>-0.59271453272911789</v>
      </c>
      <c r="CB308" s="52">
        <f t="shared" ca="1" si="757"/>
        <v>-0.62119469478455991</v>
      </c>
      <c r="CC308" s="52">
        <f t="shared" ca="1" si="758"/>
        <v>-0.63987818983713962</v>
      </c>
      <c r="CD308" s="52">
        <f t="shared" ca="1" si="759"/>
        <v>-0.65067838226264774</v>
      </c>
      <c r="CE308" s="52">
        <f t="shared" ca="1" si="760"/>
        <v>-0.65650791107046036</v>
      </c>
      <c r="CF308" s="52">
        <f t="shared" ca="1" si="761"/>
        <v>-0.65404397005125181</v>
      </c>
      <c r="CG308" s="52">
        <f t="shared" ca="1" si="762"/>
        <v>-0.6061015063746561</v>
      </c>
      <c r="CH308" s="52">
        <f t="shared" ca="1" si="763"/>
        <v>-0.55267119077935578</v>
      </c>
      <c r="CI308" s="52">
        <f t="shared" ca="1" si="764"/>
        <v>-0.49888497152395767</v>
      </c>
      <c r="CJ308" s="52">
        <f t="shared" ca="1" si="765"/>
        <v>-0.43963625167135983</v>
      </c>
      <c r="CK308" s="52">
        <f t="shared" ca="1" si="766"/>
        <v>-0.3738534526689159</v>
      </c>
      <c r="CL308" s="52">
        <f t="shared" ca="1" si="767"/>
        <v>-0.31445381914325543</v>
      </c>
      <c r="CM308" s="52">
        <f t="shared" ca="1" si="768"/>
        <v>-0.27290525230308693</v>
      </c>
      <c r="CN308" s="52">
        <f t="shared" ca="1" si="769"/>
        <v>-0.24697450778987845</v>
      </c>
      <c r="CO308" s="52">
        <f t="shared" ca="1" si="770"/>
        <v>-0.22540402534087306</v>
      </c>
      <c r="CP308" s="52">
        <f t="shared" ca="1" si="771"/>
        <v>-0.19934022331219731</v>
      </c>
      <c r="CQ308" s="52">
        <f t="shared" ca="1" si="772"/>
        <v>-0.17048776762620085</v>
      </c>
      <c r="CR308" s="52">
        <f t="shared" ca="1" si="773"/>
        <v>-0.13303042440524987</v>
      </c>
      <c r="CS308" s="52">
        <f t="shared" ca="1" si="774"/>
        <v>-7.9584267891703087E-2</v>
      </c>
      <c r="CT308" s="52">
        <f t="shared" ca="1" si="775"/>
        <v>-1.1322557325324681E-2</v>
      </c>
      <c r="CU308" s="52">
        <f t="shared" ca="1" si="776"/>
        <v>6.7009963831233421E-2</v>
      </c>
      <c r="CV308" s="52">
        <f t="shared" ca="1" si="777"/>
        <v>0.150951941317368</v>
      </c>
      <c r="CW308" s="52">
        <f t="shared" ca="1" si="778"/>
        <v>0.22914536758476217</v>
      </c>
      <c r="CY308" s="51" t="str">
        <f t="shared" ca="1" si="779"/>
        <v>Slope</v>
      </c>
      <c r="CZ308" s="51" t="str">
        <f t="shared" ca="1" si="780"/>
        <v>Slope</v>
      </c>
      <c r="DA308" s="51" t="str">
        <f t="shared" ca="1" si="781"/>
        <v>Slope</v>
      </c>
      <c r="DB308" s="51" t="str">
        <f t="shared" ca="1" si="782"/>
        <v>Slope</v>
      </c>
      <c r="DC308" s="51" t="str">
        <f t="shared" ca="1" si="783"/>
        <v>Slope</v>
      </c>
      <c r="DD308" s="51" t="str">
        <f t="shared" ca="1" si="784"/>
        <v>Slope</v>
      </c>
      <c r="DE308" s="51" t="str">
        <f t="shared" ca="1" si="785"/>
        <v>Slope</v>
      </c>
      <c r="DF308" s="51" t="str">
        <f t="shared" ca="1" si="786"/>
        <v>Slope</v>
      </c>
      <c r="DG308" s="51" t="str">
        <f t="shared" ca="1" si="787"/>
        <v>Slope</v>
      </c>
      <c r="DH308" s="51" t="str">
        <f t="shared" ca="1" si="788"/>
        <v>Slope</v>
      </c>
      <c r="DI308" s="51" t="str">
        <f t="shared" ca="1" si="789"/>
        <v>Slope</v>
      </c>
      <c r="DJ308" s="51" t="str">
        <f t="shared" ca="1" si="790"/>
        <v>Slope</v>
      </c>
      <c r="DK308" s="51" t="str">
        <f t="shared" ca="1" si="791"/>
        <v>Slope</v>
      </c>
      <c r="DL308" s="51" t="str">
        <f t="shared" ca="1" si="792"/>
        <v>Slope</v>
      </c>
      <c r="DM308" s="51" t="str">
        <f t="shared" ca="1" si="793"/>
        <v>Slope</v>
      </c>
      <c r="DN308" s="51" t="str">
        <f t="shared" ca="1" si="794"/>
        <v>Slope</v>
      </c>
      <c r="DO308" s="51" t="str">
        <f t="shared" ca="1" si="795"/>
        <v>Slope</v>
      </c>
      <c r="DP308" s="51" t="str">
        <f t="shared" ca="1" si="796"/>
        <v>Slope</v>
      </c>
      <c r="DQ308" s="51" t="str">
        <f t="shared" ca="1" si="797"/>
        <v>Slope</v>
      </c>
      <c r="DR308" s="51" t="str">
        <f t="shared" ca="1" si="798"/>
        <v>Slope</v>
      </c>
      <c r="DS308" s="51" t="str">
        <f t="shared" ca="1" si="799"/>
        <v>Slope</v>
      </c>
      <c r="DT308" s="51" t="str">
        <f t="shared" ca="1" si="800"/>
        <v>Slope</v>
      </c>
      <c r="DU308" s="51" t="str">
        <f t="shared" ca="1" si="801"/>
        <v>Slope</v>
      </c>
      <c r="DV308" s="51" t="str">
        <f t="shared" ca="1" si="802"/>
        <v>Slope</v>
      </c>
      <c r="DW308" s="51" t="str">
        <f t="shared" ca="1" si="803"/>
        <v>Slope</v>
      </c>
      <c r="DX308" s="51" t="str">
        <f t="shared" ca="1" si="804"/>
        <v>Slope</v>
      </c>
      <c r="DY308" s="51" t="str">
        <f t="shared" ca="1" si="805"/>
        <v>Slope</v>
      </c>
      <c r="DZ308" s="51" t="str">
        <f t="shared" ca="1" si="806"/>
        <v>Slope</v>
      </c>
      <c r="EA308" s="51" t="str">
        <f t="shared" ca="1" si="807"/>
        <v>Slope</v>
      </c>
      <c r="EB308" s="51" t="str">
        <f t="shared" ca="1" si="808"/>
        <v>Slope</v>
      </c>
      <c r="EC308" s="51" t="str">
        <f t="shared" ca="1" si="809"/>
        <v>Slope</v>
      </c>
      <c r="EE308" s="52">
        <f t="shared" ca="1" si="810"/>
        <v>0.97155885088927807</v>
      </c>
      <c r="EF308" s="52">
        <f t="shared" ca="1" si="811"/>
        <v>0.93345339918499748</v>
      </c>
      <c r="EG308" s="52">
        <f t="shared" ca="1" si="812"/>
        <v>0.83209130983640112</v>
      </c>
      <c r="EH308" s="52">
        <f t="shared" ca="1" si="813"/>
        <v>0.73264880850180747</v>
      </c>
      <c r="EI308" s="52">
        <f t="shared" ca="1" si="814"/>
        <v>0.64148708697308943</v>
      </c>
      <c r="EJ308" s="52">
        <f t="shared" ca="1" si="815"/>
        <v>0.56267290791487268</v>
      </c>
      <c r="EK308" s="52">
        <f t="shared" ca="1" si="816"/>
        <v>0.49812294976926608</v>
      </c>
      <c r="EL308" s="52">
        <f t="shared" ca="1" si="817"/>
        <v>0.44665970277031819</v>
      </c>
      <c r="EM308" s="52">
        <f t="shared" ca="1" si="818"/>
        <v>0.40731875721626232</v>
      </c>
      <c r="EN308" s="52">
        <f t="shared" ca="1" si="819"/>
        <v>0.3788385951608203</v>
      </c>
      <c r="EO308" s="52">
        <f t="shared" ca="1" si="820"/>
        <v>0.36015510010824059</v>
      </c>
      <c r="EP308" s="52">
        <f t="shared" ca="1" si="821"/>
        <v>0.34935490768273247</v>
      </c>
      <c r="EQ308" s="52">
        <f t="shared" ca="1" si="822"/>
        <v>0.34352537887491985</v>
      </c>
      <c r="ER308" s="52">
        <f t="shared" ca="1" si="823"/>
        <v>0.3459893198941284</v>
      </c>
      <c r="ES308" s="52">
        <f t="shared" ca="1" si="824"/>
        <v>0.39393178357072411</v>
      </c>
      <c r="ET308" s="52">
        <f t="shared" ca="1" si="825"/>
        <v>0.44736209916602443</v>
      </c>
      <c r="EU308" s="52">
        <f t="shared" ca="1" si="826"/>
        <v>0.50114831842142249</v>
      </c>
      <c r="EV308" s="52">
        <f t="shared" ca="1" si="827"/>
        <v>0.56039703827402043</v>
      </c>
      <c r="EW308" s="52">
        <f t="shared" ca="1" si="828"/>
        <v>0.62617983727646431</v>
      </c>
      <c r="EX308" s="52">
        <f t="shared" ca="1" si="829"/>
        <v>0.68557947080212478</v>
      </c>
      <c r="EY308" s="52">
        <f t="shared" ca="1" si="830"/>
        <v>0.72712803764229328</v>
      </c>
      <c r="EZ308" s="52">
        <f t="shared" ca="1" si="831"/>
        <v>0.7530587821555017</v>
      </c>
      <c r="FA308" s="52">
        <f t="shared" ca="1" si="832"/>
        <v>0.7746292646045071</v>
      </c>
      <c r="FB308" s="52">
        <f t="shared" ca="1" si="833"/>
        <v>0.80069306663318285</v>
      </c>
      <c r="FC308" s="52">
        <f t="shared" ca="1" si="834"/>
        <v>0.82954552231917933</v>
      </c>
      <c r="FD308" s="52">
        <f t="shared" ca="1" si="835"/>
        <v>0.86700286554013029</v>
      </c>
      <c r="FE308" s="52">
        <f t="shared" ca="1" si="836"/>
        <v>0.92044902205367707</v>
      </c>
      <c r="FF308" s="52">
        <f t="shared" ca="1" si="837"/>
        <v>0.98871073262005549</v>
      </c>
      <c r="FG308" s="52">
        <f t="shared" ca="1" si="838"/>
        <v>0.93295674622338642</v>
      </c>
      <c r="FH308" s="52">
        <f t="shared" ca="1" si="839"/>
        <v>0.84901476873725179</v>
      </c>
      <c r="FI308" s="52">
        <f t="shared" ca="1" si="840"/>
        <v>0.77082134246985767</v>
      </c>
      <c r="FK308" s="52">
        <f t="shared" ca="1" si="841"/>
        <v>0.98871073262005549</v>
      </c>
      <c r="FL308" s="59">
        <f t="shared" ca="1" si="842"/>
        <v>27</v>
      </c>
      <c r="FM308" s="59" t="str">
        <f t="shared" ca="1" si="843"/>
        <v>Slope</v>
      </c>
      <c r="FN308" s="52">
        <f t="shared" ca="1" si="844"/>
        <v>0.1333333333333333</v>
      </c>
      <c r="FP308" s="52">
        <f t="shared" ca="1" si="845"/>
        <v>0.65718628362975928</v>
      </c>
      <c r="FQ308" s="52">
        <f t="shared" ca="1" si="846"/>
        <v>0.64448446639499912</v>
      </c>
      <c r="FR308" s="52">
        <f t="shared" ca="1" si="847"/>
        <v>0.59958599216768915</v>
      </c>
      <c r="FS308" s="52">
        <f t="shared" ca="1" si="848"/>
        <v>0.55532738061171361</v>
      </c>
      <c r="FT308" s="52">
        <f t="shared" ca="1" si="849"/>
        <v>0.51382902899102978</v>
      </c>
      <c r="FU308" s="52">
        <f t="shared" ca="1" si="850"/>
        <v>0.47644652486051309</v>
      </c>
      <c r="FV308" s="52">
        <f t="shared" ca="1" si="851"/>
        <v>0.44381876103419982</v>
      </c>
      <c r="FW308" s="52">
        <f t="shared" ca="1" si="852"/>
        <v>0.41555323425677271</v>
      </c>
      <c r="FX308" s="52">
        <f t="shared" ca="1" si="853"/>
        <v>0.39132847462764297</v>
      </c>
      <c r="FY308" s="52">
        <f t="shared" ca="1" si="854"/>
        <v>0.37072397616471786</v>
      </c>
      <c r="FZ308" s="52">
        <f t="shared" ca="1" si="855"/>
        <v>0.35338503336941351</v>
      </c>
      <c r="GA308" s="52">
        <f t="shared" ca="1" si="856"/>
        <v>0.33867385811646639</v>
      </c>
      <c r="GB308" s="52">
        <f t="shared" ca="1" si="857"/>
        <v>0.32561957073608438</v>
      </c>
      <c r="GC308" s="52">
        <f t="shared" ca="1" si="858"/>
        <v>0.31532977329804279</v>
      </c>
      <c r="GD308" s="52">
        <f t="shared" ca="1" si="859"/>
        <v>0.32019948341246357</v>
      </c>
      <c r="GE308" s="52">
        <f t="shared" ca="1" si="860"/>
        <v>0.3268984774997859</v>
      </c>
      <c r="GF308" s="52">
        <f t="shared" ca="1" si="861"/>
        <v>0.33371610614047414</v>
      </c>
      <c r="GG308" s="52">
        <f t="shared" ca="1" si="862"/>
        <v>0.34235456831356237</v>
      </c>
      <c r="GH308" s="52">
        <f t="shared" ca="1" si="863"/>
        <v>0.35317105686993255</v>
      </c>
      <c r="GI308" s="52">
        <f t="shared" ca="1" si="864"/>
        <v>0.36185982360070823</v>
      </c>
      <c r="GJ308" s="52">
        <f t="shared" ca="1" si="865"/>
        <v>0.36459823476965331</v>
      </c>
      <c r="GK308" s="52">
        <f t="shared" ca="1" si="866"/>
        <v>0.36213070516294499</v>
      </c>
      <c r="GL308" s="52">
        <f t="shared" ca="1" si="867"/>
        <v>0.35820975486816897</v>
      </c>
      <c r="GM308" s="52">
        <f t="shared" ca="1" si="868"/>
        <v>0.35578657776661649</v>
      </c>
      <c r="GN308" s="52">
        <f t="shared" ca="1" si="869"/>
        <v>0.35429295188417087</v>
      </c>
      <c r="GO308" s="52">
        <f t="shared" ca="1" si="870"/>
        <v>0.35566762184671008</v>
      </c>
      <c r="GP308" s="52">
        <f t="shared" ca="1" si="871"/>
        <v>0.36237189624011451</v>
      </c>
      <c r="GQ308" s="52">
        <f t="shared" ca="1" si="872"/>
        <v>0.37401468865112958</v>
      </c>
      <c r="GR308" s="52">
        <f t="shared" ca="1" si="873"/>
        <v>0.34431891540779547</v>
      </c>
      <c r="GS308" s="52">
        <f t="shared" ca="1" si="874"/>
        <v>0.30522714513463944</v>
      </c>
      <c r="GT308" s="52">
        <f t="shared" ca="1" si="875"/>
        <v>0.26805155860106367</v>
      </c>
      <c r="GV308" s="52">
        <f t="shared" ca="1" si="876"/>
        <v>0.65718628362975928</v>
      </c>
      <c r="GW308" s="59">
        <f t="shared" ca="1" si="877"/>
        <v>0</v>
      </c>
      <c r="GX308" s="52">
        <f t="shared" ca="1" si="878"/>
        <v>0.97155885088927807</v>
      </c>
      <c r="GY308" s="52" t="str">
        <f t="shared" ca="1" si="879"/>
        <v>Slope</v>
      </c>
      <c r="GZ308" s="52">
        <f t="shared" ca="1" si="880"/>
        <v>1</v>
      </c>
      <c r="HB308" s="58">
        <f t="shared" si="881"/>
        <v>7.5773912668228208E-2</v>
      </c>
      <c r="HC308" s="58"/>
      <c r="HE308" s="52">
        <f t="shared" si="882"/>
        <v>0.62491913229227036</v>
      </c>
      <c r="HF308" s="52">
        <f t="shared" si="883"/>
        <v>0</v>
      </c>
      <c r="HH308" s="52">
        <f t="shared" ca="1" si="884"/>
        <v>0.97155885088927807</v>
      </c>
      <c r="HI308" s="52" t="str">
        <f t="shared" ca="1" si="885"/>
        <v>Slope</v>
      </c>
      <c r="HJ308" s="59">
        <f t="shared" ca="1" si="886"/>
        <v>2</v>
      </c>
      <c r="HK308" s="52">
        <f t="shared" ca="1" si="887"/>
        <v>1</v>
      </c>
      <c r="HL308" s="52">
        <f t="shared" si="888"/>
        <v>0</v>
      </c>
      <c r="HM308" s="52">
        <f t="shared" si="889"/>
        <v>20</v>
      </c>
      <c r="HN308" s="52">
        <f t="shared" si="890"/>
        <v>-20</v>
      </c>
      <c r="HP308" s="52">
        <f t="shared" si="893"/>
        <v>5.6529551744461488E-4</v>
      </c>
      <c r="HR308" s="52">
        <f t="shared" si="891"/>
        <v>1.3761685679069017E-4</v>
      </c>
      <c r="HS308">
        <f t="shared" si="892"/>
        <v>2.533307848689458E-3</v>
      </c>
    </row>
    <row r="309" spans="1:227" x14ac:dyDescent="0.2">
      <c r="A309" s="45">
        <v>271</v>
      </c>
      <c r="B309" s="35">
        <f t="shared" si="733"/>
        <v>3.1249999999999806E-2</v>
      </c>
      <c r="C309" s="28">
        <v>-7.5773912668228203</v>
      </c>
      <c r="D309" s="95">
        <v>0</v>
      </c>
      <c r="E309" s="95">
        <v>999999</v>
      </c>
      <c r="F309" s="37">
        <f t="shared" si="721"/>
        <v>166666.5</v>
      </c>
      <c r="G309" s="38">
        <f t="shared" si="724"/>
        <v>0</v>
      </c>
      <c r="H309" s="102">
        <v>20</v>
      </c>
      <c r="I309" s="102">
        <v>2000</v>
      </c>
      <c r="J309" s="28">
        <v>-7.3524469137191799</v>
      </c>
      <c r="K309" s="126">
        <f t="shared" si="725"/>
        <v>-7.3524469137191795E-2</v>
      </c>
      <c r="L309" s="30">
        <f t="shared" si="722"/>
        <v>-7.3524469137191795E-2</v>
      </c>
      <c r="M309" s="101">
        <f t="shared" si="723"/>
        <v>-7.5773912668228203</v>
      </c>
      <c r="N309" s="103">
        <f t="shared" si="734"/>
        <v>1.1247217655182022E-4</v>
      </c>
      <c r="AD309" s="52">
        <f t="shared" ca="1" si="735"/>
        <v>0.97032701088011664</v>
      </c>
      <c r="AE309" s="52">
        <f t="shared" ca="1" si="735"/>
        <v>1</v>
      </c>
      <c r="AF309" s="52">
        <f t="shared" ca="1" si="735"/>
        <v>0.97125405040510882</v>
      </c>
      <c r="AG309" s="52">
        <f t="shared" ca="1" si="735"/>
        <v>0.89647015845627065</v>
      </c>
      <c r="AH309" s="52">
        <f t="shared" ca="1" si="736"/>
        <v>0.79822940930247299</v>
      </c>
      <c r="AI309" s="52">
        <f t="shared" ca="1" si="736"/>
        <v>0.69714517536609155</v>
      </c>
      <c r="AJ309" s="52">
        <f t="shared" ca="1" si="736"/>
        <v>0.60344929168104433</v>
      </c>
      <c r="AK309" s="52">
        <f t="shared" ca="1" si="736"/>
        <v>0.51943245448675868</v>
      </c>
      <c r="AL309" s="52">
        <f t="shared" ca="1" si="737"/>
        <v>0.44135690289781238</v>
      </c>
      <c r="AM309" s="52">
        <f t="shared" ca="1" si="737"/>
        <v>0.36300118351602761</v>
      </c>
      <c r="AN309" s="52">
        <f t="shared" ca="1" si="737"/>
        <v>0.27769272625752828</v>
      </c>
      <c r="AO309" s="52">
        <f t="shared" ca="1" si="737"/>
        <v>0.18057265804484693</v>
      </c>
      <c r="AP309" s="52">
        <f t="shared" ca="1" si="738"/>
        <v>8.0491179055693682E-2</v>
      </c>
      <c r="AQ309" s="52">
        <f t="shared" ca="1" si="738"/>
        <v>-5.9394692442604244E-2</v>
      </c>
      <c r="AR309" s="52">
        <f t="shared" ca="1" si="738"/>
        <v>-0.1887679737472317</v>
      </c>
      <c r="AS309" s="52">
        <f t="shared" ca="1" si="738"/>
        <v>-0.28672092987268566</v>
      </c>
      <c r="AT309" s="52">
        <f t="shared" ca="1" si="739"/>
        <v>-0.34939189190326997</v>
      </c>
      <c r="AU309" s="52">
        <f t="shared" ca="1" si="739"/>
        <v>-0.39162316771312289</v>
      </c>
      <c r="AV309" s="52">
        <f t="shared" ca="1" si="728"/>
        <v>-0.41231508078385265</v>
      </c>
      <c r="AW309" s="52">
        <f t="shared" ca="1" si="728"/>
        <v>-0.40578651040155234</v>
      </c>
      <c r="AX309" s="52">
        <f t="shared" ca="1" si="728"/>
        <v>-0.37002909112523263</v>
      </c>
      <c r="AY309" s="52">
        <f t="shared" ca="1" si="728"/>
        <v>-0.32904224708180396</v>
      </c>
      <c r="AZ309" s="52">
        <f t="shared" ca="1" si="729"/>
        <v>-0.28467426345803953</v>
      </c>
      <c r="BA309" s="52">
        <f t="shared" ca="1" si="729"/>
        <v>-0.23592047761141349</v>
      </c>
      <c r="BB309" s="52">
        <f t="shared" ca="1" si="729"/>
        <v>-0.19963398419662737</v>
      </c>
      <c r="BC309" s="52">
        <f t="shared" ca="1" si="729"/>
        <v>-0.19543294881240761</v>
      </c>
      <c r="BD309" s="52">
        <f t="shared" ca="1" si="730"/>
        <v>-0.24033623903505696</v>
      </c>
      <c r="BE309" s="52">
        <f t="shared" ca="1" si="730"/>
        <v>-0.29190820598623546</v>
      </c>
      <c r="BF309" s="52">
        <f t="shared" ca="1" si="730"/>
        <v>-0.35259699143820727</v>
      </c>
      <c r="BG309" s="52">
        <f t="shared" ca="1" si="730"/>
        <v>-0.42261290492795045</v>
      </c>
      <c r="BH309" s="52">
        <f t="shared" ca="1" si="731"/>
        <v>-0.49549412557018097</v>
      </c>
      <c r="BJ309" s="52">
        <f t="shared" si="740"/>
        <v>-3.6762234568595898E-3</v>
      </c>
      <c r="BK309" s="52">
        <f t="shared" si="741"/>
        <v>-1.6794198010897908E-3</v>
      </c>
      <c r="BL309" s="52">
        <f t="shared" si="742"/>
        <v>-8.3970990054489574E-5</v>
      </c>
      <c r="BM309" s="52">
        <f t="shared" si="743"/>
        <v>-8.3970990054489574E-5</v>
      </c>
      <c r="BN309" s="52">
        <f t="shared" si="744"/>
        <v>0</v>
      </c>
      <c r="BO309" s="52">
        <f t="shared" si="745"/>
        <v>0</v>
      </c>
      <c r="BP309" s="52">
        <f t="shared" si="746"/>
        <v>2.5684331699570248E-3</v>
      </c>
      <c r="BQ309" s="52">
        <f t="shared" si="747"/>
        <v>0.05</v>
      </c>
      <c r="BS309" s="52">
        <f t="shared" ca="1" si="748"/>
        <v>-6.6579890760382718E-2</v>
      </c>
      <c r="BT309" s="52">
        <f t="shared" ca="1" si="749"/>
        <v>-0.16794198010897912</v>
      </c>
      <c r="BU309" s="52">
        <f t="shared" ca="1" si="750"/>
        <v>-0.26738448144357274</v>
      </c>
      <c r="BV309" s="52">
        <f t="shared" ca="1" si="751"/>
        <v>-0.35854620297229078</v>
      </c>
      <c r="BW309" s="52">
        <f t="shared" ca="1" si="752"/>
        <v>-0.43736038203050753</v>
      </c>
      <c r="BX309" s="52">
        <f t="shared" ca="1" si="753"/>
        <v>-0.50191034017611413</v>
      </c>
      <c r="BY309" s="52">
        <f t="shared" ca="1" si="754"/>
        <v>-0.55337358717506202</v>
      </c>
      <c r="BZ309" s="52">
        <f t="shared" ca="1" si="755"/>
        <v>-0.59271453272911789</v>
      </c>
      <c r="CA309" s="52">
        <f t="shared" ca="1" si="756"/>
        <v>-0.62119469478455991</v>
      </c>
      <c r="CB309" s="52">
        <f t="shared" ca="1" si="757"/>
        <v>-0.63987818983713962</v>
      </c>
      <c r="CC309" s="52">
        <f t="shared" ca="1" si="758"/>
        <v>-0.65067838226264774</v>
      </c>
      <c r="CD309" s="52">
        <f t="shared" ca="1" si="759"/>
        <v>-0.65650791107046036</v>
      </c>
      <c r="CE309" s="52">
        <f t="shared" ca="1" si="760"/>
        <v>-0.65404397005125181</v>
      </c>
      <c r="CF309" s="52">
        <f t="shared" ca="1" si="761"/>
        <v>-0.6061015063746561</v>
      </c>
      <c r="CG309" s="52">
        <f t="shared" ca="1" si="762"/>
        <v>-0.55267119077935578</v>
      </c>
      <c r="CH309" s="52">
        <f t="shared" ca="1" si="763"/>
        <v>-0.49888497152395767</v>
      </c>
      <c r="CI309" s="52">
        <f t="shared" ca="1" si="764"/>
        <v>-0.43963625167135983</v>
      </c>
      <c r="CJ309" s="52">
        <f t="shared" ca="1" si="765"/>
        <v>-0.3738534526689159</v>
      </c>
      <c r="CK309" s="52">
        <f t="shared" ca="1" si="766"/>
        <v>-0.31445381914325543</v>
      </c>
      <c r="CL309" s="52">
        <f t="shared" ca="1" si="767"/>
        <v>-0.27290525230308693</v>
      </c>
      <c r="CM309" s="52">
        <f t="shared" ca="1" si="768"/>
        <v>-0.24697450778987845</v>
      </c>
      <c r="CN309" s="52">
        <f t="shared" ca="1" si="769"/>
        <v>-0.22540402534087306</v>
      </c>
      <c r="CO309" s="52">
        <f t="shared" ca="1" si="770"/>
        <v>-0.19934022331219731</v>
      </c>
      <c r="CP309" s="52">
        <f t="shared" ca="1" si="771"/>
        <v>-0.17048776762620085</v>
      </c>
      <c r="CQ309" s="52">
        <f t="shared" ca="1" si="772"/>
        <v>-0.13303042440524987</v>
      </c>
      <c r="CR309" s="52">
        <f t="shared" ca="1" si="773"/>
        <v>-7.9584267891703087E-2</v>
      </c>
      <c r="CS309" s="52">
        <f t="shared" ca="1" si="774"/>
        <v>-1.1322557325324681E-2</v>
      </c>
      <c r="CT309" s="52">
        <f t="shared" ca="1" si="775"/>
        <v>6.7009963831233421E-2</v>
      </c>
      <c r="CU309" s="52">
        <f t="shared" ca="1" si="776"/>
        <v>0.150951941317368</v>
      </c>
      <c r="CV309" s="52">
        <f t="shared" ca="1" si="777"/>
        <v>0.22914536758476217</v>
      </c>
      <c r="CW309" s="52">
        <f t="shared" ca="1" si="778"/>
        <v>0.29868308256470399</v>
      </c>
      <c r="CY309" s="51" t="str">
        <f t="shared" ca="1" si="779"/>
        <v>Slope</v>
      </c>
      <c r="CZ309" s="51" t="str">
        <f t="shared" ca="1" si="780"/>
        <v>Slope</v>
      </c>
      <c r="DA309" s="51" t="str">
        <f t="shared" ca="1" si="781"/>
        <v>Slope</v>
      </c>
      <c r="DB309" s="51" t="str">
        <f t="shared" ca="1" si="782"/>
        <v>Slope</v>
      </c>
      <c r="DC309" s="51" t="str">
        <f t="shared" ca="1" si="783"/>
        <v>Slope</v>
      </c>
      <c r="DD309" s="51" t="str">
        <f t="shared" ca="1" si="784"/>
        <v>Slope</v>
      </c>
      <c r="DE309" s="51" t="str">
        <f t="shared" ca="1" si="785"/>
        <v>Slope</v>
      </c>
      <c r="DF309" s="51" t="str">
        <f t="shared" ca="1" si="786"/>
        <v>Slope</v>
      </c>
      <c r="DG309" s="51" t="str">
        <f t="shared" ca="1" si="787"/>
        <v>Slope</v>
      </c>
      <c r="DH309" s="51" t="str">
        <f t="shared" ca="1" si="788"/>
        <v>Slope</v>
      </c>
      <c r="DI309" s="51" t="str">
        <f t="shared" ca="1" si="789"/>
        <v>Slope</v>
      </c>
      <c r="DJ309" s="51" t="str">
        <f t="shared" ca="1" si="790"/>
        <v>Slope</v>
      </c>
      <c r="DK309" s="51" t="str">
        <f t="shared" ca="1" si="791"/>
        <v>Slope</v>
      </c>
      <c r="DL309" s="51" t="str">
        <f t="shared" ca="1" si="792"/>
        <v>Slope</v>
      </c>
      <c r="DM309" s="51" t="str">
        <f t="shared" ca="1" si="793"/>
        <v>Slope</v>
      </c>
      <c r="DN309" s="51" t="str">
        <f t="shared" ca="1" si="794"/>
        <v>Slope</v>
      </c>
      <c r="DO309" s="51" t="str">
        <f t="shared" ca="1" si="795"/>
        <v>Slope</v>
      </c>
      <c r="DP309" s="51" t="str">
        <f t="shared" ca="1" si="796"/>
        <v>Slope</v>
      </c>
      <c r="DQ309" s="51" t="str">
        <f t="shared" ca="1" si="797"/>
        <v>Slope</v>
      </c>
      <c r="DR309" s="51" t="str">
        <f t="shared" ca="1" si="798"/>
        <v>Slope</v>
      </c>
      <c r="DS309" s="51" t="str">
        <f t="shared" ca="1" si="799"/>
        <v>Slope</v>
      </c>
      <c r="DT309" s="51" t="str">
        <f t="shared" ca="1" si="800"/>
        <v>Slope</v>
      </c>
      <c r="DU309" s="51" t="str">
        <f t="shared" ca="1" si="801"/>
        <v>Slope</v>
      </c>
      <c r="DV309" s="51" t="str">
        <f t="shared" ca="1" si="802"/>
        <v>Slope</v>
      </c>
      <c r="DW309" s="51" t="str">
        <f t="shared" ca="1" si="803"/>
        <v>Slope</v>
      </c>
      <c r="DX309" s="51" t="str">
        <f t="shared" ca="1" si="804"/>
        <v>Slope</v>
      </c>
      <c r="DY309" s="51" t="str">
        <f t="shared" ca="1" si="805"/>
        <v>Slope</v>
      </c>
      <c r="DZ309" s="51" t="str">
        <f t="shared" ca="1" si="806"/>
        <v>Slope</v>
      </c>
      <c r="EA309" s="51" t="str">
        <f t="shared" ca="1" si="807"/>
        <v>Slope</v>
      </c>
      <c r="EB309" s="51" t="str">
        <f t="shared" ca="1" si="808"/>
        <v>Slope</v>
      </c>
      <c r="EC309" s="51" t="str">
        <f t="shared" ca="1" si="809"/>
        <v>Slope</v>
      </c>
      <c r="EE309" s="52">
        <f t="shared" ca="1" si="810"/>
        <v>0.9335040802296718</v>
      </c>
      <c r="EF309" s="52">
        <f t="shared" ca="1" si="811"/>
        <v>0.83214199088107543</v>
      </c>
      <c r="EG309" s="52">
        <f t="shared" ca="1" si="812"/>
        <v>0.73269948954648179</v>
      </c>
      <c r="EH309" s="52">
        <f t="shared" ca="1" si="813"/>
        <v>0.64153776801776363</v>
      </c>
      <c r="EI309" s="52">
        <f t="shared" ca="1" si="814"/>
        <v>0.56272358895954699</v>
      </c>
      <c r="EJ309" s="52">
        <f t="shared" ca="1" si="815"/>
        <v>0.49817363081394039</v>
      </c>
      <c r="EK309" s="52">
        <f t="shared" ca="1" si="816"/>
        <v>0.44671038381499251</v>
      </c>
      <c r="EL309" s="52">
        <f t="shared" ca="1" si="817"/>
        <v>0.40736943826093663</v>
      </c>
      <c r="EM309" s="52">
        <f t="shared" ca="1" si="818"/>
        <v>0.37888927620549462</v>
      </c>
      <c r="EN309" s="52">
        <f t="shared" ca="1" si="819"/>
        <v>0.36020578115291491</v>
      </c>
      <c r="EO309" s="52">
        <f t="shared" ca="1" si="820"/>
        <v>0.34940558872740679</v>
      </c>
      <c r="EP309" s="52">
        <f t="shared" ca="1" si="821"/>
        <v>0.34357605991959417</v>
      </c>
      <c r="EQ309" s="52">
        <f t="shared" ca="1" si="822"/>
        <v>0.34604000093880272</v>
      </c>
      <c r="ER309" s="52">
        <f t="shared" ca="1" si="823"/>
        <v>0.39398246461539843</v>
      </c>
      <c r="ES309" s="52">
        <f t="shared" ca="1" si="824"/>
        <v>0.44741278021069875</v>
      </c>
      <c r="ET309" s="52">
        <f t="shared" ca="1" si="825"/>
        <v>0.50119899946609681</v>
      </c>
      <c r="EU309" s="52">
        <f t="shared" ca="1" si="826"/>
        <v>0.56044771931869464</v>
      </c>
      <c r="EV309" s="52">
        <f t="shared" ca="1" si="827"/>
        <v>0.62623051832113852</v>
      </c>
      <c r="EW309" s="52">
        <f t="shared" ca="1" si="828"/>
        <v>0.6856301518467991</v>
      </c>
      <c r="EX309" s="52">
        <f t="shared" ca="1" si="829"/>
        <v>0.7271787186869676</v>
      </c>
      <c r="EY309" s="52">
        <f t="shared" ca="1" si="830"/>
        <v>0.75310946320017602</v>
      </c>
      <c r="EZ309" s="52">
        <f t="shared" ca="1" si="831"/>
        <v>0.77467994564918141</v>
      </c>
      <c r="FA309" s="52">
        <f t="shared" ca="1" si="832"/>
        <v>0.80074374767785717</v>
      </c>
      <c r="FB309" s="52">
        <f t="shared" ca="1" si="833"/>
        <v>0.82959620336385365</v>
      </c>
      <c r="FC309" s="52">
        <f t="shared" ca="1" si="834"/>
        <v>0.8670535465848046</v>
      </c>
      <c r="FD309" s="52">
        <f t="shared" ca="1" si="835"/>
        <v>0.92049970309835139</v>
      </c>
      <c r="FE309" s="52">
        <f t="shared" ca="1" si="836"/>
        <v>0.9887614136647298</v>
      </c>
      <c r="FF309" s="52">
        <f t="shared" ca="1" si="837"/>
        <v>0.93290606517871211</v>
      </c>
      <c r="FG309" s="52">
        <f t="shared" ca="1" si="838"/>
        <v>0.84896408769257747</v>
      </c>
      <c r="FH309" s="52">
        <f t="shared" ca="1" si="839"/>
        <v>0.77077066142518336</v>
      </c>
      <c r="FI309" s="52">
        <f t="shared" ca="1" si="840"/>
        <v>0.70123294644524159</v>
      </c>
      <c r="FK309" s="52">
        <f t="shared" ca="1" si="841"/>
        <v>0.9887614136647298</v>
      </c>
      <c r="FL309" s="59">
        <f t="shared" ca="1" si="842"/>
        <v>26</v>
      </c>
      <c r="FM309" s="59" t="str">
        <f t="shared" ca="1" si="843"/>
        <v>Slope</v>
      </c>
      <c r="FN309" s="52">
        <f t="shared" ca="1" si="844"/>
        <v>0.16666666666666663</v>
      </c>
      <c r="FP309" s="52">
        <f t="shared" ca="1" si="845"/>
        <v>0.64450136007655723</v>
      </c>
      <c r="FQ309" s="52">
        <f t="shared" ca="1" si="846"/>
        <v>0.61071399696035844</v>
      </c>
      <c r="FR309" s="52">
        <f t="shared" ca="1" si="847"/>
        <v>0.56645538540438278</v>
      </c>
      <c r="FS309" s="52">
        <f t="shared" ca="1" si="848"/>
        <v>0.52495703378369896</v>
      </c>
      <c r="FT309" s="52">
        <f t="shared" ca="1" si="849"/>
        <v>0.48757452965318232</v>
      </c>
      <c r="FU309" s="52">
        <f t="shared" ca="1" si="850"/>
        <v>0.45494676582686899</v>
      </c>
      <c r="FV309" s="52">
        <f t="shared" ca="1" si="851"/>
        <v>0.42668123904944194</v>
      </c>
      <c r="FW309" s="52">
        <f t="shared" ca="1" si="852"/>
        <v>0.40245647942031221</v>
      </c>
      <c r="FX309" s="52">
        <f t="shared" ca="1" si="853"/>
        <v>0.38185198095738704</v>
      </c>
      <c r="FY309" s="52">
        <f t="shared" ca="1" si="854"/>
        <v>0.36451303816208275</v>
      </c>
      <c r="FZ309" s="52">
        <f t="shared" ca="1" si="855"/>
        <v>0.34980186290913556</v>
      </c>
      <c r="GA309" s="52">
        <f t="shared" ca="1" si="856"/>
        <v>0.33674757552875362</v>
      </c>
      <c r="GB309" s="52">
        <f t="shared" ca="1" si="857"/>
        <v>0.32645777809071197</v>
      </c>
      <c r="GC309" s="52">
        <f t="shared" ca="1" si="858"/>
        <v>0.3313274882051328</v>
      </c>
      <c r="GD309" s="52">
        <f t="shared" ca="1" si="859"/>
        <v>0.33802648229245513</v>
      </c>
      <c r="GE309" s="52">
        <f t="shared" ca="1" si="860"/>
        <v>0.34484411093314338</v>
      </c>
      <c r="GF309" s="52">
        <f t="shared" ca="1" si="861"/>
        <v>0.35348257310623155</v>
      </c>
      <c r="GG309" s="52">
        <f t="shared" ca="1" si="862"/>
        <v>0.36429906166260173</v>
      </c>
      <c r="GH309" s="52">
        <f t="shared" ca="1" si="863"/>
        <v>0.37298782839337746</v>
      </c>
      <c r="GI309" s="52">
        <f t="shared" ca="1" si="864"/>
        <v>0.37572623956232254</v>
      </c>
      <c r="GJ309" s="52">
        <f t="shared" ca="1" si="865"/>
        <v>0.37325870995561422</v>
      </c>
      <c r="GK309" s="52">
        <f t="shared" ca="1" si="866"/>
        <v>0.36933775966083821</v>
      </c>
      <c r="GL309" s="52">
        <f t="shared" ca="1" si="867"/>
        <v>0.36691458255928566</v>
      </c>
      <c r="GM309" s="52">
        <f t="shared" ca="1" si="868"/>
        <v>0.3654209566768401</v>
      </c>
      <c r="GN309" s="52">
        <f t="shared" ca="1" si="869"/>
        <v>0.36679562663937926</v>
      </c>
      <c r="GO309" s="52">
        <f t="shared" ca="1" si="870"/>
        <v>0.37349990103278374</v>
      </c>
      <c r="GP309" s="52">
        <f t="shared" ca="1" si="871"/>
        <v>0.38514269344379876</v>
      </c>
      <c r="GQ309" s="52">
        <f t="shared" ca="1" si="872"/>
        <v>0.35541313283734849</v>
      </c>
      <c r="GR309" s="52">
        <f t="shared" ca="1" si="873"/>
        <v>0.31632136256419247</v>
      </c>
      <c r="GS309" s="52">
        <f t="shared" ca="1" si="874"/>
        <v>0.27914577603061663</v>
      </c>
      <c r="GT309" s="52">
        <f t="shared" ca="1" si="875"/>
        <v>0.24485542659285828</v>
      </c>
      <c r="GV309" s="52">
        <f t="shared" ca="1" si="876"/>
        <v>0.64450136007655723</v>
      </c>
      <c r="GW309" s="59">
        <f t="shared" ca="1" si="877"/>
        <v>0</v>
      </c>
      <c r="GX309" s="52">
        <f t="shared" ca="1" si="878"/>
        <v>0.9335040802296718</v>
      </c>
      <c r="GY309" s="52" t="str">
        <f t="shared" ca="1" si="879"/>
        <v>Slope</v>
      </c>
      <c r="GZ309" s="52">
        <f t="shared" ca="1" si="880"/>
        <v>1</v>
      </c>
      <c r="HB309" s="58">
        <f t="shared" si="881"/>
        <v>7.3524469137191795E-2</v>
      </c>
      <c r="HC309" s="58"/>
      <c r="HE309" s="52">
        <f t="shared" si="882"/>
        <v>0.63605387777090061</v>
      </c>
      <c r="HF309" s="52">
        <f t="shared" si="883"/>
        <v>0</v>
      </c>
      <c r="HH309" s="52">
        <f t="shared" ca="1" si="884"/>
        <v>0.9335040802296718</v>
      </c>
      <c r="HI309" s="52" t="str">
        <f t="shared" ca="1" si="885"/>
        <v>Slope</v>
      </c>
      <c r="HJ309" s="59">
        <f t="shared" ca="1" si="886"/>
        <v>2</v>
      </c>
      <c r="HK309" s="52">
        <f t="shared" ca="1" si="887"/>
        <v>1</v>
      </c>
      <c r="HL309" s="52">
        <f t="shared" si="888"/>
        <v>0</v>
      </c>
      <c r="HM309" s="52">
        <f t="shared" si="889"/>
        <v>20</v>
      </c>
      <c r="HN309" s="52">
        <f t="shared" si="890"/>
        <v>-20</v>
      </c>
      <c r="HP309" s="52">
        <f t="shared" si="893"/>
        <v>1.1247217655182022E-4</v>
      </c>
      <c r="HR309" s="52">
        <f t="shared" si="891"/>
        <v>1.4861935256733983E-4</v>
      </c>
      <c r="HS309">
        <f t="shared" si="892"/>
        <v>2.5684331699570248E-3</v>
      </c>
    </row>
    <row r="310" spans="1:227" x14ac:dyDescent="0.2">
      <c r="A310" s="45">
        <v>272</v>
      </c>
      <c r="B310" s="35">
        <f t="shared" si="733"/>
        <v>3.1365740740740548E-2</v>
      </c>
      <c r="C310" s="28">
        <v>-7.3524469137191799</v>
      </c>
      <c r="D310" s="95">
        <v>0</v>
      </c>
      <c r="E310" s="95">
        <v>999999</v>
      </c>
      <c r="F310" s="37">
        <f t="shared" si="721"/>
        <v>166666.5</v>
      </c>
      <c r="G310" s="38">
        <f t="shared" si="724"/>
        <v>0</v>
      </c>
      <c r="H310" s="102">
        <v>20</v>
      </c>
      <c r="I310" s="102">
        <v>2000</v>
      </c>
      <c r="J310" s="28">
        <v>-6.1562621593475297</v>
      </c>
      <c r="K310" s="126">
        <f t="shared" si="725"/>
        <v>-6.1562621593475302E-2</v>
      </c>
      <c r="L310" s="30">
        <f t="shared" si="722"/>
        <v>-6.1562621593475302E-2</v>
      </c>
      <c r="M310" s="101">
        <f t="shared" si="723"/>
        <v>-7.3524469137191799</v>
      </c>
      <c r="N310" s="103">
        <f t="shared" si="734"/>
        <v>5.9809237718582483E-4</v>
      </c>
      <c r="AD310" s="52">
        <f t="shared" ca="1" si="735"/>
        <v>0.97125405040510882</v>
      </c>
      <c r="AE310" s="52">
        <f t="shared" ca="1" si="735"/>
        <v>1.0000000000000002</v>
      </c>
      <c r="AF310" s="52">
        <f t="shared" ca="1" si="735"/>
        <v>0.97350273416223976</v>
      </c>
      <c r="AG310" s="52">
        <f t="shared" ca="1" si="735"/>
        <v>0.90781231588299027</v>
      </c>
      <c r="AH310" s="52">
        <f t="shared" ca="1" si="736"/>
        <v>0.82531769284108347</v>
      </c>
      <c r="AI310" s="52">
        <f t="shared" ca="1" si="736"/>
        <v>0.74101129227717288</v>
      </c>
      <c r="AJ310" s="52">
        <f t="shared" ca="1" si="736"/>
        <v>0.66268582996500203</v>
      </c>
      <c r="AK310" s="52">
        <f t="shared" ca="1" si="736"/>
        <v>0.59131818042536255</v>
      </c>
      <c r="AL310" s="52">
        <f t="shared" ca="1" si="737"/>
        <v>0.52344811928860979</v>
      </c>
      <c r="AM310" s="52">
        <f t="shared" ca="1" si="737"/>
        <v>0.45191959943555926</v>
      </c>
      <c r="AN310" s="52">
        <f t="shared" ca="1" si="737"/>
        <v>0.36898432507543466</v>
      </c>
      <c r="AO310" s="52">
        <f t="shared" ca="1" si="737"/>
        <v>0.27854507346150276</v>
      </c>
      <c r="AP310" s="52">
        <f t="shared" ca="1" si="738"/>
        <v>0.14570154664180177</v>
      </c>
      <c r="AQ310" s="52">
        <f t="shared" ca="1" si="738"/>
        <v>1.6534698399275776E-2</v>
      </c>
      <c r="AR310" s="52">
        <f t="shared" ca="1" si="738"/>
        <v>-8.9825477102544571E-2</v>
      </c>
      <c r="AS310" s="52">
        <f t="shared" ca="1" si="738"/>
        <v>-0.16971434171720737</v>
      </c>
      <c r="AT310" s="52">
        <f t="shared" ca="1" si="739"/>
        <v>-0.22952139961487369</v>
      </c>
      <c r="AU310" s="52">
        <f t="shared" ca="1" si="739"/>
        <v>-0.26465883784321098</v>
      </c>
      <c r="AV310" s="52">
        <f t="shared" ca="1" si="728"/>
        <v>-0.27019668201287406</v>
      </c>
      <c r="AW310" s="52">
        <f t="shared" ca="1" si="728"/>
        <v>-0.24797920614528735</v>
      </c>
      <c r="AX310" s="52">
        <f t="shared" ca="1" si="728"/>
        <v>-0.21140286023505286</v>
      </c>
      <c r="AY310" s="52">
        <f t="shared" ca="1" si="728"/>
        <v>-0.17039129539609352</v>
      </c>
      <c r="AZ310" s="52">
        <f t="shared" ca="1" si="729"/>
        <v>-0.12953710682838085</v>
      </c>
      <c r="BA310" s="52">
        <f t="shared" ca="1" si="729"/>
        <v>-9.8838514476576655E-2</v>
      </c>
      <c r="BB310" s="52">
        <f t="shared" ca="1" si="729"/>
        <v>-0.11771135214809791</v>
      </c>
      <c r="BC310" s="52">
        <f t="shared" ca="1" si="729"/>
        <v>-0.21310333704469281</v>
      </c>
      <c r="BD310" s="52">
        <f t="shared" ca="1" si="730"/>
        <v>-0.31281234882392916</v>
      </c>
      <c r="BE310" s="52">
        <f t="shared" ca="1" si="730"/>
        <v>-0.38796432756871291</v>
      </c>
      <c r="BF310" s="52">
        <f t="shared" ca="1" si="730"/>
        <v>-0.45794398593478647</v>
      </c>
      <c r="BG310" s="52">
        <f t="shared" ca="1" si="730"/>
        <v>-0.53140947734800359</v>
      </c>
      <c r="BH310" s="52">
        <f t="shared" ca="1" si="731"/>
        <v>-0.59627482505806306</v>
      </c>
      <c r="BJ310" s="52">
        <f t="shared" si="740"/>
        <v>-3.078131079673765E-3</v>
      </c>
      <c r="BK310" s="52">
        <f t="shared" si="741"/>
        <v>-2.6738448144357279E-3</v>
      </c>
      <c r="BL310" s="52">
        <f t="shared" si="742"/>
        <v>-1.336922407217864E-4</v>
      </c>
      <c r="BM310" s="52">
        <f t="shared" si="743"/>
        <v>-1.336922407217864E-4</v>
      </c>
      <c r="BN310" s="52">
        <f t="shared" si="744"/>
        <v>0</v>
      </c>
      <c r="BO310" s="52">
        <f t="shared" si="745"/>
        <v>0</v>
      </c>
      <c r="BP310" s="52">
        <f t="shared" si="746"/>
        <v>2.6084353093117265E-3</v>
      </c>
      <c r="BQ310" s="52">
        <f t="shared" si="747"/>
        <v>0.05</v>
      </c>
      <c r="BS310" s="52">
        <f t="shared" ca="1" si="748"/>
        <v>-0.16794198010897912</v>
      </c>
      <c r="BT310" s="52">
        <f t="shared" ca="1" si="749"/>
        <v>-0.26738448144357274</v>
      </c>
      <c r="BU310" s="52">
        <f t="shared" ca="1" si="750"/>
        <v>-0.35854620297229078</v>
      </c>
      <c r="BV310" s="52">
        <f t="shared" ca="1" si="751"/>
        <v>-0.43736038203050753</v>
      </c>
      <c r="BW310" s="52">
        <f t="shared" ca="1" si="752"/>
        <v>-0.50191034017611413</v>
      </c>
      <c r="BX310" s="52">
        <f t="shared" ca="1" si="753"/>
        <v>-0.55337358717506202</v>
      </c>
      <c r="BY310" s="52">
        <f t="shared" ca="1" si="754"/>
        <v>-0.59271453272911789</v>
      </c>
      <c r="BZ310" s="52">
        <f t="shared" ca="1" si="755"/>
        <v>-0.62119469478455991</v>
      </c>
      <c r="CA310" s="52">
        <f t="shared" ca="1" si="756"/>
        <v>-0.63987818983713962</v>
      </c>
      <c r="CB310" s="52">
        <f t="shared" ca="1" si="757"/>
        <v>-0.65067838226264774</v>
      </c>
      <c r="CC310" s="52">
        <f t="shared" ca="1" si="758"/>
        <v>-0.65650791107046036</v>
      </c>
      <c r="CD310" s="52">
        <f t="shared" ca="1" si="759"/>
        <v>-0.65404397005125181</v>
      </c>
      <c r="CE310" s="52">
        <f t="shared" ca="1" si="760"/>
        <v>-0.6061015063746561</v>
      </c>
      <c r="CF310" s="52">
        <f t="shared" ca="1" si="761"/>
        <v>-0.55267119077935578</v>
      </c>
      <c r="CG310" s="52">
        <f t="shared" ca="1" si="762"/>
        <v>-0.49888497152395767</v>
      </c>
      <c r="CH310" s="52">
        <f t="shared" ca="1" si="763"/>
        <v>-0.43963625167135983</v>
      </c>
      <c r="CI310" s="52">
        <f t="shared" ca="1" si="764"/>
        <v>-0.3738534526689159</v>
      </c>
      <c r="CJ310" s="52">
        <f t="shared" ca="1" si="765"/>
        <v>-0.31445381914325543</v>
      </c>
      <c r="CK310" s="52">
        <f t="shared" ca="1" si="766"/>
        <v>-0.27290525230308693</v>
      </c>
      <c r="CL310" s="52">
        <f t="shared" ca="1" si="767"/>
        <v>-0.24697450778987845</v>
      </c>
      <c r="CM310" s="52">
        <f t="shared" ca="1" si="768"/>
        <v>-0.22540402534087306</v>
      </c>
      <c r="CN310" s="52">
        <f t="shared" ca="1" si="769"/>
        <v>-0.19934022331219731</v>
      </c>
      <c r="CO310" s="52">
        <f t="shared" ca="1" si="770"/>
        <v>-0.17048776762620085</v>
      </c>
      <c r="CP310" s="52">
        <f t="shared" ca="1" si="771"/>
        <v>-0.13303042440524987</v>
      </c>
      <c r="CQ310" s="52">
        <f t="shared" ca="1" si="772"/>
        <v>-7.9584267891703087E-2</v>
      </c>
      <c r="CR310" s="52">
        <f t="shared" ca="1" si="773"/>
        <v>-1.1322557325324681E-2</v>
      </c>
      <c r="CS310" s="52">
        <f t="shared" ca="1" si="774"/>
        <v>6.7009963831233421E-2</v>
      </c>
      <c r="CT310" s="52">
        <f t="shared" ca="1" si="775"/>
        <v>0.150951941317368</v>
      </c>
      <c r="CU310" s="52">
        <f t="shared" ca="1" si="776"/>
        <v>0.22914536758476217</v>
      </c>
      <c r="CV310" s="52">
        <f t="shared" ca="1" si="777"/>
        <v>0.29868308256470399</v>
      </c>
      <c r="CW310" s="52">
        <f t="shared" ca="1" si="778"/>
        <v>0.3568402688139149</v>
      </c>
      <c r="CY310" s="51" t="str">
        <f t="shared" ca="1" si="779"/>
        <v>Slope</v>
      </c>
      <c r="CZ310" s="51" t="str">
        <f t="shared" ca="1" si="780"/>
        <v>Slope</v>
      </c>
      <c r="DA310" s="51" t="str">
        <f t="shared" ca="1" si="781"/>
        <v>Slope</v>
      </c>
      <c r="DB310" s="51" t="str">
        <f t="shared" ca="1" si="782"/>
        <v>Slope</v>
      </c>
      <c r="DC310" s="51" t="str">
        <f t="shared" ca="1" si="783"/>
        <v>Slope</v>
      </c>
      <c r="DD310" s="51" t="str">
        <f t="shared" ca="1" si="784"/>
        <v>Slope</v>
      </c>
      <c r="DE310" s="51" t="str">
        <f t="shared" ca="1" si="785"/>
        <v>Slope</v>
      </c>
      <c r="DF310" s="51" t="str">
        <f t="shared" ca="1" si="786"/>
        <v>Slope</v>
      </c>
      <c r="DG310" s="51" t="str">
        <f t="shared" ca="1" si="787"/>
        <v>Slope</v>
      </c>
      <c r="DH310" s="51" t="str">
        <f t="shared" ca="1" si="788"/>
        <v>Slope</v>
      </c>
      <c r="DI310" s="51" t="str">
        <f t="shared" ca="1" si="789"/>
        <v>Slope</v>
      </c>
      <c r="DJ310" s="51" t="str">
        <f t="shared" ca="1" si="790"/>
        <v>Slope</v>
      </c>
      <c r="DK310" s="51" t="str">
        <f t="shared" ca="1" si="791"/>
        <v>Slope</v>
      </c>
      <c r="DL310" s="51" t="str">
        <f t="shared" ca="1" si="792"/>
        <v>Slope</v>
      </c>
      <c r="DM310" s="51" t="str">
        <f t="shared" ca="1" si="793"/>
        <v>Slope</v>
      </c>
      <c r="DN310" s="51" t="str">
        <f t="shared" ca="1" si="794"/>
        <v>Slope</v>
      </c>
      <c r="DO310" s="51" t="str">
        <f t="shared" ca="1" si="795"/>
        <v>Slope</v>
      </c>
      <c r="DP310" s="51" t="str">
        <f t="shared" ca="1" si="796"/>
        <v>Slope</v>
      </c>
      <c r="DQ310" s="51" t="str">
        <f t="shared" ca="1" si="797"/>
        <v>Slope</v>
      </c>
      <c r="DR310" s="51" t="str">
        <f t="shared" ca="1" si="798"/>
        <v>Slope</v>
      </c>
      <c r="DS310" s="51" t="str">
        <f t="shared" ca="1" si="799"/>
        <v>Slope</v>
      </c>
      <c r="DT310" s="51" t="str">
        <f t="shared" ca="1" si="800"/>
        <v>Slope</v>
      </c>
      <c r="DU310" s="51" t="str">
        <f t="shared" ca="1" si="801"/>
        <v>Slope</v>
      </c>
      <c r="DV310" s="51" t="str">
        <f t="shared" ca="1" si="802"/>
        <v>Slope</v>
      </c>
      <c r="DW310" s="51" t="str">
        <f t="shared" ca="1" si="803"/>
        <v>Slope</v>
      </c>
      <c r="DX310" s="51" t="str">
        <f t="shared" ca="1" si="804"/>
        <v>Slope</v>
      </c>
      <c r="DY310" s="51" t="str">
        <f t="shared" ca="1" si="805"/>
        <v>Slope</v>
      </c>
      <c r="DZ310" s="51" t="str">
        <f t="shared" ca="1" si="806"/>
        <v>Slope</v>
      </c>
      <c r="EA310" s="51" t="str">
        <f t="shared" ca="1" si="807"/>
        <v>Slope</v>
      </c>
      <c r="EB310" s="51" t="str">
        <f t="shared" ca="1" si="808"/>
        <v>Slope</v>
      </c>
      <c r="EC310" s="51" t="str">
        <f t="shared" ca="1" si="809"/>
        <v>Slope</v>
      </c>
      <c r="EE310" s="52">
        <f t="shared" ca="1" si="810"/>
        <v>0.8321917121317427</v>
      </c>
      <c r="EF310" s="52">
        <f t="shared" ca="1" si="811"/>
        <v>0.73274921079714905</v>
      </c>
      <c r="EG310" s="52">
        <f t="shared" ca="1" si="812"/>
        <v>0.64158748926843101</v>
      </c>
      <c r="EH310" s="52">
        <f t="shared" ca="1" si="813"/>
        <v>0.56277331021021426</v>
      </c>
      <c r="EI310" s="52">
        <f t="shared" ca="1" si="814"/>
        <v>0.49822335206460766</v>
      </c>
      <c r="EJ310" s="52">
        <f t="shared" ca="1" si="815"/>
        <v>0.44676010506565977</v>
      </c>
      <c r="EK310" s="52">
        <f t="shared" ca="1" si="816"/>
        <v>0.4074191595116039</v>
      </c>
      <c r="EL310" s="52">
        <f t="shared" ca="1" si="817"/>
        <v>0.37893899745616189</v>
      </c>
      <c r="EM310" s="52">
        <f t="shared" ca="1" si="818"/>
        <v>0.36025550240358217</v>
      </c>
      <c r="EN310" s="52">
        <f t="shared" ca="1" si="819"/>
        <v>0.34945530997807406</v>
      </c>
      <c r="EO310" s="52">
        <f t="shared" ca="1" si="820"/>
        <v>0.34362578117026144</v>
      </c>
      <c r="EP310" s="52">
        <f t="shared" ca="1" si="821"/>
        <v>0.34608972218946998</v>
      </c>
      <c r="EQ310" s="52">
        <f t="shared" ca="1" si="822"/>
        <v>0.3940321858660657</v>
      </c>
      <c r="ER310" s="52">
        <f t="shared" ca="1" si="823"/>
        <v>0.44746250146136601</v>
      </c>
      <c r="ES310" s="52">
        <f t="shared" ca="1" si="824"/>
        <v>0.50124872071676418</v>
      </c>
      <c r="ET310" s="52">
        <f t="shared" ca="1" si="825"/>
        <v>0.5604974405693619</v>
      </c>
      <c r="EU310" s="52">
        <f t="shared" ca="1" si="826"/>
        <v>0.6262802395718059</v>
      </c>
      <c r="EV310" s="52">
        <f t="shared" ca="1" si="827"/>
        <v>0.68567987309746636</v>
      </c>
      <c r="EW310" s="52">
        <f t="shared" ca="1" si="828"/>
        <v>0.72722843993763486</v>
      </c>
      <c r="EX310" s="52">
        <f t="shared" ca="1" si="829"/>
        <v>0.7531591844508434</v>
      </c>
      <c r="EY310" s="52">
        <f t="shared" ca="1" si="830"/>
        <v>0.77472966689984868</v>
      </c>
      <c r="EZ310" s="52">
        <f t="shared" ca="1" si="831"/>
        <v>0.80079346892852454</v>
      </c>
      <c r="FA310" s="52">
        <f t="shared" ca="1" si="832"/>
        <v>0.82964592461452091</v>
      </c>
      <c r="FB310" s="52">
        <f t="shared" ca="1" si="833"/>
        <v>0.86710326783547198</v>
      </c>
      <c r="FC310" s="52">
        <f t="shared" ca="1" si="834"/>
        <v>0.92054942434901865</v>
      </c>
      <c r="FD310" s="52">
        <f t="shared" ca="1" si="835"/>
        <v>0.98881113491539707</v>
      </c>
      <c r="FE310" s="52">
        <f t="shared" ca="1" si="836"/>
        <v>0.93285634392804484</v>
      </c>
      <c r="FF310" s="52">
        <f t="shared" ca="1" si="837"/>
        <v>0.84891436644191021</v>
      </c>
      <c r="FG310" s="52">
        <f t="shared" ca="1" si="838"/>
        <v>0.77072094017451609</v>
      </c>
      <c r="FH310" s="52">
        <f t="shared" ca="1" si="839"/>
        <v>0.70118322519457421</v>
      </c>
      <c r="FI310" s="52">
        <f t="shared" ca="1" si="840"/>
        <v>0.64302603894536325</v>
      </c>
      <c r="FK310" s="52">
        <f t="shared" ca="1" si="841"/>
        <v>0.98881113491539707</v>
      </c>
      <c r="FL310" s="59">
        <f t="shared" ca="1" si="842"/>
        <v>25</v>
      </c>
      <c r="FM310" s="59" t="str">
        <f t="shared" ca="1" si="843"/>
        <v>Slope</v>
      </c>
      <c r="FN310" s="52">
        <f t="shared" ca="1" si="844"/>
        <v>0.19999999999999996</v>
      </c>
      <c r="FP310" s="52">
        <f t="shared" ca="1" si="845"/>
        <v>0.61073057071058079</v>
      </c>
      <c r="FQ310" s="52">
        <f t="shared" ca="1" si="846"/>
        <v>0.57758307026571631</v>
      </c>
      <c r="FR310" s="52">
        <f t="shared" ca="1" si="847"/>
        <v>0.53608471864503249</v>
      </c>
      <c r="FS310" s="52">
        <f t="shared" ca="1" si="848"/>
        <v>0.49870221451451585</v>
      </c>
      <c r="FT310" s="52">
        <f t="shared" ca="1" si="849"/>
        <v>0.46607445068820252</v>
      </c>
      <c r="FU310" s="52">
        <f t="shared" ca="1" si="850"/>
        <v>0.43780892391077542</v>
      </c>
      <c r="FV310" s="52">
        <f t="shared" ca="1" si="851"/>
        <v>0.41358416428164574</v>
      </c>
      <c r="FW310" s="52">
        <f t="shared" ca="1" si="852"/>
        <v>0.39297966581872062</v>
      </c>
      <c r="FX310" s="52">
        <f t="shared" ca="1" si="853"/>
        <v>0.37564072302341622</v>
      </c>
      <c r="FY310" s="52">
        <f t="shared" ca="1" si="854"/>
        <v>0.36092954777046915</v>
      </c>
      <c r="FZ310" s="52">
        <f t="shared" ca="1" si="855"/>
        <v>0.34787526039008709</v>
      </c>
      <c r="GA310" s="52">
        <f t="shared" ca="1" si="856"/>
        <v>0.33758546295204556</v>
      </c>
      <c r="GB310" s="52">
        <f t="shared" ca="1" si="857"/>
        <v>0.34245517306646633</v>
      </c>
      <c r="GC310" s="52">
        <f t="shared" ca="1" si="858"/>
        <v>0.34915416715378866</v>
      </c>
      <c r="GD310" s="52">
        <f t="shared" ca="1" si="859"/>
        <v>0.35597179579447691</v>
      </c>
      <c r="GE310" s="52">
        <f t="shared" ca="1" si="860"/>
        <v>0.36461025796756508</v>
      </c>
      <c r="GF310" s="52">
        <f t="shared" ca="1" si="861"/>
        <v>0.37542674652393526</v>
      </c>
      <c r="GG310" s="52">
        <f t="shared" ca="1" si="862"/>
        <v>0.38411551325471099</v>
      </c>
      <c r="GH310" s="52">
        <f t="shared" ca="1" si="863"/>
        <v>0.38685392442365607</v>
      </c>
      <c r="GI310" s="52">
        <f t="shared" ca="1" si="864"/>
        <v>0.38438639481694781</v>
      </c>
      <c r="GJ310" s="52">
        <f t="shared" ca="1" si="865"/>
        <v>0.38046544452217179</v>
      </c>
      <c r="GK310" s="52">
        <f t="shared" ca="1" si="866"/>
        <v>0.37804226742061925</v>
      </c>
      <c r="GL310" s="52">
        <f t="shared" ca="1" si="867"/>
        <v>0.37654864153817358</v>
      </c>
      <c r="GM310" s="52">
        <f t="shared" ca="1" si="868"/>
        <v>0.3779233115007129</v>
      </c>
      <c r="GN310" s="52">
        <f t="shared" ca="1" si="869"/>
        <v>0.38462758589411727</v>
      </c>
      <c r="GO310" s="52">
        <f t="shared" ca="1" si="870"/>
        <v>0.39627037830513234</v>
      </c>
      <c r="GP310" s="52">
        <f t="shared" ca="1" si="871"/>
        <v>0.3665076701982371</v>
      </c>
      <c r="GQ310" s="52">
        <f t="shared" ca="1" si="872"/>
        <v>0.32741589992508119</v>
      </c>
      <c r="GR310" s="52">
        <f t="shared" ca="1" si="873"/>
        <v>0.29024031339150536</v>
      </c>
      <c r="GS310" s="52">
        <f t="shared" ca="1" si="874"/>
        <v>0.25594996395374692</v>
      </c>
      <c r="GT310" s="52">
        <f t="shared" ca="1" si="875"/>
        <v>0.22545312409289883</v>
      </c>
      <c r="GV310" s="52">
        <f t="shared" ca="1" si="876"/>
        <v>0.61073057071058079</v>
      </c>
      <c r="GW310" s="59">
        <f t="shared" ca="1" si="877"/>
        <v>0</v>
      </c>
      <c r="GX310" s="52">
        <f t="shared" ca="1" si="878"/>
        <v>0.8321917121317427</v>
      </c>
      <c r="GY310" s="52" t="str">
        <f t="shared" ca="1" si="879"/>
        <v>Slope</v>
      </c>
      <c r="GZ310" s="52">
        <f t="shared" ca="1" si="880"/>
        <v>1</v>
      </c>
      <c r="HB310" s="58">
        <f t="shared" si="881"/>
        <v>6.1562621593475302E-2</v>
      </c>
      <c r="HC310" s="58"/>
      <c r="HE310" s="52">
        <f t="shared" si="882"/>
        <v>0.69526502311229732</v>
      </c>
      <c r="HF310" s="52">
        <f t="shared" si="883"/>
        <v>0</v>
      </c>
      <c r="HH310" s="52">
        <f t="shared" ca="1" si="884"/>
        <v>0.8321917121317427</v>
      </c>
      <c r="HI310" s="52" t="str">
        <f t="shared" ca="1" si="885"/>
        <v>Slope</v>
      </c>
      <c r="HJ310" s="59">
        <f t="shared" ca="1" si="886"/>
        <v>2</v>
      </c>
      <c r="HK310" s="52">
        <f t="shared" ca="1" si="887"/>
        <v>1</v>
      </c>
      <c r="HL310" s="52">
        <f t="shared" si="888"/>
        <v>0</v>
      </c>
      <c r="HM310" s="52">
        <f t="shared" si="889"/>
        <v>20</v>
      </c>
      <c r="HN310" s="52">
        <f t="shared" si="890"/>
        <v>-20</v>
      </c>
      <c r="HP310" s="52">
        <f t="shared" si="893"/>
        <v>5.9809237718582483E-4</v>
      </c>
      <c r="HR310" s="52">
        <f t="shared" si="891"/>
        <v>1.6113744758891607E-4</v>
      </c>
      <c r="HS310">
        <f t="shared" si="892"/>
        <v>2.6084353093117265E-3</v>
      </c>
    </row>
    <row r="311" spans="1:227" x14ac:dyDescent="0.2">
      <c r="A311" s="45">
        <v>273</v>
      </c>
      <c r="B311" s="35">
        <f t="shared" si="733"/>
        <v>3.1481481481481291E-2</v>
      </c>
      <c r="C311" s="28">
        <v>-6.1562621593475297</v>
      </c>
      <c r="D311" s="95">
        <v>0</v>
      </c>
      <c r="E311" s="95">
        <v>999999</v>
      </c>
      <c r="F311" s="37">
        <f t="shared" si="721"/>
        <v>166666.5</v>
      </c>
      <c r="G311" s="38">
        <f t="shared" si="724"/>
        <v>0</v>
      </c>
      <c r="H311" s="102">
        <v>20</v>
      </c>
      <c r="I311" s="102">
        <v>2000</v>
      </c>
      <c r="J311" s="28">
        <v>-4.4051760435104397</v>
      </c>
      <c r="K311" s="126">
        <f t="shared" si="725"/>
        <v>-4.4051760435104399E-2</v>
      </c>
      <c r="L311" s="30">
        <f t="shared" si="722"/>
        <v>-4.4051760435104399E-2</v>
      </c>
      <c r="M311" s="101">
        <f t="shared" si="723"/>
        <v>-6.1562621593475297</v>
      </c>
      <c r="N311" s="103">
        <f t="shared" si="734"/>
        <v>8.7554305791854529E-4</v>
      </c>
      <c r="AD311" s="52">
        <f t="shared" ca="1" si="735"/>
        <v>0.97350273416223998</v>
      </c>
      <c r="AE311" s="52">
        <f t="shared" ca="1" si="735"/>
        <v>1</v>
      </c>
      <c r="AF311" s="52">
        <f t="shared" ca="1" si="735"/>
        <v>0.97716858603834567</v>
      </c>
      <c r="AG311" s="52">
        <f t="shared" ca="1" si="735"/>
        <v>0.92253935115557573</v>
      </c>
      <c r="AH311" s="52">
        <f t="shared" ca="1" si="736"/>
        <v>0.85405428884816126</v>
      </c>
      <c r="AI311" s="52">
        <f t="shared" ca="1" si="736"/>
        <v>0.78369302221038051</v>
      </c>
      <c r="AJ311" s="52">
        <f t="shared" ca="1" si="736"/>
        <v>0.71739217528751498</v>
      </c>
      <c r="AK311" s="52">
        <f t="shared" ca="1" si="736"/>
        <v>0.65597069005134068</v>
      </c>
      <c r="AL311" s="52">
        <f t="shared" ca="1" si="737"/>
        <v>0.59500164908706865</v>
      </c>
      <c r="AM311" s="52">
        <f t="shared" ca="1" si="737"/>
        <v>0.52634757343180527</v>
      </c>
      <c r="AN311" s="52">
        <f t="shared" ca="1" si="737"/>
        <v>0.45048545056090594</v>
      </c>
      <c r="AO311" s="52">
        <f t="shared" ca="1" si="737"/>
        <v>0.33186000343321109</v>
      </c>
      <c r="AP311" s="52">
        <f t="shared" ca="1" si="738"/>
        <v>0.21095455161951598</v>
      </c>
      <c r="AQ311" s="52">
        <f t="shared" ca="1" si="738"/>
        <v>0.10584025373854233</v>
      </c>
      <c r="AR311" s="52">
        <f t="shared" ca="1" si="738"/>
        <v>1.9200956169656627E-2</v>
      </c>
      <c r="AS311" s="52">
        <f t="shared" ca="1" si="738"/>
        <v>-5.6169342492708253E-2</v>
      </c>
      <c r="AT311" s="52">
        <f t="shared" ca="1" si="739"/>
        <v>-0.10981206807190057</v>
      </c>
      <c r="AU311" s="52">
        <f t="shared" ca="1" si="739"/>
        <v>-0.13341647648307861</v>
      </c>
      <c r="AV311" s="52">
        <f t="shared" ca="1" si="728"/>
        <v>-0.126531394347107</v>
      </c>
      <c r="AW311" s="52">
        <f t="shared" ca="1" si="728"/>
        <v>-0.10452937979552696</v>
      </c>
      <c r="AX311" s="52">
        <f t="shared" ca="1" si="728"/>
        <v>-6.7906395215478504E-2</v>
      </c>
      <c r="AY311" s="52">
        <f t="shared" ca="1" si="728"/>
        <v>-3.0184081005784475E-2</v>
      </c>
      <c r="AZ311" s="52">
        <f t="shared" ca="1" si="729"/>
        <v>-6.4401653816344561E-3</v>
      </c>
      <c r="BA311" s="52">
        <f t="shared" ca="1" si="729"/>
        <v>-3.0057083861239689E-2</v>
      </c>
      <c r="BB311" s="52">
        <f t="shared" ca="1" si="729"/>
        <v>-0.15419221099228966</v>
      </c>
      <c r="BC311" s="52">
        <f t="shared" ca="1" si="729"/>
        <v>-0.29757780540653289</v>
      </c>
      <c r="BD311" s="52">
        <f t="shared" ca="1" si="730"/>
        <v>-0.40215114717415434</v>
      </c>
      <c r="BE311" s="52">
        <f t="shared" ca="1" si="730"/>
        <v>-0.47878154848196752</v>
      </c>
      <c r="BF311" s="52">
        <f t="shared" ca="1" si="730"/>
        <v>-0.55005778375007996</v>
      </c>
      <c r="BG311" s="52">
        <f t="shared" ca="1" si="730"/>
        <v>-0.61592315930736141</v>
      </c>
      <c r="BH311" s="52">
        <f t="shared" ca="1" si="731"/>
        <v>-0.67356444213969824</v>
      </c>
      <c r="BJ311" s="52">
        <f t="shared" si="740"/>
        <v>-2.2025880217552197E-3</v>
      </c>
      <c r="BK311" s="52">
        <f t="shared" si="741"/>
        <v>-3.5854620297229075E-3</v>
      </c>
      <c r="BL311" s="52">
        <f t="shared" si="742"/>
        <v>-1.7927310148614542E-4</v>
      </c>
      <c r="BM311" s="52">
        <f t="shared" si="743"/>
        <v>-1.7927310148614542E-4</v>
      </c>
      <c r="BN311" s="52">
        <f t="shared" si="744"/>
        <v>0</v>
      </c>
      <c r="BO311" s="52">
        <f t="shared" si="745"/>
        <v>0</v>
      </c>
      <c r="BP311" s="52">
        <f t="shared" si="746"/>
        <v>2.6721721320301702E-3</v>
      </c>
      <c r="BQ311" s="52">
        <f t="shared" si="747"/>
        <v>0.05</v>
      </c>
      <c r="BS311" s="52">
        <f t="shared" ca="1" si="748"/>
        <v>-0.26738448144357274</v>
      </c>
      <c r="BT311" s="52">
        <f t="shared" ca="1" si="749"/>
        <v>-0.35854620297229078</v>
      </c>
      <c r="BU311" s="52">
        <f t="shared" ca="1" si="750"/>
        <v>-0.43736038203050753</v>
      </c>
      <c r="BV311" s="52">
        <f t="shared" ca="1" si="751"/>
        <v>-0.50191034017611413</v>
      </c>
      <c r="BW311" s="52">
        <f t="shared" ca="1" si="752"/>
        <v>-0.55337358717506202</v>
      </c>
      <c r="BX311" s="52">
        <f t="shared" ca="1" si="753"/>
        <v>-0.59271453272911789</v>
      </c>
      <c r="BY311" s="52">
        <f t="shared" ca="1" si="754"/>
        <v>-0.62119469478455991</v>
      </c>
      <c r="BZ311" s="52">
        <f t="shared" ca="1" si="755"/>
        <v>-0.63987818983713962</v>
      </c>
      <c r="CA311" s="52">
        <f t="shared" ca="1" si="756"/>
        <v>-0.65067838226264774</v>
      </c>
      <c r="CB311" s="52">
        <f t="shared" ca="1" si="757"/>
        <v>-0.65650791107046036</v>
      </c>
      <c r="CC311" s="52">
        <f t="shared" ca="1" si="758"/>
        <v>-0.65404397005125181</v>
      </c>
      <c r="CD311" s="52">
        <f t="shared" ca="1" si="759"/>
        <v>-0.6061015063746561</v>
      </c>
      <c r="CE311" s="52">
        <f t="shared" ca="1" si="760"/>
        <v>-0.55267119077935578</v>
      </c>
      <c r="CF311" s="52">
        <f t="shared" ca="1" si="761"/>
        <v>-0.49888497152395767</v>
      </c>
      <c r="CG311" s="52">
        <f t="shared" ca="1" si="762"/>
        <v>-0.43963625167135983</v>
      </c>
      <c r="CH311" s="52">
        <f t="shared" ca="1" si="763"/>
        <v>-0.3738534526689159</v>
      </c>
      <c r="CI311" s="52">
        <f t="shared" ca="1" si="764"/>
        <v>-0.31445381914325543</v>
      </c>
      <c r="CJ311" s="52">
        <f t="shared" ca="1" si="765"/>
        <v>-0.27290525230308693</v>
      </c>
      <c r="CK311" s="52">
        <f t="shared" ca="1" si="766"/>
        <v>-0.24697450778987845</v>
      </c>
      <c r="CL311" s="52">
        <f t="shared" ca="1" si="767"/>
        <v>-0.22540402534087306</v>
      </c>
      <c r="CM311" s="52">
        <f t="shared" ca="1" si="768"/>
        <v>-0.19934022331219731</v>
      </c>
      <c r="CN311" s="52">
        <f t="shared" ca="1" si="769"/>
        <v>-0.17048776762620085</v>
      </c>
      <c r="CO311" s="52">
        <f t="shared" ca="1" si="770"/>
        <v>-0.13303042440524987</v>
      </c>
      <c r="CP311" s="52">
        <f t="shared" ca="1" si="771"/>
        <v>-7.9584267891703087E-2</v>
      </c>
      <c r="CQ311" s="52">
        <f t="shared" ca="1" si="772"/>
        <v>-1.1322557325324681E-2</v>
      </c>
      <c r="CR311" s="52">
        <f t="shared" ca="1" si="773"/>
        <v>6.7009963831233421E-2</v>
      </c>
      <c r="CS311" s="52">
        <f t="shared" ca="1" si="774"/>
        <v>0.150951941317368</v>
      </c>
      <c r="CT311" s="52">
        <f t="shared" ca="1" si="775"/>
        <v>0.22914536758476217</v>
      </c>
      <c r="CU311" s="52">
        <f t="shared" ca="1" si="776"/>
        <v>0.29868308256470399</v>
      </c>
      <c r="CV311" s="52">
        <f t="shared" ca="1" si="777"/>
        <v>0.3568402688139149</v>
      </c>
      <c r="CW311" s="52">
        <f t="shared" ca="1" si="778"/>
        <v>0.40707777221236507</v>
      </c>
      <c r="CY311" s="51" t="str">
        <f t="shared" ca="1" si="779"/>
        <v>Slope</v>
      </c>
      <c r="CZ311" s="51" t="str">
        <f t="shared" ca="1" si="780"/>
        <v>Slope</v>
      </c>
      <c r="DA311" s="51" t="str">
        <f t="shared" ca="1" si="781"/>
        <v>Slope</v>
      </c>
      <c r="DB311" s="51" t="str">
        <f t="shared" ca="1" si="782"/>
        <v>Slope</v>
      </c>
      <c r="DC311" s="51" t="str">
        <f t="shared" ca="1" si="783"/>
        <v>Slope</v>
      </c>
      <c r="DD311" s="51" t="str">
        <f t="shared" ca="1" si="784"/>
        <v>Slope</v>
      </c>
      <c r="DE311" s="51" t="str">
        <f t="shared" ca="1" si="785"/>
        <v>Slope</v>
      </c>
      <c r="DF311" s="51" t="str">
        <f t="shared" ca="1" si="786"/>
        <v>Slope</v>
      </c>
      <c r="DG311" s="51" t="str">
        <f t="shared" ca="1" si="787"/>
        <v>Slope</v>
      </c>
      <c r="DH311" s="51" t="str">
        <f t="shared" ca="1" si="788"/>
        <v>Slope</v>
      </c>
      <c r="DI311" s="51" t="str">
        <f t="shared" ca="1" si="789"/>
        <v>Slope</v>
      </c>
      <c r="DJ311" s="51" t="str">
        <f t="shared" ca="1" si="790"/>
        <v>Slope</v>
      </c>
      <c r="DK311" s="51" t="str">
        <f t="shared" ca="1" si="791"/>
        <v>Slope</v>
      </c>
      <c r="DL311" s="51" t="str">
        <f t="shared" ca="1" si="792"/>
        <v>Slope</v>
      </c>
      <c r="DM311" s="51" t="str">
        <f t="shared" ca="1" si="793"/>
        <v>Slope</v>
      </c>
      <c r="DN311" s="51" t="str">
        <f t="shared" ca="1" si="794"/>
        <v>Slope</v>
      </c>
      <c r="DO311" s="51" t="str">
        <f t="shared" ca="1" si="795"/>
        <v>Slope</v>
      </c>
      <c r="DP311" s="51" t="str">
        <f t="shared" ca="1" si="796"/>
        <v>Slope</v>
      </c>
      <c r="DQ311" s="51" t="str">
        <f t="shared" ca="1" si="797"/>
        <v>Slope</v>
      </c>
      <c r="DR311" s="51" t="str">
        <f t="shared" ca="1" si="798"/>
        <v>Slope</v>
      </c>
      <c r="DS311" s="51" t="str">
        <f t="shared" ca="1" si="799"/>
        <v>Slope</v>
      </c>
      <c r="DT311" s="51" t="str">
        <f t="shared" ca="1" si="800"/>
        <v>Slope</v>
      </c>
      <c r="DU311" s="51" t="str">
        <f t="shared" ca="1" si="801"/>
        <v>Slope</v>
      </c>
      <c r="DV311" s="51" t="str">
        <f t="shared" ca="1" si="802"/>
        <v>Slope</v>
      </c>
      <c r="DW311" s="51" t="str">
        <f t="shared" ca="1" si="803"/>
        <v>Slope</v>
      </c>
      <c r="DX311" s="51" t="str">
        <f t="shared" ca="1" si="804"/>
        <v>Slope</v>
      </c>
      <c r="DY311" s="51" t="str">
        <f t="shared" ca="1" si="805"/>
        <v>Slope</v>
      </c>
      <c r="DZ311" s="51" t="str">
        <f t="shared" ca="1" si="806"/>
        <v>Slope</v>
      </c>
      <c r="EA311" s="51" t="str">
        <f t="shared" ca="1" si="807"/>
        <v>Slope</v>
      </c>
      <c r="EB311" s="51" t="str">
        <f t="shared" ca="1" si="808"/>
        <v>Slope</v>
      </c>
      <c r="EC311" s="51" t="str">
        <f t="shared" ca="1" si="809"/>
        <v>Slope</v>
      </c>
      <c r="EE311" s="52">
        <f t="shared" ca="1" si="810"/>
        <v>0.73279479165791339</v>
      </c>
      <c r="EF311" s="52">
        <f t="shared" ca="1" si="811"/>
        <v>0.64163307012919535</v>
      </c>
      <c r="EG311" s="52">
        <f t="shared" ca="1" si="812"/>
        <v>0.5628188910709786</v>
      </c>
      <c r="EH311" s="52">
        <f t="shared" ca="1" si="813"/>
        <v>0.498268932925372</v>
      </c>
      <c r="EI311" s="52">
        <f t="shared" ca="1" si="814"/>
        <v>0.44680568592642411</v>
      </c>
      <c r="EJ311" s="52">
        <f t="shared" ca="1" si="815"/>
        <v>0.40746474037236824</v>
      </c>
      <c r="EK311" s="52">
        <f t="shared" ca="1" si="816"/>
        <v>0.37898457831692622</v>
      </c>
      <c r="EL311" s="52">
        <f t="shared" ca="1" si="817"/>
        <v>0.36030108326434651</v>
      </c>
      <c r="EM311" s="52">
        <f t="shared" ca="1" si="818"/>
        <v>0.3495008908388384</v>
      </c>
      <c r="EN311" s="52">
        <f t="shared" ca="1" si="819"/>
        <v>0.34367136203102577</v>
      </c>
      <c r="EO311" s="52">
        <f t="shared" ca="1" si="820"/>
        <v>0.34613530305023432</v>
      </c>
      <c r="EP311" s="52">
        <f t="shared" ca="1" si="821"/>
        <v>0.39407776672683004</v>
      </c>
      <c r="EQ311" s="52">
        <f t="shared" ca="1" si="822"/>
        <v>0.44750808232213035</v>
      </c>
      <c r="ER311" s="52">
        <f t="shared" ca="1" si="823"/>
        <v>0.50129430157752841</v>
      </c>
      <c r="ES311" s="52">
        <f t="shared" ca="1" si="824"/>
        <v>0.56054302143012635</v>
      </c>
      <c r="ET311" s="52">
        <f t="shared" ca="1" si="825"/>
        <v>0.62632582043257023</v>
      </c>
      <c r="EU311" s="52">
        <f t="shared" ca="1" si="826"/>
        <v>0.6857254539582307</v>
      </c>
      <c r="EV311" s="52">
        <f t="shared" ca="1" si="827"/>
        <v>0.7272740207983992</v>
      </c>
      <c r="EW311" s="52">
        <f t="shared" ca="1" si="828"/>
        <v>0.75320476531160763</v>
      </c>
      <c r="EX311" s="52">
        <f t="shared" ca="1" si="829"/>
        <v>0.77477524776061313</v>
      </c>
      <c r="EY311" s="52">
        <f t="shared" ca="1" si="830"/>
        <v>0.80083904978928877</v>
      </c>
      <c r="EZ311" s="52">
        <f t="shared" ca="1" si="831"/>
        <v>0.82969150547528525</v>
      </c>
      <c r="FA311" s="52">
        <f t="shared" ca="1" si="832"/>
        <v>0.86714884869623621</v>
      </c>
      <c r="FB311" s="52">
        <f t="shared" ca="1" si="833"/>
        <v>0.9205950052097831</v>
      </c>
      <c r="FC311" s="52">
        <f t="shared" ca="1" si="834"/>
        <v>0.98885671577616141</v>
      </c>
      <c r="FD311" s="52">
        <f t="shared" ca="1" si="835"/>
        <v>0.93281076306728039</v>
      </c>
      <c r="FE311" s="52">
        <f t="shared" ca="1" si="836"/>
        <v>0.84886878558114587</v>
      </c>
      <c r="FF311" s="52">
        <f t="shared" ca="1" si="837"/>
        <v>0.77067535931375164</v>
      </c>
      <c r="FG311" s="52">
        <f t="shared" ca="1" si="838"/>
        <v>0.70113764433380987</v>
      </c>
      <c r="FH311" s="52">
        <f t="shared" ca="1" si="839"/>
        <v>0.64298045808459903</v>
      </c>
      <c r="FI311" s="52">
        <f t="shared" ca="1" si="840"/>
        <v>0.59274295468614879</v>
      </c>
      <c r="FK311" s="52">
        <f t="shared" ca="1" si="841"/>
        <v>0.98885671577616141</v>
      </c>
      <c r="FL311" s="59">
        <f t="shared" ca="1" si="842"/>
        <v>24</v>
      </c>
      <c r="FM311" s="59" t="str">
        <f t="shared" ca="1" si="843"/>
        <v>Slope</v>
      </c>
      <c r="FN311" s="52">
        <f t="shared" ca="1" si="844"/>
        <v>0.23333333333333328</v>
      </c>
      <c r="FP311" s="52">
        <f t="shared" ca="1" si="845"/>
        <v>0.57759826388597113</v>
      </c>
      <c r="FQ311" s="52">
        <f t="shared" ca="1" si="846"/>
        <v>0.54721102337639849</v>
      </c>
      <c r="FR311" s="52">
        <f t="shared" ca="1" si="847"/>
        <v>0.50982851924588168</v>
      </c>
      <c r="FS311" s="52">
        <f t="shared" ca="1" si="848"/>
        <v>0.47720075541956841</v>
      </c>
      <c r="FT311" s="52">
        <f t="shared" ca="1" si="849"/>
        <v>0.44893522864214136</v>
      </c>
      <c r="FU311" s="52">
        <f t="shared" ca="1" si="850"/>
        <v>0.42471046901301157</v>
      </c>
      <c r="FV311" s="52">
        <f t="shared" ca="1" si="851"/>
        <v>0.40410597055008651</v>
      </c>
      <c r="FW311" s="52">
        <f t="shared" ca="1" si="852"/>
        <v>0.38676702775478217</v>
      </c>
      <c r="FX311" s="52">
        <f t="shared" ca="1" si="853"/>
        <v>0.37205585250183498</v>
      </c>
      <c r="FY311" s="52">
        <f t="shared" ca="1" si="854"/>
        <v>0.35900156512145304</v>
      </c>
      <c r="FZ311" s="52">
        <f t="shared" ca="1" si="855"/>
        <v>0.34871176768341139</v>
      </c>
      <c r="GA311" s="52">
        <f t="shared" ca="1" si="856"/>
        <v>0.35358147779783222</v>
      </c>
      <c r="GB311" s="52">
        <f t="shared" ca="1" si="857"/>
        <v>0.36028047188515455</v>
      </c>
      <c r="GC311" s="52">
        <f t="shared" ca="1" si="858"/>
        <v>0.3670981005258428</v>
      </c>
      <c r="GD311" s="52">
        <f t="shared" ca="1" si="859"/>
        <v>0.37573656269893096</v>
      </c>
      <c r="GE311" s="52">
        <f t="shared" ca="1" si="860"/>
        <v>0.38655305125530115</v>
      </c>
      <c r="GF311" s="52">
        <f t="shared" ca="1" si="861"/>
        <v>0.39524181798607688</v>
      </c>
      <c r="GG311" s="52">
        <f t="shared" ca="1" si="862"/>
        <v>0.39798022915502196</v>
      </c>
      <c r="GH311" s="52">
        <f t="shared" ca="1" si="863"/>
        <v>0.39551269954831364</v>
      </c>
      <c r="GI311" s="52">
        <f t="shared" ca="1" si="864"/>
        <v>0.39159174925353768</v>
      </c>
      <c r="GJ311" s="52">
        <f t="shared" ca="1" si="865"/>
        <v>0.38916857215198514</v>
      </c>
      <c r="GK311" s="52">
        <f t="shared" ca="1" si="866"/>
        <v>0.38767494626953952</v>
      </c>
      <c r="GL311" s="52">
        <f t="shared" ca="1" si="867"/>
        <v>0.38904961623207868</v>
      </c>
      <c r="GM311" s="52">
        <f t="shared" ca="1" si="868"/>
        <v>0.39575389062548327</v>
      </c>
      <c r="GN311" s="52">
        <f t="shared" ca="1" si="869"/>
        <v>0.40739668303649823</v>
      </c>
      <c r="GO311" s="52">
        <f t="shared" ca="1" si="870"/>
        <v>0.37760358768909341</v>
      </c>
      <c r="GP311" s="52">
        <f t="shared" ca="1" si="871"/>
        <v>0.33851181741593744</v>
      </c>
      <c r="GQ311" s="52">
        <f t="shared" ca="1" si="872"/>
        <v>0.30133623088236167</v>
      </c>
      <c r="GR311" s="52">
        <f t="shared" ca="1" si="873"/>
        <v>0.26704588144460328</v>
      </c>
      <c r="GS311" s="52">
        <f t="shared" ca="1" si="874"/>
        <v>0.23654904158375523</v>
      </c>
      <c r="GT311" s="52">
        <f t="shared" ca="1" si="875"/>
        <v>0.20869209600649402</v>
      </c>
      <c r="GV311" s="52">
        <f t="shared" ca="1" si="876"/>
        <v>0.57759826388597113</v>
      </c>
      <c r="GW311" s="59">
        <f t="shared" ca="1" si="877"/>
        <v>0</v>
      </c>
      <c r="GX311" s="52">
        <f t="shared" ca="1" si="878"/>
        <v>0.73279479165791339</v>
      </c>
      <c r="GY311" s="52" t="str">
        <f t="shared" ca="1" si="879"/>
        <v>Slope</v>
      </c>
      <c r="GZ311" s="52">
        <f t="shared" ca="1" si="880"/>
        <v>1</v>
      </c>
      <c r="HB311" s="58">
        <f t="shared" si="881"/>
        <v>4.4051760435104399E-2</v>
      </c>
      <c r="HC311" s="58"/>
      <c r="HE311" s="52">
        <f t="shared" si="882"/>
        <v>0.78194378584623325</v>
      </c>
      <c r="HF311" s="52">
        <f t="shared" si="883"/>
        <v>0</v>
      </c>
      <c r="HH311" s="52">
        <f t="shared" ca="1" si="884"/>
        <v>0.73279479165791339</v>
      </c>
      <c r="HI311" s="52" t="str">
        <f t="shared" ca="1" si="885"/>
        <v>Slope</v>
      </c>
      <c r="HJ311" s="59">
        <f t="shared" ca="1" si="886"/>
        <v>2</v>
      </c>
      <c r="HK311" s="52">
        <f t="shared" ca="1" si="887"/>
        <v>1</v>
      </c>
      <c r="HL311" s="52">
        <f t="shared" si="888"/>
        <v>0</v>
      </c>
      <c r="HM311" s="52">
        <f t="shared" si="889"/>
        <v>20</v>
      </c>
      <c r="HN311" s="52">
        <f t="shared" si="890"/>
        <v>-20</v>
      </c>
      <c r="HP311" s="52">
        <f t="shared" si="893"/>
        <v>8.7554305791854529E-4</v>
      </c>
      <c r="HR311" s="52">
        <f t="shared" si="891"/>
        <v>1.7403566560725021E-4</v>
      </c>
      <c r="HS311">
        <f t="shared" si="892"/>
        <v>2.6721721320301702E-3</v>
      </c>
    </row>
    <row r="312" spans="1:227" x14ac:dyDescent="0.2">
      <c r="A312" s="45">
        <v>274</v>
      </c>
      <c r="B312" s="35">
        <f t="shared" si="733"/>
        <v>3.1597222222222034E-2</v>
      </c>
      <c r="C312" s="28">
        <v>-4.4051760435104397</v>
      </c>
      <c r="D312" s="95">
        <v>0</v>
      </c>
      <c r="E312" s="95">
        <v>999999</v>
      </c>
      <c r="F312" s="37">
        <f t="shared" si="721"/>
        <v>166666.5</v>
      </c>
      <c r="G312" s="38">
        <f t="shared" si="724"/>
        <v>0</v>
      </c>
      <c r="H312" s="102">
        <v>20</v>
      </c>
      <c r="I312" s="102">
        <v>2000</v>
      </c>
      <c r="J312" s="28">
        <v>-2.46713295578957</v>
      </c>
      <c r="K312" s="126">
        <f t="shared" si="725"/>
        <v>-2.4671329557895701E-2</v>
      </c>
      <c r="L312" s="30">
        <f t="shared" si="722"/>
        <v>-2.4671329557895701E-2</v>
      </c>
      <c r="M312" s="101">
        <f t="shared" si="723"/>
        <v>-4.4051760435104397</v>
      </c>
      <c r="N312" s="103">
        <f t="shared" si="734"/>
        <v>9.6902154386043458E-4</v>
      </c>
      <c r="AD312" s="52">
        <f t="shared" ca="1" si="735"/>
        <v>0.97716858603834544</v>
      </c>
      <c r="AE312" s="52">
        <f t="shared" ca="1" si="735"/>
        <v>1.0000000000000004</v>
      </c>
      <c r="AF312" s="52">
        <f t="shared" ca="1" si="735"/>
        <v>0.98114747768342214</v>
      </c>
      <c r="AG312" s="52">
        <f t="shared" ca="1" si="735"/>
        <v>0.93566119248292501</v>
      </c>
      <c r="AH312" s="52">
        <f t="shared" ca="1" si="736"/>
        <v>0.87806614881756939</v>
      </c>
      <c r="AI312" s="52">
        <f t="shared" ca="1" si="736"/>
        <v>0.81796480469481148</v>
      </c>
      <c r="AJ312" s="52">
        <f t="shared" ca="1" si="736"/>
        <v>0.76052011297894795</v>
      </c>
      <c r="AK312" s="52">
        <f t="shared" ca="1" si="736"/>
        <v>0.70545241196277952</v>
      </c>
      <c r="AL312" s="52">
        <f t="shared" ca="1" si="737"/>
        <v>0.64741857705630956</v>
      </c>
      <c r="AM312" s="52">
        <f t="shared" ca="1" si="737"/>
        <v>0.58524683637372266</v>
      </c>
      <c r="AN312" s="52">
        <f t="shared" ca="1" si="737"/>
        <v>0.48425626697685109</v>
      </c>
      <c r="AO312" s="52">
        <f t="shared" ca="1" si="737"/>
        <v>0.3774763320884808</v>
      </c>
      <c r="AP312" s="52">
        <f t="shared" ca="1" si="738"/>
        <v>0.28007373140457081</v>
      </c>
      <c r="AQ312" s="52">
        <f t="shared" ca="1" si="738"/>
        <v>0.19482336641128434</v>
      </c>
      <c r="AR312" s="52">
        <f t="shared" ca="1" si="738"/>
        <v>0.11387775522086735</v>
      </c>
      <c r="AS312" s="52">
        <f t="shared" ca="1" si="738"/>
        <v>4.3559558640837395E-2</v>
      </c>
      <c r="AT312" s="52">
        <f t="shared" ca="1" si="739"/>
        <v>-1.860357751753145E-3</v>
      </c>
      <c r="AU312" s="52">
        <f t="shared" ca="1" si="739"/>
        <v>-1.5584938821947374E-2</v>
      </c>
      <c r="AV312" s="52">
        <f t="shared" ca="1" si="728"/>
        <v>-9.3229558167089652E-3</v>
      </c>
      <c r="AW312" s="52">
        <f t="shared" ca="1" si="728"/>
        <v>1.1632139222321659E-2</v>
      </c>
      <c r="AX312" s="52">
        <f t="shared" ca="1" si="728"/>
        <v>4.4625928251458037E-2</v>
      </c>
      <c r="AY312" s="52">
        <f t="shared" ca="1" si="728"/>
        <v>6.5662893543794523E-2</v>
      </c>
      <c r="AZ312" s="52">
        <f t="shared" ca="1" si="729"/>
        <v>3.5344026958732289E-2</v>
      </c>
      <c r="BA312" s="52">
        <f t="shared" ca="1" si="729"/>
        <v>-9.4440068980235992E-2</v>
      </c>
      <c r="BB312" s="52">
        <f t="shared" ca="1" si="729"/>
        <v>-0.26037164116640904</v>
      </c>
      <c r="BC312" s="52">
        <f t="shared" ca="1" si="729"/>
        <v>-0.38895316444944683</v>
      </c>
      <c r="BD312" s="52">
        <f t="shared" ca="1" si="730"/>
        <v>-0.48059180089023606</v>
      </c>
      <c r="BE312" s="52">
        <f t="shared" ca="1" si="730"/>
        <v>-0.55324420785606654</v>
      </c>
      <c r="BF312" s="52">
        <f t="shared" ca="1" si="730"/>
        <v>-0.61689384767467936</v>
      </c>
      <c r="BG312" s="52">
        <f t="shared" ca="1" si="730"/>
        <v>-0.67536012331916706</v>
      </c>
      <c r="BH312" s="52">
        <f t="shared" ca="1" si="731"/>
        <v>-0.72893565106258618</v>
      </c>
      <c r="BJ312" s="52">
        <f t="shared" si="740"/>
        <v>-1.2335664778947851E-3</v>
      </c>
      <c r="BK312" s="52">
        <f t="shared" si="741"/>
        <v>-4.3736038203050758E-3</v>
      </c>
      <c r="BL312" s="52">
        <f t="shared" si="742"/>
        <v>-2.1868019101525384E-4</v>
      </c>
      <c r="BM312" s="52">
        <f t="shared" si="743"/>
        <v>-2.1868019101525384E-4</v>
      </c>
      <c r="BN312" s="52">
        <f t="shared" si="744"/>
        <v>0</v>
      </c>
      <c r="BO312" s="52">
        <f t="shared" si="745"/>
        <v>0</v>
      </c>
      <c r="BP312" s="52">
        <f t="shared" si="746"/>
        <v>2.7598282634842888E-3</v>
      </c>
      <c r="BQ312" s="52">
        <f t="shared" si="747"/>
        <v>0.05</v>
      </c>
      <c r="BS312" s="52">
        <f t="shared" ca="1" si="748"/>
        <v>-0.35854620297229078</v>
      </c>
      <c r="BT312" s="52">
        <f t="shared" ca="1" si="749"/>
        <v>-0.43736038203050753</v>
      </c>
      <c r="BU312" s="52">
        <f t="shared" ca="1" si="750"/>
        <v>-0.50191034017611413</v>
      </c>
      <c r="BV312" s="52">
        <f t="shared" ca="1" si="751"/>
        <v>-0.55337358717506202</v>
      </c>
      <c r="BW312" s="52">
        <f t="shared" ca="1" si="752"/>
        <v>-0.59271453272911789</v>
      </c>
      <c r="BX312" s="52">
        <f t="shared" ca="1" si="753"/>
        <v>-0.62119469478455991</v>
      </c>
      <c r="BY312" s="52">
        <f t="shared" ca="1" si="754"/>
        <v>-0.63987818983713962</v>
      </c>
      <c r="BZ312" s="52">
        <f t="shared" ca="1" si="755"/>
        <v>-0.65067838226264774</v>
      </c>
      <c r="CA312" s="52">
        <f t="shared" ca="1" si="756"/>
        <v>-0.65650791107046036</v>
      </c>
      <c r="CB312" s="52">
        <f t="shared" ca="1" si="757"/>
        <v>-0.65404397005125181</v>
      </c>
      <c r="CC312" s="52">
        <f t="shared" ca="1" si="758"/>
        <v>-0.6061015063746561</v>
      </c>
      <c r="CD312" s="52">
        <f t="shared" ca="1" si="759"/>
        <v>-0.55267119077935578</v>
      </c>
      <c r="CE312" s="52">
        <f t="shared" ca="1" si="760"/>
        <v>-0.49888497152395767</v>
      </c>
      <c r="CF312" s="52">
        <f t="shared" ca="1" si="761"/>
        <v>-0.43963625167135983</v>
      </c>
      <c r="CG312" s="52">
        <f t="shared" ca="1" si="762"/>
        <v>-0.3738534526689159</v>
      </c>
      <c r="CH312" s="52">
        <f t="shared" ca="1" si="763"/>
        <v>-0.31445381914325543</v>
      </c>
      <c r="CI312" s="52">
        <f t="shared" ca="1" si="764"/>
        <v>-0.27290525230308693</v>
      </c>
      <c r="CJ312" s="52">
        <f t="shared" ca="1" si="765"/>
        <v>-0.24697450778987845</v>
      </c>
      <c r="CK312" s="52">
        <f t="shared" ca="1" si="766"/>
        <v>-0.22540402534087306</v>
      </c>
      <c r="CL312" s="52">
        <f t="shared" ca="1" si="767"/>
        <v>-0.19934022331219731</v>
      </c>
      <c r="CM312" s="52">
        <f t="shared" ca="1" si="768"/>
        <v>-0.17048776762620085</v>
      </c>
      <c r="CN312" s="52">
        <f t="shared" ca="1" si="769"/>
        <v>-0.13303042440524987</v>
      </c>
      <c r="CO312" s="52">
        <f t="shared" ca="1" si="770"/>
        <v>-7.9584267891703087E-2</v>
      </c>
      <c r="CP312" s="52">
        <f t="shared" ca="1" si="771"/>
        <v>-1.1322557325324681E-2</v>
      </c>
      <c r="CQ312" s="52">
        <f t="shared" ca="1" si="772"/>
        <v>6.7009963831233421E-2</v>
      </c>
      <c r="CR312" s="52">
        <f t="shared" ca="1" si="773"/>
        <v>0.150951941317368</v>
      </c>
      <c r="CS312" s="52">
        <f t="shared" ca="1" si="774"/>
        <v>0.22914536758476217</v>
      </c>
      <c r="CT312" s="52">
        <f t="shared" ca="1" si="775"/>
        <v>0.29868308256470399</v>
      </c>
      <c r="CU312" s="52">
        <f t="shared" ca="1" si="776"/>
        <v>0.3568402688139149</v>
      </c>
      <c r="CV312" s="52">
        <f t="shared" ca="1" si="777"/>
        <v>0.40707777221236507</v>
      </c>
      <c r="CW312" s="52">
        <f t="shared" ca="1" si="778"/>
        <v>0.45618003473106422</v>
      </c>
      <c r="CY312" s="51" t="str">
        <f t="shared" ca="1" si="779"/>
        <v>Slope</v>
      </c>
      <c r="CZ312" s="51" t="str">
        <f t="shared" ca="1" si="780"/>
        <v>Slope</v>
      </c>
      <c r="DA312" s="51" t="str">
        <f t="shared" ca="1" si="781"/>
        <v>Slope</v>
      </c>
      <c r="DB312" s="51" t="str">
        <f t="shared" ca="1" si="782"/>
        <v>Slope</v>
      </c>
      <c r="DC312" s="51" t="str">
        <f t="shared" ca="1" si="783"/>
        <v>Slope</v>
      </c>
      <c r="DD312" s="51" t="str">
        <f t="shared" ca="1" si="784"/>
        <v>Slope</v>
      </c>
      <c r="DE312" s="51" t="str">
        <f t="shared" ca="1" si="785"/>
        <v>Slope</v>
      </c>
      <c r="DF312" s="51" t="str">
        <f t="shared" ca="1" si="786"/>
        <v>Slope</v>
      </c>
      <c r="DG312" s="51" t="str">
        <f t="shared" ca="1" si="787"/>
        <v>Slope</v>
      </c>
      <c r="DH312" s="51" t="str">
        <f t="shared" ca="1" si="788"/>
        <v>Slope</v>
      </c>
      <c r="DI312" s="51" t="str">
        <f t="shared" ca="1" si="789"/>
        <v>Slope</v>
      </c>
      <c r="DJ312" s="51" t="str">
        <f t="shared" ca="1" si="790"/>
        <v>Slope</v>
      </c>
      <c r="DK312" s="51" t="str">
        <f t="shared" ca="1" si="791"/>
        <v>Slope</v>
      </c>
      <c r="DL312" s="51" t="str">
        <f t="shared" ca="1" si="792"/>
        <v>Slope</v>
      </c>
      <c r="DM312" s="51" t="str">
        <f t="shared" ca="1" si="793"/>
        <v>Slope</v>
      </c>
      <c r="DN312" s="51" t="str">
        <f t="shared" ca="1" si="794"/>
        <v>Slope</v>
      </c>
      <c r="DO312" s="51" t="str">
        <f t="shared" ca="1" si="795"/>
        <v>Slope</v>
      </c>
      <c r="DP312" s="51" t="str">
        <f t="shared" ca="1" si="796"/>
        <v>Slope</v>
      </c>
      <c r="DQ312" s="51" t="str">
        <f t="shared" ca="1" si="797"/>
        <v>Slope</v>
      </c>
      <c r="DR312" s="51" t="str">
        <f t="shared" ca="1" si="798"/>
        <v>Slope</v>
      </c>
      <c r="DS312" s="51" t="str">
        <f t="shared" ca="1" si="799"/>
        <v>Slope</v>
      </c>
      <c r="DT312" s="51" t="str">
        <f t="shared" ca="1" si="800"/>
        <v>Slope</v>
      </c>
      <c r="DU312" s="51" t="str">
        <f t="shared" ca="1" si="801"/>
        <v>Slope</v>
      </c>
      <c r="DV312" s="51" t="str">
        <f t="shared" ca="1" si="802"/>
        <v>Slope</v>
      </c>
      <c r="DW312" s="51" t="str">
        <f t="shared" ca="1" si="803"/>
        <v>Slope</v>
      </c>
      <c r="DX312" s="51" t="str">
        <f t="shared" ca="1" si="804"/>
        <v>Slope</v>
      </c>
      <c r="DY312" s="51" t="str">
        <f t="shared" ca="1" si="805"/>
        <v>Slope</v>
      </c>
      <c r="DZ312" s="51" t="str">
        <f t="shared" ca="1" si="806"/>
        <v>Slope</v>
      </c>
      <c r="EA312" s="51" t="str">
        <f t="shared" ca="1" si="807"/>
        <v>Slope</v>
      </c>
      <c r="EB312" s="51" t="str">
        <f t="shared" ca="1" si="808"/>
        <v>Slope</v>
      </c>
      <c r="EC312" s="51" t="str">
        <f t="shared" ca="1" si="809"/>
        <v>Slope</v>
      </c>
      <c r="EE312" s="52">
        <f t="shared" ca="1" si="810"/>
        <v>0.64167247721872445</v>
      </c>
      <c r="EF312" s="52">
        <f t="shared" ca="1" si="811"/>
        <v>0.5628582981605077</v>
      </c>
      <c r="EG312" s="52">
        <f t="shared" ca="1" si="812"/>
        <v>0.4983083400149011</v>
      </c>
      <c r="EH312" s="52">
        <f t="shared" ca="1" si="813"/>
        <v>0.44684509301595321</v>
      </c>
      <c r="EI312" s="52">
        <f t="shared" ca="1" si="814"/>
        <v>0.40750414746189734</v>
      </c>
      <c r="EJ312" s="52">
        <f t="shared" ca="1" si="815"/>
        <v>0.37902398540645532</v>
      </c>
      <c r="EK312" s="52">
        <f t="shared" ca="1" si="816"/>
        <v>0.36034049035387561</v>
      </c>
      <c r="EL312" s="52">
        <f t="shared" ca="1" si="817"/>
        <v>0.34954029792836749</v>
      </c>
      <c r="EM312" s="52">
        <f t="shared" ca="1" si="818"/>
        <v>0.34371076912055487</v>
      </c>
      <c r="EN312" s="52">
        <f t="shared" ca="1" si="819"/>
        <v>0.34617471013976342</v>
      </c>
      <c r="EO312" s="52">
        <f t="shared" ca="1" si="820"/>
        <v>0.39411717381635913</v>
      </c>
      <c r="EP312" s="52">
        <f t="shared" ca="1" si="821"/>
        <v>0.44754748941165945</v>
      </c>
      <c r="EQ312" s="52">
        <f t="shared" ca="1" si="822"/>
        <v>0.50133370866705751</v>
      </c>
      <c r="ER312" s="52">
        <f t="shared" ca="1" si="823"/>
        <v>0.56058242851965545</v>
      </c>
      <c r="ES312" s="52">
        <f t="shared" ca="1" si="824"/>
        <v>0.62636522752209933</v>
      </c>
      <c r="ET312" s="52">
        <f t="shared" ca="1" si="825"/>
        <v>0.6857648610477598</v>
      </c>
      <c r="EU312" s="52">
        <f t="shared" ca="1" si="826"/>
        <v>0.7273134278879283</v>
      </c>
      <c r="EV312" s="52">
        <f t="shared" ca="1" si="827"/>
        <v>0.75324417240113684</v>
      </c>
      <c r="EW312" s="52">
        <f t="shared" ca="1" si="828"/>
        <v>0.77481465485014223</v>
      </c>
      <c r="EX312" s="52">
        <f t="shared" ca="1" si="829"/>
        <v>0.80087845687881798</v>
      </c>
      <c r="EY312" s="52">
        <f t="shared" ca="1" si="830"/>
        <v>0.82973091256481446</v>
      </c>
      <c r="EZ312" s="52">
        <f t="shared" ca="1" si="831"/>
        <v>0.86718825578576542</v>
      </c>
      <c r="FA312" s="52">
        <f t="shared" ca="1" si="832"/>
        <v>0.9206344122993122</v>
      </c>
      <c r="FB312" s="52">
        <f t="shared" ca="1" si="833"/>
        <v>0.98889612286569062</v>
      </c>
      <c r="FC312" s="52">
        <f t="shared" ca="1" si="834"/>
        <v>0.93277135597775129</v>
      </c>
      <c r="FD312" s="52">
        <f t="shared" ca="1" si="835"/>
        <v>0.84882937849161677</v>
      </c>
      <c r="FE312" s="52">
        <f t="shared" ca="1" si="836"/>
        <v>0.77063595222422254</v>
      </c>
      <c r="FF312" s="52">
        <f t="shared" ca="1" si="837"/>
        <v>0.70109823724428078</v>
      </c>
      <c r="FG312" s="52">
        <f t="shared" ca="1" si="838"/>
        <v>0.64294105099506993</v>
      </c>
      <c r="FH312" s="52">
        <f t="shared" ca="1" si="839"/>
        <v>0.5927035475966197</v>
      </c>
      <c r="FI312" s="52">
        <f t="shared" ca="1" si="840"/>
        <v>0.5436012850779206</v>
      </c>
      <c r="FK312" s="52">
        <f t="shared" ca="1" si="841"/>
        <v>0.98889612286569062</v>
      </c>
      <c r="FL312" s="59">
        <f t="shared" ca="1" si="842"/>
        <v>23</v>
      </c>
      <c r="FM312" s="59" t="str">
        <f t="shared" ca="1" si="843"/>
        <v>Slope</v>
      </c>
      <c r="FN312" s="52">
        <f t="shared" ca="1" si="844"/>
        <v>0.26666666666666672</v>
      </c>
      <c r="FP312" s="52">
        <f t="shared" ca="1" si="845"/>
        <v>0.54722415907290811</v>
      </c>
      <c r="FQ312" s="52">
        <f t="shared" ca="1" si="846"/>
        <v>0.52095276605350249</v>
      </c>
      <c r="FR312" s="52">
        <f t="shared" ca="1" si="847"/>
        <v>0.48832500222718922</v>
      </c>
      <c r="FS312" s="52">
        <f t="shared" ca="1" si="848"/>
        <v>0.46005947544976217</v>
      </c>
      <c r="FT312" s="52">
        <f t="shared" ca="1" si="849"/>
        <v>0.43583471582063243</v>
      </c>
      <c r="FU312" s="52">
        <f t="shared" ca="1" si="850"/>
        <v>0.41523021735770727</v>
      </c>
      <c r="FV312" s="52">
        <f t="shared" ca="1" si="851"/>
        <v>0.39789127456240297</v>
      </c>
      <c r="FW312" s="52">
        <f t="shared" ca="1" si="852"/>
        <v>0.38318009930945585</v>
      </c>
      <c r="FX312" s="52">
        <f t="shared" ca="1" si="853"/>
        <v>0.37012581192907379</v>
      </c>
      <c r="FY312" s="52">
        <f t="shared" ca="1" si="854"/>
        <v>0.35983601449103225</v>
      </c>
      <c r="FZ312" s="52">
        <f t="shared" ca="1" si="855"/>
        <v>0.36470572460545303</v>
      </c>
      <c r="GA312" s="52">
        <f t="shared" ca="1" si="856"/>
        <v>0.37140471869277536</v>
      </c>
      <c r="GB312" s="52">
        <f t="shared" ca="1" si="857"/>
        <v>0.3782223473334636</v>
      </c>
      <c r="GC312" s="52">
        <f t="shared" ca="1" si="858"/>
        <v>0.38686080950655177</v>
      </c>
      <c r="GD312" s="52">
        <f t="shared" ca="1" si="859"/>
        <v>0.39767729806292196</v>
      </c>
      <c r="GE312" s="52">
        <f t="shared" ca="1" si="860"/>
        <v>0.40636606479369769</v>
      </c>
      <c r="GF312" s="52">
        <f t="shared" ca="1" si="861"/>
        <v>0.40910447596264277</v>
      </c>
      <c r="GG312" s="52">
        <f t="shared" ca="1" si="862"/>
        <v>0.4066369463559345</v>
      </c>
      <c r="GH312" s="52">
        <f t="shared" ca="1" si="863"/>
        <v>0.40271599606115849</v>
      </c>
      <c r="GI312" s="52">
        <f t="shared" ca="1" si="864"/>
        <v>0.400292818959606</v>
      </c>
      <c r="GJ312" s="52">
        <f t="shared" ca="1" si="865"/>
        <v>0.39879919307716039</v>
      </c>
      <c r="GK312" s="52">
        <f t="shared" ca="1" si="866"/>
        <v>0.40017386303969954</v>
      </c>
      <c r="GL312" s="52">
        <f t="shared" ca="1" si="867"/>
        <v>0.40687813743310408</v>
      </c>
      <c r="GM312" s="52">
        <f t="shared" ca="1" si="868"/>
        <v>0.41852092984411909</v>
      </c>
      <c r="GN312" s="52">
        <f t="shared" ca="1" si="869"/>
        <v>0.38870156310369486</v>
      </c>
      <c r="GO312" s="52">
        <f t="shared" ca="1" si="870"/>
        <v>0.34960979283053889</v>
      </c>
      <c r="GP312" s="52">
        <f t="shared" ca="1" si="871"/>
        <v>0.312434206296963</v>
      </c>
      <c r="GQ312" s="52">
        <f t="shared" ca="1" si="872"/>
        <v>0.27814385685920467</v>
      </c>
      <c r="GR312" s="52">
        <f t="shared" ca="1" si="873"/>
        <v>0.24764701699835662</v>
      </c>
      <c r="GS312" s="52">
        <f t="shared" ca="1" si="874"/>
        <v>0.21979007142109544</v>
      </c>
      <c r="GT312" s="52">
        <f t="shared" ca="1" si="875"/>
        <v>0.19231153947041796</v>
      </c>
      <c r="GV312" s="52">
        <f t="shared" ca="1" si="876"/>
        <v>0.54722415907290811</v>
      </c>
      <c r="GW312" s="59">
        <f t="shared" ca="1" si="877"/>
        <v>0</v>
      </c>
      <c r="GX312" s="52">
        <f t="shared" ca="1" si="878"/>
        <v>0.64167247721872445</v>
      </c>
      <c r="GY312" s="52" t="str">
        <f t="shared" ca="1" si="879"/>
        <v>Slope</v>
      </c>
      <c r="GZ312" s="52">
        <f t="shared" ca="1" si="880"/>
        <v>1</v>
      </c>
      <c r="HB312" s="58">
        <f t="shared" si="881"/>
        <v>2.4671329557895701E-2</v>
      </c>
      <c r="HC312" s="58"/>
      <c r="HE312" s="52">
        <f t="shared" si="882"/>
        <v>0.87787691868841633</v>
      </c>
      <c r="HF312" s="52">
        <f t="shared" si="883"/>
        <v>0</v>
      </c>
      <c r="HH312" s="52">
        <f t="shared" ca="1" si="884"/>
        <v>0.64167247721872445</v>
      </c>
      <c r="HI312" s="52" t="str">
        <f t="shared" ca="1" si="885"/>
        <v>Slope</v>
      </c>
      <c r="HJ312" s="59">
        <f t="shared" ca="1" si="886"/>
        <v>2</v>
      </c>
      <c r="HK312" s="52">
        <f t="shared" ca="1" si="887"/>
        <v>1</v>
      </c>
      <c r="HL312" s="52">
        <f t="shared" si="888"/>
        <v>0</v>
      </c>
      <c r="HM312" s="52">
        <f t="shared" si="889"/>
        <v>20</v>
      </c>
      <c r="HN312" s="52">
        <f t="shared" si="890"/>
        <v>-20</v>
      </c>
      <c r="HP312" s="52">
        <f t="shared" si="893"/>
        <v>9.6902154386043458E-4</v>
      </c>
      <c r="HR312" s="52">
        <f t="shared" si="891"/>
        <v>1.8684961450248243E-4</v>
      </c>
      <c r="HS312">
        <f t="shared" si="892"/>
        <v>2.7598282634842888E-3</v>
      </c>
    </row>
    <row r="313" spans="1:227" x14ac:dyDescent="0.2">
      <c r="A313" s="45">
        <v>275</v>
      </c>
      <c r="B313" s="35">
        <f t="shared" si="733"/>
        <v>3.1712962962962776E-2</v>
      </c>
      <c r="C313" s="28">
        <v>-2.46713295578957</v>
      </c>
      <c r="D313" s="95">
        <v>0</v>
      </c>
      <c r="E313" s="95">
        <v>999999</v>
      </c>
      <c r="F313" s="37">
        <f t="shared" si="721"/>
        <v>166666.5</v>
      </c>
      <c r="G313" s="38">
        <f t="shared" si="724"/>
        <v>0</v>
      </c>
      <c r="H313" s="102">
        <v>20</v>
      </c>
      <c r="I313" s="102">
        <v>2000</v>
      </c>
      <c r="J313" s="28">
        <v>-0.83341687917709395</v>
      </c>
      <c r="K313" s="126">
        <f t="shared" si="725"/>
        <v>-8.3341687917709382E-3</v>
      </c>
      <c r="L313" s="30">
        <f t="shared" si="722"/>
        <v>-8.3341687917709382E-3</v>
      </c>
      <c r="M313" s="101">
        <f t="shared" si="723"/>
        <v>-2.46713295578957</v>
      </c>
      <c r="N313" s="103">
        <f t="shared" si="734"/>
        <v>8.1685803830623812E-4</v>
      </c>
      <c r="AD313" s="52">
        <f t="shared" ca="1" si="735"/>
        <v>0.98114747768342214</v>
      </c>
      <c r="AE313" s="52">
        <f t="shared" ca="1" si="735"/>
        <v>1.0000000000000004</v>
      </c>
      <c r="AF313" s="52">
        <f t="shared" ca="1" si="735"/>
        <v>0.98405198743596067</v>
      </c>
      <c r="AG313" s="52">
        <f t="shared" ca="1" si="735"/>
        <v>0.94512940014625102</v>
      </c>
      <c r="AH313" s="52">
        <f t="shared" ca="1" si="736"/>
        <v>0.89503771108075025</v>
      </c>
      <c r="AI313" s="52">
        <f t="shared" ca="1" si="736"/>
        <v>0.84201042214145405</v>
      </c>
      <c r="AJ313" s="52">
        <f t="shared" ca="1" si="736"/>
        <v>0.78990449024557174</v>
      </c>
      <c r="AK313" s="52">
        <f t="shared" ca="1" si="736"/>
        <v>0.73748084822073323</v>
      </c>
      <c r="AL313" s="52">
        <f t="shared" ca="1" si="737"/>
        <v>0.68467751204721927</v>
      </c>
      <c r="AM313" s="52">
        <f t="shared" ca="1" si="737"/>
        <v>0.59914892654185259</v>
      </c>
      <c r="AN313" s="52">
        <f t="shared" ca="1" si="737"/>
        <v>0.5085807395851486</v>
      </c>
      <c r="AO313" s="52">
        <f t="shared" ca="1" si="737"/>
        <v>0.42325391530391249</v>
      </c>
      <c r="AP313" s="52">
        <f t="shared" ca="1" si="738"/>
        <v>0.34440685136176113</v>
      </c>
      <c r="AQ313" s="52">
        <f t="shared" ca="1" si="738"/>
        <v>0.26523577369493867</v>
      </c>
      <c r="AR313" s="52">
        <f t="shared" ca="1" si="738"/>
        <v>0.18850729978125327</v>
      </c>
      <c r="AS313" s="52">
        <f t="shared" ca="1" si="738"/>
        <v>0.12332109511334842</v>
      </c>
      <c r="AT313" s="52">
        <f t="shared" ca="1" si="739"/>
        <v>8.5431892644784319E-2</v>
      </c>
      <c r="AU313" s="52">
        <f t="shared" ca="1" si="739"/>
        <v>7.091968978420056E-2</v>
      </c>
      <c r="AV313" s="52">
        <f t="shared" ca="1" si="728"/>
        <v>7.4916879842045578E-2</v>
      </c>
      <c r="AW313" s="52">
        <f t="shared" ca="1" si="728"/>
        <v>9.1254380148140607E-2</v>
      </c>
      <c r="AX313" s="52">
        <f t="shared" ca="1" si="728"/>
        <v>0.1072498496709256</v>
      </c>
      <c r="AY313" s="52">
        <f t="shared" ca="1" si="728"/>
        <v>7.4799690778406841E-2</v>
      </c>
      <c r="AZ313" s="52">
        <f t="shared" ca="1" si="729"/>
        <v>-5.8461067883508647E-2</v>
      </c>
      <c r="BA313" s="52">
        <f t="shared" ca="1" si="729"/>
        <v>-0.22347990432439427</v>
      </c>
      <c r="BB313" s="52">
        <f t="shared" ca="1" si="729"/>
        <v>-0.35956449776249921</v>
      </c>
      <c r="BC313" s="52">
        <f t="shared" ca="1" si="729"/>
        <v>-0.46101814697499405</v>
      </c>
      <c r="BD313" s="52">
        <f t="shared" ca="1" si="730"/>
        <v>-0.54105664081981186</v>
      </c>
      <c r="BE313" s="52">
        <f t="shared" ca="1" si="730"/>
        <v>-0.60529890206428472</v>
      </c>
      <c r="BF313" s="52">
        <f t="shared" ca="1" si="730"/>
        <v>-0.66175896153446978</v>
      </c>
      <c r="BG313" s="52">
        <f t="shared" ca="1" si="730"/>
        <v>-0.71546469415172465</v>
      </c>
      <c r="BH313" s="52">
        <f t="shared" ca="1" si="731"/>
        <v>-0.76442774695873628</v>
      </c>
      <c r="BJ313" s="52">
        <f t="shared" si="740"/>
        <v>-4.16708439588547E-4</v>
      </c>
      <c r="BK313" s="52">
        <f t="shared" si="741"/>
        <v>-5.0191034017611404E-3</v>
      </c>
      <c r="BL313" s="52">
        <f t="shared" si="742"/>
        <v>-2.50955170088057E-4</v>
      </c>
      <c r="BM313" s="52">
        <f t="shared" si="743"/>
        <v>-2.50955170088057E-4</v>
      </c>
      <c r="BN313" s="52">
        <f t="shared" si="744"/>
        <v>0</v>
      </c>
      <c r="BO313" s="52">
        <f t="shared" si="745"/>
        <v>0</v>
      </c>
      <c r="BP313" s="52">
        <f t="shared" si="746"/>
        <v>2.8590853084668839E-3</v>
      </c>
      <c r="BQ313" s="52">
        <f t="shared" si="747"/>
        <v>0.05</v>
      </c>
      <c r="BS313" s="52">
        <f t="shared" ca="1" si="748"/>
        <v>-0.43736038203050753</v>
      </c>
      <c r="BT313" s="52">
        <f t="shared" ca="1" si="749"/>
        <v>-0.50191034017611413</v>
      </c>
      <c r="BU313" s="52">
        <f t="shared" ca="1" si="750"/>
        <v>-0.55337358717506202</v>
      </c>
      <c r="BV313" s="52">
        <f t="shared" ca="1" si="751"/>
        <v>-0.59271453272911789</v>
      </c>
      <c r="BW313" s="52">
        <f t="shared" ca="1" si="752"/>
        <v>-0.62119469478455991</v>
      </c>
      <c r="BX313" s="52">
        <f t="shared" ca="1" si="753"/>
        <v>-0.63987818983713962</v>
      </c>
      <c r="BY313" s="52">
        <f t="shared" ca="1" si="754"/>
        <v>-0.65067838226264774</v>
      </c>
      <c r="BZ313" s="52">
        <f t="shared" ca="1" si="755"/>
        <v>-0.65650791107046036</v>
      </c>
      <c r="CA313" s="52">
        <f t="shared" ca="1" si="756"/>
        <v>-0.65404397005125181</v>
      </c>
      <c r="CB313" s="52">
        <f t="shared" ca="1" si="757"/>
        <v>-0.6061015063746561</v>
      </c>
      <c r="CC313" s="52">
        <f t="shared" ca="1" si="758"/>
        <v>-0.55267119077935578</v>
      </c>
      <c r="CD313" s="52">
        <f t="shared" ca="1" si="759"/>
        <v>-0.49888497152395767</v>
      </c>
      <c r="CE313" s="52">
        <f t="shared" ca="1" si="760"/>
        <v>-0.43963625167135983</v>
      </c>
      <c r="CF313" s="52">
        <f t="shared" ca="1" si="761"/>
        <v>-0.3738534526689159</v>
      </c>
      <c r="CG313" s="52">
        <f t="shared" ca="1" si="762"/>
        <v>-0.31445381914325543</v>
      </c>
      <c r="CH313" s="52">
        <f t="shared" ca="1" si="763"/>
        <v>-0.27290525230308693</v>
      </c>
      <c r="CI313" s="52">
        <f t="shared" ca="1" si="764"/>
        <v>-0.24697450778987845</v>
      </c>
      <c r="CJ313" s="52">
        <f t="shared" ca="1" si="765"/>
        <v>-0.22540402534087306</v>
      </c>
      <c r="CK313" s="52">
        <f t="shared" ca="1" si="766"/>
        <v>-0.19934022331219731</v>
      </c>
      <c r="CL313" s="52">
        <f t="shared" ca="1" si="767"/>
        <v>-0.17048776762620085</v>
      </c>
      <c r="CM313" s="52">
        <f t="shared" ca="1" si="768"/>
        <v>-0.13303042440524987</v>
      </c>
      <c r="CN313" s="52">
        <f t="shared" ca="1" si="769"/>
        <v>-7.9584267891703087E-2</v>
      </c>
      <c r="CO313" s="52">
        <f t="shared" ca="1" si="770"/>
        <v>-1.1322557325324681E-2</v>
      </c>
      <c r="CP313" s="52">
        <f t="shared" ca="1" si="771"/>
        <v>6.7009963831233421E-2</v>
      </c>
      <c r="CQ313" s="52">
        <f t="shared" ca="1" si="772"/>
        <v>0.150951941317368</v>
      </c>
      <c r="CR313" s="52">
        <f t="shared" ca="1" si="773"/>
        <v>0.22914536758476217</v>
      </c>
      <c r="CS313" s="52">
        <f t="shared" ca="1" si="774"/>
        <v>0.29868308256470399</v>
      </c>
      <c r="CT313" s="52">
        <f t="shared" ca="1" si="775"/>
        <v>0.3568402688139149</v>
      </c>
      <c r="CU313" s="52">
        <f t="shared" ca="1" si="776"/>
        <v>0.40707777221236507</v>
      </c>
      <c r="CV313" s="52">
        <f t="shared" ca="1" si="777"/>
        <v>0.45618003473106422</v>
      </c>
      <c r="CW313" s="52">
        <f t="shared" ca="1" si="778"/>
        <v>0.51626483326958084</v>
      </c>
      <c r="CY313" s="51" t="str">
        <f t="shared" ca="1" si="779"/>
        <v>Slope</v>
      </c>
      <c r="CZ313" s="51" t="str">
        <f t="shared" ca="1" si="780"/>
        <v>Slope</v>
      </c>
      <c r="DA313" s="51" t="str">
        <f t="shared" ca="1" si="781"/>
        <v>Slope</v>
      </c>
      <c r="DB313" s="51" t="str">
        <f t="shared" ca="1" si="782"/>
        <v>Slope</v>
      </c>
      <c r="DC313" s="51" t="str">
        <f t="shared" ca="1" si="783"/>
        <v>Slope</v>
      </c>
      <c r="DD313" s="51" t="str">
        <f t="shared" ca="1" si="784"/>
        <v>Slope</v>
      </c>
      <c r="DE313" s="51" t="str">
        <f t="shared" ca="1" si="785"/>
        <v>Slope</v>
      </c>
      <c r="DF313" s="51" t="str">
        <f t="shared" ca="1" si="786"/>
        <v>Slope</v>
      </c>
      <c r="DG313" s="51" t="str">
        <f t="shared" ca="1" si="787"/>
        <v>Slope</v>
      </c>
      <c r="DH313" s="51" t="str">
        <f t="shared" ca="1" si="788"/>
        <v>Slope</v>
      </c>
      <c r="DI313" s="51" t="str">
        <f t="shared" ca="1" si="789"/>
        <v>Slope</v>
      </c>
      <c r="DJ313" s="51" t="str">
        <f t="shared" ca="1" si="790"/>
        <v>Slope</v>
      </c>
      <c r="DK313" s="51" t="str">
        <f t="shared" ca="1" si="791"/>
        <v>Slope</v>
      </c>
      <c r="DL313" s="51" t="str">
        <f t="shared" ca="1" si="792"/>
        <v>Slope</v>
      </c>
      <c r="DM313" s="51" t="str">
        <f t="shared" ca="1" si="793"/>
        <v>Slope</v>
      </c>
      <c r="DN313" s="51" t="str">
        <f t="shared" ca="1" si="794"/>
        <v>Slope</v>
      </c>
      <c r="DO313" s="51" t="str">
        <f t="shared" ca="1" si="795"/>
        <v>Slope</v>
      </c>
      <c r="DP313" s="51" t="str">
        <f t="shared" ca="1" si="796"/>
        <v>Slope</v>
      </c>
      <c r="DQ313" s="51" t="str">
        <f t="shared" ca="1" si="797"/>
        <v>Slope</v>
      </c>
      <c r="DR313" s="51" t="str">
        <f t="shared" ca="1" si="798"/>
        <v>Slope</v>
      </c>
      <c r="DS313" s="51" t="str">
        <f t="shared" ca="1" si="799"/>
        <v>Slope</v>
      </c>
      <c r="DT313" s="51" t="str">
        <f t="shared" ca="1" si="800"/>
        <v>Slope</v>
      </c>
      <c r="DU313" s="51" t="str">
        <f t="shared" ca="1" si="801"/>
        <v>Slope</v>
      </c>
      <c r="DV313" s="51" t="str">
        <f t="shared" ca="1" si="802"/>
        <v>Slope</v>
      </c>
      <c r="DW313" s="51" t="str">
        <f t="shared" ca="1" si="803"/>
        <v>Slope</v>
      </c>
      <c r="DX313" s="51" t="str">
        <f t="shared" ca="1" si="804"/>
        <v>Slope</v>
      </c>
      <c r="DY313" s="51" t="str">
        <f t="shared" ca="1" si="805"/>
        <v>Slope</v>
      </c>
      <c r="DZ313" s="51" t="str">
        <f t="shared" ca="1" si="806"/>
        <v>Slope</v>
      </c>
      <c r="EA313" s="51" t="str">
        <f t="shared" ca="1" si="807"/>
        <v>Slope</v>
      </c>
      <c r="EB313" s="51" t="str">
        <f t="shared" ca="1" si="808"/>
        <v>Slope</v>
      </c>
      <c r="EC313" s="51" t="str">
        <f t="shared" ca="1" si="809"/>
        <v>Slope</v>
      </c>
      <c r="EE313" s="52">
        <f t="shared" ca="1" si="810"/>
        <v>0.56289057313958057</v>
      </c>
      <c r="EF313" s="52">
        <f t="shared" ca="1" si="811"/>
        <v>0.49834061499397397</v>
      </c>
      <c r="EG313" s="52">
        <f t="shared" ca="1" si="812"/>
        <v>0.44687736799502609</v>
      </c>
      <c r="EH313" s="52">
        <f t="shared" ca="1" si="813"/>
        <v>0.40753642244097021</v>
      </c>
      <c r="EI313" s="52">
        <f t="shared" ca="1" si="814"/>
        <v>0.3790562603855282</v>
      </c>
      <c r="EJ313" s="52">
        <f t="shared" ca="1" si="815"/>
        <v>0.36037276533294849</v>
      </c>
      <c r="EK313" s="52">
        <f t="shared" ca="1" si="816"/>
        <v>0.34957257290744037</v>
      </c>
      <c r="EL313" s="52">
        <f t="shared" ca="1" si="817"/>
        <v>0.34374304409962775</v>
      </c>
      <c r="EM313" s="52">
        <f t="shared" ca="1" si="818"/>
        <v>0.3462069851188363</v>
      </c>
      <c r="EN313" s="52">
        <f t="shared" ca="1" si="819"/>
        <v>0.39414944879543201</v>
      </c>
      <c r="EO313" s="52">
        <f t="shared" ca="1" si="820"/>
        <v>0.44757976439073233</v>
      </c>
      <c r="EP313" s="52">
        <f t="shared" ca="1" si="821"/>
        <v>0.50136598364613039</v>
      </c>
      <c r="EQ313" s="52">
        <f t="shared" ca="1" si="822"/>
        <v>0.56061470349872822</v>
      </c>
      <c r="ER313" s="52">
        <f t="shared" ca="1" si="823"/>
        <v>0.6263975025011721</v>
      </c>
      <c r="ES313" s="52">
        <f t="shared" ca="1" si="824"/>
        <v>0.68579713602683268</v>
      </c>
      <c r="ET313" s="52">
        <f t="shared" ca="1" si="825"/>
        <v>0.72734570286700118</v>
      </c>
      <c r="EU313" s="52">
        <f t="shared" ca="1" si="826"/>
        <v>0.7532764473802096</v>
      </c>
      <c r="EV313" s="52">
        <f t="shared" ca="1" si="827"/>
        <v>0.77484692982921499</v>
      </c>
      <c r="EW313" s="52">
        <f t="shared" ca="1" si="828"/>
        <v>0.80091073185789075</v>
      </c>
      <c r="EX313" s="52">
        <f t="shared" ca="1" si="829"/>
        <v>0.82976318754388723</v>
      </c>
      <c r="EY313" s="52">
        <f t="shared" ca="1" si="830"/>
        <v>0.86722053076483818</v>
      </c>
      <c r="EZ313" s="52">
        <f t="shared" ca="1" si="831"/>
        <v>0.92066668727838497</v>
      </c>
      <c r="FA313" s="52">
        <f t="shared" ca="1" si="832"/>
        <v>0.98892839784476338</v>
      </c>
      <c r="FB313" s="52">
        <f t="shared" ca="1" si="833"/>
        <v>0.93273908099867853</v>
      </c>
      <c r="FC313" s="52">
        <f t="shared" ca="1" si="834"/>
        <v>0.84879710351254389</v>
      </c>
      <c r="FD313" s="52">
        <f t="shared" ca="1" si="835"/>
        <v>0.77060367724514978</v>
      </c>
      <c r="FE313" s="52">
        <f t="shared" ca="1" si="836"/>
        <v>0.70106596226520801</v>
      </c>
      <c r="FF313" s="52">
        <f t="shared" ca="1" si="837"/>
        <v>0.64290877601599705</v>
      </c>
      <c r="FG313" s="52">
        <f t="shared" ca="1" si="838"/>
        <v>0.59267127261754693</v>
      </c>
      <c r="FH313" s="52">
        <f t="shared" ca="1" si="839"/>
        <v>0.54356901009884773</v>
      </c>
      <c r="FI313" s="52">
        <f t="shared" ca="1" si="840"/>
        <v>0.48348421156033106</v>
      </c>
      <c r="FK313" s="52">
        <f t="shared" ca="1" si="841"/>
        <v>0.98892839784476338</v>
      </c>
      <c r="FL313" s="59">
        <f t="shared" ca="1" si="842"/>
        <v>22</v>
      </c>
      <c r="FM313" s="59" t="str">
        <f t="shared" ca="1" si="843"/>
        <v>Slope</v>
      </c>
      <c r="FN313" s="52">
        <f t="shared" ca="1" si="844"/>
        <v>0.30000000000000004</v>
      </c>
      <c r="FP313" s="52">
        <f t="shared" ca="1" si="845"/>
        <v>0.52096352437986015</v>
      </c>
      <c r="FQ313" s="52">
        <f t="shared" ca="1" si="846"/>
        <v>0.49944687166465795</v>
      </c>
      <c r="FR313" s="52">
        <f t="shared" ca="1" si="847"/>
        <v>0.47118134488723085</v>
      </c>
      <c r="FS313" s="52">
        <f t="shared" ca="1" si="848"/>
        <v>0.44695658525810117</v>
      </c>
      <c r="FT313" s="52">
        <f t="shared" ca="1" si="849"/>
        <v>0.42635208679517606</v>
      </c>
      <c r="FU313" s="52">
        <f t="shared" ca="1" si="850"/>
        <v>0.40901314399987165</v>
      </c>
      <c r="FV313" s="52">
        <f t="shared" ca="1" si="851"/>
        <v>0.39430196874692458</v>
      </c>
      <c r="FW313" s="52">
        <f t="shared" ca="1" si="852"/>
        <v>0.38124768136654258</v>
      </c>
      <c r="FX313" s="52">
        <f t="shared" ca="1" si="853"/>
        <v>0.37095788392850093</v>
      </c>
      <c r="FY313" s="52">
        <f t="shared" ca="1" si="854"/>
        <v>0.37582759404292176</v>
      </c>
      <c r="FZ313" s="52">
        <f t="shared" ca="1" si="855"/>
        <v>0.38252658813024409</v>
      </c>
      <c r="GA313" s="52">
        <f t="shared" ca="1" si="856"/>
        <v>0.38934421677093234</v>
      </c>
      <c r="GB313" s="52">
        <f t="shared" ca="1" si="857"/>
        <v>0.39798267894402051</v>
      </c>
      <c r="GC313" s="52">
        <f t="shared" ca="1" si="858"/>
        <v>0.40879916750039069</v>
      </c>
      <c r="GD313" s="52">
        <f t="shared" ca="1" si="859"/>
        <v>0.41748793423116642</v>
      </c>
      <c r="GE313" s="52">
        <f t="shared" ca="1" si="860"/>
        <v>0.4202263454001115</v>
      </c>
      <c r="GF313" s="52">
        <f t="shared" ca="1" si="861"/>
        <v>0.41775881579340313</v>
      </c>
      <c r="GG313" s="52">
        <f t="shared" ca="1" si="862"/>
        <v>0.41383786549862722</v>
      </c>
      <c r="GH313" s="52">
        <f t="shared" ca="1" si="863"/>
        <v>0.41141468839707468</v>
      </c>
      <c r="GI313" s="52">
        <f t="shared" ca="1" si="864"/>
        <v>0.40992106251462901</v>
      </c>
      <c r="GJ313" s="52">
        <f t="shared" ca="1" si="865"/>
        <v>0.41129573247716827</v>
      </c>
      <c r="GK313" s="52">
        <f t="shared" ca="1" si="866"/>
        <v>0.41800000687057276</v>
      </c>
      <c r="GL313" s="52">
        <f t="shared" ca="1" si="867"/>
        <v>0.42964279928158777</v>
      </c>
      <c r="GM313" s="52">
        <f t="shared" ca="1" si="868"/>
        <v>0.39980191588844838</v>
      </c>
      <c r="GN313" s="52">
        <f t="shared" ca="1" si="869"/>
        <v>0.36071014561529235</v>
      </c>
      <c r="GO313" s="52">
        <f t="shared" ca="1" si="870"/>
        <v>0.32353455908171658</v>
      </c>
      <c r="GP313" s="52">
        <f t="shared" ca="1" si="871"/>
        <v>0.28924420964395819</v>
      </c>
      <c r="GQ313" s="52">
        <f t="shared" ca="1" si="872"/>
        <v>0.25874736978311014</v>
      </c>
      <c r="GR313" s="52">
        <f t="shared" ca="1" si="873"/>
        <v>0.23089042420584896</v>
      </c>
      <c r="GS313" s="52">
        <f t="shared" ca="1" si="874"/>
        <v>0.20341189225517145</v>
      </c>
      <c r="GT313" s="52">
        <f t="shared" ca="1" si="875"/>
        <v>0.17227251496455478</v>
      </c>
      <c r="GV313" s="52">
        <f t="shared" ca="1" si="876"/>
        <v>0.52096352437986015</v>
      </c>
      <c r="GW313" s="59">
        <f t="shared" ca="1" si="877"/>
        <v>0</v>
      </c>
      <c r="GX313" s="52">
        <f t="shared" ca="1" si="878"/>
        <v>0.56289057313958057</v>
      </c>
      <c r="GY313" s="52" t="str">
        <f t="shared" ca="1" si="879"/>
        <v>Slope</v>
      </c>
      <c r="GZ313" s="52">
        <f t="shared" ca="1" si="880"/>
        <v>1</v>
      </c>
      <c r="HB313" s="58">
        <f t="shared" si="881"/>
        <v>8.3341687917709382E-3</v>
      </c>
      <c r="HC313" s="58"/>
      <c r="HE313" s="52">
        <f t="shared" si="882"/>
        <v>0.95874586448073384</v>
      </c>
      <c r="HF313" s="52">
        <f t="shared" si="883"/>
        <v>0</v>
      </c>
      <c r="HH313" s="52">
        <f t="shared" ca="1" si="884"/>
        <v>0.56289057313958057</v>
      </c>
      <c r="HI313" s="52" t="str">
        <f t="shared" ca="1" si="885"/>
        <v>Slope</v>
      </c>
      <c r="HJ313" s="59">
        <f t="shared" ca="1" si="886"/>
        <v>2</v>
      </c>
      <c r="HK313" s="52">
        <f t="shared" ca="1" si="887"/>
        <v>1</v>
      </c>
      <c r="HL313" s="52">
        <f t="shared" si="888"/>
        <v>0</v>
      </c>
      <c r="HM313" s="52">
        <f t="shared" si="889"/>
        <v>20</v>
      </c>
      <c r="HN313" s="52">
        <f t="shared" si="890"/>
        <v>-20</v>
      </c>
      <c r="HP313" s="52">
        <f t="shared" si="893"/>
        <v>8.1685803830623812E-4</v>
      </c>
      <c r="HR313" s="52">
        <f t="shared" si="891"/>
        <v>1.9948733091222835E-4</v>
      </c>
      <c r="HS313">
        <f t="shared" si="892"/>
        <v>2.8590853084668839E-3</v>
      </c>
    </row>
    <row r="314" spans="1:227" x14ac:dyDescent="0.2">
      <c r="A314" s="45">
        <v>276</v>
      </c>
      <c r="B314" s="35">
        <f t="shared" si="733"/>
        <v>3.1828703703703519E-2</v>
      </c>
      <c r="C314" s="28">
        <v>-0.83341687917709395</v>
      </c>
      <c r="D314" s="95">
        <v>0</v>
      </c>
      <c r="E314" s="95">
        <v>999999</v>
      </c>
      <c r="F314" s="37">
        <f t="shared" si="721"/>
        <v>166666.5</v>
      </c>
      <c r="G314" s="38">
        <f t="shared" si="724"/>
        <v>0</v>
      </c>
      <c r="H314" s="102">
        <v>20</v>
      </c>
      <c r="I314" s="102">
        <v>2000</v>
      </c>
      <c r="J314" s="28">
        <v>0.54802313446998596</v>
      </c>
      <c r="K314" s="126">
        <f t="shared" si="725"/>
        <v>5.4802313446998593E-3</v>
      </c>
      <c r="L314" s="30">
        <f t="shared" si="722"/>
        <v>5.4802313446998593E-3</v>
      </c>
      <c r="M314" s="101">
        <f t="shared" si="723"/>
        <v>-0.83341687917709395</v>
      </c>
      <c r="N314" s="103">
        <f t="shared" si="734"/>
        <v>6.9072000682353992E-4</v>
      </c>
      <c r="AD314" s="52">
        <f t="shared" ca="1" si="735"/>
        <v>0.98405198743596045</v>
      </c>
      <c r="AE314" s="52">
        <f t="shared" ca="1" si="735"/>
        <v>1.0000000000000002</v>
      </c>
      <c r="AF314" s="52">
        <f t="shared" ca="1" si="735"/>
        <v>0.98612025520391122</v>
      </c>
      <c r="AG314" s="52">
        <f t="shared" ca="1" si="735"/>
        <v>0.95167359257702711</v>
      </c>
      <c r="AH314" s="52">
        <f t="shared" ca="1" si="736"/>
        <v>0.90666908049423478</v>
      </c>
      <c r="AI314" s="52">
        <f t="shared" ca="1" si="736"/>
        <v>0.85784962618998617</v>
      </c>
      <c r="AJ314" s="52">
        <f t="shared" ca="1" si="736"/>
        <v>0.80798704199290494</v>
      </c>
      <c r="AK314" s="52">
        <f t="shared" ca="1" si="736"/>
        <v>0.75958486746250153</v>
      </c>
      <c r="AL314" s="52">
        <f t="shared" ca="1" si="737"/>
        <v>0.68491467331116318</v>
      </c>
      <c r="AM314" s="52">
        <f t="shared" ca="1" si="737"/>
        <v>0.60801048404336222</v>
      </c>
      <c r="AN314" s="52">
        <f t="shared" ca="1" si="737"/>
        <v>0.53647400775242138</v>
      </c>
      <c r="AO314" s="52">
        <f t="shared" ca="1" si="737"/>
        <v>0.46816760806979441</v>
      </c>
      <c r="AP314" s="52">
        <f t="shared" ca="1" si="738"/>
        <v>0.39570334264648926</v>
      </c>
      <c r="AQ314" s="52">
        <f t="shared" ca="1" si="738"/>
        <v>0.32020352134772134</v>
      </c>
      <c r="AR314" s="52">
        <f t="shared" ca="1" si="738"/>
        <v>0.24574032651259423</v>
      </c>
      <c r="AS314" s="52">
        <f t="shared" ca="1" si="738"/>
        <v>0.18511781791800011</v>
      </c>
      <c r="AT314" s="52">
        <f t="shared" ca="1" si="739"/>
        <v>0.14590773350482864</v>
      </c>
      <c r="AU314" s="52">
        <f t="shared" ca="1" si="739"/>
        <v>0.12804916386312551</v>
      </c>
      <c r="AV314" s="52">
        <f t="shared" ca="1" si="728"/>
        <v>0.12659351562439222</v>
      </c>
      <c r="AW314" s="52">
        <f t="shared" ca="1" si="728"/>
        <v>0.12484044951046167</v>
      </c>
      <c r="AX314" s="52">
        <f t="shared" ca="1" si="728"/>
        <v>8.7921418693136549E-2</v>
      </c>
      <c r="AY314" s="52">
        <f t="shared" ca="1" si="728"/>
        <v>-4.1508753190567522E-2</v>
      </c>
      <c r="AZ314" s="52">
        <f t="shared" ca="1" si="729"/>
        <v>-0.20243605180818419</v>
      </c>
      <c r="BA314" s="52">
        <f t="shared" ca="1" si="729"/>
        <v>-0.32963535490619528</v>
      </c>
      <c r="BB314" s="52">
        <f t="shared" ca="1" si="729"/>
        <v>-0.4299167809963404</v>
      </c>
      <c r="BC314" s="52">
        <f t="shared" ca="1" si="729"/>
        <v>-0.51376392462632514</v>
      </c>
      <c r="BD314" s="52">
        <f t="shared" ca="1" si="730"/>
        <v>-0.58371617475468041</v>
      </c>
      <c r="BE314" s="52">
        <f t="shared" ca="1" si="730"/>
        <v>-0.64086555118640598</v>
      </c>
      <c r="BF314" s="52">
        <f t="shared" ca="1" si="730"/>
        <v>-0.69247771845241557</v>
      </c>
      <c r="BG314" s="52">
        <f t="shared" ca="1" si="730"/>
        <v>-0.74077820717818965</v>
      </c>
      <c r="BH314" s="52">
        <f t="shared" ca="1" si="731"/>
        <v>-0.78128753285786923</v>
      </c>
      <c r="BJ314" s="52">
        <f t="shared" si="740"/>
        <v>2.7401156723499297E-4</v>
      </c>
      <c r="BK314" s="52">
        <f t="shared" si="741"/>
        <v>-5.533735871750621E-3</v>
      </c>
      <c r="BL314" s="52">
        <f t="shared" si="742"/>
        <v>-2.7668679358753098E-4</v>
      </c>
      <c r="BM314" s="52">
        <f t="shared" si="743"/>
        <v>-2.7668679358753098E-4</v>
      </c>
      <c r="BN314" s="52">
        <f t="shared" si="744"/>
        <v>0</v>
      </c>
      <c r="BO314" s="52">
        <f t="shared" si="745"/>
        <v>0</v>
      </c>
      <c r="BP314" s="52">
        <f t="shared" si="746"/>
        <v>2.9549736883084359E-3</v>
      </c>
      <c r="BQ314" s="52">
        <f t="shared" si="747"/>
        <v>0.05</v>
      </c>
      <c r="BS314" s="52">
        <f t="shared" ca="1" si="748"/>
        <v>-0.50191034017611413</v>
      </c>
      <c r="BT314" s="52">
        <f t="shared" ca="1" si="749"/>
        <v>-0.55337358717506202</v>
      </c>
      <c r="BU314" s="52">
        <f t="shared" ca="1" si="750"/>
        <v>-0.59271453272911789</v>
      </c>
      <c r="BV314" s="52">
        <f t="shared" ca="1" si="751"/>
        <v>-0.62119469478455991</v>
      </c>
      <c r="BW314" s="52">
        <f t="shared" ca="1" si="752"/>
        <v>-0.63987818983713962</v>
      </c>
      <c r="BX314" s="52">
        <f t="shared" ca="1" si="753"/>
        <v>-0.65067838226264774</v>
      </c>
      <c r="BY314" s="52">
        <f t="shared" ca="1" si="754"/>
        <v>-0.65650791107046036</v>
      </c>
      <c r="BZ314" s="52">
        <f t="shared" ca="1" si="755"/>
        <v>-0.65404397005125181</v>
      </c>
      <c r="CA314" s="52">
        <f t="shared" ca="1" si="756"/>
        <v>-0.6061015063746561</v>
      </c>
      <c r="CB314" s="52">
        <f t="shared" ca="1" si="757"/>
        <v>-0.55267119077935578</v>
      </c>
      <c r="CC314" s="52">
        <f t="shared" ca="1" si="758"/>
        <v>-0.49888497152395767</v>
      </c>
      <c r="CD314" s="52">
        <f t="shared" ca="1" si="759"/>
        <v>-0.43963625167135983</v>
      </c>
      <c r="CE314" s="52">
        <f t="shared" ca="1" si="760"/>
        <v>-0.3738534526689159</v>
      </c>
      <c r="CF314" s="52">
        <f t="shared" ca="1" si="761"/>
        <v>-0.31445381914325543</v>
      </c>
      <c r="CG314" s="52">
        <f t="shared" ca="1" si="762"/>
        <v>-0.27290525230308693</v>
      </c>
      <c r="CH314" s="52">
        <f t="shared" ca="1" si="763"/>
        <v>-0.24697450778987845</v>
      </c>
      <c r="CI314" s="52">
        <f t="shared" ca="1" si="764"/>
        <v>-0.22540402534087306</v>
      </c>
      <c r="CJ314" s="52">
        <f t="shared" ca="1" si="765"/>
        <v>-0.19934022331219731</v>
      </c>
      <c r="CK314" s="52">
        <f t="shared" ca="1" si="766"/>
        <v>-0.17048776762620085</v>
      </c>
      <c r="CL314" s="52">
        <f t="shared" ca="1" si="767"/>
        <v>-0.13303042440524987</v>
      </c>
      <c r="CM314" s="52">
        <f t="shared" ca="1" si="768"/>
        <v>-7.9584267891703087E-2</v>
      </c>
      <c r="CN314" s="52">
        <f t="shared" ca="1" si="769"/>
        <v>-1.1322557325324681E-2</v>
      </c>
      <c r="CO314" s="52">
        <f t="shared" ca="1" si="770"/>
        <v>6.7009963831233421E-2</v>
      </c>
      <c r="CP314" s="52">
        <f t="shared" ca="1" si="771"/>
        <v>0.150951941317368</v>
      </c>
      <c r="CQ314" s="52">
        <f t="shared" ca="1" si="772"/>
        <v>0.22914536758476217</v>
      </c>
      <c r="CR314" s="52">
        <f t="shared" ca="1" si="773"/>
        <v>0.29868308256470399</v>
      </c>
      <c r="CS314" s="52">
        <f t="shared" ca="1" si="774"/>
        <v>0.3568402688139149</v>
      </c>
      <c r="CT314" s="52">
        <f t="shared" ca="1" si="775"/>
        <v>0.40707777221236507</v>
      </c>
      <c r="CU314" s="52">
        <f t="shared" ca="1" si="776"/>
        <v>0.45618003473106422</v>
      </c>
      <c r="CV314" s="52">
        <f t="shared" ca="1" si="777"/>
        <v>0.51626483326958084</v>
      </c>
      <c r="CW314" s="52">
        <f t="shared" ca="1" si="778"/>
        <v>0.59157059499393072</v>
      </c>
      <c r="CY314" s="51" t="str">
        <f t="shared" ca="1" si="779"/>
        <v>Slope</v>
      </c>
      <c r="CZ314" s="51" t="str">
        <f t="shared" ca="1" si="780"/>
        <v>Slope</v>
      </c>
      <c r="DA314" s="51" t="str">
        <f t="shared" ca="1" si="781"/>
        <v>Slope</v>
      </c>
      <c r="DB314" s="51" t="str">
        <f t="shared" ca="1" si="782"/>
        <v>Slope</v>
      </c>
      <c r="DC314" s="51" t="str">
        <f t="shared" ca="1" si="783"/>
        <v>Slope</v>
      </c>
      <c r="DD314" s="51" t="str">
        <f t="shared" ca="1" si="784"/>
        <v>Slope</v>
      </c>
      <c r="DE314" s="51" t="str">
        <f t="shared" ca="1" si="785"/>
        <v>Slope</v>
      </c>
      <c r="DF314" s="51" t="str">
        <f t="shared" ca="1" si="786"/>
        <v>Slope</v>
      </c>
      <c r="DG314" s="51" t="str">
        <f t="shared" ca="1" si="787"/>
        <v>Slope</v>
      </c>
      <c r="DH314" s="51" t="str">
        <f t="shared" ca="1" si="788"/>
        <v>Slope</v>
      </c>
      <c r="DI314" s="51" t="str">
        <f t="shared" ca="1" si="789"/>
        <v>Slope</v>
      </c>
      <c r="DJ314" s="51" t="str">
        <f t="shared" ca="1" si="790"/>
        <v>Slope</v>
      </c>
      <c r="DK314" s="51" t="str">
        <f t="shared" ca="1" si="791"/>
        <v>Slope</v>
      </c>
      <c r="DL314" s="51" t="str">
        <f t="shared" ca="1" si="792"/>
        <v>Slope</v>
      </c>
      <c r="DM314" s="51" t="str">
        <f t="shared" ca="1" si="793"/>
        <v>Slope</v>
      </c>
      <c r="DN314" s="51" t="str">
        <f t="shared" ca="1" si="794"/>
        <v>Slope</v>
      </c>
      <c r="DO314" s="51" t="str">
        <f t="shared" ca="1" si="795"/>
        <v>Slope</v>
      </c>
      <c r="DP314" s="51" t="str">
        <f t="shared" ca="1" si="796"/>
        <v>Slope</v>
      </c>
      <c r="DQ314" s="51" t="str">
        <f t="shared" ca="1" si="797"/>
        <v>Slope</v>
      </c>
      <c r="DR314" s="51" t="str">
        <f t="shared" ca="1" si="798"/>
        <v>Slope</v>
      </c>
      <c r="DS314" s="51" t="str">
        <f t="shared" ca="1" si="799"/>
        <v>Slope</v>
      </c>
      <c r="DT314" s="51" t="str">
        <f t="shared" ca="1" si="800"/>
        <v>Slope</v>
      </c>
      <c r="DU314" s="51" t="str">
        <f t="shared" ca="1" si="801"/>
        <v>Slope</v>
      </c>
      <c r="DV314" s="51" t="str">
        <f t="shared" ca="1" si="802"/>
        <v>Slope</v>
      </c>
      <c r="DW314" s="51" t="str">
        <f t="shared" ca="1" si="803"/>
        <v>Slope</v>
      </c>
      <c r="DX314" s="51" t="str">
        <f t="shared" ca="1" si="804"/>
        <v>Slope</v>
      </c>
      <c r="DY314" s="51" t="str">
        <f t="shared" ca="1" si="805"/>
        <v>Slope</v>
      </c>
      <c r="DZ314" s="51" t="str">
        <f t="shared" ca="1" si="806"/>
        <v>Slope</v>
      </c>
      <c r="EA314" s="51" t="str">
        <f t="shared" ca="1" si="807"/>
        <v>Slope</v>
      </c>
      <c r="EB314" s="51" t="str">
        <f t="shared" ca="1" si="808"/>
        <v>Slope</v>
      </c>
      <c r="EC314" s="51" t="str">
        <f t="shared" ca="1" si="809"/>
        <v>Slope</v>
      </c>
      <c r="EE314" s="52">
        <f t="shared" ca="1" si="810"/>
        <v>0.49836634661747337</v>
      </c>
      <c r="EF314" s="52">
        <f t="shared" ca="1" si="811"/>
        <v>0.44690309961852548</v>
      </c>
      <c r="EG314" s="52">
        <f t="shared" ca="1" si="812"/>
        <v>0.40756215406446961</v>
      </c>
      <c r="EH314" s="52">
        <f t="shared" ca="1" si="813"/>
        <v>0.37908199200902759</v>
      </c>
      <c r="EI314" s="52">
        <f t="shared" ca="1" si="814"/>
        <v>0.36039849695644788</v>
      </c>
      <c r="EJ314" s="52">
        <f t="shared" ca="1" si="815"/>
        <v>0.34959830453093976</v>
      </c>
      <c r="EK314" s="52">
        <f t="shared" ca="1" si="816"/>
        <v>0.34376877572312714</v>
      </c>
      <c r="EL314" s="52">
        <f t="shared" ca="1" si="817"/>
        <v>0.34623271674233569</v>
      </c>
      <c r="EM314" s="52">
        <f t="shared" ca="1" si="818"/>
        <v>0.3941751804189314</v>
      </c>
      <c r="EN314" s="52">
        <f t="shared" ca="1" si="819"/>
        <v>0.44760549601423172</v>
      </c>
      <c r="EO314" s="52">
        <f t="shared" ca="1" si="820"/>
        <v>0.50139171526962989</v>
      </c>
      <c r="EP314" s="52">
        <f t="shared" ca="1" si="821"/>
        <v>0.56064043512222772</v>
      </c>
      <c r="EQ314" s="52">
        <f t="shared" ca="1" si="822"/>
        <v>0.6264232341246716</v>
      </c>
      <c r="ER314" s="52">
        <f t="shared" ca="1" si="823"/>
        <v>0.68582286765033218</v>
      </c>
      <c r="ES314" s="52">
        <f t="shared" ca="1" si="824"/>
        <v>0.72737143449050068</v>
      </c>
      <c r="ET314" s="52">
        <f t="shared" ca="1" si="825"/>
        <v>0.7533021790037091</v>
      </c>
      <c r="EU314" s="52">
        <f t="shared" ca="1" si="826"/>
        <v>0.7748726614527145</v>
      </c>
      <c r="EV314" s="52">
        <f t="shared" ca="1" si="827"/>
        <v>0.80093646348139025</v>
      </c>
      <c r="EW314" s="52">
        <f t="shared" ca="1" si="828"/>
        <v>0.82978891916738662</v>
      </c>
      <c r="EX314" s="52">
        <f t="shared" ca="1" si="829"/>
        <v>0.86724626238833769</v>
      </c>
      <c r="EY314" s="52">
        <f t="shared" ca="1" si="830"/>
        <v>0.92069241890188447</v>
      </c>
      <c r="EZ314" s="52">
        <f t="shared" ca="1" si="831"/>
        <v>0.98895412946826289</v>
      </c>
      <c r="FA314" s="52">
        <f t="shared" ca="1" si="832"/>
        <v>0.93271334937517902</v>
      </c>
      <c r="FB314" s="52">
        <f t="shared" ca="1" si="833"/>
        <v>0.8487713718890445</v>
      </c>
      <c r="FC314" s="52">
        <f t="shared" ca="1" si="834"/>
        <v>0.77057794562165027</v>
      </c>
      <c r="FD314" s="52">
        <f t="shared" ca="1" si="835"/>
        <v>0.70104023064170851</v>
      </c>
      <c r="FE314" s="52">
        <f t="shared" ca="1" si="836"/>
        <v>0.64288304439249755</v>
      </c>
      <c r="FF314" s="52">
        <f t="shared" ca="1" si="837"/>
        <v>0.59264554099404743</v>
      </c>
      <c r="FG314" s="52">
        <f t="shared" ca="1" si="838"/>
        <v>0.54354327847534822</v>
      </c>
      <c r="FH314" s="52">
        <f t="shared" ca="1" si="839"/>
        <v>0.48345847993683166</v>
      </c>
      <c r="FI314" s="52">
        <f t="shared" ca="1" si="840"/>
        <v>0.40815271821248178</v>
      </c>
      <c r="FK314" s="52">
        <f t="shared" ca="1" si="841"/>
        <v>0.98895412946826289</v>
      </c>
      <c r="FL314" s="59">
        <f t="shared" ca="1" si="842"/>
        <v>21</v>
      </c>
      <c r="FM314" s="59" t="str">
        <f t="shared" ca="1" si="843"/>
        <v>Slope</v>
      </c>
      <c r="FN314" s="52">
        <f t="shared" ca="1" si="844"/>
        <v>0.33333333333333337</v>
      </c>
      <c r="FP314" s="52">
        <f t="shared" ca="1" si="845"/>
        <v>0.4994554488724911</v>
      </c>
      <c r="FQ314" s="52">
        <f t="shared" ca="1" si="846"/>
        <v>0.48230103320617512</v>
      </c>
      <c r="FR314" s="52">
        <f t="shared" ca="1" si="847"/>
        <v>0.45807627357704539</v>
      </c>
      <c r="FS314" s="52">
        <f t="shared" ca="1" si="848"/>
        <v>0.43747177511412028</v>
      </c>
      <c r="FT314" s="52">
        <f t="shared" ca="1" si="849"/>
        <v>0.42013283231881593</v>
      </c>
      <c r="FU314" s="52">
        <f t="shared" ca="1" si="850"/>
        <v>0.40542165706586875</v>
      </c>
      <c r="FV314" s="52">
        <f t="shared" ca="1" si="851"/>
        <v>0.3923673696854868</v>
      </c>
      <c r="FW314" s="52">
        <f t="shared" ca="1" si="852"/>
        <v>0.38207757224744521</v>
      </c>
      <c r="FX314" s="52">
        <f t="shared" ca="1" si="853"/>
        <v>0.38694728236186599</v>
      </c>
      <c r="FY314" s="52">
        <f t="shared" ca="1" si="854"/>
        <v>0.39364627644918837</v>
      </c>
      <c r="FZ314" s="52">
        <f t="shared" ca="1" si="855"/>
        <v>0.40046390508987662</v>
      </c>
      <c r="GA314" s="52">
        <f t="shared" ca="1" si="856"/>
        <v>0.40910236726296478</v>
      </c>
      <c r="GB314" s="52">
        <f t="shared" ca="1" si="857"/>
        <v>0.41991885581933497</v>
      </c>
      <c r="GC314" s="52">
        <f t="shared" ca="1" si="858"/>
        <v>0.4286076225501107</v>
      </c>
      <c r="GD314" s="52">
        <f t="shared" ca="1" si="859"/>
        <v>0.43134603371905578</v>
      </c>
      <c r="GE314" s="52">
        <f t="shared" ca="1" si="860"/>
        <v>0.42887850411234746</v>
      </c>
      <c r="GF314" s="52">
        <f t="shared" ca="1" si="861"/>
        <v>0.4249575538175715</v>
      </c>
      <c r="GG314" s="52">
        <f t="shared" ca="1" si="862"/>
        <v>0.42253437671601896</v>
      </c>
      <c r="GH314" s="52">
        <f t="shared" ca="1" si="863"/>
        <v>0.42104075083357329</v>
      </c>
      <c r="GI314" s="52">
        <f t="shared" ca="1" si="864"/>
        <v>0.4224154207961125</v>
      </c>
      <c r="GJ314" s="52">
        <f t="shared" ca="1" si="865"/>
        <v>0.42911969518951704</v>
      </c>
      <c r="GK314" s="52">
        <f t="shared" ca="1" si="866"/>
        <v>0.44076248760053205</v>
      </c>
      <c r="GL314" s="52">
        <f t="shared" ca="1" si="867"/>
        <v>0.41090444979172636</v>
      </c>
      <c r="GM314" s="52">
        <f t="shared" ca="1" si="868"/>
        <v>0.37181267951857039</v>
      </c>
      <c r="GN314" s="52">
        <f t="shared" ca="1" si="869"/>
        <v>0.33463709298499444</v>
      </c>
      <c r="GO314" s="52">
        <f t="shared" ca="1" si="870"/>
        <v>0.30034674354723612</v>
      </c>
      <c r="GP314" s="52">
        <f t="shared" ca="1" si="871"/>
        <v>0.26984990368638806</v>
      </c>
      <c r="GQ314" s="52">
        <f t="shared" ca="1" si="872"/>
        <v>0.24199295810912688</v>
      </c>
      <c r="GR314" s="52">
        <f t="shared" ca="1" si="873"/>
        <v>0.2145144261584494</v>
      </c>
      <c r="GS314" s="52">
        <f t="shared" ca="1" si="874"/>
        <v>0.18337504886783276</v>
      </c>
      <c r="GT314" s="52">
        <f t="shared" ca="1" si="875"/>
        <v>0.14716201718193836</v>
      </c>
      <c r="GV314" s="52">
        <f t="shared" ca="1" si="876"/>
        <v>0.4994554488724911</v>
      </c>
      <c r="GW314" s="59">
        <f t="shared" ca="1" si="877"/>
        <v>0</v>
      </c>
      <c r="GX314" s="52">
        <f t="shared" ca="1" si="878"/>
        <v>0.49836634661747337</v>
      </c>
      <c r="GY314" s="52" t="str">
        <f t="shared" ca="1" si="879"/>
        <v>Slope</v>
      </c>
      <c r="GZ314" s="52">
        <f t="shared" ca="1" si="880"/>
        <v>1</v>
      </c>
      <c r="HB314" s="58">
        <f t="shared" si="881"/>
        <v>5.4802313446998593E-3</v>
      </c>
      <c r="HC314" s="58"/>
      <c r="HE314" s="52">
        <f t="shared" si="882"/>
        <v>0.97287285484373565</v>
      </c>
      <c r="HF314" s="52">
        <f t="shared" si="883"/>
        <v>0</v>
      </c>
      <c r="HH314" s="52">
        <f t="shared" ca="1" si="884"/>
        <v>0.49836634661747337</v>
      </c>
      <c r="HI314" s="52" t="str">
        <f t="shared" ca="1" si="885"/>
        <v>Slope</v>
      </c>
      <c r="HJ314" s="59">
        <f t="shared" ca="1" si="886"/>
        <v>2</v>
      </c>
      <c r="HK314" s="52">
        <f t="shared" ca="1" si="887"/>
        <v>1</v>
      </c>
      <c r="HL314" s="52">
        <f t="shared" si="888"/>
        <v>0</v>
      </c>
      <c r="HM314" s="52">
        <f t="shared" si="889"/>
        <v>20</v>
      </c>
      <c r="HN314" s="52">
        <f t="shared" si="890"/>
        <v>-20</v>
      </c>
      <c r="HP314" s="52">
        <f t="shared" si="893"/>
        <v>6.9072000682353992E-4</v>
      </c>
      <c r="HR314" s="52">
        <f t="shared" si="891"/>
        <v>2.1172764220126514E-4</v>
      </c>
      <c r="HS314">
        <f t="shared" si="892"/>
        <v>2.9549736883084359E-3</v>
      </c>
    </row>
    <row r="315" spans="1:227" x14ac:dyDescent="0.2">
      <c r="A315" s="45">
        <v>277</v>
      </c>
      <c r="B315" s="35">
        <f t="shared" si="733"/>
        <v>3.1944444444444262E-2</v>
      </c>
      <c r="C315" s="28">
        <v>0.54802313446998596</v>
      </c>
      <c r="D315" s="95">
        <v>0</v>
      </c>
      <c r="E315" s="95">
        <v>999999</v>
      </c>
      <c r="F315" s="37">
        <f t="shared" si="721"/>
        <v>166666.5</v>
      </c>
      <c r="G315" s="38">
        <f t="shared" si="724"/>
        <v>0</v>
      </c>
      <c r="H315" s="102">
        <v>20</v>
      </c>
      <c r="I315" s="102">
        <v>2000</v>
      </c>
      <c r="J315" s="28">
        <v>1.6469025611877399</v>
      </c>
      <c r="K315" s="126">
        <f t="shared" si="725"/>
        <v>1.6469025611877398E-2</v>
      </c>
      <c r="L315" s="30">
        <f t="shared" si="722"/>
        <v>1.6469025611877398E-2</v>
      </c>
      <c r="M315" s="101">
        <f t="shared" si="723"/>
        <v>0.54802313446998596</v>
      </c>
      <c r="N315" s="103">
        <f t="shared" si="734"/>
        <v>5.4943971335887705E-4</v>
      </c>
      <c r="AD315" s="52">
        <f t="shared" ca="1" si="735"/>
        <v>0.98612025520391122</v>
      </c>
      <c r="AE315" s="52">
        <f t="shared" ca="1" si="735"/>
        <v>1.0000000000000002</v>
      </c>
      <c r="AF315" s="52">
        <f t="shared" ca="1" si="735"/>
        <v>0.9874995973915256</v>
      </c>
      <c r="AG315" s="52">
        <f t="shared" ca="1" si="735"/>
        <v>0.95602919034117118</v>
      </c>
      <c r="AH315" s="52">
        <f t="shared" ca="1" si="736"/>
        <v>0.91398997408649729</v>
      </c>
      <c r="AI315" s="52">
        <f t="shared" ca="1" si="736"/>
        <v>0.86692969545321885</v>
      </c>
      <c r="AJ315" s="52">
        <f t="shared" ca="1" si="736"/>
        <v>0.82002193973772308</v>
      </c>
      <c r="AK315" s="52">
        <f t="shared" ca="1" si="736"/>
        <v>0.75116625180218155</v>
      </c>
      <c r="AL315" s="52">
        <f t="shared" ca="1" si="737"/>
        <v>0.68333634384958641</v>
      </c>
      <c r="AM315" s="52">
        <f t="shared" ca="1" si="737"/>
        <v>0.62302265061126338</v>
      </c>
      <c r="AN315" s="52">
        <f t="shared" ca="1" si="737"/>
        <v>0.56692927679699046</v>
      </c>
      <c r="AO315" s="52">
        <f t="shared" ca="1" si="737"/>
        <v>0.50532824717566027</v>
      </c>
      <c r="AP315" s="52">
        <f t="shared" ca="1" si="738"/>
        <v>0.43627137441173675</v>
      </c>
      <c r="AQ315" s="52">
        <f t="shared" ca="1" si="738"/>
        <v>0.36055671983813325</v>
      </c>
      <c r="AR315" s="52">
        <f t="shared" ca="1" si="738"/>
        <v>0.28762814047489599</v>
      </c>
      <c r="AS315" s="52">
        <f t="shared" ca="1" si="738"/>
        <v>0.22469781111161977</v>
      </c>
      <c r="AT315" s="52">
        <f t="shared" ca="1" si="739"/>
        <v>0.18102959969357701</v>
      </c>
      <c r="AU315" s="52">
        <f t="shared" ca="1" si="739"/>
        <v>0.15660266350013061</v>
      </c>
      <c r="AV315" s="52">
        <f t="shared" ca="1" si="728"/>
        <v>0.13590367358879366</v>
      </c>
      <c r="AW315" s="52">
        <f t="shared" ca="1" si="728"/>
        <v>8.0418548776356999E-2</v>
      </c>
      <c r="AX315" s="52">
        <f t="shared" ca="1" si="728"/>
        <v>-4.5548492798804144E-2</v>
      </c>
      <c r="AY315" s="52">
        <f t="shared" ca="1" si="728"/>
        <v>-0.19435134867009854</v>
      </c>
      <c r="AZ315" s="52">
        <f t="shared" ca="1" si="729"/>
        <v>-0.31112461320451162</v>
      </c>
      <c r="BA315" s="52">
        <f t="shared" ca="1" si="729"/>
        <v>-0.39923862140268573</v>
      </c>
      <c r="BB315" s="52">
        <f t="shared" ca="1" si="729"/>
        <v>-0.47866874297492157</v>
      </c>
      <c r="BC315" s="52">
        <f t="shared" ca="1" si="729"/>
        <v>-0.55113966883518584</v>
      </c>
      <c r="BD315" s="52">
        <f t="shared" ca="1" si="730"/>
        <v>-0.61352695125548451</v>
      </c>
      <c r="BE315" s="52">
        <f t="shared" ca="1" si="730"/>
        <v>-0.66567272376225983</v>
      </c>
      <c r="BF315" s="52">
        <f t="shared" ca="1" si="730"/>
        <v>-0.71162418322875531</v>
      </c>
      <c r="BG315" s="52">
        <f t="shared" ca="1" si="730"/>
        <v>-0.75117678648659736</v>
      </c>
      <c r="BH315" s="52">
        <f t="shared" ca="1" si="731"/>
        <v>-0.78755973112681488</v>
      </c>
      <c r="BJ315" s="52">
        <f t="shared" si="740"/>
        <v>8.2345128059386997E-4</v>
      </c>
      <c r="BK315" s="52">
        <f t="shared" si="741"/>
        <v>-5.9271453272911794E-3</v>
      </c>
      <c r="BL315" s="52">
        <f t="shared" si="742"/>
        <v>-2.9635726636455901E-4</v>
      </c>
      <c r="BM315" s="52">
        <f t="shared" si="743"/>
        <v>-2.9635726636455901E-4</v>
      </c>
      <c r="BN315" s="52">
        <f t="shared" si="744"/>
        <v>0</v>
      </c>
      <c r="BO315" s="52">
        <f t="shared" si="745"/>
        <v>0</v>
      </c>
      <c r="BP315" s="52">
        <f t="shared" si="746"/>
        <v>3.0382704771530177E-3</v>
      </c>
      <c r="BQ315" s="52">
        <f t="shared" si="747"/>
        <v>0.05</v>
      </c>
      <c r="BS315" s="52">
        <f t="shared" ca="1" si="748"/>
        <v>-0.55337358717506202</v>
      </c>
      <c r="BT315" s="52">
        <f t="shared" ca="1" si="749"/>
        <v>-0.59271453272911789</v>
      </c>
      <c r="BU315" s="52">
        <f t="shared" ca="1" si="750"/>
        <v>-0.62119469478455991</v>
      </c>
      <c r="BV315" s="52">
        <f t="shared" ca="1" si="751"/>
        <v>-0.63987818983713962</v>
      </c>
      <c r="BW315" s="52">
        <f t="shared" ca="1" si="752"/>
        <v>-0.65067838226264774</v>
      </c>
      <c r="BX315" s="52">
        <f t="shared" ca="1" si="753"/>
        <v>-0.65650791107046036</v>
      </c>
      <c r="BY315" s="52">
        <f t="shared" ca="1" si="754"/>
        <v>-0.65404397005125181</v>
      </c>
      <c r="BZ315" s="52">
        <f t="shared" ca="1" si="755"/>
        <v>-0.6061015063746561</v>
      </c>
      <c r="CA315" s="52">
        <f t="shared" ca="1" si="756"/>
        <v>-0.55267119077935578</v>
      </c>
      <c r="CB315" s="52">
        <f t="shared" ca="1" si="757"/>
        <v>-0.49888497152395767</v>
      </c>
      <c r="CC315" s="52">
        <f t="shared" ca="1" si="758"/>
        <v>-0.43963625167135983</v>
      </c>
      <c r="CD315" s="52">
        <f t="shared" ca="1" si="759"/>
        <v>-0.3738534526689159</v>
      </c>
      <c r="CE315" s="52">
        <f t="shared" ca="1" si="760"/>
        <v>-0.31445381914325543</v>
      </c>
      <c r="CF315" s="52">
        <f t="shared" ca="1" si="761"/>
        <v>-0.27290525230308693</v>
      </c>
      <c r="CG315" s="52">
        <f t="shared" ca="1" si="762"/>
        <v>-0.24697450778987845</v>
      </c>
      <c r="CH315" s="52">
        <f t="shared" ca="1" si="763"/>
        <v>-0.22540402534087306</v>
      </c>
      <c r="CI315" s="52">
        <f t="shared" ca="1" si="764"/>
        <v>-0.19934022331219731</v>
      </c>
      <c r="CJ315" s="52">
        <f t="shared" ca="1" si="765"/>
        <v>-0.17048776762620085</v>
      </c>
      <c r="CK315" s="52">
        <f t="shared" ca="1" si="766"/>
        <v>-0.13303042440524987</v>
      </c>
      <c r="CL315" s="52">
        <f t="shared" ca="1" si="767"/>
        <v>-7.9584267891703087E-2</v>
      </c>
      <c r="CM315" s="52">
        <f t="shared" ca="1" si="768"/>
        <v>-1.1322557325324681E-2</v>
      </c>
      <c r="CN315" s="52">
        <f t="shared" ca="1" si="769"/>
        <v>6.7009963831233421E-2</v>
      </c>
      <c r="CO315" s="52">
        <f t="shared" ca="1" si="770"/>
        <v>0.150951941317368</v>
      </c>
      <c r="CP315" s="52">
        <f t="shared" ca="1" si="771"/>
        <v>0.22914536758476217</v>
      </c>
      <c r="CQ315" s="52">
        <f t="shared" ca="1" si="772"/>
        <v>0.29868308256470399</v>
      </c>
      <c r="CR315" s="52">
        <f t="shared" ca="1" si="773"/>
        <v>0.3568402688139149</v>
      </c>
      <c r="CS315" s="52">
        <f t="shared" ca="1" si="774"/>
        <v>0.40707777221236507</v>
      </c>
      <c r="CT315" s="52">
        <f t="shared" ca="1" si="775"/>
        <v>0.45618003473106422</v>
      </c>
      <c r="CU315" s="52">
        <f t="shared" ca="1" si="776"/>
        <v>0.51626483326958084</v>
      </c>
      <c r="CV315" s="52">
        <f t="shared" ca="1" si="777"/>
        <v>0.59157059499393072</v>
      </c>
      <c r="CW315" s="52">
        <f t="shared" ca="1" si="778"/>
        <v>0.67220637229301261</v>
      </c>
      <c r="CY315" s="51" t="str">
        <f t="shared" ca="1" si="779"/>
        <v>Slope</v>
      </c>
      <c r="CZ315" s="51" t="str">
        <f t="shared" ca="1" si="780"/>
        <v>Slope</v>
      </c>
      <c r="DA315" s="51" t="str">
        <f t="shared" ca="1" si="781"/>
        <v>Slope</v>
      </c>
      <c r="DB315" s="51" t="str">
        <f t="shared" ca="1" si="782"/>
        <v>Slope</v>
      </c>
      <c r="DC315" s="51" t="str">
        <f t="shared" ca="1" si="783"/>
        <v>Slope</v>
      </c>
      <c r="DD315" s="51" t="str">
        <f t="shared" ca="1" si="784"/>
        <v>Slope</v>
      </c>
      <c r="DE315" s="51" t="str">
        <f t="shared" ca="1" si="785"/>
        <v>Slope</v>
      </c>
      <c r="DF315" s="51" t="str">
        <f t="shared" ca="1" si="786"/>
        <v>Slope</v>
      </c>
      <c r="DG315" s="51" t="str">
        <f t="shared" ca="1" si="787"/>
        <v>Slope</v>
      </c>
      <c r="DH315" s="51" t="str">
        <f t="shared" ca="1" si="788"/>
        <v>Slope</v>
      </c>
      <c r="DI315" s="51" t="str">
        <f t="shared" ca="1" si="789"/>
        <v>Slope</v>
      </c>
      <c r="DJ315" s="51" t="str">
        <f t="shared" ca="1" si="790"/>
        <v>Slope</v>
      </c>
      <c r="DK315" s="51" t="str">
        <f t="shared" ca="1" si="791"/>
        <v>Slope</v>
      </c>
      <c r="DL315" s="51" t="str">
        <f t="shared" ca="1" si="792"/>
        <v>Slope</v>
      </c>
      <c r="DM315" s="51" t="str">
        <f t="shared" ca="1" si="793"/>
        <v>Slope</v>
      </c>
      <c r="DN315" s="51" t="str">
        <f t="shared" ca="1" si="794"/>
        <v>Slope</v>
      </c>
      <c r="DO315" s="51" t="str">
        <f t="shared" ca="1" si="795"/>
        <v>Slope</v>
      </c>
      <c r="DP315" s="51" t="str">
        <f t="shared" ca="1" si="796"/>
        <v>Slope</v>
      </c>
      <c r="DQ315" s="51" t="str">
        <f t="shared" ca="1" si="797"/>
        <v>Slope</v>
      </c>
      <c r="DR315" s="51" t="str">
        <f t="shared" ca="1" si="798"/>
        <v>Slope</v>
      </c>
      <c r="DS315" s="51" t="str">
        <f t="shared" ca="1" si="799"/>
        <v>Slope</v>
      </c>
      <c r="DT315" s="51" t="str">
        <f t="shared" ca="1" si="800"/>
        <v>Slope</v>
      </c>
      <c r="DU315" s="51" t="str">
        <f t="shared" ca="1" si="801"/>
        <v>Slope</v>
      </c>
      <c r="DV315" s="51" t="str">
        <f t="shared" ca="1" si="802"/>
        <v>Slope</v>
      </c>
      <c r="DW315" s="51" t="str">
        <f t="shared" ca="1" si="803"/>
        <v>Slope</v>
      </c>
      <c r="DX315" s="51" t="str">
        <f t="shared" ca="1" si="804"/>
        <v>Slope</v>
      </c>
      <c r="DY315" s="51" t="str">
        <f t="shared" ca="1" si="805"/>
        <v>Slope</v>
      </c>
      <c r="DZ315" s="51" t="str">
        <f t="shared" ca="1" si="806"/>
        <v>Slope</v>
      </c>
      <c r="EA315" s="51" t="str">
        <f t="shared" ca="1" si="807"/>
        <v>Slope</v>
      </c>
      <c r="EB315" s="51" t="str">
        <f t="shared" ca="1" si="808"/>
        <v>Slope</v>
      </c>
      <c r="EC315" s="51" t="str">
        <f t="shared" ca="1" si="809"/>
        <v>Slope</v>
      </c>
      <c r="EE315" s="52">
        <f t="shared" ca="1" si="810"/>
        <v>0.44692277009130255</v>
      </c>
      <c r="EF315" s="52">
        <f t="shared" ca="1" si="811"/>
        <v>0.40758182453724667</v>
      </c>
      <c r="EG315" s="52">
        <f t="shared" ca="1" si="812"/>
        <v>0.37910166248180466</v>
      </c>
      <c r="EH315" s="52">
        <f t="shared" ca="1" si="813"/>
        <v>0.36041816742922494</v>
      </c>
      <c r="EI315" s="52">
        <f t="shared" ca="1" si="814"/>
        <v>0.34961797500371683</v>
      </c>
      <c r="EJ315" s="52">
        <f t="shared" ca="1" si="815"/>
        <v>0.34378844619590421</v>
      </c>
      <c r="EK315" s="52">
        <f t="shared" ca="1" si="816"/>
        <v>0.34625238721511276</v>
      </c>
      <c r="EL315" s="52">
        <f t="shared" ca="1" si="817"/>
        <v>0.39419485089170847</v>
      </c>
      <c r="EM315" s="52">
        <f t="shared" ca="1" si="818"/>
        <v>0.44762516648700879</v>
      </c>
      <c r="EN315" s="52">
        <f t="shared" ca="1" si="819"/>
        <v>0.50141138574240696</v>
      </c>
      <c r="EO315" s="52">
        <f t="shared" ca="1" si="820"/>
        <v>0.56066010559500468</v>
      </c>
      <c r="EP315" s="52">
        <f t="shared" ca="1" si="821"/>
        <v>0.62644290459744867</v>
      </c>
      <c r="EQ315" s="52">
        <f t="shared" ca="1" si="822"/>
        <v>0.68584253812310914</v>
      </c>
      <c r="ER315" s="52">
        <f t="shared" ca="1" si="823"/>
        <v>0.72739110496327763</v>
      </c>
      <c r="ES315" s="52">
        <f t="shared" ca="1" si="824"/>
        <v>0.75332184947648617</v>
      </c>
      <c r="ET315" s="52">
        <f t="shared" ca="1" si="825"/>
        <v>0.77489233192549145</v>
      </c>
      <c r="EU315" s="52">
        <f t="shared" ca="1" si="826"/>
        <v>0.80095613395416732</v>
      </c>
      <c r="EV315" s="52">
        <f t="shared" ca="1" si="827"/>
        <v>0.82980858964016369</v>
      </c>
      <c r="EW315" s="52">
        <f t="shared" ca="1" si="828"/>
        <v>0.86726593286111475</v>
      </c>
      <c r="EX315" s="52">
        <f t="shared" ca="1" si="829"/>
        <v>0.92071208937466142</v>
      </c>
      <c r="EY315" s="52">
        <f t="shared" ca="1" si="830"/>
        <v>0.98897379994103984</v>
      </c>
      <c r="EZ315" s="52">
        <f t="shared" ca="1" si="831"/>
        <v>0.93269367890240207</v>
      </c>
      <c r="FA315" s="52">
        <f t="shared" ca="1" si="832"/>
        <v>0.84875170141626743</v>
      </c>
      <c r="FB315" s="52">
        <f t="shared" ca="1" si="833"/>
        <v>0.77055827514887332</v>
      </c>
      <c r="FC315" s="52">
        <f t="shared" ca="1" si="834"/>
        <v>0.70102056016893144</v>
      </c>
      <c r="FD315" s="52">
        <f t="shared" ca="1" si="835"/>
        <v>0.64286337391972048</v>
      </c>
      <c r="FE315" s="52">
        <f t="shared" ca="1" si="836"/>
        <v>0.59262587052127036</v>
      </c>
      <c r="FF315" s="52">
        <f t="shared" ca="1" si="837"/>
        <v>0.54352360800257116</v>
      </c>
      <c r="FG315" s="52">
        <f t="shared" ca="1" si="838"/>
        <v>0.4834388094640546</v>
      </c>
      <c r="FH315" s="52">
        <f t="shared" ca="1" si="839"/>
        <v>0.40813304773970471</v>
      </c>
      <c r="FI315" s="52">
        <f t="shared" ca="1" si="840"/>
        <v>0.32749727044062282</v>
      </c>
      <c r="FK315" s="52">
        <f t="shared" ca="1" si="841"/>
        <v>0.98897379994103984</v>
      </c>
      <c r="FL315" s="59">
        <f t="shared" ca="1" si="842"/>
        <v>20</v>
      </c>
      <c r="FM315" s="59" t="str">
        <f t="shared" ca="1" si="843"/>
        <v>Slope</v>
      </c>
      <c r="FN315" s="52">
        <f t="shared" ca="1" si="844"/>
        <v>0.3666666666666667</v>
      </c>
      <c r="FP315" s="52">
        <f t="shared" ca="1" si="845"/>
        <v>0.48230759003043416</v>
      </c>
      <c r="FQ315" s="52">
        <f t="shared" ca="1" si="846"/>
        <v>0.46919394151241556</v>
      </c>
      <c r="FR315" s="52">
        <f t="shared" ca="1" si="847"/>
        <v>0.44858944304949039</v>
      </c>
      <c r="FS315" s="52">
        <f t="shared" ca="1" si="848"/>
        <v>0.4312505002541861</v>
      </c>
      <c r="FT315" s="52">
        <f t="shared" ca="1" si="849"/>
        <v>0.41653932500123891</v>
      </c>
      <c r="FU315" s="52">
        <f t="shared" ca="1" si="850"/>
        <v>0.40348503762085691</v>
      </c>
      <c r="FV315" s="52">
        <f t="shared" ca="1" si="851"/>
        <v>0.39319524018281538</v>
      </c>
      <c r="FW315" s="52">
        <f t="shared" ca="1" si="852"/>
        <v>0.39806495029723615</v>
      </c>
      <c r="FX315" s="52">
        <f t="shared" ca="1" si="853"/>
        <v>0.40476394438455843</v>
      </c>
      <c r="FY315" s="52">
        <f t="shared" ca="1" si="854"/>
        <v>0.41158157302524678</v>
      </c>
      <c r="FZ315" s="52">
        <f t="shared" ca="1" si="855"/>
        <v>0.42022003519833484</v>
      </c>
      <c r="GA315" s="52">
        <f t="shared" ca="1" si="856"/>
        <v>0.43103652375470514</v>
      </c>
      <c r="GB315" s="52">
        <f t="shared" ca="1" si="857"/>
        <v>0.43972529048548081</v>
      </c>
      <c r="GC315" s="52">
        <f t="shared" ca="1" si="858"/>
        <v>0.44246370165442583</v>
      </c>
      <c r="GD315" s="52">
        <f t="shared" ca="1" si="859"/>
        <v>0.43999617204771757</v>
      </c>
      <c r="GE315" s="52">
        <f t="shared" ca="1" si="860"/>
        <v>0.43607522175294156</v>
      </c>
      <c r="GF315" s="52">
        <f t="shared" ca="1" si="861"/>
        <v>0.43365204465138907</v>
      </c>
      <c r="GG315" s="52">
        <f t="shared" ca="1" si="862"/>
        <v>0.43215841876894345</v>
      </c>
      <c r="GH315" s="52">
        <f t="shared" ca="1" si="863"/>
        <v>0.43353308873148266</v>
      </c>
      <c r="GI315" s="52">
        <f t="shared" ca="1" si="864"/>
        <v>0.44023736312488715</v>
      </c>
      <c r="GJ315" s="52">
        <f t="shared" ca="1" si="865"/>
        <v>0.45188015553590216</v>
      </c>
      <c r="GK315" s="52">
        <f t="shared" ca="1" si="866"/>
        <v>0.42200900407857844</v>
      </c>
      <c r="GL315" s="52">
        <f t="shared" ca="1" si="867"/>
        <v>0.38291723380542242</v>
      </c>
      <c r="GM315" s="52">
        <f t="shared" ca="1" si="868"/>
        <v>0.34574164727184664</v>
      </c>
      <c r="GN315" s="52">
        <f t="shared" ca="1" si="869"/>
        <v>0.3114512978340882</v>
      </c>
      <c r="GO315" s="52">
        <f t="shared" ca="1" si="870"/>
        <v>0.28095445797324015</v>
      </c>
      <c r="GP315" s="52">
        <f t="shared" ca="1" si="871"/>
        <v>0.253097512395979</v>
      </c>
      <c r="GQ315" s="52">
        <f t="shared" ca="1" si="872"/>
        <v>0.22561898044530146</v>
      </c>
      <c r="GR315" s="52">
        <f t="shared" ca="1" si="873"/>
        <v>0.19447960315468485</v>
      </c>
      <c r="GS315" s="52">
        <f t="shared" ca="1" si="874"/>
        <v>0.15826657146879045</v>
      </c>
      <c r="GT315" s="52">
        <f t="shared" ca="1" si="875"/>
        <v>0.12027686792465205</v>
      </c>
      <c r="GV315" s="52">
        <f t="shared" ca="1" si="876"/>
        <v>0.48230759003043416</v>
      </c>
      <c r="GW315" s="59">
        <f t="shared" ca="1" si="877"/>
        <v>0</v>
      </c>
      <c r="GX315" s="52">
        <f t="shared" ca="1" si="878"/>
        <v>0.44692277009130255</v>
      </c>
      <c r="GY315" s="52" t="str">
        <f t="shared" ca="1" si="879"/>
        <v>Slope</v>
      </c>
      <c r="GZ315" s="52">
        <f t="shared" ca="1" si="880"/>
        <v>1</v>
      </c>
      <c r="HB315" s="58">
        <f t="shared" si="881"/>
        <v>1.6469025611877398E-2</v>
      </c>
      <c r="HC315" s="58"/>
      <c r="HE315" s="52">
        <f t="shared" si="882"/>
        <v>0.91847832322120682</v>
      </c>
      <c r="HF315" s="52">
        <f t="shared" si="883"/>
        <v>0</v>
      </c>
      <c r="HH315" s="52">
        <f t="shared" ca="1" si="884"/>
        <v>0.44692277009130255</v>
      </c>
      <c r="HI315" s="52" t="str">
        <f t="shared" ca="1" si="885"/>
        <v>Slope</v>
      </c>
      <c r="HJ315" s="59">
        <f t="shared" ca="1" si="886"/>
        <v>2</v>
      </c>
      <c r="HK315" s="52">
        <f t="shared" ca="1" si="887"/>
        <v>1</v>
      </c>
      <c r="HL315" s="52">
        <f t="shared" si="888"/>
        <v>0</v>
      </c>
      <c r="HM315" s="52">
        <f t="shared" si="889"/>
        <v>20</v>
      </c>
      <c r="HN315" s="52">
        <f t="shared" si="890"/>
        <v>-20</v>
      </c>
      <c r="HP315" s="52">
        <f t="shared" si="893"/>
        <v>5.4943971335887705E-4</v>
      </c>
      <c r="HR315" s="52">
        <f t="shared" si="891"/>
        <v>2.234145474263322E-4</v>
      </c>
      <c r="HS315">
        <f t="shared" si="892"/>
        <v>3.0382704771530177E-3</v>
      </c>
    </row>
    <row r="316" spans="1:227" x14ac:dyDescent="0.2">
      <c r="A316" s="45">
        <v>278</v>
      </c>
      <c r="B316" s="35">
        <f t="shared" si="733"/>
        <v>3.2060185185185004E-2</v>
      </c>
      <c r="C316" s="28">
        <v>1.6469025611877399</v>
      </c>
      <c r="D316" s="95">
        <v>0</v>
      </c>
      <c r="E316" s="95">
        <v>999999</v>
      </c>
      <c r="F316" s="37">
        <f t="shared" si="721"/>
        <v>166666.5</v>
      </c>
      <c r="G316" s="38">
        <f t="shared" si="724"/>
        <v>0</v>
      </c>
      <c r="H316" s="102">
        <v>20</v>
      </c>
      <c r="I316" s="102">
        <v>2000</v>
      </c>
      <c r="J316" s="28">
        <v>2.5114786624908398</v>
      </c>
      <c r="K316" s="126">
        <f t="shared" si="725"/>
        <v>2.5114786624908396E-2</v>
      </c>
      <c r="L316" s="30">
        <f t="shared" si="722"/>
        <v>2.5114786624908396E-2</v>
      </c>
      <c r="M316" s="101">
        <f t="shared" si="723"/>
        <v>1.6469025611877399</v>
      </c>
      <c r="N316" s="103">
        <f t="shared" si="734"/>
        <v>4.3228805065154987E-4</v>
      </c>
      <c r="AD316" s="52">
        <f t="shared" ca="1" si="735"/>
        <v>0.9874995973915256</v>
      </c>
      <c r="AE316" s="52">
        <f t="shared" ca="1" si="735"/>
        <v>0.99999999999999989</v>
      </c>
      <c r="AF316" s="52">
        <f t="shared" ca="1" si="735"/>
        <v>0.98841367158946536</v>
      </c>
      <c r="AG316" s="52">
        <f t="shared" ca="1" si="735"/>
        <v>0.95864478051832314</v>
      </c>
      <c r="AH316" s="52">
        <f t="shared" ca="1" si="736"/>
        <v>0.91780992016262009</v>
      </c>
      <c r="AI316" s="52">
        <f t="shared" ca="1" si="736"/>
        <v>0.87277929895296535</v>
      </c>
      <c r="AJ316" s="52">
        <f t="shared" ca="1" si="736"/>
        <v>0.80690047628494144</v>
      </c>
      <c r="AK316" s="52">
        <f t="shared" ca="1" si="736"/>
        <v>0.74332046167292132</v>
      </c>
      <c r="AL316" s="52">
        <f t="shared" ca="1" si="737"/>
        <v>0.68987348322888298</v>
      </c>
      <c r="AM316" s="52">
        <f t="shared" ca="1" si="737"/>
        <v>0.64353722416799786</v>
      </c>
      <c r="AN316" s="52">
        <f t="shared" ca="1" si="737"/>
        <v>0.59458324334288737</v>
      </c>
      <c r="AO316" s="52">
        <f t="shared" ca="1" si="737"/>
        <v>0.53658453527026673</v>
      </c>
      <c r="AP316" s="52">
        <f t="shared" ca="1" si="738"/>
        <v>0.46531550699470497</v>
      </c>
      <c r="AQ316" s="52">
        <f t="shared" ca="1" si="738"/>
        <v>0.38825047351142478</v>
      </c>
      <c r="AR316" s="52">
        <f t="shared" ca="1" si="738"/>
        <v>0.31191687714634719</v>
      </c>
      <c r="AS316" s="52">
        <f t="shared" ca="1" si="738"/>
        <v>0.24356003931499784</v>
      </c>
      <c r="AT316" s="52">
        <f t="shared" ref="AT316:AU335" ca="1" si="894">CORREL( $K316:$K346, OFFSET( $M316:$M346, AT$5, 0 ) )</f>
        <v>0.19191710218021457</v>
      </c>
      <c r="AU316" s="52">
        <f t="shared" ca="1" si="894"/>
        <v>0.14674099316825795</v>
      </c>
      <c r="AV316" s="52">
        <f t="shared" ca="1" si="728"/>
        <v>7.1335753226258403E-2</v>
      </c>
      <c r="AW316" s="52">
        <f t="shared" ca="1" si="728"/>
        <v>-6.5695256595195775E-2</v>
      </c>
      <c r="AX316" s="52">
        <f t="shared" ca="1" si="728"/>
        <v>-0.20126702567103999</v>
      </c>
      <c r="AY316" s="52">
        <f t="shared" ca="1" si="728"/>
        <v>-0.30193279735897288</v>
      </c>
      <c r="AZ316" s="52">
        <f t="shared" ca="1" si="729"/>
        <v>-0.37820527640770579</v>
      </c>
      <c r="BA316" s="52">
        <f t="shared" ca="1" si="729"/>
        <v>-0.44513748775043432</v>
      </c>
      <c r="BB316" s="52">
        <f t="shared" ca="1" si="729"/>
        <v>-0.51311671627575928</v>
      </c>
      <c r="BC316" s="52">
        <f t="shared" ca="1" si="729"/>
        <v>-0.57782240907580085</v>
      </c>
      <c r="BD316" s="52">
        <f t="shared" ca="1" si="730"/>
        <v>-0.63476674893437901</v>
      </c>
      <c r="BE316" s="52">
        <f t="shared" ca="1" si="730"/>
        <v>-0.68097525549800542</v>
      </c>
      <c r="BF316" s="52">
        <f t="shared" ca="1" si="730"/>
        <v>-0.71827890153906926</v>
      </c>
      <c r="BG316" s="52">
        <f t="shared" ca="1" si="730"/>
        <v>-0.75376694208172523</v>
      </c>
      <c r="BH316" s="52">
        <f t="shared" ca="1" si="731"/>
        <v>-0.78779034408300974</v>
      </c>
      <c r="BJ316" s="52">
        <f t="shared" si="740"/>
        <v>1.2557393312454198E-3</v>
      </c>
      <c r="BK316" s="52">
        <f t="shared" si="741"/>
        <v>-6.2119469478455983E-3</v>
      </c>
      <c r="BL316" s="52">
        <f t="shared" si="742"/>
        <v>-3.1059734739228E-4</v>
      </c>
      <c r="BM316" s="52">
        <f t="shared" si="743"/>
        <v>-3.1059734739228E-4</v>
      </c>
      <c r="BN316" s="52">
        <f t="shared" si="744"/>
        <v>0</v>
      </c>
      <c r="BO316" s="52">
        <f t="shared" si="745"/>
        <v>0</v>
      </c>
      <c r="BP316" s="52">
        <f t="shared" si="746"/>
        <v>3.1039703618238952E-3</v>
      </c>
      <c r="BQ316" s="52">
        <f t="shared" si="747"/>
        <v>0.05</v>
      </c>
      <c r="BS316" s="52">
        <f t="shared" ca="1" si="748"/>
        <v>-0.59271453272911789</v>
      </c>
      <c r="BT316" s="52">
        <f t="shared" ca="1" si="749"/>
        <v>-0.62119469478455991</v>
      </c>
      <c r="BU316" s="52">
        <f t="shared" ca="1" si="750"/>
        <v>-0.63987818983713962</v>
      </c>
      <c r="BV316" s="52">
        <f t="shared" ca="1" si="751"/>
        <v>-0.65067838226264774</v>
      </c>
      <c r="BW316" s="52">
        <f t="shared" ca="1" si="752"/>
        <v>-0.65650791107046036</v>
      </c>
      <c r="BX316" s="52">
        <f t="shared" ca="1" si="753"/>
        <v>-0.65404397005125181</v>
      </c>
      <c r="BY316" s="52">
        <f t="shared" ca="1" si="754"/>
        <v>-0.6061015063746561</v>
      </c>
      <c r="BZ316" s="52">
        <f t="shared" ca="1" si="755"/>
        <v>-0.55267119077935578</v>
      </c>
      <c r="CA316" s="52">
        <f t="shared" ca="1" si="756"/>
        <v>-0.49888497152395767</v>
      </c>
      <c r="CB316" s="52">
        <f t="shared" ca="1" si="757"/>
        <v>-0.43963625167135983</v>
      </c>
      <c r="CC316" s="52">
        <f t="shared" ca="1" si="758"/>
        <v>-0.3738534526689159</v>
      </c>
      <c r="CD316" s="52">
        <f t="shared" ca="1" si="759"/>
        <v>-0.31445381914325543</v>
      </c>
      <c r="CE316" s="52">
        <f t="shared" ca="1" si="760"/>
        <v>-0.27290525230308693</v>
      </c>
      <c r="CF316" s="52">
        <f t="shared" ca="1" si="761"/>
        <v>-0.24697450778987845</v>
      </c>
      <c r="CG316" s="52">
        <f t="shared" ca="1" si="762"/>
        <v>-0.22540402534087306</v>
      </c>
      <c r="CH316" s="52">
        <f t="shared" ca="1" si="763"/>
        <v>-0.19934022331219731</v>
      </c>
      <c r="CI316" s="52">
        <f t="shared" ca="1" si="764"/>
        <v>-0.17048776762620085</v>
      </c>
      <c r="CJ316" s="52">
        <f t="shared" ca="1" si="765"/>
        <v>-0.13303042440524987</v>
      </c>
      <c r="CK316" s="52">
        <f t="shared" ca="1" si="766"/>
        <v>-7.9584267891703087E-2</v>
      </c>
      <c r="CL316" s="52">
        <f t="shared" ca="1" si="767"/>
        <v>-1.1322557325324681E-2</v>
      </c>
      <c r="CM316" s="52">
        <f t="shared" ca="1" si="768"/>
        <v>6.7009963831233421E-2</v>
      </c>
      <c r="CN316" s="52">
        <f t="shared" ca="1" si="769"/>
        <v>0.150951941317368</v>
      </c>
      <c r="CO316" s="52">
        <f t="shared" ca="1" si="770"/>
        <v>0.22914536758476217</v>
      </c>
      <c r="CP316" s="52">
        <f t="shared" ca="1" si="771"/>
        <v>0.29868308256470399</v>
      </c>
      <c r="CQ316" s="52">
        <f t="shared" ca="1" si="772"/>
        <v>0.3568402688139149</v>
      </c>
      <c r="CR316" s="52">
        <f t="shared" ca="1" si="773"/>
        <v>0.40707777221236507</v>
      </c>
      <c r="CS316" s="52">
        <f t="shared" ca="1" si="774"/>
        <v>0.45618003473106422</v>
      </c>
      <c r="CT316" s="52">
        <f t="shared" ca="1" si="775"/>
        <v>0.51626483326958084</v>
      </c>
      <c r="CU316" s="52">
        <f t="shared" ca="1" si="776"/>
        <v>0.59157059499393072</v>
      </c>
      <c r="CV316" s="52">
        <f t="shared" ca="1" si="777"/>
        <v>0.67220637229301261</v>
      </c>
      <c r="CW316" s="52">
        <f t="shared" ca="1" si="778"/>
        <v>0.75555676094166213</v>
      </c>
      <c r="CY316" s="51" t="str">
        <f t="shared" ca="1" si="779"/>
        <v>Slope</v>
      </c>
      <c r="CZ316" s="51" t="str">
        <f t="shared" ca="1" si="780"/>
        <v>Slope</v>
      </c>
      <c r="DA316" s="51" t="str">
        <f t="shared" ca="1" si="781"/>
        <v>Slope</v>
      </c>
      <c r="DB316" s="51" t="str">
        <f t="shared" ca="1" si="782"/>
        <v>Slope</v>
      </c>
      <c r="DC316" s="51" t="str">
        <f t="shared" ca="1" si="783"/>
        <v>Slope</v>
      </c>
      <c r="DD316" s="51" t="str">
        <f t="shared" ca="1" si="784"/>
        <v>Slope</v>
      </c>
      <c r="DE316" s="51" t="str">
        <f t="shared" ca="1" si="785"/>
        <v>Slope</v>
      </c>
      <c r="DF316" s="51" t="str">
        <f t="shared" ca="1" si="786"/>
        <v>Slope</v>
      </c>
      <c r="DG316" s="51" t="str">
        <f t="shared" ca="1" si="787"/>
        <v>Slope</v>
      </c>
      <c r="DH316" s="51" t="str">
        <f t="shared" ca="1" si="788"/>
        <v>Slope</v>
      </c>
      <c r="DI316" s="51" t="str">
        <f t="shared" ca="1" si="789"/>
        <v>Slope</v>
      </c>
      <c r="DJ316" s="51" t="str">
        <f t="shared" ca="1" si="790"/>
        <v>Slope</v>
      </c>
      <c r="DK316" s="51" t="str">
        <f t="shared" ca="1" si="791"/>
        <v>Slope</v>
      </c>
      <c r="DL316" s="51" t="str">
        <f t="shared" ca="1" si="792"/>
        <v>Slope</v>
      </c>
      <c r="DM316" s="51" t="str">
        <f t="shared" ca="1" si="793"/>
        <v>Slope</v>
      </c>
      <c r="DN316" s="51" t="str">
        <f t="shared" ca="1" si="794"/>
        <v>Slope</v>
      </c>
      <c r="DO316" s="51" t="str">
        <f t="shared" ca="1" si="795"/>
        <v>Slope</v>
      </c>
      <c r="DP316" s="51" t="str">
        <f t="shared" ca="1" si="796"/>
        <v>Slope</v>
      </c>
      <c r="DQ316" s="51" t="str">
        <f t="shared" ca="1" si="797"/>
        <v>Slope</v>
      </c>
      <c r="DR316" s="51" t="str">
        <f t="shared" ca="1" si="798"/>
        <v>Slope</v>
      </c>
      <c r="DS316" s="51" t="str">
        <f t="shared" ca="1" si="799"/>
        <v>Slope</v>
      </c>
      <c r="DT316" s="51" t="str">
        <f t="shared" ca="1" si="800"/>
        <v>Slope</v>
      </c>
      <c r="DU316" s="51" t="str">
        <f t="shared" ca="1" si="801"/>
        <v>Slope</v>
      </c>
      <c r="DV316" s="51" t="str">
        <f t="shared" ca="1" si="802"/>
        <v>Slope</v>
      </c>
      <c r="DW316" s="51" t="str">
        <f t="shared" ca="1" si="803"/>
        <v>Slope</v>
      </c>
      <c r="DX316" s="51" t="str">
        <f t="shared" ca="1" si="804"/>
        <v>Slope</v>
      </c>
      <c r="DY316" s="51" t="str">
        <f t="shared" ca="1" si="805"/>
        <v>Slope</v>
      </c>
      <c r="DZ316" s="51" t="str">
        <f t="shared" ca="1" si="806"/>
        <v>Slope</v>
      </c>
      <c r="EA316" s="51" t="str">
        <f t="shared" ca="1" si="807"/>
        <v>Slope</v>
      </c>
      <c r="EB316" s="51" t="str">
        <f t="shared" ca="1" si="808"/>
        <v>Slope</v>
      </c>
      <c r="EC316" s="51" t="str">
        <f t="shared" ca="1" si="809"/>
        <v>Slope</v>
      </c>
      <c r="EE316" s="52">
        <f t="shared" ca="1" si="810"/>
        <v>0.40759606461827436</v>
      </c>
      <c r="EF316" s="52">
        <f t="shared" ca="1" si="811"/>
        <v>0.37911590256283234</v>
      </c>
      <c r="EG316" s="52">
        <f t="shared" ca="1" si="812"/>
        <v>0.36043240751025263</v>
      </c>
      <c r="EH316" s="52">
        <f t="shared" ca="1" si="813"/>
        <v>0.34963221508474451</v>
      </c>
      <c r="EI316" s="52">
        <f t="shared" ca="1" si="814"/>
        <v>0.34380268627693189</v>
      </c>
      <c r="EJ316" s="52">
        <f t="shared" ca="1" si="815"/>
        <v>0.34626662729614044</v>
      </c>
      <c r="EK316" s="52">
        <f t="shared" ca="1" si="816"/>
        <v>0.39420909097273615</v>
      </c>
      <c r="EL316" s="52">
        <f t="shared" ca="1" si="817"/>
        <v>0.44763940656803647</v>
      </c>
      <c r="EM316" s="52">
        <f t="shared" ca="1" si="818"/>
        <v>0.50142562582343464</v>
      </c>
      <c r="EN316" s="52">
        <f t="shared" ca="1" si="819"/>
        <v>0.56067434567603247</v>
      </c>
      <c r="EO316" s="52">
        <f t="shared" ca="1" si="820"/>
        <v>0.62645714467847635</v>
      </c>
      <c r="EP316" s="52">
        <f t="shared" ca="1" si="821"/>
        <v>0.68585677820413693</v>
      </c>
      <c r="EQ316" s="52">
        <f t="shared" ca="1" si="822"/>
        <v>0.72740534504430543</v>
      </c>
      <c r="ER316" s="52">
        <f t="shared" ca="1" si="823"/>
        <v>0.75333608955751385</v>
      </c>
      <c r="ES316" s="52">
        <f t="shared" ca="1" si="824"/>
        <v>0.77490657200651925</v>
      </c>
      <c r="ET316" s="52">
        <f t="shared" ca="1" si="825"/>
        <v>0.800970374035195</v>
      </c>
      <c r="EU316" s="52">
        <f t="shared" ca="1" si="826"/>
        <v>0.82982282972119137</v>
      </c>
      <c r="EV316" s="52">
        <f t="shared" ca="1" si="827"/>
        <v>0.86728017294214244</v>
      </c>
      <c r="EW316" s="52">
        <f t="shared" ca="1" si="828"/>
        <v>0.92072632945568922</v>
      </c>
      <c r="EX316" s="52">
        <f t="shared" ca="1" si="829"/>
        <v>0.98898804002206764</v>
      </c>
      <c r="EY316" s="52">
        <f t="shared" ca="1" si="830"/>
        <v>0.93267943882137427</v>
      </c>
      <c r="EZ316" s="52">
        <f t="shared" ca="1" si="831"/>
        <v>0.84873746133523975</v>
      </c>
      <c r="FA316" s="52">
        <f t="shared" ca="1" si="832"/>
        <v>0.77054403506784552</v>
      </c>
      <c r="FB316" s="52">
        <f t="shared" ca="1" si="833"/>
        <v>0.70100632008790376</v>
      </c>
      <c r="FC316" s="52">
        <f t="shared" ca="1" si="834"/>
        <v>0.6428491338386928</v>
      </c>
      <c r="FD316" s="52">
        <f t="shared" ca="1" si="835"/>
        <v>0.59261163044024268</v>
      </c>
      <c r="FE316" s="52">
        <f t="shared" ca="1" si="836"/>
        <v>0.54350936792154347</v>
      </c>
      <c r="FF316" s="52">
        <f t="shared" ca="1" si="837"/>
        <v>0.48342456938302691</v>
      </c>
      <c r="FG316" s="52">
        <f t="shared" ca="1" si="838"/>
        <v>0.40811880765867703</v>
      </c>
      <c r="FH316" s="52">
        <f t="shared" ca="1" si="839"/>
        <v>0.32748303035959514</v>
      </c>
      <c r="FI316" s="52">
        <f t="shared" ca="1" si="840"/>
        <v>0.24413264171094562</v>
      </c>
      <c r="FK316" s="52">
        <f t="shared" ca="1" si="841"/>
        <v>0.98898804002206764</v>
      </c>
      <c r="FL316" s="59">
        <f t="shared" ca="1" si="842"/>
        <v>19</v>
      </c>
      <c r="FM316" s="59" t="str">
        <f t="shared" ca="1" si="843"/>
        <v>Slope</v>
      </c>
      <c r="FN316" s="52">
        <f t="shared" ca="1" si="844"/>
        <v>0.4</v>
      </c>
      <c r="FP316" s="52">
        <f t="shared" ca="1" si="845"/>
        <v>0.46919868820609145</v>
      </c>
      <c r="FQ316" s="52">
        <f t="shared" ca="1" si="846"/>
        <v>0.45970530085427741</v>
      </c>
      <c r="FR316" s="52">
        <f t="shared" ca="1" si="847"/>
        <v>0.44236635805897306</v>
      </c>
      <c r="FS316" s="52">
        <f t="shared" ca="1" si="848"/>
        <v>0.42765518280602594</v>
      </c>
      <c r="FT316" s="52">
        <f t="shared" ca="1" si="849"/>
        <v>0.41460089542564393</v>
      </c>
      <c r="FU316" s="52">
        <f t="shared" ca="1" si="850"/>
        <v>0.40431109798760234</v>
      </c>
      <c r="FV316" s="52">
        <f t="shared" ca="1" si="851"/>
        <v>0.40918080810202317</v>
      </c>
      <c r="FW316" s="52">
        <f t="shared" ca="1" si="852"/>
        <v>0.4158798021893455</v>
      </c>
      <c r="FX316" s="52">
        <f t="shared" ca="1" si="853"/>
        <v>0.42269743083003375</v>
      </c>
      <c r="FY316" s="52">
        <f t="shared" ca="1" si="854"/>
        <v>0.43133589300312192</v>
      </c>
      <c r="FZ316" s="52">
        <f t="shared" ca="1" si="855"/>
        <v>0.4421523815594921</v>
      </c>
      <c r="GA316" s="52">
        <f t="shared" ca="1" si="856"/>
        <v>0.45084114829026789</v>
      </c>
      <c r="GB316" s="52">
        <f t="shared" ca="1" si="857"/>
        <v>0.45357955945921291</v>
      </c>
      <c r="GC316" s="52">
        <f t="shared" ca="1" si="858"/>
        <v>0.45111202985250454</v>
      </c>
      <c r="GD316" s="52">
        <f t="shared" ca="1" si="859"/>
        <v>0.44719107955772863</v>
      </c>
      <c r="GE316" s="52">
        <f t="shared" ca="1" si="860"/>
        <v>0.44476790245617609</v>
      </c>
      <c r="GF316" s="52">
        <f t="shared" ca="1" si="861"/>
        <v>0.44327427657373042</v>
      </c>
      <c r="GG316" s="52">
        <f t="shared" ca="1" si="862"/>
        <v>0.44464894653626968</v>
      </c>
      <c r="GH316" s="52">
        <f t="shared" ca="1" si="863"/>
        <v>0.45135322092967417</v>
      </c>
      <c r="GI316" s="52">
        <f t="shared" ca="1" si="864"/>
        <v>0.46299601334068918</v>
      </c>
      <c r="GJ316" s="52">
        <f t="shared" ca="1" si="865"/>
        <v>0.43311536849601362</v>
      </c>
      <c r="GK316" s="52">
        <f t="shared" ca="1" si="866"/>
        <v>0.39402359822285765</v>
      </c>
      <c r="GL316" s="52">
        <f t="shared" ca="1" si="867"/>
        <v>0.35684801168928182</v>
      </c>
      <c r="GM316" s="52">
        <f t="shared" ca="1" si="868"/>
        <v>0.32255766225152349</v>
      </c>
      <c r="GN316" s="52">
        <f t="shared" ca="1" si="869"/>
        <v>0.29206082239067532</v>
      </c>
      <c r="GO316" s="52">
        <f t="shared" ca="1" si="870"/>
        <v>0.26420387681341417</v>
      </c>
      <c r="GP316" s="52">
        <f t="shared" ca="1" si="871"/>
        <v>0.23672534486273666</v>
      </c>
      <c r="GQ316" s="52">
        <f t="shared" ca="1" si="872"/>
        <v>0.20558596757212005</v>
      </c>
      <c r="GR316" s="52">
        <f t="shared" ca="1" si="873"/>
        <v>0.16937293588622565</v>
      </c>
      <c r="GS316" s="52">
        <f t="shared" ca="1" si="874"/>
        <v>0.13138323234208726</v>
      </c>
      <c r="GT316" s="52">
        <f t="shared" ca="1" si="875"/>
        <v>9.2488658348092986E-2</v>
      </c>
      <c r="GV316" s="52">
        <f t="shared" ca="1" si="876"/>
        <v>0.46919868820609145</v>
      </c>
      <c r="GW316" s="59">
        <f t="shared" ca="1" si="877"/>
        <v>0</v>
      </c>
      <c r="GX316" s="52">
        <f t="shared" ca="1" si="878"/>
        <v>0.40759606461827436</v>
      </c>
      <c r="GY316" s="52" t="str">
        <f t="shared" ca="1" si="879"/>
        <v>Slope</v>
      </c>
      <c r="GZ316" s="52">
        <f t="shared" ca="1" si="880"/>
        <v>1</v>
      </c>
      <c r="HB316" s="58">
        <f t="shared" si="881"/>
        <v>2.5114786624908396E-2</v>
      </c>
      <c r="HC316" s="58"/>
      <c r="HE316" s="52">
        <f t="shared" si="882"/>
        <v>0.87568180620670344</v>
      </c>
      <c r="HF316" s="52">
        <f t="shared" si="883"/>
        <v>0</v>
      </c>
      <c r="HH316" s="52">
        <f t="shared" ca="1" si="884"/>
        <v>0.40759606461827436</v>
      </c>
      <c r="HI316" s="52" t="str">
        <f t="shared" ca="1" si="885"/>
        <v>Slope</v>
      </c>
      <c r="HJ316" s="59">
        <f t="shared" ca="1" si="886"/>
        <v>2</v>
      </c>
      <c r="HK316" s="52">
        <f t="shared" ca="1" si="887"/>
        <v>1</v>
      </c>
      <c r="HL316" s="52">
        <f t="shared" si="888"/>
        <v>0</v>
      </c>
      <c r="HM316" s="52">
        <f t="shared" si="889"/>
        <v>20</v>
      </c>
      <c r="HN316" s="52">
        <f t="shared" si="890"/>
        <v>-20</v>
      </c>
      <c r="HP316" s="52">
        <f t="shared" si="893"/>
        <v>4.3228805065154987E-4</v>
      </c>
      <c r="HR316" s="52">
        <f t="shared" si="891"/>
        <v>2.3415896909920878E-4</v>
      </c>
      <c r="HS316">
        <f t="shared" si="892"/>
        <v>3.1039703618238952E-3</v>
      </c>
    </row>
    <row r="317" spans="1:227" x14ac:dyDescent="0.2">
      <c r="A317" s="45">
        <v>279</v>
      </c>
      <c r="B317" s="35">
        <f t="shared" si="733"/>
        <v>3.2175925925925747E-2</v>
      </c>
      <c r="C317" s="28">
        <v>2.5114786624908398</v>
      </c>
      <c r="D317" s="95">
        <v>0</v>
      </c>
      <c r="E317" s="95">
        <v>999999</v>
      </c>
      <c r="F317" s="37">
        <f t="shared" si="721"/>
        <v>166666.5</v>
      </c>
      <c r="G317" s="38">
        <f t="shared" si="724"/>
        <v>0</v>
      </c>
      <c r="H317" s="102">
        <v>20</v>
      </c>
      <c r="I317" s="102">
        <v>2000</v>
      </c>
      <c r="J317" s="28">
        <v>3.02476197481155</v>
      </c>
      <c r="K317" s="126">
        <f t="shared" si="725"/>
        <v>3.02476197481155E-2</v>
      </c>
      <c r="L317" s="30">
        <f t="shared" si="722"/>
        <v>3.02476197481155E-2</v>
      </c>
      <c r="M317" s="101">
        <f t="shared" si="723"/>
        <v>2.5114786624908398</v>
      </c>
      <c r="N317" s="103">
        <f t="shared" si="734"/>
        <v>2.5664165616035516E-4</v>
      </c>
      <c r="AD317" s="52">
        <f t="shared" ca="1" si="735"/>
        <v>0.98841367158946558</v>
      </c>
      <c r="AE317" s="52">
        <f t="shared" ca="1" si="735"/>
        <v>0.99999999999999967</v>
      </c>
      <c r="AF317" s="52">
        <f t="shared" ca="1" si="735"/>
        <v>0.98888844721168845</v>
      </c>
      <c r="AG317" s="52">
        <f t="shared" ca="1" si="735"/>
        <v>0.95973706307680962</v>
      </c>
      <c r="AH317" s="52">
        <f t="shared" ca="1" si="736"/>
        <v>0.92008748804035723</v>
      </c>
      <c r="AI317" s="52">
        <f t="shared" ca="1" si="736"/>
        <v>0.85759344096733248</v>
      </c>
      <c r="AJ317" s="52">
        <f t="shared" ca="1" si="736"/>
        <v>0.79563752252884123</v>
      </c>
      <c r="AK317" s="52">
        <f t="shared" ca="1" si="736"/>
        <v>0.7444413978250598</v>
      </c>
      <c r="AL317" s="52">
        <f t="shared" ca="1" si="737"/>
        <v>0.70354881621823284</v>
      </c>
      <c r="AM317" s="52">
        <f t="shared" ca="1" si="737"/>
        <v>0.66461941041206973</v>
      </c>
      <c r="AN317" s="52">
        <f t="shared" ca="1" si="737"/>
        <v>0.61977921757387555</v>
      </c>
      <c r="AO317" s="52">
        <f t="shared" ca="1" si="737"/>
        <v>0.5582956018463805</v>
      </c>
      <c r="AP317" s="52">
        <f t="shared" ca="1" si="738"/>
        <v>0.48318886688577456</v>
      </c>
      <c r="AQ317" s="52">
        <f t="shared" ca="1" si="738"/>
        <v>0.40171908965684039</v>
      </c>
      <c r="AR317" s="52">
        <f t="shared" ca="1" si="738"/>
        <v>0.31954157274713235</v>
      </c>
      <c r="AS317" s="52">
        <f t="shared" ca="1" si="738"/>
        <v>0.24180873650185292</v>
      </c>
      <c r="AT317" s="52">
        <f t="shared" ca="1" si="894"/>
        <v>0.16770511221115525</v>
      </c>
      <c r="AU317" s="52">
        <f t="shared" ca="1" si="894"/>
        <v>6.6116430786150912E-2</v>
      </c>
      <c r="AV317" s="52">
        <f t="shared" ca="1" si="728"/>
        <v>-8.4669262950760354E-2</v>
      </c>
      <c r="AW317" s="52">
        <f t="shared" ca="1" si="728"/>
        <v>-0.22022451501936671</v>
      </c>
      <c r="AX317" s="52">
        <f t="shared" ca="1" si="728"/>
        <v>-0.30404069420811675</v>
      </c>
      <c r="AY317" s="52">
        <f t="shared" ca="1" si="728"/>
        <v>-0.36510758976156227</v>
      </c>
      <c r="AZ317" s="52">
        <f t="shared" ca="1" si="729"/>
        <v>-0.42053168637470872</v>
      </c>
      <c r="BA317" s="52">
        <f t="shared" ca="1" si="729"/>
        <v>-0.47726674393022922</v>
      </c>
      <c r="BB317" s="52">
        <f t="shared" ca="1" si="729"/>
        <v>-0.53794022072941605</v>
      </c>
      <c r="BC317" s="52">
        <f t="shared" ca="1" si="729"/>
        <v>-0.59707831458406524</v>
      </c>
      <c r="BD317" s="52">
        <f t="shared" ca="1" si="730"/>
        <v>-0.64767141705897913</v>
      </c>
      <c r="BE317" s="52">
        <f t="shared" ca="1" si="730"/>
        <v>-0.68520141998492368</v>
      </c>
      <c r="BF317" s="52">
        <f t="shared" ca="1" si="730"/>
        <v>-0.71867839581875304</v>
      </c>
      <c r="BG317" s="52">
        <f t="shared" ca="1" si="730"/>
        <v>-0.75186678061685663</v>
      </c>
      <c r="BH317" s="52">
        <f t="shared" ca="1" si="731"/>
        <v>-0.78753491528374409</v>
      </c>
      <c r="BJ317" s="52">
        <f t="shared" si="740"/>
        <v>1.512380987405775E-3</v>
      </c>
      <c r="BK317" s="52">
        <f t="shared" si="741"/>
        <v>-6.3987818983713956E-3</v>
      </c>
      <c r="BL317" s="52">
        <f t="shared" si="742"/>
        <v>-3.1993909491856974E-4</v>
      </c>
      <c r="BM317" s="52">
        <f t="shared" si="743"/>
        <v>-3.1993909491856974E-4</v>
      </c>
      <c r="BN317" s="52">
        <f t="shared" si="744"/>
        <v>0</v>
      </c>
      <c r="BO317" s="52">
        <f t="shared" si="745"/>
        <v>0</v>
      </c>
      <c r="BP317" s="52">
        <f t="shared" si="746"/>
        <v>3.1497897238593063E-3</v>
      </c>
      <c r="BQ317" s="52">
        <f t="shared" si="747"/>
        <v>0.05</v>
      </c>
      <c r="BS317" s="52">
        <f t="shared" ca="1" si="748"/>
        <v>-0.62119469478455991</v>
      </c>
      <c r="BT317" s="52">
        <f t="shared" ca="1" si="749"/>
        <v>-0.63987818983713962</v>
      </c>
      <c r="BU317" s="52">
        <f t="shared" ca="1" si="750"/>
        <v>-0.65067838226264774</v>
      </c>
      <c r="BV317" s="52">
        <f t="shared" ca="1" si="751"/>
        <v>-0.65650791107046036</v>
      </c>
      <c r="BW317" s="52">
        <f t="shared" ca="1" si="752"/>
        <v>-0.65404397005125181</v>
      </c>
      <c r="BX317" s="52">
        <f t="shared" ca="1" si="753"/>
        <v>-0.6061015063746561</v>
      </c>
      <c r="BY317" s="52">
        <f t="shared" ca="1" si="754"/>
        <v>-0.55267119077935578</v>
      </c>
      <c r="BZ317" s="52">
        <f t="shared" ca="1" si="755"/>
        <v>-0.49888497152395767</v>
      </c>
      <c r="CA317" s="52">
        <f t="shared" ca="1" si="756"/>
        <v>-0.43963625167135983</v>
      </c>
      <c r="CB317" s="52">
        <f t="shared" ca="1" si="757"/>
        <v>-0.3738534526689159</v>
      </c>
      <c r="CC317" s="52">
        <f t="shared" ca="1" si="758"/>
        <v>-0.31445381914325543</v>
      </c>
      <c r="CD317" s="52">
        <f t="shared" ca="1" si="759"/>
        <v>-0.27290525230308693</v>
      </c>
      <c r="CE317" s="52">
        <f t="shared" ca="1" si="760"/>
        <v>-0.24697450778987845</v>
      </c>
      <c r="CF317" s="52">
        <f t="shared" ca="1" si="761"/>
        <v>-0.22540402534087306</v>
      </c>
      <c r="CG317" s="52">
        <f t="shared" ca="1" si="762"/>
        <v>-0.19934022331219731</v>
      </c>
      <c r="CH317" s="52">
        <f t="shared" ca="1" si="763"/>
        <v>-0.17048776762620085</v>
      </c>
      <c r="CI317" s="52">
        <f t="shared" ca="1" si="764"/>
        <v>-0.13303042440524987</v>
      </c>
      <c r="CJ317" s="52">
        <f t="shared" ca="1" si="765"/>
        <v>-7.9584267891703087E-2</v>
      </c>
      <c r="CK317" s="52">
        <f t="shared" ca="1" si="766"/>
        <v>-1.1322557325324681E-2</v>
      </c>
      <c r="CL317" s="52">
        <f t="shared" ca="1" si="767"/>
        <v>6.7009963831233421E-2</v>
      </c>
      <c r="CM317" s="52">
        <f t="shared" ca="1" si="768"/>
        <v>0.150951941317368</v>
      </c>
      <c r="CN317" s="52">
        <f t="shared" ca="1" si="769"/>
        <v>0.22914536758476217</v>
      </c>
      <c r="CO317" s="52">
        <f t="shared" ca="1" si="770"/>
        <v>0.29868308256470399</v>
      </c>
      <c r="CP317" s="52">
        <f t="shared" ca="1" si="771"/>
        <v>0.3568402688139149</v>
      </c>
      <c r="CQ317" s="52">
        <f t="shared" ca="1" si="772"/>
        <v>0.40707777221236507</v>
      </c>
      <c r="CR317" s="52">
        <f t="shared" ca="1" si="773"/>
        <v>0.45618003473106422</v>
      </c>
      <c r="CS317" s="52">
        <f t="shared" ca="1" si="774"/>
        <v>0.51626483326958084</v>
      </c>
      <c r="CT317" s="52">
        <f t="shared" ca="1" si="775"/>
        <v>0.59157059499393072</v>
      </c>
      <c r="CU317" s="52">
        <f t="shared" ca="1" si="776"/>
        <v>0.67220637229301261</v>
      </c>
      <c r="CV317" s="52">
        <f t="shared" ca="1" si="777"/>
        <v>0.75555676094166213</v>
      </c>
      <c r="CW317" s="52">
        <f t="shared" ca="1" si="778"/>
        <v>0.83116364629278228</v>
      </c>
      <c r="CY317" s="51" t="str">
        <f t="shared" ca="1" si="779"/>
        <v>Slope</v>
      </c>
      <c r="CZ317" s="51" t="str">
        <f t="shared" ca="1" si="780"/>
        <v>Slope</v>
      </c>
      <c r="DA317" s="51" t="str">
        <f t="shared" ca="1" si="781"/>
        <v>Slope</v>
      </c>
      <c r="DB317" s="51" t="str">
        <f t="shared" ca="1" si="782"/>
        <v>Slope</v>
      </c>
      <c r="DC317" s="51" t="str">
        <f t="shared" ca="1" si="783"/>
        <v>Slope</v>
      </c>
      <c r="DD317" s="51" t="str">
        <f t="shared" ca="1" si="784"/>
        <v>Slope</v>
      </c>
      <c r="DE317" s="51" t="str">
        <f t="shared" ca="1" si="785"/>
        <v>Slope</v>
      </c>
      <c r="DF317" s="51" t="str">
        <f t="shared" ca="1" si="786"/>
        <v>Slope</v>
      </c>
      <c r="DG317" s="51" t="str">
        <f t="shared" ca="1" si="787"/>
        <v>Slope</v>
      </c>
      <c r="DH317" s="51" t="str">
        <f t="shared" ca="1" si="788"/>
        <v>Slope</v>
      </c>
      <c r="DI317" s="51" t="str">
        <f t="shared" ca="1" si="789"/>
        <v>Slope</v>
      </c>
      <c r="DJ317" s="51" t="str">
        <f t="shared" ca="1" si="790"/>
        <v>Slope</v>
      </c>
      <c r="DK317" s="51" t="str">
        <f t="shared" ca="1" si="791"/>
        <v>Slope</v>
      </c>
      <c r="DL317" s="51" t="str">
        <f t="shared" ca="1" si="792"/>
        <v>Slope</v>
      </c>
      <c r="DM317" s="51" t="str">
        <f t="shared" ca="1" si="793"/>
        <v>Slope</v>
      </c>
      <c r="DN317" s="51" t="str">
        <f t="shared" ca="1" si="794"/>
        <v>Slope</v>
      </c>
      <c r="DO317" s="51" t="str">
        <f t="shared" ca="1" si="795"/>
        <v>Slope</v>
      </c>
      <c r="DP317" s="51" t="str">
        <f t="shared" ca="1" si="796"/>
        <v>Slope</v>
      </c>
      <c r="DQ317" s="51" t="str">
        <f t="shared" ca="1" si="797"/>
        <v>Slope</v>
      </c>
      <c r="DR317" s="51" t="str">
        <f t="shared" ca="1" si="798"/>
        <v>Slope</v>
      </c>
      <c r="DS317" s="51" t="str">
        <f t="shared" ca="1" si="799"/>
        <v>Slope</v>
      </c>
      <c r="DT317" s="51" t="str">
        <f t="shared" ca="1" si="800"/>
        <v>Slope</v>
      </c>
      <c r="DU317" s="51" t="str">
        <f t="shared" ca="1" si="801"/>
        <v>Slope</v>
      </c>
      <c r="DV317" s="51" t="str">
        <f t="shared" ca="1" si="802"/>
        <v>Slope</v>
      </c>
      <c r="DW317" s="51" t="str">
        <f t="shared" ca="1" si="803"/>
        <v>Slope</v>
      </c>
      <c r="DX317" s="51" t="str">
        <f t="shared" ca="1" si="804"/>
        <v>Slope</v>
      </c>
      <c r="DY317" s="51" t="str">
        <f t="shared" ca="1" si="805"/>
        <v>Slope</v>
      </c>
      <c r="DZ317" s="51" t="str">
        <f t="shared" ca="1" si="806"/>
        <v>Slope</v>
      </c>
      <c r="EA317" s="51" t="str">
        <f t="shared" ca="1" si="807"/>
        <v>Slope</v>
      </c>
      <c r="EB317" s="51" t="str">
        <f t="shared" ca="1" si="808"/>
        <v>Slope</v>
      </c>
      <c r="EC317" s="51" t="str">
        <f t="shared" ca="1" si="809"/>
        <v>Slope</v>
      </c>
      <c r="EE317" s="52">
        <f t="shared" ca="1" si="810"/>
        <v>0.37912524431035866</v>
      </c>
      <c r="EF317" s="52">
        <f t="shared" ca="1" si="811"/>
        <v>0.36044174925777894</v>
      </c>
      <c r="EG317" s="52">
        <f t="shared" ca="1" si="812"/>
        <v>0.34964155683227083</v>
      </c>
      <c r="EH317" s="52">
        <f t="shared" ca="1" si="813"/>
        <v>0.3438120280244582</v>
      </c>
      <c r="EI317" s="52">
        <f t="shared" ca="1" si="814"/>
        <v>0.34627596904366675</v>
      </c>
      <c r="EJ317" s="52">
        <f t="shared" ca="1" si="815"/>
        <v>0.39421843272026247</v>
      </c>
      <c r="EK317" s="52">
        <f t="shared" ca="1" si="816"/>
        <v>0.44764874831556278</v>
      </c>
      <c r="EL317" s="52">
        <f t="shared" ca="1" si="817"/>
        <v>0.50143496757096084</v>
      </c>
      <c r="EM317" s="52">
        <f t="shared" ca="1" si="818"/>
        <v>0.56068368742355879</v>
      </c>
      <c r="EN317" s="52">
        <f t="shared" ca="1" si="819"/>
        <v>0.62646648642600267</v>
      </c>
      <c r="EO317" s="52">
        <f t="shared" ca="1" si="820"/>
        <v>0.68586611995166313</v>
      </c>
      <c r="EP317" s="52">
        <f t="shared" ca="1" si="821"/>
        <v>0.72741468679183163</v>
      </c>
      <c r="EQ317" s="52">
        <f t="shared" ca="1" si="822"/>
        <v>0.75334543130504006</v>
      </c>
      <c r="ER317" s="52">
        <f t="shared" ca="1" si="823"/>
        <v>0.77491591375404556</v>
      </c>
      <c r="ES317" s="52">
        <f t="shared" ca="1" si="824"/>
        <v>0.8009797157827212</v>
      </c>
      <c r="ET317" s="52">
        <f t="shared" ca="1" si="825"/>
        <v>0.82983217146871768</v>
      </c>
      <c r="EU317" s="52">
        <f t="shared" ca="1" si="826"/>
        <v>0.86728951468966864</v>
      </c>
      <c r="EV317" s="52">
        <f t="shared" ca="1" si="827"/>
        <v>0.92073567120321553</v>
      </c>
      <c r="EW317" s="52">
        <f t="shared" ca="1" si="828"/>
        <v>0.98899738176959384</v>
      </c>
      <c r="EX317" s="52">
        <f t="shared" ca="1" si="829"/>
        <v>0.93267009707384796</v>
      </c>
      <c r="EY317" s="52">
        <f t="shared" ca="1" si="830"/>
        <v>0.84872811958771344</v>
      </c>
      <c r="EZ317" s="52">
        <f t="shared" ca="1" si="831"/>
        <v>0.77053469332031921</v>
      </c>
      <c r="FA317" s="52">
        <f t="shared" ca="1" si="832"/>
        <v>0.70099697834037744</v>
      </c>
      <c r="FB317" s="52">
        <f t="shared" ca="1" si="833"/>
        <v>0.6428397920911666</v>
      </c>
      <c r="FC317" s="52">
        <f t="shared" ca="1" si="834"/>
        <v>0.59260228869271636</v>
      </c>
      <c r="FD317" s="52">
        <f t="shared" ca="1" si="835"/>
        <v>0.54350002617401727</v>
      </c>
      <c r="FE317" s="52">
        <f t="shared" ca="1" si="836"/>
        <v>0.4834152276355006</v>
      </c>
      <c r="FF317" s="52">
        <f t="shared" ca="1" si="837"/>
        <v>0.40810946591115072</v>
      </c>
      <c r="FG317" s="52">
        <f t="shared" ca="1" si="838"/>
        <v>0.32747368861206883</v>
      </c>
      <c r="FH317" s="52">
        <f t="shared" ca="1" si="839"/>
        <v>0.2441232999634193</v>
      </c>
      <c r="FI317" s="52">
        <f t="shared" ca="1" si="840"/>
        <v>0.16851641461229916</v>
      </c>
      <c r="FK317" s="52">
        <f t="shared" ca="1" si="841"/>
        <v>0.98899738176959384</v>
      </c>
      <c r="FL317" s="59">
        <f t="shared" ca="1" si="842"/>
        <v>18</v>
      </c>
      <c r="FM317" s="59" t="str">
        <f t="shared" ca="1" si="843"/>
        <v>Slope</v>
      </c>
      <c r="FN317" s="52">
        <f t="shared" ca="1" si="844"/>
        <v>0.43333333333333335</v>
      </c>
      <c r="FP317" s="52">
        <f t="shared" ca="1" si="845"/>
        <v>0.45970841477011953</v>
      </c>
      <c r="FQ317" s="52">
        <f t="shared" ca="1" si="846"/>
        <v>0.45348058308592631</v>
      </c>
      <c r="FR317" s="52">
        <f t="shared" ca="1" si="847"/>
        <v>0.43876940783297913</v>
      </c>
      <c r="FS317" s="52">
        <f t="shared" ca="1" si="848"/>
        <v>0.42571512045259718</v>
      </c>
      <c r="FT317" s="52">
        <f t="shared" ca="1" si="849"/>
        <v>0.41542532301455559</v>
      </c>
      <c r="FU317" s="52">
        <f t="shared" ca="1" si="850"/>
        <v>0.42029503312897631</v>
      </c>
      <c r="FV317" s="52">
        <f t="shared" ca="1" si="851"/>
        <v>0.4269940272162987</v>
      </c>
      <c r="FW317" s="52">
        <f t="shared" ca="1" si="852"/>
        <v>0.43381165585698694</v>
      </c>
      <c r="FX317" s="52">
        <f t="shared" ca="1" si="853"/>
        <v>0.44245011803007511</v>
      </c>
      <c r="FY317" s="52">
        <f t="shared" ca="1" si="854"/>
        <v>0.45326660658644535</v>
      </c>
      <c r="FZ317" s="52">
        <f t="shared" ca="1" si="855"/>
        <v>0.46195537331722103</v>
      </c>
      <c r="GA317" s="52">
        <f t="shared" ca="1" si="856"/>
        <v>0.46469378448616611</v>
      </c>
      <c r="GB317" s="52">
        <f t="shared" ca="1" si="857"/>
        <v>0.46222625487945773</v>
      </c>
      <c r="GC317" s="52">
        <f t="shared" ca="1" si="858"/>
        <v>0.45830530458468177</v>
      </c>
      <c r="GD317" s="52">
        <f t="shared" ca="1" si="859"/>
        <v>0.45588212748312928</v>
      </c>
      <c r="GE317" s="52">
        <f t="shared" ca="1" si="860"/>
        <v>0.45438850160068361</v>
      </c>
      <c r="GF317" s="52">
        <f t="shared" ca="1" si="861"/>
        <v>0.45576317156322288</v>
      </c>
      <c r="GG317" s="52">
        <f t="shared" ca="1" si="862"/>
        <v>0.46246744595662737</v>
      </c>
      <c r="GH317" s="52">
        <f t="shared" ca="1" si="863"/>
        <v>0.47411023836764238</v>
      </c>
      <c r="GI317" s="52">
        <f t="shared" ca="1" si="864"/>
        <v>0.44422336569128262</v>
      </c>
      <c r="GJ317" s="52">
        <f t="shared" ca="1" si="865"/>
        <v>0.40513159541812671</v>
      </c>
      <c r="GK317" s="52">
        <f t="shared" ca="1" si="866"/>
        <v>0.36795600888455082</v>
      </c>
      <c r="GL317" s="52">
        <f t="shared" ca="1" si="867"/>
        <v>0.3336656594467925</v>
      </c>
      <c r="GM317" s="52">
        <f t="shared" ca="1" si="868"/>
        <v>0.30316881958594444</v>
      </c>
      <c r="GN317" s="52">
        <f t="shared" ca="1" si="869"/>
        <v>0.27531187400868318</v>
      </c>
      <c r="GO317" s="52">
        <f t="shared" ca="1" si="870"/>
        <v>0.24783334205800572</v>
      </c>
      <c r="GP317" s="52">
        <f t="shared" ca="1" si="871"/>
        <v>0.21669396476738906</v>
      </c>
      <c r="GQ317" s="52">
        <f t="shared" ca="1" si="872"/>
        <v>0.18048093308149465</v>
      </c>
      <c r="GR317" s="52">
        <f t="shared" ca="1" si="873"/>
        <v>0.14249122953735627</v>
      </c>
      <c r="GS317" s="52">
        <f t="shared" ca="1" si="874"/>
        <v>0.10359665554336198</v>
      </c>
      <c r="GT317" s="52">
        <f t="shared" ca="1" si="875"/>
        <v>6.7283249315210833E-2</v>
      </c>
      <c r="GV317" s="52">
        <f t="shared" ca="1" si="876"/>
        <v>0.47411023836764238</v>
      </c>
      <c r="GW317" s="59">
        <f t="shared" ca="1" si="877"/>
        <v>18</v>
      </c>
      <c r="GX317" s="52">
        <f t="shared" ca="1" si="878"/>
        <v>0.98899738176959384</v>
      </c>
      <c r="GY317" s="52" t="str">
        <f t="shared" ca="1" si="879"/>
        <v>Slope</v>
      </c>
      <c r="GZ317" s="52">
        <f t="shared" ca="1" si="880"/>
        <v>0.43333333333333335</v>
      </c>
      <c r="HB317" s="58">
        <f t="shared" si="881"/>
        <v>3.02476197481155E-2</v>
      </c>
      <c r="HC317" s="58"/>
      <c r="HE317" s="52">
        <f t="shared" si="882"/>
        <v>0.85027428224682833</v>
      </c>
      <c r="HF317" s="52">
        <f t="shared" si="883"/>
        <v>0</v>
      </c>
      <c r="HH317" s="52">
        <f t="shared" ca="1" si="884"/>
        <v>0.98899738176959384</v>
      </c>
      <c r="HI317" s="52" t="str">
        <f t="shared" ca="1" si="885"/>
        <v>Slope</v>
      </c>
      <c r="HJ317" s="59">
        <f t="shared" ca="1" si="886"/>
        <v>2</v>
      </c>
      <c r="HK317" s="52">
        <f t="shared" ca="1" si="887"/>
        <v>0.43333333333333335</v>
      </c>
      <c r="HL317" s="52">
        <f t="shared" si="888"/>
        <v>0</v>
      </c>
      <c r="HM317" s="52">
        <f t="shared" si="889"/>
        <v>20</v>
      </c>
      <c r="HN317" s="52">
        <f t="shared" si="890"/>
        <v>-20</v>
      </c>
      <c r="HP317" s="52">
        <f t="shared" si="893"/>
        <v>2.5664165616035516E-4</v>
      </c>
      <c r="HR317" s="52">
        <f t="shared" si="891"/>
        <v>2.4340597655617309E-4</v>
      </c>
      <c r="HS317">
        <f t="shared" si="892"/>
        <v>3.1497897238593063E-3</v>
      </c>
    </row>
    <row r="318" spans="1:227" x14ac:dyDescent="0.2">
      <c r="A318" s="45">
        <v>280</v>
      </c>
      <c r="B318" s="35">
        <f t="shared" si="733"/>
        <v>3.2291666666666489E-2</v>
      </c>
      <c r="C318" s="28">
        <v>3.02476197481155</v>
      </c>
      <c r="D318" s="95">
        <v>0</v>
      </c>
      <c r="E318" s="95">
        <v>999999</v>
      </c>
      <c r="F318" s="37">
        <f t="shared" si="721"/>
        <v>166666.5</v>
      </c>
      <c r="G318" s="38">
        <f t="shared" si="724"/>
        <v>0</v>
      </c>
      <c r="H318" s="102">
        <v>20</v>
      </c>
      <c r="I318" s="102">
        <v>2000</v>
      </c>
      <c r="J318" s="28">
        <v>3.0538207292556798</v>
      </c>
      <c r="K318" s="126">
        <f t="shared" si="725"/>
        <v>3.0538207292556799E-2</v>
      </c>
      <c r="L318" s="30">
        <f t="shared" si="722"/>
        <v>3.0538207292556799E-2</v>
      </c>
      <c r="M318" s="101">
        <f t="shared" si="723"/>
        <v>3.02476197481155</v>
      </c>
      <c r="N318" s="103">
        <f t="shared" si="734"/>
        <v>1.4529377222064887E-5</v>
      </c>
      <c r="AD318" s="52">
        <f t="shared" ca="1" si="735"/>
        <v>0.98888844721168823</v>
      </c>
      <c r="AE318" s="52">
        <f t="shared" ca="1" si="735"/>
        <v>0.99999999999999989</v>
      </c>
      <c r="AF318" s="52">
        <f t="shared" ca="1" si="735"/>
        <v>0.98902183006323352</v>
      </c>
      <c r="AG318" s="52">
        <f t="shared" ca="1" si="735"/>
        <v>0.96043603587052595</v>
      </c>
      <c r="AH318" s="52">
        <f t="shared" ca="1" si="736"/>
        <v>0.90508467019236372</v>
      </c>
      <c r="AI318" s="52">
        <f t="shared" ca="1" si="736"/>
        <v>0.84561790378104573</v>
      </c>
      <c r="AJ318" s="52">
        <f t="shared" ca="1" si="736"/>
        <v>0.79456887360803719</v>
      </c>
      <c r="AK318" s="52">
        <f t="shared" ca="1" si="736"/>
        <v>0.75490725415989712</v>
      </c>
      <c r="AL318" s="52">
        <f t="shared" ca="1" si="737"/>
        <v>0.72174314247050375</v>
      </c>
      <c r="AM318" s="52">
        <f t="shared" ca="1" si="737"/>
        <v>0.6874773238186539</v>
      </c>
      <c r="AN318" s="52">
        <f t="shared" ca="1" si="737"/>
        <v>0.63841328200872449</v>
      </c>
      <c r="AO318" s="52">
        <f t="shared" ca="1" si="737"/>
        <v>0.57109007942793677</v>
      </c>
      <c r="AP318" s="52">
        <f t="shared" ca="1" si="738"/>
        <v>0.49078165026988413</v>
      </c>
      <c r="AQ318" s="52">
        <f t="shared" ca="1" si="738"/>
        <v>0.40378219629931184</v>
      </c>
      <c r="AR318" s="52">
        <f t="shared" ca="1" si="738"/>
        <v>0.31175264607214737</v>
      </c>
      <c r="AS318" s="52">
        <f t="shared" ca="1" si="738"/>
        <v>0.21055032440041732</v>
      </c>
      <c r="AT318" s="52">
        <f t="shared" ca="1" si="894"/>
        <v>7.8121845241544405E-2</v>
      </c>
      <c r="AU318" s="52">
        <f t="shared" ca="1" si="894"/>
        <v>-9.5721230587863346E-2</v>
      </c>
      <c r="AV318" s="52">
        <f t="shared" ca="1" si="728"/>
        <v>-0.23609113816433441</v>
      </c>
      <c r="AW318" s="52">
        <f t="shared" ca="1" si="728"/>
        <v>-0.31479848440488511</v>
      </c>
      <c r="AX318" s="52">
        <f t="shared" ca="1" si="728"/>
        <v>-0.36135154336523329</v>
      </c>
      <c r="AY318" s="52">
        <f t="shared" ca="1" si="728"/>
        <v>-0.40332612651951949</v>
      </c>
      <c r="AZ318" s="52">
        <f t="shared" ca="1" si="729"/>
        <v>-0.45001565493794105</v>
      </c>
      <c r="BA318" s="52">
        <f t="shared" ca="1" si="729"/>
        <v>-0.50056052222138236</v>
      </c>
      <c r="BB318" s="52">
        <f t="shared" ca="1" si="729"/>
        <v>-0.55604434590809226</v>
      </c>
      <c r="BC318" s="52">
        <f t="shared" ca="1" si="729"/>
        <v>-0.60883753100350169</v>
      </c>
      <c r="BD318" s="52">
        <f t="shared" ca="1" si="730"/>
        <v>-0.6505118487978423</v>
      </c>
      <c r="BE318" s="52">
        <f t="shared" ca="1" si="730"/>
        <v>-0.68420525210027461</v>
      </c>
      <c r="BF318" s="52">
        <f t="shared" ca="1" si="730"/>
        <v>-0.71556220565433692</v>
      </c>
      <c r="BG318" s="52">
        <f t="shared" ca="1" si="730"/>
        <v>-0.7503717149787944</v>
      </c>
      <c r="BH318" s="52">
        <f t="shared" ca="1" si="731"/>
        <v>-0.78859128001461465</v>
      </c>
      <c r="BJ318" s="52">
        <f t="shared" si="740"/>
        <v>1.5269103646278399E-3</v>
      </c>
      <c r="BK318" s="52">
        <f t="shared" si="741"/>
        <v>-6.5067838226264768E-3</v>
      </c>
      <c r="BL318" s="52">
        <f t="shared" si="742"/>
        <v>-3.2533919113132383E-4</v>
      </c>
      <c r="BM318" s="52">
        <f t="shared" si="743"/>
        <v>-3.2533919113132383E-4</v>
      </c>
      <c r="BN318" s="52">
        <f t="shared" si="744"/>
        <v>0</v>
      </c>
      <c r="BO318" s="52">
        <f t="shared" si="745"/>
        <v>0</v>
      </c>
      <c r="BP318" s="52">
        <f t="shared" si="746"/>
        <v>3.177162886022278E-3</v>
      </c>
      <c r="BQ318" s="52">
        <f t="shared" si="747"/>
        <v>0.05</v>
      </c>
      <c r="BS318" s="52">
        <f t="shared" ca="1" si="748"/>
        <v>-0.63987818983713962</v>
      </c>
      <c r="BT318" s="52">
        <f t="shared" ca="1" si="749"/>
        <v>-0.65067838226264774</v>
      </c>
      <c r="BU318" s="52">
        <f t="shared" ca="1" si="750"/>
        <v>-0.65650791107046036</v>
      </c>
      <c r="BV318" s="52">
        <f t="shared" ca="1" si="751"/>
        <v>-0.65404397005125181</v>
      </c>
      <c r="BW318" s="52">
        <f t="shared" ca="1" si="752"/>
        <v>-0.6061015063746561</v>
      </c>
      <c r="BX318" s="52">
        <f t="shared" ca="1" si="753"/>
        <v>-0.55267119077935578</v>
      </c>
      <c r="BY318" s="52">
        <f t="shared" ca="1" si="754"/>
        <v>-0.49888497152395767</v>
      </c>
      <c r="BZ318" s="52">
        <f t="shared" ca="1" si="755"/>
        <v>-0.43963625167135983</v>
      </c>
      <c r="CA318" s="52">
        <f t="shared" ca="1" si="756"/>
        <v>-0.3738534526689159</v>
      </c>
      <c r="CB318" s="52">
        <f t="shared" ca="1" si="757"/>
        <v>-0.31445381914325543</v>
      </c>
      <c r="CC318" s="52">
        <f t="shared" ca="1" si="758"/>
        <v>-0.27290525230308693</v>
      </c>
      <c r="CD318" s="52">
        <f t="shared" ca="1" si="759"/>
        <v>-0.24697450778987845</v>
      </c>
      <c r="CE318" s="52">
        <f t="shared" ca="1" si="760"/>
        <v>-0.22540402534087306</v>
      </c>
      <c r="CF318" s="52">
        <f t="shared" ca="1" si="761"/>
        <v>-0.19934022331219731</v>
      </c>
      <c r="CG318" s="52">
        <f t="shared" ca="1" si="762"/>
        <v>-0.17048776762620085</v>
      </c>
      <c r="CH318" s="52">
        <f t="shared" ca="1" si="763"/>
        <v>-0.13303042440524987</v>
      </c>
      <c r="CI318" s="52">
        <f t="shared" ca="1" si="764"/>
        <v>-7.9584267891703087E-2</v>
      </c>
      <c r="CJ318" s="52">
        <f t="shared" ca="1" si="765"/>
        <v>-1.1322557325324681E-2</v>
      </c>
      <c r="CK318" s="52">
        <f t="shared" ca="1" si="766"/>
        <v>6.7009963831233421E-2</v>
      </c>
      <c r="CL318" s="52">
        <f t="shared" ca="1" si="767"/>
        <v>0.150951941317368</v>
      </c>
      <c r="CM318" s="52">
        <f t="shared" ca="1" si="768"/>
        <v>0.22914536758476217</v>
      </c>
      <c r="CN318" s="52">
        <f t="shared" ca="1" si="769"/>
        <v>0.29868308256470399</v>
      </c>
      <c r="CO318" s="52">
        <f t="shared" ca="1" si="770"/>
        <v>0.3568402688139149</v>
      </c>
      <c r="CP318" s="52">
        <f t="shared" ca="1" si="771"/>
        <v>0.40707777221236507</v>
      </c>
      <c r="CQ318" s="52">
        <f t="shared" ca="1" si="772"/>
        <v>0.45618003473106422</v>
      </c>
      <c r="CR318" s="52">
        <f t="shared" ca="1" si="773"/>
        <v>0.51626483326958084</v>
      </c>
      <c r="CS318" s="52">
        <f t="shared" ca="1" si="774"/>
        <v>0.59157059499393072</v>
      </c>
      <c r="CT318" s="52">
        <f t="shared" ca="1" si="775"/>
        <v>0.67220637229301261</v>
      </c>
      <c r="CU318" s="52">
        <f t="shared" ca="1" si="776"/>
        <v>0.75555676094166213</v>
      </c>
      <c r="CV318" s="52">
        <f t="shared" ca="1" si="777"/>
        <v>0.83116364629278228</v>
      </c>
      <c r="CW318" s="52">
        <f t="shared" ca="1" si="778"/>
        <v>0.89054559647375997</v>
      </c>
      <c r="CY318" s="51" t="str">
        <f t="shared" ca="1" si="779"/>
        <v>Slope</v>
      </c>
      <c r="CZ318" s="51" t="str">
        <f t="shared" ca="1" si="780"/>
        <v>Slope</v>
      </c>
      <c r="DA318" s="51" t="str">
        <f t="shared" ca="1" si="781"/>
        <v>Slope</v>
      </c>
      <c r="DB318" s="51" t="str">
        <f t="shared" ca="1" si="782"/>
        <v>Slope</v>
      </c>
      <c r="DC318" s="51" t="str">
        <f t="shared" ca="1" si="783"/>
        <v>Slope</v>
      </c>
      <c r="DD318" s="51" t="str">
        <f t="shared" ca="1" si="784"/>
        <v>Slope</v>
      </c>
      <c r="DE318" s="51" t="str">
        <f t="shared" ca="1" si="785"/>
        <v>Slope</v>
      </c>
      <c r="DF318" s="51" t="str">
        <f t="shared" ca="1" si="786"/>
        <v>Slope</v>
      </c>
      <c r="DG318" s="51" t="str">
        <f t="shared" ca="1" si="787"/>
        <v>Slope</v>
      </c>
      <c r="DH318" s="51" t="str">
        <f t="shared" ca="1" si="788"/>
        <v>Slope</v>
      </c>
      <c r="DI318" s="51" t="str">
        <f t="shared" ca="1" si="789"/>
        <v>Slope</v>
      </c>
      <c r="DJ318" s="51" t="str">
        <f t="shared" ca="1" si="790"/>
        <v>Slope</v>
      </c>
      <c r="DK318" s="51" t="str">
        <f t="shared" ca="1" si="791"/>
        <v>Slope</v>
      </c>
      <c r="DL318" s="51" t="str">
        <f t="shared" ca="1" si="792"/>
        <v>Slope</v>
      </c>
      <c r="DM318" s="51" t="str">
        <f t="shared" ca="1" si="793"/>
        <v>Slope</v>
      </c>
      <c r="DN318" s="51" t="str">
        <f t="shared" ca="1" si="794"/>
        <v>Slope</v>
      </c>
      <c r="DO318" s="51" t="str">
        <f t="shared" ca="1" si="795"/>
        <v>Slope</v>
      </c>
      <c r="DP318" s="51" t="str">
        <f t="shared" ca="1" si="796"/>
        <v>Slope</v>
      </c>
      <c r="DQ318" s="51" t="str">
        <f t="shared" ca="1" si="797"/>
        <v>Slope</v>
      </c>
      <c r="DR318" s="51" t="str">
        <f t="shared" ca="1" si="798"/>
        <v>Slope</v>
      </c>
      <c r="DS318" s="51" t="str">
        <f t="shared" ca="1" si="799"/>
        <v>Slope</v>
      </c>
      <c r="DT318" s="51" t="str">
        <f t="shared" ca="1" si="800"/>
        <v>Slope</v>
      </c>
      <c r="DU318" s="51" t="str">
        <f t="shared" ca="1" si="801"/>
        <v>Slope</v>
      </c>
      <c r="DV318" s="51" t="str">
        <f t="shared" ca="1" si="802"/>
        <v>Slope</v>
      </c>
      <c r="DW318" s="51" t="str">
        <f t="shared" ca="1" si="803"/>
        <v>Slope</v>
      </c>
      <c r="DX318" s="51" t="str">
        <f t="shared" ca="1" si="804"/>
        <v>Slope</v>
      </c>
      <c r="DY318" s="51" t="str">
        <f t="shared" ca="1" si="805"/>
        <v>Slope</v>
      </c>
      <c r="DZ318" s="51" t="str">
        <f t="shared" ca="1" si="806"/>
        <v>Slope</v>
      </c>
      <c r="EA318" s="51" t="str">
        <f t="shared" ca="1" si="807"/>
        <v>Slope</v>
      </c>
      <c r="EB318" s="51" t="str">
        <f t="shared" ca="1" si="808"/>
        <v>Slope</v>
      </c>
      <c r="EC318" s="51" t="str">
        <f t="shared" ca="1" si="809"/>
        <v>Slope</v>
      </c>
      <c r="EE318" s="52">
        <f t="shared" ca="1" si="810"/>
        <v>0.36044714935399169</v>
      </c>
      <c r="EF318" s="52">
        <f t="shared" ca="1" si="811"/>
        <v>0.34964695692848358</v>
      </c>
      <c r="EG318" s="52">
        <f t="shared" ca="1" si="812"/>
        <v>0.34381742812067095</v>
      </c>
      <c r="EH318" s="52">
        <f t="shared" ca="1" si="813"/>
        <v>0.3462813691398795</v>
      </c>
      <c r="EI318" s="52">
        <f t="shared" ca="1" si="814"/>
        <v>0.39422383281647522</v>
      </c>
      <c r="EJ318" s="52">
        <f t="shared" ca="1" si="815"/>
        <v>0.44765414841177553</v>
      </c>
      <c r="EK318" s="52">
        <f t="shared" ca="1" si="816"/>
        <v>0.5014403676671737</v>
      </c>
      <c r="EL318" s="52">
        <f t="shared" ca="1" si="817"/>
        <v>0.56068908751977142</v>
      </c>
      <c r="EM318" s="52">
        <f t="shared" ca="1" si="818"/>
        <v>0.62647188652221542</v>
      </c>
      <c r="EN318" s="52">
        <f t="shared" ca="1" si="819"/>
        <v>0.68587152004787588</v>
      </c>
      <c r="EO318" s="52">
        <f t="shared" ca="1" si="820"/>
        <v>0.72742008688804438</v>
      </c>
      <c r="EP318" s="52">
        <f t="shared" ca="1" si="821"/>
        <v>0.75335083140125292</v>
      </c>
      <c r="EQ318" s="52">
        <f t="shared" ca="1" si="822"/>
        <v>0.7749213138502582</v>
      </c>
      <c r="ER318" s="52">
        <f t="shared" ca="1" si="823"/>
        <v>0.80098511587893406</v>
      </c>
      <c r="ES318" s="52">
        <f t="shared" ca="1" si="824"/>
        <v>0.82983757156493043</v>
      </c>
      <c r="ET318" s="52">
        <f t="shared" ca="1" si="825"/>
        <v>0.8672949147858815</v>
      </c>
      <c r="EU318" s="52">
        <f t="shared" ca="1" si="826"/>
        <v>0.92074107129942828</v>
      </c>
      <c r="EV318" s="52">
        <f t="shared" ca="1" si="827"/>
        <v>0.98900278186580659</v>
      </c>
      <c r="EW318" s="52">
        <f t="shared" ca="1" si="828"/>
        <v>0.93266469697763521</v>
      </c>
      <c r="EX318" s="52">
        <f t="shared" ca="1" si="829"/>
        <v>0.84872271949150069</v>
      </c>
      <c r="EY318" s="52">
        <f t="shared" ca="1" si="830"/>
        <v>0.77052929322410657</v>
      </c>
      <c r="EZ318" s="52">
        <f t="shared" ca="1" si="831"/>
        <v>0.70099157824416469</v>
      </c>
      <c r="FA318" s="52">
        <f t="shared" ca="1" si="832"/>
        <v>0.64283439199495374</v>
      </c>
      <c r="FB318" s="52">
        <f t="shared" ca="1" si="833"/>
        <v>0.59259688859650361</v>
      </c>
      <c r="FC318" s="52">
        <f t="shared" ca="1" si="834"/>
        <v>0.54349462607780441</v>
      </c>
      <c r="FD318" s="52">
        <f t="shared" ca="1" si="835"/>
        <v>0.48340982753928785</v>
      </c>
      <c r="FE318" s="52">
        <f t="shared" ca="1" si="836"/>
        <v>0.40810406581493797</v>
      </c>
      <c r="FF318" s="52">
        <f t="shared" ca="1" si="837"/>
        <v>0.32746828851585608</v>
      </c>
      <c r="FG318" s="52">
        <f t="shared" ca="1" si="838"/>
        <v>0.24411789986720656</v>
      </c>
      <c r="FH318" s="52">
        <f t="shared" ca="1" si="839"/>
        <v>0.16851101451608641</v>
      </c>
      <c r="FI318" s="52">
        <f t="shared" ca="1" si="840"/>
        <v>0.10912906433510872</v>
      </c>
      <c r="FK318" s="52">
        <f t="shared" ca="1" si="841"/>
        <v>0.98900278186580659</v>
      </c>
      <c r="FL318" s="59">
        <f t="shared" ca="1" si="842"/>
        <v>17</v>
      </c>
      <c r="FM318" s="59" t="str">
        <f t="shared" ca="1" si="843"/>
        <v>Slope</v>
      </c>
      <c r="FN318" s="52">
        <f t="shared" ca="1" si="844"/>
        <v>0.46666666666666667</v>
      </c>
      <c r="FP318" s="52">
        <f t="shared" ca="1" si="845"/>
        <v>0.45348238311799721</v>
      </c>
      <c r="FQ318" s="52">
        <f t="shared" ca="1" si="846"/>
        <v>0.44988231897616116</v>
      </c>
      <c r="FR318" s="52">
        <f t="shared" ca="1" si="847"/>
        <v>0.43682803159577915</v>
      </c>
      <c r="FS318" s="52">
        <f t="shared" ca="1" si="848"/>
        <v>0.42653823415773762</v>
      </c>
      <c r="FT318" s="52">
        <f t="shared" ca="1" si="849"/>
        <v>0.43140794427215839</v>
      </c>
      <c r="FU318" s="52">
        <f t="shared" ca="1" si="850"/>
        <v>0.43810693835948067</v>
      </c>
      <c r="FV318" s="52">
        <f t="shared" ca="1" si="851"/>
        <v>0.44492456700016902</v>
      </c>
      <c r="FW318" s="52">
        <f t="shared" ca="1" si="852"/>
        <v>0.45356302917325714</v>
      </c>
      <c r="FX318" s="52">
        <f t="shared" ca="1" si="853"/>
        <v>0.46437951772962732</v>
      </c>
      <c r="FY318" s="52">
        <f t="shared" ca="1" si="854"/>
        <v>0.47306828446040305</v>
      </c>
      <c r="FZ318" s="52">
        <f t="shared" ca="1" si="855"/>
        <v>0.47580669562934808</v>
      </c>
      <c r="GA318" s="52">
        <f t="shared" ca="1" si="856"/>
        <v>0.47333916602263981</v>
      </c>
      <c r="GB318" s="52">
        <f t="shared" ca="1" si="857"/>
        <v>0.4694182157278638</v>
      </c>
      <c r="GC318" s="52">
        <f t="shared" ca="1" si="858"/>
        <v>0.46699503862631131</v>
      </c>
      <c r="GD318" s="52">
        <f t="shared" ca="1" si="859"/>
        <v>0.46550141274386569</v>
      </c>
      <c r="GE318" s="52">
        <f t="shared" ca="1" si="860"/>
        <v>0.4668760827064049</v>
      </c>
      <c r="GF318" s="52">
        <f t="shared" ca="1" si="861"/>
        <v>0.47358035709980939</v>
      </c>
      <c r="GG318" s="52">
        <f t="shared" ca="1" si="862"/>
        <v>0.4852231495108244</v>
      </c>
      <c r="GH318" s="52">
        <f t="shared" ca="1" si="863"/>
        <v>0.4553326767703228</v>
      </c>
      <c r="GI318" s="52">
        <f t="shared" ca="1" si="864"/>
        <v>0.41624090649716683</v>
      </c>
      <c r="GJ318" s="52">
        <f t="shared" ca="1" si="865"/>
        <v>0.37906531996359105</v>
      </c>
      <c r="GK318" s="52">
        <f t="shared" ca="1" si="866"/>
        <v>0.34477497052583267</v>
      </c>
      <c r="GL318" s="52">
        <f t="shared" ca="1" si="867"/>
        <v>0.31427813066498456</v>
      </c>
      <c r="GM318" s="52">
        <f t="shared" ca="1" si="868"/>
        <v>0.28642118508772341</v>
      </c>
      <c r="GN318" s="52">
        <f t="shared" ca="1" si="869"/>
        <v>0.2589426531370459</v>
      </c>
      <c r="GO318" s="52">
        <f t="shared" ca="1" si="870"/>
        <v>0.22780327584642926</v>
      </c>
      <c r="GP318" s="52">
        <f t="shared" ca="1" si="871"/>
        <v>0.19159024416053483</v>
      </c>
      <c r="GQ318" s="52">
        <f t="shared" ca="1" si="872"/>
        <v>0.15360054061639644</v>
      </c>
      <c r="GR318" s="52">
        <f t="shared" ca="1" si="873"/>
        <v>0.11470596662240218</v>
      </c>
      <c r="GS318" s="52">
        <f t="shared" ca="1" si="874"/>
        <v>7.8392560394251021E-2</v>
      </c>
      <c r="GT318" s="52">
        <f t="shared" ca="1" si="875"/>
        <v>4.7487465889480676E-2</v>
      </c>
      <c r="GV318" s="52">
        <f t="shared" ca="1" si="876"/>
        <v>0.4852231495108244</v>
      </c>
      <c r="GW318" s="59">
        <f t="shared" ca="1" si="877"/>
        <v>17</v>
      </c>
      <c r="GX318" s="52">
        <f t="shared" ca="1" si="878"/>
        <v>0.98900278186580659</v>
      </c>
      <c r="GY318" s="52" t="str">
        <f t="shared" ca="1" si="879"/>
        <v>Slope</v>
      </c>
      <c r="GZ318" s="52">
        <f t="shared" ca="1" si="880"/>
        <v>0.46666666666666667</v>
      </c>
      <c r="HB318" s="58">
        <f t="shared" si="881"/>
        <v>3.0538207292556799E-2</v>
      </c>
      <c r="HC318" s="58"/>
      <c r="HE318" s="52">
        <f t="shared" si="882"/>
        <v>0.84883587390184378</v>
      </c>
      <c r="HF318" s="52">
        <f t="shared" si="883"/>
        <v>0</v>
      </c>
      <c r="HH318" s="52">
        <f t="shared" ca="1" si="884"/>
        <v>0.98900278186580659</v>
      </c>
      <c r="HI318" s="52" t="str">
        <f t="shared" ca="1" si="885"/>
        <v>Slope</v>
      </c>
      <c r="HJ318" s="59">
        <f t="shared" ca="1" si="886"/>
        <v>2</v>
      </c>
      <c r="HK318" s="52">
        <f t="shared" ca="1" si="887"/>
        <v>0.46666666666666667</v>
      </c>
      <c r="HL318" s="52">
        <f t="shared" si="888"/>
        <v>0</v>
      </c>
      <c r="HM318" s="52">
        <f t="shared" si="889"/>
        <v>20</v>
      </c>
      <c r="HN318" s="52">
        <f t="shared" si="890"/>
        <v>-20</v>
      </c>
      <c r="HP318" s="52">
        <f t="shared" si="893"/>
        <v>1.4529377222064887E-5</v>
      </c>
      <c r="HR318" s="52">
        <f t="shared" si="891"/>
        <v>2.5059730557567422E-4</v>
      </c>
      <c r="HS318">
        <f t="shared" si="892"/>
        <v>3.177162886022278E-3</v>
      </c>
    </row>
    <row r="319" spans="1:227" x14ac:dyDescent="0.2">
      <c r="A319" s="45">
        <v>281</v>
      </c>
      <c r="B319" s="35">
        <f t="shared" si="733"/>
        <v>3.2407407407407232E-2</v>
      </c>
      <c r="C319" s="28">
        <v>3.0538207292556798</v>
      </c>
      <c r="D319" s="95">
        <v>0</v>
      </c>
      <c r="E319" s="95">
        <v>999999</v>
      </c>
      <c r="F319" s="37">
        <f t="shared" si="721"/>
        <v>166666.5</v>
      </c>
      <c r="G319" s="38">
        <f t="shared" si="724"/>
        <v>0</v>
      </c>
      <c r="H319" s="102">
        <v>20</v>
      </c>
      <c r="I319" s="102">
        <v>2000</v>
      </c>
      <c r="J319" s="28">
        <v>3.5954129695892298</v>
      </c>
      <c r="K319" s="126">
        <f t="shared" si="725"/>
        <v>3.5954129695892297E-2</v>
      </c>
      <c r="L319" s="30">
        <f t="shared" si="722"/>
        <v>3.5954129695892297E-2</v>
      </c>
      <c r="M319" s="101">
        <f t="shared" si="723"/>
        <v>3.0538207292556798</v>
      </c>
      <c r="N319" s="103">
        <f t="shared" si="734"/>
        <v>2.7079612016677498E-4</v>
      </c>
      <c r="AD319" s="52">
        <f t="shared" ca="1" si="735"/>
        <v>0.98902183006323396</v>
      </c>
      <c r="AE319" s="52">
        <f t="shared" ca="1" si="735"/>
        <v>0.99999999999999989</v>
      </c>
      <c r="AF319" s="52">
        <f t="shared" ca="1" si="735"/>
        <v>0.9893420692147411</v>
      </c>
      <c r="AG319" s="52">
        <f t="shared" ca="1" si="735"/>
        <v>0.94731113309005421</v>
      </c>
      <c r="AH319" s="52">
        <f t="shared" ca="1" si="736"/>
        <v>0.89487063497671659</v>
      </c>
      <c r="AI319" s="52">
        <f t="shared" ca="1" si="736"/>
        <v>0.84579459954391711</v>
      </c>
      <c r="AJ319" s="52">
        <f t="shared" ca="1" si="736"/>
        <v>0.80625842590695451</v>
      </c>
      <c r="AK319" s="52">
        <f t="shared" ca="1" si="736"/>
        <v>0.77516997495167794</v>
      </c>
      <c r="AL319" s="52">
        <f t="shared" ca="1" si="737"/>
        <v>0.74723318262633509</v>
      </c>
      <c r="AM319" s="52">
        <f t="shared" ca="1" si="737"/>
        <v>0.70784328390147488</v>
      </c>
      <c r="AN319" s="52">
        <f t="shared" ca="1" si="737"/>
        <v>0.65115833149075175</v>
      </c>
      <c r="AO319" s="52">
        <f t="shared" ca="1" si="737"/>
        <v>0.57815972634759216</v>
      </c>
      <c r="AP319" s="52">
        <f t="shared" ca="1" si="738"/>
        <v>0.49360533042048982</v>
      </c>
      <c r="AQ319" s="52">
        <f t="shared" ca="1" si="738"/>
        <v>0.39743055385771425</v>
      </c>
      <c r="AR319" s="52">
        <f t="shared" ca="1" si="738"/>
        <v>0.28321333620455069</v>
      </c>
      <c r="AS319" s="52">
        <f t="shared" ca="1" si="738"/>
        <v>0.12306639510346135</v>
      </c>
      <c r="AT319" s="52">
        <f t="shared" ca="1" si="894"/>
        <v>-8.3450420857221555E-2</v>
      </c>
      <c r="AU319" s="52">
        <f t="shared" ca="1" si="894"/>
        <v>-0.24179734986663862</v>
      </c>
      <c r="AV319" s="52">
        <f t="shared" ca="1" si="728"/>
        <v>-0.32174796750411194</v>
      </c>
      <c r="AW319" s="52">
        <f t="shared" ca="1" si="728"/>
        <v>-0.36447828756892819</v>
      </c>
      <c r="AX319" s="52">
        <f t="shared" ca="1" si="728"/>
        <v>-0.39463953219204179</v>
      </c>
      <c r="AY319" s="52">
        <f t="shared" ca="1" si="728"/>
        <v>-0.42997674078893333</v>
      </c>
      <c r="AZ319" s="52">
        <f t="shared" ca="1" si="729"/>
        <v>-0.47155201020780885</v>
      </c>
      <c r="BA319" s="52">
        <f t="shared" ca="1" si="729"/>
        <v>-0.5176880115615814</v>
      </c>
      <c r="BB319" s="52">
        <f t="shared" ca="1" si="729"/>
        <v>-0.56732586198108137</v>
      </c>
      <c r="BC319" s="52">
        <f t="shared" ca="1" si="729"/>
        <v>-0.61133155318542032</v>
      </c>
      <c r="BD319" s="52">
        <f t="shared" ca="1" si="730"/>
        <v>-0.64878241524453761</v>
      </c>
      <c r="BE319" s="52">
        <f t="shared" ca="1" si="730"/>
        <v>-0.68031602718961781</v>
      </c>
      <c r="BF319" s="52">
        <f t="shared" ca="1" si="730"/>
        <v>-0.71333725757779898</v>
      </c>
      <c r="BG319" s="52">
        <f t="shared" ca="1" si="730"/>
        <v>-0.75066021756995394</v>
      </c>
      <c r="BH319" s="52">
        <f t="shared" ca="1" si="731"/>
        <v>-0.79033465881393172</v>
      </c>
      <c r="BJ319" s="52">
        <f t="shared" si="740"/>
        <v>1.7977064847946149E-3</v>
      </c>
      <c r="BK319" s="52">
        <f t="shared" si="741"/>
        <v>-6.5650791107046006E-3</v>
      </c>
      <c r="BL319" s="52">
        <f t="shared" si="742"/>
        <v>-3.2825395553523013E-4</v>
      </c>
      <c r="BM319" s="52">
        <f t="shared" si="743"/>
        <v>-3.2825395553523013E-4</v>
      </c>
      <c r="BN319" s="52">
        <f t="shared" si="744"/>
        <v>0</v>
      </c>
      <c r="BO319" s="52">
        <f t="shared" si="745"/>
        <v>0</v>
      </c>
      <c r="BP319" s="52">
        <f t="shared" si="746"/>
        <v>3.1918890488956205E-3</v>
      </c>
      <c r="BQ319" s="52">
        <f t="shared" si="747"/>
        <v>0.05</v>
      </c>
      <c r="BS319" s="52">
        <f t="shared" ca="1" si="748"/>
        <v>-0.65067838226264774</v>
      </c>
      <c r="BT319" s="52">
        <f t="shared" ca="1" si="749"/>
        <v>-0.65650791107046036</v>
      </c>
      <c r="BU319" s="52">
        <f t="shared" ca="1" si="750"/>
        <v>-0.65404397005125181</v>
      </c>
      <c r="BV319" s="52">
        <f t="shared" ca="1" si="751"/>
        <v>-0.6061015063746561</v>
      </c>
      <c r="BW319" s="52">
        <f t="shared" ca="1" si="752"/>
        <v>-0.55267119077935578</v>
      </c>
      <c r="BX319" s="52">
        <f t="shared" ca="1" si="753"/>
        <v>-0.49888497152395767</v>
      </c>
      <c r="BY319" s="52">
        <f t="shared" ca="1" si="754"/>
        <v>-0.43963625167135983</v>
      </c>
      <c r="BZ319" s="52">
        <f t="shared" ca="1" si="755"/>
        <v>-0.3738534526689159</v>
      </c>
      <c r="CA319" s="52">
        <f t="shared" ca="1" si="756"/>
        <v>-0.31445381914325543</v>
      </c>
      <c r="CB319" s="52">
        <f t="shared" ca="1" si="757"/>
        <v>-0.27290525230308693</v>
      </c>
      <c r="CC319" s="52">
        <f t="shared" ca="1" si="758"/>
        <v>-0.24697450778987845</v>
      </c>
      <c r="CD319" s="52">
        <f t="shared" ca="1" si="759"/>
        <v>-0.22540402534087306</v>
      </c>
      <c r="CE319" s="52">
        <f t="shared" ca="1" si="760"/>
        <v>-0.19934022331219731</v>
      </c>
      <c r="CF319" s="52">
        <f t="shared" ca="1" si="761"/>
        <v>-0.17048776762620085</v>
      </c>
      <c r="CG319" s="52">
        <f t="shared" ca="1" si="762"/>
        <v>-0.13303042440524987</v>
      </c>
      <c r="CH319" s="52">
        <f t="shared" ca="1" si="763"/>
        <v>-7.9584267891703087E-2</v>
      </c>
      <c r="CI319" s="52">
        <f t="shared" ca="1" si="764"/>
        <v>-1.1322557325324681E-2</v>
      </c>
      <c r="CJ319" s="52">
        <f t="shared" ca="1" si="765"/>
        <v>6.7009963831233421E-2</v>
      </c>
      <c r="CK319" s="52">
        <f t="shared" ca="1" si="766"/>
        <v>0.150951941317368</v>
      </c>
      <c r="CL319" s="52">
        <f t="shared" ca="1" si="767"/>
        <v>0.22914536758476217</v>
      </c>
      <c r="CM319" s="52">
        <f t="shared" ca="1" si="768"/>
        <v>0.29868308256470399</v>
      </c>
      <c r="CN319" s="52">
        <f t="shared" ca="1" si="769"/>
        <v>0.3568402688139149</v>
      </c>
      <c r="CO319" s="52">
        <f t="shared" ca="1" si="770"/>
        <v>0.40707777221236507</v>
      </c>
      <c r="CP319" s="52">
        <f t="shared" ca="1" si="771"/>
        <v>0.45618003473106422</v>
      </c>
      <c r="CQ319" s="52">
        <f t="shared" ca="1" si="772"/>
        <v>0.51626483326958084</v>
      </c>
      <c r="CR319" s="52">
        <f t="shared" ca="1" si="773"/>
        <v>0.59157059499393072</v>
      </c>
      <c r="CS319" s="52">
        <f t="shared" ca="1" si="774"/>
        <v>0.67220637229301261</v>
      </c>
      <c r="CT319" s="52">
        <f t="shared" ca="1" si="775"/>
        <v>0.75555676094166213</v>
      </c>
      <c r="CU319" s="52">
        <f t="shared" ca="1" si="776"/>
        <v>0.83116364629278228</v>
      </c>
      <c r="CV319" s="52">
        <f t="shared" ca="1" si="777"/>
        <v>0.89054559647375997</v>
      </c>
      <c r="CW319" s="52">
        <f t="shared" ca="1" si="778"/>
        <v>0.92969216631665341</v>
      </c>
      <c r="CY319" s="51" t="str">
        <f t="shared" ca="1" si="779"/>
        <v>Slope</v>
      </c>
      <c r="CZ319" s="51" t="str">
        <f t="shared" ca="1" si="780"/>
        <v>Slope</v>
      </c>
      <c r="DA319" s="51" t="str">
        <f t="shared" ca="1" si="781"/>
        <v>Slope</v>
      </c>
      <c r="DB319" s="51" t="str">
        <f t="shared" ca="1" si="782"/>
        <v>Slope</v>
      </c>
      <c r="DC319" s="51" t="str">
        <f t="shared" ca="1" si="783"/>
        <v>Slope</v>
      </c>
      <c r="DD319" s="51" t="str">
        <f t="shared" ca="1" si="784"/>
        <v>Slope</v>
      </c>
      <c r="DE319" s="51" t="str">
        <f t="shared" ca="1" si="785"/>
        <v>Slope</v>
      </c>
      <c r="DF319" s="51" t="str">
        <f t="shared" ca="1" si="786"/>
        <v>Slope</v>
      </c>
      <c r="DG319" s="51" t="str">
        <f t="shared" ca="1" si="787"/>
        <v>Slope</v>
      </c>
      <c r="DH319" s="51" t="str">
        <f t="shared" ca="1" si="788"/>
        <v>Slope</v>
      </c>
      <c r="DI319" s="51" t="str">
        <f t="shared" ca="1" si="789"/>
        <v>Slope</v>
      </c>
      <c r="DJ319" s="51" t="str">
        <f t="shared" ca="1" si="790"/>
        <v>Slope</v>
      </c>
      <c r="DK319" s="51" t="str">
        <f t="shared" ca="1" si="791"/>
        <v>Slope</v>
      </c>
      <c r="DL319" s="51" t="str">
        <f t="shared" ca="1" si="792"/>
        <v>Slope</v>
      </c>
      <c r="DM319" s="51" t="str">
        <f t="shared" ca="1" si="793"/>
        <v>Slope</v>
      </c>
      <c r="DN319" s="51" t="str">
        <f t="shared" ca="1" si="794"/>
        <v>Slope</v>
      </c>
      <c r="DO319" s="51" t="str">
        <f t="shared" ca="1" si="795"/>
        <v>Slope</v>
      </c>
      <c r="DP319" s="51" t="str">
        <f t="shared" ca="1" si="796"/>
        <v>Slope</v>
      </c>
      <c r="DQ319" s="51" t="str">
        <f t="shared" ca="1" si="797"/>
        <v>Slope</v>
      </c>
      <c r="DR319" s="51" t="str">
        <f t="shared" ca="1" si="798"/>
        <v>Slope</v>
      </c>
      <c r="DS319" s="51" t="str">
        <f t="shared" ca="1" si="799"/>
        <v>Slope</v>
      </c>
      <c r="DT319" s="51" t="str">
        <f t="shared" ca="1" si="800"/>
        <v>Slope</v>
      </c>
      <c r="DU319" s="51" t="str">
        <f t="shared" ca="1" si="801"/>
        <v>Slope</v>
      </c>
      <c r="DV319" s="51" t="str">
        <f t="shared" ca="1" si="802"/>
        <v>Slope</v>
      </c>
      <c r="DW319" s="51" t="str">
        <f t="shared" ca="1" si="803"/>
        <v>Slope</v>
      </c>
      <c r="DX319" s="51" t="str">
        <f t="shared" ca="1" si="804"/>
        <v>Slope</v>
      </c>
      <c r="DY319" s="51" t="str">
        <f t="shared" ca="1" si="805"/>
        <v>Slope</v>
      </c>
      <c r="DZ319" s="51" t="str">
        <f t="shared" ca="1" si="806"/>
        <v>Slope</v>
      </c>
      <c r="EA319" s="51" t="str">
        <f t="shared" ca="1" si="807"/>
        <v>Slope</v>
      </c>
      <c r="EB319" s="51" t="str">
        <f t="shared" ca="1" si="808"/>
        <v>Slope</v>
      </c>
      <c r="EC319" s="51" t="str">
        <f t="shared" ca="1" si="809"/>
        <v>Slope</v>
      </c>
      <c r="EE319" s="52">
        <f t="shared" ca="1" si="810"/>
        <v>0.34964987169288753</v>
      </c>
      <c r="EF319" s="52">
        <f t="shared" ca="1" si="811"/>
        <v>0.3438203428850749</v>
      </c>
      <c r="EG319" s="52">
        <f t="shared" ca="1" si="812"/>
        <v>0.34628428390428345</v>
      </c>
      <c r="EH319" s="52">
        <f t="shared" ca="1" si="813"/>
        <v>0.39422674758087917</v>
      </c>
      <c r="EI319" s="52">
        <f t="shared" ca="1" si="814"/>
        <v>0.44765706317617948</v>
      </c>
      <c r="EJ319" s="52">
        <f t="shared" ca="1" si="815"/>
        <v>0.50144328243157754</v>
      </c>
      <c r="EK319" s="52">
        <f t="shared" ca="1" si="816"/>
        <v>0.56069200228417537</v>
      </c>
      <c r="EL319" s="52">
        <f t="shared" ca="1" si="817"/>
        <v>0.62647480128661925</v>
      </c>
      <c r="EM319" s="52">
        <f t="shared" ca="1" si="818"/>
        <v>0.68587443481227983</v>
      </c>
      <c r="EN319" s="52">
        <f t="shared" ca="1" si="819"/>
        <v>0.72742300165244833</v>
      </c>
      <c r="EO319" s="52">
        <f t="shared" ca="1" si="820"/>
        <v>0.75335374616565676</v>
      </c>
      <c r="EP319" s="52">
        <f t="shared" ca="1" si="821"/>
        <v>0.77492422861466215</v>
      </c>
      <c r="EQ319" s="52">
        <f t="shared" ca="1" si="822"/>
        <v>0.8009880306433379</v>
      </c>
      <c r="ER319" s="52">
        <f t="shared" ca="1" si="823"/>
        <v>0.82984048632933438</v>
      </c>
      <c r="ES319" s="52">
        <f t="shared" ca="1" si="824"/>
        <v>0.86729782955028534</v>
      </c>
      <c r="ET319" s="52">
        <f t="shared" ca="1" si="825"/>
        <v>0.92074398606383212</v>
      </c>
      <c r="EU319" s="52">
        <f t="shared" ca="1" si="826"/>
        <v>0.98900569663021054</v>
      </c>
      <c r="EV319" s="52">
        <f t="shared" ca="1" si="827"/>
        <v>0.93266178221323137</v>
      </c>
      <c r="EW319" s="52">
        <f t="shared" ca="1" si="828"/>
        <v>0.84871980472709674</v>
      </c>
      <c r="EX319" s="52">
        <f t="shared" ca="1" si="829"/>
        <v>0.77052637845970262</v>
      </c>
      <c r="EY319" s="52">
        <f t="shared" ca="1" si="830"/>
        <v>0.70098866347976085</v>
      </c>
      <c r="EZ319" s="52">
        <f t="shared" ca="1" si="831"/>
        <v>0.6428314772305499</v>
      </c>
      <c r="FA319" s="52">
        <f t="shared" ca="1" si="832"/>
        <v>0.59259397383209977</v>
      </c>
      <c r="FB319" s="52">
        <f t="shared" ca="1" si="833"/>
        <v>0.54349171131340057</v>
      </c>
      <c r="FC319" s="52">
        <f t="shared" ca="1" si="834"/>
        <v>0.4834069127748839</v>
      </c>
      <c r="FD319" s="52">
        <f t="shared" ca="1" si="835"/>
        <v>0.40810115105053402</v>
      </c>
      <c r="FE319" s="52">
        <f t="shared" ca="1" si="836"/>
        <v>0.32746537375145213</v>
      </c>
      <c r="FF319" s="52">
        <f t="shared" ca="1" si="837"/>
        <v>0.24411498510280261</v>
      </c>
      <c r="FG319" s="52">
        <f t="shared" ca="1" si="838"/>
        <v>0.16850809975168246</v>
      </c>
      <c r="FH319" s="52">
        <f t="shared" ca="1" si="839"/>
        <v>0.10912614957070477</v>
      </c>
      <c r="FI319" s="52">
        <f t="shared" ca="1" si="840"/>
        <v>6.9979579727811325E-2</v>
      </c>
      <c r="FK319" s="52">
        <f t="shared" ca="1" si="841"/>
        <v>0.98900569663021054</v>
      </c>
      <c r="FL319" s="59">
        <f t="shared" ca="1" si="842"/>
        <v>16</v>
      </c>
      <c r="FM319" s="59" t="str">
        <f t="shared" ca="1" si="843"/>
        <v>Slope</v>
      </c>
      <c r="FN319" s="52">
        <f t="shared" ca="1" si="844"/>
        <v>0.5</v>
      </c>
      <c r="FP319" s="52">
        <f t="shared" ca="1" si="845"/>
        <v>0.44988329056429582</v>
      </c>
      <c r="FQ319" s="52">
        <f t="shared" ca="1" si="846"/>
        <v>0.44794011429502495</v>
      </c>
      <c r="FR319" s="52">
        <f t="shared" ca="1" si="847"/>
        <v>0.4376503168569833</v>
      </c>
      <c r="FS319" s="52">
        <f t="shared" ca="1" si="848"/>
        <v>0.44252002697140413</v>
      </c>
      <c r="FT319" s="52">
        <f t="shared" ca="1" si="849"/>
        <v>0.44921902105872646</v>
      </c>
      <c r="FU319" s="52">
        <f t="shared" ca="1" si="850"/>
        <v>0.45603664969941471</v>
      </c>
      <c r="FV319" s="52">
        <f t="shared" ca="1" si="851"/>
        <v>0.46467511187250288</v>
      </c>
      <c r="FW319" s="52">
        <f t="shared" ca="1" si="852"/>
        <v>0.47549160042887306</v>
      </c>
      <c r="FX319" s="52">
        <f t="shared" ca="1" si="853"/>
        <v>0.48418036715964879</v>
      </c>
      <c r="FY319" s="52">
        <f t="shared" ca="1" si="854"/>
        <v>0.48691877832859387</v>
      </c>
      <c r="FZ319" s="52">
        <f t="shared" ca="1" si="855"/>
        <v>0.4844512487218855</v>
      </c>
      <c r="GA319" s="52">
        <f t="shared" ca="1" si="856"/>
        <v>0.48053029842710959</v>
      </c>
      <c r="GB319" s="52">
        <f t="shared" ca="1" si="857"/>
        <v>0.47810712132555705</v>
      </c>
      <c r="GC319" s="52">
        <f t="shared" ca="1" si="858"/>
        <v>0.47661349544311138</v>
      </c>
      <c r="GD319" s="52">
        <f t="shared" ca="1" si="859"/>
        <v>0.47798816540565064</v>
      </c>
      <c r="GE319" s="52">
        <f t="shared" ca="1" si="860"/>
        <v>0.48469243979905513</v>
      </c>
      <c r="GF319" s="52">
        <f t="shared" ca="1" si="861"/>
        <v>0.49633523221007014</v>
      </c>
      <c r="GG319" s="52">
        <f t="shared" ca="1" si="862"/>
        <v>0.46644281629329931</v>
      </c>
      <c r="GH319" s="52">
        <f t="shared" ca="1" si="863"/>
        <v>0.42735104602014334</v>
      </c>
      <c r="GI319" s="52">
        <f t="shared" ca="1" si="864"/>
        <v>0.39017545948656751</v>
      </c>
      <c r="GJ319" s="52">
        <f t="shared" ca="1" si="865"/>
        <v>0.35588511004880918</v>
      </c>
      <c r="GK319" s="52">
        <f t="shared" ca="1" si="866"/>
        <v>0.32538827018796107</v>
      </c>
      <c r="GL319" s="52">
        <f t="shared" ca="1" si="867"/>
        <v>0.29753132461069992</v>
      </c>
      <c r="GM319" s="52">
        <f t="shared" ca="1" si="868"/>
        <v>0.27005279266002241</v>
      </c>
      <c r="GN319" s="52">
        <f t="shared" ca="1" si="869"/>
        <v>0.23891341536940572</v>
      </c>
      <c r="GO319" s="52">
        <f t="shared" ca="1" si="870"/>
        <v>0.20270038368351131</v>
      </c>
      <c r="GP319" s="52">
        <f t="shared" ca="1" si="871"/>
        <v>0.1647106801393729</v>
      </c>
      <c r="GQ319" s="52">
        <f t="shared" ca="1" si="872"/>
        <v>0.12581610614537864</v>
      </c>
      <c r="GR319" s="52">
        <f t="shared" ca="1" si="873"/>
        <v>8.950269991722748E-2</v>
      </c>
      <c r="GS319" s="52">
        <f t="shared" ca="1" si="874"/>
        <v>5.8597605412457135E-2</v>
      </c>
      <c r="GT319" s="52">
        <f t="shared" ca="1" si="875"/>
        <v>3.4437637687048217E-2</v>
      </c>
      <c r="GV319" s="52">
        <f t="shared" ca="1" si="876"/>
        <v>0.49633523221007014</v>
      </c>
      <c r="GW319" s="59">
        <f t="shared" ca="1" si="877"/>
        <v>16</v>
      </c>
      <c r="GX319" s="52">
        <f t="shared" ca="1" si="878"/>
        <v>0.98900569663021054</v>
      </c>
      <c r="GY319" s="52" t="str">
        <f t="shared" ca="1" si="879"/>
        <v>Slope</v>
      </c>
      <c r="GZ319" s="52">
        <f t="shared" ca="1" si="880"/>
        <v>0.5</v>
      </c>
      <c r="HB319" s="58">
        <f t="shared" si="881"/>
        <v>3.5954129695892297E-2</v>
      </c>
      <c r="HC319" s="58"/>
      <c r="HE319" s="52">
        <f t="shared" si="882"/>
        <v>0.82202705800533316</v>
      </c>
      <c r="HF319" s="52">
        <f t="shared" si="883"/>
        <v>0</v>
      </c>
      <c r="HH319" s="52">
        <f t="shared" ca="1" si="884"/>
        <v>0.98900569663021054</v>
      </c>
      <c r="HI319" s="52" t="str">
        <f t="shared" ca="1" si="885"/>
        <v>Slope</v>
      </c>
      <c r="HJ319" s="59">
        <f t="shared" ca="1" si="886"/>
        <v>2</v>
      </c>
      <c r="HK319" s="52">
        <f t="shared" ca="1" si="887"/>
        <v>0.5</v>
      </c>
      <c r="HL319" s="52">
        <f t="shared" si="888"/>
        <v>0</v>
      </c>
      <c r="HM319" s="52">
        <f t="shared" si="889"/>
        <v>20</v>
      </c>
      <c r="HN319" s="52">
        <f t="shared" si="890"/>
        <v>-20</v>
      </c>
      <c r="HP319" s="52">
        <f t="shared" si="893"/>
        <v>2.7079612016677498E-4</v>
      </c>
      <c r="HR319" s="52">
        <f t="shared" si="891"/>
        <v>2.55363518615902E-4</v>
      </c>
      <c r="HS319">
        <f t="shared" si="892"/>
        <v>3.1918890488956205E-3</v>
      </c>
    </row>
    <row r="320" spans="1:227" x14ac:dyDescent="0.2">
      <c r="A320" s="45">
        <v>282</v>
      </c>
      <c r="B320" s="35">
        <f t="shared" si="733"/>
        <v>3.2523148148147975E-2</v>
      </c>
      <c r="C320" s="28">
        <v>3.5954129695892298</v>
      </c>
      <c r="D320" s="95">
        <v>0</v>
      </c>
      <c r="E320" s="95">
        <v>999999</v>
      </c>
      <c r="F320" s="37">
        <f t="shared" si="721"/>
        <v>166666.5</v>
      </c>
      <c r="G320" s="38">
        <f t="shared" si="724"/>
        <v>0</v>
      </c>
      <c r="H320" s="102">
        <v>20</v>
      </c>
      <c r="I320" s="102">
        <v>2000</v>
      </c>
      <c r="J320" s="28">
        <v>4.8722019791603097</v>
      </c>
      <c r="K320" s="126">
        <f t="shared" si="725"/>
        <v>4.8722019791603094E-2</v>
      </c>
      <c r="L320" s="30">
        <f t="shared" si="722"/>
        <v>4.8722019791603094E-2</v>
      </c>
      <c r="M320" s="101">
        <f t="shared" si="723"/>
        <v>3.5954129695892298</v>
      </c>
      <c r="N320" s="103">
        <f t="shared" si="734"/>
        <v>6.3839450478554E-4</v>
      </c>
      <c r="AD320" s="52">
        <f t="shared" ca="1" si="735"/>
        <v>0.9893420692147411</v>
      </c>
      <c r="AE320" s="52">
        <f t="shared" ca="1" si="735"/>
        <v>0.99999999999999989</v>
      </c>
      <c r="AF320" s="52">
        <f t="shared" ca="1" si="735"/>
        <v>0.97699408034237933</v>
      </c>
      <c r="AG320" s="52">
        <f t="shared" ca="1" si="735"/>
        <v>0.93716467226233235</v>
      </c>
      <c r="AH320" s="52">
        <f t="shared" ca="1" si="736"/>
        <v>0.89374931838588878</v>
      </c>
      <c r="AI320" s="52">
        <f t="shared" ca="1" si="736"/>
        <v>0.85493631750394272</v>
      </c>
      <c r="AJ320" s="52">
        <f t="shared" ca="1" si="736"/>
        <v>0.82348724927966988</v>
      </c>
      <c r="AK320" s="52">
        <f t="shared" ca="1" si="736"/>
        <v>0.79719921856302112</v>
      </c>
      <c r="AL320" s="52">
        <f t="shared" ca="1" si="737"/>
        <v>0.7635415962177341</v>
      </c>
      <c r="AM320" s="52">
        <f t="shared" ca="1" si="737"/>
        <v>0.71568203743366932</v>
      </c>
      <c r="AN320" s="52">
        <f t="shared" ca="1" si="737"/>
        <v>0.65336155279332053</v>
      </c>
      <c r="AO320" s="52">
        <f t="shared" ca="1" si="737"/>
        <v>0.57691675518589136</v>
      </c>
      <c r="AP320" s="52">
        <f t="shared" ca="1" si="738"/>
        <v>0.48383739489464844</v>
      </c>
      <c r="AQ320" s="52">
        <f t="shared" ca="1" si="738"/>
        <v>0.36699723771570775</v>
      </c>
      <c r="AR320" s="52">
        <f t="shared" ca="1" si="738"/>
        <v>0.19408281919634052</v>
      </c>
      <c r="AS320" s="52">
        <f t="shared" ca="1" si="738"/>
        <v>-4.562176239691744E-2</v>
      </c>
      <c r="AT320" s="52">
        <f t="shared" ca="1" si="894"/>
        <v>-0.23347553149191835</v>
      </c>
      <c r="AU320" s="52">
        <f t="shared" ca="1" si="894"/>
        <v>-0.3239993202853037</v>
      </c>
      <c r="AV320" s="52">
        <f t="shared" ca="1" si="728"/>
        <v>-0.36594728233016699</v>
      </c>
      <c r="AW320" s="52">
        <f t="shared" ca="1" si="728"/>
        <v>-0.39215153707199696</v>
      </c>
      <c r="AX320" s="52">
        <f t="shared" ca="1" si="728"/>
        <v>-0.41749807242507597</v>
      </c>
      <c r="AY320" s="52">
        <f t="shared" ca="1" si="728"/>
        <v>-0.44892177316143966</v>
      </c>
      <c r="AZ320" s="52">
        <f t="shared" ca="1" si="729"/>
        <v>-0.48671802409515141</v>
      </c>
      <c r="BA320" s="52">
        <f t="shared" ca="1" si="729"/>
        <v>-0.52780543796970325</v>
      </c>
      <c r="BB320" s="52">
        <f t="shared" ca="1" si="729"/>
        <v>-0.56931186277718648</v>
      </c>
      <c r="BC320" s="52">
        <f t="shared" ca="1" si="729"/>
        <v>-0.60890414842807261</v>
      </c>
      <c r="BD320" s="52">
        <f t="shared" ca="1" si="730"/>
        <v>-0.64380249285432567</v>
      </c>
      <c r="BE320" s="52">
        <f t="shared" ca="1" si="730"/>
        <v>-0.67681097954560865</v>
      </c>
      <c r="BF320" s="52">
        <f t="shared" ca="1" si="730"/>
        <v>-0.71227796901522267</v>
      </c>
      <c r="BG320" s="52">
        <f t="shared" ca="1" si="730"/>
        <v>-0.7509888539163817</v>
      </c>
      <c r="BH320" s="52">
        <f t="shared" ca="1" si="731"/>
        <v>-0.79059421075877334</v>
      </c>
      <c r="BJ320" s="52">
        <f t="shared" si="740"/>
        <v>2.4361009895801549E-3</v>
      </c>
      <c r="BK320" s="52">
        <f t="shared" si="741"/>
        <v>-6.5404397005125181E-3</v>
      </c>
      <c r="BL320" s="52">
        <f t="shared" si="742"/>
        <v>-3.2702198502562588E-4</v>
      </c>
      <c r="BM320" s="52">
        <f t="shared" si="743"/>
        <v>-3.2702198502562588E-4</v>
      </c>
      <c r="BN320" s="52">
        <f t="shared" si="744"/>
        <v>0</v>
      </c>
      <c r="BO320" s="52">
        <f t="shared" si="745"/>
        <v>0</v>
      </c>
      <c r="BP320" s="52">
        <f t="shared" si="746"/>
        <v>3.1853881852093044E-3</v>
      </c>
      <c r="BQ320" s="52">
        <f t="shared" si="747"/>
        <v>0.05</v>
      </c>
      <c r="BS320" s="52">
        <f t="shared" ca="1" si="748"/>
        <v>-0.65650791107046036</v>
      </c>
      <c r="BT320" s="52">
        <f t="shared" ca="1" si="749"/>
        <v>-0.65404397005125181</v>
      </c>
      <c r="BU320" s="52">
        <f t="shared" ca="1" si="750"/>
        <v>-0.6061015063746561</v>
      </c>
      <c r="BV320" s="52">
        <f t="shared" ca="1" si="751"/>
        <v>-0.55267119077935578</v>
      </c>
      <c r="BW320" s="52">
        <f t="shared" ca="1" si="752"/>
        <v>-0.49888497152395767</v>
      </c>
      <c r="BX320" s="52">
        <f t="shared" ca="1" si="753"/>
        <v>-0.43963625167135983</v>
      </c>
      <c r="BY320" s="52">
        <f t="shared" ca="1" si="754"/>
        <v>-0.3738534526689159</v>
      </c>
      <c r="BZ320" s="52">
        <f t="shared" ca="1" si="755"/>
        <v>-0.31445381914325543</v>
      </c>
      <c r="CA320" s="52">
        <f t="shared" ca="1" si="756"/>
        <v>-0.27290525230308693</v>
      </c>
      <c r="CB320" s="52">
        <f t="shared" ca="1" si="757"/>
        <v>-0.24697450778987845</v>
      </c>
      <c r="CC320" s="52">
        <f t="shared" ca="1" si="758"/>
        <v>-0.22540402534087306</v>
      </c>
      <c r="CD320" s="52">
        <f t="shared" ca="1" si="759"/>
        <v>-0.19934022331219731</v>
      </c>
      <c r="CE320" s="52">
        <f t="shared" ca="1" si="760"/>
        <v>-0.17048776762620085</v>
      </c>
      <c r="CF320" s="52">
        <f t="shared" ca="1" si="761"/>
        <v>-0.13303042440524987</v>
      </c>
      <c r="CG320" s="52">
        <f t="shared" ca="1" si="762"/>
        <v>-7.9584267891703087E-2</v>
      </c>
      <c r="CH320" s="52">
        <f t="shared" ca="1" si="763"/>
        <v>-1.1322557325324681E-2</v>
      </c>
      <c r="CI320" s="52">
        <f t="shared" ca="1" si="764"/>
        <v>6.7009963831233421E-2</v>
      </c>
      <c r="CJ320" s="52">
        <f t="shared" ca="1" si="765"/>
        <v>0.150951941317368</v>
      </c>
      <c r="CK320" s="52">
        <f t="shared" ca="1" si="766"/>
        <v>0.22914536758476217</v>
      </c>
      <c r="CL320" s="52">
        <f t="shared" ca="1" si="767"/>
        <v>0.29868308256470399</v>
      </c>
      <c r="CM320" s="52">
        <f t="shared" ca="1" si="768"/>
        <v>0.3568402688139149</v>
      </c>
      <c r="CN320" s="52">
        <f t="shared" ca="1" si="769"/>
        <v>0.40707777221236507</v>
      </c>
      <c r="CO320" s="52">
        <f t="shared" ca="1" si="770"/>
        <v>0.45618003473106422</v>
      </c>
      <c r="CP320" s="52">
        <f t="shared" ca="1" si="771"/>
        <v>0.51626483326958084</v>
      </c>
      <c r="CQ320" s="52">
        <f t="shared" ca="1" si="772"/>
        <v>0.59157059499393072</v>
      </c>
      <c r="CR320" s="52">
        <f t="shared" ca="1" si="773"/>
        <v>0.67220637229301261</v>
      </c>
      <c r="CS320" s="52">
        <f t="shared" ca="1" si="774"/>
        <v>0.75555676094166213</v>
      </c>
      <c r="CT320" s="52">
        <f t="shared" ca="1" si="775"/>
        <v>0.83116364629278228</v>
      </c>
      <c r="CU320" s="52">
        <f t="shared" ca="1" si="776"/>
        <v>0.89054559647375997</v>
      </c>
      <c r="CV320" s="52">
        <f t="shared" ca="1" si="777"/>
        <v>0.92969216631665341</v>
      </c>
      <c r="CW320" s="52">
        <f t="shared" ca="1" si="778"/>
        <v>0.95179492065442628</v>
      </c>
      <c r="CY320" s="51" t="str">
        <f t="shared" ca="1" si="779"/>
        <v>Slope</v>
      </c>
      <c r="CZ320" s="51" t="str">
        <f t="shared" ca="1" si="780"/>
        <v>Slope</v>
      </c>
      <c r="DA320" s="51" t="str">
        <f t="shared" ca="1" si="781"/>
        <v>Slope</v>
      </c>
      <c r="DB320" s="51" t="str">
        <f t="shared" ca="1" si="782"/>
        <v>Slope</v>
      </c>
      <c r="DC320" s="51" t="str">
        <f t="shared" ca="1" si="783"/>
        <v>Slope</v>
      </c>
      <c r="DD320" s="51" t="str">
        <f t="shared" ca="1" si="784"/>
        <v>Slope</v>
      </c>
      <c r="DE320" s="51" t="str">
        <f t="shared" ca="1" si="785"/>
        <v>Slope</v>
      </c>
      <c r="DF320" s="51" t="str">
        <f t="shared" ca="1" si="786"/>
        <v>Slope</v>
      </c>
      <c r="DG320" s="51" t="str">
        <f t="shared" ca="1" si="787"/>
        <v>Slope</v>
      </c>
      <c r="DH320" s="51" t="str">
        <f t="shared" ca="1" si="788"/>
        <v>Slope</v>
      </c>
      <c r="DI320" s="51" t="str">
        <f t="shared" ca="1" si="789"/>
        <v>Slope</v>
      </c>
      <c r="DJ320" s="51" t="str">
        <f t="shared" ca="1" si="790"/>
        <v>Slope</v>
      </c>
      <c r="DK320" s="51" t="str">
        <f t="shared" ca="1" si="791"/>
        <v>Slope</v>
      </c>
      <c r="DL320" s="51" t="str">
        <f t="shared" ca="1" si="792"/>
        <v>Slope</v>
      </c>
      <c r="DM320" s="51" t="str">
        <f t="shared" ca="1" si="793"/>
        <v>Slope</v>
      </c>
      <c r="DN320" s="51" t="str">
        <f t="shared" ca="1" si="794"/>
        <v>Slope</v>
      </c>
      <c r="DO320" s="51" t="str">
        <f t="shared" ca="1" si="795"/>
        <v>Slope</v>
      </c>
      <c r="DP320" s="51" t="str">
        <f t="shared" ca="1" si="796"/>
        <v>Slope</v>
      </c>
      <c r="DQ320" s="51" t="str">
        <f t="shared" ca="1" si="797"/>
        <v>Slope</v>
      </c>
      <c r="DR320" s="51" t="str">
        <f t="shared" ca="1" si="798"/>
        <v>Slope</v>
      </c>
      <c r="DS320" s="51" t="str">
        <f t="shared" ca="1" si="799"/>
        <v>Slope</v>
      </c>
      <c r="DT320" s="51" t="str">
        <f t="shared" ca="1" si="800"/>
        <v>Slope</v>
      </c>
      <c r="DU320" s="51" t="str">
        <f t="shared" ca="1" si="801"/>
        <v>Slope</v>
      </c>
      <c r="DV320" s="51" t="str">
        <f t="shared" ca="1" si="802"/>
        <v>Slope</v>
      </c>
      <c r="DW320" s="51" t="str">
        <f t="shared" ca="1" si="803"/>
        <v>Slope</v>
      </c>
      <c r="DX320" s="51" t="str">
        <f t="shared" ca="1" si="804"/>
        <v>Slope</v>
      </c>
      <c r="DY320" s="51" t="str">
        <f t="shared" ca="1" si="805"/>
        <v>Slope</v>
      </c>
      <c r="DZ320" s="51" t="str">
        <f t="shared" ca="1" si="806"/>
        <v>Slope</v>
      </c>
      <c r="EA320" s="51" t="str">
        <f t="shared" ca="1" si="807"/>
        <v>Slope</v>
      </c>
      <c r="EB320" s="51" t="str">
        <f t="shared" ca="1" si="808"/>
        <v>Slope</v>
      </c>
      <c r="EC320" s="51" t="str">
        <f t="shared" ca="1" si="809"/>
        <v>Slope</v>
      </c>
      <c r="EE320" s="52">
        <f t="shared" ca="1" si="810"/>
        <v>0.3438191109145653</v>
      </c>
      <c r="EF320" s="52">
        <f t="shared" ca="1" si="811"/>
        <v>0.34628305193377384</v>
      </c>
      <c r="EG320" s="52">
        <f t="shared" ca="1" si="812"/>
        <v>0.39422551561036956</v>
      </c>
      <c r="EH320" s="52">
        <f t="shared" ca="1" si="813"/>
        <v>0.44765583120566987</v>
      </c>
      <c r="EI320" s="52">
        <f t="shared" ca="1" si="814"/>
        <v>0.50144205046106793</v>
      </c>
      <c r="EJ320" s="52">
        <f t="shared" ca="1" si="815"/>
        <v>0.56069077031366577</v>
      </c>
      <c r="EK320" s="52">
        <f t="shared" ca="1" si="816"/>
        <v>0.62647356931610965</v>
      </c>
      <c r="EL320" s="52">
        <f t="shared" ca="1" si="817"/>
        <v>0.68587320284177022</v>
      </c>
      <c r="EM320" s="52">
        <f t="shared" ca="1" si="818"/>
        <v>0.72742176968193872</v>
      </c>
      <c r="EN320" s="52">
        <f t="shared" ca="1" si="819"/>
        <v>0.75335251419514715</v>
      </c>
      <c r="EO320" s="52">
        <f t="shared" ca="1" si="820"/>
        <v>0.77492299664415254</v>
      </c>
      <c r="EP320" s="52">
        <f t="shared" ca="1" si="821"/>
        <v>0.80098679867282829</v>
      </c>
      <c r="EQ320" s="52">
        <f t="shared" ca="1" si="822"/>
        <v>0.82983925435882477</v>
      </c>
      <c r="ER320" s="52">
        <f t="shared" ca="1" si="823"/>
        <v>0.86729659757977573</v>
      </c>
      <c r="ES320" s="52">
        <f t="shared" ca="1" si="824"/>
        <v>0.92074275409332251</v>
      </c>
      <c r="ET320" s="52">
        <f t="shared" ca="1" si="825"/>
        <v>0.98900446465970093</v>
      </c>
      <c r="EU320" s="52">
        <f t="shared" ca="1" si="826"/>
        <v>0.93266301418374098</v>
      </c>
      <c r="EV320" s="52">
        <f t="shared" ca="1" si="827"/>
        <v>0.84872103669760635</v>
      </c>
      <c r="EW320" s="52">
        <f t="shared" ca="1" si="828"/>
        <v>0.77052761043021223</v>
      </c>
      <c r="EX320" s="52">
        <f t="shared" ca="1" si="829"/>
        <v>0.70098989545027046</v>
      </c>
      <c r="EY320" s="52">
        <f t="shared" ca="1" si="830"/>
        <v>0.6428327092010595</v>
      </c>
      <c r="EZ320" s="52">
        <f t="shared" ca="1" si="831"/>
        <v>0.59259520580260938</v>
      </c>
      <c r="FA320" s="52">
        <f t="shared" ca="1" si="832"/>
        <v>0.54349294328391018</v>
      </c>
      <c r="FB320" s="52">
        <f t="shared" ca="1" si="833"/>
        <v>0.48340814474539351</v>
      </c>
      <c r="FC320" s="52">
        <f t="shared" ca="1" si="834"/>
        <v>0.40810238302104362</v>
      </c>
      <c r="FD320" s="52">
        <f t="shared" ca="1" si="835"/>
        <v>0.32746660572196173</v>
      </c>
      <c r="FE320" s="52">
        <f t="shared" ca="1" si="836"/>
        <v>0.24411621707331221</v>
      </c>
      <c r="FF320" s="52">
        <f t="shared" ca="1" si="837"/>
        <v>0.16850933172219207</v>
      </c>
      <c r="FG320" s="52">
        <f t="shared" ca="1" si="838"/>
        <v>0.10912738154121437</v>
      </c>
      <c r="FH320" s="52">
        <f t="shared" ca="1" si="839"/>
        <v>6.9980811698320933E-2</v>
      </c>
      <c r="FI320" s="52">
        <f t="shared" ca="1" si="840"/>
        <v>4.7878057360548065E-2</v>
      </c>
      <c r="FK320" s="52">
        <f t="shared" ca="1" si="841"/>
        <v>0.98900446465970093</v>
      </c>
      <c r="FL320" s="59">
        <f t="shared" ca="1" si="842"/>
        <v>15</v>
      </c>
      <c r="FM320" s="59" t="str">
        <f t="shared" ca="1" si="843"/>
        <v>Slope</v>
      </c>
      <c r="FN320" s="52">
        <f t="shared" ca="1" si="844"/>
        <v>0.53333333333333333</v>
      </c>
      <c r="FP320" s="52">
        <f t="shared" ca="1" si="845"/>
        <v>0.44793970363818841</v>
      </c>
      <c r="FQ320" s="52">
        <f t="shared" ca="1" si="846"/>
        <v>0.44876101731125795</v>
      </c>
      <c r="FR320" s="52">
        <f t="shared" ca="1" si="847"/>
        <v>0.45363072742567867</v>
      </c>
      <c r="FS320" s="52">
        <f t="shared" ca="1" si="848"/>
        <v>0.46032972151300106</v>
      </c>
      <c r="FT320" s="52">
        <f t="shared" ca="1" si="849"/>
        <v>0.4671473501536893</v>
      </c>
      <c r="FU320" s="52">
        <f t="shared" ca="1" si="850"/>
        <v>0.47578581232677741</v>
      </c>
      <c r="FV320" s="52">
        <f t="shared" ca="1" si="851"/>
        <v>0.48660230088314765</v>
      </c>
      <c r="FW320" s="52">
        <f t="shared" ca="1" si="852"/>
        <v>0.49529106761392339</v>
      </c>
      <c r="FX320" s="52">
        <f t="shared" ca="1" si="853"/>
        <v>0.49802947878286841</v>
      </c>
      <c r="FY320" s="52">
        <f t="shared" ca="1" si="854"/>
        <v>0.49556194917616014</v>
      </c>
      <c r="FZ320" s="52">
        <f t="shared" ca="1" si="855"/>
        <v>0.49164099888138413</v>
      </c>
      <c r="GA320" s="52">
        <f t="shared" ca="1" si="856"/>
        <v>0.48921782177983164</v>
      </c>
      <c r="GB320" s="52">
        <f t="shared" ca="1" si="857"/>
        <v>0.48772419589738597</v>
      </c>
      <c r="GC320" s="52">
        <f t="shared" ca="1" si="858"/>
        <v>0.48909886585992524</v>
      </c>
      <c r="GD320" s="52">
        <f t="shared" ca="1" si="859"/>
        <v>0.49580314025332972</v>
      </c>
      <c r="GE320" s="52">
        <f t="shared" ca="1" si="860"/>
        <v>0.50744593266434479</v>
      </c>
      <c r="GF320" s="52">
        <f t="shared" ca="1" si="861"/>
        <v>0.47755433806124692</v>
      </c>
      <c r="GG320" s="52">
        <f t="shared" ca="1" si="862"/>
        <v>0.43846256778809101</v>
      </c>
      <c r="GH320" s="52">
        <f t="shared" ca="1" si="863"/>
        <v>0.40128698125451517</v>
      </c>
      <c r="GI320" s="52">
        <f t="shared" ca="1" si="864"/>
        <v>0.36699663181675679</v>
      </c>
      <c r="GJ320" s="52">
        <f t="shared" ca="1" si="865"/>
        <v>0.33649979195590873</v>
      </c>
      <c r="GK320" s="52">
        <f t="shared" ca="1" si="866"/>
        <v>0.30864284637864758</v>
      </c>
      <c r="GL320" s="52">
        <f t="shared" ca="1" si="867"/>
        <v>0.28116431442797007</v>
      </c>
      <c r="GM320" s="52">
        <f t="shared" ca="1" si="868"/>
        <v>0.25002493713735341</v>
      </c>
      <c r="GN320" s="52">
        <f t="shared" ca="1" si="869"/>
        <v>0.21381190545145895</v>
      </c>
      <c r="GO320" s="52">
        <f t="shared" ca="1" si="870"/>
        <v>0.17582220190732056</v>
      </c>
      <c r="GP320" s="52">
        <f t="shared" ca="1" si="871"/>
        <v>0.13692762791332627</v>
      </c>
      <c r="GQ320" s="52">
        <f t="shared" ca="1" si="872"/>
        <v>0.10061422168517511</v>
      </c>
      <c r="GR320" s="52">
        <f t="shared" ca="1" si="873"/>
        <v>6.9709127180404784E-2</v>
      </c>
      <c r="GS320" s="52">
        <f t="shared" ca="1" si="874"/>
        <v>4.5549159454995859E-2</v>
      </c>
      <c r="GT320" s="52">
        <f t="shared" ca="1" si="875"/>
        <v>2.7070463564627126E-2</v>
      </c>
      <c r="GV320" s="52">
        <f t="shared" ca="1" si="876"/>
        <v>0.50744593266434479</v>
      </c>
      <c r="GW320" s="59">
        <f t="shared" ca="1" si="877"/>
        <v>15</v>
      </c>
      <c r="GX320" s="52">
        <f t="shared" ca="1" si="878"/>
        <v>0.98900446465970093</v>
      </c>
      <c r="GY320" s="52" t="str">
        <f t="shared" ca="1" si="879"/>
        <v>Slope</v>
      </c>
      <c r="GZ320" s="52">
        <f t="shared" ca="1" si="880"/>
        <v>0.53333333333333333</v>
      </c>
      <c r="HB320" s="58">
        <f t="shared" si="881"/>
        <v>4.8722019791603094E-2</v>
      </c>
      <c r="HC320" s="58"/>
      <c r="HE320" s="52">
        <f t="shared" si="882"/>
        <v>0.75882600203156469</v>
      </c>
      <c r="HF320" s="52">
        <f t="shared" si="883"/>
        <v>0</v>
      </c>
      <c r="HH320" s="52">
        <f t="shared" ca="1" si="884"/>
        <v>0.98900446465970093</v>
      </c>
      <c r="HI320" s="52" t="str">
        <f t="shared" ca="1" si="885"/>
        <v>Slope</v>
      </c>
      <c r="HJ320" s="59">
        <f t="shared" ca="1" si="886"/>
        <v>2</v>
      </c>
      <c r="HK320" s="52">
        <f t="shared" ca="1" si="887"/>
        <v>0.53333333333333333</v>
      </c>
      <c r="HL320" s="52">
        <f t="shared" si="888"/>
        <v>0</v>
      </c>
      <c r="HM320" s="52">
        <f t="shared" si="889"/>
        <v>20</v>
      </c>
      <c r="HN320" s="52">
        <f t="shared" si="890"/>
        <v>-20</v>
      </c>
      <c r="HP320" s="52">
        <f t="shared" si="893"/>
        <v>6.3839450478554E-4</v>
      </c>
      <c r="HR320" s="52">
        <f t="shared" si="891"/>
        <v>2.5740714118973994E-4</v>
      </c>
      <c r="HS320">
        <f t="shared" si="892"/>
        <v>3.1853881852093044E-3</v>
      </c>
    </row>
    <row r="321" spans="1:227" x14ac:dyDescent="0.2">
      <c r="A321" s="45">
        <v>283</v>
      </c>
      <c r="B321" s="35">
        <f t="shared" si="733"/>
        <v>3.2638888888888717E-2</v>
      </c>
      <c r="C321" s="28">
        <v>4.8722019791603097</v>
      </c>
      <c r="D321" s="95">
        <v>0</v>
      </c>
      <c r="E321" s="95">
        <v>999999</v>
      </c>
      <c r="F321" s="37">
        <f t="shared" ref="F321:F329" si="895">E321/6</f>
        <v>166666.5</v>
      </c>
      <c r="G321" s="38">
        <f t="shared" ref="G321:G330" si="896">IF($Q$2=TRUE,D321,IF( ABS(D321 - G320) &lt; F321, D321, G320 + SIGN( D321 - G320 ) * F321 ))</f>
        <v>0</v>
      </c>
      <c r="H321" s="102">
        <v>20</v>
      </c>
      <c r="I321" s="102">
        <v>2000</v>
      </c>
      <c r="J321" s="28">
        <v>5.67702412605286</v>
      </c>
      <c r="K321" s="126">
        <f t="shared" si="725"/>
        <v>5.6770241260528598E-2</v>
      </c>
      <c r="L321" s="30">
        <f t="shared" ref="L321:L329" si="897">D321 + K321</f>
        <v>5.6770241260528598E-2</v>
      </c>
      <c r="M321" s="101">
        <f t="shared" ref="M321:M329" si="898">C321 - G321</f>
        <v>4.8722019791603097</v>
      </c>
      <c r="N321" s="103">
        <f t="shared" si="734"/>
        <v>4.0241107344627519E-4</v>
      </c>
      <c r="AD321" s="52">
        <f t="shared" ca="1" si="735"/>
        <v>0.97699408034237945</v>
      </c>
      <c r="AE321" s="52">
        <f t="shared" ca="1" si="735"/>
        <v>1.0000000000000004</v>
      </c>
      <c r="AF321" s="52">
        <f t="shared" ca="1" si="735"/>
        <v>0.97626797087895567</v>
      </c>
      <c r="AG321" s="52">
        <f t="shared" ca="1" si="735"/>
        <v>0.93551559661606321</v>
      </c>
      <c r="AH321" s="52">
        <f t="shared" ca="1" si="736"/>
        <v>0.89436463764025043</v>
      </c>
      <c r="AI321" s="52">
        <f t="shared" ca="1" si="736"/>
        <v>0.86136886136210422</v>
      </c>
      <c r="AJ321" s="52">
        <f t="shared" ca="1" si="736"/>
        <v>0.82873286088242359</v>
      </c>
      <c r="AK321" s="52">
        <f t="shared" ca="1" si="736"/>
        <v>0.78744036609657408</v>
      </c>
      <c r="AL321" s="52">
        <f t="shared" ca="1" si="737"/>
        <v>0.73702432035562992</v>
      </c>
      <c r="AM321" s="52">
        <f t="shared" ca="1" si="737"/>
        <v>0.68266691614220121</v>
      </c>
      <c r="AN321" s="52">
        <f t="shared" ca="1" si="737"/>
        <v>0.61839250843296789</v>
      </c>
      <c r="AO321" s="52">
        <f t="shared" ca="1" si="737"/>
        <v>0.53652567257680572</v>
      </c>
      <c r="AP321" s="52">
        <f t="shared" ca="1" si="738"/>
        <v>0.43537315963879214</v>
      </c>
      <c r="AQ321" s="52">
        <f t="shared" ca="1" si="738"/>
        <v>0.29196578160769521</v>
      </c>
      <c r="AR321" s="52">
        <f t="shared" ca="1" si="738"/>
        <v>7.993817635756531E-2</v>
      </c>
      <c r="AS321" s="52">
        <f t="shared" ca="1" si="738"/>
        <v>-0.11884616302727036</v>
      </c>
      <c r="AT321" s="52">
        <f t="shared" ca="1" si="894"/>
        <v>-0.22571128954320013</v>
      </c>
      <c r="AU321" s="52">
        <f t="shared" ca="1" si="894"/>
        <v>-0.28226876815834001</v>
      </c>
      <c r="AV321" s="52">
        <f t="shared" ca="1" si="728"/>
        <v>-0.31551298521667331</v>
      </c>
      <c r="AW321" s="52">
        <f t="shared" ca="1" si="728"/>
        <v>-0.3506490503569436</v>
      </c>
      <c r="AX321" s="52">
        <f t="shared" ca="1" si="728"/>
        <v>-0.3820348042076544</v>
      </c>
      <c r="AY321" s="52">
        <f t="shared" ca="1" si="728"/>
        <v>-0.41269376258512597</v>
      </c>
      <c r="AZ321" s="52">
        <f t="shared" ca="1" si="729"/>
        <v>-0.44024091040412427</v>
      </c>
      <c r="BA321" s="52">
        <f t="shared" ca="1" si="729"/>
        <v>-0.46790683917014836</v>
      </c>
      <c r="BB321" s="52">
        <f t="shared" ca="1" si="729"/>
        <v>-0.50627441720692801</v>
      </c>
      <c r="BC321" s="52">
        <f t="shared" ca="1" si="729"/>
        <v>-0.54532309768496456</v>
      </c>
      <c r="BD321" s="52">
        <f t="shared" ca="1" si="730"/>
        <v>-0.58756600645986945</v>
      </c>
      <c r="BE321" s="52">
        <f t="shared" ca="1" si="730"/>
        <v>-0.63145851438272782</v>
      </c>
      <c r="BF321" s="52">
        <f t="shared" ca="1" si="730"/>
        <v>-0.67734239097831184</v>
      </c>
      <c r="BG321" s="52">
        <f t="shared" ca="1" si="730"/>
        <v>-0.72279086701034123</v>
      </c>
      <c r="BH321" s="52">
        <f t="shared" ca="1" si="731"/>
        <v>-0.76749976499715344</v>
      </c>
      <c r="BJ321" s="52">
        <f t="shared" si="740"/>
        <v>2.8385120630264301E-3</v>
      </c>
      <c r="BK321" s="52">
        <f t="shared" si="741"/>
        <v>-6.0610150637465622E-3</v>
      </c>
      <c r="BL321" s="52">
        <f t="shared" si="742"/>
        <v>-3.0305075318732812E-4</v>
      </c>
      <c r="BM321" s="52">
        <f t="shared" si="743"/>
        <v>-3.0305075318732812E-4</v>
      </c>
      <c r="BN321" s="52">
        <f t="shared" si="744"/>
        <v>0</v>
      </c>
      <c r="BO321" s="52">
        <f t="shared" si="745"/>
        <v>0</v>
      </c>
      <c r="BP321" s="52">
        <f t="shared" si="746"/>
        <v>3.0980996267265105E-3</v>
      </c>
      <c r="BQ321" s="52">
        <f t="shared" si="747"/>
        <v>0.05</v>
      </c>
      <c r="BS321" s="52">
        <f t="shared" ca="1" si="748"/>
        <v>-0.65404397005125181</v>
      </c>
      <c r="BT321" s="52">
        <f t="shared" ca="1" si="749"/>
        <v>-0.6061015063746561</v>
      </c>
      <c r="BU321" s="52">
        <f t="shared" ca="1" si="750"/>
        <v>-0.55267119077935578</v>
      </c>
      <c r="BV321" s="52">
        <f t="shared" ca="1" si="751"/>
        <v>-0.49888497152395767</v>
      </c>
      <c r="BW321" s="52">
        <f t="shared" ca="1" si="752"/>
        <v>-0.43963625167135983</v>
      </c>
      <c r="BX321" s="52">
        <f t="shared" ca="1" si="753"/>
        <v>-0.3738534526689159</v>
      </c>
      <c r="BY321" s="52">
        <f t="shared" ca="1" si="754"/>
        <v>-0.31445381914325543</v>
      </c>
      <c r="BZ321" s="52">
        <f t="shared" ca="1" si="755"/>
        <v>-0.27290525230308693</v>
      </c>
      <c r="CA321" s="52">
        <f t="shared" ca="1" si="756"/>
        <v>-0.24697450778987845</v>
      </c>
      <c r="CB321" s="52">
        <f t="shared" ca="1" si="757"/>
        <v>-0.22540402534087306</v>
      </c>
      <c r="CC321" s="52">
        <f t="shared" ca="1" si="758"/>
        <v>-0.19934022331219731</v>
      </c>
      <c r="CD321" s="52">
        <f t="shared" ca="1" si="759"/>
        <v>-0.17048776762620085</v>
      </c>
      <c r="CE321" s="52">
        <f t="shared" ca="1" si="760"/>
        <v>-0.13303042440524987</v>
      </c>
      <c r="CF321" s="52">
        <f t="shared" ca="1" si="761"/>
        <v>-7.9584267891703087E-2</v>
      </c>
      <c r="CG321" s="52">
        <f t="shared" ca="1" si="762"/>
        <v>-1.1322557325324681E-2</v>
      </c>
      <c r="CH321" s="52">
        <f t="shared" ca="1" si="763"/>
        <v>6.7009963831233421E-2</v>
      </c>
      <c r="CI321" s="52">
        <f t="shared" ca="1" si="764"/>
        <v>0.150951941317368</v>
      </c>
      <c r="CJ321" s="52">
        <f t="shared" ca="1" si="765"/>
        <v>0.22914536758476217</v>
      </c>
      <c r="CK321" s="52">
        <f t="shared" ca="1" si="766"/>
        <v>0.29868308256470399</v>
      </c>
      <c r="CL321" s="52">
        <f t="shared" ca="1" si="767"/>
        <v>0.3568402688139149</v>
      </c>
      <c r="CM321" s="52">
        <f t="shared" ca="1" si="768"/>
        <v>0.40707777221236507</v>
      </c>
      <c r="CN321" s="52">
        <f t="shared" ca="1" si="769"/>
        <v>0.45618003473106422</v>
      </c>
      <c r="CO321" s="52">
        <f t="shared" ca="1" si="770"/>
        <v>0.51626483326958084</v>
      </c>
      <c r="CP321" s="52">
        <f t="shared" ca="1" si="771"/>
        <v>0.59157059499393072</v>
      </c>
      <c r="CQ321" s="52">
        <f t="shared" ca="1" si="772"/>
        <v>0.67220637229301261</v>
      </c>
      <c r="CR321" s="52">
        <f t="shared" ca="1" si="773"/>
        <v>0.75555676094166213</v>
      </c>
      <c r="CS321" s="52">
        <f t="shared" ca="1" si="774"/>
        <v>0.83116364629278228</v>
      </c>
      <c r="CT321" s="52">
        <f t="shared" ca="1" si="775"/>
        <v>0.89054559647375997</v>
      </c>
      <c r="CU321" s="52">
        <f t="shared" ca="1" si="776"/>
        <v>0.92969216631665341</v>
      </c>
      <c r="CV321" s="52">
        <f t="shared" ca="1" si="777"/>
        <v>0.95179492065442628</v>
      </c>
      <c r="CW321" s="52">
        <f t="shared" ca="1" si="778"/>
        <v>0.95868939269454234</v>
      </c>
      <c r="CY321" s="51" t="str">
        <f t="shared" ca="1" si="779"/>
        <v>Slope</v>
      </c>
      <c r="CZ321" s="51" t="str">
        <f t="shared" ca="1" si="780"/>
        <v>Slope</v>
      </c>
      <c r="DA321" s="51" t="str">
        <f t="shared" ca="1" si="781"/>
        <v>Slope</v>
      </c>
      <c r="DB321" s="51" t="str">
        <f t="shared" ca="1" si="782"/>
        <v>Slope</v>
      </c>
      <c r="DC321" s="51" t="str">
        <f t="shared" ca="1" si="783"/>
        <v>Slope</v>
      </c>
      <c r="DD321" s="51" t="str">
        <f t="shared" ca="1" si="784"/>
        <v>Slope</v>
      </c>
      <c r="DE321" s="51" t="str">
        <f t="shared" ca="1" si="785"/>
        <v>Slope</v>
      </c>
      <c r="DF321" s="51" t="str">
        <f t="shared" ca="1" si="786"/>
        <v>Slope</v>
      </c>
      <c r="DG321" s="51" t="str">
        <f t="shared" ca="1" si="787"/>
        <v>Slope</v>
      </c>
      <c r="DH321" s="51" t="str">
        <f t="shared" ca="1" si="788"/>
        <v>Slope</v>
      </c>
      <c r="DI321" s="51" t="str">
        <f t="shared" ca="1" si="789"/>
        <v>Slope</v>
      </c>
      <c r="DJ321" s="51" t="str">
        <f t="shared" ca="1" si="790"/>
        <v>Slope</v>
      </c>
      <c r="DK321" s="51" t="str">
        <f t="shared" ca="1" si="791"/>
        <v>Slope</v>
      </c>
      <c r="DL321" s="51" t="str">
        <f t="shared" ca="1" si="792"/>
        <v>Slope</v>
      </c>
      <c r="DM321" s="51" t="str">
        <f t="shared" ca="1" si="793"/>
        <v>Slope</v>
      </c>
      <c r="DN321" s="51" t="str">
        <f t="shared" ca="1" si="794"/>
        <v>Slope</v>
      </c>
      <c r="DO321" s="51" t="str">
        <f t="shared" ca="1" si="795"/>
        <v>Slope</v>
      </c>
      <c r="DP321" s="51" t="str">
        <f t="shared" ca="1" si="796"/>
        <v>Slope</v>
      </c>
      <c r="DQ321" s="51" t="str">
        <f t="shared" ca="1" si="797"/>
        <v>Slope</v>
      </c>
      <c r="DR321" s="51" t="str">
        <f t="shared" ca="1" si="798"/>
        <v>Slope</v>
      </c>
      <c r="DS321" s="51" t="str">
        <f t="shared" ca="1" si="799"/>
        <v>Slope</v>
      </c>
      <c r="DT321" s="51" t="str">
        <f t="shared" ca="1" si="800"/>
        <v>Slope</v>
      </c>
      <c r="DU321" s="51" t="str">
        <f t="shared" ca="1" si="801"/>
        <v>Slope</v>
      </c>
      <c r="DV321" s="51" t="str">
        <f t="shared" ca="1" si="802"/>
        <v>Slope</v>
      </c>
      <c r="DW321" s="51" t="str">
        <f t="shared" ca="1" si="803"/>
        <v>Slope</v>
      </c>
      <c r="DX321" s="51" t="str">
        <f t="shared" ca="1" si="804"/>
        <v>Slope</v>
      </c>
      <c r="DY321" s="51" t="str">
        <f t="shared" ca="1" si="805"/>
        <v>Slope</v>
      </c>
      <c r="DZ321" s="51" t="str">
        <f t="shared" ca="1" si="806"/>
        <v>Slope</v>
      </c>
      <c r="EA321" s="51" t="str">
        <f t="shared" ca="1" si="807"/>
        <v>Slope</v>
      </c>
      <c r="EB321" s="51" t="str">
        <f t="shared" ca="1" si="808"/>
        <v>Slope</v>
      </c>
      <c r="EC321" s="51" t="str">
        <f t="shared" ca="1" si="809"/>
        <v>Slope</v>
      </c>
      <c r="EE321" s="52">
        <f t="shared" ca="1" si="810"/>
        <v>0.34625908070193556</v>
      </c>
      <c r="EF321" s="52">
        <f t="shared" ca="1" si="811"/>
        <v>0.39420154437853128</v>
      </c>
      <c r="EG321" s="52">
        <f t="shared" ca="1" si="812"/>
        <v>0.44763185997383159</v>
      </c>
      <c r="EH321" s="52">
        <f t="shared" ca="1" si="813"/>
        <v>0.50141807922922965</v>
      </c>
      <c r="EI321" s="52">
        <f t="shared" ca="1" si="814"/>
        <v>0.56066679908182748</v>
      </c>
      <c r="EJ321" s="52">
        <f t="shared" ca="1" si="815"/>
        <v>0.62644959808427148</v>
      </c>
      <c r="EK321" s="52">
        <f t="shared" ca="1" si="816"/>
        <v>0.68584923160993183</v>
      </c>
      <c r="EL321" s="52">
        <f t="shared" ca="1" si="817"/>
        <v>0.72739779845010033</v>
      </c>
      <c r="EM321" s="52">
        <f t="shared" ca="1" si="818"/>
        <v>0.75332854296330887</v>
      </c>
      <c r="EN321" s="52">
        <f t="shared" ca="1" si="819"/>
        <v>0.77489902541231426</v>
      </c>
      <c r="EO321" s="52">
        <f t="shared" ca="1" si="820"/>
        <v>0.80096282744099001</v>
      </c>
      <c r="EP321" s="52">
        <f t="shared" ca="1" si="821"/>
        <v>0.82981528312698649</v>
      </c>
      <c r="EQ321" s="52">
        <f t="shared" ca="1" si="822"/>
        <v>0.86727262634793745</v>
      </c>
      <c r="ER321" s="52">
        <f t="shared" ca="1" si="823"/>
        <v>0.92071878286148423</v>
      </c>
      <c r="ES321" s="52">
        <f t="shared" ca="1" si="824"/>
        <v>0.98898049342786265</v>
      </c>
      <c r="ET321" s="52">
        <f t="shared" ca="1" si="825"/>
        <v>0.93268698541557926</v>
      </c>
      <c r="EU321" s="52">
        <f t="shared" ca="1" si="826"/>
        <v>0.84874500792944474</v>
      </c>
      <c r="EV321" s="52">
        <f t="shared" ca="1" si="827"/>
        <v>0.77055158166205051</v>
      </c>
      <c r="EW321" s="52">
        <f t="shared" ca="1" si="828"/>
        <v>0.70101386668210863</v>
      </c>
      <c r="EX321" s="52">
        <f t="shared" ca="1" si="829"/>
        <v>0.64285668043289779</v>
      </c>
      <c r="EY321" s="52">
        <f t="shared" ca="1" si="830"/>
        <v>0.59261917703444755</v>
      </c>
      <c r="EZ321" s="52">
        <f t="shared" ca="1" si="831"/>
        <v>0.54351691451574846</v>
      </c>
      <c r="FA321" s="52">
        <f t="shared" ca="1" si="832"/>
        <v>0.48343211597723179</v>
      </c>
      <c r="FB321" s="52">
        <f t="shared" ca="1" si="833"/>
        <v>0.40812635425288191</v>
      </c>
      <c r="FC321" s="52">
        <f t="shared" ca="1" si="834"/>
        <v>0.32749057695380002</v>
      </c>
      <c r="FD321" s="52">
        <f t="shared" ca="1" si="835"/>
        <v>0.2441401883051505</v>
      </c>
      <c r="FE321" s="52">
        <f t="shared" ca="1" si="836"/>
        <v>0.16853330295403035</v>
      </c>
      <c r="FF321" s="52">
        <f t="shared" ca="1" si="837"/>
        <v>0.10915135277305266</v>
      </c>
      <c r="FG321" s="52">
        <f t="shared" ca="1" si="838"/>
        <v>7.0004782930159215E-2</v>
      </c>
      <c r="FH321" s="52">
        <f t="shared" ca="1" si="839"/>
        <v>4.7902028592386348E-2</v>
      </c>
      <c r="FI321" s="52">
        <f t="shared" ca="1" si="840"/>
        <v>4.1007556552270286E-2</v>
      </c>
      <c r="FK321" s="52">
        <f t="shared" ca="1" si="841"/>
        <v>0.98898049342786265</v>
      </c>
      <c r="FL321" s="59">
        <f t="shared" ca="1" si="842"/>
        <v>14</v>
      </c>
      <c r="FM321" s="59" t="str">
        <f t="shared" ca="1" si="843"/>
        <v>Slope</v>
      </c>
      <c r="FN321" s="52">
        <f t="shared" ca="1" si="844"/>
        <v>0.56666666666666665</v>
      </c>
      <c r="FP321" s="52">
        <f t="shared" ca="1" si="845"/>
        <v>0.44875302690064517</v>
      </c>
      <c r="FQ321" s="52">
        <f t="shared" ca="1" si="846"/>
        <v>0.46473384812617707</v>
      </c>
      <c r="FR321" s="52">
        <f t="shared" ca="1" si="847"/>
        <v>0.47143284221349935</v>
      </c>
      <c r="FS321" s="52">
        <f t="shared" ca="1" si="848"/>
        <v>0.47825047085418765</v>
      </c>
      <c r="FT321" s="52">
        <f t="shared" ca="1" si="849"/>
        <v>0.48688893302727582</v>
      </c>
      <c r="FU321" s="52">
        <f t="shared" ca="1" si="850"/>
        <v>0.497705421583646</v>
      </c>
      <c r="FV321" s="52">
        <f t="shared" ca="1" si="851"/>
        <v>0.50639418831442173</v>
      </c>
      <c r="FW321" s="52">
        <f t="shared" ca="1" si="852"/>
        <v>0.50913259948336675</v>
      </c>
      <c r="FX321" s="52">
        <f t="shared" ca="1" si="853"/>
        <v>0.50666506987665849</v>
      </c>
      <c r="FY321" s="52">
        <f t="shared" ca="1" si="854"/>
        <v>0.50274411958188248</v>
      </c>
      <c r="FZ321" s="52">
        <f t="shared" ca="1" si="855"/>
        <v>0.50032094248032999</v>
      </c>
      <c r="GA321" s="52">
        <f t="shared" ca="1" si="856"/>
        <v>0.49882731659788437</v>
      </c>
      <c r="GB321" s="52">
        <f t="shared" ca="1" si="857"/>
        <v>0.50020198656042347</v>
      </c>
      <c r="GC321" s="52">
        <f t="shared" ca="1" si="858"/>
        <v>0.50690626095382807</v>
      </c>
      <c r="GD321" s="52">
        <f t="shared" ca="1" si="859"/>
        <v>0.51854905336484314</v>
      </c>
      <c r="GE321" s="52">
        <f t="shared" ca="1" si="860"/>
        <v>0.48867343958297083</v>
      </c>
      <c r="GF321" s="52">
        <f t="shared" ca="1" si="861"/>
        <v>0.44958166930981491</v>
      </c>
      <c r="GG321" s="52">
        <f t="shared" ca="1" si="862"/>
        <v>0.41240608277623902</v>
      </c>
      <c r="GH321" s="52">
        <f t="shared" ca="1" si="863"/>
        <v>0.37811573333848064</v>
      </c>
      <c r="GI321" s="52">
        <f t="shared" ca="1" si="864"/>
        <v>0.34761889347763258</v>
      </c>
      <c r="GJ321" s="52">
        <f t="shared" ca="1" si="865"/>
        <v>0.31976194790037138</v>
      </c>
      <c r="GK321" s="52">
        <f t="shared" ca="1" si="866"/>
        <v>0.29228341594969393</v>
      </c>
      <c r="GL321" s="52">
        <f t="shared" ca="1" si="867"/>
        <v>0.26114403865907726</v>
      </c>
      <c r="GM321" s="52">
        <f t="shared" ca="1" si="868"/>
        <v>0.22493100697318286</v>
      </c>
      <c r="GN321" s="52">
        <f t="shared" ca="1" si="869"/>
        <v>0.18694130342904441</v>
      </c>
      <c r="GO321" s="52">
        <f t="shared" ca="1" si="870"/>
        <v>0.14804672943505015</v>
      </c>
      <c r="GP321" s="52">
        <f t="shared" ca="1" si="871"/>
        <v>0.11173332320689899</v>
      </c>
      <c r="GQ321" s="52">
        <f t="shared" ca="1" si="872"/>
        <v>8.0828228702128649E-2</v>
      </c>
      <c r="GR321" s="52">
        <f t="shared" ca="1" si="873"/>
        <v>5.6668260976719731E-2</v>
      </c>
      <c r="GS321" s="52">
        <f t="shared" ca="1" si="874"/>
        <v>3.8189565086350998E-2</v>
      </c>
      <c r="GT321" s="52">
        <f t="shared" ca="1" si="875"/>
        <v>2.4780296628534537E-2</v>
      </c>
      <c r="GV321" s="52">
        <f t="shared" ca="1" si="876"/>
        <v>0.51854905336484314</v>
      </c>
      <c r="GW321" s="59">
        <f t="shared" ca="1" si="877"/>
        <v>14</v>
      </c>
      <c r="GX321" s="52">
        <f t="shared" ca="1" si="878"/>
        <v>0.98898049342786265</v>
      </c>
      <c r="GY321" s="52" t="str">
        <f t="shared" ca="1" si="879"/>
        <v>Slope</v>
      </c>
      <c r="GZ321" s="52">
        <f t="shared" ca="1" si="880"/>
        <v>0.56666666666666665</v>
      </c>
      <c r="HB321" s="58">
        <f t="shared" si="881"/>
        <v>5.6770241260528598E-2</v>
      </c>
      <c r="HC321" s="58"/>
      <c r="HE321" s="52">
        <f t="shared" si="882"/>
        <v>0.71898730576038339</v>
      </c>
      <c r="HF321" s="52">
        <f t="shared" si="883"/>
        <v>0</v>
      </c>
      <c r="HH321" s="52">
        <f t="shared" ca="1" si="884"/>
        <v>0.98898049342786265</v>
      </c>
      <c r="HI321" s="52" t="str">
        <f t="shared" ca="1" si="885"/>
        <v>Slope</v>
      </c>
      <c r="HJ321" s="59">
        <f t="shared" ca="1" si="886"/>
        <v>2</v>
      </c>
      <c r="HK321" s="52">
        <f t="shared" ca="1" si="887"/>
        <v>0.56666666666666665</v>
      </c>
      <c r="HL321" s="52">
        <f t="shared" si="888"/>
        <v>0</v>
      </c>
      <c r="HM321" s="52">
        <f t="shared" si="889"/>
        <v>20</v>
      </c>
      <c r="HN321" s="52">
        <f t="shared" si="890"/>
        <v>-20</v>
      </c>
      <c r="HP321" s="52">
        <f t="shared" si="893"/>
        <v>4.0241107344627519E-4</v>
      </c>
      <c r="HR321" s="52">
        <f t="shared" si="891"/>
        <v>2.5654300196021555E-4</v>
      </c>
      <c r="HS321">
        <f t="shared" si="892"/>
        <v>3.0980996267265105E-3</v>
      </c>
    </row>
    <row r="322" spans="1:227" x14ac:dyDescent="0.2">
      <c r="A322" s="45">
        <v>284</v>
      </c>
      <c r="B322" s="35">
        <f t="shared" si="733"/>
        <v>3.275462962962946E-2</v>
      </c>
      <c r="C322" s="28">
        <v>5.67702412605286</v>
      </c>
      <c r="D322" s="95">
        <v>0</v>
      </c>
      <c r="E322" s="95">
        <v>999999</v>
      </c>
      <c r="F322" s="37">
        <f t="shared" si="895"/>
        <v>166666.5</v>
      </c>
      <c r="G322" s="38">
        <f t="shared" si="896"/>
        <v>0</v>
      </c>
      <c r="H322" s="102">
        <v>20</v>
      </c>
      <c r="I322" s="102">
        <v>2000</v>
      </c>
      <c r="J322" s="28">
        <v>6.7206799983978298</v>
      </c>
      <c r="K322" s="126">
        <f t="shared" si="725"/>
        <v>6.7206799983978299E-2</v>
      </c>
      <c r="L322" s="30">
        <f t="shared" si="897"/>
        <v>6.7206799983978299E-2</v>
      </c>
      <c r="M322" s="101">
        <f t="shared" si="898"/>
        <v>5.67702412605286</v>
      </c>
      <c r="N322" s="103">
        <f t="shared" si="734"/>
        <v>5.218279361724849E-4</v>
      </c>
      <c r="AD322" s="52">
        <f t="shared" ca="1" si="735"/>
        <v>0.97626797087895589</v>
      </c>
      <c r="AE322" s="52">
        <f t="shared" ca="1" si="735"/>
        <v>0.99999999999999989</v>
      </c>
      <c r="AF322" s="52">
        <f t="shared" ca="1" si="735"/>
        <v>0.97470888442140269</v>
      </c>
      <c r="AG322" s="52">
        <f t="shared" ca="1" si="735"/>
        <v>0.93409778004377397</v>
      </c>
      <c r="AH322" s="52">
        <f t="shared" ca="1" si="736"/>
        <v>0.89634502339493138</v>
      </c>
      <c r="AI322" s="52">
        <f t="shared" ca="1" si="736"/>
        <v>0.86091691228000111</v>
      </c>
      <c r="AJ322" s="52">
        <f t="shared" ca="1" si="736"/>
        <v>0.81293344874277829</v>
      </c>
      <c r="AK322" s="52">
        <f t="shared" ca="1" si="736"/>
        <v>0.75505207260323559</v>
      </c>
      <c r="AL322" s="52">
        <f t="shared" ca="1" si="737"/>
        <v>0.69799966597273322</v>
      </c>
      <c r="AM322" s="52">
        <f t="shared" ca="1" si="737"/>
        <v>0.64066743484089295</v>
      </c>
      <c r="AN322" s="52">
        <f t="shared" ca="1" si="737"/>
        <v>0.57104687297323675</v>
      </c>
      <c r="AO322" s="52">
        <f t="shared" ca="1" si="737"/>
        <v>0.48074925502921939</v>
      </c>
      <c r="AP322" s="52">
        <f t="shared" ca="1" si="738"/>
        <v>0.35204461759550987</v>
      </c>
      <c r="AQ322" s="52">
        <f t="shared" ca="1" si="738"/>
        <v>0.16076367262975572</v>
      </c>
      <c r="AR322" s="52">
        <f t="shared" ca="1" si="738"/>
        <v>-2.6638137291731104E-2</v>
      </c>
      <c r="AS322" s="52">
        <f t="shared" ca="1" si="738"/>
        <v>-0.14481948087764693</v>
      </c>
      <c r="AT322" s="52">
        <f t="shared" ca="1" si="894"/>
        <v>-0.20607067501248963</v>
      </c>
      <c r="AU322" s="52">
        <f t="shared" ca="1" si="894"/>
        <v>-0.2449334968438856</v>
      </c>
      <c r="AV322" s="52">
        <f t="shared" ca="1" si="728"/>
        <v>-0.28148771743002982</v>
      </c>
      <c r="AW322" s="52">
        <f t="shared" ca="1" si="728"/>
        <v>-0.3198870359448201</v>
      </c>
      <c r="AX322" s="52">
        <f t="shared" ca="1" si="728"/>
        <v>-0.34993905702312833</v>
      </c>
      <c r="AY322" s="52">
        <f t="shared" ca="1" si="728"/>
        <v>-0.37198810400278515</v>
      </c>
      <c r="AZ322" s="52">
        <f t="shared" ca="1" si="729"/>
        <v>-0.3887899396828462</v>
      </c>
      <c r="BA322" s="52">
        <f t="shared" ca="1" si="729"/>
        <v>-0.41402960473620387</v>
      </c>
      <c r="BB322" s="52">
        <f t="shared" ca="1" si="729"/>
        <v>-0.45132899469009879</v>
      </c>
      <c r="BC322" s="52">
        <f t="shared" ca="1" si="729"/>
        <v>-0.4955093719549134</v>
      </c>
      <c r="BD322" s="52">
        <f t="shared" ca="1" si="730"/>
        <v>-0.54597747393927931</v>
      </c>
      <c r="BE322" s="52">
        <f t="shared" ca="1" si="730"/>
        <v>-0.59817045260067148</v>
      </c>
      <c r="BF322" s="52">
        <f t="shared" ca="1" si="730"/>
        <v>-0.64957034088959409</v>
      </c>
      <c r="BG322" s="52">
        <f t="shared" ca="1" si="730"/>
        <v>-0.69928765616520572</v>
      </c>
      <c r="BH322" s="52">
        <f t="shared" ca="1" si="731"/>
        <v>-0.74855400130610616</v>
      </c>
      <c r="BJ322" s="52">
        <f t="shared" si="740"/>
        <v>3.360339999198915E-3</v>
      </c>
      <c r="BK322" s="52">
        <f t="shared" si="741"/>
        <v>-5.5267119077935575E-3</v>
      </c>
      <c r="BL322" s="52">
        <f t="shared" si="742"/>
        <v>-2.7633559538967788E-4</v>
      </c>
      <c r="BM322" s="52">
        <f t="shared" si="743"/>
        <v>-2.7633559538967788E-4</v>
      </c>
      <c r="BN322" s="52">
        <f t="shared" si="744"/>
        <v>0</v>
      </c>
      <c r="BO322" s="52">
        <f t="shared" si="745"/>
        <v>0</v>
      </c>
      <c r="BP322" s="52">
        <f t="shared" si="746"/>
        <v>2.9820052712617061E-3</v>
      </c>
      <c r="BQ322" s="52">
        <f t="shared" si="747"/>
        <v>0.05</v>
      </c>
      <c r="BS322" s="52">
        <f t="shared" ca="1" si="748"/>
        <v>-0.6061015063746561</v>
      </c>
      <c r="BT322" s="52">
        <f t="shared" ca="1" si="749"/>
        <v>-0.55267119077935578</v>
      </c>
      <c r="BU322" s="52">
        <f t="shared" ca="1" si="750"/>
        <v>-0.49888497152395767</v>
      </c>
      <c r="BV322" s="52">
        <f t="shared" ca="1" si="751"/>
        <v>-0.43963625167135983</v>
      </c>
      <c r="BW322" s="52">
        <f t="shared" ca="1" si="752"/>
        <v>-0.3738534526689159</v>
      </c>
      <c r="BX322" s="52">
        <f t="shared" ca="1" si="753"/>
        <v>-0.31445381914325543</v>
      </c>
      <c r="BY322" s="52">
        <f t="shared" ca="1" si="754"/>
        <v>-0.27290525230308693</v>
      </c>
      <c r="BZ322" s="52">
        <f t="shared" ca="1" si="755"/>
        <v>-0.24697450778987845</v>
      </c>
      <c r="CA322" s="52">
        <f t="shared" ca="1" si="756"/>
        <v>-0.22540402534087306</v>
      </c>
      <c r="CB322" s="52">
        <f t="shared" ca="1" si="757"/>
        <v>-0.19934022331219731</v>
      </c>
      <c r="CC322" s="52">
        <f t="shared" ca="1" si="758"/>
        <v>-0.17048776762620085</v>
      </c>
      <c r="CD322" s="52">
        <f t="shared" ca="1" si="759"/>
        <v>-0.13303042440524987</v>
      </c>
      <c r="CE322" s="52">
        <f t="shared" ca="1" si="760"/>
        <v>-7.9584267891703087E-2</v>
      </c>
      <c r="CF322" s="52">
        <f t="shared" ca="1" si="761"/>
        <v>-1.1322557325324681E-2</v>
      </c>
      <c r="CG322" s="52">
        <f t="shared" ca="1" si="762"/>
        <v>6.7009963831233421E-2</v>
      </c>
      <c r="CH322" s="52">
        <f t="shared" ca="1" si="763"/>
        <v>0.150951941317368</v>
      </c>
      <c r="CI322" s="52">
        <f t="shared" ca="1" si="764"/>
        <v>0.22914536758476217</v>
      </c>
      <c r="CJ322" s="52">
        <f t="shared" ca="1" si="765"/>
        <v>0.29868308256470399</v>
      </c>
      <c r="CK322" s="52">
        <f t="shared" ca="1" si="766"/>
        <v>0.3568402688139149</v>
      </c>
      <c r="CL322" s="52">
        <f t="shared" ca="1" si="767"/>
        <v>0.40707777221236507</v>
      </c>
      <c r="CM322" s="52">
        <f t="shared" ca="1" si="768"/>
        <v>0.45618003473106422</v>
      </c>
      <c r="CN322" s="52">
        <f t="shared" ca="1" si="769"/>
        <v>0.51626483326958084</v>
      </c>
      <c r="CO322" s="52">
        <f t="shared" ca="1" si="770"/>
        <v>0.59157059499393072</v>
      </c>
      <c r="CP322" s="52">
        <f t="shared" ca="1" si="771"/>
        <v>0.67220637229301261</v>
      </c>
      <c r="CQ322" s="52">
        <f t="shared" ca="1" si="772"/>
        <v>0.75555676094166213</v>
      </c>
      <c r="CR322" s="52">
        <f t="shared" ca="1" si="773"/>
        <v>0.83116364629278228</v>
      </c>
      <c r="CS322" s="52">
        <f t="shared" ca="1" si="774"/>
        <v>0.89054559647375997</v>
      </c>
      <c r="CT322" s="52">
        <f t="shared" ca="1" si="775"/>
        <v>0.92969216631665341</v>
      </c>
      <c r="CU322" s="52">
        <f t="shared" ca="1" si="776"/>
        <v>0.95179492065442628</v>
      </c>
      <c r="CV322" s="52">
        <f t="shared" ca="1" si="777"/>
        <v>0.95868939269454234</v>
      </c>
      <c r="CW322" s="52">
        <f t="shared" ca="1" si="778"/>
        <v>0.94893648645149553</v>
      </c>
      <c r="CY322" s="51" t="str">
        <f t="shared" ca="1" si="779"/>
        <v>Slope</v>
      </c>
      <c r="CZ322" s="51" t="str">
        <f t="shared" ca="1" si="780"/>
        <v>Slope</v>
      </c>
      <c r="DA322" s="51" t="str">
        <f t="shared" ca="1" si="781"/>
        <v>Slope</v>
      </c>
      <c r="DB322" s="51" t="str">
        <f t="shared" ca="1" si="782"/>
        <v>Slope</v>
      </c>
      <c r="DC322" s="51" t="str">
        <f t="shared" ca="1" si="783"/>
        <v>Slope</v>
      </c>
      <c r="DD322" s="51" t="str">
        <f t="shared" ca="1" si="784"/>
        <v>Slope</v>
      </c>
      <c r="DE322" s="51" t="str">
        <f t="shared" ca="1" si="785"/>
        <v>Slope</v>
      </c>
      <c r="DF322" s="51" t="str">
        <f t="shared" ca="1" si="786"/>
        <v>Slope</v>
      </c>
      <c r="DG322" s="51" t="str">
        <f t="shared" ca="1" si="787"/>
        <v>Slope</v>
      </c>
      <c r="DH322" s="51" t="str">
        <f t="shared" ca="1" si="788"/>
        <v>Slope</v>
      </c>
      <c r="DI322" s="51" t="str">
        <f t="shared" ca="1" si="789"/>
        <v>Slope</v>
      </c>
      <c r="DJ322" s="51" t="str">
        <f t="shared" ca="1" si="790"/>
        <v>Slope</v>
      </c>
      <c r="DK322" s="51" t="str">
        <f t="shared" ca="1" si="791"/>
        <v>Slope</v>
      </c>
      <c r="DL322" s="51" t="str">
        <f t="shared" ca="1" si="792"/>
        <v>Slope</v>
      </c>
      <c r="DM322" s="51" t="str">
        <f t="shared" ca="1" si="793"/>
        <v>Slope</v>
      </c>
      <c r="DN322" s="51" t="str">
        <f t="shared" ca="1" si="794"/>
        <v>Slope</v>
      </c>
      <c r="DO322" s="51" t="str">
        <f t="shared" ca="1" si="795"/>
        <v>Slope</v>
      </c>
      <c r="DP322" s="51" t="str">
        <f t="shared" ca="1" si="796"/>
        <v>Slope</v>
      </c>
      <c r="DQ322" s="51" t="str">
        <f t="shared" ca="1" si="797"/>
        <v>Slope</v>
      </c>
      <c r="DR322" s="51" t="str">
        <f t="shared" ca="1" si="798"/>
        <v>Slope</v>
      </c>
      <c r="DS322" s="51" t="str">
        <f t="shared" ca="1" si="799"/>
        <v>Slope</v>
      </c>
      <c r="DT322" s="51" t="str">
        <f t="shared" ca="1" si="800"/>
        <v>Slope</v>
      </c>
      <c r="DU322" s="51" t="str">
        <f t="shared" ca="1" si="801"/>
        <v>Slope</v>
      </c>
      <c r="DV322" s="51" t="str">
        <f t="shared" ca="1" si="802"/>
        <v>Slope</v>
      </c>
      <c r="DW322" s="51" t="str">
        <f t="shared" ca="1" si="803"/>
        <v>Slope</v>
      </c>
      <c r="DX322" s="51" t="str">
        <f t="shared" ca="1" si="804"/>
        <v>Slope</v>
      </c>
      <c r="DY322" s="51" t="str">
        <f t="shared" ca="1" si="805"/>
        <v>Slope</v>
      </c>
      <c r="DZ322" s="51" t="str">
        <f t="shared" ca="1" si="806"/>
        <v>Slope</v>
      </c>
      <c r="EA322" s="51" t="str">
        <f t="shared" ca="1" si="807"/>
        <v>Slope</v>
      </c>
      <c r="EB322" s="51" t="str">
        <f t="shared" ca="1" si="808"/>
        <v>Slope</v>
      </c>
      <c r="EC322" s="51" t="str">
        <f t="shared" ca="1" si="809"/>
        <v>Slope</v>
      </c>
      <c r="EE322" s="52">
        <f t="shared" ca="1" si="810"/>
        <v>0.39417482922073355</v>
      </c>
      <c r="EF322" s="52">
        <f t="shared" ca="1" si="811"/>
        <v>0.44760514481603386</v>
      </c>
      <c r="EG322" s="52">
        <f t="shared" ca="1" si="812"/>
        <v>0.50139136407143203</v>
      </c>
      <c r="EH322" s="52">
        <f t="shared" ca="1" si="813"/>
        <v>0.56064008392402986</v>
      </c>
      <c r="EI322" s="52">
        <f t="shared" ca="1" si="814"/>
        <v>0.62642288292647375</v>
      </c>
      <c r="EJ322" s="52">
        <f t="shared" ca="1" si="815"/>
        <v>0.68582251645213432</v>
      </c>
      <c r="EK322" s="52">
        <f t="shared" ca="1" si="816"/>
        <v>0.72737108329230282</v>
      </c>
      <c r="EL322" s="52">
        <f t="shared" ca="1" si="817"/>
        <v>0.75330182780551125</v>
      </c>
      <c r="EM322" s="52">
        <f t="shared" ca="1" si="818"/>
        <v>0.77487231025451664</v>
      </c>
      <c r="EN322" s="52">
        <f t="shared" ca="1" si="819"/>
        <v>0.80093611228319239</v>
      </c>
      <c r="EO322" s="52">
        <f t="shared" ca="1" si="820"/>
        <v>0.82978856796918876</v>
      </c>
      <c r="EP322" s="52">
        <f t="shared" ca="1" si="821"/>
        <v>0.86724591119013983</v>
      </c>
      <c r="EQ322" s="52">
        <f t="shared" ca="1" si="822"/>
        <v>0.92069206770368661</v>
      </c>
      <c r="ER322" s="52">
        <f t="shared" ca="1" si="823"/>
        <v>0.98895377827006503</v>
      </c>
      <c r="ES322" s="52">
        <f t="shared" ca="1" si="824"/>
        <v>0.93271370057337688</v>
      </c>
      <c r="ET322" s="52">
        <f t="shared" ca="1" si="825"/>
        <v>0.84877172308724236</v>
      </c>
      <c r="EU322" s="52">
        <f t="shared" ca="1" si="826"/>
        <v>0.77057829681984813</v>
      </c>
      <c r="EV322" s="52">
        <f t="shared" ca="1" si="827"/>
        <v>0.70104058183990636</v>
      </c>
      <c r="EW322" s="52">
        <f t="shared" ca="1" si="828"/>
        <v>0.64288339559069541</v>
      </c>
      <c r="EX322" s="52">
        <f t="shared" ca="1" si="829"/>
        <v>0.59264589219224528</v>
      </c>
      <c r="EY322" s="52">
        <f t="shared" ca="1" si="830"/>
        <v>0.54354362967354608</v>
      </c>
      <c r="EZ322" s="52">
        <f t="shared" ca="1" si="831"/>
        <v>0.48345883113502952</v>
      </c>
      <c r="FA322" s="52">
        <f t="shared" ca="1" si="832"/>
        <v>0.40815306941067964</v>
      </c>
      <c r="FB322" s="52">
        <f t="shared" ca="1" si="833"/>
        <v>0.32751729211159775</v>
      </c>
      <c r="FC322" s="52">
        <f t="shared" ca="1" si="834"/>
        <v>0.24416690346294823</v>
      </c>
      <c r="FD322" s="52">
        <f t="shared" ca="1" si="835"/>
        <v>0.16856001811182808</v>
      </c>
      <c r="FE322" s="52">
        <f t="shared" ca="1" si="836"/>
        <v>0.10917806793085039</v>
      </c>
      <c r="FF322" s="52">
        <f t="shared" ca="1" si="837"/>
        <v>7.0031498087956945E-2</v>
      </c>
      <c r="FG322" s="52">
        <f t="shared" ca="1" si="838"/>
        <v>4.7928743750184077E-2</v>
      </c>
      <c r="FH322" s="52">
        <f t="shared" ca="1" si="839"/>
        <v>4.1034271710068015E-2</v>
      </c>
      <c r="FI322" s="52">
        <f t="shared" ca="1" si="840"/>
        <v>5.0787177953114826E-2</v>
      </c>
      <c r="FK322" s="52">
        <f t="shared" ca="1" si="841"/>
        <v>0.98895377827006503</v>
      </c>
      <c r="FL322" s="59">
        <f t="shared" ca="1" si="842"/>
        <v>13</v>
      </c>
      <c r="FM322" s="59" t="str">
        <f t="shared" ca="1" si="843"/>
        <v>Slope</v>
      </c>
      <c r="FN322" s="52">
        <f t="shared" ca="1" si="844"/>
        <v>0.6</v>
      </c>
      <c r="FP322" s="52">
        <f t="shared" ca="1" si="845"/>
        <v>0.46472494307357781</v>
      </c>
      <c r="FQ322" s="52">
        <f t="shared" ca="1" si="846"/>
        <v>0.48253504827201127</v>
      </c>
      <c r="FR322" s="52">
        <f t="shared" ca="1" si="847"/>
        <v>0.48935267691269951</v>
      </c>
      <c r="FS322" s="52">
        <f t="shared" ca="1" si="848"/>
        <v>0.49799113908578774</v>
      </c>
      <c r="FT322" s="52">
        <f t="shared" ca="1" si="849"/>
        <v>0.50880762764215792</v>
      </c>
      <c r="FU322" s="52">
        <f t="shared" ca="1" si="850"/>
        <v>0.5174963943729336</v>
      </c>
      <c r="FV322" s="52">
        <f t="shared" ca="1" si="851"/>
        <v>0.52023480554187873</v>
      </c>
      <c r="FW322" s="52">
        <f t="shared" ca="1" si="852"/>
        <v>0.51776727593517036</v>
      </c>
      <c r="FX322" s="52">
        <f t="shared" ca="1" si="853"/>
        <v>0.51384632564039445</v>
      </c>
      <c r="FY322" s="52">
        <f t="shared" ca="1" si="854"/>
        <v>0.51142314853884185</v>
      </c>
      <c r="FZ322" s="52">
        <f t="shared" ca="1" si="855"/>
        <v>0.50992952265639624</v>
      </c>
      <c r="GA322" s="52">
        <f t="shared" ca="1" si="856"/>
        <v>0.51130419261893545</v>
      </c>
      <c r="GB322" s="52">
        <f t="shared" ca="1" si="857"/>
        <v>0.51800846701233993</v>
      </c>
      <c r="GC322" s="52">
        <f t="shared" ca="1" si="858"/>
        <v>0.529651259423355</v>
      </c>
      <c r="GD322" s="52">
        <f t="shared" ca="1" si="859"/>
        <v>0.49979345574668116</v>
      </c>
      <c r="GE322" s="52">
        <f t="shared" ca="1" si="860"/>
        <v>0.46070168547352519</v>
      </c>
      <c r="GF322" s="52">
        <f t="shared" ca="1" si="861"/>
        <v>0.4235260989399493</v>
      </c>
      <c r="GG322" s="52">
        <f t="shared" ca="1" si="862"/>
        <v>0.38923574950219098</v>
      </c>
      <c r="GH322" s="52">
        <f t="shared" ca="1" si="863"/>
        <v>0.35873890964134292</v>
      </c>
      <c r="GI322" s="52">
        <f t="shared" ca="1" si="864"/>
        <v>0.33088196406408177</v>
      </c>
      <c r="GJ322" s="52">
        <f t="shared" ca="1" si="865"/>
        <v>0.30340343211340426</v>
      </c>
      <c r="GK322" s="52">
        <f t="shared" ca="1" si="866"/>
        <v>0.27226405482278759</v>
      </c>
      <c r="GL322" s="52">
        <f t="shared" ca="1" si="867"/>
        <v>0.23605102313689322</v>
      </c>
      <c r="GM322" s="52">
        <f t="shared" ca="1" si="868"/>
        <v>0.1980613195927548</v>
      </c>
      <c r="GN322" s="52">
        <f t="shared" ca="1" si="869"/>
        <v>0.15916674559876048</v>
      </c>
      <c r="GO322" s="52">
        <f t="shared" ca="1" si="870"/>
        <v>0.12285333937060934</v>
      </c>
      <c r="GP322" s="52">
        <f t="shared" ca="1" si="871"/>
        <v>9.1948244865838996E-2</v>
      </c>
      <c r="GQ322" s="52">
        <f t="shared" ca="1" si="872"/>
        <v>6.7788277140430078E-2</v>
      </c>
      <c r="GR322" s="52">
        <f t="shared" ca="1" si="873"/>
        <v>4.9309581250061352E-2</v>
      </c>
      <c r="GS322" s="52">
        <f t="shared" ca="1" si="874"/>
        <v>3.5900312792244884E-2</v>
      </c>
      <c r="GT322" s="52">
        <f t="shared" ca="1" si="875"/>
        <v>2.8040170428816048E-2</v>
      </c>
      <c r="GV322" s="52">
        <f t="shared" ca="1" si="876"/>
        <v>0.529651259423355</v>
      </c>
      <c r="GW322" s="59">
        <f t="shared" ca="1" si="877"/>
        <v>13</v>
      </c>
      <c r="GX322" s="52">
        <f t="shared" ca="1" si="878"/>
        <v>0.98895377827006503</v>
      </c>
      <c r="GY322" s="52" t="str">
        <f t="shared" ca="1" si="879"/>
        <v>Slope</v>
      </c>
      <c r="GZ322" s="52">
        <f t="shared" ca="1" si="880"/>
        <v>0.6</v>
      </c>
      <c r="HB322" s="58">
        <f t="shared" si="881"/>
        <v>6.7206799983978299E-2</v>
      </c>
      <c r="HC322" s="58"/>
      <c r="HE322" s="52">
        <f t="shared" si="882"/>
        <v>0.66732634007930747</v>
      </c>
      <c r="HF322" s="52">
        <f t="shared" si="883"/>
        <v>0</v>
      </c>
      <c r="HH322" s="52">
        <f t="shared" ca="1" si="884"/>
        <v>0.98895377827006503</v>
      </c>
      <c r="HI322" s="52" t="str">
        <f t="shared" ca="1" si="885"/>
        <v>Slope</v>
      </c>
      <c r="HJ322" s="59">
        <f t="shared" ca="1" si="886"/>
        <v>2</v>
      </c>
      <c r="HK322" s="52">
        <f t="shared" ca="1" si="887"/>
        <v>0.6</v>
      </c>
      <c r="HL322" s="52">
        <f t="shared" si="888"/>
        <v>0</v>
      </c>
      <c r="HM322" s="52">
        <f t="shared" si="889"/>
        <v>20</v>
      </c>
      <c r="HN322" s="52">
        <f t="shared" si="890"/>
        <v>-20</v>
      </c>
      <c r="HP322" s="52">
        <f t="shared" si="893"/>
        <v>5.218279361724849E-4</v>
      </c>
      <c r="HR322" s="52">
        <f t="shared" si="891"/>
        <v>2.5456113702044186E-4</v>
      </c>
      <c r="HS322">
        <f t="shared" si="892"/>
        <v>2.9820052712617061E-3</v>
      </c>
    </row>
    <row r="323" spans="1:227" x14ac:dyDescent="0.2">
      <c r="A323" s="45">
        <v>285</v>
      </c>
      <c r="B323" s="35">
        <f t="shared" si="733"/>
        <v>3.2870370370370203E-2</v>
      </c>
      <c r="C323" s="28">
        <v>6.7206799983978298</v>
      </c>
      <c r="D323" s="95">
        <v>0</v>
      </c>
      <c r="E323" s="95">
        <v>999999</v>
      </c>
      <c r="F323" s="37">
        <f t="shared" si="895"/>
        <v>166666.5</v>
      </c>
      <c r="G323" s="38">
        <f t="shared" si="896"/>
        <v>0</v>
      </c>
      <c r="H323" s="102">
        <v>20</v>
      </c>
      <c r="I323" s="102">
        <v>2000</v>
      </c>
      <c r="J323" s="28">
        <v>7.8276288509368896</v>
      </c>
      <c r="K323" s="126">
        <f t="shared" si="725"/>
        <v>7.8276288509368894E-2</v>
      </c>
      <c r="L323" s="30">
        <f t="shared" si="897"/>
        <v>7.8276288509368894E-2</v>
      </c>
      <c r="M323" s="101">
        <f t="shared" si="898"/>
        <v>6.7206799983978298</v>
      </c>
      <c r="N323" s="103">
        <f t="shared" si="734"/>
        <v>5.5347442626953007E-4</v>
      </c>
      <c r="AD323" s="52">
        <f t="shared" ca="1" si="735"/>
        <v>0.97470888442140236</v>
      </c>
      <c r="AE323" s="52">
        <f t="shared" ca="1" si="735"/>
        <v>1.0000000000000004</v>
      </c>
      <c r="AF323" s="52">
        <f t="shared" ca="1" si="735"/>
        <v>0.97371526174861756</v>
      </c>
      <c r="AG323" s="52">
        <f t="shared" ca="1" si="735"/>
        <v>0.93289816807745463</v>
      </c>
      <c r="AH323" s="52">
        <f t="shared" ca="1" si="736"/>
        <v>0.89103886011992406</v>
      </c>
      <c r="AI323" s="52">
        <f t="shared" ca="1" si="736"/>
        <v>0.84283932246515758</v>
      </c>
      <c r="AJ323" s="52">
        <f t="shared" ca="1" si="736"/>
        <v>0.78081068300253498</v>
      </c>
      <c r="AK323" s="52">
        <f t="shared" ca="1" si="736"/>
        <v>0.71565596181948721</v>
      </c>
      <c r="AL323" s="52">
        <f t="shared" ca="1" si="737"/>
        <v>0.65166608338722132</v>
      </c>
      <c r="AM323" s="52">
        <f t="shared" ca="1" si="737"/>
        <v>0.58657320655995426</v>
      </c>
      <c r="AN323" s="52">
        <f t="shared" ca="1" si="737"/>
        <v>0.5033943200146398</v>
      </c>
      <c r="AO323" s="52">
        <f t="shared" ca="1" si="737"/>
        <v>0.37336431450608182</v>
      </c>
      <c r="AP323" s="52">
        <f t="shared" ca="1" si="738"/>
        <v>0.1797170550412078</v>
      </c>
      <c r="AQ323" s="52">
        <f t="shared" ca="1" si="738"/>
        <v>7.0842558414131978E-4</v>
      </c>
      <c r="AR323" s="52">
        <f t="shared" ca="1" si="738"/>
        <v>-0.10656914274952677</v>
      </c>
      <c r="AS323" s="52">
        <f t="shared" ca="1" si="738"/>
        <v>-0.16535805834951403</v>
      </c>
      <c r="AT323" s="52">
        <f t="shared" ca="1" si="894"/>
        <v>-0.19850533076045057</v>
      </c>
      <c r="AU323" s="52">
        <f t="shared" ca="1" si="894"/>
        <v>-0.23224751021896567</v>
      </c>
      <c r="AV323" s="52">
        <f t="shared" ca="1" si="728"/>
        <v>-0.26774062565201939</v>
      </c>
      <c r="AW323" s="52">
        <f t="shared" ca="1" si="728"/>
        <v>-0.30367359312430481</v>
      </c>
      <c r="AX323" s="52">
        <f t="shared" ca="1" si="728"/>
        <v>-0.32786318492927707</v>
      </c>
      <c r="AY323" s="52">
        <f t="shared" ca="1" si="728"/>
        <v>-0.34258557139334594</v>
      </c>
      <c r="AZ323" s="52">
        <f t="shared" ca="1" si="729"/>
        <v>-0.3571720907746237</v>
      </c>
      <c r="BA323" s="52">
        <f t="shared" ca="1" si="729"/>
        <v>-0.38103615822645454</v>
      </c>
      <c r="BB323" s="52">
        <f t="shared" ca="1" si="729"/>
        <v>-0.42031002149564367</v>
      </c>
      <c r="BC323" s="52">
        <f t="shared" ca="1" si="729"/>
        <v>-0.46844107430624421</v>
      </c>
      <c r="BD323" s="52">
        <f t="shared" ca="1" si="730"/>
        <v>-0.52318113688344992</v>
      </c>
      <c r="BE323" s="52">
        <f t="shared" ca="1" si="730"/>
        <v>-0.57828131678783523</v>
      </c>
      <c r="BF323" s="52">
        <f t="shared" ca="1" si="730"/>
        <v>-0.63202328251923812</v>
      </c>
      <c r="BG323" s="52">
        <f t="shared" ca="1" si="730"/>
        <v>-0.68425070915374708</v>
      </c>
      <c r="BH323" s="52">
        <f t="shared" ca="1" si="731"/>
        <v>-0.75833941593284904</v>
      </c>
      <c r="BJ323" s="52">
        <f t="shared" si="740"/>
        <v>3.913814425468445E-3</v>
      </c>
      <c r="BK323" s="52">
        <f t="shared" si="741"/>
        <v>-4.9888497152395777E-3</v>
      </c>
      <c r="BL323" s="52">
        <f t="shared" si="742"/>
        <v>-2.4944248576197898E-4</v>
      </c>
      <c r="BM323" s="52">
        <f t="shared" si="743"/>
        <v>-2.4944248576197898E-4</v>
      </c>
      <c r="BN323" s="52">
        <f t="shared" si="744"/>
        <v>0</v>
      </c>
      <c r="BO323" s="52">
        <f t="shared" si="745"/>
        <v>0</v>
      </c>
      <c r="BP323" s="52">
        <f t="shared" si="746"/>
        <v>2.8255893689833832E-3</v>
      </c>
      <c r="BQ323" s="52">
        <f t="shared" si="747"/>
        <v>0.05</v>
      </c>
      <c r="BS323" s="52">
        <f t="shared" ca="1" si="748"/>
        <v>-0.55267119077935578</v>
      </c>
      <c r="BT323" s="52">
        <f t="shared" ca="1" si="749"/>
        <v>-0.49888497152395767</v>
      </c>
      <c r="BU323" s="52">
        <f t="shared" ca="1" si="750"/>
        <v>-0.43963625167135983</v>
      </c>
      <c r="BV323" s="52">
        <f t="shared" ca="1" si="751"/>
        <v>-0.3738534526689159</v>
      </c>
      <c r="BW323" s="52">
        <f t="shared" ca="1" si="752"/>
        <v>-0.31445381914325543</v>
      </c>
      <c r="BX323" s="52">
        <f t="shared" ca="1" si="753"/>
        <v>-0.27290525230308693</v>
      </c>
      <c r="BY323" s="52">
        <f t="shared" ca="1" si="754"/>
        <v>-0.24697450778987845</v>
      </c>
      <c r="BZ323" s="52">
        <f t="shared" ca="1" si="755"/>
        <v>-0.22540402534087306</v>
      </c>
      <c r="CA323" s="52">
        <f t="shared" ca="1" si="756"/>
        <v>-0.19934022331219731</v>
      </c>
      <c r="CB323" s="52">
        <f t="shared" ca="1" si="757"/>
        <v>-0.17048776762620085</v>
      </c>
      <c r="CC323" s="52">
        <f t="shared" ca="1" si="758"/>
        <v>-0.13303042440524987</v>
      </c>
      <c r="CD323" s="52">
        <f t="shared" ca="1" si="759"/>
        <v>-7.9584267891703087E-2</v>
      </c>
      <c r="CE323" s="52">
        <f t="shared" ca="1" si="760"/>
        <v>-1.1322557325324681E-2</v>
      </c>
      <c r="CF323" s="52">
        <f t="shared" ca="1" si="761"/>
        <v>6.7009963831233421E-2</v>
      </c>
      <c r="CG323" s="52">
        <f t="shared" ca="1" si="762"/>
        <v>0.150951941317368</v>
      </c>
      <c r="CH323" s="52">
        <f t="shared" ca="1" si="763"/>
        <v>0.22914536758476217</v>
      </c>
      <c r="CI323" s="52">
        <f t="shared" ca="1" si="764"/>
        <v>0.29868308256470399</v>
      </c>
      <c r="CJ323" s="52">
        <f t="shared" ca="1" si="765"/>
        <v>0.3568402688139149</v>
      </c>
      <c r="CK323" s="52">
        <f t="shared" ca="1" si="766"/>
        <v>0.40707777221236507</v>
      </c>
      <c r="CL323" s="52">
        <f t="shared" ca="1" si="767"/>
        <v>0.45618003473106422</v>
      </c>
      <c r="CM323" s="52">
        <f t="shared" ca="1" si="768"/>
        <v>0.51626483326958084</v>
      </c>
      <c r="CN323" s="52">
        <f t="shared" ca="1" si="769"/>
        <v>0.59157059499393072</v>
      </c>
      <c r="CO323" s="52">
        <f t="shared" ca="1" si="770"/>
        <v>0.67220637229301261</v>
      </c>
      <c r="CP323" s="52">
        <f t="shared" ca="1" si="771"/>
        <v>0.75555676094166213</v>
      </c>
      <c r="CQ323" s="52">
        <f t="shared" ca="1" si="772"/>
        <v>0.83116364629278228</v>
      </c>
      <c r="CR323" s="52">
        <f t="shared" ca="1" si="773"/>
        <v>0.89054559647375997</v>
      </c>
      <c r="CS323" s="52">
        <f t="shared" ca="1" si="774"/>
        <v>0.92969216631665341</v>
      </c>
      <c r="CT323" s="52">
        <f t="shared" ca="1" si="775"/>
        <v>0.95179492065442628</v>
      </c>
      <c r="CU323" s="52">
        <f t="shared" ca="1" si="776"/>
        <v>0.95868939269454234</v>
      </c>
      <c r="CV323" s="52">
        <f t="shared" ca="1" si="777"/>
        <v>0.94893648645149553</v>
      </c>
      <c r="CW323" s="52">
        <f t="shared" ca="1" si="778"/>
        <v>0.95875295266629224</v>
      </c>
      <c r="CY323" s="51" t="str">
        <f t="shared" ca="1" si="779"/>
        <v>Slope</v>
      </c>
      <c r="CZ323" s="51" t="str">
        <f t="shared" ca="1" si="780"/>
        <v>Slope</v>
      </c>
      <c r="DA323" s="51" t="str">
        <f t="shared" ca="1" si="781"/>
        <v>Slope</v>
      </c>
      <c r="DB323" s="51" t="str">
        <f t="shared" ca="1" si="782"/>
        <v>Slope</v>
      </c>
      <c r="DC323" s="51" t="str">
        <f t="shared" ca="1" si="783"/>
        <v>Slope</v>
      </c>
      <c r="DD323" s="51" t="str">
        <f t="shared" ca="1" si="784"/>
        <v>Slope</v>
      </c>
      <c r="DE323" s="51" t="str">
        <f t="shared" ca="1" si="785"/>
        <v>Slope</v>
      </c>
      <c r="DF323" s="51" t="str">
        <f t="shared" ca="1" si="786"/>
        <v>Slope</v>
      </c>
      <c r="DG323" s="51" t="str">
        <f t="shared" ca="1" si="787"/>
        <v>Slope</v>
      </c>
      <c r="DH323" s="51" t="str">
        <f t="shared" ca="1" si="788"/>
        <v>Slope</v>
      </c>
      <c r="DI323" s="51" t="str">
        <f t="shared" ca="1" si="789"/>
        <v>Slope</v>
      </c>
      <c r="DJ323" s="51" t="str">
        <f t="shared" ca="1" si="790"/>
        <v>Slope</v>
      </c>
      <c r="DK323" s="51" t="str">
        <f t="shared" ca="1" si="791"/>
        <v>Slope</v>
      </c>
      <c r="DL323" s="51" t="str">
        <f t="shared" ca="1" si="792"/>
        <v>Slope</v>
      </c>
      <c r="DM323" s="51" t="str">
        <f t="shared" ca="1" si="793"/>
        <v>Slope</v>
      </c>
      <c r="DN323" s="51" t="str">
        <f t="shared" ca="1" si="794"/>
        <v>Slope</v>
      </c>
      <c r="DO323" s="51" t="str">
        <f t="shared" ca="1" si="795"/>
        <v>Slope</v>
      </c>
      <c r="DP323" s="51" t="str">
        <f t="shared" ca="1" si="796"/>
        <v>Slope</v>
      </c>
      <c r="DQ323" s="51" t="str">
        <f t="shared" ca="1" si="797"/>
        <v>Slope</v>
      </c>
      <c r="DR323" s="51" t="str">
        <f t="shared" ca="1" si="798"/>
        <v>Slope</v>
      </c>
      <c r="DS323" s="51" t="str">
        <f t="shared" ca="1" si="799"/>
        <v>Slope</v>
      </c>
      <c r="DT323" s="51" t="str">
        <f t="shared" ca="1" si="800"/>
        <v>Slope</v>
      </c>
      <c r="DU323" s="51" t="str">
        <f t="shared" ca="1" si="801"/>
        <v>Slope</v>
      </c>
      <c r="DV323" s="51" t="str">
        <f t="shared" ca="1" si="802"/>
        <v>Slope</v>
      </c>
      <c r="DW323" s="51" t="str">
        <f t="shared" ca="1" si="803"/>
        <v>Slope</v>
      </c>
      <c r="DX323" s="51" t="str">
        <f t="shared" ca="1" si="804"/>
        <v>Slope</v>
      </c>
      <c r="DY323" s="51" t="str">
        <f t="shared" ca="1" si="805"/>
        <v>Slope</v>
      </c>
      <c r="DZ323" s="51" t="str">
        <f t="shared" ca="1" si="806"/>
        <v>Slope</v>
      </c>
      <c r="EA323" s="51" t="str">
        <f t="shared" ca="1" si="807"/>
        <v>Slope</v>
      </c>
      <c r="EB323" s="51" t="str">
        <f t="shared" ca="1" si="808"/>
        <v>Slope</v>
      </c>
      <c r="EC323" s="51" t="str">
        <f t="shared" ca="1" si="809"/>
        <v>Slope</v>
      </c>
      <c r="EE323" s="52">
        <f t="shared" ca="1" si="810"/>
        <v>0.44757825170640619</v>
      </c>
      <c r="EF323" s="52">
        <f t="shared" ca="1" si="811"/>
        <v>0.50136447096180436</v>
      </c>
      <c r="EG323" s="52">
        <f t="shared" ca="1" si="812"/>
        <v>0.56061319081440208</v>
      </c>
      <c r="EH323" s="52">
        <f t="shared" ca="1" si="813"/>
        <v>0.62639598981684608</v>
      </c>
      <c r="EI323" s="52">
        <f t="shared" ca="1" si="814"/>
        <v>0.68579562334250654</v>
      </c>
      <c r="EJ323" s="52">
        <f t="shared" ca="1" si="815"/>
        <v>0.72734419018267504</v>
      </c>
      <c r="EK323" s="52">
        <f t="shared" ca="1" si="816"/>
        <v>0.75327493469588358</v>
      </c>
      <c r="EL323" s="52">
        <f t="shared" ca="1" si="817"/>
        <v>0.77484541714488886</v>
      </c>
      <c r="EM323" s="52">
        <f t="shared" ca="1" si="818"/>
        <v>0.80090921917356472</v>
      </c>
      <c r="EN323" s="52">
        <f t="shared" ca="1" si="819"/>
        <v>0.82976167485956109</v>
      </c>
      <c r="EO323" s="52">
        <f t="shared" ca="1" si="820"/>
        <v>0.86721901808051216</v>
      </c>
      <c r="EP323" s="52">
        <f t="shared" ca="1" si="821"/>
        <v>0.92066517459405883</v>
      </c>
      <c r="EQ323" s="52">
        <f t="shared" ca="1" si="822"/>
        <v>0.98892688516043725</v>
      </c>
      <c r="ER323" s="52">
        <f t="shared" ca="1" si="823"/>
        <v>0.93274059368300466</v>
      </c>
      <c r="ES323" s="52">
        <f t="shared" ca="1" si="824"/>
        <v>0.84879861619687003</v>
      </c>
      <c r="ET323" s="52">
        <f t="shared" ca="1" si="825"/>
        <v>0.77060518992947591</v>
      </c>
      <c r="EU323" s="52">
        <f t="shared" ca="1" si="826"/>
        <v>0.70106747494953403</v>
      </c>
      <c r="EV323" s="52">
        <f t="shared" ca="1" si="827"/>
        <v>0.64291028870032307</v>
      </c>
      <c r="EW323" s="52">
        <f t="shared" ca="1" si="828"/>
        <v>0.59267278530187295</v>
      </c>
      <c r="EX323" s="52">
        <f t="shared" ca="1" si="829"/>
        <v>0.54357052278317375</v>
      </c>
      <c r="EY323" s="52">
        <f t="shared" ca="1" si="830"/>
        <v>0.48348572424465719</v>
      </c>
      <c r="EZ323" s="52">
        <f t="shared" ca="1" si="831"/>
        <v>0.4081799625203073</v>
      </c>
      <c r="FA323" s="52">
        <f t="shared" ca="1" si="832"/>
        <v>0.32754418522122541</v>
      </c>
      <c r="FB323" s="52">
        <f t="shared" ca="1" si="833"/>
        <v>0.24419379657257589</v>
      </c>
      <c r="FC323" s="52">
        <f t="shared" ca="1" si="834"/>
        <v>0.16858691122145575</v>
      </c>
      <c r="FD323" s="52">
        <f t="shared" ca="1" si="835"/>
        <v>0.10920496104047805</v>
      </c>
      <c r="FE323" s="52">
        <f t="shared" ca="1" si="836"/>
        <v>7.0058391197584613E-2</v>
      </c>
      <c r="FF323" s="52">
        <f t="shared" ca="1" si="837"/>
        <v>4.7955636859811746E-2</v>
      </c>
      <c r="FG323" s="52">
        <f t="shared" ca="1" si="838"/>
        <v>4.1061164819695684E-2</v>
      </c>
      <c r="FH323" s="52">
        <f t="shared" ca="1" si="839"/>
        <v>5.0814071062742494E-2</v>
      </c>
      <c r="FI323" s="52">
        <f t="shared" ca="1" si="840"/>
        <v>4.099760484794579E-2</v>
      </c>
      <c r="FK323" s="52">
        <f t="shared" ca="1" si="841"/>
        <v>0.98892688516043725</v>
      </c>
      <c r="FL323" s="59">
        <f t="shared" ca="1" si="842"/>
        <v>12</v>
      </c>
      <c r="FM323" s="59" t="str">
        <f t="shared" ca="1" si="843"/>
        <v>Slope</v>
      </c>
      <c r="FN323" s="52">
        <f t="shared" ca="1" si="844"/>
        <v>0.6333333333333333</v>
      </c>
      <c r="FP323" s="52">
        <f t="shared" ca="1" si="845"/>
        <v>0.48252608390213536</v>
      </c>
      <c r="FQ323" s="52">
        <f t="shared" ca="1" si="846"/>
        <v>0.50045482365393479</v>
      </c>
      <c r="FR323" s="52">
        <f t="shared" ca="1" si="847"/>
        <v>0.50909328582702285</v>
      </c>
      <c r="FS323" s="52">
        <f t="shared" ca="1" si="848"/>
        <v>0.51990977438339314</v>
      </c>
      <c r="FT323" s="52">
        <f t="shared" ca="1" si="849"/>
        <v>0.52859854111416882</v>
      </c>
      <c r="FU323" s="52">
        <f t="shared" ca="1" si="850"/>
        <v>0.53133695228311384</v>
      </c>
      <c r="FV323" s="52">
        <f t="shared" ca="1" si="851"/>
        <v>0.52886942267640569</v>
      </c>
      <c r="FW323" s="52">
        <f t="shared" ca="1" si="852"/>
        <v>0.52494847238162956</v>
      </c>
      <c r="FX323" s="52">
        <f t="shared" ca="1" si="853"/>
        <v>0.52252529528007707</v>
      </c>
      <c r="FY323" s="52">
        <f t="shared" ca="1" si="854"/>
        <v>0.52103166939763146</v>
      </c>
      <c r="FZ323" s="52">
        <f t="shared" ca="1" si="855"/>
        <v>0.52240633936017067</v>
      </c>
      <c r="GA323" s="52">
        <f t="shared" ca="1" si="856"/>
        <v>0.52911061375357515</v>
      </c>
      <c r="GB323" s="52">
        <f t="shared" ca="1" si="857"/>
        <v>0.54075340616459022</v>
      </c>
      <c r="GC323" s="52">
        <f t="shared" ca="1" si="858"/>
        <v>0.51091353122766814</v>
      </c>
      <c r="GD323" s="52">
        <f t="shared" ca="1" si="859"/>
        <v>0.47182176095451223</v>
      </c>
      <c r="GE323" s="52">
        <f t="shared" ca="1" si="860"/>
        <v>0.43464617442093639</v>
      </c>
      <c r="GF323" s="52">
        <f t="shared" ca="1" si="861"/>
        <v>0.40035582498317801</v>
      </c>
      <c r="GG323" s="52">
        <f t="shared" ca="1" si="862"/>
        <v>0.3698589851223299</v>
      </c>
      <c r="GH323" s="52">
        <f t="shared" ca="1" si="863"/>
        <v>0.34200203954506875</v>
      </c>
      <c r="GI323" s="52">
        <f t="shared" ca="1" si="864"/>
        <v>0.31452350759439124</v>
      </c>
      <c r="GJ323" s="52">
        <f t="shared" ca="1" si="865"/>
        <v>0.28338413030377463</v>
      </c>
      <c r="GK323" s="52">
        <f t="shared" ca="1" si="866"/>
        <v>0.24717109861788022</v>
      </c>
      <c r="GL323" s="52">
        <f t="shared" ca="1" si="867"/>
        <v>0.20918139507374181</v>
      </c>
      <c r="GM323" s="52">
        <f t="shared" ca="1" si="868"/>
        <v>0.17028682107974752</v>
      </c>
      <c r="GN323" s="52">
        <f t="shared" ca="1" si="869"/>
        <v>0.13397341485159633</v>
      </c>
      <c r="GO323" s="52">
        <f t="shared" ca="1" si="870"/>
        <v>0.103068320346826</v>
      </c>
      <c r="GP323" s="52">
        <f t="shared" ca="1" si="871"/>
        <v>7.8908352621417072E-2</v>
      </c>
      <c r="GQ323" s="52">
        <f t="shared" ca="1" si="872"/>
        <v>6.0429656731048345E-2</v>
      </c>
      <c r="GR323" s="52">
        <f t="shared" ca="1" si="873"/>
        <v>4.7020388273231885E-2</v>
      </c>
      <c r="GS323" s="52">
        <f t="shared" ca="1" si="874"/>
        <v>3.9160245909803049E-2</v>
      </c>
      <c r="GT323" s="52">
        <f t="shared" ca="1" si="875"/>
        <v>2.4776979393759703E-2</v>
      </c>
      <c r="GV323" s="52">
        <f t="shared" ca="1" si="876"/>
        <v>0.54075340616459022</v>
      </c>
      <c r="GW323" s="59">
        <f t="shared" ca="1" si="877"/>
        <v>12</v>
      </c>
      <c r="GX323" s="52">
        <f t="shared" ca="1" si="878"/>
        <v>0.98892688516043725</v>
      </c>
      <c r="GY323" s="52" t="str">
        <f t="shared" ca="1" si="879"/>
        <v>Slope</v>
      </c>
      <c r="GZ323" s="52">
        <f t="shared" ca="1" si="880"/>
        <v>0.6333333333333333</v>
      </c>
      <c r="HB323" s="58">
        <f t="shared" si="881"/>
        <v>7.8276288509368894E-2</v>
      </c>
      <c r="HC323" s="58"/>
      <c r="HE323" s="52">
        <f t="shared" si="882"/>
        <v>0.61253237187862397</v>
      </c>
      <c r="HF323" s="52">
        <f t="shared" si="883"/>
        <v>0</v>
      </c>
      <c r="HH323" s="52">
        <f t="shared" ca="1" si="884"/>
        <v>0.98892688516043725</v>
      </c>
      <c r="HI323" s="52" t="str">
        <f t="shared" ca="1" si="885"/>
        <v>Slope</v>
      </c>
      <c r="HJ323" s="59">
        <f t="shared" ca="1" si="886"/>
        <v>2</v>
      </c>
      <c r="HK323" s="52">
        <f t="shared" ca="1" si="887"/>
        <v>0.6333333333333333</v>
      </c>
      <c r="HL323" s="52">
        <f t="shared" si="888"/>
        <v>0</v>
      </c>
      <c r="HM323" s="52">
        <f t="shared" si="889"/>
        <v>20</v>
      </c>
      <c r="HN323" s="52">
        <f t="shared" si="890"/>
        <v>-20</v>
      </c>
      <c r="HP323" s="52">
        <f t="shared" si="893"/>
        <v>5.5347442626953007E-4</v>
      </c>
      <c r="HR323" s="52">
        <f t="shared" si="891"/>
        <v>2.5132768942349266E-4</v>
      </c>
      <c r="HS323">
        <f t="shared" si="892"/>
        <v>2.8255893689833832E-3</v>
      </c>
    </row>
    <row r="324" spans="1:227" x14ac:dyDescent="0.2">
      <c r="A324" s="45">
        <v>286</v>
      </c>
      <c r="B324" s="35">
        <f t="shared" si="733"/>
        <v>3.2986111111110945E-2</v>
      </c>
      <c r="C324" s="28">
        <v>7.8276288509368896</v>
      </c>
      <c r="D324" s="95">
        <v>0</v>
      </c>
      <c r="E324" s="95">
        <v>999999</v>
      </c>
      <c r="F324" s="37">
        <f t="shared" si="895"/>
        <v>166666.5</v>
      </c>
      <c r="G324" s="38">
        <f t="shared" si="896"/>
        <v>0</v>
      </c>
      <c r="H324" s="102">
        <v>20</v>
      </c>
      <c r="I324" s="102">
        <v>2000</v>
      </c>
      <c r="J324" s="28">
        <v>8.0295187234878505</v>
      </c>
      <c r="K324" s="126">
        <f t="shared" si="725"/>
        <v>8.029518723487851E-2</v>
      </c>
      <c r="L324" s="30">
        <f t="shared" si="897"/>
        <v>8.029518723487851E-2</v>
      </c>
      <c r="M324" s="101">
        <f t="shared" si="898"/>
        <v>7.8276288509368896</v>
      </c>
      <c r="N324" s="103">
        <f t="shared" si="734"/>
        <v>1.0094493627548027E-4</v>
      </c>
      <c r="AD324" s="52">
        <f t="shared" ca="1" si="735"/>
        <v>0.97371526174861756</v>
      </c>
      <c r="AE324" s="52">
        <f t="shared" ca="1" si="735"/>
        <v>1.0000000000000002</v>
      </c>
      <c r="AF324" s="52">
        <f t="shared" ca="1" si="735"/>
        <v>0.97061149554975557</v>
      </c>
      <c r="AG324" s="52">
        <f t="shared" ca="1" si="735"/>
        <v>0.92270332198894345</v>
      </c>
      <c r="AH324" s="52">
        <f t="shared" ca="1" si="736"/>
        <v>0.86902074396552287</v>
      </c>
      <c r="AI324" s="52">
        <f t="shared" ca="1" si="736"/>
        <v>0.80956112814991898</v>
      </c>
      <c r="AJ324" s="52">
        <f t="shared" ca="1" si="736"/>
        <v>0.73936249410181532</v>
      </c>
      <c r="AK324" s="52">
        <f t="shared" ca="1" si="736"/>
        <v>0.66132838756158985</v>
      </c>
      <c r="AL324" s="52">
        <f t="shared" ca="1" si="737"/>
        <v>0.58429919945062547</v>
      </c>
      <c r="AM324" s="52">
        <f t="shared" ca="1" si="737"/>
        <v>0.49861128068427152</v>
      </c>
      <c r="AN324" s="52">
        <f t="shared" ca="1" si="737"/>
        <v>0.3638516292077687</v>
      </c>
      <c r="AO324" s="52">
        <f t="shared" ca="1" si="737"/>
        <v>0.15949323257526779</v>
      </c>
      <c r="AP324" s="52">
        <f t="shared" ca="1" si="738"/>
        <v>-2.0733509879584576E-2</v>
      </c>
      <c r="AQ324" s="52">
        <f t="shared" ca="1" si="738"/>
        <v>-0.11292904013673971</v>
      </c>
      <c r="AR324" s="52">
        <f t="shared" ca="1" si="738"/>
        <v>-0.15205552015117574</v>
      </c>
      <c r="AS324" s="52">
        <f t="shared" ca="1" si="738"/>
        <v>-0.17488620105089497</v>
      </c>
      <c r="AT324" s="52">
        <f t="shared" ca="1" si="894"/>
        <v>-0.19781372204510003</v>
      </c>
      <c r="AU324" s="52">
        <f t="shared" ca="1" si="894"/>
        <v>-0.22787302173954549</v>
      </c>
      <c r="AV324" s="52">
        <f t="shared" ca="1" si="728"/>
        <v>-0.26043081441018917</v>
      </c>
      <c r="AW324" s="52">
        <f t="shared" ca="1" si="728"/>
        <v>-0.29257116242388753</v>
      </c>
      <c r="AX324" s="52">
        <f t="shared" ca="1" si="728"/>
        <v>-0.31151858868993415</v>
      </c>
      <c r="AY324" s="52">
        <f t="shared" ca="1" si="728"/>
        <v>-0.32378546884594867</v>
      </c>
      <c r="AZ324" s="52">
        <f t="shared" ca="1" si="729"/>
        <v>-0.33664384004238773</v>
      </c>
      <c r="BA324" s="52">
        <f t="shared" ca="1" si="729"/>
        <v>-0.36065931847497407</v>
      </c>
      <c r="BB324" s="52">
        <f t="shared" ca="1" si="729"/>
        <v>-0.40114502702559923</v>
      </c>
      <c r="BC324" s="52">
        <f t="shared" ca="1" si="729"/>
        <v>-0.45089963298155417</v>
      </c>
      <c r="BD324" s="52">
        <f t="shared" ca="1" si="730"/>
        <v>-0.50706813024858632</v>
      </c>
      <c r="BE324" s="52">
        <f t="shared" ca="1" si="730"/>
        <v>-0.56356766330267938</v>
      </c>
      <c r="BF324" s="52">
        <f t="shared" ca="1" si="730"/>
        <v>-0.61880034012882279</v>
      </c>
      <c r="BG324" s="52">
        <f t="shared" ca="1" si="730"/>
        <v>-0.7045070999678954</v>
      </c>
      <c r="BH324" s="52">
        <f t="shared" ca="1" si="731"/>
        <v>-0.77876281159240412</v>
      </c>
      <c r="BJ324" s="52">
        <f t="shared" si="740"/>
        <v>4.0147593617439253E-3</v>
      </c>
      <c r="BK324" s="52">
        <f t="shared" si="741"/>
        <v>-4.3963625167135981E-3</v>
      </c>
      <c r="BL324" s="52">
        <f t="shared" si="742"/>
        <v>-2.1981812583567994E-4</v>
      </c>
      <c r="BM324" s="52">
        <f t="shared" si="743"/>
        <v>-2.1981812583567994E-4</v>
      </c>
      <c r="BN324" s="52">
        <f t="shared" si="744"/>
        <v>0</v>
      </c>
      <c r="BO324" s="52">
        <f t="shared" si="745"/>
        <v>0</v>
      </c>
      <c r="BP324" s="52">
        <f t="shared" si="746"/>
        <v>2.6090630651577841E-3</v>
      </c>
      <c r="BQ324" s="52">
        <f t="shared" si="747"/>
        <v>0.05</v>
      </c>
      <c r="BS324" s="52">
        <f t="shared" ca="1" si="748"/>
        <v>-0.49888497152395767</v>
      </c>
      <c r="BT324" s="52">
        <f t="shared" ca="1" si="749"/>
        <v>-0.43963625167135983</v>
      </c>
      <c r="BU324" s="52">
        <f t="shared" ca="1" si="750"/>
        <v>-0.3738534526689159</v>
      </c>
      <c r="BV324" s="52">
        <f t="shared" ca="1" si="751"/>
        <v>-0.31445381914325543</v>
      </c>
      <c r="BW324" s="52">
        <f t="shared" ca="1" si="752"/>
        <v>-0.27290525230308693</v>
      </c>
      <c r="BX324" s="52">
        <f t="shared" ca="1" si="753"/>
        <v>-0.24697450778987845</v>
      </c>
      <c r="BY324" s="52">
        <f t="shared" ca="1" si="754"/>
        <v>-0.22540402534087306</v>
      </c>
      <c r="BZ324" s="52">
        <f t="shared" ca="1" si="755"/>
        <v>-0.19934022331219731</v>
      </c>
      <c r="CA324" s="52">
        <f t="shared" ca="1" si="756"/>
        <v>-0.17048776762620085</v>
      </c>
      <c r="CB324" s="52">
        <f t="shared" ca="1" si="757"/>
        <v>-0.13303042440524987</v>
      </c>
      <c r="CC324" s="52">
        <f t="shared" ca="1" si="758"/>
        <v>-7.9584267891703087E-2</v>
      </c>
      <c r="CD324" s="52">
        <f t="shared" ca="1" si="759"/>
        <v>-1.1322557325324681E-2</v>
      </c>
      <c r="CE324" s="52">
        <f t="shared" ca="1" si="760"/>
        <v>6.7009963831233421E-2</v>
      </c>
      <c r="CF324" s="52">
        <f t="shared" ca="1" si="761"/>
        <v>0.150951941317368</v>
      </c>
      <c r="CG324" s="52">
        <f t="shared" ca="1" si="762"/>
        <v>0.22914536758476217</v>
      </c>
      <c r="CH324" s="52">
        <f t="shared" ca="1" si="763"/>
        <v>0.29868308256470399</v>
      </c>
      <c r="CI324" s="52">
        <f t="shared" ca="1" si="764"/>
        <v>0.3568402688139149</v>
      </c>
      <c r="CJ324" s="52">
        <f t="shared" ca="1" si="765"/>
        <v>0.40707777221236507</v>
      </c>
      <c r="CK324" s="52">
        <f t="shared" ca="1" si="766"/>
        <v>0.45618003473106422</v>
      </c>
      <c r="CL324" s="52">
        <f t="shared" ca="1" si="767"/>
        <v>0.51626483326958084</v>
      </c>
      <c r="CM324" s="52">
        <f t="shared" ca="1" si="768"/>
        <v>0.59157059499393072</v>
      </c>
      <c r="CN324" s="52">
        <f t="shared" ca="1" si="769"/>
        <v>0.67220637229301261</v>
      </c>
      <c r="CO324" s="52">
        <f t="shared" ca="1" si="770"/>
        <v>0.75555676094166213</v>
      </c>
      <c r="CP324" s="52">
        <f t="shared" ca="1" si="771"/>
        <v>0.83116364629278228</v>
      </c>
      <c r="CQ324" s="52">
        <f t="shared" ca="1" si="772"/>
        <v>0.89054559647375997</v>
      </c>
      <c r="CR324" s="52">
        <f t="shared" ca="1" si="773"/>
        <v>0.92969216631665341</v>
      </c>
      <c r="CS324" s="52">
        <f t="shared" ca="1" si="774"/>
        <v>0.95179492065442628</v>
      </c>
      <c r="CT324" s="52">
        <f t="shared" ca="1" si="775"/>
        <v>0.95868939269454234</v>
      </c>
      <c r="CU324" s="52">
        <f t="shared" ca="1" si="776"/>
        <v>0.94893648645149553</v>
      </c>
      <c r="CV324" s="52">
        <f t="shared" ca="1" si="777"/>
        <v>0.95875295266629224</v>
      </c>
      <c r="CW324" s="52">
        <f t="shared" ca="1" si="778"/>
        <v>0.95150209883708592</v>
      </c>
      <c r="CY324" s="51" t="str">
        <f t="shared" ca="1" si="779"/>
        <v>Slope</v>
      </c>
      <c r="CZ324" s="51" t="str">
        <f t="shared" ca="1" si="780"/>
        <v>Slope</v>
      </c>
      <c r="DA324" s="51" t="str">
        <f t="shared" ca="1" si="781"/>
        <v>Slope</v>
      </c>
      <c r="DB324" s="51" t="str">
        <f t="shared" ca="1" si="782"/>
        <v>Slope</v>
      </c>
      <c r="DC324" s="51" t="str">
        <f t="shared" ca="1" si="783"/>
        <v>Slope</v>
      </c>
      <c r="DD324" s="51" t="str">
        <f t="shared" ca="1" si="784"/>
        <v>Slope</v>
      </c>
      <c r="DE324" s="51" t="str">
        <f t="shared" ca="1" si="785"/>
        <v>Slope</v>
      </c>
      <c r="DF324" s="51" t="str">
        <f t="shared" ca="1" si="786"/>
        <v>Slope</v>
      </c>
      <c r="DG324" s="51" t="str">
        <f t="shared" ca="1" si="787"/>
        <v>Slope</v>
      </c>
      <c r="DH324" s="51" t="str">
        <f t="shared" ca="1" si="788"/>
        <v>Slope</v>
      </c>
      <c r="DI324" s="51" t="str">
        <f t="shared" ca="1" si="789"/>
        <v>Slope</v>
      </c>
      <c r="DJ324" s="51" t="str">
        <f t="shared" ca="1" si="790"/>
        <v>Slope</v>
      </c>
      <c r="DK324" s="51" t="str">
        <f t="shared" ca="1" si="791"/>
        <v>Slope</v>
      </c>
      <c r="DL324" s="51" t="str">
        <f t="shared" ca="1" si="792"/>
        <v>Slope</v>
      </c>
      <c r="DM324" s="51" t="str">
        <f t="shared" ca="1" si="793"/>
        <v>Slope</v>
      </c>
      <c r="DN324" s="51" t="str">
        <f t="shared" ca="1" si="794"/>
        <v>Slope</v>
      </c>
      <c r="DO324" s="51" t="str">
        <f t="shared" ca="1" si="795"/>
        <v>Slope</v>
      </c>
      <c r="DP324" s="51" t="str">
        <f t="shared" ca="1" si="796"/>
        <v>Slope</v>
      </c>
      <c r="DQ324" s="51" t="str">
        <f t="shared" ca="1" si="797"/>
        <v>Slope</v>
      </c>
      <c r="DR324" s="51" t="str">
        <f t="shared" ca="1" si="798"/>
        <v>Slope</v>
      </c>
      <c r="DS324" s="51" t="str">
        <f t="shared" ca="1" si="799"/>
        <v>Slope</v>
      </c>
      <c r="DT324" s="51" t="str">
        <f t="shared" ca="1" si="800"/>
        <v>Slope</v>
      </c>
      <c r="DU324" s="51" t="str">
        <f t="shared" ca="1" si="801"/>
        <v>Slope</v>
      </c>
      <c r="DV324" s="51" t="str">
        <f t="shared" ca="1" si="802"/>
        <v>Slope</v>
      </c>
      <c r="DW324" s="51" t="str">
        <f t="shared" ca="1" si="803"/>
        <v>Slope</v>
      </c>
      <c r="DX324" s="51" t="str">
        <f t="shared" ca="1" si="804"/>
        <v>Slope</v>
      </c>
      <c r="DY324" s="51" t="str">
        <f t="shared" ca="1" si="805"/>
        <v>Slope</v>
      </c>
      <c r="DZ324" s="51" t="str">
        <f t="shared" ca="1" si="806"/>
        <v>Slope</v>
      </c>
      <c r="EA324" s="51" t="str">
        <f t="shared" ca="1" si="807"/>
        <v>Slope</v>
      </c>
      <c r="EB324" s="51" t="str">
        <f t="shared" ca="1" si="808"/>
        <v>Slope</v>
      </c>
      <c r="EC324" s="51" t="str">
        <f t="shared" ca="1" si="809"/>
        <v>Slope</v>
      </c>
      <c r="EE324" s="52">
        <f t="shared" ca="1" si="810"/>
        <v>0.50133484660187799</v>
      </c>
      <c r="EF324" s="52">
        <f t="shared" ca="1" si="811"/>
        <v>0.56058356645447582</v>
      </c>
      <c r="EG324" s="52">
        <f t="shared" ca="1" si="812"/>
        <v>0.62636636545691982</v>
      </c>
      <c r="EH324" s="52">
        <f t="shared" ca="1" si="813"/>
        <v>0.68576599898258017</v>
      </c>
      <c r="EI324" s="52">
        <f t="shared" ca="1" si="814"/>
        <v>0.72731456582274867</v>
      </c>
      <c r="EJ324" s="52">
        <f t="shared" ca="1" si="815"/>
        <v>0.75324531033595721</v>
      </c>
      <c r="EK324" s="52">
        <f t="shared" ca="1" si="816"/>
        <v>0.7748157927849626</v>
      </c>
      <c r="EL324" s="52">
        <f t="shared" ca="1" si="817"/>
        <v>0.80087959481363835</v>
      </c>
      <c r="EM324" s="52">
        <f t="shared" ca="1" si="818"/>
        <v>0.82973205049963483</v>
      </c>
      <c r="EN324" s="52">
        <f t="shared" ca="1" si="819"/>
        <v>0.86718939372058579</v>
      </c>
      <c r="EO324" s="52">
        <f t="shared" ca="1" si="820"/>
        <v>0.92063555023413257</v>
      </c>
      <c r="EP324" s="52">
        <f t="shared" ca="1" si="821"/>
        <v>0.98889726080051099</v>
      </c>
      <c r="EQ324" s="52">
        <f t="shared" ca="1" si="822"/>
        <v>0.93277021804293092</v>
      </c>
      <c r="ER324" s="52">
        <f t="shared" ca="1" si="823"/>
        <v>0.84882824055679629</v>
      </c>
      <c r="ES324" s="52">
        <f t="shared" ca="1" si="824"/>
        <v>0.77063481428940217</v>
      </c>
      <c r="ET324" s="52">
        <f t="shared" ca="1" si="825"/>
        <v>0.70109709930946029</v>
      </c>
      <c r="EU324" s="52">
        <f t="shared" ca="1" si="826"/>
        <v>0.64293991306024945</v>
      </c>
      <c r="EV324" s="52">
        <f t="shared" ca="1" si="827"/>
        <v>0.59270240966179921</v>
      </c>
      <c r="EW324" s="52">
        <f t="shared" ca="1" si="828"/>
        <v>0.54360014714310012</v>
      </c>
      <c r="EX324" s="52">
        <f t="shared" ca="1" si="829"/>
        <v>0.48351534860458345</v>
      </c>
      <c r="EY324" s="52">
        <f t="shared" ca="1" si="830"/>
        <v>0.40820958688023357</v>
      </c>
      <c r="EZ324" s="52">
        <f t="shared" ca="1" si="831"/>
        <v>0.32757380958115168</v>
      </c>
      <c r="FA324" s="52">
        <f t="shared" ca="1" si="832"/>
        <v>0.24422342093250216</v>
      </c>
      <c r="FB324" s="52">
        <f t="shared" ca="1" si="833"/>
        <v>0.16861653558138201</v>
      </c>
      <c r="FC324" s="52">
        <f t="shared" ca="1" si="834"/>
        <v>0.10923458540040432</v>
      </c>
      <c r="FD324" s="52">
        <f t="shared" ca="1" si="835"/>
        <v>7.0088015557510874E-2</v>
      </c>
      <c r="FE324" s="52">
        <f t="shared" ca="1" si="836"/>
        <v>4.7985261219738007E-2</v>
      </c>
      <c r="FF324" s="52">
        <f t="shared" ca="1" si="837"/>
        <v>4.1090789179621945E-2</v>
      </c>
      <c r="FG324" s="52">
        <f t="shared" ca="1" si="838"/>
        <v>5.0843695422668755E-2</v>
      </c>
      <c r="FH324" s="52">
        <f t="shared" ca="1" si="839"/>
        <v>4.1027229207872051E-2</v>
      </c>
      <c r="FI324" s="52">
        <f t="shared" ca="1" si="840"/>
        <v>4.8278083037078368E-2</v>
      </c>
      <c r="FK324" s="52">
        <f t="shared" ca="1" si="841"/>
        <v>0.98889726080051099</v>
      </c>
      <c r="FL324" s="59">
        <f t="shared" ca="1" si="842"/>
        <v>11</v>
      </c>
      <c r="FM324" s="59" t="str">
        <f t="shared" ca="1" si="843"/>
        <v>Slope</v>
      </c>
      <c r="FN324" s="52">
        <f t="shared" ca="1" si="844"/>
        <v>0.66666666666666674</v>
      </c>
      <c r="FP324" s="52">
        <f t="shared" ca="1" si="845"/>
        <v>0.50044494886729263</v>
      </c>
      <c r="FQ324" s="52">
        <f t="shared" ca="1" si="846"/>
        <v>0.52019452215149187</v>
      </c>
      <c r="FR324" s="52">
        <f t="shared" ca="1" si="847"/>
        <v>0.53101101070786205</v>
      </c>
      <c r="FS324" s="52">
        <f t="shared" ca="1" si="848"/>
        <v>0.53969977743863784</v>
      </c>
      <c r="FT324" s="52">
        <f t="shared" ca="1" si="849"/>
        <v>0.54243818860758286</v>
      </c>
      <c r="FU324" s="52">
        <f t="shared" ca="1" si="850"/>
        <v>0.5399706590008746</v>
      </c>
      <c r="FV324" s="52">
        <f t="shared" ca="1" si="851"/>
        <v>0.53604970870609869</v>
      </c>
      <c r="FW324" s="52">
        <f t="shared" ca="1" si="852"/>
        <v>0.53362653160454609</v>
      </c>
      <c r="FX324" s="52">
        <f t="shared" ca="1" si="853"/>
        <v>0.53213290572210048</v>
      </c>
      <c r="FY324" s="52">
        <f t="shared" ca="1" si="854"/>
        <v>0.53350757568463969</v>
      </c>
      <c r="FZ324" s="52">
        <f t="shared" ca="1" si="855"/>
        <v>0.54021185007804418</v>
      </c>
      <c r="GA324" s="52">
        <f t="shared" ca="1" si="856"/>
        <v>0.55185464248905924</v>
      </c>
      <c r="GB324" s="52">
        <f t="shared" ca="1" si="857"/>
        <v>0.52203451712542137</v>
      </c>
      <c r="GC324" s="52">
        <f t="shared" ca="1" si="858"/>
        <v>0.48294274685226535</v>
      </c>
      <c r="GD324" s="52">
        <f t="shared" ca="1" si="859"/>
        <v>0.44576716031868957</v>
      </c>
      <c r="GE324" s="52">
        <f t="shared" ca="1" si="860"/>
        <v>0.41147681088093119</v>
      </c>
      <c r="GF324" s="52">
        <f t="shared" ca="1" si="861"/>
        <v>0.38097997102008313</v>
      </c>
      <c r="GG324" s="52">
        <f t="shared" ca="1" si="862"/>
        <v>0.35312302544282193</v>
      </c>
      <c r="GH324" s="52">
        <f t="shared" ca="1" si="863"/>
        <v>0.32564449349214447</v>
      </c>
      <c r="GI324" s="52">
        <f t="shared" ca="1" si="864"/>
        <v>0.29450511620152781</v>
      </c>
      <c r="GJ324" s="52">
        <f t="shared" ca="1" si="865"/>
        <v>0.2582920845156334</v>
      </c>
      <c r="GK324" s="52">
        <f t="shared" ca="1" si="866"/>
        <v>0.22030238097149502</v>
      </c>
      <c r="GL324" s="52">
        <f t="shared" ca="1" si="867"/>
        <v>0.18140780697750072</v>
      </c>
      <c r="GM324" s="52">
        <f t="shared" ca="1" si="868"/>
        <v>0.14509440074934957</v>
      </c>
      <c r="GN324" s="52">
        <f t="shared" ca="1" si="869"/>
        <v>0.11418930624457918</v>
      </c>
      <c r="GO324" s="52">
        <f t="shared" ca="1" si="870"/>
        <v>9.0029338519170277E-2</v>
      </c>
      <c r="GP324" s="52">
        <f t="shared" ca="1" si="871"/>
        <v>7.1550642628801536E-2</v>
      </c>
      <c r="GQ324" s="52">
        <f t="shared" ca="1" si="872"/>
        <v>5.8141374170985083E-2</v>
      </c>
      <c r="GR324" s="52">
        <f t="shared" ca="1" si="873"/>
        <v>5.028123180755624E-2</v>
      </c>
      <c r="GS324" s="52">
        <f t="shared" ca="1" si="874"/>
        <v>3.5897965291512901E-2</v>
      </c>
      <c r="GT324" s="52">
        <f t="shared" ca="1" si="875"/>
        <v>2.7203805456803898E-2</v>
      </c>
      <c r="GV324" s="52">
        <f t="shared" ca="1" si="876"/>
        <v>0.55185464248905924</v>
      </c>
      <c r="GW324" s="59">
        <f t="shared" ca="1" si="877"/>
        <v>11</v>
      </c>
      <c r="GX324" s="52">
        <f t="shared" ca="1" si="878"/>
        <v>0.98889726080051099</v>
      </c>
      <c r="GY324" s="52" t="str">
        <f t="shared" ca="1" si="879"/>
        <v>Slope</v>
      </c>
      <c r="GZ324" s="52">
        <f t="shared" ca="1" si="880"/>
        <v>0.66666666666666674</v>
      </c>
      <c r="HB324" s="58">
        <f t="shared" si="881"/>
        <v>8.029518723487851E-2</v>
      </c>
      <c r="HC324" s="58"/>
      <c r="HE324" s="52">
        <f t="shared" si="882"/>
        <v>0.60253882318735141</v>
      </c>
      <c r="HF324" s="52">
        <f t="shared" si="883"/>
        <v>0</v>
      </c>
      <c r="HH324" s="52">
        <f t="shared" ca="1" si="884"/>
        <v>0.98889726080051099</v>
      </c>
      <c r="HI324" s="52" t="str">
        <f t="shared" ca="1" si="885"/>
        <v>Slope</v>
      </c>
      <c r="HJ324" s="59">
        <f t="shared" ca="1" si="886"/>
        <v>2</v>
      </c>
      <c r="HK324" s="52">
        <f t="shared" ca="1" si="887"/>
        <v>0.66666666666666674</v>
      </c>
      <c r="HL324" s="52">
        <f t="shared" si="888"/>
        <v>0</v>
      </c>
      <c r="HM324" s="52">
        <f t="shared" si="889"/>
        <v>20</v>
      </c>
      <c r="HN324" s="52">
        <f t="shared" si="890"/>
        <v>-20</v>
      </c>
      <c r="HP324" s="52">
        <f t="shared" si="893"/>
        <v>1.0094493627548027E-4</v>
      </c>
      <c r="HR324" s="52">
        <f t="shared" si="891"/>
        <v>2.465742248222866E-4</v>
      </c>
      <c r="HS324">
        <f t="shared" si="892"/>
        <v>2.6090630651577841E-3</v>
      </c>
    </row>
    <row r="325" spans="1:227" x14ac:dyDescent="0.2">
      <c r="A325" s="45">
        <v>287</v>
      </c>
      <c r="B325" s="35">
        <f t="shared" si="733"/>
        <v>3.3101851851851688E-2</v>
      </c>
      <c r="C325" s="28">
        <v>8.0295187234878505</v>
      </c>
      <c r="D325" s="95">
        <v>0</v>
      </c>
      <c r="E325" s="95">
        <v>999999</v>
      </c>
      <c r="F325" s="37">
        <f t="shared" si="895"/>
        <v>166666.5</v>
      </c>
      <c r="G325" s="38">
        <f t="shared" si="896"/>
        <v>0</v>
      </c>
      <c r="H325" s="102">
        <v>20</v>
      </c>
      <c r="I325" s="102">
        <v>2000</v>
      </c>
      <c r="J325" s="28">
        <v>6.8407893180847203</v>
      </c>
      <c r="K325" s="126">
        <f t="shared" si="725"/>
        <v>6.8407893180847196E-2</v>
      </c>
      <c r="L325" s="30">
        <f t="shared" si="897"/>
        <v>6.8407893180847196E-2</v>
      </c>
      <c r="M325" s="101">
        <f t="shared" si="898"/>
        <v>8.0295187234878505</v>
      </c>
      <c r="N325" s="103">
        <f t="shared" si="734"/>
        <v>5.9436470270156534E-4</v>
      </c>
      <c r="AD325" s="52">
        <f t="shared" ca="1" si="735"/>
        <v>0.97061149554975623</v>
      </c>
      <c r="AE325" s="52">
        <f t="shared" ca="1" si="735"/>
        <v>0.99999999999999989</v>
      </c>
      <c r="AF325" s="52">
        <f t="shared" ca="1" si="735"/>
        <v>0.96315352822260603</v>
      </c>
      <c r="AG325" s="52">
        <f t="shared" ca="1" si="735"/>
        <v>0.90154557409304403</v>
      </c>
      <c r="AH325" s="52">
        <f t="shared" ca="1" si="736"/>
        <v>0.83581801188770277</v>
      </c>
      <c r="AI325" s="52">
        <f t="shared" ca="1" si="736"/>
        <v>0.76766484761650389</v>
      </c>
      <c r="AJ325" s="52">
        <f t="shared" ca="1" si="736"/>
        <v>0.67941945128667425</v>
      </c>
      <c r="AK325" s="52">
        <f t="shared" ca="1" si="736"/>
        <v>0.58187966755566989</v>
      </c>
      <c r="AL325" s="52">
        <f t="shared" ca="1" si="737"/>
        <v>0.47614450369868816</v>
      </c>
      <c r="AM325" s="52">
        <f t="shared" ca="1" si="737"/>
        <v>0.33154047306365036</v>
      </c>
      <c r="AN325" s="52">
        <f t="shared" ca="1" si="737"/>
        <v>0.12553823764656699</v>
      </c>
      <c r="AO325" s="52">
        <f t="shared" ca="1" si="737"/>
        <v>-5.555337361487489E-2</v>
      </c>
      <c r="AP325" s="52">
        <f t="shared" ca="1" si="738"/>
        <v>-0.13911709905156053</v>
      </c>
      <c r="AQ325" s="52">
        <f t="shared" ca="1" si="738"/>
        <v>-0.15951614032390263</v>
      </c>
      <c r="AR325" s="52">
        <f t="shared" ca="1" si="738"/>
        <v>-0.16018807544933669</v>
      </c>
      <c r="AS325" s="52">
        <f t="shared" ca="1" si="738"/>
        <v>-0.17165713776635752</v>
      </c>
      <c r="AT325" s="52">
        <f t="shared" ca="1" si="894"/>
        <v>-0.19039601815510185</v>
      </c>
      <c r="AU325" s="52">
        <f t="shared" ca="1" si="894"/>
        <v>-0.21750087695940662</v>
      </c>
      <c r="AV325" s="52">
        <f t="shared" ca="1" si="728"/>
        <v>-0.24710698988315258</v>
      </c>
      <c r="AW325" s="52">
        <f t="shared" ca="1" si="728"/>
        <v>-0.27495076108220018</v>
      </c>
      <c r="AX325" s="52">
        <f t="shared" ca="1" si="728"/>
        <v>-0.29138122258715993</v>
      </c>
      <c r="AY325" s="52">
        <f t="shared" ca="1" si="728"/>
        <v>-0.30169380458549028</v>
      </c>
      <c r="AZ325" s="52">
        <f t="shared" ca="1" si="729"/>
        <v>-0.31403802938234171</v>
      </c>
      <c r="BA325" s="52">
        <f t="shared" ca="1" si="729"/>
        <v>-0.33812100980194548</v>
      </c>
      <c r="BB325" s="52">
        <f t="shared" ca="1" si="729"/>
        <v>-0.37938084611695755</v>
      </c>
      <c r="BC325" s="52">
        <f t="shared" ca="1" si="729"/>
        <v>-0.43026552354087999</v>
      </c>
      <c r="BD325" s="52">
        <f t="shared" ca="1" si="730"/>
        <v>-0.48824892015980875</v>
      </c>
      <c r="BE325" s="52">
        <f t="shared" ca="1" si="730"/>
        <v>-0.54681714498759315</v>
      </c>
      <c r="BF325" s="52">
        <f t="shared" ca="1" si="730"/>
        <v>-0.64504297054410975</v>
      </c>
      <c r="BG325" s="52">
        <f t="shared" ca="1" si="730"/>
        <v>-0.73311313471588802</v>
      </c>
      <c r="BH325" s="52">
        <f t="shared" ca="1" si="731"/>
        <v>-0.80022888116849589</v>
      </c>
      <c r="BJ325" s="52">
        <f t="shared" si="740"/>
        <v>3.42039465904236E-3</v>
      </c>
      <c r="BK325" s="52">
        <f t="shared" si="741"/>
        <v>-3.7385345266891597E-3</v>
      </c>
      <c r="BL325" s="52">
        <f t="shared" si="742"/>
        <v>-1.8692672633445793E-4</v>
      </c>
      <c r="BM325" s="52">
        <f t="shared" si="743"/>
        <v>-1.8692672633445793E-4</v>
      </c>
      <c r="BN325" s="52">
        <f t="shared" si="744"/>
        <v>0</v>
      </c>
      <c r="BO325" s="52">
        <f t="shared" si="745"/>
        <v>0</v>
      </c>
      <c r="BP325" s="52">
        <f t="shared" si="746"/>
        <v>2.3391765590763691E-3</v>
      </c>
      <c r="BQ325" s="52">
        <f t="shared" si="747"/>
        <v>0.05</v>
      </c>
      <c r="BS325" s="52">
        <f t="shared" ca="1" si="748"/>
        <v>-0.43963625167135983</v>
      </c>
      <c r="BT325" s="52">
        <f t="shared" ca="1" si="749"/>
        <v>-0.3738534526689159</v>
      </c>
      <c r="BU325" s="52">
        <f t="shared" ca="1" si="750"/>
        <v>-0.31445381914325543</v>
      </c>
      <c r="BV325" s="52">
        <f t="shared" ca="1" si="751"/>
        <v>-0.27290525230308693</v>
      </c>
      <c r="BW325" s="52">
        <f t="shared" ca="1" si="752"/>
        <v>-0.24697450778987845</v>
      </c>
      <c r="BX325" s="52">
        <f t="shared" ca="1" si="753"/>
        <v>-0.22540402534087306</v>
      </c>
      <c r="BY325" s="52">
        <f t="shared" ca="1" si="754"/>
        <v>-0.19934022331219731</v>
      </c>
      <c r="BZ325" s="52">
        <f t="shared" ca="1" si="755"/>
        <v>-0.17048776762620085</v>
      </c>
      <c r="CA325" s="52">
        <f t="shared" ca="1" si="756"/>
        <v>-0.13303042440524987</v>
      </c>
      <c r="CB325" s="52">
        <f t="shared" ca="1" si="757"/>
        <v>-7.9584267891703087E-2</v>
      </c>
      <c r="CC325" s="52">
        <f t="shared" ca="1" si="758"/>
        <v>-1.1322557325324681E-2</v>
      </c>
      <c r="CD325" s="52">
        <f t="shared" ca="1" si="759"/>
        <v>6.7009963831233421E-2</v>
      </c>
      <c r="CE325" s="52">
        <f t="shared" ca="1" si="760"/>
        <v>0.150951941317368</v>
      </c>
      <c r="CF325" s="52">
        <f t="shared" ca="1" si="761"/>
        <v>0.22914536758476217</v>
      </c>
      <c r="CG325" s="52">
        <f t="shared" ca="1" si="762"/>
        <v>0.29868308256470399</v>
      </c>
      <c r="CH325" s="52">
        <f t="shared" ca="1" si="763"/>
        <v>0.3568402688139149</v>
      </c>
      <c r="CI325" s="52">
        <f t="shared" ca="1" si="764"/>
        <v>0.40707777221236507</v>
      </c>
      <c r="CJ325" s="52">
        <f t="shared" ca="1" si="765"/>
        <v>0.45618003473106422</v>
      </c>
      <c r="CK325" s="52">
        <f t="shared" ca="1" si="766"/>
        <v>0.51626483326958084</v>
      </c>
      <c r="CL325" s="52">
        <f t="shared" ca="1" si="767"/>
        <v>0.59157059499393072</v>
      </c>
      <c r="CM325" s="52">
        <f t="shared" ca="1" si="768"/>
        <v>0.67220637229301261</v>
      </c>
      <c r="CN325" s="52">
        <f t="shared" ca="1" si="769"/>
        <v>0.75555676094166213</v>
      </c>
      <c r="CO325" s="52">
        <f t="shared" ca="1" si="770"/>
        <v>0.83116364629278228</v>
      </c>
      <c r="CP325" s="52">
        <f t="shared" ca="1" si="771"/>
        <v>0.89054559647375997</v>
      </c>
      <c r="CQ325" s="52">
        <f t="shared" ca="1" si="772"/>
        <v>0.92969216631665341</v>
      </c>
      <c r="CR325" s="52">
        <f t="shared" ca="1" si="773"/>
        <v>0.95179492065442628</v>
      </c>
      <c r="CS325" s="52">
        <f t="shared" ca="1" si="774"/>
        <v>0.95868939269454234</v>
      </c>
      <c r="CT325" s="52">
        <f t="shared" ca="1" si="775"/>
        <v>0.94893648645149553</v>
      </c>
      <c r="CU325" s="52">
        <f t="shared" ca="1" si="776"/>
        <v>0.95875295266629224</v>
      </c>
      <c r="CV325" s="52">
        <f t="shared" ca="1" si="777"/>
        <v>0.95150209883708592</v>
      </c>
      <c r="CW325" s="52">
        <f t="shared" ca="1" si="778"/>
        <v>0.92283115049283337</v>
      </c>
      <c r="CY325" s="51" t="str">
        <f t="shared" ca="1" si="779"/>
        <v>Slope</v>
      </c>
      <c r="CZ325" s="51" t="str">
        <f t="shared" ca="1" si="780"/>
        <v>Slope</v>
      </c>
      <c r="DA325" s="51" t="str">
        <f t="shared" ca="1" si="781"/>
        <v>Slope</v>
      </c>
      <c r="DB325" s="51" t="str">
        <f t="shared" ca="1" si="782"/>
        <v>Slope</v>
      </c>
      <c r="DC325" s="51" t="str">
        <f t="shared" ca="1" si="783"/>
        <v>Slope</v>
      </c>
      <c r="DD325" s="51" t="str">
        <f t="shared" ca="1" si="784"/>
        <v>Slope</v>
      </c>
      <c r="DE325" s="51" t="str">
        <f t="shared" ca="1" si="785"/>
        <v>Slope</v>
      </c>
      <c r="DF325" s="51" t="str">
        <f t="shared" ca="1" si="786"/>
        <v>Slope</v>
      </c>
      <c r="DG325" s="51" t="str">
        <f t="shared" ca="1" si="787"/>
        <v>Slope</v>
      </c>
      <c r="DH325" s="51" t="str">
        <f t="shared" ca="1" si="788"/>
        <v>Slope</v>
      </c>
      <c r="DI325" s="51" t="str">
        <f t="shared" ca="1" si="789"/>
        <v>Slope</v>
      </c>
      <c r="DJ325" s="51" t="str">
        <f t="shared" ca="1" si="790"/>
        <v>Slope</v>
      </c>
      <c r="DK325" s="51" t="str">
        <f t="shared" ca="1" si="791"/>
        <v>Slope</v>
      </c>
      <c r="DL325" s="51" t="str">
        <f t="shared" ca="1" si="792"/>
        <v>Slope</v>
      </c>
      <c r="DM325" s="51" t="str">
        <f t="shared" ca="1" si="793"/>
        <v>Slope</v>
      </c>
      <c r="DN325" s="51" t="str">
        <f t="shared" ca="1" si="794"/>
        <v>Slope</v>
      </c>
      <c r="DO325" s="51" t="str">
        <f t="shared" ca="1" si="795"/>
        <v>Slope</v>
      </c>
      <c r="DP325" s="51" t="str">
        <f t="shared" ca="1" si="796"/>
        <v>Slope</v>
      </c>
      <c r="DQ325" s="51" t="str">
        <f t="shared" ca="1" si="797"/>
        <v>Slope</v>
      </c>
      <c r="DR325" s="51" t="str">
        <f t="shared" ca="1" si="798"/>
        <v>Slope</v>
      </c>
      <c r="DS325" s="51" t="str">
        <f t="shared" ca="1" si="799"/>
        <v>Slope</v>
      </c>
      <c r="DT325" s="51" t="str">
        <f t="shared" ca="1" si="800"/>
        <v>Slope</v>
      </c>
      <c r="DU325" s="51" t="str">
        <f t="shared" ca="1" si="801"/>
        <v>Slope</v>
      </c>
      <c r="DV325" s="51" t="str">
        <f t="shared" ca="1" si="802"/>
        <v>Slope</v>
      </c>
      <c r="DW325" s="51" t="str">
        <f t="shared" ca="1" si="803"/>
        <v>Slope</v>
      </c>
      <c r="DX325" s="51" t="str">
        <f t="shared" ca="1" si="804"/>
        <v>Slope</v>
      </c>
      <c r="DY325" s="51" t="str">
        <f t="shared" ca="1" si="805"/>
        <v>Slope</v>
      </c>
      <c r="DZ325" s="51" t="str">
        <f t="shared" ca="1" si="806"/>
        <v>Slope</v>
      </c>
      <c r="EA325" s="51" t="str">
        <f t="shared" ca="1" si="807"/>
        <v>Slope</v>
      </c>
      <c r="EB325" s="51" t="str">
        <f t="shared" ca="1" si="808"/>
        <v>Slope</v>
      </c>
      <c r="EC325" s="51" t="str">
        <f t="shared" ca="1" si="809"/>
        <v>Slope</v>
      </c>
      <c r="EE325" s="52">
        <f t="shared" ca="1" si="810"/>
        <v>0.56055067505497469</v>
      </c>
      <c r="EF325" s="52">
        <f t="shared" ca="1" si="811"/>
        <v>0.62633347405741857</v>
      </c>
      <c r="EG325" s="52">
        <f t="shared" ca="1" si="812"/>
        <v>0.68573310758307904</v>
      </c>
      <c r="EH325" s="52">
        <f t="shared" ca="1" si="813"/>
        <v>0.72728167442324754</v>
      </c>
      <c r="EI325" s="52">
        <f t="shared" ca="1" si="814"/>
        <v>0.75321241893645596</v>
      </c>
      <c r="EJ325" s="52">
        <f t="shared" ca="1" si="815"/>
        <v>0.77478290138546146</v>
      </c>
      <c r="EK325" s="52">
        <f t="shared" ca="1" si="816"/>
        <v>0.80084670341413711</v>
      </c>
      <c r="EL325" s="52">
        <f t="shared" ca="1" si="817"/>
        <v>0.82969915910013359</v>
      </c>
      <c r="EM325" s="52">
        <f t="shared" ca="1" si="818"/>
        <v>0.86715650232108454</v>
      </c>
      <c r="EN325" s="52">
        <f t="shared" ca="1" si="819"/>
        <v>0.92060265883463133</v>
      </c>
      <c r="EO325" s="52">
        <f t="shared" ca="1" si="820"/>
        <v>0.98886436940100975</v>
      </c>
      <c r="EP325" s="52">
        <f t="shared" ca="1" si="821"/>
        <v>0.93280310944243217</v>
      </c>
      <c r="EQ325" s="52">
        <f t="shared" ca="1" si="822"/>
        <v>0.84886113195629753</v>
      </c>
      <c r="ER325" s="52">
        <f t="shared" ca="1" si="823"/>
        <v>0.7706677056889033</v>
      </c>
      <c r="ES325" s="52">
        <f t="shared" ca="1" si="824"/>
        <v>0.70112999070896154</v>
      </c>
      <c r="ET325" s="52">
        <f t="shared" ca="1" si="825"/>
        <v>0.64297280445975069</v>
      </c>
      <c r="EU325" s="52">
        <f t="shared" ca="1" si="826"/>
        <v>0.59273530106130046</v>
      </c>
      <c r="EV325" s="52">
        <f t="shared" ca="1" si="827"/>
        <v>0.54363303854260137</v>
      </c>
      <c r="EW325" s="52">
        <f t="shared" ca="1" si="828"/>
        <v>0.4835482400040847</v>
      </c>
      <c r="EX325" s="52">
        <f t="shared" ca="1" si="829"/>
        <v>0.40824247827973481</v>
      </c>
      <c r="EY325" s="52">
        <f t="shared" ca="1" si="830"/>
        <v>0.32760670098065292</v>
      </c>
      <c r="EZ325" s="52">
        <f t="shared" ca="1" si="831"/>
        <v>0.2442563123320034</v>
      </c>
      <c r="FA325" s="52">
        <f t="shared" ca="1" si="832"/>
        <v>0.16864942698088325</v>
      </c>
      <c r="FB325" s="52">
        <f t="shared" ca="1" si="833"/>
        <v>0.10926747679990556</v>
      </c>
      <c r="FC325" s="52">
        <f t="shared" ca="1" si="834"/>
        <v>7.0120906957012119E-2</v>
      </c>
      <c r="FD325" s="52">
        <f t="shared" ca="1" si="835"/>
        <v>4.8018152619239252E-2</v>
      </c>
      <c r="FE325" s="52">
        <f t="shared" ca="1" si="836"/>
        <v>4.112368057912319E-2</v>
      </c>
      <c r="FF325" s="52">
        <f t="shared" ca="1" si="837"/>
        <v>5.087658682217E-2</v>
      </c>
      <c r="FG325" s="52">
        <f t="shared" ca="1" si="838"/>
        <v>4.1060120607373296E-2</v>
      </c>
      <c r="FH325" s="52">
        <f t="shared" ca="1" si="839"/>
        <v>4.8310974436579612E-2</v>
      </c>
      <c r="FI325" s="52">
        <f t="shared" ca="1" si="840"/>
        <v>7.6981922780832157E-2</v>
      </c>
      <c r="FK325" s="52">
        <f t="shared" ca="1" si="841"/>
        <v>0.98886436940100975</v>
      </c>
      <c r="FL325" s="59">
        <f t="shared" ca="1" si="842"/>
        <v>10</v>
      </c>
      <c r="FM325" s="59" t="str">
        <f t="shared" ca="1" si="843"/>
        <v>Slope</v>
      </c>
      <c r="FN325" s="52">
        <f t="shared" ca="1" si="844"/>
        <v>0.7</v>
      </c>
      <c r="FP325" s="52">
        <f t="shared" ca="1" si="845"/>
        <v>0.52018355835165819</v>
      </c>
      <c r="FQ325" s="52">
        <f t="shared" ca="1" si="846"/>
        <v>0.54211115801913956</v>
      </c>
      <c r="FR325" s="52">
        <f t="shared" ca="1" si="847"/>
        <v>0.55079992474991513</v>
      </c>
      <c r="FS325" s="52">
        <f t="shared" ca="1" si="848"/>
        <v>0.55353833591886026</v>
      </c>
      <c r="FT325" s="52">
        <f t="shared" ca="1" si="849"/>
        <v>0.55107080631215188</v>
      </c>
      <c r="FU325" s="52">
        <f t="shared" ca="1" si="850"/>
        <v>0.54714985601737598</v>
      </c>
      <c r="FV325" s="52">
        <f t="shared" ca="1" si="851"/>
        <v>0.54472667891582349</v>
      </c>
      <c r="FW325" s="52">
        <f t="shared" ca="1" si="852"/>
        <v>0.54323305303337777</v>
      </c>
      <c r="FX325" s="52">
        <f t="shared" ca="1" si="853"/>
        <v>0.54460772299591698</v>
      </c>
      <c r="FY325" s="52">
        <f t="shared" ca="1" si="854"/>
        <v>0.55131199738932157</v>
      </c>
      <c r="FZ325" s="52">
        <f t="shared" ca="1" si="855"/>
        <v>0.56295478980033653</v>
      </c>
      <c r="GA325" s="52">
        <f t="shared" ca="1" si="856"/>
        <v>0.53315659203636623</v>
      </c>
      <c r="GB325" s="52">
        <f t="shared" ca="1" si="857"/>
        <v>0.49406482176321026</v>
      </c>
      <c r="GC325" s="52">
        <f t="shared" ca="1" si="858"/>
        <v>0.45688923522963443</v>
      </c>
      <c r="GD325" s="52">
        <f t="shared" ca="1" si="859"/>
        <v>0.42259888579187604</v>
      </c>
      <c r="GE325" s="52">
        <f t="shared" ca="1" si="860"/>
        <v>0.39210204593102799</v>
      </c>
      <c r="GF325" s="52">
        <f t="shared" ca="1" si="861"/>
        <v>0.36424510035376678</v>
      </c>
      <c r="GG325" s="52">
        <f t="shared" ca="1" si="862"/>
        <v>0.33676656840308933</v>
      </c>
      <c r="GH325" s="52">
        <f t="shared" ca="1" si="863"/>
        <v>0.30562719111247266</v>
      </c>
      <c r="GI325" s="52">
        <f t="shared" ca="1" si="864"/>
        <v>0.26941415942657826</v>
      </c>
      <c r="GJ325" s="52">
        <f t="shared" ca="1" si="865"/>
        <v>0.23142445588243987</v>
      </c>
      <c r="GK325" s="52">
        <f t="shared" ca="1" si="866"/>
        <v>0.19252988188844558</v>
      </c>
      <c r="GL325" s="52">
        <f t="shared" ca="1" si="867"/>
        <v>0.15621647566029442</v>
      </c>
      <c r="GM325" s="52">
        <f t="shared" ca="1" si="868"/>
        <v>0.12531138115552409</v>
      </c>
      <c r="GN325" s="52">
        <f t="shared" ca="1" si="869"/>
        <v>0.10115141343011512</v>
      </c>
      <c r="GO325" s="52">
        <f t="shared" ca="1" si="870"/>
        <v>8.2672717539746393E-2</v>
      </c>
      <c r="GP325" s="52">
        <f t="shared" ca="1" si="871"/>
        <v>6.926344908192994E-2</v>
      </c>
      <c r="GQ325" s="52">
        <f t="shared" ca="1" si="872"/>
        <v>6.1403306718501097E-2</v>
      </c>
      <c r="GR325" s="52">
        <f t="shared" ca="1" si="873"/>
        <v>4.7020040202457758E-2</v>
      </c>
      <c r="GS325" s="52">
        <f t="shared" ca="1" si="874"/>
        <v>3.8325880367748755E-2</v>
      </c>
      <c r="GT325" s="52">
        <f t="shared" ca="1" si="875"/>
        <v>3.6771752038055161E-2</v>
      </c>
      <c r="GV325" s="52">
        <f t="shared" ca="1" si="876"/>
        <v>0.56295478980033653</v>
      </c>
      <c r="GW325" s="59">
        <f t="shared" ca="1" si="877"/>
        <v>10</v>
      </c>
      <c r="GX325" s="52">
        <f t="shared" ca="1" si="878"/>
        <v>0.98886436940100975</v>
      </c>
      <c r="GY325" s="52" t="str">
        <f t="shared" ca="1" si="879"/>
        <v>Slope</v>
      </c>
      <c r="GZ325" s="52">
        <f t="shared" ca="1" si="880"/>
        <v>0.7</v>
      </c>
      <c r="HB325" s="58">
        <f t="shared" si="881"/>
        <v>6.8407893180847196E-2</v>
      </c>
      <c r="HC325" s="58"/>
      <c r="HE325" s="52">
        <f t="shared" si="882"/>
        <v>0.66138092875480636</v>
      </c>
      <c r="HF325" s="52">
        <f t="shared" si="883"/>
        <v>0</v>
      </c>
      <c r="HH325" s="52">
        <f t="shared" ca="1" si="884"/>
        <v>0.98886436940100975</v>
      </c>
      <c r="HI325" s="52" t="str">
        <f t="shared" ca="1" si="885"/>
        <v>Slope</v>
      </c>
      <c r="HJ325" s="59">
        <f t="shared" ca="1" si="886"/>
        <v>2</v>
      </c>
      <c r="HK325" s="52">
        <f t="shared" ca="1" si="887"/>
        <v>0.7</v>
      </c>
      <c r="HL325" s="52">
        <f t="shared" si="888"/>
        <v>0</v>
      </c>
      <c r="HM325" s="52">
        <f t="shared" si="889"/>
        <v>20</v>
      </c>
      <c r="HN325" s="52">
        <f t="shared" si="890"/>
        <v>-20</v>
      </c>
      <c r="HP325" s="52">
        <f t="shared" si="893"/>
        <v>5.9436470270156534E-4</v>
      </c>
      <c r="HR325" s="52">
        <f t="shared" si="891"/>
        <v>2.4018620753142199E-4</v>
      </c>
      <c r="HS325">
        <f t="shared" si="892"/>
        <v>2.3391765590763691E-3</v>
      </c>
    </row>
    <row r="326" spans="1:227" x14ac:dyDescent="0.2">
      <c r="A326" s="45">
        <v>288</v>
      </c>
      <c r="B326" s="35">
        <f t="shared" si="733"/>
        <v>3.3217592592592431E-2</v>
      </c>
      <c r="C326" s="28">
        <v>6.8407893180847203</v>
      </c>
      <c r="D326" s="95">
        <v>0</v>
      </c>
      <c r="E326" s="95">
        <v>999999</v>
      </c>
      <c r="F326" s="37">
        <f t="shared" si="895"/>
        <v>166666.5</v>
      </c>
      <c r="G326" s="38">
        <f t="shared" si="896"/>
        <v>0</v>
      </c>
      <c r="H326" s="102">
        <v>20</v>
      </c>
      <c r="I326" s="102">
        <v>2000</v>
      </c>
      <c r="J326" s="28">
        <v>4.4217875599861101</v>
      </c>
      <c r="K326" s="126">
        <f t="shared" si="725"/>
        <v>4.4217875599861102E-2</v>
      </c>
      <c r="L326" s="30">
        <f t="shared" si="897"/>
        <v>4.4217875599861102E-2</v>
      </c>
      <c r="M326" s="101">
        <f t="shared" si="898"/>
        <v>6.8407893180847203</v>
      </c>
      <c r="N326" s="103">
        <f t="shared" si="734"/>
        <v>1.2095008790493048E-3</v>
      </c>
      <c r="AD326" s="52">
        <f t="shared" ca="1" si="735"/>
        <v>0.96315352822260569</v>
      </c>
      <c r="AE326" s="52">
        <f t="shared" ca="1" si="735"/>
        <v>0.99999999999999978</v>
      </c>
      <c r="AF326" s="52">
        <f t="shared" ca="1" si="735"/>
        <v>0.95305999564534327</v>
      </c>
      <c r="AG326" s="52">
        <f t="shared" ca="1" si="735"/>
        <v>0.87828250379211714</v>
      </c>
      <c r="AH326" s="52">
        <f t="shared" ca="1" si="736"/>
        <v>0.8021736473103086</v>
      </c>
      <c r="AI326" s="52">
        <f t="shared" ca="1" si="736"/>
        <v>0.71442896533307276</v>
      </c>
      <c r="AJ326" s="52">
        <f t="shared" ca="1" si="736"/>
        <v>0.60224723713713568</v>
      </c>
      <c r="AK326" s="52">
        <f t="shared" ca="1" si="736"/>
        <v>0.4661810471027919</v>
      </c>
      <c r="AL326" s="52">
        <f t="shared" ca="1" si="737"/>
        <v>0.2863466897608915</v>
      </c>
      <c r="AM326" s="52">
        <f t="shared" ca="1" si="737"/>
        <v>6.539487614883413E-2</v>
      </c>
      <c r="AN326" s="52">
        <f t="shared" ca="1" si="737"/>
        <v>-0.11189055121709877</v>
      </c>
      <c r="AO326" s="52">
        <f t="shared" ca="1" si="737"/>
        <v>-0.19060900192922495</v>
      </c>
      <c r="AP326" s="52">
        <f t="shared" ca="1" si="738"/>
        <v>-0.19997314277401759</v>
      </c>
      <c r="AQ326" s="52">
        <f t="shared" ca="1" si="738"/>
        <v>-0.18014163155722229</v>
      </c>
      <c r="AR326" s="52">
        <f t="shared" ca="1" si="738"/>
        <v>-0.16670711292709783</v>
      </c>
      <c r="AS326" s="52">
        <f t="shared" ca="1" si="738"/>
        <v>-0.17152994472312705</v>
      </c>
      <c r="AT326" s="52">
        <f t="shared" ca="1" si="894"/>
        <v>-0.18619114280161114</v>
      </c>
      <c r="AU326" s="52">
        <f t="shared" ca="1" si="894"/>
        <v>-0.2119013001999932</v>
      </c>
      <c r="AV326" s="52">
        <f t="shared" ca="1" si="728"/>
        <v>-0.23934783160516768</v>
      </c>
      <c r="AW326" s="52">
        <f t="shared" ca="1" si="728"/>
        <v>-0.26471458613170123</v>
      </c>
      <c r="AX326" s="52">
        <f t="shared" ca="1" si="728"/>
        <v>-0.27873350913740497</v>
      </c>
      <c r="AY326" s="52">
        <f t="shared" ca="1" si="728"/>
        <v>-0.28673537377135416</v>
      </c>
      <c r="AZ326" s="52">
        <f t="shared" ca="1" si="729"/>
        <v>-0.29610521944475598</v>
      </c>
      <c r="BA326" s="52">
        <f t="shared" ca="1" si="729"/>
        <v>-0.31711509145689898</v>
      </c>
      <c r="BB326" s="52">
        <f t="shared" ca="1" si="729"/>
        <v>-0.35687405775499198</v>
      </c>
      <c r="BC326" s="52">
        <f t="shared" ca="1" si="729"/>
        <v>-0.40763669688468201</v>
      </c>
      <c r="BD326" s="52">
        <f t="shared" ca="1" si="730"/>
        <v>-0.46647280985514972</v>
      </c>
      <c r="BE326" s="52">
        <f t="shared" ca="1" si="730"/>
        <v>-0.57210798627178538</v>
      </c>
      <c r="BF326" s="52">
        <f t="shared" ca="1" si="730"/>
        <v>-0.67355044516837537</v>
      </c>
      <c r="BG326" s="52">
        <f t="shared" ca="1" si="730"/>
        <v>-0.75491065209403108</v>
      </c>
      <c r="BH326" s="52">
        <f t="shared" ca="1" si="731"/>
        <v>-0.81520734930451844</v>
      </c>
      <c r="BJ326" s="52">
        <f t="shared" si="740"/>
        <v>2.2108937799930552E-3</v>
      </c>
      <c r="BK326" s="52">
        <f t="shared" si="741"/>
        <v>-3.1445381914325544E-3</v>
      </c>
      <c r="BL326" s="52">
        <f t="shared" si="742"/>
        <v>-1.5722690957162776E-4</v>
      </c>
      <c r="BM326" s="52">
        <f t="shared" si="743"/>
        <v>-1.5722690957162776E-4</v>
      </c>
      <c r="BN326" s="52">
        <f t="shared" si="744"/>
        <v>0</v>
      </c>
      <c r="BO326" s="52">
        <f t="shared" si="745"/>
        <v>0</v>
      </c>
      <c r="BP326" s="52">
        <f t="shared" si="746"/>
        <v>2.0727913814953623E-3</v>
      </c>
      <c r="BQ326" s="52">
        <f t="shared" si="747"/>
        <v>0.05</v>
      </c>
      <c r="BS326" s="52">
        <f t="shared" ca="1" si="748"/>
        <v>-0.3738534526689159</v>
      </c>
      <c r="BT326" s="52">
        <f t="shared" ca="1" si="749"/>
        <v>-0.31445381914325543</v>
      </c>
      <c r="BU326" s="52">
        <f t="shared" ca="1" si="750"/>
        <v>-0.27290525230308693</v>
      </c>
      <c r="BV326" s="52">
        <f t="shared" ca="1" si="751"/>
        <v>-0.24697450778987845</v>
      </c>
      <c r="BW326" s="52">
        <f t="shared" ca="1" si="752"/>
        <v>-0.22540402534087306</v>
      </c>
      <c r="BX326" s="52">
        <f t="shared" ca="1" si="753"/>
        <v>-0.19934022331219731</v>
      </c>
      <c r="BY326" s="52">
        <f t="shared" ca="1" si="754"/>
        <v>-0.17048776762620085</v>
      </c>
      <c r="BZ326" s="52">
        <f t="shared" ca="1" si="755"/>
        <v>-0.13303042440524987</v>
      </c>
      <c r="CA326" s="52">
        <f t="shared" ca="1" si="756"/>
        <v>-7.9584267891703087E-2</v>
      </c>
      <c r="CB326" s="52">
        <f t="shared" ca="1" si="757"/>
        <v>-1.1322557325324681E-2</v>
      </c>
      <c r="CC326" s="52">
        <f t="shared" ca="1" si="758"/>
        <v>6.7009963831233421E-2</v>
      </c>
      <c r="CD326" s="52">
        <f t="shared" ca="1" si="759"/>
        <v>0.150951941317368</v>
      </c>
      <c r="CE326" s="52">
        <f t="shared" ca="1" si="760"/>
        <v>0.22914536758476217</v>
      </c>
      <c r="CF326" s="52">
        <f t="shared" ca="1" si="761"/>
        <v>0.29868308256470399</v>
      </c>
      <c r="CG326" s="52">
        <f t="shared" ca="1" si="762"/>
        <v>0.3568402688139149</v>
      </c>
      <c r="CH326" s="52">
        <f t="shared" ca="1" si="763"/>
        <v>0.40707777221236507</v>
      </c>
      <c r="CI326" s="52">
        <f t="shared" ca="1" si="764"/>
        <v>0.45618003473106422</v>
      </c>
      <c r="CJ326" s="52">
        <f t="shared" ca="1" si="765"/>
        <v>0.51626483326958084</v>
      </c>
      <c r="CK326" s="52">
        <f t="shared" ca="1" si="766"/>
        <v>0.59157059499393072</v>
      </c>
      <c r="CL326" s="52">
        <f t="shared" ca="1" si="767"/>
        <v>0.67220637229301261</v>
      </c>
      <c r="CM326" s="52">
        <f t="shared" ca="1" si="768"/>
        <v>0.75555676094166213</v>
      </c>
      <c r="CN326" s="52">
        <f t="shared" ca="1" si="769"/>
        <v>0.83116364629278228</v>
      </c>
      <c r="CO326" s="52">
        <f t="shared" ca="1" si="770"/>
        <v>0.89054559647375997</v>
      </c>
      <c r="CP326" s="52">
        <f t="shared" ca="1" si="771"/>
        <v>0.92969216631665341</v>
      </c>
      <c r="CQ326" s="52">
        <f t="shared" ca="1" si="772"/>
        <v>0.95179492065442628</v>
      </c>
      <c r="CR326" s="52">
        <f t="shared" ca="1" si="773"/>
        <v>0.95868939269454234</v>
      </c>
      <c r="CS326" s="52">
        <f t="shared" ca="1" si="774"/>
        <v>0.94893648645149553</v>
      </c>
      <c r="CT326" s="52">
        <f t="shared" ca="1" si="775"/>
        <v>0.95875295266629224</v>
      </c>
      <c r="CU326" s="52">
        <f t="shared" ca="1" si="776"/>
        <v>0.95150209883708592</v>
      </c>
      <c r="CV326" s="52">
        <f t="shared" ca="1" si="777"/>
        <v>0.92283115049283337</v>
      </c>
      <c r="CW326" s="52">
        <f t="shared" ca="1" si="778"/>
        <v>0.8653887058007379</v>
      </c>
      <c r="CY326" s="51" t="str">
        <f t="shared" ca="1" si="779"/>
        <v>Slope</v>
      </c>
      <c r="CZ326" s="51" t="str">
        <f t="shared" ca="1" si="780"/>
        <v>Slope</v>
      </c>
      <c r="DA326" s="51" t="str">
        <f t="shared" ca="1" si="781"/>
        <v>Slope</v>
      </c>
      <c r="DB326" s="51" t="str">
        <f t="shared" ca="1" si="782"/>
        <v>Slope</v>
      </c>
      <c r="DC326" s="51" t="str">
        <f t="shared" ca="1" si="783"/>
        <v>Slope</v>
      </c>
      <c r="DD326" s="51" t="str">
        <f t="shared" ca="1" si="784"/>
        <v>Slope</v>
      </c>
      <c r="DE326" s="51" t="str">
        <f t="shared" ca="1" si="785"/>
        <v>Slope</v>
      </c>
      <c r="DF326" s="51" t="str">
        <f t="shared" ca="1" si="786"/>
        <v>Slope</v>
      </c>
      <c r="DG326" s="51" t="str">
        <f t="shared" ca="1" si="787"/>
        <v>Slope</v>
      </c>
      <c r="DH326" s="51" t="str">
        <f t="shared" ca="1" si="788"/>
        <v>Slope</v>
      </c>
      <c r="DI326" s="51" t="str">
        <f t="shared" ca="1" si="789"/>
        <v>Slope</v>
      </c>
      <c r="DJ326" s="51" t="str">
        <f t="shared" ca="1" si="790"/>
        <v>Slope</v>
      </c>
      <c r="DK326" s="51" t="str">
        <f t="shared" ca="1" si="791"/>
        <v>Slope</v>
      </c>
      <c r="DL326" s="51" t="str">
        <f t="shared" ca="1" si="792"/>
        <v>Slope</v>
      </c>
      <c r="DM326" s="51" t="str">
        <f t="shared" ca="1" si="793"/>
        <v>Slope</v>
      </c>
      <c r="DN326" s="51" t="str">
        <f t="shared" ca="1" si="794"/>
        <v>Slope</v>
      </c>
      <c r="DO326" s="51" t="str">
        <f t="shared" ca="1" si="795"/>
        <v>Slope</v>
      </c>
      <c r="DP326" s="51" t="str">
        <f t="shared" ca="1" si="796"/>
        <v>Slope</v>
      </c>
      <c r="DQ326" s="51" t="str">
        <f t="shared" ca="1" si="797"/>
        <v>Slope</v>
      </c>
      <c r="DR326" s="51" t="str">
        <f t="shared" ca="1" si="798"/>
        <v>Slope</v>
      </c>
      <c r="DS326" s="51" t="str">
        <f t="shared" ca="1" si="799"/>
        <v>Slope</v>
      </c>
      <c r="DT326" s="51" t="str">
        <f t="shared" ca="1" si="800"/>
        <v>Slope</v>
      </c>
      <c r="DU326" s="51" t="str">
        <f t="shared" ca="1" si="801"/>
        <v>Slope</v>
      </c>
      <c r="DV326" s="51" t="str">
        <f t="shared" ca="1" si="802"/>
        <v>Slope</v>
      </c>
      <c r="DW326" s="51" t="str">
        <f t="shared" ca="1" si="803"/>
        <v>Slope</v>
      </c>
      <c r="DX326" s="51" t="str">
        <f t="shared" ca="1" si="804"/>
        <v>Slope</v>
      </c>
      <c r="DY326" s="51" t="str">
        <f t="shared" ca="1" si="805"/>
        <v>Slope</v>
      </c>
      <c r="DZ326" s="51" t="str">
        <f t="shared" ca="1" si="806"/>
        <v>Slope</v>
      </c>
      <c r="EA326" s="51" t="str">
        <f t="shared" ca="1" si="807"/>
        <v>Slope</v>
      </c>
      <c r="EB326" s="51" t="str">
        <f t="shared" ca="1" si="808"/>
        <v>Slope</v>
      </c>
      <c r="EC326" s="51" t="str">
        <f t="shared" ca="1" si="809"/>
        <v>Slope</v>
      </c>
      <c r="EE326" s="52">
        <f t="shared" ca="1" si="810"/>
        <v>0.62630377424065575</v>
      </c>
      <c r="EF326" s="52">
        <f t="shared" ca="1" si="811"/>
        <v>0.68570340776631622</v>
      </c>
      <c r="EG326" s="52">
        <f t="shared" ca="1" si="812"/>
        <v>0.72725197460648472</v>
      </c>
      <c r="EH326" s="52">
        <f t="shared" ca="1" si="813"/>
        <v>0.75318271911969314</v>
      </c>
      <c r="EI326" s="52">
        <f t="shared" ca="1" si="814"/>
        <v>0.77475320156869854</v>
      </c>
      <c r="EJ326" s="52">
        <f t="shared" ca="1" si="815"/>
        <v>0.80081700359737429</v>
      </c>
      <c r="EK326" s="52">
        <f t="shared" ca="1" si="816"/>
        <v>0.82966945928337077</v>
      </c>
      <c r="EL326" s="52">
        <f t="shared" ca="1" si="817"/>
        <v>0.86712680250432173</v>
      </c>
      <c r="EM326" s="52">
        <f t="shared" ca="1" si="818"/>
        <v>0.92057295901786851</v>
      </c>
      <c r="EN326" s="52">
        <f t="shared" ca="1" si="819"/>
        <v>0.98883466958424693</v>
      </c>
      <c r="EO326" s="52">
        <f t="shared" ca="1" si="820"/>
        <v>0.93283280925919498</v>
      </c>
      <c r="EP326" s="52">
        <f t="shared" ca="1" si="821"/>
        <v>0.84889083177306035</v>
      </c>
      <c r="EQ326" s="52">
        <f t="shared" ca="1" si="822"/>
        <v>0.77069740550566623</v>
      </c>
      <c r="ER326" s="52">
        <f t="shared" ca="1" si="823"/>
        <v>0.70115969052572436</v>
      </c>
      <c r="ES326" s="52">
        <f t="shared" ca="1" si="824"/>
        <v>0.64300250427651351</v>
      </c>
      <c r="ET326" s="52">
        <f t="shared" ca="1" si="825"/>
        <v>0.59276500087806328</v>
      </c>
      <c r="EU326" s="52">
        <f t="shared" ca="1" si="826"/>
        <v>0.54366273835936418</v>
      </c>
      <c r="EV326" s="52">
        <f t="shared" ca="1" si="827"/>
        <v>0.48357793982084751</v>
      </c>
      <c r="EW326" s="52">
        <f t="shared" ca="1" si="828"/>
        <v>0.40827217809649763</v>
      </c>
      <c r="EX326" s="52">
        <f t="shared" ca="1" si="829"/>
        <v>0.32763640079741574</v>
      </c>
      <c r="EY326" s="52">
        <f t="shared" ca="1" si="830"/>
        <v>0.24428601214876622</v>
      </c>
      <c r="EZ326" s="52">
        <f t="shared" ca="1" si="831"/>
        <v>0.16867912679764607</v>
      </c>
      <c r="FA326" s="52">
        <f t="shared" ca="1" si="832"/>
        <v>0.10929717661666838</v>
      </c>
      <c r="FB326" s="52">
        <f t="shared" ca="1" si="833"/>
        <v>7.0150606773774937E-2</v>
      </c>
      <c r="FC326" s="52">
        <f t="shared" ca="1" si="834"/>
        <v>4.804785243600207E-2</v>
      </c>
      <c r="FD326" s="52">
        <f t="shared" ca="1" si="835"/>
        <v>4.1153380395886008E-2</v>
      </c>
      <c r="FE326" s="52">
        <f t="shared" ca="1" si="836"/>
        <v>5.0906286638932818E-2</v>
      </c>
      <c r="FF326" s="52">
        <f t="shared" ca="1" si="837"/>
        <v>4.1089820424136114E-2</v>
      </c>
      <c r="FG326" s="52">
        <f t="shared" ca="1" si="838"/>
        <v>4.8340674253342431E-2</v>
      </c>
      <c r="FH326" s="52">
        <f t="shared" ca="1" si="839"/>
        <v>7.7011622597594975E-2</v>
      </c>
      <c r="FI326" s="52">
        <f t="shared" ca="1" si="840"/>
        <v>0.13445406728969045</v>
      </c>
      <c r="FK326" s="52">
        <f t="shared" ca="1" si="841"/>
        <v>0.98883466958424693</v>
      </c>
      <c r="FL326" s="59">
        <f t="shared" ca="1" si="842"/>
        <v>9</v>
      </c>
      <c r="FM326" s="59" t="str">
        <f t="shared" ca="1" si="843"/>
        <v>Slope</v>
      </c>
      <c r="FN326" s="52">
        <f t="shared" ca="1" si="844"/>
        <v>0.73333333333333339</v>
      </c>
      <c r="FP326" s="52">
        <f t="shared" ca="1" si="845"/>
        <v>0.54210125808021858</v>
      </c>
      <c r="FQ326" s="52">
        <f t="shared" ca="1" si="846"/>
        <v>0.56190113592210533</v>
      </c>
      <c r="FR326" s="52">
        <f t="shared" ca="1" si="847"/>
        <v>0.56463954709105035</v>
      </c>
      <c r="FS326" s="52">
        <f t="shared" ca="1" si="848"/>
        <v>0.56217201748434209</v>
      </c>
      <c r="FT326" s="52">
        <f t="shared" ca="1" si="849"/>
        <v>0.55825106718956619</v>
      </c>
      <c r="FU326" s="52">
        <f t="shared" ca="1" si="850"/>
        <v>0.55582789008801359</v>
      </c>
      <c r="FV326" s="52">
        <f t="shared" ca="1" si="851"/>
        <v>0.55433426420556797</v>
      </c>
      <c r="FW326" s="52">
        <f t="shared" ca="1" si="852"/>
        <v>0.55570893416810718</v>
      </c>
      <c r="FX326" s="52">
        <f t="shared" ca="1" si="853"/>
        <v>0.56241320856151167</v>
      </c>
      <c r="FY326" s="52">
        <f t="shared" ca="1" si="854"/>
        <v>0.57405600097252674</v>
      </c>
      <c r="FZ326" s="52">
        <f t="shared" ca="1" si="855"/>
        <v>0.54427760308639828</v>
      </c>
      <c r="GA326" s="52">
        <f t="shared" ca="1" si="856"/>
        <v>0.50518583281324236</v>
      </c>
      <c r="GB326" s="52">
        <f t="shared" ca="1" si="857"/>
        <v>0.46801024627966648</v>
      </c>
      <c r="GC326" s="52">
        <f t="shared" ca="1" si="858"/>
        <v>0.43371989684190809</v>
      </c>
      <c r="GD326" s="52">
        <f t="shared" ca="1" si="859"/>
        <v>0.40322305698106004</v>
      </c>
      <c r="GE326" s="52">
        <f t="shared" ca="1" si="860"/>
        <v>0.37536611140379883</v>
      </c>
      <c r="GF326" s="52">
        <f t="shared" ca="1" si="861"/>
        <v>0.34788757945312138</v>
      </c>
      <c r="GG326" s="52">
        <f t="shared" ca="1" si="862"/>
        <v>0.31674820216250471</v>
      </c>
      <c r="GH326" s="52">
        <f t="shared" ca="1" si="863"/>
        <v>0.28053517047661031</v>
      </c>
      <c r="GI326" s="52">
        <f t="shared" ca="1" si="864"/>
        <v>0.24254546693247192</v>
      </c>
      <c r="GJ326" s="52">
        <f t="shared" ca="1" si="865"/>
        <v>0.20365089293847763</v>
      </c>
      <c r="GK326" s="52">
        <f t="shared" ca="1" si="866"/>
        <v>0.16733748671032647</v>
      </c>
      <c r="GL326" s="52">
        <f t="shared" ca="1" si="867"/>
        <v>0.13643239220555614</v>
      </c>
      <c r="GM326" s="52">
        <f t="shared" ca="1" si="868"/>
        <v>0.11227242448014721</v>
      </c>
      <c r="GN326" s="52">
        <f t="shared" ca="1" si="869"/>
        <v>9.3793728589778441E-2</v>
      </c>
      <c r="GO326" s="52">
        <f t="shared" ca="1" si="870"/>
        <v>8.0384460131961988E-2</v>
      </c>
      <c r="GP326" s="52">
        <f t="shared" ca="1" si="871"/>
        <v>7.2524317768533145E-2</v>
      </c>
      <c r="GQ326" s="52">
        <f t="shared" ca="1" si="872"/>
        <v>5.8141051252489806E-2</v>
      </c>
      <c r="GR326" s="52">
        <f t="shared" ca="1" si="873"/>
        <v>4.9446891417780803E-2</v>
      </c>
      <c r="GS326" s="52">
        <f t="shared" ca="1" si="874"/>
        <v>4.7892763088087209E-2</v>
      </c>
      <c r="GT326" s="52">
        <f t="shared" ca="1" si="875"/>
        <v>5.5929133541007918E-2</v>
      </c>
      <c r="GV326" s="52">
        <f t="shared" ca="1" si="876"/>
        <v>0.57405600097252674</v>
      </c>
      <c r="GW326" s="59">
        <f t="shared" ca="1" si="877"/>
        <v>9</v>
      </c>
      <c r="GX326" s="52">
        <f t="shared" ca="1" si="878"/>
        <v>0.98883466958424693</v>
      </c>
      <c r="GY326" s="52" t="str">
        <f t="shared" ca="1" si="879"/>
        <v>Slope</v>
      </c>
      <c r="GZ326" s="52">
        <f t="shared" ca="1" si="880"/>
        <v>0.73333333333333339</v>
      </c>
      <c r="HB326" s="58">
        <f t="shared" si="881"/>
        <v>4.4217875599861102E-2</v>
      </c>
      <c r="HC326" s="58"/>
      <c r="HE326" s="52">
        <f t="shared" si="882"/>
        <v>0.78112151578068756</v>
      </c>
      <c r="HF326" s="52">
        <f t="shared" si="883"/>
        <v>0</v>
      </c>
      <c r="HH326" s="52">
        <f t="shared" ca="1" si="884"/>
        <v>0.98883466958424693</v>
      </c>
      <c r="HI326" s="52" t="str">
        <f t="shared" ca="1" si="885"/>
        <v>Slope</v>
      </c>
      <c r="HJ326" s="59">
        <f t="shared" ca="1" si="886"/>
        <v>2</v>
      </c>
      <c r="HK326" s="52">
        <f t="shared" ca="1" si="887"/>
        <v>0.73333333333333339</v>
      </c>
      <c r="HL326" s="52">
        <f t="shared" si="888"/>
        <v>0</v>
      </c>
      <c r="HM326" s="52">
        <f t="shared" si="889"/>
        <v>20</v>
      </c>
      <c r="HN326" s="52">
        <f t="shared" si="890"/>
        <v>-20</v>
      </c>
      <c r="HP326" s="52">
        <f t="shared" si="893"/>
        <v>1.2095008790493048E-3</v>
      </c>
      <c r="HR326" s="52">
        <f t="shared" si="891"/>
        <v>2.3241438672426775E-4</v>
      </c>
      <c r="HS326">
        <f t="shared" si="892"/>
        <v>2.0727913814953623E-3</v>
      </c>
    </row>
    <row r="327" spans="1:227" x14ac:dyDescent="0.2">
      <c r="A327" s="45">
        <v>289</v>
      </c>
      <c r="B327" s="35">
        <f t="shared" si="733"/>
        <v>3.3333333333333173E-2</v>
      </c>
      <c r="C327" s="28">
        <v>4.4217875599861101</v>
      </c>
      <c r="D327" s="95">
        <v>0</v>
      </c>
      <c r="E327" s="95">
        <v>999999</v>
      </c>
      <c r="F327" s="37">
        <f t="shared" si="895"/>
        <v>166666.5</v>
      </c>
      <c r="G327" s="38">
        <f t="shared" si="896"/>
        <v>0</v>
      </c>
      <c r="H327" s="102">
        <v>20</v>
      </c>
      <c r="I327" s="102">
        <v>2000</v>
      </c>
      <c r="J327" s="28">
        <v>2.2557696700096099</v>
      </c>
      <c r="K327" s="126">
        <f t="shared" si="725"/>
        <v>2.2557696700096098E-2</v>
      </c>
      <c r="L327" s="30">
        <f t="shared" si="897"/>
        <v>2.2557696700096098E-2</v>
      </c>
      <c r="M327" s="101">
        <f t="shared" si="898"/>
        <v>4.4217875599861101</v>
      </c>
      <c r="N327" s="103">
        <f t="shared" si="734"/>
        <v>1.0830089449882503E-3</v>
      </c>
      <c r="AD327" s="52">
        <f t="shared" ca="1" si="735"/>
        <v>0.95305999564534305</v>
      </c>
      <c r="AE327" s="52">
        <f t="shared" ca="1" si="735"/>
        <v>1.0000000000000004</v>
      </c>
      <c r="AF327" s="52">
        <f t="shared" ca="1" si="735"/>
        <v>0.94432239017212205</v>
      </c>
      <c r="AG327" s="52">
        <f t="shared" ca="1" si="735"/>
        <v>0.85839864671762856</v>
      </c>
      <c r="AH327" s="52">
        <f t="shared" ca="1" si="736"/>
        <v>0.76422024507268793</v>
      </c>
      <c r="AI327" s="52">
        <f t="shared" ca="1" si="736"/>
        <v>0.65494600281165527</v>
      </c>
      <c r="AJ327" s="52">
        <f t="shared" ca="1" si="736"/>
        <v>0.50139373969699486</v>
      </c>
      <c r="AK327" s="52">
        <f t="shared" ca="1" si="736"/>
        <v>0.27599433514797117</v>
      </c>
      <c r="AL327" s="52">
        <f t="shared" ca="1" si="737"/>
        <v>1.5482752896162522E-4</v>
      </c>
      <c r="AM327" s="52">
        <f t="shared" ca="1" si="737"/>
        <v>-0.19289647995430223</v>
      </c>
      <c r="AN327" s="52">
        <f t="shared" ca="1" si="737"/>
        <v>-0.26852423310921059</v>
      </c>
      <c r="AO327" s="52">
        <f t="shared" ca="1" si="737"/>
        <v>-0.27522765063907711</v>
      </c>
      <c r="AP327" s="52">
        <f t="shared" ca="1" si="738"/>
        <v>-0.24615643153396666</v>
      </c>
      <c r="AQ327" s="52">
        <f t="shared" ca="1" si="738"/>
        <v>-0.21033606037480945</v>
      </c>
      <c r="AR327" s="52">
        <f t="shared" ca="1" si="738"/>
        <v>-0.18698414991338316</v>
      </c>
      <c r="AS327" s="52">
        <f t="shared" ca="1" si="738"/>
        <v>-0.18633568154105387</v>
      </c>
      <c r="AT327" s="52">
        <f t="shared" ca="1" si="894"/>
        <v>-0.20165291206514782</v>
      </c>
      <c r="AU327" s="52">
        <f t="shared" ca="1" si="894"/>
        <v>-0.22798559596603607</v>
      </c>
      <c r="AV327" s="52">
        <f t="shared" ca="1" si="728"/>
        <v>-0.2522995608241338</v>
      </c>
      <c r="AW327" s="52">
        <f t="shared" ca="1" si="728"/>
        <v>-0.27430282117681642</v>
      </c>
      <c r="AX327" s="52">
        <f t="shared" ca="1" si="728"/>
        <v>-0.28341843861969418</v>
      </c>
      <c r="AY327" s="52">
        <f t="shared" ca="1" si="728"/>
        <v>-0.2846298452416115</v>
      </c>
      <c r="AZ327" s="52">
        <f t="shared" ca="1" si="729"/>
        <v>-0.28581922523001257</v>
      </c>
      <c r="BA327" s="52">
        <f t="shared" ca="1" si="729"/>
        <v>-0.29996086573315239</v>
      </c>
      <c r="BB327" s="52">
        <f t="shared" ca="1" si="729"/>
        <v>-0.3350702807712661</v>
      </c>
      <c r="BC327" s="52">
        <f t="shared" ca="1" si="729"/>
        <v>-0.38203332700244769</v>
      </c>
      <c r="BD327" s="52">
        <f t="shared" ca="1" si="730"/>
        <v>-0.48200496884687616</v>
      </c>
      <c r="BE327" s="52">
        <f t="shared" ca="1" si="730"/>
        <v>-0.58731866174140179</v>
      </c>
      <c r="BF327" s="52">
        <f t="shared" ca="1" si="730"/>
        <v>-0.68084343206715203</v>
      </c>
      <c r="BG327" s="52">
        <f t="shared" ca="1" si="730"/>
        <v>-0.75271159930132436</v>
      </c>
      <c r="BH327" s="52">
        <f t="shared" ca="1" si="731"/>
        <v>-0.80460682290418029</v>
      </c>
      <c r="BJ327" s="52">
        <f t="shared" si="740"/>
        <v>1.1278848350048049E-3</v>
      </c>
      <c r="BK327" s="52">
        <f t="shared" si="741"/>
        <v>-2.72905252303087E-3</v>
      </c>
      <c r="BL327" s="52">
        <f t="shared" si="742"/>
        <v>-1.364526261515435E-4</v>
      </c>
      <c r="BM327" s="52">
        <f t="shared" si="743"/>
        <v>-1.364526261515435E-4</v>
      </c>
      <c r="BN327" s="52">
        <f t="shared" si="744"/>
        <v>0</v>
      </c>
      <c r="BO327" s="52">
        <f t="shared" si="745"/>
        <v>0</v>
      </c>
      <c r="BP327" s="52">
        <f t="shared" si="746"/>
        <v>1.8796347969991729E-3</v>
      </c>
      <c r="BQ327" s="52">
        <f t="shared" si="747"/>
        <v>0.05</v>
      </c>
      <c r="BS327" s="52">
        <f t="shared" ca="1" si="748"/>
        <v>-0.31445381914325543</v>
      </c>
      <c r="BT327" s="52">
        <f t="shared" ca="1" si="749"/>
        <v>-0.27290525230308693</v>
      </c>
      <c r="BU327" s="52">
        <f t="shared" ca="1" si="750"/>
        <v>-0.24697450778987845</v>
      </c>
      <c r="BV327" s="52">
        <f t="shared" ca="1" si="751"/>
        <v>-0.22540402534087306</v>
      </c>
      <c r="BW327" s="52">
        <f t="shared" ca="1" si="752"/>
        <v>-0.19934022331219731</v>
      </c>
      <c r="BX327" s="52">
        <f t="shared" ca="1" si="753"/>
        <v>-0.17048776762620085</v>
      </c>
      <c r="BY327" s="52">
        <f t="shared" ca="1" si="754"/>
        <v>-0.13303042440524987</v>
      </c>
      <c r="BZ327" s="52">
        <f t="shared" ca="1" si="755"/>
        <v>-7.9584267891703087E-2</v>
      </c>
      <c r="CA327" s="52">
        <f t="shared" ca="1" si="756"/>
        <v>-1.1322557325324681E-2</v>
      </c>
      <c r="CB327" s="52">
        <f t="shared" ca="1" si="757"/>
        <v>6.7009963831233421E-2</v>
      </c>
      <c r="CC327" s="52">
        <f t="shared" ca="1" si="758"/>
        <v>0.150951941317368</v>
      </c>
      <c r="CD327" s="52">
        <f t="shared" ca="1" si="759"/>
        <v>0.22914536758476217</v>
      </c>
      <c r="CE327" s="52">
        <f t="shared" ca="1" si="760"/>
        <v>0.29868308256470399</v>
      </c>
      <c r="CF327" s="52">
        <f t="shared" ca="1" si="761"/>
        <v>0.3568402688139149</v>
      </c>
      <c r="CG327" s="52">
        <f t="shared" ca="1" si="762"/>
        <v>0.40707777221236507</v>
      </c>
      <c r="CH327" s="52">
        <f t="shared" ca="1" si="763"/>
        <v>0.45618003473106422</v>
      </c>
      <c r="CI327" s="52">
        <f t="shared" ca="1" si="764"/>
        <v>0.51626483326958084</v>
      </c>
      <c r="CJ327" s="52">
        <f t="shared" ca="1" si="765"/>
        <v>0.59157059499393072</v>
      </c>
      <c r="CK327" s="52">
        <f t="shared" ca="1" si="766"/>
        <v>0.67220637229301261</v>
      </c>
      <c r="CL327" s="52">
        <f t="shared" ca="1" si="767"/>
        <v>0.75555676094166213</v>
      </c>
      <c r="CM327" s="52">
        <f t="shared" ca="1" si="768"/>
        <v>0.83116364629278228</v>
      </c>
      <c r="CN327" s="52">
        <f t="shared" ca="1" si="769"/>
        <v>0.89054559647375997</v>
      </c>
      <c r="CO327" s="52">
        <f t="shared" ca="1" si="770"/>
        <v>0.92969216631665341</v>
      </c>
      <c r="CP327" s="52">
        <f t="shared" ca="1" si="771"/>
        <v>0.95179492065442628</v>
      </c>
      <c r="CQ327" s="52">
        <f t="shared" ca="1" si="772"/>
        <v>0.95868939269454234</v>
      </c>
      <c r="CR327" s="52">
        <f t="shared" ca="1" si="773"/>
        <v>0.94893648645149553</v>
      </c>
      <c r="CS327" s="52">
        <f t="shared" ca="1" si="774"/>
        <v>0.95875295266629224</v>
      </c>
      <c r="CT327" s="52">
        <f t="shared" ca="1" si="775"/>
        <v>0.95150209883708592</v>
      </c>
      <c r="CU327" s="52">
        <f t="shared" ca="1" si="776"/>
        <v>0.92283115049283337</v>
      </c>
      <c r="CV327" s="52">
        <f t="shared" ca="1" si="777"/>
        <v>0.8653887058007379</v>
      </c>
      <c r="CW327" s="52">
        <f t="shared" ca="1" si="778"/>
        <v>0.78447968425649739</v>
      </c>
      <c r="CY327" s="51" t="str">
        <f t="shared" ca="1" si="779"/>
        <v>Slope</v>
      </c>
      <c r="CZ327" s="51" t="str">
        <f t="shared" ca="1" si="780"/>
        <v>Slope</v>
      </c>
      <c r="DA327" s="51" t="str">
        <f t="shared" ca="1" si="781"/>
        <v>Slope</v>
      </c>
      <c r="DB327" s="51" t="str">
        <f t="shared" ca="1" si="782"/>
        <v>Slope</v>
      </c>
      <c r="DC327" s="51" t="str">
        <f t="shared" ca="1" si="783"/>
        <v>Slope</v>
      </c>
      <c r="DD327" s="51" t="str">
        <f t="shared" ca="1" si="784"/>
        <v>Slope</v>
      </c>
      <c r="DE327" s="51" t="str">
        <f t="shared" ca="1" si="785"/>
        <v>Slope</v>
      </c>
      <c r="DF327" s="51" t="str">
        <f t="shared" ca="1" si="786"/>
        <v>Slope</v>
      </c>
      <c r="DG327" s="51" t="str">
        <f t="shared" ca="1" si="787"/>
        <v>Slope</v>
      </c>
      <c r="DH327" s="51" t="str">
        <f t="shared" ca="1" si="788"/>
        <v>Slope</v>
      </c>
      <c r="DI327" s="51" t="str">
        <f t="shared" ca="1" si="789"/>
        <v>Slope</v>
      </c>
      <c r="DJ327" s="51" t="str">
        <f t="shared" ca="1" si="790"/>
        <v>Slope</v>
      </c>
      <c r="DK327" s="51" t="str">
        <f t="shared" ca="1" si="791"/>
        <v>Slope</v>
      </c>
      <c r="DL327" s="51" t="str">
        <f t="shared" ca="1" si="792"/>
        <v>Slope</v>
      </c>
      <c r="DM327" s="51" t="str">
        <f t="shared" ca="1" si="793"/>
        <v>Slope</v>
      </c>
      <c r="DN327" s="51" t="str">
        <f t="shared" ca="1" si="794"/>
        <v>Slope</v>
      </c>
      <c r="DO327" s="51" t="str">
        <f t="shared" ca="1" si="795"/>
        <v>Slope</v>
      </c>
      <c r="DP327" s="51" t="str">
        <f t="shared" ca="1" si="796"/>
        <v>Slope</v>
      </c>
      <c r="DQ327" s="51" t="str">
        <f t="shared" ca="1" si="797"/>
        <v>Slope</v>
      </c>
      <c r="DR327" s="51" t="str">
        <f t="shared" ca="1" si="798"/>
        <v>Slope</v>
      </c>
      <c r="DS327" s="51" t="str">
        <f t="shared" ca="1" si="799"/>
        <v>Slope</v>
      </c>
      <c r="DT327" s="51" t="str">
        <f t="shared" ca="1" si="800"/>
        <v>Slope</v>
      </c>
      <c r="DU327" s="51" t="str">
        <f t="shared" ca="1" si="801"/>
        <v>Slope</v>
      </c>
      <c r="DV327" s="51" t="str">
        <f t="shared" ca="1" si="802"/>
        <v>Slope</v>
      </c>
      <c r="DW327" s="51" t="str">
        <f t="shared" ca="1" si="803"/>
        <v>Slope</v>
      </c>
      <c r="DX327" s="51" t="str">
        <f t="shared" ca="1" si="804"/>
        <v>Slope</v>
      </c>
      <c r="DY327" s="51" t="str">
        <f t="shared" ca="1" si="805"/>
        <v>Slope</v>
      </c>
      <c r="DZ327" s="51" t="str">
        <f t="shared" ca="1" si="806"/>
        <v>Slope</v>
      </c>
      <c r="EA327" s="51" t="str">
        <f t="shared" ca="1" si="807"/>
        <v>Slope</v>
      </c>
      <c r="EB327" s="51" t="str">
        <f t="shared" ca="1" si="808"/>
        <v>Slope</v>
      </c>
      <c r="EC327" s="51" t="str">
        <f t="shared" ca="1" si="809"/>
        <v>Slope</v>
      </c>
      <c r="EE327" s="52">
        <f t="shared" ca="1" si="810"/>
        <v>0.68568263348289604</v>
      </c>
      <c r="EF327" s="52">
        <f t="shared" ca="1" si="811"/>
        <v>0.72723120032306454</v>
      </c>
      <c r="EG327" s="52">
        <f t="shared" ca="1" si="812"/>
        <v>0.75316194483627308</v>
      </c>
      <c r="EH327" s="52">
        <f t="shared" ca="1" si="813"/>
        <v>0.77473242728527847</v>
      </c>
      <c r="EI327" s="52">
        <f t="shared" ca="1" si="814"/>
        <v>0.80079622931395422</v>
      </c>
      <c r="EJ327" s="52">
        <f t="shared" ca="1" si="815"/>
        <v>0.8296486849999507</v>
      </c>
      <c r="EK327" s="52">
        <f t="shared" ca="1" si="816"/>
        <v>0.86710602822090166</v>
      </c>
      <c r="EL327" s="52">
        <f t="shared" ca="1" si="817"/>
        <v>0.92055218473444844</v>
      </c>
      <c r="EM327" s="52">
        <f t="shared" ca="1" si="818"/>
        <v>0.98881389530082686</v>
      </c>
      <c r="EN327" s="52">
        <f t="shared" ca="1" si="819"/>
        <v>0.93285358354261505</v>
      </c>
      <c r="EO327" s="52">
        <f t="shared" ca="1" si="820"/>
        <v>0.84891160605648042</v>
      </c>
      <c r="EP327" s="52">
        <f t="shared" ca="1" si="821"/>
        <v>0.7707181797890863</v>
      </c>
      <c r="EQ327" s="52">
        <f t="shared" ca="1" si="822"/>
        <v>0.70118046480914442</v>
      </c>
      <c r="ER327" s="52">
        <f t="shared" ca="1" si="823"/>
        <v>0.64302327855993358</v>
      </c>
      <c r="ES327" s="52">
        <f t="shared" ca="1" si="824"/>
        <v>0.59278577516148334</v>
      </c>
      <c r="ET327" s="52">
        <f t="shared" ca="1" si="825"/>
        <v>0.54368351264278425</v>
      </c>
      <c r="EU327" s="52">
        <f t="shared" ca="1" si="826"/>
        <v>0.48359871410426758</v>
      </c>
      <c r="EV327" s="52">
        <f t="shared" ca="1" si="827"/>
        <v>0.4082929523799177</v>
      </c>
      <c r="EW327" s="52">
        <f t="shared" ca="1" si="828"/>
        <v>0.32765717508083581</v>
      </c>
      <c r="EX327" s="52">
        <f t="shared" ca="1" si="829"/>
        <v>0.24430678643218628</v>
      </c>
      <c r="EY327" s="52">
        <f t="shared" ca="1" si="830"/>
        <v>0.16869990108106614</v>
      </c>
      <c r="EZ327" s="52">
        <f t="shared" ca="1" si="831"/>
        <v>0.10931795090008845</v>
      </c>
      <c r="FA327" s="52">
        <f t="shared" ca="1" si="832"/>
        <v>7.0171381057195004E-2</v>
      </c>
      <c r="FB327" s="52">
        <f t="shared" ca="1" si="833"/>
        <v>4.8068626719422136E-2</v>
      </c>
      <c r="FC327" s="52">
        <f t="shared" ca="1" si="834"/>
        <v>4.1174154679306074E-2</v>
      </c>
      <c r="FD327" s="52">
        <f t="shared" ca="1" si="835"/>
        <v>5.0927060922352885E-2</v>
      </c>
      <c r="FE327" s="52">
        <f t="shared" ca="1" si="836"/>
        <v>4.1110594707556181E-2</v>
      </c>
      <c r="FF327" s="52">
        <f t="shared" ca="1" si="837"/>
        <v>4.8361448536762497E-2</v>
      </c>
      <c r="FG327" s="52">
        <f t="shared" ca="1" si="838"/>
        <v>7.7032396881015042E-2</v>
      </c>
      <c r="FH327" s="52">
        <f t="shared" ca="1" si="839"/>
        <v>0.13447484157311052</v>
      </c>
      <c r="FI327" s="52">
        <f t="shared" ca="1" si="840"/>
        <v>0.21538386311735103</v>
      </c>
      <c r="FK327" s="52">
        <f t="shared" ca="1" si="841"/>
        <v>0.98881389530082686</v>
      </c>
      <c r="FL327" s="59">
        <f t="shared" ca="1" si="842"/>
        <v>8</v>
      </c>
      <c r="FM327" s="59" t="str">
        <f t="shared" ca="1" si="843"/>
        <v>Slope</v>
      </c>
      <c r="FN327" s="52">
        <f t="shared" ca="1" si="844"/>
        <v>0.76666666666666661</v>
      </c>
      <c r="FP327" s="52">
        <f t="shared" ca="1" si="845"/>
        <v>0.56189421116096527</v>
      </c>
      <c r="FQ327" s="52">
        <f t="shared" ca="1" si="846"/>
        <v>0.57574373344102148</v>
      </c>
      <c r="FR327" s="52">
        <f t="shared" ca="1" si="847"/>
        <v>0.57327620383431321</v>
      </c>
      <c r="FS327" s="52">
        <f t="shared" ca="1" si="848"/>
        <v>0.5693552535395372</v>
      </c>
      <c r="FT327" s="52">
        <f t="shared" ca="1" si="849"/>
        <v>0.56693207643798471</v>
      </c>
      <c r="FU327" s="52">
        <f t="shared" ca="1" si="850"/>
        <v>0.5654384505555391</v>
      </c>
      <c r="FV327" s="52">
        <f t="shared" ca="1" si="851"/>
        <v>0.56681312051807831</v>
      </c>
      <c r="FW327" s="52">
        <f t="shared" ca="1" si="852"/>
        <v>0.57351739491148279</v>
      </c>
      <c r="FX327" s="52">
        <f t="shared" ca="1" si="853"/>
        <v>0.58516018732249786</v>
      </c>
      <c r="FY327" s="52">
        <f t="shared" ca="1" si="854"/>
        <v>0.55539563895864941</v>
      </c>
      <c r="FZ327" s="52">
        <f t="shared" ca="1" si="855"/>
        <v>0.51630386868549338</v>
      </c>
      <c r="GA327" s="52">
        <f t="shared" ca="1" si="856"/>
        <v>0.47912828215191761</v>
      </c>
      <c r="GB327" s="52">
        <f t="shared" ca="1" si="857"/>
        <v>0.44483793271415922</v>
      </c>
      <c r="GC327" s="52">
        <f t="shared" ca="1" si="858"/>
        <v>0.41434109285331117</v>
      </c>
      <c r="GD327" s="52">
        <f t="shared" ca="1" si="859"/>
        <v>0.38648414727604996</v>
      </c>
      <c r="GE327" s="52">
        <f t="shared" ca="1" si="860"/>
        <v>0.35900561532537251</v>
      </c>
      <c r="GF327" s="52">
        <f t="shared" ca="1" si="861"/>
        <v>0.32786623803475584</v>
      </c>
      <c r="GG327" s="52">
        <f t="shared" ca="1" si="862"/>
        <v>0.29165320634886144</v>
      </c>
      <c r="GH327" s="52">
        <f t="shared" ca="1" si="863"/>
        <v>0.25366350280472305</v>
      </c>
      <c r="GI327" s="52">
        <f t="shared" ca="1" si="864"/>
        <v>0.21476892881072876</v>
      </c>
      <c r="GJ327" s="52">
        <f t="shared" ca="1" si="865"/>
        <v>0.1784555225825776</v>
      </c>
      <c r="GK327" s="52">
        <f t="shared" ca="1" si="866"/>
        <v>0.14755042807780727</v>
      </c>
      <c r="GL327" s="52">
        <f t="shared" ca="1" si="867"/>
        <v>0.12339046035239834</v>
      </c>
      <c r="GM327" s="52">
        <f t="shared" ca="1" si="868"/>
        <v>0.10491176446202961</v>
      </c>
      <c r="GN327" s="52">
        <f t="shared" ca="1" si="869"/>
        <v>9.1502496004213105E-2</v>
      </c>
      <c r="GO327" s="52">
        <f t="shared" ca="1" si="870"/>
        <v>8.3642353640784275E-2</v>
      </c>
      <c r="GP327" s="52">
        <f t="shared" ca="1" si="871"/>
        <v>6.9259087124740937E-2</v>
      </c>
      <c r="GQ327" s="52">
        <f t="shared" ca="1" si="872"/>
        <v>6.0564927290031934E-2</v>
      </c>
      <c r="GR327" s="52">
        <f t="shared" ca="1" si="873"/>
        <v>5.901079896033834E-2</v>
      </c>
      <c r="GS327" s="52">
        <f t="shared" ca="1" si="874"/>
        <v>6.7047169413259056E-2</v>
      </c>
      <c r="GT327" s="52">
        <f t="shared" ca="1" si="875"/>
        <v>8.2905732150228117E-2</v>
      </c>
      <c r="GV327" s="52">
        <f t="shared" ca="1" si="876"/>
        <v>0.58516018732249786</v>
      </c>
      <c r="GW327" s="59">
        <f t="shared" ca="1" si="877"/>
        <v>8</v>
      </c>
      <c r="GX327" s="52">
        <f t="shared" ca="1" si="878"/>
        <v>0.98881389530082686</v>
      </c>
      <c r="GY327" s="52" t="str">
        <f t="shared" ca="1" si="879"/>
        <v>Slope</v>
      </c>
      <c r="GZ327" s="52">
        <f t="shared" ca="1" si="880"/>
        <v>0.76666666666666661</v>
      </c>
      <c r="HB327" s="58">
        <f t="shared" si="881"/>
        <v>2.2557696700096098E-2</v>
      </c>
      <c r="HC327" s="58"/>
      <c r="HE327" s="52">
        <f t="shared" si="882"/>
        <v>0.88833940133452427</v>
      </c>
      <c r="HF327" s="52">
        <f t="shared" si="883"/>
        <v>0</v>
      </c>
      <c r="HH327" s="52">
        <f t="shared" ca="1" si="884"/>
        <v>0.98881389530082686</v>
      </c>
      <c r="HI327" s="52" t="str">
        <f t="shared" ca="1" si="885"/>
        <v>Slope</v>
      </c>
      <c r="HJ327" s="59">
        <f t="shared" ca="1" si="886"/>
        <v>2</v>
      </c>
      <c r="HK327" s="52">
        <f t="shared" ca="1" si="887"/>
        <v>0.76666666666666661</v>
      </c>
      <c r="HL327" s="52">
        <f t="shared" si="888"/>
        <v>0</v>
      </c>
      <c r="HM327" s="52">
        <f t="shared" si="889"/>
        <v>20</v>
      </c>
      <c r="HN327" s="52">
        <f t="shared" si="890"/>
        <v>-20</v>
      </c>
      <c r="HP327" s="52">
        <f t="shared" si="893"/>
        <v>1.0830089449882503E-3</v>
      </c>
      <c r="HR327" s="52">
        <f t="shared" si="891"/>
        <v>2.2338188444800109E-4</v>
      </c>
      <c r="HS327">
        <f t="shared" si="892"/>
        <v>1.8796347969991729E-3</v>
      </c>
    </row>
    <row r="328" spans="1:227" x14ac:dyDescent="0.2">
      <c r="A328" s="45">
        <v>290</v>
      </c>
      <c r="B328" s="35">
        <f t="shared" si="733"/>
        <v>3.3449074074073916E-2</v>
      </c>
      <c r="C328" s="28">
        <v>2.2557696700096099</v>
      </c>
      <c r="D328" s="95">
        <v>0</v>
      </c>
      <c r="E328" s="95">
        <v>999999</v>
      </c>
      <c r="F328" s="37">
        <f t="shared" si="895"/>
        <v>166666.5</v>
      </c>
      <c r="G328" s="38">
        <f t="shared" si="896"/>
        <v>0</v>
      </c>
      <c r="H328" s="102">
        <v>20</v>
      </c>
      <c r="I328" s="102">
        <v>2000</v>
      </c>
      <c r="J328" s="28">
        <v>0.97832292318344105</v>
      </c>
      <c r="K328" s="126">
        <f t="shared" si="725"/>
        <v>9.7832292318344102E-3</v>
      </c>
      <c r="L328" s="30">
        <f t="shared" si="897"/>
        <v>9.7832292318344102E-3</v>
      </c>
      <c r="M328" s="101">
        <f t="shared" si="898"/>
        <v>2.2557696700096099</v>
      </c>
      <c r="N328" s="103">
        <f t="shared" si="734"/>
        <v>6.3872337341308431E-4</v>
      </c>
      <c r="AD328" s="52">
        <f t="shared" ca="1" si="735"/>
        <v>0.94432239017212216</v>
      </c>
      <c r="AE328" s="52">
        <f t="shared" ca="1" si="735"/>
        <v>1.0000000000000004</v>
      </c>
      <c r="AF328" s="52">
        <f t="shared" ca="1" si="735"/>
        <v>0.93711799956514963</v>
      </c>
      <c r="AG328" s="52">
        <f t="shared" ca="1" si="735"/>
        <v>0.83654012595563987</v>
      </c>
      <c r="AH328" s="52">
        <f t="shared" ca="1" si="736"/>
        <v>0.7235248904348226</v>
      </c>
      <c r="AI328" s="52">
        <f t="shared" ca="1" si="736"/>
        <v>0.57716296569004288</v>
      </c>
      <c r="AJ328" s="52">
        <f t="shared" ca="1" si="736"/>
        <v>0.32806784096194258</v>
      </c>
      <c r="AK328" s="52">
        <f t="shared" ca="1" si="736"/>
        <v>-1.7292096962863775E-2</v>
      </c>
      <c r="AL328" s="52">
        <f t="shared" ca="1" si="737"/>
        <v>-0.26863456763129906</v>
      </c>
      <c r="AM328" s="52">
        <f t="shared" ca="1" si="737"/>
        <v>-0.35909509823635477</v>
      </c>
      <c r="AN328" s="52">
        <f t="shared" ca="1" si="737"/>
        <v>-0.36738878974666039</v>
      </c>
      <c r="AO328" s="52">
        <f t="shared" ca="1" si="737"/>
        <v>-0.33973945608715461</v>
      </c>
      <c r="AP328" s="52">
        <f t="shared" ca="1" si="738"/>
        <v>-0.29598182400194872</v>
      </c>
      <c r="AQ328" s="52">
        <f t="shared" ca="1" si="738"/>
        <v>-0.25000842521508937</v>
      </c>
      <c r="AR328" s="52">
        <f t="shared" ca="1" si="738"/>
        <v>-0.22097643317271884</v>
      </c>
      <c r="AS328" s="52">
        <f t="shared" ca="1" si="738"/>
        <v>-0.22303010967300807</v>
      </c>
      <c r="AT328" s="52">
        <f t="shared" ca="1" si="894"/>
        <v>-0.24124038732745598</v>
      </c>
      <c r="AU328" s="52">
        <f t="shared" ca="1" si="894"/>
        <v>-0.26380948351584121</v>
      </c>
      <c r="AV328" s="52">
        <f t="shared" ca="1" si="728"/>
        <v>-0.28369132542890185</v>
      </c>
      <c r="AW328" s="52">
        <f t="shared" ca="1" si="728"/>
        <v>-0.29842539542158719</v>
      </c>
      <c r="AX328" s="52">
        <f t="shared" ca="1" si="728"/>
        <v>-0.29801835838160218</v>
      </c>
      <c r="AY328" s="52">
        <f t="shared" ca="1" si="728"/>
        <v>-0.28788816884162505</v>
      </c>
      <c r="AZ328" s="52">
        <f t="shared" ca="1" si="729"/>
        <v>-0.27867565576765035</v>
      </c>
      <c r="BA328" s="52">
        <f t="shared" ca="1" si="729"/>
        <v>-0.28372626509269888</v>
      </c>
      <c r="BB328" s="52">
        <f t="shared" ca="1" si="729"/>
        <v>-0.31033688546247568</v>
      </c>
      <c r="BC328" s="52">
        <f t="shared" ca="1" si="729"/>
        <v>-0.3898397717647899</v>
      </c>
      <c r="BD328" s="52">
        <f t="shared" ca="1" si="730"/>
        <v>-0.48415193834177478</v>
      </c>
      <c r="BE328" s="52">
        <f t="shared" ca="1" si="730"/>
        <v>-0.57858128736376946</v>
      </c>
      <c r="BF328" s="52">
        <f t="shared" ca="1" si="730"/>
        <v>-0.65873690303210564</v>
      </c>
      <c r="BG328" s="52">
        <f t="shared" ca="1" si="730"/>
        <v>-0.71839646708665839</v>
      </c>
      <c r="BH328" s="52">
        <f t="shared" ca="1" si="731"/>
        <v>-0.74893876572472895</v>
      </c>
      <c r="BJ328" s="52">
        <f t="shared" si="740"/>
        <v>4.8916146159172058E-4</v>
      </c>
      <c r="BK328" s="52">
        <f t="shared" si="741"/>
        <v>-2.469745077898784E-3</v>
      </c>
      <c r="BL328" s="52">
        <f t="shared" si="742"/>
        <v>-1.2348725389493926E-4</v>
      </c>
      <c r="BM328" s="52">
        <f t="shared" si="743"/>
        <v>-1.2348725389493926E-4</v>
      </c>
      <c r="BN328" s="52">
        <f t="shared" si="744"/>
        <v>0</v>
      </c>
      <c r="BO328" s="52">
        <f t="shared" si="745"/>
        <v>0</v>
      </c>
      <c r="BP328" s="52">
        <f t="shared" si="746"/>
        <v>1.7579220751999111E-3</v>
      </c>
      <c r="BQ328" s="52">
        <f t="shared" si="747"/>
        <v>0.05</v>
      </c>
      <c r="BS328" s="52">
        <f t="shared" ca="1" si="748"/>
        <v>-0.27290525230308693</v>
      </c>
      <c r="BT328" s="52">
        <f t="shared" ca="1" si="749"/>
        <v>-0.24697450778987845</v>
      </c>
      <c r="BU328" s="52">
        <f t="shared" ca="1" si="750"/>
        <v>-0.22540402534087306</v>
      </c>
      <c r="BV328" s="52">
        <f t="shared" ca="1" si="751"/>
        <v>-0.19934022331219731</v>
      </c>
      <c r="BW328" s="52">
        <f t="shared" ca="1" si="752"/>
        <v>-0.17048776762620085</v>
      </c>
      <c r="BX328" s="52">
        <f t="shared" ca="1" si="753"/>
        <v>-0.13303042440524987</v>
      </c>
      <c r="BY328" s="52">
        <f t="shared" ca="1" si="754"/>
        <v>-7.9584267891703087E-2</v>
      </c>
      <c r="BZ328" s="52">
        <f t="shared" ca="1" si="755"/>
        <v>-1.1322557325324681E-2</v>
      </c>
      <c r="CA328" s="52">
        <f t="shared" ca="1" si="756"/>
        <v>6.7009963831233421E-2</v>
      </c>
      <c r="CB328" s="52">
        <f t="shared" ca="1" si="757"/>
        <v>0.150951941317368</v>
      </c>
      <c r="CC328" s="52">
        <f t="shared" ca="1" si="758"/>
        <v>0.22914536758476217</v>
      </c>
      <c r="CD328" s="52">
        <f t="shared" ca="1" si="759"/>
        <v>0.29868308256470399</v>
      </c>
      <c r="CE328" s="52">
        <f t="shared" ca="1" si="760"/>
        <v>0.3568402688139149</v>
      </c>
      <c r="CF328" s="52">
        <f t="shared" ca="1" si="761"/>
        <v>0.40707777221236507</v>
      </c>
      <c r="CG328" s="52">
        <f t="shared" ca="1" si="762"/>
        <v>0.45618003473106422</v>
      </c>
      <c r="CH328" s="52">
        <f t="shared" ca="1" si="763"/>
        <v>0.51626483326958084</v>
      </c>
      <c r="CI328" s="52">
        <f t="shared" ca="1" si="764"/>
        <v>0.59157059499393072</v>
      </c>
      <c r="CJ328" s="52">
        <f t="shared" ca="1" si="765"/>
        <v>0.67220637229301261</v>
      </c>
      <c r="CK328" s="52">
        <f t="shared" ca="1" si="766"/>
        <v>0.75555676094166213</v>
      </c>
      <c r="CL328" s="52">
        <f t="shared" ca="1" si="767"/>
        <v>0.83116364629278228</v>
      </c>
      <c r="CM328" s="52">
        <f t="shared" ca="1" si="768"/>
        <v>0.89054559647375997</v>
      </c>
      <c r="CN328" s="52">
        <f t="shared" ca="1" si="769"/>
        <v>0.92969216631665341</v>
      </c>
      <c r="CO328" s="52">
        <f t="shared" ca="1" si="770"/>
        <v>0.95179492065442628</v>
      </c>
      <c r="CP328" s="52">
        <f t="shared" ca="1" si="771"/>
        <v>0.95868939269454234</v>
      </c>
      <c r="CQ328" s="52">
        <f t="shared" ca="1" si="772"/>
        <v>0.94893648645149553</v>
      </c>
      <c r="CR328" s="52">
        <f t="shared" ca="1" si="773"/>
        <v>0.95875295266629224</v>
      </c>
      <c r="CS328" s="52">
        <f t="shared" ca="1" si="774"/>
        <v>0.95150209883708592</v>
      </c>
      <c r="CT328" s="52">
        <f t="shared" ca="1" si="775"/>
        <v>0.92283115049283337</v>
      </c>
      <c r="CU328" s="52">
        <f t="shared" ca="1" si="776"/>
        <v>0.8653887058007379</v>
      </c>
      <c r="CV328" s="52">
        <f t="shared" ca="1" si="777"/>
        <v>0.78447968425649739</v>
      </c>
      <c r="CW328" s="52">
        <f t="shared" ca="1" si="778"/>
        <v>0.67622685436940422</v>
      </c>
      <c r="CY328" s="51" t="str">
        <f t="shared" ca="1" si="779"/>
        <v>Slope</v>
      </c>
      <c r="CZ328" s="51" t="str">
        <f t="shared" ca="1" si="780"/>
        <v>Slope</v>
      </c>
      <c r="DA328" s="51" t="str">
        <f t="shared" ca="1" si="781"/>
        <v>Slope</v>
      </c>
      <c r="DB328" s="51" t="str">
        <f t="shared" ca="1" si="782"/>
        <v>Slope</v>
      </c>
      <c r="DC328" s="51" t="str">
        <f t="shared" ca="1" si="783"/>
        <v>Slope</v>
      </c>
      <c r="DD328" s="51" t="str">
        <f t="shared" ca="1" si="784"/>
        <v>Slope</v>
      </c>
      <c r="DE328" s="51" t="str">
        <f t="shared" ca="1" si="785"/>
        <v>Slope</v>
      </c>
      <c r="DF328" s="51" t="str">
        <f t="shared" ca="1" si="786"/>
        <v>Slope</v>
      </c>
      <c r="DG328" s="51" t="str">
        <f t="shared" ca="1" si="787"/>
        <v>Slope</v>
      </c>
      <c r="DH328" s="51" t="str">
        <f t="shared" ca="1" si="788"/>
        <v>Slope</v>
      </c>
      <c r="DI328" s="51" t="str">
        <f t="shared" ca="1" si="789"/>
        <v>Slope</v>
      </c>
      <c r="DJ328" s="51" t="str">
        <f t="shared" ca="1" si="790"/>
        <v>Slope</v>
      </c>
      <c r="DK328" s="51" t="str">
        <f t="shared" ca="1" si="791"/>
        <v>Slope</v>
      </c>
      <c r="DL328" s="51" t="str">
        <f t="shared" ca="1" si="792"/>
        <v>Slope</v>
      </c>
      <c r="DM328" s="51" t="str">
        <f t="shared" ca="1" si="793"/>
        <v>Slope</v>
      </c>
      <c r="DN328" s="51" t="str">
        <f t="shared" ca="1" si="794"/>
        <v>Slope</v>
      </c>
      <c r="DO328" s="51" t="str">
        <f t="shared" ca="1" si="795"/>
        <v>Slope</v>
      </c>
      <c r="DP328" s="51" t="str">
        <f t="shared" ca="1" si="796"/>
        <v>Slope</v>
      </c>
      <c r="DQ328" s="51" t="str">
        <f t="shared" ca="1" si="797"/>
        <v>Slope</v>
      </c>
      <c r="DR328" s="51" t="str">
        <f t="shared" ca="1" si="798"/>
        <v>Slope</v>
      </c>
      <c r="DS328" s="51" t="str">
        <f t="shared" ca="1" si="799"/>
        <v>Slope</v>
      </c>
      <c r="DT328" s="51" t="str">
        <f t="shared" ca="1" si="800"/>
        <v>Slope</v>
      </c>
      <c r="DU328" s="51" t="str">
        <f t="shared" ca="1" si="801"/>
        <v>Slope</v>
      </c>
      <c r="DV328" s="51" t="str">
        <f t="shared" ca="1" si="802"/>
        <v>Slope</v>
      </c>
      <c r="DW328" s="51" t="str">
        <f t="shared" ca="1" si="803"/>
        <v>Slope</v>
      </c>
      <c r="DX328" s="51" t="str">
        <f t="shared" ca="1" si="804"/>
        <v>Slope</v>
      </c>
      <c r="DY328" s="51" t="str">
        <f t="shared" ca="1" si="805"/>
        <v>Slope</v>
      </c>
      <c r="DZ328" s="51" t="str">
        <f t="shared" ca="1" si="806"/>
        <v>Slope</v>
      </c>
      <c r="EA328" s="51" t="str">
        <f t="shared" ca="1" si="807"/>
        <v>Slope</v>
      </c>
      <c r="EB328" s="51" t="str">
        <f t="shared" ca="1" si="808"/>
        <v>Slope</v>
      </c>
      <c r="EC328" s="51" t="str">
        <f t="shared" ca="1" si="809"/>
        <v>Slope</v>
      </c>
      <c r="EE328" s="52">
        <f t="shared" ca="1" si="810"/>
        <v>0.72721823495080806</v>
      </c>
      <c r="EF328" s="52">
        <f t="shared" ca="1" si="811"/>
        <v>0.75314897946401649</v>
      </c>
      <c r="EG328" s="52">
        <f t="shared" ca="1" si="812"/>
        <v>0.77471946191302188</v>
      </c>
      <c r="EH328" s="52">
        <f t="shared" ca="1" si="813"/>
        <v>0.80078326394169763</v>
      </c>
      <c r="EI328" s="52">
        <f t="shared" ca="1" si="814"/>
        <v>0.82963571962769411</v>
      </c>
      <c r="EJ328" s="52">
        <f t="shared" ca="1" si="815"/>
        <v>0.86709306284864507</v>
      </c>
      <c r="EK328" s="52">
        <f t="shared" ca="1" si="816"/>
        <v>0.92053921936219185</v>
      </c>
      <c r="EL328" s="52">
        <f t="shared" ca="1" si="817"/>
        <v>0.98880092992857027</v>
      </c>
      <c r="EM328" s="52">
        <f t="shared" ca="1" si="818"/>
        <v>0.93286654891487164</v>
      </c>
      <c r="EN328" s="52">
        <f t="shared" ca="1" si="819"/>
        <v>0.84892457142873701</v>
      </c>
      <c r="EO328" s="52">
        <f t="shared" ca="1" si="820"/>
        <v>0.77073114516134289</v>
      </c>
      <c r="EP328" s="52">
        <f t="shared" ca="1" si="821"/>
        <v>0.70119343018140112</v>
      </c>
      <c r="EQ328" s="52">
        <f t="shared" ca="1" si="822"/>
        <v>0.64303624393219017</v>
      </c>
      <c r="ER328" s="52">
        <f t="shared" ca="1" si="823"/>
        <v>0.59279874053374004</v>
      </c>
      <c r="ES328" s="52">
        <f t="shared" ca="1" si="824"/>
        <v>0.54369647801504084</v>
      </c>
      <c r="ET328" s="52">
        <f t="shared" ca="1" si="825"/>
        <v>0.48361167947652417</v>
      </c>
      <c r="EU328" s="52">
        <f t="shared" ca="1" si="826"/>
        <v>0.40830591775217429</v>
      </c>
      <c r="EV328" s="52">
        <f t="shared" ca="1" si="827"/>
        <v>0.3276701404530924</v>
      </c>
      <c r="EW328" s="52">
        <f t="shared" ca="1" si="828"/>
        <v>0.24431975180444288</v>
      </c>
      <c r="EX328" s="52">
        <f t="shared" ca="1" si="829"/>
        <v>0.16871286645332273</v>
      </c>
      <c r="EY328" s="52">
        <f t="shared" ca="1" si="830"/>
        <v>0.10933091627234504</v>
      </c>
      <c r="EZ328" s="52">
        <f t="shared" ca="1" si="831"/>
        <v>7.0184346429451594E-2</v>
      </c>
      <c r="FA328" s="52">
        <f t="shared" ca="1" si="832"/>
        <v>4.8081592091678726E-2</v>
      </c>
      <c r="FB328" s="52">
        <f t="shared" ca="1" si="833"/>
        <v>4.1187120051562665E-2</v>
      </c>
      <c r="FC328" s="52">
        <f t="shared" ca="1" si="834"/>
        <v>5.0940026294609475E-2</v>
      </c>
      <c r="FD328" s="52">
        <f t="shared" ca="1" si="835"/>
        <v>4.1123560079812771E-2</v>
      </c>
      <c r="FE328" s="52">
        <f t="shared" ca="1" si="836"/>
        <v>4.8374413909019087E-2</v>
      </c>
      <c r="FF328" s="52">
        <f t="shared" ca="1" si="837"/>
        <v>7.7045362253271632E-2</v>
      </c>
      <c r="FG328" s="52">
        <f t="shared" ca="1" si="838"/>
        <v>0.13448780694536711</v>
      </c>
      <c r="FH328" s="52">
        <f t="shared" ca="1" si="839"/>
        <v>0.21539682848960762</v>
      </c>
      <c r="FI328" s="52">
        <f t="shared" ca="1" si="840"/>
        <v>0.32364965837670079</v>
      </c>
      <c r="FK328" s="52">
        <f t="shared" ca="1" si="841"/>
        <v>0.98880092992857027</v>
      </c>
      <c r="FL328" s="59">
        <f t="shared" ca="1" si="842"/>
        <v>7</v>
      </c>
      <c r="FM328" s="59" t="str">
        <f t="shared" ca="1" si="843"/>
        <v>Slope</v>
      </c>
      <c r="FN328" s="52">
        <f t="shared" ca="1" si="844"/>
        <v>0.8</v>
      </c>
      <c r="FP328" s="52">
        <f t="shared" ca="1" si="845"/>
        <v>0.57573941165026932</v>
      </c>
      <c r="FQ328" s="52">
        <f t="shared" ca="1" si="846"/>
        <v>0.58438299315467213</v>
      </c>
      <c r="FR328" s="52">
        <f t="shared" ca="1" si="847"/>
        <v>0.58046204285989611</v>
      </c>
      <c r="FS328" s="52">
        <f t="shared" ca="1" si="848"/>
        <v>0.57803886575834362</v>
      </c>
      <c r="FT328" s="52">
        <f t="shared" ca="1" si="849"/>
        <v>0.57654523987589801</v>
      </c>
      <c r="FU328" s="52">
        <f t="shared" ca="1" si="850"/>
        <v>0.57791990983843722</v>
      </c>
      <c r="FV328" s="52">
        <f t="shared" ca="1" si="851"/>
        <v>0.5846241842318417</v>
      </c>
      <c r="FW328" s="52">
        <f t="shared" ca="1" si="852"/>
        <v>0.59626697664285677</v>
      </c>
      <c r="FX328" s="52">
        <f t="shared" ca="1" si="853"/>
        <v>0.56651107186051275</v>
      </c>
      <c r="FY328" s="52">
        <f t="shared" ca="1" si="854"/>
        <v>0.52741930158735673</v>
      </c>
      <c r="FZ328" s="52">
        <f t="shared" ca="1" si="855"/>
        <v>0.49024371505378095</v>
      </c>
      <c r="GA328" s="52">
        <f t="shared" ca="1" si="856"/>
        <v>0.45595336561602262</v>
      </c>
      <c r="GB328" s="52">
        <f t="shared" ca="1" si="857"/>
        <v>0.42545652575517445</v>
      </c>
      <c r="GC328" s="52">
        <f t="shared" ca="1" si="858"/>
        <v>0.3975995801779133</v>
      </c>
      <c r="GD328" s="52">
        <f t="shared" ca="1" si="859"/>
        <v>0.37012104822723579</v>
      </c>
      <c r="GE328" s="52">
        <f t="shared" ca="1" si="860"/>
        <v>0.33898167093661913</v>
      </c>
      <c r="GF328" s="52">
        <f t="shared" ca="1" si="861"/>
        <v>0.30276863925072472</v>
      </c>
      <c r="GG328" s="52">
        <f t="shared" ca="1" si="862"/>
        <v>0.26477893570658634</v>
      </c>
      <c r="GH328" s="52">
        <f t="shared" ca="1" si="863"/>
        <v>0.22588436171259205</v>
      </c>
      <c r="GI328" s="52">
        <f t="shared" ca="1" si="864"/>
        <v>0.18957095548444092</v>
      </c>
      <c r="GJ328" s="52">
        <f t="shared" ca="1" si="865"/>
        <v>0.15866586097967056</v>
      </c>
      <c r="GK328" s="52">
        <f t="shared" ca="1" si="866"/>
        <v>0.13450589325426165</v>
      </c>
      <c r="GL328" s="52">
        <f t="shared" ca="1" si="867"/>
        <v>0.11602719736389291</v>
      </c>
      <c r="GM328" s="52">
        <f t="shared" ca="1" si="868"/>
        <v>0.10261792890607646</v>
      </c>
      <c r="GN328" s="52">
        <f t="shared" ca="1" si="869"/>
        <v>9.4757786542647576E-2</v>
      </c>
      <c r="GO328" s="52">
        <f t="shared" ca="1" si="870"/>
        <v>8.0374520026604238E-2</v>
      </c>
      <c r="GP328" s="52">
        <f t="shared" ca="1" si="871"/>
        <v>7.1680360191895234E-2</v>
      </c>
      <c r="GQ328" s="52">
        <f t="shared" ca="1" si="872"/>
        <v>7.0126231862201641E-2</v>
      </c>
      <c r="GR328" s="52">
        <f t="shared" ca="1" si="873"/>
        <v>7.8162602315122356E-2</v>
      </c>
      <c r="GS328" s="52">
        <f t="shared" ca="1" si="874"/>
        <v>9.4021165052091418E-2</v>
      </c>
      <c r="GT328" s="52">
        <f t="shared" ca="1" si="875"/>
        <v>0.11899433057001137</v>
      </c>
      <c r="GV328" s="52">
        <f t="shared" ca="1" si="876"/>
        <v>0.59626697664285677</v>
      </c>
      <c r="GW328" s="59">
        <f t="shared" ca="1" si="877"/>
        <v>7</v>
      </c>
      <c r="GX328" s="52">
        <f t="shared" ca="1" si="878"/>
        <v>0.98880092992857027</v>
      </c>
      <c r="GY328" s="52" t="str">
        <f t="shared" ca="1" si="879"/>
        <v>Slope</v>
      </c>
      <c r="GZ328" s="52">
        <f t="shared" ca="1" si="880"/>
        <v>0.8</v>
      </c>
      <c r="HB328" s="58">
        <f t="shared" si="881"/>
        <v>9.7832292318344102E-3</v>
      </c>
      <c r="HC328" s="58"/>
      <c r="HE328" s="52">
        <f t="shared" si="882"/>
        <v>0.95157301530241967</v>
      </c>
      <c r="HF328" s="52">
        <f t="shared" si="883"/>
        <v>0</v>
      </c>
      <c r="HH328" s="52">
        <f t="shared" ca="1" si="884"/>
        <v>0.98880092992857027</v>
      </c>
      <c r="HI328" s="52" t="str">
        <f t="shared" ca="1" si="885"/>
        <v>Slope</v>
      </c>
      <c r="HJ328" s="59">
        <f t="shared" ca="1" si="886"/>
        <v>2</v>
      </c>
      <c r="HK328" s="52">
        <f t="shared" ca="1" si="887"/>
        <v>0.8</v>
      </c>
      <c r="HL328" s="52">
        <f t="shared" si="888"/>
        <v>0</v>
      </c>
      <c r="HM328" s="52">
        <f t="shared" si="889"/>
        <v>20</v>
      </c>
      <c r="HN328" s="52">
        <f t="shared" si="890"/>
        <v>-20</v>
      </c>
      <c r="HP328" s="52">
        <f t="shared" si="893"/>
        <v>6.3872337341308431E-4</v>
      </c>
      <c r="HR328" s="52">
        <f t="shared" si="891"/>
        <v>2.1329351165335573E-4</v>
      </c>
      <c r="HS328">
        <f t="shared" si="892"/>
        <v>1.7579220751999111E-3</v>
      </c>
    </row>
    <row r="329" spans="1:227" x14ac:dyDescent="0.2">
      <c r="A329" s="45">
        <v>291</v>
      </c>
      <c r="B329" s="35">
        <f t="shared" si="733"/>
        <v>3.3564814814814659E-2</v>
      </c>
      <c r="C329" s="28">
        <v>0.97832292318344105</v>
      </c>
      <c r="D329" s="95">
        <v>0</v>
      </c>
      <c r="E329" s="95">
        <v>999999</v>
      </c>
      <c r="F329" s="37">
        <f t="shared" si="895"/>
        <v>166666.5</v>
      </c>
      <c r="G329" s="38">
        <f t="shared" si="896"/>
        <v>0</v>
      </c>
      <c r="H329" s="102">
        <v>20</v>
      </c>
      <c r="I329" s="102">
        <v>2000</v>
      </c>
      <c r="J329" s="28">
        <v>0.72553277015686002</v>
      </c>
      <c r="K329" s="126">
        <f t="shared" si="725"/>
        <v>7.2553277015685999E-3</v>
      </c>
      <c r="L329" s="30">
        <f t="shared" si="897"/>
        <v>7.2553277015685999E-3</v>
      </c>
      <c r="M329" s="101">
        <f t="shared" si="898"/>
        <v>0.97832292318344105</v>
      </c>
      <c r="N329" s="103">
        <f t="shared" si="734"/>
        <v>1.2639507651329056E-4</v>
      </c>
      <c r="AD329" s="52">
        <f t="shared" ca="1" si="735"/>
        <v>0.93711799956514963</v>
      </c>
      <c r="AE329" s="52">
        <f t="shared" ca="1" si="735"/>
        <v>1</v>
      </c>
      <c r="AF329" s="52">
        <f t="shared" ca="1" si="735"/>
        <v>0.92852216751332162</v>
      </c>
      <c r="AG329" s="52">
        <f t="shared" ca="1" si="735"/>
        <v>0.81076404926577106</v>
      </c>
      <c r="AH329" s="52">
        <f t="shared" ca="1" si="736"/>
        <v>0.66442942128504512</v>
      </c>
      <c r="AI329" s="52">
        <f t="shared" ca="1" si="736"/>
        <v>0.42823795050272351</v>
      </c>
      <c r="AJ329" s="52">
        <f t="shared" ca="1" si="736"/>
        <v>4.517741036429547E-2</v>
      </c>
      <c r="AK329" s="52">
        <f t="shared" ca="1" si="736"/>
        <v>-0.27961053681248182</v>
      </c>
      <c r="AL329" s="52">
        <f t="shared" ca="1" si="737"/>
        <v>-0.41957282051098632</v>
      </c>
      <c r="AM329" s="52">
        <f t="shared" ca="1" si="737"/>
        <v>-0.44555803128922494</v>
      </c>
      <c r="AN329" s="52">
        <f t="shared" ca="1" si="737"/>
        <v>-0.42474615067180477</v>
      </c>
      <c r="AO329" s="52">
        <f t="shared" ca="1" si="737"/>
        <v>-0.38726705162166714</v>
      </c>
      <c r="AP329" s="52">
        <f t="shared" ca="1" si="738"/>
        <v>-0.3362409848792583</v>
      </c>
      <c r="AQ329" s="52">
        <f t="shared" ca="1" si="738"/>
        <v>-0.28560279062077171</v>
      </c>
      <c r="AR329" s="52">
        <f t="shared" ca="1" si="738"/>
        <v>-0.25915894311176796</v>
      </c>
      <c r="AS329" s="52">
        <f t="shared" ca="1" si="738"/>
        <v>-0.26411654311866012</v>
      </c>
      <c r="AT329" s="52">
        <f t="shared" ca="1" si="894"/>
        <v>-0.27882861527759051</v>
      </c>
      <c r="AU329" s="52">
        <f t="shared" ca="1" si="894"/>
        <v>-0.29699178467370463</v>
      </c>
      <c r="AV329" s="52">
        <f t="shared" ca="1" si="728"/>
        <v>-0.30966618918494071</v>
      </c>
      <c r="AW329" s="52">
        <f t="shared" ca="1" si="728"/>
        <v>-0.31505252888218471</v>
      </c>
      <c r="AX329" s="52">
        <f t="shared" ca="1" si="728"/>
        <v>-0.30356533861690671</v>
      </c>
      <c r="AY329" s="52">
        <f t="shared" ca="1" si="728"/>
        <v>-0.28279076499612538</v>
      </c>
      <c r="AZ329" s="52">
        <f t="shared" ca="1" si="729"/>
        <v>-0.26322627789723246</v>
      </c>
      <c r="BA329" s="52">
        <f t="shared" ca="1" si="729"/>
        <v>-0.25741392465618035</v>
      </c>
      <c r="BB329" s="52">
        <f t="shared" ca="1" si="729"/>
        <v>-0.31338507891523404</v>
      </c>
      <c r="BC329" s="52">
        <f t="shared" ca="1" si="729"/>
        <v>-0.38477671603431807</v>
      </c>
      <c r="BD329" s="52">
        <f t="shared" ca="1" si="730"/>
        <v>-0.46638631182731499</v>
      </c>
      <c r="BE329" s="52">
        <f t="shared" ca="1" si="730"/>
        <v>-0.54608981653092548</v>
      </c>
      <c r="BF329" s="52">
        <f t="shared" ca="1" si="730"/>
        <v>-0.61384164754606929</v>
      </c>
      <c r="BG329" s="52">
        <f t="shared" ca="1" si="730"/>
        <v>-0.65255033120259687</v>
      </c>
      <c r="BH329" s="52">
        <f t="shared" ca="1" si="731"/>
        <v>-0.66396647292526201</v>
      </c>
      <c r="BJ329" s="52">
        <f t="shared" si="740"/>
        <v>3.6276638507843002E-4</v>
      </c>
      <c r="BK329" s="52">
        <f t="shared" si="741"/>
        <v>-2.2540402534087299E-3</v>
      </c>
      <c r="BL329" s="52">
        <f t="shared" si="742"/>
        <v>-1.1270201267043652E-4</v>
      </c>
      <c r="BM329" s="52">
        <f t="shared" si="743"/>
        <v>-1.1270201267043652E-4</v>
      </c>
      <c r="BN329" s="52">
        <f t="shared" si="744"/>
        <v>0</v>
      </c>
      <c r="BO329" s="52">
        <f t="shared" si="745"/>
        <v>0</v>
      </c>
      <c r="BP329" s="52">
        <f t="shared" si="746"/>
        <v>1.6591090941332103E-3</v>
      </c>
      <c r="BQ329" s="52">
        <f t="shared" si="747"/>
        <v>0.05</v>
      </c>
      <c r="BS329" s="52">
        <f t="shared" ca="1" si="748"/>
        <v>-0.24697450778987845</v>
      </c>
      <c r="BT329" s="52">
        <f t="shared" ca="1" si="749"/>
        <v>-0.22540402534087306</v>
      </c>
      <c r="BU329" s="52">
        <f t="shared" ca="1" si="750"/>
        <v>-0.19934022331219731</v>
      </c>
      <c r="BV329" s="52">
        <f t="shared" ca="1" si="751"/>
        <v>-0.17048776762620085</v>
      </c>
      <c r="BW329" s="52">
        <f t="shared" ca="1" si="752"/>
        <v>-0.13303042440524987</v>
      </c>
      <c r="BX329" s="52">
        <f t="shared" ca="1" si="753"/>
        <v>-7.9584267891703087E-2</v>
      </c>
      <c r="BY329" s="52">
        <f t="shared" ca="1" si="754"/>
        <v>-1.1322557325324681E-2</v>
      </c>
      <c r="BZ329" s="52">
        <f t="shared" ca="1" si="755"/>
        <v>6.7009963831233421E-2</v>
      </c>
      <c r="CA329" s="52">
        <f t="shared" ca="1" si="756"/>
        <v>0.150951941317368</v>
      </c>
      <c r="CB329" s="52">
        <f t="shared" ca="1" si="757"/>
        <v>0.22914536758476217</v>
      </c>
      <c r="CC329" s="52">
        <f t="shared" ca="1" si="758"/>
        <v>0.29868308256470399</v>
      </c>
      <c r="CD329" s="52">
        <f t="shared" ca="1" si="759"/>
        <v>0.3568402688139149</v>
      </c>
      <c r="CE329" s="52">
        <f t="shared" ca="1" si="760"/>
        <v>0.40707777221236507</v>
      </c>
      <c r="CF329" s="52">
        <f t="shared" ca="1" si="761"/>
        <v>0.45618003473106422</v>
      </c>
      <c r="CG329" s="52">
        <f t="shared" ca="1" si="762"/>
        <v>0.51626483326958084</v>
      </c>
      <c r="CH329" s="52">
        <f t="shared" ca="1" si="763"/>
        <v>0.59157059499393072</v>
      </c>
      <c r="CI329" s="52">
        <f t="shared" ca="1" si="764"/>
        <v>0.67220637229301261</v>
      </c>
      <c r="CJ329" s="52">
        <f t="shared" ca="1" si="765"/>
        <v>0.75555676094166213</v>
      </c>
      <c r="CK329" s="52">
        <f t="shared" ca="1" si="766"/>
        <v>0.83116364629278228</v>
      </c>
      <c r="CL329" s="52">
        <f t="shared" ca="1" si="767"/>
        <v>0.89054559647375997</v>
      </c>
      <c r="CM329" s="52">
        <f t="shared" ca="1" si="768"/>
        <v>0.92969216631665341</v>
      </c>
      <c r="CN329" s="52">
        <f t="shared" ca="1" si="769"/>
        <v>0.95179492065442628</v>
      </c>
      <c r="CO329" s="52">
        <f t="shared" ca="1" si="770"/>
        <v>0.95868939269454234</v>
      </c>
      <c r="CP329" s="52">
        <f t="shared" ca="1" si="771"/>
        <v>0.94893648645149553</v>
      </c>
      <c r="CQ329" s="52">
        <f t="shared" ca="1" si="772"/>
        <v>0.95875295266629224</v>
      </c>
      <c r="CR329" s="52">
        <f t="shared" ca="1" si="773"/>
        <v>0.95150209883708592</v>
      </c>
      <c r="CS329" s="52">
        <f t="shared" ca="1" si="774"/>
        <v>0.92283115049283337</v>
      </c>
      <c r="CT329" s="52">
        <f t="shared" ca="1" si="775"/>
        <v>0.8653887058007379</v>
      </c>
      <c r="CU329" s="52">
        <f t="shared" ca="1" si="776"/>
        <v>0.78447968425649739</v>
      </c>
      <c r="CV329" s="52">
        <f t="shared" ca="1" si="777"/>
        <v>0.67622685436940422</v>
      </c>
      <c r="CW329" s="52">
        <f t="shared" ca="1" si="778"/>
        <v>0.54705723351047864</v>
      </c>
      <c r="CY329" s="51" t="str">
        <f t="shared" ca="1" si="779"/>
        <v>Slope</v>
      </c>
      <c r="CZ329" s="51" t="str">
        <f t="shared" ca="1" si="780"/>
        <v>Slope</v>
      </c>
      <c r="DA329" s="51" t="str">
        <f t="shared" ca="1" si="781"/>
        <v>Slope</v>
      </c>
      <c r="DB329" s="51" t="str">
        <f t="shared" ca="1" si="782"/>
        <v>Slope</v>
      </c>
      <c r="DC329" s="51" t="str">
        <f t="shared" ca="1" si="783"/>
        <v>Slope</v>
      </c>
      <c r="DD329" s="51" t="str">
        <f t="shared" ca="1" si="784"/>
        <v>Slope</v>
      </c>
      <c r="DE329" s="51" t="str">
        <f t="shared" ca="1" si="785"/>
        <v>Slope</v>
      </c>
      <c r="DF329" s="51" t="str">
        <f t="shared" ca="1" si="786"/>
        <v>Slope</v>
      </c>
      <c r="DG329" s="51" t="str">
        <f t="shared" ca="1" si="787"/>
        <v>Slope</v>
      </c>
      <c r="DH329" s="51" t="str">
        <f t="shared" ca="1" si="788"/>
        <v>Slope</v>
      </c>
      <c r="DI329" s="51" t="str">
        <f t="shared" ca="1" si="789"/>
        <v>Slope</v>
      </c>
      <c r="DJ329" s="51" t="str">
        <f t="shared" ca="1" si="790"/>
        <v>Slope</v>
      </c>
      <c r="DK329" s="51" t="str">
        <f t="shared" ca="1" si="791"/>
        <v>Slope</v>
      </c>
      <c r="DL329" s="51" t="str">
        <f t="shared" ca="1" si="792"/>
        <v>Slope</v>
      </c>
      <c r="DM329" s="51" t="str">
        <f t="shared" ca="1" si="793"/>
        <v>Slope</v>
      </c>
      <c r="DN329" s="51" t="str">
        <f t="shared" ca="1" si="794"/>
        <v>Slope</v>
      </c>
      <c r="DO329" s="51" t="str">
        <f t="shared" ca="1" si="795"/>
        <v>Slope</v>
      </c>
      <c r="DP329" s="51" t="str">
        <f t="shared" ca="1" si="796"/>
        <v>Slope</v>
      </c>
      <c r="DQ329" s="51" t="str">
        <f t="shared" ca="1" si="797"/>
        <v>Slope</v>
      </c>
      <c r="DR329" s="51" t="str">
        <f t="shared" ca="1" si="798"/>
        <v>Slope</v>
      </c>
      <c r="DS329" s="51" t="str">
        <f t="shared" ca="1" si="799"/>
        <v>Slope</v>
      </c>
      <c r="DT329" s="51" t="str">
        <f t="shared" ca="1" si="800"/>
        <v>Slope</v>
      </c>
      <c r="DU329" s="51" t="str">
        <f t="shared" ca="1" si="801"/>
        <v>Slope</v>
      </c>
      <c r="DV329" s="51" t="str">
        <f t="shared" ca="1" si="802"/>
        <v>Slope</v>
      </c>
      <c r="DW329" s="51" t="str">
        <f t="shared" ca="1" si="803"/>
        <v>Slope</v>
      </c>
      <c r="DX329" s="51" t="str">
        <f t="shared" ca="1" si="804"/>
        <v>Slope</v>
      </c>
      <c r="DY329" s="51" t="str">
        <f t="shared" ca="1" si="805"/>
        <v>Slope</v>
      </c>
      <c r="DZ329" s="51" t="str">
        <f t="shared" ca="1" si="806"/>
        <v>Slope</v>
      </c>
      <c r="EA329" s="51" t="str">
        <f t="shared" ca="1" si="807"/>
        <v>Slope</v>
      </c>
      <c r="EB329" s="51" t="str">
        <f t="shared" ca="1" si="808"/>
        <v>Slope</v>
      </c>
      <c r="EC329" s="51" t="str">
        <f t="shared" ca="1" si="809"/>
        <v>Slope</v>
      </c>
      <c r="EE329" s="52">
        <f t="shared" ca="1" si="810"/>
        <v>0.75313819422279193</v>
      </c>
      <c r="EF329" s="52">
        <f t="shared" ca="1" si="811"/>
        <v>0.77470867667179744</v>
      </c>
      <c r="EG329" s="52">
        <f t="shared" ca="1" si="812"/>
        <v>0.80077247870047308</v>
      </c>
      <c r="EH329" s="52">
        <f t="shared" ca="1" si="813"/>
        <v>0.82962493438646956</v>
      </c>
      <c r="EI329" s="52">
        <f t="shared" ca="1" si="814"/>
        <v>0.86708227760742052</v>
      </c>
      <c r="EJ329" s="52">
        <f t="shared" ca="1" si="815"/>
        <v>0.92052843412096741</v>
      </c>
      <c r="EK329" s="52">
        <f t="shared" ca="1" si="816"/>
        <v>0.98879014468734572</v>
      </c>
      <c r="EL329" s="52">
        <f t="shared" ca="1" si="817"/>
        <v>0.93287733415609608</v>
      </c>
      <c r="EM329" s="52">
        <f t="shared" ca="1" si="818"/>
        <v>0.84893535666996156</v>
      </c>
      <c r="EN329" s="52">
        <f t="shared" ca="1" si="819"/>
        <v>0.77074193040256733</v>
      </c>
      <c r="EO329" s="52">
        <f t="shared" ca="1" si="820"/>
        <v>0.70120421542262557</v>
      </c>
      <c r="EP329" s="52">
        <f t="shared" ca="1" si="821"/>
        <v>0.64304702917341472</v>
      </c>
      <c r="EQ329" s="52">
        <f t="shared" ca="1" si="822"/>
        <v>0.59280952577496449</v>
      </c>
      <c r="ER329" s="52">
        <f t="shared" ca="1" si="823"/>
        <v>0.54370726325626539</v>
      </c>
      <c r="ES329" s="52">
        <f t="shared" ca="1" si="824"/>
        <v>0.48362246471774872</v>
      </c>
      <c r="ET329" s="52">
        <f t="shared" ca="1" si="825"/>
        <v>0.40831670299339884</v>
      </c>
      <c r="EU329" s="52">
        <f t="shared" ca="1" si="826"/>
        <v>0.32768092569431695</v>
      </c>
      <c r="EV329" s="52">
        <f t="shared" ca="1" si="827"/>
        <v>0.24433053704566743</v>
      </c>
      <c r="EW329" s="52">
        <f t="shared" ca="1" si="828"/>
        <v>0.16872365169454728</v>
      </c>
      <c r="EX329" s="52">
        <f t="shared" ca="1" si="829"/>
        <v>0.10934170151356959</v>
      </c>
      <c r="EY329" s="52">
        <f t="shared" ca="1" si="830"/>
        <v>7.0195131670676147E-2</v>
      </c>
      <c r="EZ329" s="52">
        <f t="shared" ca="1" si="831"/>
        <v>4.809237733290328E-2</v>
      </c>
      <c r="FA329" s="52">
        <f t="shared" ca="1" si="832"/>
        <v>4.1197905292787218E-2</v>
      </c>
      <c r="FB329" s="52">
        <f t="shared" ca="1" si="833"/>
        <v>5.0950811535834029E-2</v>
      </c>
      <c r="FC329" s="52">
        <f t="shared" ca="1" si="834"/>
        <v>4.1134345321037324E-2</v>
      </c>
      <c r="FD329" s="52">
        <f t="shared" ca="1" si="835"/>
        <v>4.8385199150243641E-2</v>
      </c>
      <c r="FE329" s="52">
        <f t="shared" ca="1" si="836"/>
        <v>7.7056147494496186E-2</v>
      </c>
      <c r="FF329" s="52">
        <f t="shared" ca="1" si="837"/>
        <v>0.13449859218659166</v>
      </c>
      <c r="FG329" s="52">
        <f t="shared" ca="1" si="838"/>
        <v>0.21540761373083217</v>
      </c>
      <c r="FH329" s="52">
        <f t="shared" ca="1" si="839"/>
        <v>0.32366044361792534</v>
      </c>
      <c r="FI329" s="52">
        <f t="shared" ca="1" si="840"/>
        <v>0.45283006447685092</v>
      </c>
      <c r="FK329" s="52">
        <f t="shared" ca="1" si="841"/>
        <v>0.98879014468734572</v>
      </c>
      <c r="FL329" s="59">
        <f t="shared" ca="1" si="842"/>
        <v>6</v>
      </c>
      <c r="FM329" s="59" t="str">
        <f t="shared" ca="1" si="843"/>
        <v>Slope</v>
      </c>
      <c r="FN329" s="52">
        <f t="shared" ca="1" si="844"/>
        <v>0.83333333333333337</v>
      </c>
      <c r="FP329" s="52">
        <f t="shared" ca="1" si="845"/>
        <v>0.58437939807426398</v>
      </c>
      <c r="FQ329" s="52">
        <f t="shared" ca="1" si="846"/>
        <v>0.59156955889059915</v>
      </c>
      <c r="FR329" s="52">
        <f t="shared" ca="1" si="847"/>
        <v>0.58914638178904655</v>
      </c>
      <c r="FS329" s="52">
        <f t="shared" ca="1" si="848"/>
        <v>0.58765275590660093</v>
      </c>
      <c r="FT329" s="52">
        <f t="shared" ca="1" si="849"/>
        <v>0.58902742586914014</v>
      </c>
      <c r="FU329" s="52">
        <f t="shared" ca="1" si="850"/>
        <v>0.59573170026254463</v>
      </c>
      <c r="FV329" s="52">
        <f t="shared" ca="1" si="851"/>
        <v>0.6073744926735597</v>
      </c>
      <c r="FW329" s="52">
        <f t="shared" ca="1" si="852"/>
        <v>0.57762577805203197</v>
      </c>
      <c r="FX329" s="52">
        <f t="shared" ca="1" si="853"/>
        <v>0.53853400777887606</v>
      </c>
      <c r="FY329" s="52">
        <f t="shared" ca="1" si="854"/>
        <v>0.50135842124530017</v>
      </c>
      <c r="FZ329" s="52">
        <f t="shared" ca="1" si="855"/>
        <v>0.46706807180754184</v>
      </c>
      <c r="GA329" s="52">
        <f t="shared" ca="1" si="856"/>
        <v>0.43657123194669378</v>
      </c>
      <c r="GB329" s="52">
        <f t="shared" ca="1" si="857"/>
        <v>0.40871428636943258</v>
      </c>
      <c r="GC329" s="52">
        <f t="shared" ca="1" si="858"/>
        <v>0.38123575441875512</v>
      </c>
      <c r="GD329" s="52">
        <f t="shared" ca="1" si="859"/>
        <v>0.35009637712813846</v>
      </c>
      <c r="GE329" s="52">
        <f t="shared" ca="1" si="860"/>
        <v>0.31388334544224405</v>
      </c>
      <c r="GF329" s="52">
        <f t="shared" ca="1" si="861"/>
        <v>0.27589364189810561</v>
      </c>
      <c r="GG329" s="52">
        <f t="shared" ca="1" si="862"/>
        <v>0.23699906790411135</v>
      </c>
      <c r="GH329" s="52">
        <f t="shared" ca="1" si="863"/>
        <v>0.20068566167596019</v>
      </c>
      <c r="GI329" s="52">
        <f t="shared" ca="1" si="864"/>
        <v>0.16978056717118986</v>
      </c>
      <c r="GJ329" s="52">
        <f t="shared" ca="1" si="865"/>
        <v>0.14562059944578096</v>
      </c>
      <c r="GK329" s="52">
        <f t="shared" ca="1" si="866"/>
        <v>0.12714190355541222</v>
      </c>
      <c r="GL329" s="52">
        <f t="shared" ca="1" si="867"/>
        <v>0.11373263509759575</v>
      </c>
      <c r="GM329" s="52">
        <f t="shared" ca="1" si="868"/>
        <v>0.10587249273416691</v>
      </c>
      <c r="GN329" s="52">
        <f t="shared" ca="1" si="869"/>
        <v>9.1489226218123526E-2</v>
      </c>
      <c r="GO329" s="52">
        <f t="shared" ca="1" si="870"/>
        <v>8.2795066383414523E-2</v>
      </c>
      <c r="GP329" s="52">
        <f t="shared" ca="1" si="871"/>
        <v>8.1240938053720929E-2</v>
      </c>
      <c r="GQ329" s="52">
        <f t="shared" ca="1" si="872"/>
        <v>8.9277308506641645E-2</v>
      </c>
      <c r="GR329" s="52">
        <f t="shared" ca="1" si="873"/>
        <v>0.10513587124361071</v>
      </c>
      <c r="GS329" s="52">
        <f t="shared" ca="1" si="874"/>
        <v>0.13010903676153066</v>
      </c>
      <c r="GT329" s="52">
        <f t="shared" ca="1" si="875"/>
        <v>0.16205446593672806</v>
      </c>
      <c r="GV329" s="52">
        <f t="shared" ca="1" si="876"/>
        <v>0.6073744926735597</v>
      </c>
      <c r="GW329" s="59">
        <f t="shared" ca="1" si="877"/>
        <v>6</v>
      </c>
      <c r="GX329" s="52">
        <f t="shared" ca="1" si="878"/>
        <v>0.98879014468734572</v>
      </c>
      <c r="GY329" s="52" t="str">
        <f t="shared" ca="1" si="879"/>
        <v>Slope</v>
      </c>
      <c r="GZ329" s="52">
        <f t="shared" ca="1" si="880"/>
        <v>0.83333333333333337</v>
      </c>
      <c r="HB329" s="58">
        <f t="shared" si="881"/>
        <v>7.2553277015685999E-3</v>
      </c>
      <c r="HC329" s="58"/>
      <c r="HE329" s="52">
        <f t="shared" si="882"/>
        <v>0.96408612787723547</v>
      </c>
      <c r="HF329" s="52">
        <f t="shared" si="883"/>
        <v>0</v>
      </c>
      <c r="HH329" s="52">
        <f t="shared" ca="1" si="884"/>
        <v>0.98879014468734572</v>
      </c>
      <c r="HI329" s="52" t="str">
        <f t="shared" ca="1" si="885"/>
        <v>Slope</v>
      </c>
      <c r="HJ329" s="59">
        <f t="shared" ca="1" si="886"/>
        <v>2</v>
      </c>
      <c r="HK329" s="52">
        <f t="shared" ca="1" si="887"/>
        <v>0.83333333333333337</v>
      </c>
      <c r="HL329" s="52">
        <f t="shared" si="888"/>
        <v>0</v>
      </c>
      <c r="HM329" s="52">
        <f t="shared" si="889"/>
        <v>20</v>
      </c>
      <c r="HN329" s="52">
        <f t="shared" si="890"/>
        <v>-20</v>
      </c>
      <c r="HP329" s="52">
        <f t="shared" si="893"/>
        <v>1.2639507651329056E-4</v>
      </c>
      <c r="HR329" s="52">
        <f t="shared" si="891"/>
        <v>2.0272783139448712E-4</v>
      </c>
      <c r="HS329">
        <f t="shared" si="892"/>
        <v>1.6591090941332103E-3</v>
      </c>
    </row>
    <row r="330" spans="1:227" x14ac:dyDescent="0.2">
      <c r="A330" s="45">
        <v>292</v>
      </c>
      <c r="B330" s="35">
        <f t="shared" si="733"/>
        <v>3.3680555555555401E-2</v>
      </c>
      <c r="C330" s="28">
        <v>0.72553277015686002</v>
      </c>
      <c r="D330" s="95">
        <v>0</v>
      </c>
      <c r="E330" s="95">
        <v>999999</v>
      </c>
      <c r="F330" s="37">
        <f t="shared" ref="F330:F393" si="899">E330/6</f>
        <v>166666.5</v>
      </c>
      <c r="G330" s="38">
        <f t="shared" si="896"/>
        <v>0</v>
      </c>
      <c r="H330" s="102">
        <v>20</v>
      </c>
      <c r="I330" s="102">
        <v>2000</v>
      </c>
      <c r="J330" s="28">
        <v>9.9661704152822495E-2</v>
      </c>
      <c r="K330" s="126">
        <f t="shared" ref="K330:K393" si="900">IF(I330 = 0, 0, H330 * J330 / I330)</f>
        <v>9.9661704152822486E-4</v>
      </c>
      <c r="L330" s="30">
        <f t="shared" ref="L330:L393" si="901">D330 + K330</f>
        <v>9.9661704152822486E-4</v>
      </c>
      <c r="M330" s="101">
        <f t="shared" ref="M330:M393" si="902">C330 - G330</f>
        <v>0.72553277015686002</v>
      </c>
      <c r="N330" s="103">
        <f t="shared" si="734"/>
        <v>3.1293553300201879E-4</v>
      </c>
      <c r="AD330" s="52">
        <f t="shared" ca="1" si="735"/>
        <v>0.92852216751332184</v>
      </c>
      <c r="AE330" s="52">
        <f t="shared" ca="1" si="735"/>
        <v>1</v>
      </c>
      <c r="AF330" s="52">
        <f t="shared" ca="1" si="735"/>
        <v>0.91527957072232891</v>
      </c>
      <c r="AG330" s="52">
        <f t="shared" ca="1" si="735"/>
        <v>0.76408881648535443</v>
      </c>
      <c r="AH330" s="52">
        <f t="shared" ca="1" si="736"/>
        <v>0.52893357730274049</v>
      </c>
      <c r="AI330" s="52">
        <f t="shared" ca="1" si="736"/>
        <v>0.14985885069943766</v>
      </c>
      <c r="AJ330" s="52">
        <f t="shared" ca="1" si="736"/>
        <v>-0.22424613518218706</v>
      </c>
      <c r="AK330" s="52">
        <f t="shared" ca="1" si="736"/>
        <v>-0.42688354338364037</v>
      </c>
      <c r="AL330" s="52">
        <f t="shared" ca="1" si="737"/>
        <v>-0.49518065926933552</v>
      </c>
      <c r="AM330" s="52">
        <f t="shared" ca="1" si="737"/>
        <v>-0.49226606529335681</v>
      </c>
      <c r="AN330" s="52">
        <f t="shared" ca="1" si="737"/>
        <v>-0.46575200566617586</v>
      </c>
      <c r="AO330" s="52">
        <f t="shared" ca="1" si="737"/>
        <v>-0.42329722778139633</v>
      </c>
      <c r="AP330" s="52">
        <f t="shared" ca="1" si="738"/>
        <v>-0.36717470292382814</v>
      </c>
      <c r="AQ330" s="52">
        <f t="shared" ca="1" si="738"/>
        <v>-0.31611151747162214</v>
      </c>
      <c r="AR330" s="52">
        <f t="shared" ca="1" si="738"/>
        <v>-0.2908179981182108</v>
      </c>
      <c r="AS330" s="52">
        <f t="shared" ca="1" si="738"/>
        <v>-0.29277417820557872</v>
      </c>
      <c r="AT330" s="52">
        <f t="shared" ca="1" si="894"/>
        <v>-0.30371159563916306</v>
      </c>
      <c r="AU330" s="52">
        <f t="shared" ca="1" si="894"/>
        <v>-0.31575408931161458</v>
      </c>
      <c r="AV330" s="52">
        <f t="shared" ca="1" si="728"/>
        <v>-0.32028245801229177</v>
      </c>
      <c r="AW330" s="52">
        <f t="shared" ca="1" si="728"/>
        <v>-0.31576857481163362</v>
      </c>
      <c r="AX330" s="52">
        <f t="shared" ca="1" si="728"/>
        <v>-0.29391758065500234</v>
      </c>
      <c r="AY330" s="52">
        <f t="shared" ca="1" si="728"/>
        <v>-0.26203919102724355</v>
      </c>
      <c r="AZ330" s="52">
        <f t="shared" ca="1" si="729"/>
        <v>-0.22979284542414241</v>
      </c>
      <c r="BA330" s="52">
        <f t="shared" ca="1" si="729"/>
        <v>-0.25577639380793871</v>
      </c>
      <c r="BB330" s="52">
        <f t="shared" ca="1" si="729"/>
        <v>-0.30284150406508653</v>
      </c>
      <c r="BC330" s="52">
        <f t="shared" ca="1" si="729"/>
        <v>-0.35943992219793136</v>
      </c>
      <c r="BD330" s="52">
        <f t="shared" ca="1" si="730"/>
        <v>-0.42575142378456726</v>
      </c>
      <c r="BE330" s="52">
        <f t="shared" ca="1" si="730"/>
        <v>-0.49497781618652698</v>
      </c>
      <c r="BF330" s="52">
        <f t="shared" ca="1" si="730"/>
        <v>-0.54387893265415466</v>
      </c>
      <c r="BG330" s="52">
        <f t="shared" ca="1" si="730"/>
        <v>-0.56358468701860898</v>
      </c>
      <c r="BH330" s="52">
        <f t="shared" ca="1" si="731"/>
        <v>-0.56248348627149658</v>
      </c>
      <c r="BJ330" s="52">
        <f t="shared" si="740"/>
        <v>4.9830852076411248E-5</v>
      </c>
      <c r="BK330" s="52">
        <f t="shared" si="741"/>
        <v>-1.9934022331219736E-3</v>
      </c>
      <c r="BL330" s="52">
        <f t="shared" si="742"/>
        <v>-9.9670111656098687E-5</v>
      </c>
      <c r="BM330" s="52">
        <f t="shared" si="743"/>
        <v>-9.9670111656098687E-5</v>
      </c>
      <c r="BN330" s="52">
        <f t="shared" si="744"/>
        <v>0</v>
      </c>
      <c r="BO330" s="52">
        <f t="shared" si="745"/>
        <v>0</v>
      </c>
      <c r="BP330" s="52">
        <f t="shared" si="746"/>
        <v>1.5366960334578905E-3</v>
      </c>
      <c r="BQ330" s="52">
        <f t="shared" si="747"/>
        <v>0.05</v>
      </c>
      <c r="BS330" s="52">
        <f t="shared" ca="1" si="748"/>
        <v>-0.22540402534087306</v>
      </c>
      <c r="BT330" s="52">
        <f t="shared" ca="1" si="749"/>
        <v>-0.19934022331219731</v>
      </c>
      <c r="BU330" s="52">
        <f t="shared" ca="1" si="750"/>
        <v>-0.17048776762620085</v>
      </c>
      <c r="BV330" s="52">
        <f t="shared" ca="1" si="751"/>
        <v>-0.13303042440524987</v>
      </c>
      <c r="BW330" s="52">
        <f t="shared" ca="1" si="752"/>
        <v>-7.9584267891703087E-2</v>
      </c>
      <c r="BX330" s="52">
        <f t="shared" ca="1" si="753"/>
        <v>-1.1322557325324681E-2</v>
      </c>
      <c r="BY330" s="52">
        <f t="shared" ca="1" si="754"/>
        <v>6.7009963831233421E-2</v>
      </c>
      <c r="BZ330" s="52">
        <f t="shared" ca="1" si="755"/>
        <v>0.150951941317368</v>
      </c>
      <c r="CA330" s="52">
        <f t="shared" ca="1" si="756"/>
        <v>0.22914536758476217</v>
      </c>
      <c r="CB330" s="52">
        <f t="shared" ca="1" si="757"/>
        <v>0.29868308256470399</v>
      </c>
      <c r="CC330" s="52">
        <f t="shared" ca="1" si="758"/>
        <v>0.3568402688139149</v>
      </c>
      <c r="CD330" s="52">
        <f t="shared" ca="1" si="759"/>
        <v>0.40707777221236507</v>
      </c>
      <c r="CE330" s="52">
        <f t="shared" ca="1" si="760"/>
        <v>0.45618003473106422</v>
      </c>
      <c r="CF330" s="52">
        <f t="shared" ca="1" si="761"/>
        <v>0.51626483326958084</v>
      </c>
      <c r="CG330" s="52">
        <f t="shared" ca="1" si="762"/>
        <v>0.59157059499393072</v>
      </c>
      <c r="CH330" s="52">
        <f t="shared" ca="1" si="763"/>
        <v>0.67220637229301261</v>
      </c>
      <c r="CI330" s="52">
        <f t="shared" ca="1" si="764"/>
        <v>0.75555676094166213</v>
      </c>
      <c r="CJ330" s="52">
        <f t="shared" ca="1" si="765"/>
        <v>0.83116364629278228</v>
      </c>
      <c r="CK330" s="52">
        <f t="shared" ca="1" si="766"/>
        <v>0.89054559647375997</v>
      </c>
      <c r="CL330" s="52">
        <f t="shared" ca="1" si="767"/>
        <v>0.92969216631665341</v>
      </c>
      <c r="CM330" s="52">
        <f t="shared" ca="1" si="768"/>
        <v>0.95179492065442628</v>
      </c>
      <c r="CN330" s="52">
        <f t="shared" ca="1" si="769"/>
        <v>0.95868939269454234</v>
      </c>
      <c r="CO330" s="52">
        <f t="shared" ca="1" si="770"/>
        <v>0.94893648645149553</v>
      </c>
      <c r="CP330" s="52">
        <f t="shared" ca="1" si="771"/>
        <v>0.95875295266629224</v>
      </c>
      <c r="CQ330" s="52">
        <f t="shared" ca="1" si="772"/>
        <v>0.95150209883708592</v>
      </c>
      <c r="CR330" s="52">
        <f t="shared" ca="1" si="773"/>
        <v>0.92283115049283337</v>
      </c>
      <c r="CS330" s="52">
        <f t="shared" ca="1" si="774"/>
        <v>0.8653887058007379</v>
      </c>
      <c r="CT330" s="52">
        <f t="shared" ca="1" si="775"/>
        <v>0.78447968425649739</v>
      </c>
      <c r="CU330" s="52">
        <f t="shared" ca="1" si="776"/>
        <v>0.67622685436940422</v>
      </c>
      <c r="CV330" s="52">
        <f t="shared" ca="1" si="777"/>
        <v>0.54705723351047864</v>
      </c>
      <c r="CW330" s="52">
        <f t="shared" ca="1" si="778"/>
        <v>0.40763259518350808</v>
      </c>
      <c r="CY330" s="51" t="str">
        <f t="shared" ca="1" si="779"/>
        <v>Slope</v>
      </c>
      <c r="CZ330" s="51" t="str">
        <f t="shared" ca="1" si="780"/>
        <v>Slope</v>
      </c>
      <c r="DA330" s="51" t="str">
        <f t="shared" ca="1" si="781"/>
        <v>Slope</v>
      </c>
      <c r="DB330" s="51" t="str">
        <f t="shared" ca="1" si="782"/>
        <v>Slope</v>
      </c>
      <c r="DC330" s="51" t="str">
        <f t="shared" ca="1" si="783"/>
        <v>Slope</v>
      </c>
      <c r="DD330" s="51" t="str">
        <f t="shared" ca="1" si="784"/>
        <v>Slope</v>
      </c>
      <c r="DE330" s="51" t="str">
        <f t="shared" ca="1" si="785"/>
        <v>Slope</v>
      </c>
      <c r="DF330" s="51" t="str">
        <f t="shared" ca="1" si="786"/>
        <v>Slope</v>
      </c>
      <c r="DG330" s="51" t="str">
        <f t="shared" ca="1" si="787"/>
        <v>Slope</v>
      </c>
      <c r="DH330" s="51" t="str">
        <f t="shared" ca="1" si="788"/>
        <v>Slope</v>
      </c>
      <c r="DI330" s="51" t="str">
        <f t="shared" ca="1" si="789"/>
        <v>Slope</v>
      </c>
      <c r="DJ330" s="51" t="str">
        <f t="shared" ca="1" si="790"/>
        <v>Slope</v>
      </c>
      <c r="DK330" s="51" t="str">
        <f t="shared" ca="1" si="791"/>
        <v>Slope</v>
      </c>
      <c r="DL330" s="51" t="str">
        <f t="shared" ca="1" si="792"/>
        <v>Slope</v>
      </c>
      <c r="DM330" s="51" t="str">
        <f t="shared" ca="1" si="793"/>
        <v>Slope</v>
      </c>
      <c r="DN330" s="51" t="str">
        <f t="shared" ca="1" si="794"/>
        <v>Slope</v>
      </c>
      <c r="DO330" s="51" t="str">
        <f t="shared" ca="1" si="795"/>
        <v>Slope</v>
      </c>
      <c r="DP330" s="51" t="str">
        <f t="shared" ca="1" si="796"/>
        <v>Slope</v>
      </c>
      <c r="DQ330" s="51" t="str">
        <f t="shared" ca="1" si="797"/>
        <v>Slope</v>
      </c>
      <c r="DR330" s="51" t="str">
        <f t="shared" ca="1" si="798"/>
        <v>Slope</v>
      </c>
      <c r="DS330" s="51" t="str">
        <f t="shared" ca="1" si="799"/>
        <v>Slope</v>
      </c>
      <c r="DT330" s="51" t="str">
        <f t="shared" ca="1" si="800"/>
        <v>Slope</v>
      </c>
      <c r="DU330" s="51" t="str">
        <f t="shared" ca="1" si="801"/>
        <v>Slope</v>
      </c>
      <c r="DV330" s="51" t="str">
        <f t="shared" ca="1" si="802"/>
        <v>Slope</v>
      </c>
      <c r="DW330" s="51" t="str">
        <f t="shared" ca="1" si="803"/>
        <v>Slope</v>
      </c>
      <c r="DX330" s="51" t="str">
        <f t="shared" ca="1" si="804"/>
        <v>Slope</v>
      </c>
      <c r="DY330" s="51" t="str">
        <f t="shared" ca="1" si="805"/>
        <v>Slope</v>
      </c>
      <c r="DZ330" s="51" t="str">
        <f t="shared" ca="1" si="806"/>
        <v>Slope</v>
      </c>
      <c r="EA330" s="51" t="str">
        <f t="shared" ca="1" si="807"/>
        <v>Slope</v>
      </c>
      <c r="EB330" s="51" t="str">
        <f t="shared" ca="1" si="808"/>
        <v>Slope</v>
      </c>
      <c r="EC330" s="51" t="str">
        <f t="shared" ca="1" si="809"/>
        <v>Slope</v>
      </c>
      <c r="EE330" s="52">
        <f t="shared" ca="1" si="810"/>
        <v>0.77469564477078301</v>
      </c>
      <c r="EF330" s="52">
        <f t="shared" ca="1" si="811"/>
        <v>0.80075944679945876</v>
      </c>
      <c r="EG330" s="52">
        <f t="shared" ca="1" si="812"/>
        <v>0.82961190248545524</v>
      </c>
      <c r="EH330" s="52">
        <f t="shared" ca="1" si="813"/>
        <v>0.8670692457064062</v>
      </c>
      <c r="EI330" s="52">
        <f t="shared" ca="1" si="814"/>
        <v>0.92051540221995298</v>
      </c>
      <c r="EJ330" s="52">
        <f t="shared" ca="1" si="815"/>
        <v>0.9887771127863314</v>
      </c>
      <c r="EK330" s="52">
        <f t="shared" ca="1" si="816"/>
        <v>0.93289036605711051</v>
      </c>
      <c r="EL330" s="52">
        <f t="shared" ca="1" si="817"/>
        <v>0.84894838857097588</v>
      </c>
      <c r="EM330" s="52">
        <f t="shared" ca="1" si="818"/>
        <v>0.77075496230358176</v>
      </c>
      <c r="EN330" s="52">
        <f t="shared" ca="1" si="819"/>
        <v>0.70121724732363988</v>
      </c>
      <c r="EO330" s="52">
        <f t="shared" ca="1" si="820"/>
        <v>0.64306006107442903</v>
      </c>
      <c r="EP330" s="52">
        <f t="shared" ca="1" si="821"/>
        <v>0.5928225576759788</v>
      </c>
      <c r="EQ330" s="52">
        <f t="shared" ca="1" si="822"/>
        <v>0.54372029515727971</v>
      </c>
      <c r="ER330" s="52">
        <f t="shared" ca="1" si="823"/>
        <v>0.48363549661876304</v>
      </c>
      <c r="ES330" s="52">
        <f t="shared" ca="1" si="824"/>
        <v>0.40832973489441315</v>
      </c>
      <c r="ET330" s="52">
        <f t="shared" ca="1" si="825"/>
        <v>0.32769395759533126</v>
      </c>
      <c r="EU330" s="52">
        <f t="shared" ca="1" si="826"/>
        <v>0.24434356894668174</v>
      </c>
      <c r="EV330" s="52">
        <f t="shared" ca="1" si="827"/>
        <v>0.1687366835955616</v>
      </c>
      <c r="EW330" s="52">
        <f t="shared" ca="1" si="828"/>
        <v>0.1093547334145839</v>
      </c>
      <c r="EX330" s="52">
        <f t="shared" ca="1" si="829"/>
        <v>7.0208163571690463E-2</v>
      </c>
      <c r="EY330" s="52">
        <f t="shared" ca="1" si="830"/>
        <v>4.8105409233917595E-2</v>
      </c>
      <c r="EZ330" s="52">
        <f t="shared" ca="1" si="831"/>
        <v>4.1210937193801533E-2</v>
      </c>
      <c r="FA330" s="52">
        <f t="shared" ca="1" si="832"/>
        <v>5.0963843436848344E-2</v>
      </c>
      <c r="FB330" s="52">
        <f t="shared" ca="1" si="833"/>
        <v>4.114737722205164E-2</v>
      </c>
      <c r="FC330" s="52">
        <f t="shared" ca="1" si="834"/>
        <v>4.8398231051257956E-2</v>
      </c>
      <c r="FD330" s="52">
        <f t="shared" ca="1" si="835"/>
        <v>7.7069179395510501E-2</v>
      </c>
      <c r="FE330" s="52">
        <f t="shared" ca="1" si="836"/>
        <v>0.13451162408760597</v>
      </c>
      <c r="FF330" s="52">
        <f t="shared" ca="1" si="837"/>
        <v>0.21542064563184649</v>
      </c>
      <c r="FG330" s="52">
        <f t="shared" ca="1" si="838"/>
        <v>0.32367347551893966</v>
      </c>
      <c r="FH330" s="52">
        <f t="shared" ca="1" si="839"/>
        <v>0.45284309637786524</v>
      </c>
      <c r="FI330" s="52">
        <f t="shared" ca="1" si="840"/>
        <v>0.59226773470483574</v>
      </c>
      <c r="FK330" s="52">
        <f t="shared" ca="1" si="841"/>
        <v>0.9887771127863314</v>
      </c>
      <c r="FL330" s="59">
        <f t="shared" ca="1" si="842"/>
        <v>5</v>
      </c>
      <c r="FM330" s="59" t="str">
        <f t="shared" ca="1" si="843"/>
        <v>Slope</v>
      </c>
      <c r="FN330" s="52">
        <f t="shared" ca="1" si="844"/>
        <v>0.8666666666666667</v>
      </c>
      <c r="FP330" s="52">
        <f t="shared" ca="1" si="845"/>
        <v>0.59156521492359437</v>
      </c>
      <c r="FQ330" s="52">
        <f t="shared" ca="1" si="846"/>
        <v>0.60025314893315285</v>
      </c>
      <c r="FR330" s="52">
        <f t="shared" ca="1" si="847"/>
        <v>0.59875952305070723</v>
      </c>
      <c r="FS330" s="52">
        <f t="shared" ca="1" si="848"/>
        <v>0.60013419301324644</v>
      </c>
      <c r="FT330" s="52">
        <f t="shared" ca="1" si="849"/>
        <v>0.60683846740665093</v>
      </c>
      <c r="FU330" s="52">
        <f t="shared" ca="1" si="850"/>
        <v>0.618481259817666</v>
      </c>
      <c r="FV330" s="52">
        <f t="shared" ca="1" si="851"/>
        <v>0.58874123313014792</v>
      </c>
      <c r="FW330" s="52">
        <f t="shared" ca="1" si="852"/>
        <v>0.5496494628569919</v>
      </c>
      <c r="FX330" s="52">
        <f t="shared" ca="1" si="853"/>
        <v>0.51247387632341612</v>
      </c>
      <c r="FY330" s="52">
        <f t="shared" ca="1" si="854"/>
        <v>0.47818352688565774</v>
      </c>
      <c r="FZ330" s="52">
        <f t="shared" ca="1" si="855"/>
        <v>0.44768668702480963</v>
      </c>
      <c r="GA330" s="52">
        <f t="shared" ca="1" si="856"/>
        <v>0.41982974144754848</v>
      </c>
      <c r="GB330" s="52">
        <f t="shared" ca="1" si="857"/>
        <v>0.39235120949687097</v>
      </c>
      <c r="GC330" s="52">
        <f t="shared" ca="1" si="858"/>
        <v>0.3612118322062543</v>
      </c>
      <c r="GD330" s="52">
        <f t="shared" ca="1" si="859"/>
        <v>0.3249988005203599</v>
      </c>
      <c r="GE330" s="52">
        <f t="shared" ca="1" si="860"/>
        <v>0.28700909697622151</v>
      </c>
      <c r="GF330" s="52">
        <f t="shared" ca="1" si="861"/>
        <v>0.24811452298222725</v>
      </c>
      <c r="GG330" s="52">
        <f t="shared" ca="1" si="862"/>
        <v>0.21180111675407609</v>
      </c>
      <c r="GH330" s="52">
        <f t="shared" ca="1" si="863"/>
        <v>0.18089602224930573</v>
      </c>
      <c r="GI330" s="52">
        <f t="shared" ca="1" si="864"/>
        <v>0.15673605452389683</v>
      </c>
      <c r="GJ330" s="52">
        <f t="shared" ca="1" si="865"/>
        <v>0.13825735863352809</v>
      </c>
      <c r="GK330" s="52">
        <f t="shared" ca="1" si="866"/>
        <v>0.12484809017571163</v>
      </c>
      <c r="GL330" s="52">
        <f t="shared" ca="1" si="867"/>
        <v>0.11698794781228278</v>
      </c>
      <c r="GM330" s="52">
        <f t="shared" ca="1" si="868"/>
        <v>0.10260468129623945</v>
      </c>
      <c r="GN330" s="52">
        <f t="shared" ca="1" si="869"/>
        <v>9.3910521461530394E-2</v>
      </c>
      <c r="GO330" s="52">
        <f t="shared" ca="1" si="870"/>
        <v>9.2356393131836814E-2</v>
      </c>
      <c r="GP330" s="52">
        <f t="shared" ca="1" si="871"/>
        <v>0.10039276358475753</v>
      </c>
      <c r="GQ330" s="52">
        <f t="shared" ca="1" si="872"/>
        <v>0.11625132632172658</v>
      </c>
      <c r="GR330" s="52">
        <f t="shared" ca="1" si="873"/>
        <v>0.14122449183964653</v>
      </c>
      <c r="GS330" s="52">
        <f t="shared" ca="1" si="874"/>
        <v>0.17316992101484396</v>
      </c>
      <c r="GT330" s="52">
        <f t="shared" ca="1" si="875"/>
        <v>0.20853368934605634</v>
      </c>
      <c r="GV330" s="52">
        <f t="shared" ca="1" si="876"/>
        <v>0.618481259817666</v>
      </c>
      <c r="GW330" s="59">
        <f t="shared" ca="1" si="877"/>
        <v>5</v>
      </c>
      <c r="GX330" s="52">
        <f t="shared" ca="1" si="878"/>
        <v>0.9887771127863314</v>
      </c>
      <c r="GY330" s="52" t="str">
        <f t="shared" ca="1" si="879"/>
        <v>Slope</v>
      </c>
      <c r="GZ330" s="52">
        <f t="shared" ca="1" si="880"/>
        <v>0.8666666666666667</v>
      </c>
      <c r="HB330" s="58">
        <f t="shared" si="881"/>
        <v>9.9661704152822486E-4</v>
      </c>
      <c r="HC330" s="58"/>
      <c r="HE330" s="52">
        <f t="shared" si="882"/>
        <v>0.99506674564443531</v>
      </c>
      <c r="HF330" s="52">
        <f t="shared" si="883"/>
        <v>0</v>
      </c>
      <c r="HH330" s="52">
        <f t="shared" ca="1" si="884"/>
        <v>0.9887771127863314</v>
      </c>
      <c r="HI330" s="52" t="str">
        <f t="shared" ca="1" si="885"/>
        <v>Slope</v>
      </c>
      <c r="HJ330" s="59">
        <f t="shared" ca="1" si="886"/>
        <v>2</v>
      </c>
      <c r="HK330" s="52">
        <f t="shared" ca="1" si="887"/>
        <v>0.8666666666666667</v>
      </c>
      <c r="HL330" s="52">
        <f t="shared" si="888"/>
        <v>0</v>
      </c>
      <c r="HM330" s="52">
        <f t="shared" si="889"/>
        <v>20</v>
      </c>
      <c r="HN330" s="52">
        <f t="shared" si="890"/>
        <v>-20</v>
      </c>
      <c r="HP330" s="52">
        <f t="shared" si="893"/>
        <v>3.1293553300201879E-4</v>
      </c>
      <c r="HR330" s="52">
        <f t="shared" si="891"/>
        <v>1.9278198116608051E-4</v>
      </c>
      <c r="HS330">
        <f t="shared" si="892"/>
        <v>1.5366960334578905E-3</v>
      </c>
    </row>
    <row r="331" spans="1:227" x14ac:dyDescent="0.2">
      <c r="A331" s="45">
        <v>293</v>
      </c>
      <c r="B331" s="35">
        <f t="shared" si="733"/>
        <v>3.3796296296296144E-2</v>
      </c>
      <c r="C331" s="28">
        <v>9.9661704152822495E-2</v>
      </c>
      <c r="D331" s="95">
        <v>0</v>
      </c>
      <c r="E331" s="95">
        <v>999999</v>
      </c>
      <c r="F331" s="37">
        <f t="shared" si="899"/>
        <v>166666.5</v>
      </c>
      <c r="G331" s="38">
        <f t="shared" ref="G331:G394" si="903">IF($Q$2=TRUE,D331,IF( ABS(D331 - G330) &lt; F331, D331, G330 + SIGN( D331 - G330 ) * F331 ))</f>
        <v>0</v>
      </c>
      <c r="H331" s="102">
        <v>20</v>
      </c>
      <c r="I331" s="102">
        <v>2000</v>
      </c>
      <c r="J331" s="28">
        <v>-0.35034954547882102</v>
      </c>
      <c r="K331" s="126">
        <f t="shared" si="900"/>
        <v>-3.5034954547882103E-3</v>
      </c>
      <c r="L331" s="30">
        <f t="shared" si="901"/>
        <v>-3.5034954547882103E-3</v>
      </c>
      <c r="M331" s="101">
        <f t="shared" si="902"/>
        <v>9.9661704152822495E-2</v>
      </c>
      <c r="N331" s="103">
        <f t="shared" si="734"/>
        <v>2.2500562481582177E-4</v>
      </c>
      <c r="AD331" s="52">
        <f t="shared" ca="1" si="735"/>
        <v>0.91527957072232902</v>
      </c>
      <c r="AE331" s="52">
        <f t="shared" ca="1" si="735"/>
        <v>1.0000000000000004</v>
      </c>
      <c r="AF331" s="52">
        <f t="shared" ca="1" si="735"/>
        <v>0.89191455694174848</v>
      </c>
      <c r="AG331" s="52">
        <f t="shared" ca="1" si="735"/>
        <v>0.65583782656000389</v>
      </c>
      <c r="AH331" s="52">
        <f t="shared" ca="1" si="736"/>
        <v>0.26846306799576125</v>
      </c>
      <c r="AI331" s="52">
        <f t="shared" ca="1" si="736"/>
        <v>-0.11795191776705577</v>
      </c>
      <c r="AJ331" s="52">
        <f t="shared" ca="1" si="736"/>
        <v>-0.36899060278488249</v>
      </c>
      <c r="AK331" s="52">
        <f t="shared" ca="1" si="736"/>
        <v>-0.49190916667894624</v>
      </c>
      <c r="AL331" s="52">
        <f t="shared" ca="1" si="737"/>
        <v>-0.52977966292207967</v>
      </c>
      <c r="AM331" s="52">
        <f t="shared" ca="1" si="737"/>
        <v>-0.52527755951867972</v>
      </c>
      <c r="AN331" s="52">
        <f t="shared" ca="1" si="737"/>
        <v>-0.49676772393703855</v>
      </c>
      <c r="AO331" s="52">
        <f t="shared" ca="1" si="737"/>
        <v>-0.44939437132172039</v>
      </c>
      <c r="AP331" s="52">
        <f t="shared" ca="1" si="738"/>
        <v>-0.38919079873749407</v>
      </c>
      <c r="AQ331" s="52">
        <f t="shared" ca="1" si="738"/>
        <v>-0.33594109215765883</v>
      </c>
      <c r="AR331" s="52">
        <f t="shared" ca="1" si="738"/>
        <v>-0.30796813126553868</v>
      </c>
      <c r="AS331" s="52">
        <f t="shared" ca="1" si="738"/>
        <v>-0.30668886389902417</v>
      </c>
      <c r="AT331" s="52">
        <f t="shared" ca="1" si="894"/>
        <v>-0.31279936354862842</v>
      </c>
      <c r="AU331" s="52">
        <f t="shared" ca="1" si="894"/>
        <v>-0.31831167971268842</v>
      </c>
      <c r="AV331" s="52">
        <f t="shared" ca="1" si="728"/>
        <v>-0.31442653255655995</v>
      </c>
      <c r="AW331" s="52">
        <f t="shared" ca="1" si="728"/>
        <v>-0.30088423724976054</v>
      </c>
      <c r="AX331" s="52">
        <f t="shared" ca="1" si="728"/>
        <v>-0.26825926134367206</v>
      </c>
      <c r="AY331" s="52">
        <f t="shared" ca="1" si="728"/>
        <v>-0.22292742916557043</v>
      </c>
      <c r="AZ331" s="52">
        <f t="shared" ca="1" si="729"/>
        <v>-0.22311823597287056</v>
      </c>
      <c r="BA331" s="52">
        <f t="shared" ca="1" si="729"/>
        <v>-0.23841963790585335</v>
      </c>
      <c r="BB331" s="52">
        <f t="shared" ca="1" si="729"/>
        <v>-0.2682956851257946</v>
      </c>
      <c r="BC331" s="52">
        <f t="shared" ca="1" si="729"/>
        <v>-0.30794094023468127</v>
      </c>
      <c r="BD331" s="52">
        <f t="shared" ca="1" si="730"/>
        <v>-0.36461415757725785</v>
      </c>
      <c r="BE331" s="52">
        <f t="shared" ca="1" si="730"/>
        <v>-0.41732806714895454</v>
      </c>
      <c r="BF331" s="52">
        <f t="shared" ca="1" si="730"/>
        <v>-0.44860002386051923</v>
      </c>
      <c r="BG331" s="52">
        <f t="shared" ca="1" si="730"/>
        <v>-0.45517268517734877</v>
      </c>
      <c r="BH331" s="52">
        <f t="shared" ca="1" si="731"/>
        <v>-0.44310048553674841</v>
      </c>
      <c r="BJ331" s="52">
        <f t="shared" si="740"/>
        <v>-1.7517477273941052E-4</v>
      </c>
      <c r="BK331" s="52">
        <f t="shared" si="741"/>
        <v>-1.7048776762620087E-3</v>
      </c>
      <c r="BL331" s="52">
        <f t="shared" si="742"/>
        <v>-8.5243883813100447E-5</v>
      </c>
      <c r="BM331" s="52">
        <f t="shared" si="743"/>
        <v>-8.5243883813100447E-5</v>
      </c>
      <c r="BN331" s="52">
        <f t="shared" si="744"/>
        <v>0</v>
      </c>
      <c r="BO331" s="52">
        <f t="shared" si="745"/>
        <v>0</v>
      </c>
      <c r="BP331" s="52">
        <f t="shared" si="746"/>
        <v>1.4024960504307315E-3</v>
      </c>
      <c r="BQ331" s="52">
        <f t="shared" si="747"/>
        <v>0.05</v>
      </c>
      <c r="BS331" s="52">
        <f t="shared" ca="1" si="748"/>
        <v>-0.19934022331219731</v>
      </c>
      <c r="BT331" s="52">
        <f t="shared" ca="1" si="749"/>
        <v>-0.17048776762620085</v>
      </c>
      <c r="BU331" s="52">
        <f t="shared" ca="1" si="750"/>
        <v>-0.13303042440524987</v>
      </c>
      <c r="BV331" s="52">
        <f t="shared" ca="1" si="751"/>
        <v>-7.9584267891703087E-2</v>
      </c>
      <c r="BW331" s="52">
        <f t="shared" ca="1" si="752"/>
        <v>-1.1322557325324681E-2</v>
      </c>
      <c r="BX331" s="52">
        <f t="shared" ca="1" si="753"/>
        <v>6.7009963831233421E-2</v>
      </c>
      <c r="BY331" s="52">
        <f t="shared" ca="1" si="754"/>
        <v>0.150951941317368</v>
      </c>
      <c r="BZ331" s="52">
        <f t="shared" ca="1" si="755"/>
        <v>0.22914536758476217</v>
      </c>
      <c r="CA331" s="52">
        <f t="shared" ca="1" si="756"/>
        <v>0.29868308256470399</v>
      </c>
      <c r="CB331" s="52">
        <f t="shared" ca="1" si="757"/>
        <v>0.3568402688139149</v>
      </c>
      <c r="CC331" s="52">
        <f t="shared" ca="1" si="758"/>
        <v>0.40707777221236507</v>
      </c>
      <c r="CD331" s="52">
        <f t="shared" ca="1" si="759"/>
        <v>0.45618003473106422</v>
      </c>
      <c r="CE331" s="52">
        <f t="shared" ca="1" si="760"/>
        <v>0.51626483326958084</v>
      </c>
      <c r="CF331" s="52">
        <f t="shared" ca="1" si="761"/>
        <v>0.59157059499393072</v>
      </c>
      <c r="CG331" s="52">
        <f t="shared" ca="1" si="762"/>
        <v>0.67220637229301261</v>
      </c>
      <c r="CH331" s="52">
        <f t="shared" ca="1" si="763"/>
        <v>0.75555676094166213</v>
      </c>
      <c r="CI331" s="52">
        <f t="shared" ca="1" si="764"/>
        <v>0.83116364629278228</v>
      </c>
      <c r="CJ331" s="52">
        <f t="shared" ca="1" si="765"/>
        <v>0.89054559647375997</v>
      </c>
      <c r="CK331" s="52">
        <f t="shared" ca="1" si="766"/>
        <v>0.92969216631665341</v>
      </c>
      <c r="CL331" s="52">
        <f t="shared" ca="1" si="767"/>
        <v>0.95179492065442628</v>
      </c>
      <c r="CM331" s="52">
        <f t="shared" ca="1" si="768"/>
        <v>0.95868939269454234</v>
      </c>
      <c r="CN331" s="52">
        <f t="shared" ca="1" si="769"/>
        <v>0.94893648645149553</v>
      </c>
      <c r="CO331" s="52">
        <f t="shared" ca="1" si="770"/>
        <v>0.95875295266629224</v>
      </c>
      <c r="CP331" s="52">
        <f t="shared" ca="1" si="771"/>
        <v>0.95150209883708592</v>
      </c>
      <c r="CQ331" s="52">
        <f t="shared" ca="1" si="772"/>
        <v>0.92283115049283337</v>
      </c>
      <c r="CR331" s="52">
        <f t="shared" ca="1" si="773"/>
        <v>0.8653887058007379</v>
      </c>
      <c r="CS331" s="52">
        <f t="shared" ca="1" si="774"/>
        <v>0.78447968425649739</v>
      </c>
      <c r="CT331" s="52">
        <f t="shared" ca="1" si="775"/>
        <v>0.67622685436940422</v>
      </c>
      <c r="CU331" s="52">
        <f t="shared" ca="1" si="776"/>
        <v>0.54705723351047864</v>
      </c>
      <c r="CV331" s="52">
        <f t="shared" ca="1" si="777"/>
        <v>0.40763259518350808</v>
      </c>
      <c r="CW331" s="52">
        <f t="shared" ca="1" si="778"/>
        <v>0.26378415107366548</v>
      </c>
      <c r="CY331" s="51" t="str">
        <f t="shared" ca="1" si="779"/>
        <v>Slope</v>
      </c>
      <c r="CZ331" s="51" t="str">
        <f t="shared" ca="1" si="780"/>
        <v>Slope</v>
      </c>
      <c r="DA331" s="51" t="str">
        <f t="shared" ca="1" si="781"/>
        <v>Slope</v>
      </c>
      <c r="DB331" s="51" t="str">
        <f t="shared" ca="1" si="782"/>
        <v>Slope</v>
      </c>
      <c r="DC331" s="51" t="str">
        <f t="shared" ca="1" si="783"/>
        <v>Slope</v>
      </c>
      <c r="DD331" s="51" t="str">
        <f t="shared" ca="1" si="784"/>
        <v>Slope</v>
      </c>
      <c r="DE331" s="51" t="str">
        <f t="shared" ca="1" si="785"/>
        <v>Slope</v>
      </c>
      <c r="DF331" s="51" t="str">
        <f t="shared" ca="1" si="786"/>
        <v>Slope</v>
      </c>
      <c r="DG331" s="51" t="str">
        <f t="shared" ca="1" si="787"/>
        <v>Slope</v>
      </c>
      <c r="DH331" s="51" t="str">
        <f t="shared" ca="1" si="788"/>
        <v>Slope</v>
      </c>
      <c r="DI331" s="51" t="str">
        <f t="shared" ca="1" si="789"/>
        <v>Slope</v>
      </c>
      <c r="DJ331" s="51" t="str">
        <f t="shared" ca="1" si="790"/>
        <v>Slope</v>
      </c>
      <c r="DK331" s="51" t="str">
        <f t="shared" ca="1" si="791"/>
        <v>Slope</v>
      </c>
      <c r="DL331" s="51" t="str">
        <f t="shared" ca="1" si="792"/>
        <v>Slope</v>
      </c>
      <c r="DM331" s="51" t="str">
        <f t="shared" ca="1" si="793"/>
        <v>Slope</v>
      </c>
      <c r="DN331" s="51" t="str">
        <f t="shared" ca="1" si="794"/>
        <v>Slope</v>
      </c>
      <c r="DO331" s="51" t="str">
        <f t="shared" ca="1" si="795"/>
        <v>Slope</v>
      </c>
      <c r="DP331" s="51" t="str">
        <f t="shared" ca="1" si="796"/>
        <v>Slope</v>
      </c>
      <c r="DQ331" s="51" t="str">
        <f t="shared" ca="1" si="797"/>
        <v>Slope</v>
      </c>
      <c r="DR331" s="51" t="str">
        <f t="shared" ca="1" si="798"/>
        <v>Slope</v>
      </c>
      <c r="DS331" s="51" t="str">
        <f t="shared" ca="1" si="799"/>
        <v>Slope</v>
      </c>
      <c r="DT331" s="51" t="str">
        <f t="shared" ca="1" si="800"/>
        <v>Slope</v>
      </c>
      <c r="DU331" s="51" t="str">
        <f t="shared" ca="1" si="801"/>
        <v>Slope</v>
      </c>
      <c r="DV331" s="51" t="str">
        <f t="shared" ca="1" si="802"/>
        <v>Slope</v>
      </c>
      <c r="DW331" s="51" t="str">
        <f t="shared" ca="1" si="803"/>
        <v>Slope</v>
      </c>
      <c r="DX331" s="51" t="str">
        <f t="shared" ca="1" si="804"/>
        <v>Slope</v>
      </c>
      <c r="DY331" s="51" t="str">
        <f t="shared" ca="1" si="805"/>
        <v>Slope</v>
      </c>
      <c r="DZ331" s="51" t="str">
        <f t="shared" ca="1" si="806"/>
        <v>Slope</v>
      </c>
      <c r="EA331" s="51" t="str">
        <f t="shared" ca="1" si="807"/>
        <v>Slope</v>
      </c>
      <c r="EB331" s="51" t="str">
        <f t="shared" ca="1" si="808"/>
        <v>Slope</v>
      </c>
      <c r="EC331" s="51" t="str">
        <f t="shared" ca="1" si="809"/>
        <v>Slope</v>
      </c>
      <c r="EE331" s="52">
        <f t="shared" ca="1" si="810"/>
        <v>0.80074502057161578</v>
      </c>
      <c r="EF331" s="52">
        <f t="shared" ca="1" si="811"/>
        <v>0.82959747625761227</v>
      </c>
      <c r="EG331" s="52">
        <f t="shared" ca="1" si="812"/>
        <v>0.86705481947856322</v>
      </c>
      <c r="EH331" s="52">
        <f t="shared" ca="1" si="813"/>
        <v>0.92050097599211</v>
      </c>
      <c r="EI331" s="52">
        <f t="shared" ca="1" si="814"/>
        <v>0.98876268655848842</v>
      </c>
      <c r="EJ331" s="52">
        <f t="shared" ca="1" si="815"/>
        <v>0.93290479228495349</v>
      </c>
      <c r="EK331" s="52">
        <f t="shared" ca="1" si="816"/>
        <v>0.84896281479881885</v>
      </c>
      <c r="EL331" s="52">
        <f t="shared" ca="1" si="817"/>
        <v>0.77076938853142474</v>
      </c>
      <c r="EM331" s="52">
        <f t="shared" ca="1" si="818"/>
        <v>0.70123167355148297</v>
      </c>
      <c r="EN331" s="52">
        <f t="shared" ca="1" si="819"/>
        <v>0.64307448730227201</v>
      </c>
      <c r="EO331" s="52">
        <f t="shared" ca="1" si="820"/>
        <v>0.59283698390382189</v>
      </c>
      <c r="EP331" s="52">
        <f t="shared" ca="1" si="821"/>
        <v>0.54373472138512269</v>
      </c>
      <c r="EQ331" s="52">
        <f t="shared" ca="1" si="822"/>
        <v>0.48364992284660602</v>
      </c>
      <c r="ER331" s="52">
        <f t="shared" ca="1" si="823"/>
        <v>0.40834416112225613</v>
      </c>
      <c r="ES331" s="52">
        <f t="shared" ca="1" si="824"/>
        <v>0.32770838382317424</v>
      </c>
      <c r="ET331" s="52">
        <f t="shared" ca="1" si="825"/>
        <v>0.24435799517452472</v>
      </c>
      <c r="EU331" s="52">
        <f t="shared" ca="1" si="826"/>
        <v>0.16875110982340458</v>
      </c>
      <c r="EV331" s="52">
        <f t="shared" ca="1" si="827"/>
        <v>0.10936915964242688</v>
      </c>
      <c r="EW331" s="52">
        <f t="shared" ca="1" si="828"/>
        <v>7.0222589799533441E-2</v>
      </c>
      <c r="EX331" s="52">
        <f t="shared" ca="1" si="829"/>
        <v>4.8119835461760574E-2</v>
      </c>
      <c r="EY331" s="52">
        <f t="shared" ca="1" si="830"/>
        <v>4.1225363421644512E-2</v>
      </c>
      <c r="EZ331" s="52">
        <f t="shared" ca="1" si="831"/>
        <v>5.0978269664691322E-2</v>
      </c>
      <c r="FA331" s="52">
        <f t="shared" ca="1" si="832"/>
        <v>4.1161803449894618E-2</v>
      </c>
      <c r="FB331" s="52">
        <f t="shared" ca="1" si="833"/>
        <v>4.8412657279100935E-2</v>
      </c>
      <c r="FC331" s="52">
        <f t="shared" ca="1" si="834"/>
        <v>7.7083605623353479E-2</v>
      </c>
      <c r="FD331" s="52">
        <f t="shared" ca="1" si="835"/>
        <v>0.13452605031544895</v>
      </c>
      <c r="FE331" s="52">
        <f t="shared" ca="1" si="836"/>
        <v>0.21543507185968946</v>
      </c>
      <c r="FF331" s="52">
        <f t="shared" ca="1" si="837"/>
        <v>0.32368790174678264</v>
      </c>
      <c r="FG331" s="52">
        <f t="shared" ca="1" si="838"/>
        <v>0.45285752260570822</v>
      </c>
      <c r="FH331" s="52">
        <f t="shared" ca="1" si="839"/>
        <v>0.59228216093267883</v>
      </c>
      <c r="FI331" s="52">
        <f t="shared" ca="1" si="840"/>
        <v>0.73613060504252137</v>
      </c>
      <c r="FK331" s="52">
        <f t="shared" ca="1" si="841"/>
        <v>0.98876268655848842</v>
      </c>
      <c r="FL331" s="59">
        <f t="shared" ca="1" si="842"/>
        <v>4</v>
      </c>
      <c r="FM331" s="59" t="str">
        <f t="shared" ca="1" si="843"/>
        <v>Slope</v>
      </c>
      <c r="FN331" s="52">
        <f t="shared" ca="1" si="844"/>
        <v>0.9</v>
      </c>
      <c r="FP331" s="52">
        <f t="shared" ca="1" si="845"/>
        <v>0.60024834019053852</v>
      </c>
      <c r="FQ331" s="52">
        <f t="shared" ca="1" si="846"/>
        <v>0.60986582541920398</v>
      </c>
      <c r="FR331" s="52">
        <f t="shared" ca="1" si="847"/>
        <v>0.61124049538174319</v>
      </c>
      <c r="FS331" s="52">
        <f t="shared" ca="1" si="848"/>
        <v>0.61794476977514778</v>
      </c>
      <c r="FT331" s="52">
        <f t="shared" ca="1" si="849"/>
        <v>0.62958756218616285</v>
      </c>
      <c r="FU331" s="52">
        <f t="shared" ca="1" si="850"/>
        <v>0.59985715298387332</v>
      </c>
      <c r="FV331" s="52">
        <f t="shared" ca="1" si="851"/>
        <v>0.56076538271071741</v>
      </c>
      <c r="FW331" s="52">
        <f t="shared" ca="1" si="852"/>
        <v>0.52358979617714163</v>
      </c>
      <c r="FX331" s="52">
        <f t="shared" ca="1" si="853"/>
        <v>0.48929944673938319</v>
      </c>
      <c r="FY331" s="52">
        <f t="shared" ca="1" si="854"/>
        <v>0.45880260687853514</v>
      </c>
      <c r="FZ331" s="52">
        <f t="shared" ca="1" si="855"/>
        <v>0.43094566130127393</v>
      </c>
      <c r="GA331" s="52">
        <f t="shared" ca="1" si="856"/>
        <v>0.40346712935059648</v>
      </c>
      <c r="GB331" s="52">
        <f t="shared" ca="1" si="857"/>
        <v>0.37232775205997976</v>
      </c>
      <c r="GC331" s="52">
        <f t="shared" ca="1" si="858"/>
        <v>0.33611472037408535</v>
      </c>
      <c r="GD331" s="52">
        <f t="shared" ca="1" si="859"/>
        <v>0.29812501682994696</v>
      </c>
      <c r="GE331" s="52">
        <f t="shared" ca="1" si="860"/>
        <v>0.25923044283595265</v>
      </c>
      <c r="GF331" s="52">
        <f t="shared" ca="1" si="861"/>
        <v>0.22291703660780152</v>
      </c>
      <c r="GG331" s="52">
        <f t="shared" ca="1" si="862"/>
        <v>0.19201194210303119</v>
      </c>
      <c r="GH331" s="52">
        <f t="shared" ca="1" si="863"/>
        <v>0.16785197437762225</v>
      </c>
      <c r="GI331" s="52">
        <f t="shared" ca="1" si="864"/>
        <v>0.14937327848725351</v>
      </c>
      <c r="GJ331" s="52">
        <f t="shared" ca="1" si="865"/>
        <v>0.13596401002943706</v>
      </c>
      <c r="GK331" s="52">
        <f t="shared" ca="1" si="866"/>
        <v>0.12810386766600823</v>
      </c>
      <c r="GL331" s="52">
        <f t="shared" ca="1" si="867"/>
        <v>0.11372060114996488</v>
      </c>
      <c r="GM331" s="52">
        <f t="shared" ca="1" si="868"/>
        <v>0.10502644131525588</v>
      </c>
      <c r="GN331" s="52">
        <f t="shared" ca="1" si="869"/>
        <v>0.10347231298556224</v>
      </c>
      <c r="GO331" s="52">
        <f t="shared" ca="1" si="870"/>
        <v>0.11150868343848297</v>
      </c>
      <c r="GP331" s="52">
        <f t="shared" ca="1" si="871"/>
        <v>0.12736724617545203</v>
      </c>
      <c r="GQ331" s="52">
        <f t="shared" ca="1" si="872"/>
        <v>0.15234041169337198</v>
      </c>
      <c r="GR331" s="52">
        <f t="shared" ca="1" si="873"/>
        <v>0.18428584086856939</v>
      </c>
      <c r="GS331" s="52">
        <f t="shared" ca="1" si="874"/>
        <v>0.21964960919978183</v>
      </c>
      <c r="GT331" s="52">
        <f t="shared" ca="1" si="875"/>
        <v>0.25648797945861823</v>
      </c>
      <c r="GV331" s="52">
        <f t="shared" ca="1" si="876"/>
        <v>0.62958756218616285</v>
      </c>
      <c r="GW331" s="59">
        <f t="shared" ca="1" si="877"/>
        <v>4</v>
      </c>
      <c r="GX331" s="52">
        <f t="shared" ca="1" si="878"/>
        <v>0.98876268655848842</v>
      </c>
      <c r="GY331" s="52" t="str">
        <f t="shared" ca="1" si="879"/>
        <v>Slope</v>
      </c>
      <c r="GZ331" s="52">
        <f t="shared" ca="1" si="880"/>
        <v>0.9</v>
      </c>
      <c r="HB331" s="58">
        <f t="shared" si="881"/>
        <v>3.5034954547882103E-3</v>
      </c>
      <c r="HC331" s="58"/>
      <c r="HE331" s="52">
        <f t="shared" si="882"/>
        <v>0.98265769749879839</v>
      </c>
      <c r="HF331" s="52">
        <f t="shared" si="883"/>
        <v>0</v>
      </c>
      <c r="HH331" s="52">
        <f t="shared" ca="1" si="884"/>
        <v>0.98876268655848842</v>
      </c>
      <c r="HI331" s="52" t="str">
        <f t="shared" ca="1" si="885"/>
        <v>Slope</v>
      </c>
      <c r="HJ331" s="59">
        <f t="shared" ca="1" si="886"/>
        <v>2</v>
      </c>
      <c r="HK331" s="52">
        <f t="shared" ca="1" si="887"/>
        <v>0.9</v>
      </c>
      <c r="HL331" s="52">
        <f t="shared" si="888"/>
        <v>0</v>
      </c>
      <c r="HM331" s="52">
        <f t="shared" si="889"/>
        <v>20</v>
      </c>
      <c r="HN331" s="52">
        <f t="shared" si="890"/>
        <v>-20</v>
      </c>
      <c r="HP331" s="52">
        <f t="shared" si="893"/>
        <v>2.2500562481582177E-4</v>
      </c>
      <c r="HR331" s="52">
        <f t="shared" si="891"/>
        <v>1.8500225545569672E-4</v>
      </c>
      <c r="HS331">
        <f t="shared" si="892"/>
        <v>1.4024960504307315E-3</v>
      </c>
    </row>
    <row r="332" spans="1:227" x14ac:dyDescent="0.2">
      <c r="A332" s="45">
        <v>294</v>
      </c>
      <c r="B332" s="35">
        <f t="shared" si="733"/>
        <v>3.3912037037036886E-2</v>
      </c>
      <c r="C332" s="28">
        <v>-0.35034954547882102</v>
      </c>
      <c r="D332" s="95">
        <v>0</v>
      </c>
      <c r="E332" s="95">
        <v>999999</v>
      </c>
      <c r="F332" s="37">
        <f t="shared" si="899"/>
        <v>166666.5</v>
      </c>
      <c r="G332" s="38">
        <f t="shared" si="903"/>
        <v>0</v>
      </c>
      <c r="H332" s="102">
        <v>20</v>
      </c>
      <c r="I332" s="102">
        <v>2000</v>
      </c>
      <c r="J332" s="28">
        <v>-0.85568122565746296</v>
      </c>
      <c r="K332" s="126">
        <f t="shared" si="900"/>
        <v>-8.5568122565746283E-3</v>
      </c>
      <c r="L332" s="30">
        <f t="shared" si="901"/>
        <v>-8.5568122565746283E-3</v>
      </c>
      <c r="M332" s="101">
        <f t="shared" si="902"/>
        <v>-0.35034954547882102</v>
      </c>
      <c r="N332" s="103">
        <f t="shared" si="734"/>
        <v>2.5266584008932092E-4</v>
      </c>
      <c r="AD332" s="52">
        <f t="shared" ca="1" si="735"/>
        <v>0.89191455694174848</v>
      </c>
      <c r="AE332" s="52">
        <f t="shared" ca="1" si="735"/>
        <v>0.99999999999999989</v>
      </c>
      <c r="AF332" s="52">
        <f t="shared" ca="1" si="735"/>
        <v>0.83435911140026464</v>
      </c>
      <c r="AG332" s="52">
        <f t="shared" ca="1" si="735"/>
        <v>0.44743694044622956</v>
      </c>
      <c r="AH332" s="52">
        <f t="shared" ca="1" si="736"/>
        <v>3.8075930717404047E-2</v>
      </c>
      <c r="AI332" s="52">
        <f t="shared" ca="1" si="736"/>
        <v>-0.23170730641565701</v>
      </c>
      <c r="AJ332" s="52">
        <f t="shared" ca="1" si="736"/>
        <v>-0.40039536728535158</v>
      </c>
      <c r="AK332" s="52">
        <f t="shared" ca="1" si="736"/>
        <v>-0.49310905398152755</v>
      </c>
      <c r="AL332" s="52">
        <f t="shared" ca="1" si="737"/>
        <v>-0.53715607429617451</v>
      </c>
      <c r="AM332" s="52">
        <f t="shared" ca="1" si="737"/>
        <v>-0.53691029637876564</v>
      </c>
      <c r="AN332" s="52">
        <f t="shared" ca="1" si="737"/>
        <v>-0.50415827246519596</v>
      </c>
      <c r="AO332" s="52">
        <f t="shared" ca="1" si="737"/>
        <v>-0.44583059223422994</v>
      </c>
      <c r="AP332" s="52">
        <f t="shared" ca="1" si="738"/>
        <v>-0.37537031245928348</v>
      </c>
      <c r="AQ332" s="52">
        <f t="shared" ca="1" si="738"/>
        <v>-0.31804469600326768</v>
      </c>
      <c r="AR332" s="52">
        <f t="shared" ca="1" si="738"/>
        <v>-0.28691223766686486</v>
      </c>
      <c r="AS332" s="52">
        <f t="shared" ca="1" si="738"/>
        <v>-0.28391176165158377</v>
      </c>
      <c r="AT332" s="52">
        <f t="shared" ca="1" si="894"/>
        <v>-0.28789682648893417</v>
      </c>
      <c r="AU332" s="52">
        <f t="shared" ca="1" si="894"/>
        <v>-0.28974650698250026</v>
      </c>
      <c r="AV332" s="52">
        <f t="shared" ca="1" si="728"/>
        <v>-0.27988718201993318</v>
      </c>
      <c r="AW332" s="52">
        <f t="shared" ca="1" si="728"/>
        <v>-0.25822849938115244</v>
      </c>
      <c r="AX332" s="52">
        <f t="shared" ca="1" si="728"/>
        <v>-0.21359153133136605</v>
      </c>
      <c r="AY332" s="52">
        <f t="shared" ca="1" si="728"/>
        <v>-0.20530986852722144</v>
      </c>
      <c r="AZ332" s="52">
        <f t="shared" ca="1" si="729"/>
        <v>-0.19428396670013301</v>
      </c>
      <c r="BA332" s="52">
        <f t="shared" ca="1" si="729"/>
        <v>-0.18914887888190413</v>
      </c>
      <c r="BB332" s="52">
        <f t="shared" ca="1" si="729"/>
        <v>-0.2028056836965485</v>
      </c>
      <c r="BC332" s="52">
        <f t="shared" ca="1" si="729"/>
        <v>-0.23580569620879074</v>
      </c>
      <c r="BD332" s="52">
        <f t="shared" ca="1" si="730"/>
        <v>-0.28099806366587876</v>
      </c>
      <c r="BE332" s="52">
        <f t="shared" ca="1" si="730"/>
        <v>-0.3192473074875482</v>
      </c>
      <c r="BF332" s="52">
        <f t="shared" ca="1" si="730"/>
        <v>-0.33753819608619873</v>
      </c>
      <c r="BG332" s="52">
        <f t="shared" ca="1" si="730"/>
        <v>-0.33362115578936213</v>
      </c>
      <c r="BH332" s="52">
        <f t="shared" ca="1" si="731"/>
        <v>-0.31028146498759446</v>
      </c>
      <c r="BJ332" s="52">
        <f t="shared" si="740"/>
        <v>-4.2784061282873147E-4</v>
      </c>
      <c r="BK332" s="52">
        <f t="shared" si="741"/>
        <v>-1.3303042440524979E-3</v>
      </c>
      <c r="BL332" s="52">
        <f t="shared" si="742"/>
        <v>-6.651521220262492E-5</v>
      </c>
      <c r="BM332" s="52">
        <f t="shared" si="743"/>
        <v>-6.651521220262492E-5</v>
      </c>
      <c r="BN332" s="52">
        <f t="shared" si="744"/>
        <v>0</v>
      </c>
      <c r="BO332" s="52">
        <f t="shared" si="745"/>
        <v>0</v>
      </c>
      <c r="BP332" s="52">
        <f t="shared" si="746"/>
        <v>1.2402748134207925E-3</v>
      </c>
      <c r="BQ332" s="52">
        <f t="shared" si="747"/>
        <v>0.05</v>
      </c>
      <c r="BS332" s="52">
        <f t="shared" ca="1" si="748"/>
        <v>-0.17048776762620085</v>
      </c>
      <c r="BT332" s="52">
        <f t="shared" ca="1" si="749"/>
        <v>-0.13303042440524987</v>
      </c>
      <c r="BU332" s="52">
        <f t="shared" ca="1" si="750"/>
        <v>-7.9584267891703087E-2</v>
      </c>
      <c r="BV332" s="52">
        <f t="shared" ca="1" si="751"/>
        <v>-1.1322557325324681E-2</v>
      </c>
      <c r="BW332" s="52">
        <f t="shared" ca="1" si="752"/>
        <v>6.7009963831233421E-2</v>
      </c>
      <c r="BX332" s="52">
        <f t="shared" ca="1" si="753"/>
        <v>0.150951941317368</v>
      </c>
      <c r="BY332" s="52">
        <f t="shared" ca="1" si="754"/>
        <v>0.22914536758476217</v>
      </c>
      <c r="BZ332" s="52">
        <f t="shared" ca="1" si="755"/>
        <v>0.29868308256470399</v>
      </c>
      <c r="CA332" s="52">
        <f t="shared" ca="1" si="756"/>
        <v>0.3568402688139149</v>
      </c>
      <c r="CB332" s="52">
        <f t="shared" ca="1" si="757"/>
        <v>0.40707777221236507</v>
      </c>
      <c r="CC332" s="52">
        <f t="shared" ca="1" si="758"/>
        <v>0.45618003473106422</v>
      </c>
      <c r="CD332" s="52">
        <f t="shared" ca="1" si="759"/>
        <v>0.51626483326958084</v>
      </c>
      <c r="CE332" s="52">
        <f t="shared" ca="1" si="760"/>
        <v>0.59157059499393072</v>
      </c>
      <c r="CF332" s="52">
        <f t="shared" ca="1" si="761"/>
        <v>0.67220637229301261</v>
      </c>
      <c r="CG332" s="52">
        <f t="shared" ca="1" si="762"/>
        <v>0.75555676094166213</v>
      </c>
      <c r="CH332" s="52">
        <f t="shared" ca="1" si="763"/>
        <v>0.83116364629278228</v>
      </c>
      <c r="CI332" s="52">
        <f t="shared" ca="1" si="764"/>
        <v>0.89054559647375997</v>
      </c>
      <c r="CJ332" s="52">
        <f t="shared" ca="1" si="765"/>
        <v>0.92969216631665341</v>
      </c>
      <c r="CK332" s="52">
        <f t="shared" ca="1" si="766"/>
        <v>0.95179492065442628</v>
      </c>
      <c r="CL332" s="52">
        <f t="shared" ca="1" si="767"/>
        <v>0.95868939269454234</v>
      </c>
      <c r="CM332" s="52">
        <f t="shared" ca="1" si="768"/>
        <v>0.94893648645149553</v>
      </c>
      <c r="CN332" s="52">
        <f t="shared" ca="1" si="769"/>
        <v>0.95875295266629224</v>
      </c>
      <c r="CO332" s="52">
        <f t="shared" ca="1" si="770"/>
        <v>0.95150209883708592</v>
      </c>
      <c r="CP332" s="52">
        <f t="shared" ca="1" si="771"/>
        <v>0.92283115049283337</v>
      </c>
      <c r="CQ332" s="52">
        <f t="shared" ca="1" si="772"/>
        <v>0.8653887058007379</v>
      </c>
      <c r="CR332" s="52">
        <f t="shared" ca="1" si="773"/>
        <v>0.78447968425649739</v>
      </c>
      <c r="CS332" s="52">
        <f t="shared" ca="1" si="774"/>
        <v>0.67622685436940422</v>
      </c>
      <c r="CT332" s="52">
        <f t="shared" ca="1" si="775"/>
        <v>0.54705723351047864</v>
      </c>
      <c r="CU332" s="52">
        <f t="shared" ca="1" si="776"/>
        <v>0.40763259518350808</v>
      </c>
      <c r="CV332" s="52">
        <f t="shared" ca="1" si="777"/>
        <v>0.26378415107366548</v>
      </c>
      <c r="CW332" s="52">
        <f t="shared" ca="1" si="778"/>
        <v>0.11827558433757193</v>
      </c>
      <c r="CY332" s="51" t="str">
        <f t="shared" ca="1" si="779"/>
        <v>Slope</v>
      </c>
      <c r="CZ332" s="51" t="str">
        <f t="shared" ca="1" si="780"/>
        <v>Slope</v>
      </c>
      <c r="DA332" s="51" t="str">
        <f t="shared" ca="1" si="781"/>
        <v>Slope</v>
      </c>
      <c r="DB332" s="51" t="str">
        <f t="shared" ca="1" si="782"/>
        <v>Slope</v>
      </c>
      <c r="DC332" s="51" t="str">
        <f t="shared" ca="1" si="783"/>
        <v>Slope</v>
      </c>
      <c r="DD332" s="51" t="str">
        <f t="shared" ca="1" si="784"/>
        <v>Slope</v>
      </c>
      <c r="DE332" s="51" t="str">
        <f t="shared" ca="1" si="785"/>
        <v>Slope</v>
      </c>
      <c r="DF332" s="51" t="str">
        <f t="shared" ca="1" si="786"/>
        <v>Slope</v>
      </c>
      <c r="DG332" s="51" t="str">
        <f t="shared" ca="1" si="787"/>
        <v>Slope</v>
      </c>
      <c r="DH332" s="51" t="str">
        <f t="shared" ca="1" si="788"/>
        <v>Slope</v>
      </c>
      <c r="DI332" s="51" t="str">
        <f t="shared" ca="1" si="789"/>
        <v>Slope</v>
      </c>
      <c r="DJ332" s="51" t="str">
        <f t="shared" ca="1" si="790"/>
        <v>Slope</v>
      </c>
      <c r="DK332" s="51" t="str">
        <f t="shared" ca="1" si="791"/>
        <v>Slope</v>
      </c>
      <c r="DL332" s="51" t="str">
        <f t="shared" ca="1" si="792"/>
        <v>Slope</v>
      </c>
      <c r="DM332" s="51" t="str">
        <f t="shared" ca="1" si="793"/>
        <v>Slope</v>
      </c>
      <c r="DN332" s="51" t="str">
        <f t="shared" ca="1" si="794"/>
        <v>Slope</v>
      </c>
      <c r="DO332" s="51" t="str">
        <f t="shared" ca="1" si="795"/>
        <v>Slope</v>
      </c>
      <c r="DP332" s="51" t="str">
        <f t="shared" ca="1" si="796"/>
        <v>Slope</v>
      </c>
      <c r="DQ332" s="51" t="str">
        <f t="shared" ca="1" si="797"/>
        <v>Slope</v>
      </c>
      <c r="DR332" s="51" t="str">
        <f t="shared" ca="1" si="798"/>
        <v>Slope</v>
      </c>
      <c r="DS332" s="51" t="str">
        <f t="shared" ca="1" si="799"/>
        <v>Slope</v>
      </c>
      <c r="DT332" s="51" t="str">
        <f t="shared" ca="1" si="800"/>
        <v>Slope</v>
      </c>
      <c r="DU332" s="51" t="str">
        <f t="shared" ca="1" si="801"/>
        <v>Slope</v>
      </c>
      <c r="DV332" s="51" t="str">
        <f t="shared" ca="1" si="802"/>
        <v>Slope</v>
      </c>
      <c r="DW332" s="51" t="str">
        <f t="shared" ca="1" si="803"/>
        <v>Slope</v>
      </c>
      <c r="DX332" s="51" t="str">
        <f t="shared" ca="1" si="804"/>
        <v>Slope</v>
      </c>
      <c r="DY332" s="51" t="str">
        <f t="shared" ca="1" si="805"/>
        <v>Slope</v>
      </c>
      <c r="DZ332" s="51" t="str">
        <f t="shared" ca="1" si="806"/>
        <v>Slope</v>
      </c>
      <c r="EA332" s="51" t="str">
        <f t="shared" ca="1" si="807"/>
        <v>Slope</v>
      </c>
      <c r="EB332" s="51" t="str">
        <f t="shared" ca="1" si="808"/>
        <v>Slope</v>
      </c>
      <c r="EC332" s="51" t="str">
        <f t="shared" ca="1" si="809"/>
        <v>Slope</v>
      </c>
      <c r="EE332" s="52">
        <f t="shared" ca="1" si="810"/>
        <v>0.82957874758600181</v>
      </c>
      <c r="EF332" s="52">
        <f t="shared" ca="1" si="811"/>
        <v>0.86703609080695276</v>
      </c>
      <c r="EG332" s="52">
        <f t="shared" ca="1" si="812"/>
        <v>0.92048224732049955</v>
      </c>
      <c r="EH332" s="52">
        <f t="shared" ca="1" si="813"/>
        <v>0.98874395788687797</v>
      </c>
      <c r="EI332" s="52">
        <f t="shared" ca="1" si="814"/>
        <v>0.93292352095656395</v>
      </c>
      <c r="EJ332" s="52">
        <f t="shared" ca="1" si="815"/>
        <v>0.84898154347042931</v>
      </c>
      <c r="EK332" s="52">
        <f t="shared" ca="1" si="816"/>
        <v>0.77078811720303519</v>
      </c>
      <c r="EL332" s="52">
        <f t="shared" ca="1" si="817"/>
        <v>0.70125040222309343</v>
      </c>
      <c r="EM332" s="52">
        <f t="shared" ca="1" si="818"/>
        <v>0.64309321597388247</v>
      </c>
      <c r="EN332" s="52">
        <f t="shared" ca="1" si="819"/>
        <v>0.59285571257543235</v>
      </c>
      <c r="EO332" s="52">
        <f t="shared" ca="1" si="820"/>
        <v>0.54375345005673315</v>
      </c>
      <c r="EP332" s="52">
        <f t="shared" ca="1" si="821"/>
        <v>0.48366865151821659</v>
      </c>
      <c r="EQ332" s="52">
        <f t="shared" ca="1" si="822"/>
        <v>0.4083628897938667</v>
      </c>
      <c r="ER332" s="52">
        <f t="shared" ca="1" si="823"/>
        <v>0.32772711249478481</v>
      </c>
      <c r="ES332" s="52">
        <f t="shared" ca="1" si="824"/>
        <v>0.24437672384613529</v>
      </c>
      <c r="ET332" s="52">
        <f t="shared" ca="1" si="825"/>
        <v>0.16876983849501515</v>
      </c>
      <c r="EU332" s="52">
        <f t="shared" ca="1" si="826"/>
        <v>0.10938788831403745</v>
      </c>
      <c r="EV332" s="52">
        <f t="shared" ca="1" si="827"/>
        <v>7.024131847114401E-2</v>
      </c>
      <c r="EW332" s="52">
        <f t="shared" ca="1" si="828"/>
        <v>4.8138564133371142E-2</v>
      </c>
      <c r="EX332" s="52">
        <f t="shared" ca="1" si="829"/>
        <v>4.124409209325508E-2</v>
      </c>
      <c r="EY332" s="52">
        <f t="shared" ca="1" si="830"/>
        <v>5.0996998336301891E-2</v>
      </c>
      <c r="EZ332" s="52">
        <f t="shared" ca="1" si="831"/>
        <v>4.1180532121505187E-2</v>
      </c>
      <c r="FA332" s="52">
        <f t="shared" ca="1" si="832"/>
        <v>4.8431385950711503E-2</v>
      </c>
      <c r="FB332" s="52">
        <f t="shared" ca="1" si="833"/>
        <v>7.7102334294964048E-2</v>
      </c>
      <c r="FC332" s="52">
        <f t="shared" ca="1" si="834"/>
        <v>0.13454477898705952</v>
      </c>
      <c r="FD332" s="52">
        <f t="shared" ca="1" si="835"/>
        <v>0.21545380053130003</v>
      </c>
      <c r="FE332" s="52">
        <f t="shared" ca="1" si="836"/>
        <v>0.3237066304183932</v>
      </c>
      <c r="FF332" s="52">
        <f t="shared" ca="1" si="837"/>
        <v>0.45287625127731879</v>
      </c>
      <c r="FG332" s="52">
        <f t="shared" ca="1" si="838"/>
        <v>0.59230088960428928</v>
      </c>
      <c r="FH332" s="52">
        <f t="shared" ca="1" si="839"/>
        <v>0.73614933371413183</v>
      </c>
      <c r="FI332" s="52">
        <f t="shared" ca="1" si="840"/>
        <v>0.88165790045022541</v>
      </c>
      <c r="FK332" s="52">
        <f t="shared" ca="1" si="841"/>
        <v>0.98874395788687797</v>
      </c>
      <c r="FL332" s="59">
        <f t="shared" ca="1" si="842"/>
        <v>3</v>
      </c>
      <c r="FM332" s="59" t="str">
        <f t="shared" ca="1" si="843"/>
        <v>Slope</v>
      </c>
      <c r="FN332" s="52">
        <f t="shared" ca="1" si="844"/>
        <v>0.93333333333333335</v>
      </c>
      <c r="FP332" s="52">
        <f t="shared" ca="1" si="845"/>
        <v>0.60985958252866723</v>
      </c>
      <c r="FQ332" s="52">
        <f t="shared" ca="1" si="846"/>
        <v>0.62234536360231751</v>
      </c>
      <c r="FR332" s="52">
        <f t="shared" ca="1" si="847"/>
        <v>0.629049637995722</v>
      </c>
      <c r="FS332" s="52">
        <f t="shared" ca="1" si="848"/>
        <v>0.64069243040673707</v>
      </c>
      <c r="FT332" s="52">
        <f t="shared" ca="1" si="849"/>
        <v>0.61097450698552125</v>
      </c>
      <c r="FU332" s="52">
        <f t="shared" ca="1" si="850"/>
        <v>0.57188273671236534</v>
      </c>
      <c r="FV332" s="52">
        <f t="shared" ca="1" si="851"/>
        <v>0.53470715017878945</v>
      </c>
      <c r="FW332" s="52">
        <f t="shared" ca="1" si="852"/>
        <v>0.50041680074103112</v>
      </c>
      <c r="FX332" s="52">
        <f t="shared" ca="1" si="853"/>
        <v>0.46991996088018301</v>
      </c>
      <c r="FY332" s="52">
        <f t="shared" ca="1" si="854"/>
        <v>0.44206301530292191</v>
      </c>
      <c r="FZ332" s="52">
        <f t="shared" ca="1" si="855"/>
        <v>0.41458448335224435</v>
      </c>
      <c r="GA332" s="52">
        <f t="shared" ca="1" si="856"/>
        <v>0.38344510606162774</v>
      </c>
      <c r="GB332" s="52">
        <f t="shared" ca="1" si="857"/>
        <v>0.34723207437573334</v>
      </c>
      <c r="GC332" s="52">
        <f t="shared" ca="1" si="858"/>
        <v>0.30924237083159489</v>
      </c>
      <c r="GD332" s="52">
        <f t="shared" ca="1" si="859"/>
        <v>0.27034779683760063</v>
      </c>
      <c r="GE332" s="52">
        <f t="shared" ca="1" si="860"/>
        <v>0.23403439060944947</v>
      </c>
      <c r="GF332" s="52">
        <f t="shared" ca="1" si="861"/>
        <v>0.20312929610467914</v>
      </c>
      <c r="GG332" s="52">
        <f t="shared" ca="1" si="862"/>
        <v>0.17896932837927024</v>
      </c>
      <c r="GH332" s="52">
        <f t="shared" ca="1" si="863"/>
        <v>0.16049063248890147</v>
      </c>
      <c r="GI332" s="52">
        <f t="shared" ca="1" si="864"/>
        <v>0.14708136403108502</v>
      </c>
      <c r="GJ332" s="52">
        <f t="shared" ca="1" si="865"/>
        <v>0.13922122166765619</v>
      </c>
      <c r="GK332" s="52">
        <f t="shared" ca="1" si="866"/>
        <v>0.12483795515161285</v>
      </c>
      <c r="GL332" s="52">
        <f t="shared" ca="1" si="867"/>
        <v>0.11614379531690383</v>
      </c>
      <c r="GM332" s="52">
        <f t="shared" ca="1" si="868"/>
        <v>0.11458966698721025</v>
      </c>
      <c r="GN332" s="52">
        <f t="shared" ca="1" si="869"/>
        <v>0.12262603744013092</v>
      </c>
      <c r="GO332" s="52">
        <f t="shared" ca="1" si="870"/>
        <v>0.13848460017709999</v>
      </c>
      <c r="GP332" s="52">
        <f t="shared" ca="1" si="871"/>
        <v>0.16345776569501994</v>
      </c>
      <c r="GQ332" s="52">
        <f t="shared" ca="1" si="872"/>
        <v>0.19540319487021734</v>
      </c>
      <c r="GR332" s="52">
        <f t="shared" ca="1" si="873"/>
        <v>0.23076696320142975</v>
      </c>
      <c r="GS332" s="52">
        <f t="shared" ca="1" si="874"/>
        <v>0.26760533346026616</v>
      </c>
      <c r="GT332" s="52">
        <f t="shared" ca="1" si="875"/>
        <v>0.30499707792785291</v>
      </c>
      <c r="GV332" s="52">
        <f t="shared" ca="1" si="876"/>
        <v>0.64069243040673707</v>
      </c>
      <c r="GW332" s="59">
        <f t="shared" ca="1" si="877"/>
        <v>3</v>
      </c>
      <c r="GX332" s="52">
        <f t="shared" ca="1" si="878"/>
        <v>0.98874395788687797</v>
      </c>
      <c r="GY332" s="52" t="str">
        <f t="shared" ca="1" si="879"/>
        <v>Slope</v>
      </c>
      <c r="GZ332" s="52">
        <f t="shared" ca="1" si="880"/>
        <v>0.93333333333333335</v>
      </c>
      <c r="HB332" s="58">
        <f t="shared" si="881"/>
        <v>8.5568122565746283E-3</v>
      </c>
      <c r="HC332" s="58"/>
      <c r="HE332" s="52">
        <f t="shared" si="882"/>
        <v>0.95764377932995559</v>
      </c>
      <c r="HF332" s="52">
        <f t="shared" si="883"/>
        <v>0</v>
      </c>
      <c r="HH332" s="52">
        <f t="shared" ca="1" si="884"/>
        <v>0.98874395788687797</v>
      </c>
      <c r="HI332" s="52" t="str">
        <f t="shared" ca="1" si="885"/>
        <v>Slope</v>
      </c>
      <c r="HJ332" s="59">
        <f t="shared" ca="1" si="886"/>
        <v>2</v>
      </c>
      <c r="HK332" s="52">
        <f t="shared" ca="1" si="887"/>
        <v>0.93333333333333335</v>
      </c>
      <c r="HL332" s="52">
        <f t="shared" si="888"/>
        <v>0</v>
      </c>
      <c r="HM332" s="52">
        <f t="shared" si="889"/>
        <v>20</v>
      </c>
      <c r="HN332" s="52">
        <f t="shared" si="890"/>
        <v>-20</v>
      </c>
      <c r="HP332" s="52">
        <f t="shared" si="893"/>
        <v>2.5266584008932092E-4</v>
      </c>
      <c r="HR332" s="52">
        <f t="shared" si="891"/>
        <v>1.8096642709619233E-4</v>
      </c>
      <c r="HS332">
        <f t="shared" si="892"/>
        <v>1.2402748134207925E-3</v>
      </c>
    </row>
    <row r="333" spans="1:227" x14ac:dyDescent="0.2">
      <c r="A333" s="45">
        <v>295</v>
      </c>
      <c r="B333" s="35">
        <f t="shared" si="733"/>
        <v>3.4027777777777629E-2</v>
      </c>
      <c r="C333" s="28">
        <v>-0.85568122565746296</v>
      </c>
      <c r="D333" s="95">
        <v>0</v>
      </c>
      <c r="E333" s="95">
        <v>999999</v>
      </c>
      <c r="F333" s="37">
        <f t="shared" si="899"/>
        <v>166666.5</v>
      </c>
      <c r="G333" s="38">
        <f t="shared" si="903"/>
        <v>0</v>
      </c>
      <c r="H333" s="102">
        <v>20</v>
      </c>
      <c r="I333" s="102">
        <v>2000</v>
      </c>
      <c r="J333" s="28">
        <v>-2.34160408377647</v>
      </c>
      <c r="K333" s="126">
        <f t="shared" si="900"/>
        <v>-2.34160408377647E-2</v>
      </c>
      <c r="L333" s="30">
        <f t="shared" si="901"/>
        <v>-2.34160408377647E-2</v>
      </c>
      <c r="M333" s="101">
        <f t="shared" si="902"/>
        <v>-0.85568122565746296</v>
      </c>
      <c r="N333" s="103">
        <f t="shared" si="734"/>
        <v>7.4296142905950352E-4</v>
      </c>
      <c r="AD333" s="52">
        <f t="shared" ca="1" si="735"/>
        <v>0.83435911140026453</v>
      </c>
      <c r="AE333" s="52">
        <f t="shared" ca="1" si="735"/>
        <v>0.99999999999999989</v>
      </c>
      <c r="AF333" s="52">
        <f t="shared" ca="1" si="735"/>
        <v>0.74854832434358509</v>
      </c>
      <c r="AG333" s="52">
        <f t="shared" ca="1" si="735"/>
        <v>0.33992293203245999</v>
      </c>
      <c r="AH333" s="52">
        <f t="shared" ca="1" si="736"/>
        <v>4.371570373042194E-2</v>
      </c>
      <c r="AI333" s="52">
        <f t="shared" ca="1" si="736"/>
        <v>-0.14865591059962535</v>
      </c>
      <c r="AJ333" s="52">
        <f t="shared" ca="1" si="736"/>
        <v>-0.29323514257594324</v>
      </c>
      <c r="AK333" s="52">
        <f t="shared" ca="1" si="736"/>
        <v>-0.40903277154429074</v>
      </c>
      <c r="AL333" s="52">
        <f t="shared" ca="1" si="737"/>
        <v>-0.47244270008591033</v>
      </c>
      <c r="AM333" s="52">
        <f t="shared" ca="1" si="737"/>
        <v>-0.47233525325816111</v>
      </c>
      <c r="AN333" s="52">
        <f t="shared" ca="1" si="737"/>
        <v>-0.41799992753993176</v>
      </c>
      <c r="AO333" s="52">
        <f t="shared" ca="1" si="737"/>
        <v>-0.33628854155969656</v>
      </c>
      <c r="AP333" s="52">
        <f t="shared" ca="1" si="738"/>
        <v>-0.2600470454977179</v>
      </c>
      <c r="AQ333" s="52">
        <f t="shared" ca="1" si="738"/>
        <v>-0.19962330035198475</v>
      </c>
      <c r="AR333" s="52">
        <f t="shared" ca="1" si="738"/>
        <v>-0.17284108225166175</v>
      </c>
      <c r="AS333" s="52">
        <f t="shared" ca="1" si="738"/>
        <v>-0.17801438480726137</v>
      </c>
      <c r="AT333" s="52">
        <f t="shared" ca="1" si="894"/>
        <v>-0.1897827786899047</v>
      </c>
      <c r="AU333" s="52">
        <f t="shared" ca="1" si="894"/>
        <v>-0.19466099055862948</v>
      </c>
      <c r="AV333" s="52">
        <f t="shared" ca="1" si="728"/>
        <v>-0.18348864602698486</v>
      </c>
      <c r="AW333" s="52">
        <f t="shared" ca="1" si="728"/>
        <v>-0.15802288736623754</v>
      </c>
      <c r="AX333" s="52">
        <f t="shared" ca="1" si="728"/>
        <v>-0.16205272254988945</v>
      </c>
      <c r="AY333" s="52">
        <f t="shared" ca="1" si="728"/>
        <v>-0.14764767988773472</v>
      </c>
      <c r="AZ333" s="52">
        <f t="shared" ca="1" si="729"/>
        <v>-0.11478079945869143</v>
      </c>
      <c r="BA333" s="52">
        <f t="shared" ca="1" si="729"/>
        <v>-9.8662359956373583E-2</v>
      </c>
      <c r="BB333" s="52">
        <f t="shared" ca="1" si="729"/>
        <v>-0.11564792037463326</v>
      </c>
      <c r="BC333" s="52">
        <f t="shared" ca="1" si="729"/>
        <v>-0.1481289203370634</v>
      </c>
      <c r="BD333" s="52">
        <f t="shared" ca="1" si="730"/>
        <v>-0.1848375654816313</v>
      </c>
      <c r="BE333" s="52">
        <f t="shared" ca="1" si="730"/>
        <v>-0.2106869789982331</v>
      </c>
      <c r="BF333" s="52">
        <f t="shared" ca="1" si="730"/>
        <v>-0.2216605895135676</v>
      </c>
      <c r="BG333" s="52">
        <f t="shared" ca="1" si="730"/>
        <v>-0.2096129703142014</v>
      </c>
      <c r="BH333" s="52">
        <f t="shared" ca="1" si="731"/>
        <v>-0.17493816897881964</v>
      </c>
      <c r="BJ333" s="52">
        <f t="shared" si="740"/>
        <v>-1.1708020418882349E-3</v>
      </c>
      <c r="BK333" s="52">
        <f t="shared" si="741"/>
        <v>-7.9584267891703083E-4</v>
      </c>
      <c r="BL333" s="52">
        <f t="shared" si="742"/>
        <v>-3.979213394585155E-5</v>
      </c>
      <c r="BM333" s="52">
        <f t="shared" si="743"/>
        <v>-3.979213394585155E-5</v>
      </c>
      <c r="BN333" s="52">
        <f t="shared" si="744"/>
        <v>0</v>
      </c>
      <c r="BO333" s="52">
        <f t="shared" si="745"/>
        <v>0</v>
      </c>
      <c r="BP333" s="52">
        <f t="shared" si="746"/>
        <v>1.0717229576128829E-3</v>
      </c>
      <c r="BQ333" s="52">
        <f t="shared" si="747"/>
        <v>0.05</v>
      </c>
      <c r="BS333" s="52">
        <f t="shared" ca="1" si="748"/>
        <v>-0.13303042440524987</v>
      </c>
      <c r="BT333" s="52">
        <f t="shared" ca="1" si="749"/>
        <v>-7.9584267891703087E-2</v>
      </c>
      <c r="BU333" s="52">
        <f t="shared" ca="1" si="750"/>
        <v>-1.1322557325324681E-2</v>
      </c>
      <c r="BV333" s="52">
        <f t="shared" ca="1" si="751"/>
        <v>6.7009963831233421E-2</v>
      </c>
      <c r="BW333" s="52">
        <f t="shared" ca="1" si="752"/>
        <v>0.150951941317368</v>
      </c>
      <c r="BX333" s="52">
        <f t="shared" ca="1" si="753"/>
        <v>0.22914536758476217</v>
      </c>
      <c r="BY333" s="52">
        <f t="shared" ca="1" si="754"/>
        <v>0.29868308256470399</v>
      </c>
      <c r="BZ333" s="52">
        <f t="shared" ca="1" si="755"/>
        <v>0.3568402688139149</v>
      </c>
      <c r="CA333" s="52">
        <f t="shared" ca="1" si="756"/>
        <v>0.40707777221236507</v>
      </c>
      <c r="CB333" s="52">
        <f t="shared" ca="1" si="757"/>
        <v>0.45618003473106422</v>
      </c>
      <c r="CC333" s="52">
        <f t="shared" ca="1" si="758"/>
        <v>0.51626483326958084</v>
      </c>
      <c r="CD333" s="52">
        <f t="shared" ca="1" si="759"/>
        <v>0.59157059499393072</v>
      </c>
      <c r="CE333" s="52">
        <f t="shared" ca="1" si="760"/>
        <v>0.67220637229301261</v>
      </c>
      <c r="CF333" s="52">
        <f t="shared" ca="1" si="761"/>
        <v>0.75555676094166213</v>
      </c>
      <c r="CG333" s="52">
        <f t="shared" ca="1" si="762"/>
        <v>0.83116364629278228</v>
      </c>
      <c r="CH333" s="52">
        <f t="shared" ca="1" si="763"/>
        <v>0.89054559647375997</v>
      </c>
      <c r="CI333" s="52">
        <f t="shared" ca="1" si="764"/>
        <v>0.92969216631665341</v>
      </c>
      <c r="CJ333" s="52">
        <f t="shared" ca="1" si="765"/>
        <v>0.95179492065442628</v>
      </c>
      <c r="CK333" s="52">
        <f t="shared" ca="1" si="766"/>
        <v>0.95868939269454234</v>
      </c>
      <c r="CL333" s="52">
        <f t="shared" ca="1" si="767"/>
        <v>0.94893648645149553</v>
      </c>
      <c r="CM333" s="52">
        <f t="shared" ca="1" si="768"/>
        <v>0.95875295266629224</v>
      </c>
      <c r="CN333" s="52">
        <f t="shared" ca="1" si="769"/>
        <v>0.95150209883708592</v>
      </c>
      <c r="CO333" s="52">
        <f t="shared" ca="1" si="770"/>
        <v>0.92283115049283337</v>
      </c>
      <c r="CP333" s="52">
        <f t="shared" ca="1" si="771"/>
        <v>0.8653887058007379</v>
      </c>
      <c r="CQ333" s="52">
        <f t="shared" ca="1" si="772"/>
        <v>0.78447968425649739</v>
      </c>
      <c r="CR333" s="52">
        <f t="shared" ca="1" si="773"/>
        <v>0.67622685436940422</v>
      </c>
      <c r="CS333" s="52">
        <f t="shared" ca="1" si="774"/>
        <v>0.54705723351047864</v>
      </c>
      <c r="CT333" s="52">
        <f t="shared" ca="1" si="775"/>
        <v>0.40763259518350808</v>
      </c>
      <c r="CU333" s="52">
        <f t="shared" ca="1" si="776"/>
        <v>0.26378415107366548</v>
      </c>
      <c r="CV333" s="52">
        <f t="shared" ca="1" si="777"/>
        <v>0.11827558433757193</v>
      </c>
      <c r="CW333" s="52">
        <f t="shared" ca="1" si="778"/>
        <v>-2.784521270903861E-2</v>
      </c>
      <c r="CY333" s="51" t="str">
        <f t="shared" ca="1" si="779"/>
        <v>Slope</v>
      </c>
      <c r="CZ333" s="51" t="str">
        <f t="shared" ca="1" si="780"/>
        <v>Slope</v>
      </c>
      <c r="DA333" s="51" t="str">
        <f t="shared" ca="1" si="781"/>
        <v>Slope</v>
      </c>
      <c r="DB333" s="51" t="str">
        <f t="shared" ca="1" si="782"/>
        <v>Slope</v>
      </c>
      <c r="DC333" s="51" t="str">
        <f t="shared" ca="1" si="783"/>
        <v>Slope</v>
      </c>
      <c r="DD333" s="51" t="str">
        <f t="shared" ca="1" si="784"/>
        <v>Slope</v>
      </c>
      <c r="DE333" s="51" t="str">
        <f t="shared" ca="1" si="785"/>
        <v>Slope</v>
      </c>
      <c r="DF333" s="51" t="str">
        <f t="shared" ca="1" si="786"/>
        <v>Slope</v>
      </c>
      <c r="DG333" s="51" t="str">
        <f t="shared" ca="1" si="787"/>
        <v>Slope</v>
      </c>
      <c r="DH333" s="51" t="str">
        <f t="shared" ca="1" si="788"/>
        <v>Slope</v>
      </c>
      <c r="DI333" s="51" t="str">
        <f t="shared" ca="1" si="789"/>
        <v>Slope</v>
      </c>
      <c r="DJ333" s="51" t="str">
        <f t="shared" ca="1" si="790"/>
        <v>Slope</v>
      </c>
      <c r="DK333" s="51" t="str">
        <f t="shared" ca="1" si="791"/>
        <v>Slope</v>
      </c>
      <c r="DL333" s="51" t="str">
        <f t="shared" ca="1" si="792"/>
        <v>Slope</v>
      </c>
      <c r="DM333" s="51" t="str">
        <f t="shared" ca="1" si="793"/>
        <v>Slope</v>
      </c>
      <c r="DN333" s="51" t="str">
        <f t="shared" ca="1" si="794"/>
        <v>Slope</v>
      </c>
      <c r="DO333" s="51" t="str">
        <f t="shared" ca="1" si="795"/>
        <v>Slope</v>
      </c>
      <c r="DP333" s="51" t="str">
        <f t="shared" ca="1" si="796"/>
        <v>Slope</v>
      </c>
      <c r="DQ333" s="51" t="str">
        <f t="shared" ca="1" si="797"/>
        <v>Slope</v>
      </c>
      <c r="DR333" s="51" t="str">
        <f t="shared" ca="1" si="798"/>
        <v>Slope</v>
      </c>
      <c r="DS333" s="51" t="str">
        <f t="shared" ca="1" si="799"/>
        <v>Slope</v>
      </c>
      <c r="DT333" s="51" t="str">
        <f t="shared" ca="1" si="800"/>
        <v>Slope</v>
      </c>
      <c r="DU333" s="51" t="str">
        <f t="shared" ca="1" si="801"/>
        <v>Slope</v>
      </c>
      <c r="DV333" s="51" t="str">
        <f t="shared" ca="1" si="802"/>
        <v>Slope</v>
      </c>
      <c r="DW333" s="51" t="str">
        <f t="shared" ca="1" si="803"/>
        <v>Slope</v>
      </c>
      <c r="DX333" s="51" t="str">
        <f t="shared" ca="1" si="804"/>
        <v>Slope</v>
      </c>
      <c r="DY333" s="51" t="str">
        <f t="shared" ca="1" si="805"/>
        <v>Slope</v>
      </c>
      <c r="DZ333" s="51" t="str">
        <f t="shared" ca="1" si="806"/>
        <v>Slope</v>
      </c>
      <c r="EA333" s="51" t="str">
        <f t="shared" ca="1" si="807"/>
        <v>Slope</v>
      </c>
      <c r="EB333" s="51" t="str">
        <f t="shared" ca="1" si="808"/>
        <v>Slope</v>
      </c>
      <c r="EC333" s="51" t="str">
        <f t="shared" ca="1" si="809"/>
        <v>Slope</v>
      </c>
      <c r="EE333" s="52">
        <f t="shared" ca="1" si="810"/>
        <v>0.86700936772869597</v>
      </c>
      <c r="EF333" s="52">
        <f t="shared" ca="1" si="811"/>
        <v>0.92045552424224275</v>
      </c>
      <c r="EG333" s="52">
        <f t="shared" ca="1" si="812"/>
        <v>0.98871723480862117</v>
      </c>
      <c r="EH333" s="52">
        <f t="shared" ca="1" si="813"/>
        <v>0.93295024403482074</v>
      </c>
      <c r="EI333" s="52">
        <f t="shared" ca="1" si="814"/>
        <v>0.84900826654868611</v>
      </c>
      <c r="EJ333" s="52">
        <f t="shared" ca="1" si="815"/>
        <v>0.77081484028129199</v>
      </c>
      <c r="EK333" s="52">
        <f t="shared" ca="1" si="816"/>
        <v>0.70127712530135011</v>
      </c>
      <c r="EL333" s="52">
        <f t="shared" ca="1" si="817"/>
        <v>0.64311993905213927</v>
      </c>
      <c r="EM333" s="52">
        <f t="shared" ca="1" si="818"/>
        <v>0.59288243565368903</v>
      </c>
      <c r="EN333" s="52">
        <f t="shared" ca="1" si="819"/>
        <v>0.54378017313498994</v>
      </c>
      <c r="EO333" s="52">
        <f t="shared" ca="1" si="820"/>
        <v>0.48369537459647327</v>
      </c>
      <c r="EP333" s="52">
        <f t="shared" ca="1" si="821"/>
        <v>0.40838961287212339</v>
      </c>
      <c r="EQ333" s="52">
        <f t="shared" ca="1" si="822"/>
        <v>0.3277538355730415</v>
      </c>
      <c r="ER333" s="52">
        <f t="shared" ca="1" si="823"/>
        <v>0.24440344692439198</v>
      </c>
      <c r="ES333" s="52">
        <f t="shared" ca="1" si="824"/>
        <v>0.16879656157327183</v>
      </c>
      <c r="ET333" s="52">
        <f t="shared" ca="1" si="825"/>
        <v>0.10941461139229414</v>
      </c>
      <c r="EU333" s="52">
        <f t="shared" ca="1" si="826"/>
        <v>7.0268041549400695E-2</v>
      </c>
      <c r="EV333" s="52">
        <f t="shared" ca="1" si="827"/>
        <v>4.8165287211627827E-2</v>
      </c>
      <c r="EW333" s="52">
        <f t="shared" ca="1" si="828"/>
        <v>4.1270815171511765E-2</v>
      </c>
      <c r="EX333" s="52">
        <f t="shared" ca="1" si="829"/>
        <v>5.1023721414558576E-2</v>
      </c>
      <c r="EY333" s="52">
        <f t="shared" ca="1" si="830"/>
        <v>4.1207255199761872E-2</v>
      </c>
      <c r="EZ333" s="52">
        <f t="shared" ca="1" si="831"/>
        <v>4.8458109028968188E-2</v>
      </c>
      <c r="FA333" s="52">
        <f t="shared" ca="1" si="832"/>
        <v>7.7129057373220733E-2</v>
      </c>
      <c r="FB333" s="52">
        <f t="shared" ca="1" si="833"/>
        <v>0.13457150206531621</v>
      </c>
      <c r="FC333" s="52">
        <f t="shared" ca="1" si="834"/>
        <v>0.21548052360955672</v>
      </c>
      <c r="FD333" s="52">
        <f t="shared" ca="1" si="835"/>
        <v>0.32373335349664989</v>
      </c>
      <c r="FE333" s="52">
        <f t="shared" ca="1" si="836"/>
        <v>0.45290297435557547</v>
      </c>
      <c r="FF333" s="52">
        <f t="shared" ca="1" si="837"/>
        <v>0.59232761268254608</v>
      </c>
      <c r="FG333" s="52">
        <f t="shared" ca="1" si="838"/>
        <v>0.73617605679238873</v>
      </c>
      <c r="FH333" s="52">
        <f t="shared" ca="1" si="839"/>
        <v>0.8816846235284822</v>
      </c>
      <c r="FI333" s="52">
        <f t="shared" ca="1" si="840"/>
        <v>0.97219457942490728</v>
      </c>
      <c r="FK333" s="52">
        <f t="shared" ca="1" si="841"/>
        <v>0.98871723480862117</v>
      </c>
      <c r="FL333" s="59">
        <f t="shared" ca="1" si="842"/>
        <v>2</v>
      </c>
      <c r="FM333" s="59" t="str">
        <f t="shared" ca="1" si="843"/>
        <v>Slope</v>
      </c>
      <c r="FN333" s="52">
        <f t="shared" ca="1" si="844"/>
        <v>0.96666666666666667</v>
      </c>
      <c r="FP333" s="52">
        <f t="shared" ca="1" si="845"/>
        <v>0.62233645590956521</v>
      </c>
      <c r="FQ333" s="52">
        <f t="shared" ca="1" si="846"/>
        <v>0.64015184141408088</v>
      </c>
      <c r="FR333" s="52">
        <f t="shared" ca="1" si="847"/>
        <v>0.65179463382509595</v>
      </c>
      <c r="FS333" s="52">
        <f t="shared" ca="1" si="848"/>
        <v>0.62209452578938462</v>
      </c>
      <c r="FT333" s="52">
        <f t="shared" ca="1" si="849"/>
        <v>0.58300275551622871</v>
      </c>
      <c r="FU333" s="52">
        <f t="shared" ca="1" si="850"/>
        <v>0.54582716898265282</v>
      </c>
      <c r="FV333" s="52">
        <f t="shared" ca="1" si="851"/>
        <v>0.51153681954489449</v>
      </c>
      <c r="FW333" s="52">
        <f t="shared" ca="1" si="852"/>
        <v>0.48103997968404644</v>
      </c>
      <c r="FX333" s="52">
        <f t="shared" ca="1" si="853"/>
        <v>0.45318303410678518</v>
      </c>
      <c r="FY333" s="52">
        <f t="shared" ca="1" si="854"/>
        <v>0.42570450215610778</v>
      </c>
      <c r="FZ333" s="52">
        <f t="shared" ca="1" si="855"/>
        <v>0.39456512486549106</v>
      </c>
      <c r="GA333" s="52">
        <f t="shared" ca="1" si="856"/>
        <v>0.35835209317959671</v>
      </c>
      <c r="GB333" s="52">
        <f t="shared" ca="1" si="857"/>
        <v>0.32036238963545827</v>
      </c>
      <c r="GC333" s="52">
        <f t="shared" ca="1" si="858"/>
        <v>0.28146781564146395</v>
      </c>
      <c r="GD333" s="52">
        <f t="shared" ca="1" si="859"/>
        <v>0.24515440941331282</v>
      </c>
      <c r="GE333" s="52">
        <f t="shared" ca="1" si="860"/>
        <v>0.21424931490854246</v>
      </c>
      <c r="GF333" s="52">
        <f t="shared" ca="1" si="861"/>
        <v>0.19008934718313356</v>
      </c>
      <c r="GG333" s="52">
        <f t="shared" ca="1" si="862"/>
        <v>0.17161065129276484</v>
      </c>
      <c r="GH333" s="52">
        <f t="shared" ca="1" si="863"/>
        <v>0.15820138283494836</v>
      </c>
      <c r="GI333" s="52">
        <f t="shared" ca="1" si="864"/>
        <v>0.15034124047151953</v>
      </c>
      <c r="GJ333" s="52">
        <f t="shared" ca="1" si="865"/>
        <v>0.13595797395547618</v>
      </c>
      <c r="GK333" s="52">
        <f t="shared" ca="1" si="866"/>
        <v>0.12726381412076718</v>
      </c>
      <c r="GL333" s="52">
        <f t="shared" ca="1" si="867"/>
        <v>0.12570968579107358</v>
      </c>
      <c r="GM333" s="52">
        <f t="shared" ca="1" si="868"/>
        <v>0.1337460562439943</v>
      </c>
      <c r="GN333" s="52">
        <f t="shared" ca="1" si="869"/>
        <v>0.14960461898096333</v>
      </c>
      <c r="GO333" s="52">
        <f t="shared" ca="1" si="870"/>
        <v>0.17457778449888328</v>
      </c>
      <c r="GP333" s="52">
        <f t="shared" ca="1" si="871"/>
        <v>0.20652321367408066</v>
      </c>
      <c r="GQ333" s="52">
        <f t="shared" ca="1" si="872"/>
        <v>0.2418869820052931</v>
      </c>
      <c r="GR333" s="52">
        <f t="shared" ca="1" si="873"/>
        <v>0.27872535226412953</v>
      </c>
      <c r="GS333" s="52">
        <f t="shared" ca="1" si="874"/>
        <v>0.31611709673171623</v>
      </c>
      <c r="GT333" s="52">
        <f t="shared" ca="1" si="875"/>
        <v>0.33517597091941354</v>
      </c>
      <c r="GV333" s="52">
        <f t="shared" ca="1" si="876"/>
        <v>0.65179463382509595</v>
      </c>
      <c r="GW333" s="59">
        <f t="shared" ca="1" si="877"/>
        <v>2</v>
      </c>
      <c r="GX333" s="52">
        <f t="shared" ca="1" si="878"/>
        <v>0.98871723480862117</v>
      </c>
      <c r="GY333" s="52" t="str">
        <f t="shared" ca="1" si="879"/>
        <v>Slope</v>
      </c>
      <c r="GZ333" s="52">
        <f t="shared" ca="1" si="880"/>
        <v>0.96666666666666667</v>
      </c>
      <c r="HB333" s="58">
        <f t="shared" si="881"/>
        <v>2.34160408377647E-2</v>
      </c>
      <c r="HC333" s="58"/>
      <c r="HE333" s="52">
        <f t="shared" si="882"/>
        <v>0.88409059785306476</v>
      </c>
      <c r="HF333" s="52">
        <f t="shared" si="883"/>
        <v>0</v>
      </c>
      <c r="HH333" s="52">
        <f t="shared" ca="1" si="884"/>
        <v>0.98871723480862117</v>
      </c>
      <c r="HI333" s="52" t="str">
        <f t="shared" ca="1" si="885"/>
        <v>Slope</v>
      </c>
      <c r="HJ333" s="59">
        <f t="shared" ca="1" si="886"/>
        <v>2</v>
      </c>
      <c r="HK333" s="52">
        <f t="shared" ca="1" si="887"/>
        <v>0.96666666666666667</v>
      </c>
      <c r="HL333" s="52">
        <f t="shared" si="888"/>
        <v>0</v>
      </c>
      <c r="HM333" s="52">
        <f t="shared" si="889"/>
        <v>20</v>
      </c>
      <c r="HN333" s="52">
        <f t="shared" si="890"/>
        <v>-20</v>
      </c>
      <c r="HP333" s="52">
        <f t="shared" si="893"/>
        <v>7.4296142905950352E-4</v>
      </c>
      <c r="HR333" s="52">
        <f t="shared" si="891"/>
        <v>1.8208082527271111E-4</v>
      </c>
      <c r="HS333">
        <f t="shared" si="892"/>
        <v>1.0717229576128829E-3</v>
      </c>
    </row>
    <row r="334" spans="1:227" x14ac:dyDescent="0.2">
      <c r="A334" s="45">
        <v>296</v>
      </c>
      <c r="B334" s="35">
        <f t="shared" si="733"/>
        <v>3.4143518518518372E-2</v>
      </c>
      <c r="C334" s="28">
        <v>-2.34160408377647</v>
      </c>
      <c r="D334" s="95">
        <v>0</v>
      </c>
      <c r="E334" s="95">
        <v>999999</v>
      </c>
      <c r="F334" s="37">
        <f t="shared" si="899"/>
        <v>166666.5</v>
      </c>
      <c r="G334" s="38">
        <f t="shared" si="903"/>
        <v>0</v>
      </c>
      <c r="H334" s="102">
        <v>20</v>
      </c>
      <c r="I334" s="102">
        <v>2000</v>
      </c>
      <c r="J334" s="28">
        <v>-3.8107308745384199</v>
      </c>
      <c r="K334" s="126">
        <f t="shared" si="900"/>
        <v>-3.8107308745384205E-2</v>
      </c>
      <c r="L334" s="30">
        <f t="shared" si="901"/>
        <v>-3.8107308745384205E-2</v>
      </c>
      <c r="M334" s="101">
        <f t="shared" si="902"/>
        <v>-2.34160408377647</v>
      </c>
      <c r="N334" s="103">
        <f t="shared" si="734"/>
        <v>7.3456339538097506E-4</v>
      </c>
      <c r="AD334" s="52">
        <f t="shared" ca="1" si="735"/>
        <v>0.74854832434358543</v>
      </c>
      <c r="AE334" s="52">
        <f t="shared" ca="1" si="735"/>
        <v>0.99999999999999967</v>
      </c>
      <c r="AF334" s="52">
        <f t="shared" ca="1" si="735"/>
        <v>0.77626824149226625</v>
      </c>
      <c r="AG334" s="52">
        <f t="shared" ca="1" si="735"/>
        <v>0.49997592731907703</v>
      </c>
      <c r="AH334" s="52">
        <f t="shared" ca="1" si="736"/>
        <v>0.29526997455777854</v>
      </c>
      <c r="AI334" s="52">
        <f t="shared" ca="1" si="736"/>
        <v>0.13580603510128839</v>
      </c>
      <c r="AJ334" s="52">
        <f t="shared" ca="1" si="736"/>
        <v>-3.0918488176056583E-2</v>
      </c>
      <c r="AK334" s="52">
        <f t="shared" ca="1" si="736"/>
        <v>-0.16859633171313387</v>
      </c>
      <c r="AL334" s="52">
        <f t="shared" ca="1" si="737"/>
        <v>-0.23314771259369207</v>
      </c>
      <c r="AM334" s="52">
        <f t="shared" ca="1" si="737"/>
        <v>-0.20366222301829781</v>
      </c>
      <c r="AN334" s="52">
        <f t="shared" ca="1" si="737"/>
        <v>-0.12162826383024322</v>
      </c>
      <c r="AO334" s="52">
        <f t="shared" ca="1" si="737"/>
        <v>-4.5736778057357728E-2</v>
      </c>
      <c r="AP334" s="52">
        <f t="shared" ca="1" si="738"/>
        <v>2.0884022469130115E-2</v>
      </c>
      <c r="AQ334" s="52">
        <f t="shared" ca="1" si="738"/>
        <v>5.9759298354109092E-2</v>
      </c>
      <c r="AR334" s="52">
        <f t="shared" ca="1" si="738"/>
        <v>6.1630071330223565E-2</v>
      </c>
      <c r="AS334" s="52">
        <f t="shared" ca="1" si="738"/>
        <v>3.2831322548640733E-2</v>
      </c>
      <c r="AT334" s="52">
        <f t="shared" ca="1" si="894"/>
        <v>5.5228047029572611E-3</v>
      </c>
      <c r="AU334" s="52">
        <f t="shared" ca="1" si="894"/>
        <v>-1.0470421404293318E-2</v>
      </c>
      <c r="AV334" s="52">
        <f t="shared" ca="1" si="728"/>
        <v>-1.1049445458383711E-2</v>
      </c>
      <c r="AW334" s="52">
        <f t="shared" ca="1" si="728"/>
        <v>-4.201796699568363E-2</v>
      </c>
      <c r="AX334" s="52">
        <f t="shared" ca="1" si="728"/>
        <v>-5.3680151585214643E-2</v>
      </c>
      <c r="AY334" s="52">
        <f t="shared" ca="1" si="728"/>
        <v>-3.0743452484412157E-2</v>
      </c>
      <c r="AZ334" s="52">
        <f t="shared" ca="1" si="729"/>
        <v>-8.7205056498219358E-3</v>
      </c>
      <c r="BA334" s="52">
        <f t="shared" ca="1" si="729"/>
        <v>-1.5315540275202573E-2</v>
      </c>
      <c r="BB334" s="52">
        <f t="shared" ca="1" si="729"/>
        <v>-5.1494004685124092E-2</v>
      </c>
      <c r="BC334" s="52">
        <f t="shared" ca="1" si="729"/>
        <v>-8.5037474374045172E-2</v>
      </c>
      <c r="BD334" s="52">
        <f t="shared" ca="1" si="730"/>
        <v>-0.10985250214094125</v>
      </c>
      <c r="BE334" s="52">
        <f t="shared" ca="1" si="730"/>
        <v>-0.13198686358118372</v>
      </c>
      <c r="BF334" s="52">
        <f t="shared" ca="1" si="730"/>
        <v>-0.14238884499434754</v>
      </c>
      <c r="BG334" s="52">
        <f t="shared" ca="1" si="730"/>
        <v>-0.12971661920230201</v>
      </c>
      <c r="BH334" s="52">
        <f t="shared" ca="1" si="731"/>
        <v>-0.10270119984560859</v>
      </c>
      <c r="BJ334" s="52">
        <f t="shared" si="740"/>
        <v>-1.90536543726921E-3</v>
      </c>
      <c r="BK334" s="52">
        <f t="shared" si="741"/>
        <v>-1.1322557325324671E-4</v>
      </c>
      <c r="BL334" s="52">
        <f t="shared" si="742"/>
        <v>-5.6612786626623453E-6</v>
      </c>
      <c r="BM334" s="52">
        <f t="shared" si="743"/>
        <v>-5.6612786626623453E-6</v>
      </c>
      <c r="BN334" s="52">
        <f t="shared" si="744"/>
        <v>0</v>
      </c>
      <c r="BO334" s="52">
        <f t="shared" si="745"/>
        <v>0</v>
      </c>
      <c r="BP334" s="52">
        <f t="shared" si="746"/>
        <v>1.0583651034752465E-3</v>
      </c>
      <c r="BQ334" s="52">
        <f t="shared" si="747"/>
        <v>0.05</v>
      </c>
      <c r="BS334" s="52">
        <f t="shared" ca="1" si="748"/>
        <v>-7.9584267891703087E-2</v>
      </c>
      <c r="BT334" s="52">
        <f t="shared" ca="1" si="749"/>
        <v>-1.1322557325324681E-2</v>
      </c>
      <c r="BU334" s="52">
        <f t="shared" ca="1" si="750"/>
        <v>6.7009963831233421E-2</v>
      </c>
      <c r="BV334" s="52">
        <f t="shared" ca="1" si="751"/>
        <v>0.150951941317368</v>
      </c>
      <c r="BW334" s="52">
        <f t="shared" ca="1" si="752"/>
        <v>0.22914536758476217</v>
      </c>
      <c r="BX334" s="52">
        <f t="shared" ca="1" si="753"/>
        <v>0.29868308256470399</v>
      </c>
      <c r="BY334" s="52">
        <f t="shared" ca="1" si="754"/>
        <v>0.3568402688139149</v>
      </c>
      <c r="BZ334" s="52">
        <f t="shared" ca="1" si="755"/>
        <v>0.40707777221236507</v>
      </c>
      <c r="CA334" s="52">
        <f t="shared" ca="1" si="756"/>
        <v>0.45618003473106422</v>
      </c>
      <c r="CB334" s="52">
        <f t="shared" ca="1" si="757"/>
        <v>0.51626483326958084</v>
      </c>
      <c r="CC334" s="52">
        <f t="shared" ca="1" si="758"/>
        <v>0.59157059499393072</v>
      </c>
      <c r="CD334" s="52">
        <f t="shared" ca="1" si="759"/>
        <v>0.67220637229301261</v>
      </c>
      <c r="CE334" s="52">
        <f t="shared" ca="1" si="760"/>
        <v>0.75555676094166213</v>
      </c>
      <c r="CF334" s="52">
        <f t="shared" ca="1" si="761"/>
        <v>0.83116364629278228</v>
      </c>
      <c r="CG334" s="52">
        <f t="shared" ca="1" si="762"/>
        <v>0.89054559647375997</v>
      </c>
      <c r="CH334" s="52">
        <f t="shared" ca="1" si="763"/>
        <v>0.92969216631665341</v>
      </c>
      <c r="CI334" s="52">
        <f t="shared" ca="1" si="764"/>
        <v>0.95179492065442628</v>
      </c>
      <c r="CJ334" s="52">
        <f t="shared" ca="1" si="765"/>
        <v>0.95868939269454234</v>
      </c>
      <c r="CK334" s="52">
        <f t="shared" ca="1" si="766"/>
        <v>0.94893648645149553</v>
      </c>
      <c r="CL334" s="52">
        <f t="shared" ca="1" si="767"/>
        <v>0.95875295266629224</v>
      </c>
      <c r="CM334" s="52">
        <f t="shared" ca="1" si="768"/>
        <v>0.95150209883708592</v>
      </c>
      <c r="CN334" s="52">
        <f t="shared" ca="1" si="769"/>
        <v>0.92283115049283337</v>
      </c>
      <c r="CO334" s="52">
        <f t="shared" ca="1" si="770"/>
        <v>0.8653887058007379</v>
      </c>
      <c r="CP334" s="52">
        <f t="shared" ca="1" si="771"/>
        <v>0.78447968425649739</v>
      </c>
      <c r="CQ334" s="52">
        <f t="shared" ca="1" si="772"/>
        <v>0.67622685436940422</v>
      </c>
      <c r="CR334" s="52">
        <f t="shared" ca="1" si="773"/>
        <v>0.54705723351047864</v>
      </c>
      <c r="CS334" s="52">
        <f t="shared" ca="1" si="774"/>
        <v>0.40763259518350808</v>
      </c>
      <c r="CT334" s="52">
        <f t="shared" ca="1" si="775"/>
        <v>0.26378415107366548</v>
      </c>
      <c r="CU334" s="52">
        <f t="shared" ca="1" si="776"/>
        <v>0.11827558433757193</v>
      </c>
      <c r="CV334" s="52">
        <f t="shared" ca="1" si="777"/>
        <v>-2.784521270903861E-2</v>
      </c>
      <c r="CW334" s="52">
        <f t="shared" ca="1" si="778"/>
        <v>-0.169001667234566</v>
      </c>
      <c r="CY334" s="51" t="str">
        <f t="shared" ca="1" si="779"/>
        <v>Slope</v>
      </c>
      <c r="CZ334" s="51" t="str">
        <f t="shared" ca="1" si="780"/>
        <v>Slope</v>
      </c>
      <c r="DA334" s="51" t="str">
        <f t="shared" ca="1" si="781"/>
        <v>Slope</v>
      </c>
      <c r="DB334" s="51" t="str">
        <f t="shared" ca="1" si="782"/>
        <v>Slope</v>
      </c>
      <c r="DC334" s="51" t="str">
        <f t="shared" ca="1" si="783"/>
        <v>Slope</v>
      </c>
      <c r="DD334" s="51" t="str">
        <f t="shared" ca="1" si="784"/>
        <v>Slope</v>
      </c>
      <c r="DE334" s="51" t="str">
        <f t="shared" ca="1" si="785"/>
        <v>Slope</v>
      </c>
      <c r="DF334" s="51" t="str">
        <f t="shared" ca="1" si="786"/>
        <v>Slope</v>
      </c>
      <c r="DG334" s="51" t="str">
        <f t="shared" ca="1" si="787"/>
        <v>Slope</v>
      </c>
      <c r="DH334" s="51" t="str">
        <f t="shared" ca="1" si="788"/>
        <v>Slope</v>
      </c>
      <c r="DI334" s="51" t="str">
        <f t="shared" ca="1" si="789"/>
        <v>Slope</v>
      </c>
      <c r="DJ334" s="51" t="str">
        <f t="shared" ca="1" si="790"/>
        <v>Slope</v>
      </c>
      <c r="DK334" s="51" t="str">
        <f t="shared" ca="1" si="791"/>
        <v>Slope</v>
      </c>
      <c r="DL334" s="51" t="str">
        <f t="shared" ca="1" si="792"/>
        <v>Slope</v>
      </c>
      <c r="DM334" s="51" t="str">
        <f t="shared" ca="1" si="793"/>
        <v>Slope</v>
      </c>
      <c r="DN334" s="51" t="str">
        <f t="shared" ca="1" si="794"/>
        <v>Slope</v>
      </c>
      <c r="DO334" s="51" t="str">
        <f t="shared" ca="1" si="795"/>
        <v>Slope</v>
      </c>
      <c r="DP334" s="51" t="str">
        <f t="shared" ca="1" si="796"/>
        <v>Slope</v>
      </c>
      <c r="DQ334" s="51" t="str">
        <f t="shared" ca="1" si="797"/>
        <v>Slope</v>
      </c>
      <c r="DR334" s="51" t="str">
        <f t="shared" ca="1" si="798"/>
        <v>Slope</v>
      </c>
      <c r="DS334" s="51" t="str">
        <f t="shared" ca="1" si="799"/>
        <v>Slope</v>
      </c>
      <c r="DT334" s="51" t="str">
        <f t="shared" ca="1" si="800"/>
        <v>Slope</v>
      </c>
      <c r="DU334" s="51" t="str">
        <f t="shared" ca="1" si="801"/>
        <v>Slope</v>
      </c>
      <c r="DV334" s="51" t="str">
        <f t="shared" ca="1" si="802"/>
        <v>Slope</v>
      </c>
      <c r="DW334" s="51" t="str">
        <f t="shared" ca="1" si="803"/>
        <v>Slope</v>
      </c>
      <c r="DX334" s="51" t="str">
        <f t="shared" ca="1" si="804"/>
        <v>Slope</v>
      </c>
      <c r="DY334" s="51" t="str">
        <f t="shared" ca="1" si="805"/>
        <v>Slope</v>
      </c>
      <c r="DZ334" s="51" t="str">
        <f t="shared" ca="1" si="806"/>
        <v>Slope</v>
      </c>
      <c r="EA334" s="51" t="str">
        <f t="shared" ca="1" si="807"/>
        <v>Slope</v>
      </c>
      <c r="EB334" s="51" t="str">
        <f t="shared" ca="1" si="808"/>
        <v>Slope</v>
      </c>
      <c r="EC334" s="51" t="str">
        <f t="shared" ca="1" si="809"/>
        <v>Slope</v>
      </c>
      <c r="EE334" s="52">
        <f t="shared" ca="1" si="810"/>
        <v>0.92042139338695961</v>
      </c>
      <c r="EF334" s="52">
        <f t="shared" ca="1" si="811"/>
        <v>0.98868310395333803</v>
      </c>
      <c r="EG334" s="52">
        <f t="shared" ca="1" si="812"/>
        <v>0.93298437489010388</v>
      </c>
      <c r="EH334" s="52">
        <f t="shared" ca="1" si="813"/>
        <v>0.84904239740396936</v>
      </c>
      <c r="EI334" s="52">
        <f t="shared" ca="1" si="814"/>
        <v>0.77084897113657513</v>
      </c>
      <c r="EJ334" s="52">
        <f t="shared" ca="1" si="815"/>
        <v>0.70131125615663337</v>
      </c>
      <c r="EK334" s="52">
        <f t="shared" ca="1" si="816"/>
        <v>0.64315406990742252</v>
      </c>
      <c r="EL334" s="52">
        <f t="shared" ca="1" si="817"/>
        <v>0.59291656650897229</v>
      </c>
      <c r="EM334" s="52">
        <f t="shared" ca="1" si="818"/>
        <v>0.5438143039902732</v>
      </c>
      <c r="EN334" s="52">
        <f t="shared" ca="1" si="819"/>
        <v>0.48372950545175653</v>
      </c>
      <c r="EO334" s="52">
        <f t="shared" ca="1" si="820"/>
        <v>0.40842374372740664</v>
      </c>
      <c r="EP334" s="52">
        <f t="shared" ca="1" si="821"/>
        <v>0.32778796642832475</v>
      </c>
      <c r="EQ334" s="52">
        <f t="shared" ca="1" si="822"/>
        <v>0.24443757777967523</v>
      </c>
      <c r="ER334" s="52">
        <f t="shared" ca="1" si="823"/>
        <v>0.16883069242855508</v>
      </c>
      <c r="ES334" s="52">
        <f t="shared" ca="1" si="824"/>
        <v>0.10944874224757739</v>
      </c>
      <c r="ET334" s="52">
        <f t="shared" ca="1" si="825"/>
        <v>7.0302172404683949E-2</v>
      </c>
      <c r="EU334" s="52">
        <f t="shared" ca="1" si="826"/>
        <v>4.8199418066911082E-2</v>
      </c>
      <c r="EV334" s="52">
        <f t="shared" ca="1" si="827"/>
        <v>4.130494602679502E-2</v>
      </c>
      <c r="EW334" s="52">
        <f t="shared" ca="1" si="828"/>
        <v>5.105785226984183E-2</v>
      </c>
      <c r="EX334" s="52">
        <f t="shared" ca="1" si="829"/>
        <v>4.1241386055045126E-2</v>
      </c>
      <c r="EY334" s="52">
        <f t="shared" ca="1" si="830"/>
        <v>4.8492239884251442E-2</v>
      </c>
      <c r="EZ334" s="52">
        <f t="shared" ca="1" si="831"/>
        <v>7.7163188228503987E-2</v>
      </c>
      <c r="FA334" s="52">
        <f t="shared" ca="1" si="832"/>
        <v>0.13460563292059946</v>
      </c>
      <c r="FB334" s="52">
        <f t="shared" ca="1" si="833"/>
        <v>0.21551465446483997</v>
      </c>
      <c r="FC334" s="52">
        <f t="shared" ca="1" si="834"/>
        <v>0.32376748435193314</v>
      </c>
      <c r="FD334" s="52">
        <f t="shared" ca="1" si="835"/>
        <v>0.45293710521085873</v>
      </c>
      <c r="FE334" s="52">
        <f t="shared" ca="1" si="836"/>
        <v>0.59236174353782922</v>
      </c>
      <c r="FF334" s="52">
        <f t="shared" ca="1" si="837"/>
        <v>0.73621018764767188</v>
      </c>
      <c r="FG334" s="52">
        <f t="shared" ca="1" si="838"/>
        <v>0.88171875438376546</v>
      </c>
      <c r="FH334" s="52">
        <f t="shared" ca="1" si="839"/>
        <v>0.97216044856962402</v>
      </c>
      <c r="FI334" s="52">
        <f t="shared" ca="1" si="840"/>
        <v>0.83100399404409664</v>
      </c>
      <c r="FK334" s="52">
        <f t="shared" ca="1" si="841"/>
        <v>0.98868310395333803</v>
      </c>
      <c r="FL334" s="59">
        <f t="shared" ca="1" si="842"/>
        <v>1</v>
      </c>
      <c r="FM334" s="59" t="str">
        <f t="shared" ca="1" si="843"/>
        <v>Slope</v>
      </c>
      <c r="FN334" s="52">
        <f t="shared" ca="1" si="844"/>
        <v>1</v>
      </c>
      <c r="FP334" s="52">
        <f t="shared" ca="1" si="845"/>
        <v>0.64014046446231987</v>
      </c>
      <c r="FQ334" s="52">
        <f t="shared" ca="1" si="846"/>
        <v>0.6628943679844459</v>
      </c>
      <c r="FR334" s="52">
        <f t="shared" ca="1" si="847"/>
        <v>0.63321701385225682</v>
      </c>
      <c r="FS334" s="52">
        <f t="shared" ca="1" si="848"/>
        <v>0.5941252435791009</v>
      </c>
      <c r="FT334" s="52">
        <f t="shared" ca="1" si="849"/>
        <v>0.55694965704552502</v>
      </c>
      <c r="FU334" s="52">
        <f t="shared" ca="1" si="850"/>
        <v>0.52265930760776658</v>
      </c>
      <c r="FV334" s="52">
        <f t="shared" ca="1" si="851"/>
        <v>0.49216246774691863</v>
      </c>
      <c r="FW334" s="52">
        <f t="shared" ca="1" si="852"/>
        <v>0.46430552216965743</v>
      </c>
      <c r="FX334" s="52">
        <f t="shared" ca="1" si="853"/>
        <v>0.43682699021897992</v>
      </c>
      <c r="FY334" s="52">
        <f t="shared" ca="1" si="854"/>
        <v>0.40568761292836331</v>
      </c>
      <c r="FZ334" s="52">
        <f t="shared" ca="1" si="855"/>
        <v>0.36947458124246885</v>
      </c>
      <c r="GA334" s="52">
        <f t="shared" ca="1" si="856"/>
        <v>0.33148487769833046</v>
      </c>
      <c r="GB334" s="52">
        <f t="shared" ca="1" si="857"/>
        <v>0.29259030370433614</v>
      </c>
      <c r="GC334" s="52">
        <f t="shared" ca="1" si="858"/>
        <v>0.25627689747618498</v>
      </c>
      <c r="GD334" s="52">
        <f t="shared" ca="1" si="859"/>
        <v>0.22537180297141468</v>
      </c>
      <c r="GE334" s="52">
        <f t="shared" ca="1" si="860"/>
        <v>0.20121183524600575</v>
      </c>
      <c r="GF334" s="52">
        <f t="shared" ca="1" si="861"/>
        <v>0.18273313935563701</v>
      </c>
      <c r="GG334" s="52">
        <f t="shared" ca="1" si="862"/>
        <v>0.16932387089782056</v>
      </c>
      <c r="GH334" s="52">
        <f t="shared" ca="1" si="863"/>
        <v>0.1614637285343917</v>
      </c>
      <c r="GI334" s="52">
        <f t="shared" ca="1" si="864"/>
        <v>0.14708046201834837</v>
      </c>
      <c r="GJ334" s="52">
        <f t="shared" ca="1" si="865"/>
        <v>0.13838630218363937</v>
      </c>
      <c r="GK334" s="52">
        <f t="shared" ca="1" si="866"/>
        <v>0.13683217385394578</v>
      </c>
      <c r="GL334" s="52">
        <f t="shared" ca="1" si="867"/>
        <v>0.14486854430686649</v>
      </c>
      <c r="GM334" s="52">
        <f t="shared" ca="1" si="868"/>
        <v>0.16072710704383555</v>
      </c>
      <c r="GN334" s="52">
        <f t="shared" ca="1" si="869"/>
        <v>0.18570027256175548</v>
      </c>
      <c r="GO334" s="52">
        <f t="shared" ca="1" si="870"/>
        <v>0.21764570173695288</v>
      </c>
      <c r="GP334" s="52">
        <f t="shared" ca="1" si="871"/>
        <v>0.25300947006816527</v>
      </c>
      <c r="GQ334" s="52">
        <f t="shared" ca="1" si="872"/>
        <v>0.28984784032700173</v>
      </c>
      <c r="GR334" s="52">
        <f t="shared" ca="1" si="873"/>
        <v>0.32723958479458848</v>
      </c>
      <c r="GS334" s="52">
        <f t="shared" ca="1" si="874"/>
        <v>0.34627570507876354</v>
      </c>
      <c r="GT334" s="52">
        <f t="shared" ca="1" si="875"/>
        <v>0.2881124424591433</v>
      </c>
      <c r="GV334" s="52">
        <f t="shared" ca="1" si="876"/>
        <v>0.6628943679844459</v>
      </c>
      <c r="GW334" s="59">
        <f t="shared" ca="1" si="877"/>
        <v>1</v>
      </c>
      <c r="GX334" s="52">
        <f t="shared" ca="1" si="878"/>
        <v>0.98868310395333803</v>
      </c>
      <c r="GY334" s="52" t="str">
        <f t="shared" ca="1" si="879"/>
        <v>Slope</v>
      </c>
      <c r="GZ334" s="52">
        <f t="shared" ca="1" si="880"/>
        <v>1</v>
      </c>
      <c r="HB334" s="58">
        <f t="shared" si="881"/>
        <v>3.8107308745384205E-2</v>
      </c>
      <c r="HC334" s="58"/>
      <c r="HE334" s="52">
        <f t="shared" si="882"/>
        <v>0.81136882171034819</v>
      </c>
      <c r="HF334" s="52">
        <f t="shared" si="883"/>
        <v>0</v>
      </c>
      <c r="HH334" s="52">
        <f t="shared" ca="1" si="884"/>
        <v>0.98868310395333803</v>
      </c>
      <c r="HI334" s="52" t="str">
        <f t="shared" ca="1" si="885"/>
        <v>Slope</v>
      </c>
      <c r="HJ334" s="59">
        <f t="shared" ca="1" si="886"/>
        <v>2</v>
      </c>
      <c r="HK334" s="52">
        <f t="shared" ca="1" si="887"/>
        <v>1</v>
      </c>
      <c r="HL334" s="52">
        <f t="shared" si="888"/>
        <v>0</v>
      </c>
      <c r="HM334" s="52">
        <f t="shared" si="889"/>
        <v>20</v>
      </c>
      <c r="HN334" s="52">
        <f t="shared" si="890"/>
        <v>-20</v>
      </c>
      <c r="HP334" s="52">
        <f t="shared" si="893"/>
        <v>7.3456339538097506E-4</v>
      </c>
      <c r="HR334" s="52">
        <f t="shared" si="891"/>
        <v>1.8894923971517625E-4</v>
      </c>
      <c r="HS334">
        <f t="shared" si="892"/>
        <v>1.0583651034752465E-3</v>
      </c>
    </row>
    <row r="335" spans="1:227" x14ac:dyDescent="0.2">
      <c r="A335" s="45">
        <v>297</v>
      </c>
      <c r="B335" s="35">
        <f t="shared" si="733"/>
        <v>3.4259259259259114E-2</v>
      </c>
      <c r="C335" s="28">
        <v>-3.8107308745384199</v>
      </c>
      <c r="D335" s="95">
        <v>0</v>
      </c>
      <c r="E335" s="95">
        <v>999999</v>
      </c>
      <c r="F335" s="37">
        <f t="shared" si="899"/>
        <v>166666.5</v>
      </c>
      <c r="G335" s="38">
        <f t="shared" si="903"/>
        <v>0</v>
      </c>
      <c r="H335" s="102">
        <v>20</v>
      </c>
      <c r="I335" s="102">
        <v>2000</v>
      </c>
      <c r="J335" s="28">
        <v>-5.4818528890609697</v>
      </c>
      <c r="K335" s="126">
        <f t="shared" si="900"/>
        <v>-5.4818528890609695E-2</v>
      </c>
      <c r="L335" s="30">
        <f t="shared" si="901"/>
        <v>-5.4818528890609695E-2</v>
      </c>
      <c r="M335" s="101">
        <f t="shared" si="902"/>
        <v>-3.8107308745384199</v>
      </c>
      <c r="N335" s="103">
        <f t="shared" si="734"/>
        <v>8.3556100726127477E-4</v>
      </c>
      <c r="AD335" s="52">
        <f t="shared" ca="1" si="735"/>
        <v>0.77626824149226614</v>
      </c>
      <c r="AE335" s="52">
        <f t="shared" ca="1" si="735"/>
        <v>0.99999999999999989</v>
      </c>
      <c r="AF335" s="52">
        <f t="shared" ca="1" si="735"/>
        <v>0.86542874590053587</v>
      </c>
      <c r="AG335" s="52">
        <f t="shared" ca="1" si="735"/>
        <v>0.69560040586824057</v>
      </c>
      <c r="AH335" s="52">
        <f t="shared" ca="1" si="736"/>
        <v>0.54802517055542044</v>
      </c>
      <c r="AI335" s="52">
        <f t="shared" ca="1" si="736"/>
        <v>0.39316139483537904</v>
      </c>
      <c r="AJ335" s="52">
        <f t="shared" ca="1" si="736"/>
        <v>0.23352440713750347</v>
      </c>
      <c r="AK335" s="52">
        <f t="shared" ca="1" si="736"/>
        <v>0.11886940524178123</v>
      </c>
      <c r="AL335" s="52">
        <f t="shared" ca="1" si="737"/>
        <v>9.768611072420369E-2</v>
      </c>
      <c r="AM335" s="52">
        <f t="shared" ca="1" si="737"/>
        <v>0.15272787140207789</v>
      </c>
      <c r="AN335" s="52">
        <f t="shared" ca="1" si="737"/>
        <v>0.21521454822469244</v>
      </c>
      <c r="AO335" s="52">
        <f t="shared" ca="1" si="737"/>
        <v>0.26826894218053005</v>
      </c>
      <c r="AP335" s="52">
        <f t="shared" ca="1" si="738"/>
        <v>0.29907570035451603</v>
      </c>
      <c r="AQ335" s="52">
        <f t="shared" ca="1" si="738"/>
        <v>0.3010505522211025</v>
      </c>
      <c r="AR335" s="52">
        <f t="shared" ca="1" si="738"/>
        <v>0.2725216153830316</v>
      </c>
      <c r="AS335" s="52">
        <f t="shared" ca="1" si="738"/>
        <v>0.22738129463258974</v>
      </c>
      <c r="AT335" s="52">
        <f t="shared" ca="1" si="894"/>
        <v>0.18796064104651197</v>
      </c>
      <c r="AU335" s="52">
        <f t="shared" ca="1" si="894"/>
        <v>0.15609955969698444</v>
      </c>
      <c r="AV335" s="52">
        <f t="shared" ca="1" si="728"/>
        <v>0.10936201540250506</v>
      </c>
      <c r="AW335" s="52">
        <f t="shared" ca="1" si="728"/>
        <v>6.7953460191725212E-2</v>
      </c>
      <c r="AX335" s="52">
        <f t="shared" ca="1" si="728"/>
        <v>5.5724442493409715E-2</v>
      </c>
      <c r="AY335" s="52">
        <f t="shared" ca="1" si="728"/>
        <v>4.9155584804199522E-2</v>
      </c>
      <c r="AZ335" s="52">
        <f t="shared" ca="1" si="729"/>
        <v>3.2315931998178428E-2</v>
      </c>
      <c r="BA335" s="52">
        <f t="shared" ca="1" si="729"/>
        <v>-7.5691269322729704E-3</v>
      </c>
      <c r="BB335" s="52">
        <f t="shared" ca="1" si="729"/>
        <v>-5.1896979966955546E-2</v>
      </c>
      <c r="BC335" s="52">
        <f t="shared" ca="1" si="729"/>
        <v>-7.5878279137867141E-2</v>
      </c>
      <c r="BD335" s="52">
        <f t="shared" ca="1" si="730"/>
        <v>-9.857529275665225E-2</v>
      </c>
      <c r="BE335" s="52">
        <f t="shared" ca="1" si="730"/>
        <v>-0.12203704720765454</v>
      </c>
      <c r="BF335" s="52">
        <f t="shared" ca="1" si="730"/>
        <v>-0.13650841371058789</v>
      </c>
      <c r="BG335" s="52">
        <f t="shared" ca="1" si="730"/>
        <v>-0.13628816964142654</v>
      </c>
      <c r="BH335" s="52">
        <f t="shared" ca="1" si="731"/>
        <v>-0.13326465970086809</v>
      </c>
      <c r="BJ335" s="52">
        <f t="shared" si="740"/>
        <v>-2.7409264445304848E-3</v>
      </c>
      <c r="BK335" s="52">
        <f t="shared" si="741"/>
        <v>6.7009963831233437E-4</v>
      </c>
      <c r="BL335" s="52">
        <f t="shared" si="742"/>
        <v>3.350498191561671E-5</v>
      </c>
      <c r="BM335" s="52">
        <f t="shared" si="743"/>
        <v>3.350498191561671E-5</v>
      </c>
      <c r="BN335" s="52">
        <f t="shared" si="744"/>
        <v>0</v>
      </c>
      <c r="BO335" s="52">
        <f t="shared" si="745"/>
        <v>0</v>
      </c>
      <c r="BP335" s="52">
        <f t="shared" si="746"/>
        <v>1.2555164828032092E-3</v>
      </c>
      <c r="BQ335" s="52">
        <f t="shared" si="747"/>
        <v>0.05</v>
      </c>
      <c r="BS335" s="52">
        <f t="shared" ca="1" si="748"/>
        <v>-1.1322557325324681E-2</v>
      </c>
      <c r="BT335" s="52">
        <f t="shared" ca="1" si="749"/>
        <v>6.7009963831233421E-2</v>
      </c>
      <c r="BU335" s="52">
        <f t="shared" ca="1" si="750"/>
        <v>0.150951941317368</v>
      </c>
      <c r="BV335" s="52">
        <f t="shared" ca="1" si="751"/>
        <v>0.22914536758476217</v>
      </c>
      <c r="BW335" s="52">
        <f t="shared" ca="1" si="752"/>
        <v>0.29868308256470399</v>
      </c>
      <c r="BX335" s="52">
        <f t="shared" ca="1" si="753"/>
        <v>0.3568402688139149</v>
      </c>
      <c r="BY335" s="52">
        <f t="shared" ca="1" si="754"/>
        <v>0.40707777221236507</v>
      </c>
      <c r="BZ335" s="52">
        <f t="shared" ca="1" si="755"/>
        <v>0.45618003473106422</v>
      </c>
      <c r="CA335" s="52">
        <f t="shared" ca="1" si="756"/>
        <v>0.51626483326958084</v>
      </c>
      <c r="CB335" s="52">
        <f t="shared" ca="1" si="757"/>
        <v>0.59157059499393072</v>
      </c>
      <c r="CC335" s="52">
        <f t="shared" ca="1" si="758"/>
        <v>0.67220637229301261</v>
      </c>
      <c r="CD335" s="52">
        <f t="shared" ca="1" si="759"/>
        <v>0.75555676094166213</v>
      </c>
      <c r="CE335" s="52">
        <f t="shared" ca="1" si="760"/>
        <v>0.83116364629278228</v>
      </c>
      <c r="CF335" s="52">
        <f t="shared" ca="1" si="761"/>
        <v>0.89054559647375997</v>
      </c>
      <c r="CG335" s="52">
        <f t="shared" ca="1" si="762"/>
        <v>0.92969216631665341</v>
      </c>
      <c r="CH335" s="52">
        <f t="shared" ca="1" si="763"/>
        <v>0.95179492065442628</v>
      </c>
      <c r="CI335" s="52">
        <f t="shared" ca="1" si="764"/>
        <v>0.95868939269454234</v>
      </c>
      <c r="CJ335" s="52">
        <f t="shared" ca="1" si="765"/>
        <v>0.94893648645149553</v>
      </c>
      <c r="CK335" s="52">
        <f t="shared" ca="1" si="766"/>
        <v>0.95875295266629224</v>
      </c>
      <c r="CL335" s="52">
        <f t="shared" ca="1" si="767"/>
        <v>0.95150209883708592</v>
      </c>
      <c r="CM335" s="52">
        <f t="shared" ca="1" si="768"/>
        <v>0.92283115049283337</v>
      </c>
      <c r="CN335" s="52">
        <f t="shared" ca="1" si="769"/>
        <v>0.8653887058007379</v>
      </c>
      <c r="CO335" s="52">
        <f t="shared" ca="1" si="770"/>
        <v>0.78447968425649739</v>
      </c>
      <c r="CP335" s="52">
        <f t="shared" ca="1" si="771"/>
        <v>0.67622685436940422</v>
      </c>
      <c r="CQ335" s="52">
        <f t="shared" ca="1" si="772"/>
        <v>0.54705723351047864</v>
      </c>
      <c r="CR335" s="52">
        <f t="shared" ca="1" si="773"/>
        <v>0.40763259518350808</v>
      </c>
      <c r="CS335" s="52">
        <f t="shared" ca="1" si="774"/>
        <v>0.26378415107366548</v>
      </c>
      <c r="CT335" s="52">
        <f t="shared" ca="1" si="775"/>
        <v>0.11827558433757193</v>
      </c>
      <c r="CU335" s="52">
        <f t="shared" ca="1" si="776"/>
        <v>-2.784521270903861E-2</v>
      </c>
      <c r="CV335" s="52">
        <f t="shared" ca="1" si="777"/>
        <v>-0.169001667234566</v>
      </c>
      <c r="CW335" s="52">
        <f t="shared" ca="1" si="778"/>
        <v>-0.29572891819501118</v>
      </c>
      <c r="CY335" s="51" t="str">
        <f t="shared" ca="1" si="779"/>
        <v>Slope</v>
      </c>
      <c r="CZ335" s="51" t="str">
        <f t="shared" ca="1" si="780"/>
        <v>Slope</v>
      </c>
      <c r="DA335" s="51" t="str">
        <f t="shared" ca="1" si="781"/>
        <v>Slope</v>
      </c>
      <c r="DB335" s="51" t="str">
        <f t="shared" ca="1" si="782"/>
        <v>Slope</v>
      </c>
      <c r="DC335" s="51" t="str">
        <f t="shared" ca="1" si="783"/>
        <v>Slope</v>
      </c>
      <c r="DD335" s="51" t="str">
        <f t="shared" ca="1" si="784"/>
        <v>Slope</v>
      </c>
      <c r="DE335" s="51" t="str">
        <f t="shared" ca="1" si="785"/>
        <v>Slope</v>
      </c>
      <c r="DF335" s="51" t="str">
        <f t="shared" ca="1" si="786"/>
        <v>Slope</v>
      </c>
      <c r="DG335" s="51" t="str">
        <f t="shared" ca="1" si="787"/>
        <v>Slope</v>
      </c>
      <c r="DH335" s="51" t="str">
        <f t="shared" ca="1" si="788"/>
        <v>Slope</v>
      </c>
      <c r="DI335" s="51" t="str">
        <f t="shared" ca="1" si="789"/>
        <v>Slope</v>
      </c>
      <c r="DJ335" s="51" t="str">
        <f t="shared" ca="1" si="790"/>
        <v>Slope</v>
      </c>
      <c r="DK335" s="51" t="str">
        <f t="shared" ca="1" si="791"/>
        <v>Slope</v>
      </c>
      <c r="DL335" s="51" t="str">
        <f t="shared" ca="1" si="792"/>
        <v>Slope</v>
      </c>
      <c r="DM335" s="51" t="str">
        <f t="shared" ca="1" si="793"/>
        <v>Slope</v>
      </c>
      <c r="DN335" s="51" t="str">
        <f t="shared" ca="1" si="794"/>
        <v>Slope</v>
      </c>
      <c r="DO335" s="51" t="str">
        <f t="shared" ca="1" si="795"/>
        <v>Slope</v>
      </c>
      <c r="DP335" s="51" t="str">
        <f t="shared" ca="1" si="796"/>
        <v>Slope</v>
      </c>
      <c r="DQ335" s="51" t="str">
        <f t="shared" ca="1" si="797"/>
        <v>Slope</v>
      </c>
      <c r="DR335" s="51" t="str">
        <f t="shared" ca="1" si="798"/>
        <v>Slope</v>
      </c>
      <c r="DS335" s="51" t="str">
        <f t="shared" ca="1" si="799"/>
        <v>Slope</v>
      </c>
      <c r="DT335" s="51" t="str">
        <f t="shared" ca="1" si="800"/>
        <v>Slope</v>
      </c>
      <c r="DU335" s="51" t="str">
        <f t="shared" ca="1" si="801"/>
        <v>Slope</v>
      </c>
      <c r="DV335" s="51" t="str">
        <f t="shared" ca="1" si="802"/>
        <v>Slope</v>
      </c>
      <c r="DW335" s="51" t="str">
        <f t="shared" ca="1" si="803"/>
        <v>Slope</v>
      </c>
      <c r="DX335" s="51" t="str">
        <f t="shared" ca="1" si="804"/>
        <v>Slope</v>
      </c>
      <c r="DY335" s="51" t="str">
        <f t="shared" ca="1" si="805"/>
        <v>Slope</v>
      </c>
      <c r="DZ335" s="51" t="str">
        <f t="shared" ca="1" si="806"/>
        <v>Slope</v>
      </c>
      <c r="EA335" s="51" t="str">
        <f t="shared" ca="1" si="807"/>
        <v>Slope</v>
      </c>
      <c r="EB335" s="51" t="str">
        <f t="shared" ca="1" si="808"/>
        <v>Slope</v>
      </c>
      <c r="EC335" s="51" t="str">
        <f t="shared" ca="1" si="809"/>
        <v>Slope</v>
      </c>
      <c r="EE335" s="52">
        <f t="shared" ca="1" si="810"/>
        <v>0.98864393769275971</v>
      </c>
      <c r="EF335" s="52">
        <f t="shared" ca="1" si="811"/>
        <v>0.9330235411506822</v>
      </c>
      <c r="EG335" s="52">
        <f t="shared" ca="1" si="812"/>
        <v>0.84908156366454768</v>
      </c>
      <c r="EH335" s="52">
        <f t="shared" ca="1" si="813"/>
        <v>0.77088813739715345</v>
      </c>
      <c r="EI335" s="52">
        <f t="shared" ca="1" si="814"/>
        <v>0.70135042241721157</v>
      </c>
      <c r="EJ335" s="52">
        <f t="shared" ca="1" si="815"/>
        <v>0.64319323616800073</v>
      </c>
      <c r="EK335" s="52">
        <f t="shared" ca="1" si="816"/>
        <v>0.59295573276955049</v>
      </c>
      <c r="EL335" s="52">
        <f t="shared" ca="1" si="817"/>
        <v>0.5438534702508514</v>
      </c>
      <c r="EM335" s="52">
        <f t="shared" ca="1" si="818"/>
        <v>0.48376867171233473</v>
      </c>
      <c r="EN335" s="52">
        <f t="shared" ca="1" si="819"/>
        <v>0.40846290998798485</v>
      </c>
      <c r="EO335" s="52">
        <f t="shared" ca="1" si="820"/>
        <v>0.32782713268890296</v>
      </c>
      <c r="EP335" s="52">
        <f t="shared" ca="1" si="821"/>
        <v>0.24447674404025344</v>
      </c>
      <c r="EQ335" s="52">
        <f t="shared" ca="1" si="822"/>
        <v>0.16886985868913329</v>
      </c>
      <c r="ER335" s="52">
        <f t="shared" ca="1" si="823"/>
        <v>0.1094879085081556</v>
      </c>
      <c r="ES335" s="52">
        <f t="shared" ca="1" si="824"/>
        <v>7.0341338665262154E-2</v>
      </c>
      <c r="ET335" s="52">
        <f t="shared" ca="1" si="825"/>
        <v>4.8238584327489287E-2</v>
      </c>
      <c r="EU335" s="52">
        <f t="shared" ca="1" si="826"/>
        <v>4.1344112287373225E-2</v>
      </c>
      <c r="EV335" s="52">
        <f t="shared" ca="1" si="827"/>
        <v>5.1097018530420035E-2</v>
      </c>
      <c r="EW335" s="52">
        <f t="shared" ca="1" si="828"/>
        <v>4.1280552315623331E-2</v>
      </c>
      <c r="EX335" s="52">
        <f t="shared" ca="1" si="829"/>
        <v>4.8531406144829647E-2</v>
      </c>
      <c r="EY335" s="52">
        <f t="shared" ca="1" si="830"/>
        <v>7.7202354489082192E-2</v>
      </c>
      <c r="EZ335" s="52">
        <f t="shared" ca="1" si="831"/>
        <v>0.13464479918117767</v>
      </c>
      <c r="FA335" s="52">
        <f t="shared" ca="1" si="832"/>
        <v>0.21555382072541818</v>
      </c>
      <c r="FB335" s="52">
        <f t="shared" ca="1" si="833"/>
        <v>0.32380665061251135</v>
      </c>
      <c r="FC335" s="52">
        <f t="shared" ca="1" si="834"/>
        <v>0.45297627147143693</v>
      </c>
      <c r="FD335" s="52">
        <f t="shared" ca="1" si="835"/>
        <v>0.59240090979840754</v>
      </c>
      <c r="FE335" s="52">
        <f t="shared" ca="1" si="836"/>
        <v>0.73624935390825019</v>
      </c>
      <c r="FF335" s="52">
        <f t="shared" ca="1" si="837"/>
        <v>0.88175792064434366</v>
      </c>
      <c r="FG335" s="52">
        <f t="shared" ca="1" si="838"/>
        <v>0.97212128230904582</v>
      </c>
      <c r="FH335" s="52">
        <f t="shared" ca="1" si="839"/>
        <v>0.83096482778351843</v>
      </c>
      <c r="FI335" s="52">
        <f t="shared" ca="1" si="840"/>
        <v>0.7042375768230732</v>
      </c>
      <c r="FK335" s="52">
        <f t="shared" ca="1" si="841"/>
        <v>0.98864393769275971</v>
      </c>
      <c r="FL335" s="59">
        <f t="shared" ca="1" si="842"/>
        <v>0</v>
      </c>
      <c r="FM335" s="59" t="str">
        <f t="shared" ca="1" si="843"/>
        <v>Slope</v>
      </c>
      <c r="FN335" s="52">
        <f t="shared" ca="1" si="844"/>
        <v>1</v>
      </c>
      <c r="FP335" s="52">
        <f t="shared" ca="1" si="845"/>
        <v>0.6628813125642532</v>
      </c>
      <c r="FQ335" s="52">
        <f t="shared" ca="1" si="846"/>
        <v>0.6443411803835607</v>
      </c>
      <c r="FR335" s="52">
        <f t="shared" ca="1" si="847"/>
        <v>0.60524941011040467</v>
      </c>
      <c r="FS335" s="52">
        <f t="shared" ca="1" si="848"/>
        <v>0.5680738235768289</v>
      </c>
      <c r="FT335" s="52">
        <f t="shared" ca="1" si="849"/>
        <v>0.53378347413907057</v>
      </c>
      <c r="FU335" s="52">
        <f t="shared" ca="1" si="850"/>
        <v>0.5032866342782224</v>
      </c>
      <c r="FV335" s="52">
        <f t="shared" ca="1" si="851"/>
        <v>0.47542968870096125</v>
      </c>
      <c r="FW335" s="52">
        <f t="shared" ca="1" si="852"/>
        <v>0.4479511567502838</v>
      </c>
      <c r="FX335" s="52">
        <f t="shared" ca="1" si="853"/>
        <v>0.41681177945966708</v>
      </c>
      <c r="FY335" s="52">
        <f t="shared" ca="1" si="854"/>
        <v>0.38059874777377273</v>
      </c>
      <c r="FZ335" s="52">
        <f t="shared" ca="1" si="855"/>
        <v>0.34260904422963429</v>
      </c>
      <c r="GA335" s="52">
        <f t="shared" ca="1" si="856"/>
        <v>0.30371447023564002</v>
      </c>
      <c r="GB335" s="52">
        <f t="shared" ca="1" si="857"/>
        <v>0.26740106400748886</v>
      </c>
      <c r="GC335" s="52">
        <f t="shared" ca="1" si="858"/>
        <v>0.23649596950271851</v>
      </c>
      <c r="GD335" s="52">
        <f t="shared" ca="1" si="859"/>
        <v>0.2123360017773096</v>
      </c>
      <c r="GE335" s="52">
        <f t="shared" ca="1" si="860"/>
        <v>0.19385730588694086</v>
      </c>
      <c r="GF335" s="52">
        <f t="shared" ca="1" si="861"/>
        <v>0.18044803742912441</v>
      </c>
      <c r="GG335" s="52">
        <f t="shared" ca="1" si="862"/>
        <v>0.17258789506569558</v>
      </c>
      <c r="GH335" s="52">
        <f t="shared" ca="1" si="863"/>
        <v>0.1582046285496522</v>
      </c>
      <c r="GI335" s="52">
        <f t="shared" ca="1" si="864"/>
        <v>0.14951046871494322</v>
      </c>
      <c r="GJ335" s="52">
        <f t="shared" ca="1" si="865"/>
        <v>0.14795634038524963</v>
      </c>
      <c r="GK335" s="52">
        <f t="shared" ca="1" si="866"/>
        <v>0.15599271083817035</v>
      </c>
      <c r="GL335" s="52">
        <f t="shared" ca="1" si="867"/>
        <v>0.17185127357513941</v>
      </c>
      <c r="GM335" s="52">
        <f t="shared" ca="1" si="868"/>
        <v>0.19682443909305936</v>
      </c>
      <c r="GN335" s="52">
        <f t="shared" ca="1" si="869"/>
        <v>0.22876986826825671</v>
      </c>
      <c r="GO335" s="52">
        <f t="shared" ca="1" si="870"/>
        <v>0.26413363659946915</v>
      </c>
      <c r="GP335" s="52">
        <f t="shared" ca="1" si="871"/>
        <v>0.30097200685830561</v>
      </c>
      <c r="GQ335" s="52">
        <f t="shared" ca="1" si="872"/>
        <v>0.3383637513258923</v>
      </c>
      <c r="GR335" s="52">
        <f t="shared" ca="1" si="873"/>
        <v>0.35737376076968191</v>
      </c>
      <c r="GS335" s="52">
        <f t="shared" ca="1" si="874"/>
        <v>0.29921049815006168</v>
      </c>
      <c r="GT335" s="52">
        <f t="shared" ca="1" si="875"/>
        <v>0.2458569700521355</v>
      </c>
      <c r="GV335" s="52">
        <f t="shared" ca="1" si="876"/>
        <v>0.6628813125642532</v>
      </c>
      <c r="GW335" s="59">
        <f t="shared" ca="1" si="877"/>
        <v>0</v>
      </c>
      <c r="GX335" s="52">
        <f t="shared" ca="1" si="878"/>
        <v>0.98864393769275971</v>
      </c>
      <c r="GY335" s="52" t="str">
        <f t="shared" ca="1" si="879"/>
        <v>Slope</v>
      </c>
      <c r="GZ335" s="52">
        <f t="shared" ca="1" si="880"/>
        <v>1</v>
      </c>
      <c r="HB335" s="58">
        <f t="shared" si="881"/>
        <v>5.4818528890609695E-2</v>
      </c>
      <c r="HC335" s="58"/>
      <c r="HE335" s="52">
        <f t="shared" si="882"/>
        <v>0.72864828199148202</v>
      </c>
      <c r="HF335" s="52">
        <f t="shared" si="883"/>
        <v>0</v>
      </c>
      <c r="HH335" s="52">
        <f t="shared" ca="1" si="884"/>
        <v>0.98864393769275971</v>
      </c>
      <c r="HI335" s="52" t="str">
        <f t="shared" ca="1" si="885"/>
        <v>Slope</v>
      </c>
      <c r="HJ335" s="59">
        <f t="shared" ca="1" si="886"/>
        <v>2</v>
      </c>
      <c r="HK335" s="52">
        <f t="shared" ca="1" si="887"/>
        <v>1</v>
      </c>
      <c r="HL335" s="52">
        <f t="shared" si="888"/>
        <v>0</v>
      </c>
      <c r="HM335" s="52">
        <f t="shared" si="889"/>
        <v>20</v>
      </c>
      <c r="HN335" s="52">
        <f t="shared" si="890"/>
        <v>-20</v>
      </c>
      <c r="HP335" s="52">
        <f t="shared" si="893"/>
        <v>8.3556100726127477E-4</v>
      </c>
      <c r="HR335" s="52">
        <f t="shared" si="891"/>
        <v>2.0084804459233509E-4</v>
      </c>
      <c r="HS335">
        <f t="shared" si="892"/>
        <v>1.2555164828032092E-3</v>
      </c>
    </row>
    <row r="336" spans="1:227" x14ac:dyDescent="0.2">
      <c r="A336" s="45">
        <v>298</v>
      </c>
      <c r="B336" s="35">
        <f t="shared" si="733"/>
        <v>3.4374999999999857E-2</v>
      </c>
      <c r="C336" s="28">
        <v>-5.4818528890609697</v>
      </c>
      <c r="D336" s="95">
        <v>0</v>
      </c>
      <c r="E336" s="95">
        <v>999999</v>
      </c>
      <c r="F336" s="37">
        <f t="shared" si="899"/>
        <v>166666.5</v>
      </c>
      <c r="G336" s="38">
        <f t="shared" si="903"/>
        <v>0</v>
      </c>
      <c r="H336" s="102">
        <v>20</v>
      </c>
      <c r="I336" s="102">
        <v>2000</v>
      </c>
      <c r="J336" s="28">
        <v>-7.17530310153961</v>
      </c>
      <c r="K336" s="126">
        <f t="shared" si="900"/>
        <v>-7.175303101539611E-2</v>
      </c>
      <c r="L336" s="30">
        <f t="shared" si="901"/>
        <v>-7.175303101539611E-2</v>
      </c>
      <c r="M336" s="101">
        <f t="shared" si="902"/>
        <v>-5.4818528890609697</v>
      </c>
      <c r="N336" s="103">
        <f t="shared" si="734"/>
        <v>8.4672510623932029E-4</v>
      </c>
      <c r="AD336" s="52">
        <f t="shared" ca="1" si="735"/>
        <v>0.86542874590053609</v>
      </c>
      <c r="AE336" s="52">
        <f t="shared" ca="1" si="735"/>
        <v>1</v>
      </c>
      <c r="AF336" s="52">
        <f t="shared" ca="1" si="735"/>
        <v>0.91809629007928117</v>
      </c>
      <c r="AG336" s="52">
        <f t="shared" ca="1" si="735"/>
        <v>0.80195697319710502</v>
      </c>
      <c r="AH336" s="52">
        <f t="shared" ca="1" si="736"/>
        <v>0.67220448068726091</v>
      </c>
      <c r="AI336" s="52">
        <f t="shared" ca="1" si="736"/>
        <v>0.53585257673080378</v>
      </c>
      <c r="AJ336" s="52">
        <f t="shared" ca="1" si="736"/>
        <v>0.41337041389075591</v>
      </c>
      <c r="AK336" s="52">
        <f t="shared" ca="1" si="736"/>
        <v>0.354419701519255</v>
      </c>
      <c r="AL336" s="52">
        <f t="shared" ca="1" si="737"/>
        <v>0.36638689127206209</v>
      </c>
      <c r="AM336" s="52">
        <f t="shared" ca="1" si="737"/>
        <v>0.4045054792637639</v>
      </c>
      <c r="AN336" s="52">
        <f t="shared" ca="1" si="737"/>
        <v>0.44364599271530425</v>
      </c>
      <c r="AO336" s="52">
        <f t="shared" ca="1" si="737"/>
        <v>0.46216935349709909</v>
      </c>
      <c r="AP336" s="52">
        <f t="shared" ca="1" si="738"/>
        <v>0.45715525326049705</v>
      </c>
      <c r="AQ336" s="52">
        <f t="shared" ca="1" si="738"/>
        <v>0.42903231719261992</v>
      </c>
      <c r="AR336" s="52">
        <f t="shared" ca="1" si="738"/>
        <v>0.3852907487236531</v>
      </c>
      <c r="AS336" s="52">
        <f t="shared" ca="1" si="738"/>
        <v>0.33260183622237527</v>
      </c>
      <c r="AT336" s="52">
        <f t="shared" ref="AT336:AU355" ca="1" si="904">CORREL( $K336:$K366, OFFSET( $M336:$M366, AT$5, 0 ) )</f>
        <v>0.28182167146123671</v>
      </c>
      <c r="AU336" s="52">
        <f t="shared" ca="1" si="904"/>
        <v>0.22424417841210093</v>
      </c>
      <c r="AV336" s="52">
        <f t="shared" ca="1" si="728"/>
        <v>0.16939371964140357</v>
      </c>
      <c r="AW336" s="52">
        <f t="shared" ca="1" si="728"/>
        <v>0.12767708034151407</v>
      </c>
      <c r="AX336" s="52">
        <f t="shared" ca="1" si="728"/>
        <v>8.5508487049727924E-2</v>
      </c>
      <c r="AY336" s="52">
        <f t="shared" ca="1" si="728"/>
        <v>4.0742477009872977E-2</v>
      </c>
      <c r="AZ336" s="52">
        <f t="shared" ca="1" si="729"/>
        <v>-1.3006640511346869E-2</v>
      </c>
      <c r="BA336" s="52">
        <f t="shared" ca="1" si="729"/>
        <v>-6.5578112257644969E-2</v>
      </c>
      <c r="BB336" s="52">
        <f t="shared" ca="1" si="729"/>
        <v>-0.10320406311430441</v>
      </c>
      <c r="BC336" s="52">
        <f t="shared" ca="1" si="729"/>
        <v>-0.12806742427444451</v>
      </c>
      <c r="BD336" s="52">
        <f t="shared" ca="1" si="730"/>
        <v>-0.15380428889984693</v>
      </c>
      <c r="BE336" s="52">
        <f t="shared" ca="1" si="730"/>
        <v>-0.1812825116914725</v>
      </c>
      <c r="BF336" s="52">
        <f t="shared" ca="1" si="730"/>
        <v>-0.20303321756559065</v>
      </c>
      <c r="BG336" s="52">
        <f t="shared" ca="1" si="730"/>
        <v>-0.21367183535697751</v>
      </c>
      <c r="BH336" s="52">
        <f t="shared" ca="1" si="731"/>
        <v>-0.22129179899323848</v>
      </c>
      <c r="BJ336" s="52">
        <f t="shared" si="740"/>
        <v>-3.5876515507698051E-3</v>
      </c>
      <c r="BK336" s="52">
        <f t="shared" si="741"/>
        <v>1.5095194131736803E-3</v>
      </c>
      <c r="BL336" s="52">
        <f t="shared" si="742"/>
        <v>7.5475970658684009E-5</v>
      </c>
      <c r="BM336" s="52">
        <f t="shared" si="743"/>
        <v>7.5475970658684009E-5</v>
      </c>
      <c r="BN336" s="52">
        <f t="shared" si="744"/>
        <v>0</v>
      </c>
      <c r="BO336" s="52">
        <f t="shared" si="745"/>
        <v>0</v>
      </c>
      <c r="BP336" s="52">
        <f t="shared" si="746"/>
        <v>1.6087594058739859E-3</v>
      </c>
      <c r="BQ336" s="52">
        <f t="shared" si="747"/>
        <v>0.05</v>
      </c>
      <c r="BS336" s="52">
        <f t="shared" ca="1" si="748"/>
        <v>6.7009963831233421E-2</v>
      </c>
      <c r="BT336" s="52">
        <f t="shared" ca="1" si="749"/>
        <v>0.150951941317368</v>
      </c>
      <c r="BU336" s="52">
        <f t="shared" ca="1" si="750"/>
        <v>0.22914536758476217</v>
      </c>
      <c r="BV336" s="52">
        <f t="shared" ca="1" si="751"/>
        <v>0.29868308256470399</v>
      </c>
      <c r="BW336" s="52">
        <f t="shared" ca="1" si="752"/>
        <v>0.3568402688139149</v>
      </c>
      <c r="BX336" s="52">
        <f t="shared" ca="1" si="753"/>
        <v>0.40707777221236507</v>
      </c>
      <c r="BY336" s="52">
        <f t="shared" ca="1" si="754"/>
        <v>0.45618003473106422</v>
      </c>
      <c r="BZ336" s="52">
        <f t="shared" ca="1" si="755"/>
        <v>0.51626483326958084</v>
      </c>
      <c r="CA336" s="52">
        <f t="shared" ca="1" si="756"/>
        <v>0.59157059499393072</v>
      </c>
      <c r="CB336" s="52">
        <f t="shared" ca="1" si="757"/>
        <v>0.67220637229301261</v>
      </c>
      <c r="CC336" s="52">
        <f t="shared" ca="1" si="758"/>
        <v>0.75555676094166213</v>
      </c>
      <c r="CD336" s="52">
        <f t="shared" ca="1" si="759"/>
        <v>0.83116364629278228</v>
      </c>
      <c r="CE336" s="52">
        <f t="shared" ca="1" si="760"/>
        <v>0.89054559647375997</v>
      </c>
      <c r="CF336" s="52">
        <f t="shared" ca="1" si="761"/>
        <v>0.92969216631665341</v>
      </c>
      <c r="CG336" s="52">
        <f t="shared" ca="1" si="762"/>
        <v>0.95179492065442628</v>
      </c>
      <c r="CH336" s="52">
        <f t="shared" ca="1" si="763"/>
        <v>0.95868939269454234</v>
      </c>
      <c r="CI336" s="52">
        <f t="shared" ca="1" si="764"/>
        <v>0.94893648645149553</v>
      </c>
      <c r="CJ336" s="52">
        <f t="shared" ca="1" si="765"/>
        <v>0.95875295266629224</v>
      </c>
      <c r="CK336" s="52">
        <f t="shared" ca="1" si="766"/>
        <v>0.95150209883708592</v>
      </c>
      <c r="CL336" s="52">
        <f t="shared" ca="1" si="767"/>
        <v>0.92283115049283337</v>
      </c>
      <c r="CM336" s="52">
        <f t="shared" ca="1" si="768"/>
        <v>0.8653887058007379</v>
      </c>
      <c r="CN336" s="52">
        <f t="shared" ca="1" si="769"/>
        <v>0.78447968425649739</v>
      </c>
      <c r="CO336" s="52">
        <f t="shared" ca="1" si="770"/>
        <v>0.67622685436940422</v>
      </c>
      <c r="CP336" s="52">
        <f t="shared" ca="1" si="771"/>
        <v>0.54705723351047864</v>
      </c>
      <c r="CQ336" s="52">
        <f t="shared" ca="1" si="772"/>
        <v>0.40763259518350808</v>
      </c>
      <c r="CR336" s="52">
        <f t="shared" ca="1" si="773"/>
        <v>0.26378415107366548</v>
      </c>
      <c r="CS336" s="52">
        <f t="shared" ca="1" si="774"/>
        <v>0.11827558433757193</v>
      </c>
      <c r="CT336" s="52">
        <f t="shared" ca="1" si="775"/>
        <v>-2.784521270903861E-2</v>
      </c>
      <c r="CU336" s="52">
        <f t="shared" ca="1" si="776"/>
        <v>-0.169001667234566</v>
      </c>
      <c r="CV336" s="52">
        <f t="shared" ca="1" si="777"/>
        <v>-0.29572891819501118</v>
      </c>
      <c r="CW336" s="52">
        <f t="shared" ca="1" si="778"/>
        <v>-0.40013927300911278</v>
      </c>
      <c r="CY336" s="51" t="str">
        <f t="shared" ca="1" si="779"/>
        <v>Slope</v>
      </c>
      <c r="CZ336" s="51" t="str">
        <f t="shared" ca="1" si="780"/>
        <v>Slope</v>
      </c>
      <c r="DA336" s="51" t="str">
        <f t="shared" ca="1" si="781"/>
        <v>Slope</v>
      </c>
      <c r="DB336" s="51" t="str">
        <f t="shared" ca="1" si="782"/>
        <v>Slope</v>
      </c>
      <c r="DC336" s="51" t="str">
        <f t="shared" ca="1" si="783"/>
        <v>Slope</v>
      </c>
      <c r="DD336" s="51" t="str">
        <f t="shared" ca="1" si="784"/>
        <v>Slope</v>
      </c>
      <c r="DE336" s="51" t="str">
        <f t="shared" ca="1" si="785"/>
        <v>Slope</v>
      </c>
      <c r="DF336" s="51" t="str">
        <f t="shared" ca="1" si="786"/>
        <v>Slope</v>
      </c>
      <c r="DG336" s="51" t="str">
        <f t="shared" ca="1" si="787"/>
        <v>Slope</v>
      </c>
      <c r="DH336" s="51" t="str">
        <f t="shared" ca="1" si="788"/>
        <v>Slope</v>
      </c>
      <c r="DI336" s="51" t="str">
        <f t="shared" ca="1" si="789"/>
        <v>Slope</v>
      </c>
      <c r="DJ336" s="51" t="str">
        <f t="shared" ca="1" si="790"/>
        <v>Slope</v>
      </c>
      <c r="DK336" s="51" t="str">
        <f t="shared" ca="1" si="791"/>
        <v>Slope</v>
      </c>
      <c r="DL336" s="51" t="str">
        <f t="shared" ca="1" si="792"/>
        <v>Slope</v>
      </c>
      <c r="DM336" s="51" t="str">
        <f t="shared" ca="1" si="793"/>
        <v>Slope</v>
      </c>
      <c r="DN336" s="51" t="str">
        <f t="shared" ca="1" si="794"/>
        <v>Slope</v>
      </c>
      <c r="DO336" s="51" t="str">
        <f t="shared" ca="1" si="795"/>
        <v>Slope</v>
      </c>
      <c r="DP336" s="51" t="str">
        <f t="shared" ca="1" si="796"/>
        <v>Slope</v>
      </c>
      <c r="DQ336" s="51" t="str">
        <f t="shared" ca="1" si="797"/>
        <v>Slope</v>
      </c>
      <c r="DR336" s="51" t="str">
        <f t="shared" ca="1" si="798"/>
        <v>Slope</v>
      </c>
      <c r="DS336" s="51" t="str">
        <f t="shared" ca="1" si="799"/>
        <v>Slope</v>
      </c>
      <c r="DT336" s="51" t="str">
        <f t="shared" ca="1" si="800"/>
        <v>Slope</v>
      </c>
      <c r="DU336" s="51" t="str">
        <f t="shared" ca="1" si="801"/>
        <v>Slope</v>
      </c>
      <c r="DV336" s="51" t="str">
        <f t="shared" ca="1" si="802"/>
        <v>Slope</v>
      </c>
      <c r="DW336" s="51" t="str">
        <f t="shared" ca="1" si="803"/>
        <v>Slope</v>
      </c>
      <c r="DX336" s="51" t="str">
        <f t="shared" ca="1" si="804"/>
        <v>Slope</v>
      </c>
      <c r="DY336" s="51" t="str">
        <f t="shared" ca="1" si="805"/>
        <v>Slope</v>
      </c>
      <c r="DZ336" s="51" t="str">
        <f t="shared" ca="1" si="806"/>
        <v>Slope</v>
      </c>
      <c r="EA336" s="51" t="str">
        <f t="shared" ca="1" si="807"/>
        <v>Slope</v>
      </c>
      <c r="EB336" s="51" t="str">
        <f t="shared" ca="1" si="808"/>
        <v>Slope</v>
      </c>
      <c r="EC336" s="51" t="str">
        <f t="shared" ca="1" si="809"/>
        <v>Slope</v>
      </c>
      <c r="EE336" s="52">
        <f t="shared" ca="1" si="810"/>
        <v>0.93306551213942523</v>
      </c>
      <c r="EF336" s="52">
        <f t="shared" ca="1" si="811"/>
        <v>0.84912353465329071</v>
      </c>
      <c r="EG336" s="52">
        <f t="shared" ca="1" si="812"/>
        <v>0.77093010838589648</v>
      </c>
      <c r="EH336" s="52">
        <f t="shared" ca="1" si="813"/>
        <v>0.70139239340595472</v>
      </c>
      <c r="EI336" s="52">
        <f t="shared" ca="1" si="814"/>
        <v>0.64323520715674376</v>
      </c>
      <c r="EJ336" s="52">
        <f t="shared" ca="1" si="815"/>
        <v>0.59299770375829364</v>
      </c>
      <c r="EK336" s="52">
        <f t="shared" ca="1" si="816"/>
        <v>0.54389544123959443</v>
      </c>
      <c r="EL336" s="52">
        <f t="shared" ca="1" si="817"/>
        <v>0.48381064270107788</v>
      </c>
      <c r="EM336" s="52">
        <f t="shared" ca="1" si="818"/>
        <v>0.40850488097672799</v>
      </c>
      <c r="EN336" s="52">
        <f t="shared" ca="1" si="819"/>
        <v>0.3278691036776461</v>
      </c>
      <c r="EO336" s="52">
        <f t="shared" ca="1" si="820"/>
        <v>0.24451871502899658</v>
      </c>
      <c r="EP336" s="52">
        <f t="shared" ca="1" si="821"/>
        <v>0.16891182967787643</v>
      </c>
      <c r="EQ336" s="52">
        <f t="shared" ca="1" si="822"/>
        <v>0.10952987949689874</v>
      </c>
      <c r="ER336" s="52">
        <f t="shared" ca="1" si="823"/>
        <v>7.0383309654005299E-2</v>
      </c>
      <c r="ES336" s="52">
        <f t="shared" ca="1" si="824"/>
        <v>4.8280555316232432E-2</v>
      </c>
      <c r="ET336" s="52">
        <f t="shared" ca="1" si="825"/>
        <v>4.138608327611637E-2</v>
      </c>
      <c r="EU336" s="52">
        <f t="shared" ca="1" si="826"/>
        <v>5.113898951916318E-2</v>
      </c>
      <c r="EV336" s="52">
        <f t="shared" ca="1" si="827"/>
        <v>4.1322523304366476E-2</v>
      </c>
      <c r="EW336" s="52">
        <f t="shared" ca="1" si="828"/>
        <v>4.8573377133572793E-2</v>
      </c>
      <c r="EX336" s="52">
        <f t="shared" ca="1" si="829"/>
        <v>7.7244325477825337E-2</v>
      </c>
      <c r="EY336" s="52">
        <f t="shared" ca="1" si="830"/>
        <v>0.13468677016992081</v>
      </c>
      <c r="EZ336" s="52">
        <f t="shared" ca="1" si="831"/>
        <v>0.21559579171416132</v>
      </c>
      <c r="FA336" s="52">
        <f t="shared" ca="1" si="832"/>
        <v>0.32384862160125449</v>
      </c>
      <c r="FB336" s="52">
        <f t="shared" ca="1" si="833"/>
        <v>0.45301824246018008</v>
      </c>
      <c r="FC336" s="52">
        <f t="shared" ca="1" si="834"/>
        <v>0.59244288078715068</v>
      </c>
      <c r="FD336" s="52">
        <f t="shared" ca="1" si="835"/>
        <v>0.73629132489699323</v>
      </c>
      <c r="FE336" s="52">
        <f t="shared" ca="1" si="836"/>
        <v>0.8817998916330867</v>
      </c>
      <c r="FF336" s="52">
        <f t="shared" ca="1" si="837"/>
        <v>0.97207931132030267</v>
      </c>
      <c r="FG336" s="52">
        <f t="shared" ca="1" si="838"/>
        <v>0.83092285679477529</v>
      </c>
      <c r="FH336" s="52">
        <f t="shared" ca="1" si="839"/>
        <v>0.70419560583433016</v>
      </c>
      <c r="FI336" s="52">
        <f t="shared" ca="1" si="840"/>
        <v>0.5997852510202285</v>
      </c>
      <c r="FK336" s="52">
        <f t="shared" ca="1" si="841"/>
        <v>0.97207931132030267</v>
      </c>
      <c r="FL336" s="59">
        <f t="shared" ca="1" si="842"/>
        <v>27</v>
      </c>
      <c r="FM336" s="59" t="str">
        <f t="shared" ca="1" si="843"/>
        <v>Slope</v>
      </c>
      <c r="FN336" s="52">
        <f t="shared" ca="1" si="844"/>
        <v>0.1333333333333333</v>
      </c>
      <c r="FP336" s="52">
        <f t="shared" ca="1" si="845"/>
        <v>0.64435517071314163</v>
      </c>
      <c r="FQ336" s="52">
        <f t="shared" ca="1" si="846"/>
        <v>0.61637451155109679</v>
      </c>
      <c r="FR336" s="52">
        <f t="shared" ca="1" si="847"/>
        <v>0.57919892501752102</v>
      </c>
      <c r="FS336" s="52">
        <f t="shared" ca="1" si="848"/>
        <v>0.54490857557976269</v>
      </c>
      <c r="FT336" s="52">
        <f t="shared" ca="1" si="849"/>
        <v>0.51441173571891463</v>
      </c>
      <c r="FU336" s="52">
        <f t="shared" ca="1" si="850"/>
        <v>0.48655479014165337</v>
      </c>
      <c r="FV336" s="52">
        <f t="shared" ca="1" si="851"/>
        <v>0.45907625819097592</v>
      </c>
      <c r="FW336" s="52">
        <f t="shared" ca="1" si="852"/>
        <v>0.42793688090035931</v>
      </c>
      <c r="FX336" s="52">
        <f t="shared" ca="1" si="853"/>
        <v>0.39172384921446485</v>
      </c>
      <c r="FY336" s="52">
        <f t="shared" ca="1" si="854"/>
        <v>0.35373414567032646</v>
      </c>
      <c r="FZ336" s="52">
        <f t="shared" ca="1" si="855"/>
        <v>0.31483957167633214</v>
      </c>
      <c r="GA336" s="52">
        <f t="shared" ca="1" si="856"/>
        <v>0.27852616544818104</v>
      </c>
      <c r="GB336" s="52">
        <f t="shared" ca="1" si="857"/>
        <v>0.24762107094341065</v>
      </c>
      <c r="GC336" s="52">
        <f t="shared" ca="1" si="858"/>
        <v>0.22346110321800175</v>
      </c>
      <c r="GD336" s="52">
        <f t="shared" ca="1" si="859"/>
        <v>0.20498240732763304</v>
      </c>
      <c r="GE336" s="52">
        <f t="shared" ca="1" si="860"/>
        <v>0.19157313886981656</v>
      </c>
      <c r="GF336" s="52">
        <f t="shared" ca="1" si="861"/>
        <v>0.18371299650638773</v>
      </c>
      <c r="GG336" s="52">
        <f t="shared" ca="1" si="862"/>
        <v>0.16932972999034437</v>
      </c>
      <c r="GH336" s="52">
        <f t="shared" ca="1" si="863"/>
        <v>0.16063557015563537</v>
      </c>
      <c r="GI336" s="52">
        <f t="shared" ca="1" si="864"/>
        <v>0.15908144182594178</v>
      </c>
      <c r="GJ336" s="52">
        <f t="shared" ca="1" si="865"/>
        <v>0.16711781227886249</v>
      </c>
      <c r="GK336" s="52">
        <f t="shared" ca="1" si="866"/>
        <v>0.18297637501583155</v>
      </c>
      <c r="GL336" s="52">
        <f t="shared" ca="1" si="867"/>
        <v>0.2079495405337515</v>
      </c>
      <c r="GM336" s="52">
        <f t="shared" ca="1" si="868"/>
        <v>0.23989496970894891</v>
      </c>
      <c r="GN336" s="52">
        <f t="shared" ca="1" si="869"/>
        <v>0.27525873804016132</v>
      </c>
      <c r="GO336" s="52">
        <f t="shared" ca="1" si="870"/>
        <v>0.31209710829899773</v>
      </c>
      <c r="GP336" s="52">
        <f t="shared" ca="1" si="871"/>
        <v>0.34948885276658442</v>
      </c>
      <c r="GQ336" s="52">
        <f t="shared" ca="1" si="872"/>
        <v>0.36847088155121199</v>
      </c>
      <c r="GR336" s="52">
        <f t="shared" ca="1" si="873"/>
        <v>0.31030761893159176</v>
      </c>
      <c r="GS336" s="52">
        <f t="shared" ca="1" si="874"/>
        <v>0.2569540908336656</v>
      </c>
      <c r="GT336" s="52">
        <f t="shared" ca="1" si="875"/>
        <v>0.21103952811785393</v>
      </c>
      <c r="GV336" s="52">
        <f t="shared" ca="1" si="876"/>
        <v>0.64435517071314163</v>
      </c>
      <c r="GW336" s="59">
        <f t="shared" ca="1" si="877"/>
        <v>0</v>
      </c>
      <c r="GX336" s="52">
        <f t="shared" ca="1" si="878"/>
        <v>0.93306551213942523</v>
      </c>
      <c r="GY336" s="52" t="str">
        <f t="shared" ca="1" si="879"/>
        <v>Slope</v>
      </c>
      <c r="GZ336" s="52">
        <f t="shared" ca="1" si="880"/>
        <v>1</v>
      </c>
      <c r="HB336" s="58">
        <f t="shared" si="881"/>
        <v>7.175303101539611E-2</v>
      </c>
      <c r="HC336" s="58"/>
      <c r="HE336" s="52">
        <f t="shared" si="882"/>
        <v>0.64482249647378931</v>
      </c>
      <c r="HF336" s="52">
        <f t="shared" si="883"/>
        <v>0</v>
      </c>
      <c r="HH336" s="52">
        <f t="shared" ca="1" si="884"/>
        <v>0.93306551213942523</v>
      </c>
      <c r="HI336" s="52" t="str">
        <f t="shared" ca="1" si="885"/>
        <v>Slope</v>
      </c>
      <c r="HJ336" s="59">
        <f t="shared" ca="1" si="886"/>
        <v>2</v>
      </c>
      <c r="HK336" s="52">
        <f t="shared" ca="1" si="887"/>
        <v>1</v>
      </c>
      <c r="HL336" s="52">
        <f t="shared" si="888"/>
        <v>0</v>
      </c>
      <c r="HM336" s="52">
        <f t="shared" si="889"/>
        <v>20</v>
      </c>
      <c r="HN336" s="52">
        <f t="shared" si="890"/>
        <v>-20</v>
      </c>
      <c r="HP336" s="52">
        <f t="shared" si="893"/>
        <v>8.4672510623932029E-4</v>
      </c>
      <c r="HR336" s="52">
        <f t="shared" si="891"/>
        <v>2.1632008101383802E-4</v>
      </c>
      <c r="HS336">
        <f t="shared" si="892"/>
        <v>1.6087594058739859E-3</v>
      </c>
    </row>
    <row r="337" spans="1:227" x14ac:dyDescent="0.2">
      <c r="A337" s="45">
        <v>299</v>
      </c>
      <c r="B337" s="35">
        <f t="shared" si="733"/>
        <v>3.44907407407406E-2</v>
      </c>
      <c r="C337" s="28">
        <v>-7.17530310153961</v>
      </c>
      <c r="D337" s="95">
        <v>0</v>
      </c>
      <c r="E337" s="95">
        <v>999999</v>
      </c>
      <c r="F337" s="37">
        <f t="shared" si="899"/>
        <v>166666.5</v>
      </c>
      <c r="G337" s="38">
        <f t="shared" si="903"/>
        <v>0</v>
      </c>
      <c r="H337" s="102">
        <v>20</v>
      </c>
      <c r="I337" s="102">
        <v>2000</v>
      </c>
      <c r="J337" s="28">
        <v>-8.5398745536804199</v>
      </c>
      <c r="K337" s="126">
        <f t="shared" si="900"/>
        <v>-8.5398745536804196E-2</v>
      </c>
      <c r="L337" s="30">
        <f t="shared" si="901"/>
        <v>-8.5398745536804196E-2</v>
      </c>
      <c r="M337" s="101">
        <f t="shared" si="902"/>
        <v>-7.17530310153961</v>
      </c>
      <c r="N337" s="103">
        <f t="shared" si="734"/>
        <v>6.8228572607040511E-4</v>
      </c>
      <c r="AD337" s="52">
        <f t="shared" ca="1" si="735"/>
        <v>0.91809629007928095</v>
      </c>
      <c r="AE337" s="52">
        <f t="shared" ca="1" si="735"/>
        <v>1</v>
      </c>
      <c r="AF337" s="52">
        <f t="shared" ca="1" si="735"/>
        <v>0.9419348085090673</v>
      </c>
      <c r="AG337" s="52">
        <f t="shared" ca="1" si="735"/>
        <v>0.84263215756365895</v>
      </c>
      <c r="AH337" s="52">
        <f t="shared" ca="1" si="736"/>
        <v>0.72807346053553113</v>
      </c>
      <c r="AI337" s="52">
        <f t="shared" ca="1" si="736"/>
        <v>0.61901539673409511</v>
      </c>
      <c r="AJ337" s="52">
        <f t="shared" ca="1" si="736"/>
        <v>0.54267018898240105</v>
      </c>
      <c r="AK337" s="52">
        <f t="shared" ca="1" si="736"/>
        <v>0.51765433266114658</v>
      </c>
      <c r="AL337" s="52">
        <f t="shared" ca="1" si="737"/>
        <v>0.52561504764078881</v>
      </c>
      <c r="AM337" s="52">
        <f t="shared" ca="1" si="737"/>
        <v>0.54976070343651351</v>
      </c>
      <c r="AN337" s="52">
        <f t="shared" ca="1" si="737"/>
        <v>0.56396918908377847</v>
      </c>
      <c r="AO337" s="52">
        <f t="shared" ca="1" si="737"/>
        <v>0.55611722029358635</v>
      </c>
      <c r="AP337" s="52">
        <f t="shared" ca="1" si="738"/>
        <v>0.52763686575820856</v>
      </c>
      <c r="AQ337" s="52">
        <f t="shared" ca="1" si="738"/>
        <v>0.48621125608732146</v>
      </c>
      <c r="AR337" s="52">
        <f t="shared" ca="1" si="738"/>
        <v>0.43494888703554391</v>
      </c>
      <c r="AS337" s="52">
        <f t="shared" ca="1" si="738"/>
        <v>0.37375693815034083</v>
      </c>
      <c r="AT337" s="52">
        <f t="shared" ca="1" si="904"/>
        <v>0.31099421287790163</v>
      </c>
      <c r="AU337" s="52">
        <f t="shared" ca="1" si="904"/>
        <v>0.24613974550907655</v>
      </c>
      <c r="AV337" s="52">
        <f t="shared" ca="1" si="728"/>
        <v>0.18908986739157158</v>
      </c>
      <c r="AW337" s="52">
        <f t="shared" ca="1" si="728"/>
        <v>0.12241097519980869</v>
      </c>
      <c r="AX337" s="52">
        <f t="shared" ca="1" si="728"/>
        <v>5.023364257615532E-2</v>
      </c>
      <c r="AY337" s="52">
        <f t="shared" ca="1" si="728"/>
        <v>-2.6307867686247974E-2</v>
      </c>
      <c r="AZ337" s="52">
        <f t="shared" ca="1" si="729"/>
        <v>-9.4206053610459528E-2</v>
      </c>
      <c r="BA337" s="52">
        <f t="shared" ca="1" si="729"/>
        <v>-0.14491135112794878</v>
      </c>
      <c r="BB337" s="52">
        <f t="shared" ca="1" si="729"/>
        <v>-0.18465547567244958</v>
      </c>
      <c r="BC337" s="52">
        <f t="shared" ca="1" si="729"/>
        <v>-0.21442905770517889</v>
      </c>
      <c r="BD337" s="52">
        <f t="shared" ca="1" si="730"/>
        <v>-0.24573762636945795</v>
      </c>
      <c r="BE337" s="52">
        <f t="shared" ca="1" si="730"/>
        <v>-0.27705747146967874</v>
      </c>
      <c r="BF337" s="52">
        <f t="shared" ca="1" si="730"/>
        <v>-0.2979990231435245</v>
      </c>
      <c r="BG337" s="52">
        <f t="shared" ca="1" si="730"/>
        <v>-0.30360843676722543</v>
      </c>
      <c r="BH337" s="52">
        <f t="shared" ca="1" si="731"/>
        <v>-0.30475987405777216</v>
      </c>
      <c r="BJ337" s="52">
        <f t="shared" si="740"/>
        <v>-4.2699372768402102E-3</v>
      </c>
      <c r="BK337" s="52">
        <f t="shared" si="741"/>
        <v>2.2914536758476215E-3</v>
      </c>
      <c r="BL337" s="52">
        <f t="shared" si="742"/>
        <v>1.1457268379238106E-4</v>
      </c>
      <c r="BM337" s="52">
        <f t="shared" si="743"/>
        <v>1.1457268379238106E-4</v>
      </c>
      <c r="BN337" s="52">
        <f t="shared" si="744"/>
        <v>0</v>
      </c>
      <c r="BO337" s="52">
        <f t="shared" si="745"/>
        <v>0</v>
      </c>
      <c r="BP337" s="52">
        <f t="shared" si="746"/>
        <v>1.9644916661066257E-3</v>
      </c>
      <c r="BQ337" s="52">
        <f t="shared" si="747"/>
        <v>0.05</v>
      </c>
      <c r="BS337" s="52">
        <f t="shared" ca="1" si="748"/>
        <v>0.150951941317368</v>
      </c>
      <c r="BT337" s="52">
        <f t="shared" ca="1" si="749"/>
        <v>0.22914536758476217</v>
      </c>
      <c r="BU337" s="52">
        <f t="shared" ca="1" si="750"/>
        <v>0.29868308256470399</v>
      </c>
      <c r="BV337" s="52">
        <f t="shared" ca="1" si="751"/>
        <v>0.3568402688139149</v>
      </c>
      <c r="BW337" s="52">
        <f t="shared" ca="1" si="752"/>
        <v>0.40707777221236507</v>
      </c>
      <c r="BX337" s="52">
        <f t="shared" ca="1" si="753"/>
        <v>0.45618003473106422</v>
      </c>
      <c r="BY337" s="52">
        <f t="shared" ca="1" si="754"/>
        <v>0.51626483326958084</v>
      </c>
      <c r="BZ337" s="52">
        <f t="shared" ca="1" si="755"/>
        <v>0.59157059499393072</v>
      </c>
      <c r="CA337" s="52">
        <f t="shared" ca="1" si="756"/>
        <v>0.67220637229301261</v>
      </c>
      <c r="CB337" s="52">
        <f t="shared" ca="1" si="757"/>
        <v>0.75555676094166213</v>
      </c>
      <c r="CC337" s="52">
        <f t="shared" ca="1" si="758"/>
        <v>0.83116364629278228</v>
      </c>
      <c r="CD337" s="52">
        <f t="shared" ca="1" si="759"/>
        <v>0.89054559647375997</v>
      </c>
      <c r="CE337" s="52">
        <f t="shared" ca="1" si="760"/>
        <v>0.92969216631665341</v>
      </c>
      <c r="CF337" s="52">
        <f t="shared" ca="1" si="761"/>
        <v>0.95179492065442628</v>
      </c>
      <c r="CG337" s="52">
        <f t="shared" ca="1" si="762"/>
        <v>0.95868939269454234</v>
      </c>
      <c r="CH337" s="52">
        <f t="shared" ca="1" si="763"/>
        <v>0.94893648645149553</v>
      </c>
      <c r="CI337" s="52">
        <f t="shared" ca="1" si="764"/>
        <v>0.95875295266629224</v>
      </c>
      <c r="CJ337" s="52">
        <f t="shared" ca="1" si="765"/>
        <v>0.95150209883708592</v>
      </c>
      <c r="CK337" s="52">
        <f t="shared" ca="1" si="766"/>
        <v>0.92283115049283337</v>
      </c>
      <c r="CL337" s="52">
        <f t="shared" ca="1" si="767"/>
        <v>0.8653887058007379</v>
      </c>
      <c r="CM337" s="52">
        <f t="shared" ca="1" si="768"/>
        <v>0.78447968425649739</v>
      </c>
      <c r="CN337" s="52">
        <f t="shared" ca="1" si="769"/>
        <v>0.67622685436940422</v>
      </c>
      <c r="CO337" s="52">
        <f t="shared" ca="1" si="770"/>
        <v>0.54705723351047864</v>
      </c>
      <c r="CP337" s="52">
        <f t="shared" ca="1" si="771"/>
        <v>0.40763259518350808</v>
      </c>
      <c r="CQ337" s="52">
        <f t="shared" ca="1" si="772"/>
        <v>0.26378415107366548</v>
      </c>
      <c r="CR337" s="52">
        <f t="shared" ca="1" si="773"/>
        <v>0.11827558433757193</v>
      </c>
      <c r="CS337" s="52">
        <f t="shared" ca="1" si="774"/>
        <v>-2.784521270903861E-2</v>
      </c>
      <c r="CT337" s="52">
        <f t="shared" ca="1" si="775"/>
        <v>-0.169001667234566</v>
      </c>
      <c r="CU337" s="52">
        <f t="shared" ca="1" si="776"/>
        <v>-0.29572891819501118</v>
      </c>
      <c r="CV337" s="52">
        <f t="shared" ca="1" si="777"/>
        <v>-0.40013927300911278</v>
      </c>
      <c r="CW337" s="52">
        <f t="shared" ca="1" si="778"/>
        <v>-0.48371352820146479</v>
      </c>
      <c r="CY337" s="51" t="str">
        <f t="shared" ca="1" si="779"/>
        <v>Slope</v>
      </c>
      <c r="CZ337" s="51" t="str">
        <f t="shared" ca="1" si="780"/>
        <v>Slope</v>
      </c>
      <c r="DA337" s="51" t="str">
        <f t="shared" ca="1" si="781"/>
        <v>Slope</v>
      </c>
      <c r="DB337" s="51" t="str">
        <f t="shared" ca="1" si="782"/>
        <v>Slope</v>
      </c>
      <c r="DC337" s="51" t="str">
        <f t="shared" ca="1" si="783"/>
        <v>Slope</v>
      </c>
      <c r="DD337" s="51" t="str">
        <f t="shared" ca="1" si="784"/>
        <v>Slope</v>
      </c>
      <c r="DE337" s="51" t="str">
        <f t="shared" ca="1" si="785"/>
        <v>Slope</v>
      </c>
      <c r="DF337" s="51" t="str">
        <f t="shared" ca="1" si="786"/>
        <v>Slope</v>
      </c>
      <c r="DG337" s="51" t="str">
        <f t="shared" ca="1" si="787"/>
        <v>Slope</v>
      </c>
      <c r="DH337" s="51" t="str">
        <f t="shared" ca="1" si="788"/>
        <v>Slope</v>
      </c>
      <c r="DI337" s="51" t="str">
        <f t="shared" ca="1" si="789"/>
        <v>Slope</v>
      </c>
      <c r="DJ337" s="51" t="str">
        <f t="shared" ca="1" si="790"/>
        <v>Slope</v>
      </c>
      <c r="DK337" s="51" t="str">
        <f t="shared" ca="1" si="791"/>
        <v>Slope</v>
      </c>
      <c r="DL337" s="51" t="str">
        <f t="shared" ca="1" si="792"/>
        <v>Slope</v>
      </c>
      <c r="DM337" s="51" t="str">
        <f t="shared" ca="1" si="793"/>
        <v>Slope</v>
      </c>
      <c r="DN337" s="51" t="str">
        <f t="shared" ca="1" si="794"/>
        <v>Slope</v>
      </c>
      <c r="DO337" s="51" t="str">
        <f t="shared" ca="1" si="795"/>
        <v>Slope</v>
      </c>
      <c r="DP337" s="51" t="str">
        <f t="shared" ca="1" si="796"/>
        <v>Slope</v>
      </c>
      <c r="DQ337" s="51" t="str">
        <f t="shared" ca="1" si="797"/>
        <v>Slope</v>
      </c>
      <c r="DR337" s="51" t="str">
        <f t="shared" ca="1" si="798"/>
        <v>Slope</v>
      </c>
      <c r="DS337" s="51" t="str">
        <f t="shared" ca="1" si="799"/>
        <v>Slope</v>
      </c>
      <c r="DT337" s="51" t="str">
        <f t="shared" ca="1" si="800"/>
        <v>Slope</v>
      </c>
      <c r="DU337" s="51" t="str">
        <f t="shared" ca="1" si="801"/>
        <v>Slope</v>
      </c>
      <c r="DV337" s="51" t="str">
        <f t="shared" ca="1" si="802"/>
        <v>Slope</v>
      </c>
      <c r="DW337" s="51" t="str">
        <f t="shared" ca="1" si="803"/>
        <v>Slope</v>
      </c>
      <c r="DX337" s="51" t="str">
        <f t="shared" ca="1" si="804"/>
        <v>Slope</v>
      </c>
      <c r="DY337" s="51" t="str">
        <f t="shared" ca="1" si="805"/>
        <v>Slope</v>
      </c>
      <c r="DZ337" s="51" t="str">
        <f t="shared" ca="1" si="806"/>
        <v>Slope</v>
      </c>
      <c r="EA337" s="51" t="str">
        <f t="shared" ca="1" si="807"/>
        <v>Slope</v>
      </c>
      <c r="EB337" s="51" t="str">
        <f t="shared" ca="1" si="808"/>
        <v>Slope</v>
      </c>
      <c r="EC337" s="51" t="str">
        <f t="shared" ca="1" si="809"/>
        <v>Slope</v>
      </c>
      <c r="EE337" s="52">
        <f t="shared" ca="1" si="810"/>
        <v>0.84916263136642445</v>
      </c>
      <c r="EF337" s="52">
        <f t="shared" ca="1" si="811"/>
        <v>0.77096920509903022</v>
      </c>
      <c r="EG337" s="52">
        <f t="shared" ca="1" si="812"/>
        <v>0.70143149011908834</v>
      </c>
      <c r="EH337" s="52">
        <f t="shared" ca="1" si="813"/>
        <v>0.6432743038698775</v>
      </c>
      <c r="EI337" s="52">
        <f t="shared" ca="1" si="814"/>
        <v>0.59303680047142726</v>
      </c>
      <c r="EJ337" s="52">
        <f t="shared" ca="1" si="815"/>
        <v>0.54393453795272817</v>
      </c>
      <c r="EK337" s="52">
        <f t="shared" ca="1" si="816"/>
        <v>0.4838497394142115</v>
      </c>
      <c r="EL337" s="52">
        <f t="shared" ca="1" si="817"/>
        <v>0.40854397768986161</v>
      </c>
      <c r="EM337" s="52">
        <f t="shared" ca="1" si="818"/>
        <v>0.32790820039077972</v>
      </c>
      <c r="EN337" s="52">
        <f t="shared" ca="1" si="819"/>
        <v>0.2445578117421302</v>
      </c>
      <c r="EO337" s="52">
        <f t="shared" ca="1" si="820"/>
        <v>0.16895092639101006</v>
      </c>
      <c r="EP337" s="52">
        <f t="shared" ca="1" si="821"/>
        <v>0.10956897621003236</v>
      </c>
      <c r="EQ337" s="52">
        <f t="shared" ca="1" si="822"/>
        <v>7.0422406367138923E-2</v>
      </c>
      <c r="ER337" s="52">
        <f t="shared" ca="1" si="823"/>
        <v>4.8319652029366056E-2</v>
      </c>
      <c r="ES337" s="52">
        <f t="shared" ca="1" si="824"/>
        <v>4.1425179989249994E-2</v>
      </c>
      <c r="ET337" s="52">
        <f t="shared" ca="1" si="825"/>
        <v>5.1178086232296804E-2</v>
      </c>
      <c r="EU337" s="52">
        <f t="shared" ca="1" si="826"/>
        <v>4.13616200175001E-2</v>
      </c>
      <c r="EV337" s="52">
        <f t="shared" ca="1" si="827"/>
        <v>4.8612473846706417E-2</v>
      </c>
      <c r="EW337" s="52">
        <f t="shared" ca="1" si="828"/>
        <v>7.7283422190958961E-2</v>
      </c>
      <c r="EX337" s="52">
        <f t="shared" ca="1" si="829"/>
        <v>0.13472586688305443</v>
      </c>
      <c r="EY337" s="52">
        <f t="shared" ca="1" si="830"/>
        <v>0.21563488842729495</v>
      </c>
      <c r="EZ337" s="52">
        <f t="shared" ca="1" si="831"/>
        <v>0.32388771831438812</v>
      </c>
      <c r="FA337" s="52">
        <f t="shared" ca="1" si="832"/>
        <v>0.4530573391733137</v>
      </c>
      <c r="FB337" s="52">
        <f t="shared" ca="1" si="833"/>
        <v>0.59248197750028431</v>
      </c>
      <c r="FC337" s="52">
        <f t="shared" ca="1" si="834"/>
        <v>0.73633042161012696</v>
      </c>
      <c r="FD337" s="52">
        <f t="shared" ca="1" si="835"/>
        <v>0.88183898834622043</v>
      </c>
      <c r="FE337" s="52">
        <f t="shared" ca="1" si="836"/>
        <v>0.97204021460716905</v>
      </c>
      <c r="FF337" s="52">
        <f t="shared" ca="1" si="837"/>
        <v>0.83088376008164166</v>
      </c>
      <c r="FG337" s="52">
        <f t="shared" ca="1" si="838"/>
        <v>0.70415650912119643</v>
      </c>
      <c r="FH337" s="52">
        <f t="shared" ca="1" si="839"/>
        <v>0.59974615430709477</v>
      </c>
      <c r="FI337" s="52">
        <f t="shared" ca="1" si="840"/>
        <v>0.51617189911474282</v>
      </c>
      <c r="FK337" s="52">
        <f t="shared" ca="1" si="841"/>
        <v>0.97204021460716905</v>
      </c>
      <c r="FL337" s="59">
        <f t="shared" ca="1" si="842"/>
        <v>26</v>
      </c>
      <c r="FM337" s="59" t="str">
        <f t="shared" ca="1" si="843"/>
        <v>Slope</v>
      </c>
      <c r="FN337" s="52">
        <f t="shared" ca="1" si="844"/>
        <v>0.16666666666666663</v>
      </c>
      <c r="FP337" s="52">
        <f t="shared" ca="1" si="845"/>
        <v>0.61638754378880811</v>
      </c>
      <c r="FQ337" s="52">
        <f t="shared" ca="1" si="846"/>
        <v>0.59032306836634341</v>
      </c>
      <c r="FR337" s="52">
        <f t="shared" ca="1" si="847"/>
        <v>0.55603271892858497</v>
      </c>
      <c r="FS337" s="52">
        <f t="shared" ca="1" si="848"/>
        <v>0.52553587906773691</v>
      </c>
      <c r="FT337" s="52">
        <f t="shared" ca="1" si="849"/>
        <v>0.49767893349047576</v>
      </c>
      <c r="FU337" s="52">
        <f t="shared" ca="1" si="850"/>
        <v>0.47020040153979825</v>
      </c>
      <c r="FV337" s="52">
        <f t="shared" ca="1" si="851"/>
        <v>0.43906102424918159</v>
      </c>
      <c r="FW337" s="52">
        <f t="shared" ca="1" si="852"/>
        <v>0.40284799256328718</v>
      </c>
      <c r="FX337" s="52">
        <f t="shared" ca="1" si="853"/>
        <v>0.36485828901914874</v>
      </c>
      <c r="FY337" s="52">
        <f t="shared" ca="1" si="854"/>
        <v>0.32596371502515453</v>
      </c>
      <c r="FZ337" s="52">
        <f t="shared" ca="1" si="855"/>
        <v>0.28965030879700332</v>
      </c>
      <c r="GA337" s="52">
        <f t="shared" ca="1" si="856"/>
        <v>0.25874521429223302</v>
      </c>
      <c r="GB337" s="52">
        <f t="shared" ca="1" si="857"/>
        <v>0.23458524656682406</v>
      </c>
      <c r="GC337" s="52">
        <f t="shared" ca="1" si="858"/>
        <v>0.21610655067645534</v>
      </c>
      <c r="GD337" s="52">
        <f t="shared" ca="1" si="859"/>
        <v>0.20269728221863889</v>
      </c>
      <c r="GE337" s="52">
        <f t="shared" ca="1" si="860"/>
        <v>0.19483713985521003</v>
      </c>
      <c r="GF337" s="52">
        <f t="shared" ca="1" si="861"/>
        <v>0.18045387333916668</v>
      </c>
      <c r="GG337" s="52">
        <f t="shared" ca="1" si="862"/>
        <v>0.17175971350445771</v>
      </c>
      <c r="GH337" s="52">
        <f t="shared" ca="1" si="863"/>
        <v>0.17020558517476408</v>
      </c>
      <c r="GI337" s="52">
        <f t="shared" ca="1" si="864"/>
        <v>0.1782419556276848</v>
      </c>
      <c r="GJ337" s="52">
        <f t="shared" ca="1" si="865"/>
        <v>0.19410051836465386</v>
      </c>
      <c r="GK337" s="52">
        <f t="shared" ca="1" si="866"/>
        <v>0.21907368388257381</v>
      </c>
      <c r="GL337" s="52">
        <f t="shared" ca="1" si="867"/>
        <v>0.25101911305777125</v>
      </c>
      <c r="GM337" s="52">
        <f t="shared" ca="1" si="868"/>
        <v>0.28638288138898366</v>
      </c>
      <c r="GN337" s="52">
        <f t="shared" ca="1" si="869"/>
        <v>0.32322125164782006</v>
      </c>
      <c r="GO337" s="52">
        <f t="shared" ca="1" si="870"/>
        <v>0.36061299611540676</v>
      </c>
      <c r="GP337" s="52">
        <f t="shared" ca="1" si="871"/>
        <v>0.37956896042461186</v>
      </c>
      <c r="GQ337" s="52">
        <f t="shared" ca="1" si="872"/>
        <v>0.32140569780499167</v>
      </c>
      <c r="GR337" s="52">
        <f t="shared" ca="1" si="873"/>
        <v>0.26805216970706547</v>
      </c>
      <c r="GS337" s="52">
        <f t="shared" ca="1" si="874"/>
        <v>0.22213760699125382</v>
      </c>
      <c r="GT337" s="52">
        <f t="shared" ca="1" si="875"/>
        <v>0.18316841081602536</v>
      </c>
      <c r="GV337" s="52">
        <f t="shared" ca="1" si="876"/>
        <v>0.61638754378880811</v>
      </c>
      <c r="GW337" s="59">
        <f t="shared" ca="1" si="877"/>
        <v>0</v>
      </c>
      <c r="GX337" s="52">
        <f t="shared" ca="1" si="878"/>
        <v>0.84916263136642445</v>
      </c>
      <c r="GY337" s="52" t="str">
        <f t="shared" ca="1" si="879"/>
        <v>Slope</v>
      </c>
      <c r="GZ337" s="52">
        <f t="shared" ca="1" si="880"/>
        <v>1</v>
      </c>
      <c r="HB337" s="58">
        <f t="shared" si="881"/>
        <v>8.5398745536804196E-2</v>
      </c>
      <c r="HC337" s="58"/>
      <c r="HE337" s="52">
        <f t="shared" si="882"/>
        <v>0.57727620959281922</v>
      </c>
      <c r="HF337" s="52">
        <f t="shared" si="883"/>
        <v>0</v>
      </c>
      <c r="HH337" s="52">
        <f t="shared" ca="1" si="884"/>
        <v>0.84916263136642445</v>
      </c>
      <c r="HI337" s="52" t="str">
        <f t="shared" ca="1" si="885"/>
        <v>Slope</v>
      </c>
      <c r="HJ337" s="59">
        <f t="shared" ca="1" si="886"/>
        <v>2</v>
      </c>
      <c r="HK337" s="52">
        <f t="shared" ca="1" si="887"/>
        <v>1</v>
      </c>
      <c r="HL337" s="52">
        <f t="shared" si="888"/>
        <v>0</v>
      </c>
      <c r="HM337" s="52">
        <f t="shared" si="889"/>
        <v>20</v>
      </c>
      <c r="HN337" s="52">
        <f t="shared" si="890"/>
        <v>-20</v>
      </c>
      <c r="HP337" s="52">
        <f t="shared" si="893"/>
        <v>6.8228572607040511E-4</v>
      </c>
      <c r="HR337" s="52">
        <f t="shared" si="891"/>
        <v>2.3369151788634317E-4</v>
      </c>
      <c r="HS337">
        <f t="shared" si="892"/>
        <v>1.9644916661066257E-3</v>
      </c>
    </row>
    <row r="338" spans="1:227" x14ac:dyDescent="0.2">
      <c r="A338" s="45">
        <v>300</v>
      </c>
      <c r="B338" s="35">
        <f t="shared" si="733"/>
        <v>3.4606481481481342E-2</v>
      </c>
      <c r="C338" s="28">
        <v>-8.5398745536804199</v>
      </c>
      <c r="D338" s="95">
        <v>0</v>
      </c>
      <c r="E338" s="95">
        <v>999999</v>
      </c>
      <c r="F338" s="37">
        <f t="shared" si="899"/>
        <v>166666.5</v>
      </c>
      <c r="G338" s="38">
        <f t="shared" si="903"/>
        <v>0</v>
      </c>
      <c r="H338" s="102">
        <v>20</v>
      </c>
      <c r="I338" s="102">
        <v>2000</v>
      </c>
      <c r="J338" s="28">
        <v>-8.8923680782318097</v>
      </c>
      <c r="K338" s="126">
        <f t="shared" si="900"/>
        <v>-8.8923680782318104E-2</v>
      </c>
      <c r="L338" s="30">
        <f t="shared" si="901"/>
        <v>-8.8923680782318104E-2</v>
      </c>
      <c r="M338" s="101">
        <f t="shared" si="902"/>
        <v>-8.5398745536804199</v>
      </c>
      <c r="N338" s="103">
        <f t="shared" si="734"/>
        <v>1.7624676227569452E-4</v>
      </c>
      <c r="AD338" s="52">
        <f t="shared" ca="1" si="735"/>
        <v>0.9419348085090673</v>
      </c>
      <c r="AE338" s="52">
        <f t="shared" ca="1" si="735"/>
        <v>1</v>
      </c>
      <c r="AF338" s="52">
        <f t="shared" ca="1" si="735"/>
        <v>0.95025503570960423</v>
      </c>
      <c r="AG338" s="52">
        <f t="shared" ca="1" si="735"/>
        <v>0.86167635872246451</v>
      </c>
      <c r="AH338" s="52">
        <f t="shared" ca="1" si="736"/>
        <v>0.76600484971004512</v>
      </c>
      <c r="AI338" s="52">
        <f t="shared" ca="1" si="736"/>
        <v>0.68949145639817377</v>
      </c>
      <c r="AJ338" s="52">
        <f t="shared" ca="1" si="736"/>
        <v>0.641628909445079</v>
      </c>
      <c r="AK338" s="52">
        <f t="shared" ca="1" si="736"/>
        <v>0.62125605492027658</v>
      </c>
      <c r="AL338" s="52">
        <f t="shared" ca="1" si="737"/>
        <v>0.62426508070691256</v>
      </c>
      <c r="AM338" s="52">
        <f t="shared" ca="1" si="737"/>
        <v>0.63198416129027335</v>
      </c>
      <c r="AN338" s="52">
        <f t="shared" ca="1" si="737"/>
        <v>0.62640272264505781</v>
      </c>
      <c r="AO338" s="52">
        <f t="shared" ca="1" si="737"/>
        <v>0.60017418366130426</v>
      </c>
      <c r="AP338" s="52">
        <f t="shared" ca="1" si="738"/>
        <v>0.56036071942152299</v>
      </c>
      <c r="AQ338" s="52">
        <f t="shared" ca="1" si="738"/>
        <v>0.51141076815946418</v>
      </c>
      <c r="AR338" s="52">
        <f t="shared" ca="1" si="738"/>
        <v>0.45145988033318796</v>
      </c>
      <c r="AS338" s="52">
        <f t="shared" ca="1" si="738"/>
        <v>0.38522420474542574</v>
      </c>
      <c r="AT338" s="52">
        <f t="shared" ca="1" si="904"/>
        <v>0.31476244048334207</v>
      </c>
      <c r="AU338" s="52">
        <f t="shared" ca="1" si="904"/>
        <v>0.24573752176788663</v>
      </c>
      <c r="AV338" s="52">
        <f t="shared" ca="1" si="728"/>
        <v>0.1656561720637621</v>
      </c>
      <c r="AW338" s="52">
        <f t="shared" ca="1" si="728"/>
        <v>7.3228944717243338E-2</v>
      </c>
      <c r="AX338" s="52">
        <f t="shared" ca="1" si="728"/>
        <v>-2.7064639529788485E-2</v>
      </c>
      <c r="AY338" s="52">
        <f t="shared" ca="1" si="728"/>
        <v>-0.11787886993691588</v>
      </c>
      <c r="AZ338" s="52">
        <f t="shared" ca="1" si="729"/>
        <v>-0.18718594171077257</v>
      </c>
      <c r="BA338" s="52">
        <f t="shared" ca="1" si="729"/>
        <v>-0.24162093054063619</v>
      </c>
      <c r="BB338" s="52">
        <f t="shared" ca="1" si="729"/>
        <v>-0.2865153077947365</v>
      </c>
      <c r="BC338" s="52">
        <f t="shared" ca="1" si="729"/>
        <v>-0.32295963400839472</v>
      </c>
      <c r="BD338" s="52">
        <f t="shared" ca="1" si="730"/>
        <v>-0.35704319550054242</v>
      </c>
      <c r="BE338" s="52">
        <f t="shared" ca="1" si="730"/>
        <v>-0.38134109420789764</v>
      </c>
      <c r="BF338" s="52">
        <f t="shared" ca="1" si="730"/>
        <v>-0.3872023991538322</v>
      </c>
      <c r="BG338" s="52">
        <f t="shared" ca="1" si="730"/>
        <v>-0.37954478468900799</v>
      </c>
      <c r="BH338" s="52">
        <f t="shared" ca="1" si="731"/>
        <v>-0.36887456854263534</v>
      </c>
      <c r="BJ338" s="52">
        <f t="shared" si="740"/>
        <v>-4.4461840391159047E-3</v>
      </c>
      <c r="BK338" s="52">
        <f t="shared" si="741"/>
        <v>2.9868308256470397E-3</v>
      </c>
      <c r="BL338" s="52">
        <f t="shared" si="742"/>
        <v>1.4934154128235197E-4</v>
      </c>
      <c r="BM338" s="52">
        <f t="shared" si="743"/>
        <v>1.4934154128235197E-4</v>
      </c>
      <c r="BN338" s="52">
        <f t="shared" si="744"/>
        <v>0</v>
      </c>
      <c r="BO338" s="52">
        <f t="shared" si="745"/>
        <v>0</v>
      </c>
      <c r="BP338" s="52">
        <f t="shared" si="746"/>
        <v>2.2789883958828682E-3</v>
      </c>
      <c r="BQ338" s="52">
        <f t="shared" si="747"/>
        <v>0.05</v>
      </c>
      <c r="BS338" s="52">
        <f t="shared" ca="1" si="748"/>
        <v>0.22914536758476217</v>
      </c>
      <c r="BT338" s="52">
        <f t="shared" ca="1" si="749"/>
        <v>0.29868308256470399</v>
      </c>
      <c r="BU338" s="52">
        <f t="shared" ca="1" si="750"/>
        <v>0.3568402688139149</v>
      </c>
      <c r="BV338" s="52">
        <f t="shared" ca="1" si="751"/>
        <v>0.40707777221236507</v>
      </c>
      <c r="BW338" s="52">
        <f t="shared" ca="1" si="752"/>
        <v>0.45618003473106422</v>
      </c>
      <c r="BX338" s="52">
        <f t="shared" ca="1" si="753"/>
        <v>0.51626483326958084</v>
      </c>
      <c r="BY338" s="52">
        <f t="shared" ca="1" si="754"/>
        <v>0.59157059499393072</v>
      </c>
      <c r="BZ338" s="52">
        <f t="shared" ca="1" si="755"/>
        <v>0.67220637229301261</v>
      </c>
      <c r="CA338" s="52">
        <f t="shared" ca="1" si="756"/>
        <v>0.75555676094166213</v>
      </c>
      <c r="CB338" s="52">
        <f t="shared" ca="1" si="757"/>
        <v>0.83116364629278228</v>
      </c>
      <c r="CC338" s="52">
        <f t="shared" ca="1" si="758"/>
        <v>0.89054559647375997</v>
      </c>
      <c r="CD338" s="52">
        <f t="shared" ca="1" si="759"/>
        <v>0.92969216631665341</v>
      </c>
      <c r="CE338" s="52">
        <f t="shared" ca="1" si="760"/>
        <v>0.95179492065442628</v>
      </c>
      <c r="CF338" s="52">
        <f t="shared" ca="1" si="761"/>
        <v>0.95868939269454234</v>
      </c>
      <c r="CG338" s="52">
        <f t="shared" ca="1" si="762"/>
        <v>0.94893648645149553</v>
      </c>
      <c r="CH338" s="52">
        <f t="shared" ca="1" si="763"/>
        <v>0.95875295266629224</v>
      </c>
      <c r="CI338" s="52">
        <f t="shared" ca="1" si="764"/>
        <v>0.95150209883708592</v>
      </c>
      <c r="CJ338" s="52">
        <f t="shared" ca="1" si="765"/>
        <v>0.92283115049283337</v>
      </c>
      <c r="CK338" s="52">
        <f t="shared" ca="1" si="766"/>
        <v>0.8653887058007379</v>
      </c>
      <c r="CL338" s="52">
        <f t="shared" ca="1" si="767"/>
        <v>0.78447968425649739</v>
      </c>
      <c r="CM338" s="52">
        <f t="shared" ca="1" si="768"/>
        <v>0.67622685436940422</v>
      </c>
      <c r="CN338" s="52">
        <f t="shared" ca="1" si="769"/>
        <v>0.54705723351047864</v>
      </c>
      <c r="CO338" s="52">
        <f t="shared" ca="1" si="770"/>
        <v>0.40763259518350808</v>
      </c>
      <c r="CP338" s="52">
        <f t="shared" ca="1" si="771"/>
        <v>0.26378415107366548</v>
      </c>
      <c r="CQ338" s="52">
        <f t="shared" ca="1" si="772"/>
        <v>0.11827558433757193</v>
      </c>
      <c r="CR338" s="52">
        <f t="shared" ca="1" si="773"/>
        <v>-2.784521270903861E-2</v>
      </c>
      <c r="CS338" s="52">
        <f t="shared" ca="1" si="774"/>
        <v>-0.169001667234566</v>
      </c>
      <c r="CT338" s="52">
        <f t="shared" ca="1" si="775"/>
        <v>-0.29572891819501118</v>
      </c>
      <c r="CU338" s="52">
        <f t="shared" ca="1" si="776"/>
        <v>-0.40013927300911278</v>
      </c>
      <c r="CV338" s="52">
        <f t="shared" ca="1" si="777"/>
        <v>-0.48371352820146479</v>
      </c>
      <c r="CW338" s="52">
        <f t="shared" ca="1" si="778"/>
        <v>-0.54651397616872877</v>
      </c>
      <c r="CY338" s="51" t="str">
        <f t="shared" ca="1" si="779"/>
        <v>Slope</v>
      </c>
      <c r="CZ338" s="51" t="str">
        <f t="shared" ca="1" si="780"/>
        <v>Slope</v>
      </c>
      <c r="DA338" s="51" t="str">
        <f t="shared" ca="1" si="781"/>
        <v>Slope</v>
      </c>
      <c r="DB338" s="51" t="str">
        <f t="shared" ca="1" si="782"/>
        <v>Slope</v>
      </c>
      <c r="DC338" s="51" t="str">
        <f t="shared" ca="1" si="783"/>
        <v>Slope</v>
      </c>
      <c r="DD338" s="51" t="str">
        <f t="shared" ca="1" si="784"/>
        <v>Slope</v>
      </c>
      <c r="DE338" s="51" t="str">
        <f t="shared" ca="1" si="785"/>
        <v>Slope</v>
      </c>
      <c r="DF338" s="51" t="str">
        <f t="shared" ca="1" si="786"/>
        <v>Slope</v>
      </c>
      <c r="DG338" s="51" t="str">
        <f t="shared" ca="1" si="787"/>
        <v>Slope</v>
      </c>
      <c r="DH338" s="51" t="str">
        <f t="shared" ca="1" si="788"/>
        <v>Slope</v>
      </c>
      <c r="DI338" s="51" t="str">
        <f t="shared" ca="1" si="789"/>
        <v>Slope</v>
      </c>
      <c r="DJ338" s="51" t="str">
        <f t="shared" ca="1" si="790"/>
        <v>Slope</v>
      </c>
      <c r="DK338" s="51" t="str">
        <f t="shared" ca="1" si="791"/>
        <v>Slope</v>
      </c>
      <c r="DL338" s="51" t="str">
        <f t="shared" ca="1" si="792"/>
        <v>Slope</v>
      </c>
      <c r="DM338" s="51" t="str">
        <f t="shared" ca="1" si="793"/>
        <v>Slope</v>
      </c>
      <c r="DN338" s="51" t="str">
        <f t="shared" ca="1" si="794"/>
        <v>Slope</v>
      </c>
      <c r="DO338" s="51" t="str">
        <f t="shared" ca="1" si="795"/>
        <v>Slope</v>
      </c>
      <c r="DP338" s="51" t="str">
        <f t="shared" ca="1" si="796"/>
        <v>Slope</v>
      </c>
      <c r="DQ338" s="51" t="str">
        <f t="shared" ca="1" si="797"/>
        <v>Slope</v>
      </c>
      <c r="DR338" s="51" t="str">
        <f t="shared" ca="1" si="798"/>
        <v>Slope</v>
      </c>
      <c r="DS338" s="51" t="str">
        <f t="shared" ca="1" si="799"/>
        <v>Slope</v>
      </c>
      <c r="DT338" s="51" t="str">
        <f t="shared" ca="1" si="800"/>
        <v>Slope</v>
      </c>
      <c r="DU338" s="51" t="str">
        <f t="shared" ca="1" si="801"/>
        <v>Slope</v>
      </c>
      <c r="DV338" s="51" t="str">
        <f t="shared" ca="1" si="802"/>
        <v>Slope</v>
      </c>
      <c r="DW338" s="51" t="str">
        <f t="shared" ca="1" si="803"/>
        <v>Slope</v>
      </c>
      <c r="DX338" s="51" t="str">
        <f t="shared" ca="1" si="804"/>
        <v>Slope</v>
      </c>
      <c r="DY338" s="51" t="str">
        <f t="shared" ca="1" si="805"/>
        <v>Slope</v>
      </c>
      <c r="DZ338" s="51" t="str">
        <f t="shared" ca="1" si="806"/>
        <v>Slope</v>
      </c>
      <c r="EA338" s="51" t="str">
        <f t="shared" ca="1" si="807"/>
        <v>Slope</v>
      </c>
      <c r="EB338" s="51" t="str">
        <f t="shared" ca="1" si="808"/>
        <v>Slope</v>
      </c>
      <c r="EC338" s="51" t="str">
        <f t="shared" ca="1" si="809"/>
        <v>Slope</v>
      </c>
      <c r="EE338" s="52">
        <f t="shared" ca="1" si="810"/>
        <v>0.77100397395652021</v>
      </c>
      <c r="EF338" s="52">
        <f t="shared" ca="1" si="811"/>
        <v>0.70146625897657833</v>
      </c>
      <c r="EG338" s="52">
        <f t="shared" ca="1" si="812"/>
        <v>0.64330907272736748</v>
      </c>
      <c r="EH338" s="52">
        <f t="shared" ca="1" si="813"/>
        <v>0.59307156932891725</v>
      </c>
      <c r="EI338" s="52">
        <f t="shared" ca="1" si="814"/>
        <v>0.54396930681021816</v>
      </c>
      <c r="EJ338" s="52">
        <f t="shared" ca="1" si="815"/>
        <v>0.48388450827170149</v>
      </c>
      <c r="EK338" s="52">
        <f t="shared" ca="1" si="816"/>
        <v>0.4085787465473516</v>
      </c>
      <c r="EL338" s="52">
        <f t="shared" ca="1" si="817"/>
        <v>0.32794296924826971</v>
      </c>
      <c r="EM338" s="52">
        <f t="shared" ca="1" si="818"/>
        <v>0.24459258059962019</v>
      </c>
      <c r="EN338" s="52">
        <f t="shared" ca="1" si="819"/>
        <v>0.16898569524850005</v>
      </c>
      <c r="EO338" s="52">
        <f t="shared" ca="1" si="820"/>
        <v>0.10960374506752235</v>
      </c>
      <c r="EP338" s="52">
        <f t="shared" ca="1" si="821"/>
        <v>7.045717522462891E-2</v>
      </c>
      <c r="EQ338" s="52">
        <f t="shared" ca="1" si="822"/>
        <v>4.8354420886856042E-2</v>
      </c>
      <c r="ER338" s="52">
        <f t="shared" ca="1" si="823"/>
        <v>4.145994884673998E-2</v>
      </c>
      <c r="ES338" s="52">
        <f t="shared" ca="1" si="824"/>
        <v>5.1212855089786791E-2</v>
      </c>
      <c r="ET338" s="52">
        <f t="shared" ca="1" si="825"/>
        <v>4.1396388874990087E-2</v>
      </c>
      <c r="EU338" s="52">
        <f t="shared" ca="1" si="826"/>
        <v>4.8647242704196403E-2</v>
      </c>
      <c r="EV338" s="52">
        <f t="shared" ca="1" si="827"/>
        <v>7.7318191048448948E-2</v>
      </c>
      <c r="EW338" s="52">
        <f t="shared" ca="1" si="828"/>
        <v>0.13476063574054442</v>
      </c>
      <c r="EX338" s="52">
        <f t="shared" ca="1" si="829"/>
        <v>0.21566965728478493</v>
      </c>
      <c r="EY338" s="52">
        <f t="shared" ca="1" si="830"/>
        <v>0.3239224871718781</v>
      </c>
      <c r="EZ338" s="52">
        <f t="shared" ca="1" si="831"/>
        <v>0.45309210803080369</v>
      </c>
      <c r="FA338" s="52">
        <f t="shared" ca="1" si="832"/>
        <v>0.59251674635777429</v>
      </c>
      <c r="FB338" s="52">
        <f t="shared" ca="1" si="833"/>
        <v>0.73636519046761695</v>
      </c>
      <c r="FC338" s="52">
        <f t="shared" ca="1" si="834"/>
        <v>0.88187375720371042</v>
      </c>
      <c r="FD338" s="52">
        <f t="shared" ca="1" si="835"/>
        <v>0.97200544574967906</v>
      </c>
      <c r="FE338" s="52">
        <f t="shared" ca="1" si="836"/>
        <v>0.83084899122415168</v>
      </c>
      <c r="FF338" s="52">
        <f t="shared" ca="1" si="837"/>
        <v>0.70412174026370644</v>
      </c>
      <c r="FG338" s="52">
        <f t="shared" ca="1" si="838"/>
        <v>0.59971138544960478</v>
      </c>
      <c r="FH338" s="52">
        <f t="shared" ca="1" si="839"/>
        <v>0.51613713025725283</v>
      </c>
      <c r="FI338" s="52">
        <f t="shared" ca="1" si="840"/>
        <v>0.45333668228998891</v>
      </c>
      <c r="FK338" s="52">
        <f t="shared" ca="1" si="841"/>
        <v>0.97200544574967906</v>
      </c>
      <c r="FL338" s="59">
        <f t="shared" ca="1" si="842"/>
        <v>25</v>
      </c>
      <c r="FM338" s="59" t="str">
        <f t="shared" ca="1" si="843"/>
        <v>Slope</v>
      </c>
      <c r="FN338" s="52">
        <f t="shared" ca="1" si="844"/>
        <v>0.19999999999999996</v>
      </c>
      <c r="FP338" s="52">
        <f t="shared" ca="1" si="845"/>
        <v>0.59033465798550666</v>
      </c>
      <c r="FQ338" s="52">
        <f t="shared" ca="1" si="846"/>
        <v>0.56715541965885941</v>
      </c>
      <c r="FR338" s="52">
        <f t="shared" ca="1" si="847"/>
        <v>0.53665857979801135</v>
      </c>
      <c r="FS338" s="52">
        <f t="shared" ca="1" si="848"/>
        <v>0.5088016342207502</v>
      </c>
      <c r="FT338" s="52">
        <f t="shared" ca="1" si="849"/>
        <v>0.48132310227007269</v>
      </c>
      <c r="FU338" s="52">
        <f t="shared" ca="1" si="850"/>
        <v>0.45018372497945602</v>
      </c>
      <c r="FV338" s="52">
        <f t="shared" ca="1" si="851"/>
        <v>0.41397069329356162</v>
      </c>
      <c r="FW338" s="52">
        <f t="shared" ca="1" si="852"/>
        <v>0.37598098974942323</v>
      </c>
      <c r="FX338" s="52">
        <f t="shared" ca="1" si="853"/>
        <v>0.33708641575542891</v>
      </c>
      <c r="FY338" s="52">
        <f t="shared" ca="1" si="854"/>
        <v>0.30077300952727781</v>
      </c>
      <c r="FZ338" s="52">
        <f t="shared" ca="1" si="855"/>
        <v>0.2698679150225074</v>
      </c>
      <c r="GA338" s="52">
        <f t="shared" ca="1" si="856"/>
        <v>0.24570794729709855</v>
      </c>
      <c r="GB338" s="52">
        <f t="shared" ca="1" si="857"/>
        <v>0.22722925140672975</v>
      </c>
      <c r="GC338" s="52">
        <f t="shared" ca="1" si="858"/>
        <v>0.2138199829489133</v>
      </c>
      <c r="GD338" s="52">
        <f t="shared" ca="1" si="859"/>
        <v>0.20595984058548447</v>
      </c>
      <c r="GE338" s="52">
        <f t="shared" ca="1" si="860"/>
        <v>0.19157657406944112</v>
      </c>
      <c r="GF338" s="52">
        <f t="shared" ca="1" si="861"/>
        <v>0.18288241423473212</v>
      </c>
      <c r="GG338" s="52">
        <f t="shared" ca="1" si="862"/>
        <v>0.18132828590503855</v>
      </c>
      <c r="GH338" s="52">
        <f t="shared" ca="1" si="863"/>
        <v>0.18936465635795924</v>
      </c>
      <c r="GI338" s="52">
        <f t="shared" ca="1" si="864"/>
        <v>0.2052232190949283</v>
      </c>
      <c r="GJ338" s="52">
        <f t="shared" ca="1" si="865"/>
        <v>0.23019638461284825</v>
      </c>
      <c r="GK338" s="52">
        <f t="shared" ca="1" si="866"/>
        <v>0.26214181378804569</v>
      </c>
      <c r="GL338" s="52">
        <f t="shared" ca="1" si="867"/>
        <v>0.29750558211925809</v>
      </c>
      <c r="GM338" s="52">
        <f t="shared" ca="1" si="868"/>
        <v>0.33434395237809456</v>
      </c>
      <c r="GN338" s="52">
        <f t="shared" ca="1" si="869"/>
        <v>0.3717356968456812</v>
      </c>
      <c r="GO338" s="52">
        <f t="shared" ca="1" si="870"/>
        <v>0.39066848191655967</v>
      </c>
      <c r="GP338" s="52">
        <f t="shared" ca="1" si="871"/>
        <v>0.33250521929693938</v>
      </c>
      <c r="GQ338" s="52">
        <f t="shared" ca="1" si="872"/>
        <v>0.27915169119901323</v>
      </c>
      <c r="GR338" s="52">
        <f t="shared" ca="1" si="873"/>
        <v>0.23323712848320158</v>
      </c>
      <c r="GS338" s="52">
        <f t="shared" ca="1" si="874"/>
        <v>0.19426793230797315</v>
      </c>
      <c r="GT338" s="52">
        <f t="shared" ca="1" si="875"/>
        <v>0.1622233385411074</v>
      </c>
      <c r="GV338" s="52">
        <f t="shared" ca="1" si="876"/>
        <v>0.59033465798550666</v>
      </c>
      <c r="GW338" s="59">
        <f t="shared" ca="1" si="877"/>
        <v>0</v>
      </c>
      <c r="GX338" s="52">
        <f t="shared" ca="1" si="878"/>
        <v>0.77100397395652021</v>
      </c>
      <c r="GY338" s="52" t="str">
        <f t="shared" ca="1" si="879"/>
        <v>Slope</v>
      </c>
      <c r="GZ338" s="52">
        <f t="shared" ca="1" si="880"/>
        <v>1</v>
      </c>
      <c r="HB338" s="58">
        <f t="shared" si="881"/>
        <v>8.8923680782318104E-2</v>
      </c>
      <c r="HC338" s="58"/>
      <c r="HE338" s="52">
        <f t="shared" si="882"/>
        <v>0.55982778012752543</v>
      </c>
      <c r="HF338" s="52">
        <f t="shared" si="883"/>
        <v>0</v>
      </c>
      <c r="HH338" s="52">
        <f t="shared" ca="1" si="884"/>
        <v>0.77100397395652021</v>
      </c>
      <c r="HI338" s="52" t="str">
        <f t="shared" ca="1" si="885"/>
        <v>Slope</v>
      </c>
      <c r="HJ338" s="59">
        <f t="shared" ca="1" si="886"/>
        <v>2</v>
      </c>
      <c r="HK338" s="52">
        <f t="shared" ca="1" si="887"/>
        <v>1</v>
      </c>
      <c r="HL338" s="52">
        <f t="shared" si="888"/>
        <v>0</v>
      </c>
      <c r="HM338" s="52">
        <f t="shared" si="889"/>
        <v>20</v>
      </c>
      <c r="HN338" s="52">
        <f t="shared" si="890"/>
        <v>-20</v>
      </c>
      <c r="HP338" s="52">
        <f t="shared" si="893"/>
        <v>1.7624676227569452E-4</v>
      </c>
      <c r="HR338" s="52">
        <f t="shared" si="891"/>
        <v>2.5168852703957124E-4</v>
      </c>
      <c r="HS338">
        <f t="shared" si="892"/>
        <v>2.2789883958828682E-3</v>
      </c>
    </row>
    <row r="339" spans="1:227" x14ac:dyDescent="0.2">
      <c r="A339" s="45">
        <v>301</v>
      </c>
      <c r="B339" s="35">
        <f t="shared" si="733"/>
        <v>3.4722222222222085E-2</v>
      </c>
      <c r="C339" s="28">
        <v>-8.8923680782318097</v>
      </c>
      <c r="D339" s="95">
        <v>0</v>
      </c>
      <c r="E339" s="95">
        <v>999999</v>
      </c>
      <c r="F339" s="37">
        <f t="shared" si="899"/>
        <v>166666.5</v>
      </c>
      <c r="G339" s="38">
        <f t="shared" si="903"/>
        <v>0</v>
      </c>
      <c r="H339" s="102">
        <v>20</v>
      </c>
      <c r="I339" s="102">
        <v>2000</v>
      </c>
      <c r="J339" s="28">
        <v>-8.9033329486846906</v>
      </c>
      <c r="K339" s="126">
        <f t="shared" si="900"/>
        <v>-8.9033329486846904E-2</v>
      </c>
      <c r="L339" s="30">
        <f t="shared" si="901"/>
        <v>-8.9033329486846904E-2</v>
      </c>
      <c r="M339" s="101">
        <f t="shared" si="902"/>
        <v>-8.8923680782318097</v>
      </c>
      <c r="N339" s="103">
        <f t="shared" si="734"/>
        <v>5.4824352264401868E-6</v>
      </c>
      <c r="AD339" s="52">
        <f t="shared" ca="1" si="735"/>
        <v>0.95025503570960446</v>
      </c>
      <c r="AE339" s="52">
        <f t="shared" ca="1" si="735"/>
        <v>1.0000000000000002</v>
      </c>
      <c r="AF339" s="52">
        <f t="shared" ca="1" si="735"/>
        <v>0.95599715053691692</v>
      </c>
      <c r="AG339" s="52">
        <f t="shared" ca="1" si="735"/>
        <v>0.87924503298924606</v>
      </c>
      <c r="AH339" s="52">
        <f t="shared" ca="1" si="736"/>
        <v>0.80336790133043645</v>
      </c>
      <c r="AI339" s="52">
        <f t="shared" ca="1" si="736"/>
        <v>0.74520765233803077</v>
      </c>
      <c r="AJ339" s="52">
        <f t="shared" ca="1" si="736"/>
        <v>0.70540581309007966</v>
      </c>
      <c r="AK339" s="52">
        <f t="shared" ca="1" si="736"/>
        <v>0.68684417761643124</v>
      </c>
      <c r="AL339" s="52">
        <f t="shared" ca="1" si="737"/>
        <v>0.68268897526838979</v>
      </c>
      <c r="AM339" s="52">
        <f t="shared" ca="1" si="737"/>
        <v>0.67835713163611555</v>
      </c>
      <c r="AN339" s="52">
        <f t="shared" ca="1" si="737"/>
        <v>0.65992717320359018</v>
      </c>
      <c r="AO339" s="52">
        <f t="shared" ca="1" si="737"/>
        <v>0.62516920170854906</v>
      </c>
      <c r="AP339" s="52">
        <f t="shared" ca="1" si="738"/>
        <v>0.57914422516212205</v>
      </c>
      <c r="AQ339" s="52">
        <f t="shared" ca="1" si="738"/>
        <v>0.52249792042566523</v>
      </c>
      <c r="AR339" s="52">
        <f t="shared" ca="1" si="738"/>
        <v>0.45852072725194254</v>
      </c>
      <c r="AS339" s="52">
        <f t="shared" ca="1" si="738"/>
        <v>0.3848937961628815</v>
      </c>
      <c r="AT339" s="52">
        <f t="shared" ca="1" si="904"/>
        <v>0.30934448882519044</v>
      </c>
      <c r="AU339" s="52">
        <f t="shared" ca="1" si="904"/>
        <v>0.22021556675644161</v>
      </c>
      <c r="AV339" s="52">
        <f t="shared" ca="1" si="728"/>
        <v>0.11741213553170098</v>
      </c>
      <c r="AW339" s="52">
        <f t="shared" ca="1" si="728"/>
        <v>4.1415937851070252E-6</v>
      </c>
      <c r="AX339" s="52">
        <f t="shared" ca="1" si="728"/>
        <v>-0.11411347728201199</v>
      </c>
      <c r="AY339" s="52">
        <f t="shared" ca="1" si="728"/>
        <v>-0.2084439455924896</v>
      </c>
      <c r="AZ339" s="52">
        <f t="shared" ca="1" si="729"/>
        <v>-0.28268660367490095</v>
      </c>
      <c r="BA339" s="52">
        <f t="shared" ca="1" si="729"/>
        <v>-0.34289950834113114</v>
      </c>
      <c r="BB339" s="52">
        <f t="shared" ca="1" si="729"/>
        <v>-0.3944737889650643</v>
      </c>
      <c r="BC339" s="52">
        <f t="shared" ca="1" si="729"/>
        <v>-0.43304979499305363</v>
      </c>
      <c r="BD339" s="52">
        <f t="shared" ca="1" si="730"/>
        <v>-0.45756935820623651</v>
      </c>
      <c r="BE339" s="52">
        <f t="shared" ca="1" si="730"/>
        <v>-0.46281667940760757</v>
      </c>
      <c r="BF339" s="52">
        <f t="shared" ca="1" si="730"/>
        <v>-0.45264128854116648</v>
      </c>
      <c r="BG339" s="52">
        <f t="shared" ca="1" si="730"/>
        <v>-0.4324504051157459</v>
      </c>
      <c r="BH339" s="52">
        <f t="shared" ca="1" si="731"/>
        <v>-0.4150128083311681</v>
      </c>
      <c r="BJ339" s="52">
        <f t="shared" si="740"/>
        <v>-4.4516664743423449E-3</v>
      </c>
      <c r="BK339" s="52">
        <f t="shared" si="741"/>
        <v>3.568402688139149E-3</v>
      </c>
      <c r="BL339" s="52">
        <f t="shared" si="742"/>
        <v>1.7842013440695745E-4</v>
      </c>
      <c r="BM339" s="52">
        <f t="shared" si="743"/>
        <v>1.7842013440695745E-4</v>
      </c>
      <c r="BN339" s="52">
        <f t="shared" si="744"/>
        <v>0</v>
      </c>
      <c r="BO339" s="52">
        <f t="shared" si="745"/>
        <v>0</v>
      </c>
      <c r="BP339" s="52">
        <f t="shared" si="746"/>
        <v>2.508969964725191E-3</v>
      </c>
      <c r="BQ339" s="52">
        <f t="shared" si="747"/>
        <v>0.05</v>
      </c>
      <c r="BS339" s="52">
        <f t="shared" ca="1" si="748"/>
        <v>0.29868308256470399</v>
      </c>
      <c r="BT339" s="52">
        <f t="shared" ca="1" si="749"/>
        <v>0.3568402688139149</v>
      </c>
      <c r="BU339" s="52">
        <f t="shared" ca="1" si="750"/>
        <v>0.40707777221236507</v>
      </c>
      <c r="BV339" s="52">
        <f t="shared" ca="1" si="751"/>
        <v>0.45618003473106422</v>
      </c>
      <c r="BW339" s="52">
        <f t="shared" ca="1" si="752"/>
        <v>0.51626483326958084</v>
      </c>
      <c r="BX339" s="52">
        <f t="shared" ca="1" si="753"/>
        <v>0.59157059499393072</v>
      </c>
      <c r="BY339" s="52">
        <f t="shared" ca="1" si="754"/>
        <v>0.67220637229301261</v>
      </c>
      <c r="BZ339" s="52">
        <f t="shared" ca="1" si="755"/>
        <v>0.75555676094166213</v>
      </c>
      <c r="CA339" s="52">
        <f t="shared" ca="1" si="756"/>
        <v>0.83116364629278228</v>
      </c>
      <c r="CB339" s="52">
        <f t="shared" ca="1" si="757"/>
        <v>0.89054559647375997</v>
      </c>
      <c r="CC339" s="52">
        <f t="shared" ca="1" si="758"/>
        <v>0.92969216631665341</v>
      </c>
      <c r="CD339" s="52">
        <f t="shared" ca="1" si="759"/>
        <v>0.95179492065442628</v>
      </c>
      <c r="CE339" s="52">
        <f t="shared" ca="1" si="760"/>
        <v>0.95868939269454234</v>
      </c>
      <c r="CF339" s="52">
        <f t="shared" ca="1" si="761"/>
        <v>0.94893648645149553</v>
      </c>
      <c r="CG339" s="52">
        <f t="shared" ca="1" si="762"/>
        <v>0.95875295266629224</v>
      </c>
      <c r="CH339" s="52">
        <f t="shared" ca="1" si="763"/>
        <v>0.95150209883708592</v>
      </c>
      <c r="CI339" s="52">
        <f t="shared" ca="1" si="764"/>
        <v>0.92283115049283337</v>
      </c>
      <c r="CJ339" s="52">
        <f t="shared" ca="1" si="765"/>
        <v>0.8653887058007379</v>
      </c>
      <c r="CK339" s="52">
        <f t="shared" ca="1" si="766"/>
        <v>0.78447968425649739</v>
      </c>
      <c r="CL339" s="52">
        <f t="shared" ca="1" si="767"/>
        <v>0.67622685436940422</v>
      </c>
      <c r="CM339" s="52">
        <f t="shared" ca="1" si="768"/>
        <v>0.54705723351047864</v>
      </c>
      <c r="CN339" s="52">
        <f t="shared" ca="1" si="769"/>
        <v>0.40763259518350808</v>
      </c>
      <c r="CO339" s="52">
        <f t="shared" ca="1" si="770"/>
        <v>0.26378415107366548</v>
      </c>
      <c r="CP339" s="52">
        <f t="shared" ca="1" si="771"/>
        <v>0.11827558433757193</v>
      </c>
      <c r="CQ339" s="52">
        <f t="shared" ca="1" si="772"/>
        <v>-2.784521270903861E-2</v>
      </c>
      <c r="CR339" s="52">
        <f t="shared" ca="1" si="773"/>
        <v>-0.169001667234566</v>
      </c>
      <c r="CS339" s="52">
        <f t="shared" ca="1" si="774"/>
        <v>-0.29572891819501118</v>
      </c>
      <c r="CT339" s="52">
        <f t="shared" ca="1" si="775"/>
        <v>-0.40013927300911278</v>
      </c>
      <c r="CU339" s="52">
        <f t="shared" ca="1" si="776"/>
        <v>-0.48371352820146479</v>
      </c>
      <c r="CV339" s="52">
        <f t="shared" ca="1" si="777"/>
        <v>-0.54651397616872877</v>
      </c>
      <c r="CW339" s="52">
        <f t="shared" ca="1" si="778"/>
        <v>-0.59728398029842689</v>
      </c>
      <c r="CY339" s="51" t="str">
        <f t="shared" ca="1" si="779"/>
        <v>Slope</v>
      </c>
      <c r="CZ339" s="51" t="str">
        <f t="shared" ca="1" si="780"/>
        <v>Slope</v>
      </c>
      <c r="DA339" s="51" t="str">
        <f t="shared" ca="1" si="781"/>
        <v>Slope</v>
      </c>
      <c r="DB339" s="51" t="str">
        <f t="shared" ca="1" si="782"/>
        <v>Slope</v>
      </c>
      <c r="DC339" s="51" t="str">
        <f t="shared" ca="1" si="783"/>
        <v>Slope</v>
      </c>
      <c r="DD339" s="51" t="str">
        <f t="shared" ca="1" si="784"/>
        <v>Slope</v>
      </c>
      <c r="DE339" s="51" t="str">
        <f t="shared" ca="1" si="785"/>
        <v>Slope</v>
      </c>
      <c r="DF339" s="51" t="str">
        <f t="shared" ca="1" si="786"/>
        <v>Slope</v>
      </c>
      <c r="DG339" s="51" t="str">
        <f t="shared" ca="1" si="787"/>
        <v>Slope</v>
      </c>
      <c r="DH339" s="51" t="str">
        <f t="shared" ca="1" si="788"/>
        <v>Slope</v>
      </c>
      <c r="DI339" s="51" t="str">
        <f t="shared" ca="1" si="789"/>
        <v>Slope</v>
      </c>
      <c r="DJ339" s="51" t="str">
        <f t="shared" ca="1" si="790"/>
        <v>Slope</v>
      </c>
      <c r="DK339" s="51" t="str">
        <f t="shared" ca="1" si="791"/>
        <v>Slope</v>
      </c>
      <c r="DL339" s="51" t="str">
        <f t="shared" ca="1" si="792"/>
        <v>Slope</v>
      </c>
      <c r="DM339" s="51" t="str">
        <f t="shared" ca="1" si="793"/>
        <v>Slope</v>
      </c>
      <c r="DN339" s="51" t="str">
        <f t="shared" ca="1" si="794"/>
        <v>Slope</v>
      </c>
      <c r="DO339" s="51" t="str">
        <f t="shared" ca="1" si="795"/>
        <v>Slope</v>
      </c>
      <c r="DP339" s="51" t="str">
        <f t="shared" ca="1" si="796"/>
        <v>Slope</v>
      </c>
      <c r="DQ339" s="51" t="str">
        <f t="shared" ca="1" si="797"/>
        <v>Slope</v>
      </c>
      <c r="DR339" s="51" t="str">
        <f t="shared" ca="1" si="798"/>
        <v>Slope</v>
      </c>
      <c r="DS339" s="51" t="str">
        <f t="shared" ca="1" si="799"/>
        <v>Slope</v>
      </c>
      <c r="DT339" s="51" t="str">
        <f t="shared" ca="1" si="800"/>
        <v>Slope</v>
      </c>
      <c r="DU339" s="51" t="str">
        <f t="shared" ca="1" si="801"/>
        <v>Slope</v>
      </c>
      <c r="DV339" s="51" t="str">
        <f t="shared" ca="1" si="802"/>
        <v>Slope</v>
      </c>
      <c r="DW339" s="51" t="str">
        <f t="shared" ca="1" si="803"/>
        <v>Slope</v>
      </c>
      <c r="DX339" s="51" t="str">
        <f t="shared" ca="1" si="804"/>
        <v>Slope</v>
      </c>
      <c r="DY339" s="51" t="str">
        <f t="shared" ca="1" si="805"/>
        <v>Slope</v>
      </c>
      <c r="DZ339" s="51" t="str">
        <f t="shared" ca="1" si="806"/>
        <v>Slope</v>
      </c>
      <c r="EA339" s="51" t="str">
        <f t="shared" ca="1" si="807"/>
        <v>Slope</v>
      </c>
      <c r="EB339" s="51" t="str">
        <f t="shared" ca="1" si="808"/>
        <v>Slope</v>
      </c>
      <c r="EC339" s="51" t="str">
        <f t="shared" ca="1" si="809"/>
        <v>Slope</v>
      </c>
      <c r="EE339" s="52">
        <f t="shared" ca="1" si="810"/>
        <v>0.70149533756970295</v>
      </c>
      <c r="EF339" s="52">
        <f t="shared" ca="1" si="811"/>
        <v>0.6433381513204921</v>
      </c>
      <c r="EG339" s="52">
        <f t="shared" ca="1" si="812"/>
        <v>0.59310064792204187</v>
      </c>
      <c r="EH339" s="52">
        <f t="shared" ca="1" si="813"/>
        <v>0.54399838540334278</v>
      </c>
      <c r="EI339" s="52">
        <f t="shared" ca="1" si="814"/>
        <v>0.48391358686482611</v>
      </c>
      <c r="EJ339" s="52">
        <f t="shared" ca="1" si="815"/>
        <v>0.40860782514047622</v>
      </c>
      <c r="EK339" s="52">
        <f t="shared" ca="1" si="816"/>
        <v>0.32797204784139433</v>
      </c>
      <c r="EL339" s="52">
        <f t="shared" ca="1" si="817"/>
        <v>0.24462165919274481</v>
      </c>
      <c r="EM339" s="52">
        <f t="shared" ca="1" si="818"/>
        <v>0.16901477384162467</v>
      </c>
      <c r="EN339" s="52">
        <f t="shared" ca="1" si="819"/>
        <v>0.10963282366064697</v>
      </c>
      <c r="EO339" s="52">
        <f t="shared" ca="1" si="820"/>
        <v>7.048625381775353E-2</v>
      </c>
      <c r="EP339" s="52">
        <f t="shared" ca="1" si="821"/>
        <v>4.8383499479980663E-2</v>
      </c>
      <c r="EQ339" s="52">
        <f t="shared" ca="1" si="822"/>
        <v>4.1489027439864601E-2</v>
      </c>
      <c r="ER339" s="52">
        <f t="shared" ca="1" si="823"/>
        <v>5.1241933682911411E-2</v>
      </c>
      <c r="ES339" s="52">
        <f t="shared" ca="1" si="824"/>
        <v>4.1425467468114707E-2</v>
      </c>
      <c r="ET339" s="52">
        <f t="shared" ca="1" si="825"/>
        <v>4.8676321297321024E-2</v>
      </c>
      <c r="EU339" s="52">
        <f t="shared" ca="1" si="826"/>
        <v>7.7347269641573568E-2</v>
      </c>
      <c r="EV339" s="52">
        <f t="shared" ca="1" si="827"/>
        <v>0.13478971433366904</v>
      </c>
      <c r="EW339" s="52">
        <f t="shared" ca="1" si="828"/>
        <v>0.21569873587790955</v>
      </c>
      <c r="EX339" s="52">
        <f t="shared" ca="1" si="829"/>
        <v>0.32395156576500272</v>
      </c>
      <c r="EY339" s="52">
        <f t="shared" ca="1" si="830"/>
        <v>0.45312118662392831</v>
      </c>
      <c r="EZ339" s="52">
        <f t="shared" ca="1" si="831"/>
        <v>0.5925458249508988</v>
      </c>
      <c r="FA339" s="52">
        <f t="shared" ca="1" si="832"/>
        <v>0.73639426906074146</v>
      </c>
      <c r="FB339" s="52">
        <f t="shared" ca="1" si="833"/>
        <v>0.88190283579683504</v>
      </c>
      <c r="FC339" s="52">
        <f t="shared" ca="1" si="834"/>
        <v>0.97197636715655444</v>
      </c>
      <c r="FD339" s="52">
        <f t="shared" ca="1" si="835"/>
        <v>0.83081991263102706</v>
      </c>
      <c r="FE339" s="52">
        <f t="shared" ca="1" si="836"/>
        <v>0.70409266167058182</v>
      </c>
      <c r="FF339" s="52">
        <f t="shared" ca="1" si="837"/>
        <v>0.59968230685648027</v>
      </c>
      <c r="FG339" s="52">
        <f t="shared" ca="1" si="838"/>
        <v>0.51610805166412832</v>
      </c>
      <c r="FH339" s="52">
        <f t="shared" ca="1" si="839"/>
        <v>0.45330760369686429</v>
      </c>
      <c r="FI339" s="52">
        <f t="shared" ca="1" si="840"/>
        <v>0.40253759956716617</v>
      </c>
      <c r="FK339" s="52">
        <f t="shared" ca="1" si="841"/>
        <v>0.97197636715655444</v>
      </c>
      <c r="FL339" s="59">
        <f t="shared" ca="1" si="842"/>
        <v>24</v>
      </c>
      <c r="FM339" s="59" t="str">
        <f t="shared" ca="1" si="843"/>
        <v>Slope</v>
      </c>
      <c r="FN339" s="52">
        <f t="shared" ca="1" si="844"/>
        <v>0.23333333333333328</v>
      </c>
      <c r="FP339" s="52">
        <f t="shared" ca="1" si="845"/>
        <v>0.56716511252323432</v>
      </c>
      <c r="FQ339" s="52">
        <f t="shared" ca="1" si="846"/>
        <v>0.54777938377349733</v>
      </c>
      <c r="FR339" s="52">
        <f t="shared" ca="1" si="847"/>
        <v>0.51992243819623618</v>
      </c>
      <c r="FS339" s="52">
        <f t="shared" ca="1" si="848"/>
        <v>0.49244390624555867</v>
      </c>
      <c r="FT339" s="52">
        <f t="shared" ca="1" si="849"/>
        <v>0.46130452895494201</v>
      </c>
      <c r="FU339" s="52">
        <f t="shared" ca="1" si="850"/>
        <v>0.4250914972690476</v>
      </c>
      <c r="FV339" s="52">
        <f t="shared" ca="1" si="851"/>
        <v>0.38710179372490922</v>
      </c>
      <c r="FW339" s="52">
        <f t="shared" ca="1" si="852"/>
        <v>0.34820721973091495</v>
      </c>
      <c r="FX339" s="52">
        <f t="shared" ca="1" si="853"/>
        <v>0.31189381350276374</v>
      </c>
      <c r="FY339" s="52">
        <f t="shared" ca="1" si="854"/>
        <v>0.28098871899799344</v>
      </c>
      <c r="FZ339" s="52">
        <f t="shared" ca="1" si="855"/>
        <v>0.25682875127258448</v>
      </c>
      <c r="GA339" s="52">
        <f t="shared" ca="1" si="856"/>
        <v>0.23835005538221579</v>
      </c>
      <c r="GB339" s="52">
        <f t="shared" ca="1" si="857"/>
        <v>0.22494078692439928</v>
      </c>
      <c r="GC339" s="52">
        <f t="shared" ca="1" si="858"/>
        <v>0.21708064456097045</v>
      </c>
      <c r="GD339" s="52">
        <f t="shared" ca="1" si="859"/>
        <v>0.20269737804492713</v>
      </c>
      <c r="GE339" s="52">
        <f t="shared" ca="1" si="860"/>
        <v>0.1940032182102181</v>
      </c>
      <c r="GF339" s="52">
        <f t="shared" ca="1" si="861"/>
        <v>0.1924490898805245</v>
      </c>
      <c r="GG339" s="52">
        <f t="shared" ca="1" si="862"/>
        <v>0.20048546033344522</v>
      </c>
      <c r="GH339" s="52">
        <f t="shared" ca="1" si="863"/>
        <v>0.21634402307041428</v>
      </c>
      <c r="GI339" s="52">
        <f t="shared" ca="1" si="864"/>
        <v>0.24131718858833423</v>
      </c>
      <c r="GJ339" s="52">
        <f t="shared" ca="1" si="865"/>
        <v>0.27326261776353167</v>
      </c>
      <c r="GK339" s="52">
        <f t="shared" ca="1" si="866"/>
        <v>0.30862638609474402</v>
      </c>
      <c r="GL339" s="52">
        <f t="shared" ca="1" si="867"/>
        <v>0.34546475635358048</v>
      </c>
      <c r="GM339" s="52">
        <f t="shared" ca="1" si="868"/>
        <v>0.38285650082116723</v>
      </c>
      <c r="GN339" s="52">
        <f t="shared" ca="1" si="869"/>
        <v>0.40176990016329583</v>
      </c>
      <c r="GO339" s="52">
        <f t="shared" ca="1" si="870"/>
        <v>0.34360663754367565</v>
      </c>
      <c r="GP339" s="52">
        <f t="shared" ca="1" si="871"/>
        <v>0.29025310944574945</v>
      </c>
      <c r="GQ339" s="52">
        <f t="shared" ca="1" si="872"/>
        <v>0.24433854672993785</v>
      </c>
      <c r="GR339" s="52">
        <f t="shared" ca="1" si="873"/>
        <v>0.20536935055470942</v>
      </c>
      <c r="GS339" s="52">
        <f t="shared" ca="1" si="874"/>
        <v>0.17332475678784365</v>
      </c>
      <c r="GT339" s="52">
        <f t="shared" ca="1" si="875"/>
        <v>0.14529031096683315</v>
      </c>
      <c r="GV339" s="52">
        <f t="shared" ca="1" si="876"/>
        <v>0.56716511252323432</v>
      </c>
      <c r="GW339" s="59">
        <f t="shared" ca="1" si="877"/>
        <v>0</v>
      </c>
      <c r="GX339" s="52">
        <f t="shared" ca="1" si="878"/>
        <v>0.70149533756970295</v>
      </c>
      <c r="GY339" s="52" t="str">
        <f t="shared" ca="1" si="879"/>
        <v>Slope</v>
      </c>
      <c r="GZ339" s="52">
        <f t="shared" ca="1" si="880"/>
        <v>1</v>
      </c>
      <c r="HB339" s="58">
        <f t="shared" si="881"/>
        <v>8.9033329486846904E-2</v>
      </c>
      <c r="HC339" s="58"/>
      <c r="HE339" s="52">
        <f t="shared" si="882"/>
        <v>0.55928501904010786</v>
      </c>
      <c r="HF339" s="52">
        <f t="shared" si="883"/>
        <v>0</v>
      </c>
      <c r="HH339" s="52">
        <f t="shared" ca="1" si="884"/>
        <v>0.70149533756970295</v>
      </c>
      <c r="HI339" s="52" t="str">
        <f t="shared" ca="1" si="885"/>
        <v>Slope</v>
      </c>
      <c r="HJ339" s="59">
        <f t="shared" ca="1" si="886"/>
        <v>2</v>
      </c>
      <c r="HK339" s="52">
        <f t="shared" ca="1" si="887"/>
        <v>1</v>
      </c>
      <c r="HL339" s="52">
        <f t="shared" si="888"/>
        <v>0</v>
      </c>
      <c r="HM339" s="52">
        <f t="shared" si="889"/>
        <v>20</v>
      </c>
      <c r="HN339" s="52">
        <f t="shared" si="890"/>
        <v>-20</v>
      </c>
      <c r="HP339" s="52">
        <f t="shared" si="893"/>
        <v>5.4824352264401868E-6</v>
      </c>
      <c r="HR339" s="52">
        <f t="shared" si="891"/>
        <v>2.6945157737818284E-4</v>
      </c>
      <c r="HS339">
        <f t="shared" si="892"/>
        <v>2.508969964725191E-3</v>
      </c>
    </row>
    <row r="340" spans="1:227" x14ac:dyDescent="0.2">
      <c r="A340" s="45">
        <v>302</v>
      </c>
      <c r="B340" s="35">
        <f t="shared" si="733"/>
        <v>3.4837962962962828E-2</v>
      </c>
      <c r="C340" s="28">
        <v>-8.9033329486846906</v>
      </c>
      <c r="D340" s="95">
        <v>0</v>
      </c>
      <c r="E340" s="95">
        <v>999999</v>
      </c>
      <c r="F340" s="37">
        <f t="shared" si="899"/>
        <v>166666.5</v>
      </c>
      <c r="G340" s="38">
        <f t="shared" si="903"/>
        <v>0</v>
      </c>
      <c r="H340" s="102">
        <v>20</v>
      </c>
      <c r="I340" s="102">
        <v>2000</v>
      </c>
      <c r="J340" s="28">
        <v>-8.9142978191375697</v>
      </c>
      <c r="K340" s="126">
        <f t="shared" si="900"/>
        <v>-8.9142978191375705E-2</v>
      </c>
      <c r="L340" s="30">
        <f t="shared" si="901"/>
        <v>-8.9142978191375705E-2</v>
      </c>
      <c r="M340" s="101">
        <f t="shared" si="902"/>
        <v>-8.9033329486846906</v>
      </c>
      <c r="N340" s="103">
        <f t="shared" si="734"/>
        <v>5.4824352264401868E-6</v>
      </c>
      <c r="AD340" s="52">
        <f t="shared" ca="1" si="735"/>
        <v>0.95599715053691692</v>
      </c>
      <c r="AE340" s="52">
        <f t="shared" ca="1" si="735"/>
        <v>1.0000000000000002</v>
      </c>
      <c r="AF340" s="52">
        <f t="shared" ca="1" si="735"/>
        <v>0.96133462905527489</v>
      </c>
      <c r="AG340" s="52">
        <f t="shared" ca="1" si="735"/>
        <v>0.89554223453064563</v>
      </c>
      <c r="AH340" s="52">
        <f t="shared" ca="1" si="736"/>
        <v>0.83124074953533567</v>
      </c>
      <c r="AI340" s="52">
        <f t="shared" ca="1" si="736"/>
        <v>0.78200176897626306</v>
      </c>
      <c r="AJ340" s="52">
        <f t="shared" ca="1" si="736"/>
        <v>0.74764551219746089</v>
      </c>
      <c r="AK340" s="52">
        <f t="shared" ca="1" si="736"/>
        <v>0.72852827292737876</v>
      </c>
      <c r="AL340" s="52">
        <f t="shared" ca="1" si="737"/>
        <v>0.71830131356857774</v>
      </c>
      <c r="AM340" s="52">
        <f t="shared" ca="1" si="737"/>
        <v>0.70512690125926103</v>
      </c>
      <c r="AN340" s="52">
        <f t="shared" ca="1" si="737"/>
        <v>0.67992026135140193</v>
      </c>
      <c r="AO340" s="52">
        <f t="shared" ca="1" si="737"/>
        <v>0.64002990510713664</v>
      </c>
      <c r="AP340" s="52">
        <f t="shared" ca="1" si="738"/>
        <v>0.58749964650646924</v>
      </c>
      <c r="AQ340" s="52">
        <f t="shared" ca="1" si="738"/>
        <v>0.52704787847348045</v>
      </c>
      <c r="AR340" s="52">
        <f t="shared" ca="1" si="738"/>
        <v>0.45603150268260512</v>
      </c>
      <c r="AS340" s="52">
        <f t="shared" ca="1" si="738"/>
        <v>0.37725737693105549</v>
      </c>
      <c r="AT340" s="52">
        <f t="shared" ca="1" si="904"/>
        <v>0.283725881542917</v>
      </c>
      <c r="AU340" s="52">
        <f t="shared" ca="1" si="904"/>
        <v>0.17385520877829561</v>
      </c>
      <c r="AV340" s="52">
        <f t="shared" ca="1" si="728"/>
        <v>4.775885139613948E-2</v>
      </c>
      <c r="AW340" s="52">
        <f t="shared" ca="1" si="728"/>
        <v>-8.331911643516568E-2</v>
      </c>
      <c r="AX340" s="52">
        <f t="shared" ca="1" si="728"/>
        <v>-0.20219052896573331</v>
      </c>
      <c r="AY340" s="52">
        <f t="shared" ca="1" si="728"/>
        <v>-0.30221304996264176</v>
      </c>
      <c r="AZ340" s="52">
        <f t="shared" ca="1" si="729"/>
        <v>-0.38273046507106329</v>
      </c>
      <c r="BA340" s="52">
        <f t="shared" ca="1" si="729"/>
        <v>-0.44994250327645935</v>
      </c>
      <c r="BB340" s="52">
        <f t="shared" ca="1" si="729"/>
        <v>-0.50297356499251511</v>
      </c>
      <c r="BC340" s="52">
        <f t="shared" ca="1" si="729"/>
        <v>-0.53001502369320197</v>
      </c>
      <c r="BD340" s="52">
        <f t="shared" ca="1" si="730"/>
        <v>-0.5329698391045754</v>
      </c>
      <c r="BE340" s="52">
        <f t="shared" ca="1" si="730"/>
        <v>-0.52059742678627219</v>
      </c>
      <c r="BF340" s="52">
        <f t="shared" ca="1" si="730"/>
        <v>-0.49714014032914655</v>
      </c>
      <c r="BG340" s="52">
        <f t="shared" ca="1" si="730"/>
        <v>-0.47096901070419717</v>
      </c>
      <c r="BH340" s="52">
        <f t="shared" ca="1" si="731"/>
        <v>-0.44935064984562695</v>
      </c>
      <c r="BJ340" s="52">
        <f t="shared" si="740"/>
        <v>-4.4571489095687851E-3</v>
      </c>
      <c r="BK340" s="52">
        <f t="shared" si="741"/>
        <v>4.0707777221236511E-3</v>
      </c>
      <c r="BL340" s="52">
        <f t="shared" si="742"/>
        <v>2.0353888610618253E-4</v>
      </c>
      <c r="BM340" s="52">
        <f t="shared" si="743"/>
        <v>2.0353888610618253E-4</v>
      </c>
      <c r="BN340" s="52">
        <f t="shared" si="744"/>
        <v>0</v>
      </c>
      <c r="BO340" s="52">
        <f t="shared" si="745"/>
        <v>0</v>
      </c>
      <c r="BP340" s="52">
        <f t="shared" si="746"/>
        <v>2.6876282337040388E-3</v>
      </c>
      <c r="BQ340" s="52">
        <f t="shared" si="747"/>
        <v>0.05</v>
      </c>
      <c r="BS340" s="52">
        <f t="shared" ca="1" si="748"/>
        <v>0.3568402688139149</v>
      </c>
      <c r="BT340" s="52">
        <f t="shared" ca="1" si="749"/>
        <v>0.40707777221236507</v>
      </c>
      <c r="BU340" s="52">
        <f t="shared" ca="1" si="750"/>
        <v>0.45618003473106422</v>
      </c>
      <c r="BV340" s="52">
        <f t="shared" ca="1" si="751"/>
        <v>0.51626483326958084</v>
      </c>
      <c r="BW340" s="52">
        <f t="shared" ca="1" si="752"/>
        <v>0.59157059499393072</v>
      </c>
      <c r="BX340" s="52">
        <f t="shared" ca="1" si="753"/>
        <v>0.67220637229301261</v>
      </c>
      <c r="BY340" s="52">
        <f t="shared" ca="1" si="754"/>
        <v>0.75555676094166213</v>
      </c>
      <c r="BZ340" s="52">
        <f t="shared" ca="1" si="755"/>
        <v>0.83116364629278228</v>
      </c>
      <c r="CA340" s="52">
        <f t="shared" ca="1" si="756"/>
        <v>0.89054559647375997</v>
      </c>
      <c r="CB340" s="52">
        <f t="shared" ca="1" si="757"/>
        <v>0.92969216631665341</v>
      </c>
      <c r="CC340" s="52">
        <f t="shared" ca="1" si="758"/>
        <v>0.95179492065442628</v>
      </c>
      <c r="CD340" s="52">
        <f t="shared" ca="1" si="759"/>
        <v>0.95868939269454234</v>
      </c>
      <c r="CE340" s="52">
        <f t="shared" ca="1" si="760"/>
        <v>0.94893648645149553</v>
      </c>
      <c r="CF340" s="52">
        <f t="shared" ca="1" si="761"/>
        <v>0.95875295266629224</v>
      </c>
      <c r="CG340" s="52">
        <f t="shared" ca="1" si="762"/>
        <v>0.95150209883708592</v>
      </c>
      <c r="CH340" s="52">
        <f t="shared" ca="1" si="763"/>
        <v>0.92283115049283337</v>
      </c>
      <c r="CI340" s="52">
        <f t="shared" ca="1" si="764"/>
        <v>0.8653887058007379</v>
      </c>
      <c r="CJ340" s="52">
        <f t="shared" ca="1" si="765"/>
        <v>0.78447968425649739</v>
      </c>
      <c r="CK340" s="52">
        <f t="shared" ca="1" si="766"/>
        <v>0.67622685436940422</v>
      </c>
      <c r="CL340" s="52">
        <f t="shared" ca="1" si="767"/>
        <v>0.54705723351047864</v>
      </c>
      <c r="CM340" s="52">
        <f t="shared" ca="1" si="768"/>
        <v>0.40763259518350808</v>
      </c>
      <c r="CN340" s="52">
        <f t="shared" ca="1" si="769"/>
        <v>0.26378415107366548</v>
      </c>
      <c r="CO340" s="52">
        <f t="shared" ca="1" si="770"/>
        <v>0.11827558433757193</v>
      </c>
      <c r="CP340" s="52">
        <f t="shared" ca="1" si="771"/>
        <v>-2.784521270903861E-2</v>
      </c>
      <c r="CQ340" s="52">
        <f t="shared" ca="1" si="772"/>
        <v>-0.169001667234566</v>
      </c>
      <c r="CR340" s="52">
        <f t="shared" ca="1" si="773"/>
        <v>-0.29572891819501118</v>
      </c>
      <c r="CS340" s="52">
        <f t="shared" ca="1" si="774"/>
        <v>-0.40013927300911278</v>
      </c>
      <c r="CT340" s="52">
        <f t="shared" ca="1" si="775"/>
        <v>-0.48371352820146479</v>
      </c>
      <c r="CU340" s="52">
        <f t="shared" ca="1" si="776"/>
        <v>-0.54651397616872877</v>
      </c>
      <c r="CV340" s="52">
        <f t="shared" ca="1" si="777"/>
        <v>-0.59728398029842689</v>
      </c>
      <c r="CW340" s="52">
        <f t="shared" ca="1" si="778"/>
        <v>-0.63944543459482739</v>
      </c>
      <c r="CY340" s="51" t="str">
        <f t="shared" ca="1" si="779"/>
        <v>Slope</v>
      </c>
      <c r="CZ340" s="51" t="str">
        <f t="shared" ca="1" si="780"/>
        <v>Slope</v>
      </c>
      <c r="DA340" s="51" t="str">
        <f t="shared" ca="1" si="781"/>
        <v>Slope</v>
      </c>
      <c r="DB340" s="51" t="str">
        <f t="shared" ca="1" si="782"/>
        <v>Slope</v>
      </c>
      <c r="DC340" s="51" t="str">
        <f t="shared" ca="1" si="783"/>
        <v>Slope</v>
      </c>
      <c r="DD340" s="51" t="str">
        <f t="shared" ca="1" si="784"/>
        <v>Slope</v>
      </c>
      <c r="DE340" s="51" t="str">
        <f t="shared" ca="1" si="785"/>
        <v>Slope</v>
      </c>
      <c r="DF340" s="51" t="str">
        <f t="shared" ca="1" si="786"/>
        <v>Slope</v>
      </c>
      <c r="DG340" s="51" t="str">
        <f t="shared" ca="1" si="787"/>
        <v>Slope</v>
      </c>
      <c r="DH340" s="51" t="str">
        <f t="shared" ca="1" si="788"/>
        <v>Slope</v>
      </c>
      <c r="DI340" s="51" t="str">
        <f t="shared" ca="1" si="789"/>
        <v>Slope</v>
      </c>
      <c r="DJ340" s="51" t="str">
        <f t="shared" ca="1" si="790"/>
        <v>Slope</v>
      </c>
      <c r="DK340" s="51" t="str">
        <f t="shared" ca="1" si="791"/>
        <v>Slope</v>
      </c>
      <c r="DL340" s="51" t="str">
        <f t="shared" ca="1" si="792"/>
        <v>Slope</v>
      </c>
      <c r="DM340" s="51" t="str">
        <f t="shared" ca="1" si="793"/>
        <v>Slope</v>
      </c>
      <c r="DN340" s="51" t="str">
        <f t="shared" ca="1" si="794"/>
        <v>Slope</v>
      </c>
      <c r="DO340" s="51" t="str">
        <f t="shared" ca="1" si="795"/>
        <v>Slope</v>
      </c>
      <c r="DP340" s="51" t="str">
        <f t="shared" ca="1" si="796"/>
        <v>Slope</v>
      </c>
      <c r="DQ340" s="51" t="str">
        <f t="shared" ca="1" si="797"/>
        <v>Slope</v>
      </c>
      <c r="DR340" s="51" t="str">
        <f t="shared" ca="1" si="798"/>
        <v>Slope</v>
      </c>
      <c r="DS340" s="51" t="str">
        <f t="shared" ca="1" si="799"/>
        <v>Slope</v>
      </c>
      <c r="DT340" s="51" t="str">
        <f t="shared" ca="1" si="800"/>
        <v>Slope</v>
      </c>
      <c r="DU340" s="51" t="str">
        <f t="shared" ca="1" si="801"/>
        <v>Slope</v>
      </c>
      <c r="DV340" s="51" t="str">
        <f t="shared" ca="1" si="802"/>
        <v>Slope</v>
      </c>
      <c r="DW340" s="51" t="str">
        <f t="shared" ca="1" si="803"/>
        <v>Slope</v>
      </c>
      <c r="DX340" s="51" t="str">
        <f t="shared" ca="1" si="804"/>
        <v>Slope</v>
      </c>
      <c r="DY340" s="51" t="str">
        <f t="shared" ca="1" si="805"/>
        <v>Slope</v>
      </c>
      <c r="DZ340" s="51" t="str">
        <f t="shared" ca="1" si="806"/>
        <v>Slope</v>
      </c>
      <c r="EA340" s="51" t="str">
        <f t="shared" ca="1" si="807"/>
        <v>Slope</v>
      </c>
      <c r="EB340" s="51" t="str">
        <f t="shared" ca="1" si="808"/>
        <v>Slope</v>
      </c>
      <c r="EC340" s="51" t="str">
        <f t="shared" ca="1" si="809"/>
        <v>Slope</v>
      </c>
      <c r="EE340" s="52">
        <f t="shared" ca="1" si="810"/>
        <v>0.6433632700721913</v>
      </c>
      <c r="EF340" s="52">
        <f t="shared" ca="1" si="811"/>
        <v>0.59312576667374106</v>
      </c>
      <c r="EG340" s="52">
        <f t="shared" ca="1" si="812"/>
        <v>0.54402350415504197</v>
      </c>
      <c r="EH340" s="52">
        <f t="shared" ca="1" si="813"/>
        <v>0.4839387056165253</v>
      </c>
      <c r="EI340" s="52">
        <f t="shared" ca="1" si="814"/>
        <v>0.40863294389217542</v>
      </c>
      <c r="EJ340" s="52">
        <f t="shared" ca="1" si="815"/>
        <v>0.32799716659309353</v>
      </c>
      <c r="EK340" s="52">
        <f t="shared" ca="1" si="816"/>
        <v>0.244646777944444</v>
      </c>
      <c r="EL340" s="52">
        <f t="shared" ca="1" si="817"/>
        <v>0.16903989259332386</v>
      </c>
      <c r="EM340" s="52">
        <f t="shared" ca="1" si="818"/>
        <v>0.10965794241234617</v>
      </c>
      <c r="EN340" s="52">
        <f t="shared" ca="1" si="819"/>
        <v>7.0511372569452724E-2</v>
      </c>
      <c r="EO340" s="52">
        <f t="shared" ca="1" si="820"/>
        <v>4.8408618231679856E-2</v>
      </c>
      <c r="EP340" s="52">
        <f t="shared" ca="1" si="821"/>
        <v>4.1514146191563794E-2</v>
      </c>
      <c r="EQ340" s="52">
        <f t="shared" ca="1" si="822"/>
        <v>5.1267052434610605E-2</v>
      </c>
      <c r="ER340" s="52">
        <f t="shared" ca="1" si="823"/>
        <v>4.1450586219813901E-2</v>
      </c>
      <c r="ES340" s="52">
        <f t="shared" ca="1" si="824"/>
        <v>4.8701440049020217E-2</v>
      </c>
      <c r="ET340" s="52">
        <f t="shared" ca="1" si="825"/>
        <v>7.7372388393272762E-2</v>
      </c>
      <c r="EU340" s="52">
        <f t="shared" ca="1" si="826"/>
        <v>0.13481483308536824</v>
      </c>
      <c r="EV340" s="52">
        <f t="shared" ca="1" si="827"/>
        <v>0.21572385462960875</v>
      </c>
      <c r="EW340" s="52">
        <f t="shared" ca="1" si="828"/>
        <v>0.32397668451670192</v>
      </c>
      <c r="EX340" s="52">
        <f t="shared" ca="1" si="829"/>
        <v>0.4531463053756275</v>
      </c>
      <c r="EY340" s="52">
        <f t="shared" ca="1" si="830"/>
        <v>0.59257094370259811</v>
      </c>
      <c r="EZ340" s="52">
        <f t="shared" ca="1" si="831"/>
        <v>0.73641938781244076</v>
      </c>
      <c r="FA340" s="52">
        <f t="shared" ca="1" si="832"/>
        <v>0.88192795454853423</v>
      </c>
      <c r="FB340" s="52">
        <f t="shared" ca="1" si="833"/>
        <v>0.97195124840485525</v>
      </c>
      <c r="FC340" s="52">
        <f t="shared" ca="1" si="834"/>
        <v>0.83079479387932786</v>
      </c>
      <c r="FD340" s="52">
        <f t="shared" ca="1" si="835"/>
        <v>0.70406754291888263</v>
      </c>
      <c r="FE340" s="52">
        <f t="shared" ca="1" si="836"/>
        <v>0.59965718810478097</v>
      </c>
      <c r="FF340" s="52">
        <f t="shared" ca="1" si="837"/>
        <v>0.51608293291242902</v>
      </c>
      <c r="FG340" s="52">
        <f t="shared" ca="1" si="838"/>
        <v>0.4532824849451651</v>
      </c>
      <c r="FH340" s="52">
        <f t="shared" ca="1" si="839"/>
        <v>0.40251248081546698</v>
      </c>
      <c r="FI340" s="52">
        <f t="shared" ca="1" si="840"/>
        <v>0.36035102651906648</v>
      </c>
      <c r="FK340" s="52">
        <f t="shared" ca="1" si="841"/>
        <v>0.97195124840485525</v>
      </c>
      <c r="FL340" s="59">
        <f t="shared" ca="1" si="842"/>
        <v>23</v>
      </c>
      <c r="FM340" s="59" t="str">
        <f t="shared" ca="1" si="843"/>
        <v>Slope</v>
      </c>
      <c r="FN340" s="52">
        <f t="shared" ca="1" si="844"/>
        <v>0.26666666666666672</v>
      </c>
      <c r="FP340" s="52">
        <f t="shared" ca="1" si="845"/>
        <v>0.54778775669073043</v>
      </c>
      <c r="FQ340" s="52">
        <f t="shared" ca="1" si="846"/>
        <v>0.53104192222458035</v>
      </c>
      <c r="FR340" s="52">
        <f t="shared" ca="1" si="847"/>
        <v>0.50356339027390284</v>
      </c>
      <c r="FS340" s="52">
        <f t="shared" ca="1" si="848"/>
        <v>0.47242401298328618</v>
      </c>
      <c r="FT340" s="52">
        <f t="shared" ca="1" si="849"/>
        <v>0.43621098129739178</v>
      </c>
      <c r="FU340" s="52">
        <f t="shared" ca="1" si="850"/>
        <v>0.39822127775325333</v>
      </c>
      <c r="FV340" s="52">
        <f t="shared" ca="1" si="851"/>
        <v>0.35932670375925913</v>
      </c>
      <c r="FW340" s="52">
        <f t="shared" ca="1" si="852"/>
        <v>0.32301329753110797</v>
      </c>
      <c r="FX340" s="52">
        <f t="shared" ca="1" si="853"/>
        <v>0.29210820302633761</v>
      </c>
      <c r="FY340" s="52">
        <f t="shared" ca="1" si="854"/>
        <v>0.26794823530092871</v>
      </c>
      <c r="FZ340" s="52">
        <f t="shared" ca="1" si="855"/>
        <v>0.24946953941055994</v>
      </c>
      <c r="GA340" s="52">
        <f t="shared" ca="1" si="856"/>
        <v>0.23606027095274351</v>
      </c>
      <c r="GB340" s="52">
        <f t="shared" ca="1" si="857"/>
        <v>0.22820012858931463</v>
      </c>
      <c r="GC340" s="52">
        <f t="shared" ca="1" si="858"/>
        <v>0.21381686207327127</v>
      </c>
      <c r="GD340" s="52">
        <f t="shared" ca="1" si="859"/>
        <v>0.2051227022385623</v>
      </c>
      <c r="GE340" s="52">
        <f t="shared" ca="1" si="860"/>
        <v>0.20356857390886868</v>
      </c>
      <c r="GF340" s="52">
        <f t="shared" ca="1" si="861"/>
        <v>0.21160494436178939</v>
      </c>
      <c r="GG340" s="52">
        <f t="shared" ca="1" si="862"/>
        <v>0.22746350709875846</v>
      </c>
      <c r="GH340" s="52">
        <f t="shared" ca="1" si="863"/>
        <v>0.2524366726166784</v>
      </c>
      <c r="GI340" s="52">
        <f t="shared" ca="1" si="864"/>
        <v>0.28438210179187584</v>
      </c>
      <c r="GJ340" s="52">
        <f t="shared" ca="1" si="865"/>
        <v>0.31974587012308825</v>
      </c>
      <c r="GK340" s="52">
        <f t="shared" ca="1" si="866"/>
        <v>0.35658424038192471</v>
      </c>
      <c r="GL340" s="52">
        <f t="shared" ca="1" si="867"/>
        <v>0.39397598484951135</v>
      </c>
      <c r="GM340" s="52">
        <f t="shared" ca="1" si="868"/>
        <v>0.41287263835717397</v>
      </c>
      <c r="GN340" s="52">
        <f t="shared" ca="1" si="869"/>
        <v>0.35470937573755368</v>
      </c>
      <c r="GO340" s="52">
        <f t="shared" ca="1" si="870"/>
        <v>0.30135584763962753</v>
      </c>
      <c r="GP340" s="52">
        <f t="shared" ca="1" si="871"/>
        <v>0.25544128492381585</v>
      </c>
      <c r="GQ340" s="52">
        <f t="shared" ca="1" si="872"/>
        <v>0.21647208874858742</v>
      </c>
      <c r="GR340" s="52">
        <f t="shared" ca="1" si="873"/>
        <v>0.18442749498172167</v>
      </c>
      <c r="GS340" s="52">
        <f t="shared" ca="1" si="874"/>
        <v>0.1563930491607112</v>
      </c>
      <c r="GT340" s="52">
        <f t="shared" ca="1" si="875"/>
        <v>0.13122811995079992</v>
      </c>
      <c r="GV340" s="52">
        <f t="shared" ca="1" si="876"/>
        <v>0.54778775669073043</v>
      </c>
      <c r="GW340" s="59">
        <f t="shared" ca="1" si="877"/>
        <v>0</v>
      </c>
      <c r="GX340" s="52">
        <f t="shared" ca="1" si="878"/>
        <v>0.6433632700721913</v>
      </c>
      <c r="GY340" s="52" t="str">
        <f t="shared" ca="1" si="879"/>
        <v>Slope</v>
      </c>
      <c r="GZ340" s="52">
        <f t="shared" ca="1" si="880"/>
        <v>1</v>
      </c>
      <c r="HB340" s="58">
        <f t="shared" si="881"/>
        <v>8.9142978191375705E-2</v>
      </c>
      <c r="HC340" s="58"/>
      <c r="HE340" s="52">
        <f t="shared" si="882"/>
        <v>0.55874225795269028</v>
      </c>
      <c r="HF340" s="52">
        <f t="shared" si="883"/>
        <v>0</v>
      </c>
      <c r="HH340" s="52">
        <f t="shared" ca="1" si="884"/>
        <v>0.6433632700721913</v>
      </c>
      <c r="HI340" s="52" t="str">
        <f t="shared" ca="1" si="885"/>
        <v>Slope</v>
      </c>
      <c r="HJ340" s="59">
        <f t="shared" ca="1" si="886"/>
        <v>2</v>
      </c>
      <c r="HK340" s="52">
        <f t="shared" ca="1" si="887"/>
        <v>1</v>
      </c>
      <c r="HL340" s="52">
        <f t="shared" si="888"/>
        <v>0</v>
      </c>
      <c r="HM340" s="52">
        <f t="shared" si="889"/>
        <v>20</v>
      </c>
      <c r="HN340" s="52">
        <f t="shared" si="890"/>
        <v>-20</v>
      </c>
      <c r="HP340" s="52">
        <f t="shared" si="893"/>
        <v>5.4824352264401868E-6</v>
      </c>
      <c r="HR340" s="52">
        <f t="shared" si="891"/>
        <v>2.8663660643007304E-4</v>
      </c>
      <c r="HS340">
        <f t="shared" si="892"/>
        <v>2.6876282337040388E-3</v>
      </c>
    </row>
    <row r="341" spans="1:227" x14ac:dyDescent="0.2">
      <c r="A341" s="45">
        <v>303</v>
      </c>
      <c r="B341" s="35">
        <f t="shared" si="733"/>
        <v>3.495370370370357E-2</v>
      </c>
      <c r="C341" s="28">
        <v>-8.9142978191375697</v>
      </c>
      <c r="D341" s="95">
        <v>0</v>
      </c>
      <c r="E341" s="95">
        <v>999999</v>
      </c>
      <c r="F341" s="37">
        <f t="shared" si="899"/>
        <v>166666.5</v>
      </c>
      <c r="G341" s="38">
        <f t="shared" si="903"/>
        <v>0</v>
      </c>
      <c r="H341" s="102">
        <v>20</v>
      </c>
      <c r="I341" s="102">
        <v>2000</v>
      </c>
      <c r="J341" s="28">
        <v>-8.9252626895904505</v>
      </c>
      <c r="K341" s="126">
        <f t="shared" si="900"/>
        <v>-8.9252626895904519E-2</v>
      </c>
      <c r="L341" s="30">
        <f t="shared" si="901"/>
        <v>-8.9252626895904519E-2</v>
      </c>
      <c r="M341" s="101">
        <f t="shared" si="902"/>
        <v>-8.9142978191375697</v>
      </c>
      <c r="N341" s="103">
        <f t="shared" si="734"/>
        <v>5.4824352264401868E-6</v>
      </c>
      <c r="AD341" s="52">
        <f t="shared" ca="1" si="735"/>
        <v>0.96133462905527489</v>
      </c>
      <c r="AE341" s="52">
        <f t="shared" ca="1" si="735"/>
        <v>1</v>
      </c>
      <c r="AF341" s="52">
        <f t="shared" ca="1" si="735"/>
        <v>0.96551911886838337</v>
      </c>
      <c r="AG341" s="52">
        <f t="shared" ca="1" si="735"/>
        <v>0.90713041705921893</v>
      </c>
      <c r="AH341" s="52">
        <f t="shared" ca="1" si="736"/>
        <v>0.85251961226756534</v>
      </c>
      <c r="AI341" s="52">
        <f t="shared" ca="1" si="736"/>
        <v>0.81045166378285682</v>
      </c>
      <c r="AJ341" s="52">
        <f t="shared" ca="1" si="736"/>
        <v>0.77920656765035257</v>
      </c>
      <c r="AK341" s="52">
        <f t="shared" ca="1" si="736"/>
        <v>0.75751622607109681</v>
      </c>
      <c r="AL341" s="52">
        <f t="shared" ca="1" si="737"/>
        <v>0.7405012180959466</v>
      </c>
      <c r="AM341" s="52">
        <f t="shared" ca="1" si="737"/>
        <v>0.72103660716020368</v>
      </c>
      <c r="AN341" s="52">
        <f t="shared" ca="1" si="737"/>
        <v>0.69065734269422685</v>
      </c>
      <c r="AO341" s="52">
        <f t="shared" ca="1" si="737"/>
        <v>0.6445252587258401</v>
      </c>
      <c r="AP341" s="52">
        <f t="shared" ca="1" si="738"/>
        <v>0.58826079706755541</v>
      </c>
      <c r="AQ341" s="52">
        <f t="shared" ca="1" si="738"/>
        <v>0.52085192376952605</v>
      </c>
      <c r="AR341" s="52">
        <f t="shared" ca="1" si="738"/>
        <v>0.44459775348308744</v>
      </c>
      <c r="AS341" s="52">
        <f t="shared" ca="1" si="738"/>
        <v>0.34860351893781677</v>
      </c>
      <c r="AT341" s="52">
        <f t="shared" ca="1" si="904"/>
        <v>0.23482874363373615</v>
      </c>
      <c r="AU341" s="52">
        <f t="shared" ca="1" si="904"/>
        <v>0.10201384638080169</v>
      </c>
      <c r="AV341" s="52">
        <f t="shared" ca="1" si="728"/>
        <v>-3.7755630090847037E-2</v>
      </c>
      <c r="AW341" s="52">
        <f t="shared" ca="1" si="728"/>
        <v>-0.17367828108416766</v>
      </c>
      <c r="AX341" s="52">
        <f t="shared" ca="1" si="728"/>
        <v>-0.29830538558552605</v>
      </c>
      <c r="AY341" s="52">
        <f t="shared" ca="1" si="728"/>
        <v>-0.40467425685349079</v>
      </c>
      <c r="AZ341" s="52">
        <f t="shared" ca="1" si="729"/>
        <v>-0.49233762946858167</v>
      </c>
      <c r="BA341" s="52">
        <f t="shared" ca="1" si="729"/>
        <v>-0.56055208006254742</v>
      </c>
      <c r="BB341" s="52">
        <f t="shared" ca="1" si="729"/>
        <v>-0.59997235747435762</v>
      </c>
      <c r="BC341" s="52">
        <f t="shared" ca="1" si="729"/>
        <v>-0.60275447538319871</v>
      </c>
      <c r="BD341" s="52">
        <f t="shared" ca="1" si="730"/>
        <v>-0.58650461416986333</v>
      </c>
      <c r="BE341" s="52">
        <f t="shared" ca="1" si="730"/>
        <v>-0.5599338635449983</v>
      </c>
      <c r="BF341" s="52">
        <f t="shared" ca="1" si="730"/>
        <v>-0.53044986603622823</v>
      </c>
      <c r="BG341" s="52">
        <f t="shared" ca="1" si="730"/>
        <v>-0.50071241901165875</v>
      </c>
      <c r="BH341" s="52">
        <f t="shared" ca="1" si="731"/>
        <v>-0.47870490826124323</v>
      </c>
      <c r="BJ341" s="52">
        <f t="shared" si="740"/>
        <v>-4.4626313447952252E-3</v>
      </c>
      <c r="BK341" s="52">
        <f t="shared" si="741"/>
        <v>4.5618003473106416E-3</v>
      </c>
      <c r="BL341" s="52">
        <f t="shared" si="742"/>
        <v>2.280900173655321E-4</v>
      </c>
      <c r="BM341" s="52">
        <f t="shared" si="743"/>
        <v>2.280900173655321E-4</v>
      </c>
      <c r="BN341" s="52">
        <f t="shared" si="744"/>
        <v>0</v>
      </c>
      <c r="BO341" s="52">
        <f t="shared" si="745"/>
        <v>0</v>
      </c>
      <c r="BP341" s="52">
        <f t="shared" si="746"/>
        <v>2.8601524418616969E-3</v>
      </c>
      <c r="BQ341" s="52">
        <f t="shared" si="747"/>
        <v>0.05</v>
      </c>
      <c r="BS341" s="52">
        <f t="shared" ca="1" si="748"/>
        <v>0.40707777221236507</v>
      </c>
      <c r="BT341" s="52">
        <f t="shared" ca="1" si="749"/>
        <v>0.45618003473106422</v>
      </c>
      <c r="BU341" s="52">
        <f t="shared" ca="1" si="750"/>
        <v>0.51626483326958084</v>
      </c>
      <c r="BV341" s="52">
        <f t="shared" ca="1" si="751"/>
        <v>0.59157059499393072</v>
      </c>
      <c r="BW341" s="52">
        <f t="shared" ca="1" si="752"/>
        <v>0.67220637229301261</v>
      </c>
      <c r="BX341" s="52">
        <f t="shared" ca="1" si="753"/>
        <v>0.75555676094166213</v>
      </c>
      <c r="BY341" s="52">
        <f t="shared" ca="1" si="754"/>
        <v>0.83116364629278228</v>
      </c>
      <c r="BZ341" s="52">
        <f t="shared" ca="1" si="755"/>
        <v>0.89054559647375997</v>
      </c>
      <c r="CA341" s="52">
        <f t="shared" ca="1" si="756"/>
        <v>0.92969216631665341</v>
      </c>
      <c r="CB341" s="52">
        <f t="shared" ca="1" si="757"/>
        <v>0.95179492065442628</v>
      </c>
      <c r="CC341" s="52">
        <f t="shared" ca="1" si="758"/>
        <v>0.95868939269454234</v>
      </c>
      <c r="CD341" s="52">
        <f t="shared" ca="1" si="759"/>
        <v>0.94893648645149553</v>
      </c>
      <c r="CE341" s="52">
        <f t="shared" ca="1" si="760"/>
        <v>0.95875295266629224</v>
      </c>
      <c r="CF341" s="52">
        <f t="shared" ca="1" si="761"/>
        <v>0.95150209883708592</v>
      </c>
      <c r="CG341" s="52">
        <f t="shared" ca="1" si="762"/>
        <v>0.92283115049283337</v>
      </c>
      <c r="CH341" s="52">
        <f t="shared" ca="1" si="763"/>
        <v>0.8653887058007379</v>
      </c>
      <c r="CI341" s="52">
        <f t="shared" ca="1" si="764"/>
        <v>0.78447968425649739</v>
      </c>
      <c r="CJ341" s="52">
        <f t="shared" ca="1" si="765"/>
        <v>0.67622685436940422</v>
      </c>
      <c r="CK341" s="52">
        <f t="shared" ca="1" si="766"/>
        <v>0.54705723351047864</v>
      </c>
      <c r="CL341" s="52">
        <f t="shared" ca="1" si="767"/>
        <v>0.40763259518350808</v>
      </c>
      <c r="CM341" s="52">
        <f t="shared" ca="1" si="768"/>
        <v>0.26378415107366548</v>
      </c>
      <c r="CN341" s="52">
        <f t="shared" ca="1" si="769"/>
        <v>0.11827558433757193</v>
      </c>
      <c r="CO341" s="52">
        <f t="shared" ca="1" si="770"/>
        <v>-2.784521270903861E-2</v>
      </c>
      <c r="CP341" s="52">
        <f t="shared" ca="1" si="771"/>
        <v>-0.169001667234566</v>
      </c>
      <c r="CQ341" s="52">
        <f t="shared" ca="1" si="772"/>
        <v>-0.29572891819501118</v>
      </c>
      <c r="CR341" s="52">
        <f t="shared" ca="1" si="773"/>
        <v>-0.40013927300911278</v>
      </c>
      <c r="CS341" s="52">
        <f t="shared" ca="1" si="774"/>
        <v>-0.48371352820146479</v>
      </c>
      <c r="CT341" s="52">
        <f t="shared" ca="1" si="775"/>
        <v>-0.54651397616872877</v>
      </c>
      <c r="CU341" s="52">
        <f t="shared" ca="1" si="776"/>
        <v>-0.59728398029842689</v>
      </c>
      <c r="CV341" s="52">
        <f t="shared" ca="1" si="777"/>
        <v>-0.63944543459482739</v>
      </c>
      <c r="CW341" s="52">
        <f t="shared" ca="1" si="778"/>
        <v>-0.68158653859169249</v>
      </c>
      <c r="CY341" s="51" t="str">
        <f t="shared" ca="1" si="779"/>
        <v>Slope</v>
      </c>
      <c r="CZ341" s="51" t="str">
        <f t="shared" ca="1" si="780"/>
        <v>Slope</v>
      </c>
      <c r="DA341" s="51" t="str">
        <f t="shared" ca="1" si="781"/>
        <v>Slope</v>
      </c>
      <c r="DB341" s="51" t="str">
        <f t="shared" ca="1" si="782"/>
        <v>Slope</v>
      </c>
      <c r="DC341" s="51" t="str">
        <f t="shared" ca="1" si="783"/>
        <v>Slope</v>
      </c>
      <c r="DD341" s="51" t="str">
        <f t="shared" ca="1" si="784"/>
        <v>Slope</v>
      </c>
      <c r="DE341" s="51" t="str">
        <f t="shared" ca="1" si="785"/>
        <v>Slope</v>
      </c>
      <c r="DF341" s="51" t="str">
        <f t="shared" ca="1" si="786"/>
        <v>Slope</v>
      </c>
      <c r="DG341" s="51" t="str">
        <f t="shared" ca="1" si="787"/>
        <v>Slope</v>
      </c>
      <c r="DH341" s="51" t="str">
        <f t="shared" ca="1" si="788"/>
        <v>Slope</v>
      </c>
      <c r="DI341" s="51" t="str">
        <f t="shared" ca="1" si="789"/>
        <v>Slope</v>
      </c>
      <c r="DJ341" s="51" t="str">
        <f t="shared" ca="1" si="790"/>
        <v>Slope</v>
      </c>
      <c r="DK341" s="51" t="str">
        <f t="shared" ca="1" si="791"/>
        <v>Slope</v>
      </c>
      <c r="DL341" s="51" t="str">
        <f t="shared" ca="1" si="792"/>
        <v>Slope</v>
      </c>
      <c r="DM341" s="51" t="str">
        <f t="shared" ca="1" si="793"/>
        <v>Slope</v>
      </c>
      <c r="DN341" s="51" t="str">
        <f t="shared" ca="1" si="794"/>
        <v>Slope</v>
      </c>
      <c r="DO341" s="51" t="str">
        <f t="shared" ca="1" si="795"/>
        <v>Slope</v>
      </c>
      <c r="DP341" s="51" t="str">
        <f t="shared" ca="1" si="796"/>
        <v>Slope</v>
      </c>
      <c r="DQ341" s="51" t="str">
        <f t="shared" ca="1" si="797"/>
        <v>Slope</v>
      </c>
      <c r="DR341" s="51" t="str">
        <f t="shared" ca="1" si="798"/>
        <v>Slope</v>
      </c>
      <c r="DS341" s="51" t="str">
        <f t="shared" ca="1" si="799"/>
        <v>Slope</v>
      </c>
      <c r="DT341" s="51" t="str">
        <f t="shared" ca="1" si="800"/>
        <v>Slope</v>
      </c>
      <c r="DU341" s="51" t="str">
        <f t="shared" ca="1" si="801"/>
        <v>Slope</v>
      </c>
      <c r="DV341" s="51" t="str">
        <f t="shared" ca="1" si="802"/>
        <v>Slope</v>
      </c>
      <c r="DW341" s="51" t="str">
        <f t="shared" ca="1" si="803"/>
        <v>Slope</v>
      </c>
      <c r="DX341" s="51" t="str">
        <f t="shared" ca="1" si="804"/>
        <v>Slope</v>
      </c>
      <c r="DY341" s="51" t="str">
        <f t="shared" ca="1" si="805"/>
        <v>Slope</v>
      </c>
      <c r="DZ341" s="51" t="str">
        <f t="shared" ca="1" si="806"/>
        <v>Slope</v>
      </c>
      <c r="EA341" s="51" t="str">
        <f t="shared" ca="1" si="807"/>
        <v>Slope</v>
      </c>
      <c r="EB341" s="51" t="str">
        <f t="shared" ca="1" si="808"/>
        <v>Slope</v>
      </c>
      <c r="EC341" s="51" t="str">
        <f t="shared" ca="1" si="809"/>
        <v>Slope</v>
      </c>
      <c r="EE341" s="52">
        <f t="shared" ca="1" si="810"/>
        <v>0.59315031780500038</v>
      </c>
      <c r="EF341" s="52">
        <f t="shared" ca="1" si="811"/>
        <v>0.54404805528630129</v>
      </c>
      <c r="EG341" s="52">
        <f t="shared" ca="1" si="812"/>
        <v>0.48396325674778473</v>
      </c>
      <c r="EH341" s="52">
        <f t="shared" ca="1" si="813"/>
        <v>0.40865749502343485</v>
      </c>
      <c r="EI341" s="52">
        <f t="shared" ca="1" si="814"/>
        <v>0.32802171772435296</v>
      </c>
      <c r="EJ341" s="52">
        <f t="shared" ca="1" si="815"/>
        <v>0.24467132907570344</v>
      </c>
      <c r="EK341" s="52">
        <f t="shared" ca="1" si="816"/>
        <v>0.16906444372458329</v>
      </c>
      <c r="EL341" s="52">
        <f t="shared" ca="1" si="817"/>
        <v>0.1096824935436056</v>
      </c>
      <c r="EM341" s="52">
        <f t="shared" ca="1" si="818"/>
        <v>7.0535923700712155E-2</v>
      </c>
      <c r="EN341" s="52">
        <f t="shared" ca="1" si="819"/>
        <v>4.8433169362939288E-2</v>
      </c>
      <c r="EO341" s="52">
        <f t="shared" ca="1" si="820"/>
        <v>4.1538697322823226E-2</v>
      </c>
      <c r="EP341" s="52">
        <f t="shared" ca="1" si="821"/>
        <v>5.1291603565870036E-2</v>
      </c>
      <c r="EQ341" s="52">
        <f t="shared" ca="1" si="822"/>
        <v>4.1475137351073332E-2</v>
      </c>
      <c r="ER341" s="52">
        <f t="shared" ca="1" si="823"/>
        <v>4.8725991180279649E-2</v>
      </c>
      <c r="ES341" s="52">
        <f t="shared" ca="1" si="824"/>
        <v>7.7396939524532193E-2</v>
      </c>
      <c r="ET341" s="52">
        <f t="shared" ca="1" si="825"/>
        <v>0.13483938421662767</v>
      </c>
      <c r="EU341" s="52">
        <f t="shared" ca="1" si="826"/>
        <v>0.21574840576086818</v>
      </c>
      <c r="EV341" s="52">
        <f t="shared" ca="1" si="827"/>
        <v>0.32400123564796135</v>
      </c>
      <c r="EW341" s="52">
        <f t="shared" ca="1" si="828"/>
        <v>0.45317085650688693</v>
      </c>
      <c r="EX341" s="52">
        <f t="shared" ca="1" si="829"/>
        <v>0.59259549483385743</v>
      </c>
      <c r="EY341" s="52">
        <f t="shared" ca="1" si="830"/>
        <v>0.73644393894370008</v>
      </c>
      <c r="EZ341" s="52">
        <f t="shared" ca="1" si="831"/>
        <v>0.88195250567979355</v>
      </c>
      <c r="FA341" s="52">
        <f t="shared" ca="1" si="832"/>
        <v>0.97192669727359582</v>
      </c>
      <c r="FB341" s="52">
        <f t="shared" ca="1" si="833"/>
        <v>0.83077024274806843</v>
      </c>
      <c r="FC341" s="52">
        <f t="shared" ca="1" si="834"/>
        <v>0.70404299178762331</v>
      </c>
      <c r="FD341" s="52">
        <f t="shared" ca="1" si="835"/>
        <v>0.59963263697352165</v>
      </c>
      <c r="FE341" s="52">
        <f t="shared" ca="1" si="836"/>
        <v>0.51605838178116969</v>
      </c>
      <c r="FF341" s="52">
        <f t="shared" ca="1" si="837"/>
        <v>0.45325793381390567</v>
      </c>
      <c r="FG341" s="52">
        <f t="shared" ca="1" si="838"/>
        <v>0.40248792968420755</v>
      </c>
      <c r="FH341" s="52">
        <f t="shared" ca="1" si="839"/>
        <v>0.36032647538780704</v>
      </c>
      <c r="FI341" s="52">
        <f t="shared" ca="1" si="840"/>
        <v>0.31818537139094194</v>
      </c>
      <c r="FK341" s="52">
        <f t="shared" ca="1" si="841"/>
        <v>0.97192669727359582</v>
      </c>
      <c r="FL341" s="59">
        <f t="shared" ca="1" si="842"/>
        <v>22</v>
      </c>
      <c r="FM341" s="59" t="str">
        <f t="shared" ca="1" si="843"/>
        <v>Slope</v>
      </c>
      <c r="FN341" s="52">
        <f t="shared" ca="1" si="844"/>
        <v>0.30000000000000004</v>
      </c>
      <c r="FP341" s="52">
        <f t="shared" ca="1" si="845"/>
        <v>0.53105010593500013</v>
      </c>
      <c r="FQ341" s="52">
        <f t="shared" ca="1" si="846"/>
        <v>0.5146826850954338</v>
      </c>
      <c r="FR341" s="52">
        <f t="shared" ca="1" si="847"/>
        <v>0.48354330780481708</v>
      </c>
      <c r="FS341" s="52">
        <f t="shared" ca="1" si="848"/>
        <v>0.44733027611892273</v>
      </c>
      <c r="FT341" s="52">
        <f t="shared" ca="1" si="849"/>
        <v>0.40934057257478429</v>
      </c>
      <c r="FU341" s="52">
        <f t="shared" ca="1" si="850"/>
        <v>0.37044599858078997</v>
      </c>
      <c r="FV341" s="52">
        <f t="shared" ca="1" si="851"/>
        <v>0.33413259235263887</v>
      </c>
      <c r="FW341" s="52">
        <f t="shared" ca="1" si="852"/>
        <v>0.30322749784786851</v>
      </c>
      <c r="FX341" s="52">
        <f t="shared" ca="1" si="853"/>
        <v>0.27906753012245961</v>
      </c>
      <c r="FY341" s="52">
        <f t="shared" ca="1" si="854"/>
        <v>0.26058883423209089</v>
      </c>
      <c r="FZ341" s="52">
        <f t="shared" ca="1" si="855"/>
        <v>0.24717956577427438</v>
      </c>
      <c r="GA341" s="52">
        <f t="shared" ca="1" si="856"/>
        <v>0.23931942341084558</v>
      </c>
      <c r="GB341" s="52">
        <f t="shared" ca="1" si="857"/>
        <v>0.2249361568948022</v>
      </c>
      <c r="GC341" s="52">
        <f t="shared" ca="1" si="858"/>
        <v>0.2162419970600932</v>
      </c>
      <c r="GD341" s="52">
        <f t="shared" ca="1" si="859"/>
        <v>0.21468786873039961</v>
      </c>
      <c r="GE341" s="52">
        <f t="shared" ca="1" si="860"/>
        <v>0.22272423918332029</v>
      </c>
      <c r="GF341" s="52">
        <f t="shared" ca="1" si="861"/>
        <v>0.23858280192028938</v>
      </c>
      <c r="GG341" s="52">
        <f t="shared" ca="1" si="862"/>
        <v>0.2635559674382093</v>
      </c>
      <c r="GH341" s="52">
        <f t="shared" ca="1" si="863"/>
        <v>0.29550139661340674</v>
      </c>
      <c r="GI341" s="52">
        <f t="shared" ca="1" si="864"/>
        <v>0.33086516494461915</v>
      </c>
      <c r="GJ341" s="52">
        <f t="shared" ca="1" si="865"/>
        <v>0.36770353520345556</v>
      </c>
      <c r="GK341" s="52">
        <f t="shared" ca="1" si="866"/>
        <v>0.40509527967104225</v>
      </c>
      <c r="GL341" s="52">
        <f t="shared" ca="1" si="867"/>
        <v>0.42397556575786521</v>
      </c>
      <c r="GM341" s="52">
        <f t="shared" ca="1" si="868"/>
        <v>0.36581230313824503</v>
      </c>
      <c r="GN341" s="52">
        <f t="shared" ca="1" si="869"/>
        <v>0.31245877504031883</v>
      </c>
      <c r="GO341" s="52">
        <f t="shared" ca="1" si="870"/>
        <v>0.2665442123245072</v>
      </c>
      <c r="GP341" s="52">
        <f t="shared" ca="1" si="871"/>
        <v>0.22757501614927877</v>
      </c>
      <c r="GQ341" s="52">
        <f t="shared" ca="1" si="872"/>
        <v>0.19553042238241297</v>
      </c>
      <c r="GR341" s="52">
        <f t="shared" ca="1" si="873"/>
        <v>0.1674959765614025</v>
      </c>
      <c r="GS341" s="52">
        <f t="shared" ca="1" si="874"/>
        <v>0.14233104735149124</v>
      </c>
      <c r="GT341" s="52">
        <f t="shared" ca="1" si="875"/>
        <v>0.11717290157475842</v>
      </c>
      <c r="GV341" s="52">
        <f t="shared" ca="1" si="876"/>
        <v>0.53105010593500013</v>
      </c>
      <c r="GW341" s="59">
        <f t="shared" ca="1" si="877"/>
        <v>0</v>
      </c>
      <c r="GX341" s="52">
        <f t="shared" ca="1" si="878"/>
        <v>0.59315031780500038</v>
      </c>
      <c r="GY341" s="52" t="str">
        <f t="shared" ca="1" si="879"/>
        <v>Slope</v>
      </c>
      <c r="GZ341" s="52">
        <f t="shared" ca="1" si="880"/>
        <v>1</v>
      </c>
      <c r="HB341" s="58">
        <f t="shared" si="881"/>
        <v>8.9252626895904519E-2</v>
      </c>
      <c r="HC341" s="58"/>
      <c r="HE341" s="52">
        <f t="shared" si="882"/>
        <v>0.5581994968652727</v>
      </c>
      <c r="HF341" s="52">
        <f t="shared" si="883"/>
        <v>0</v>
      </c>
      <c r="HH341" s="52">
        <f t="shared" ca="1" si="884"/>
        <v>0.59315031780500038</v>
      </c>
      <c r="HI341" s="52" t="str">
        <f t="shared" ca="1" si="885"/>
        <v>Slope</v>
      </c>
      <c r="HJ341" s="59">
        <f t="shared" ca="1" si="886"/>
        <v>2</v>
      </c>
      <c r="HK341" s="52">
        <f t="shared" ca="1" si="887"/>
        <v>1</v>
      </c>
      <c r="HL341" s="52">
        <f t="shared" si="888"/>
        <v>0</v>
      </c>
      <c r="HM341" s="52">
        <f t="shared" si="889"/>
        <v>20</v>
      </c>
      <c r="HN341" s="52">
        <f t="shared" si="890"/>
        <v>-20</v>
      </c>
      <c r="HP341" s="52">
        <f t="shared" si="893"/>
        <v>5.4824352264401868E-6</v>
      </c>
      <c r="HR341" s="52">
        <f t="shared" si="891"/>
        <v>3.0521544365178454E-4</v>
      </c>
      <c r="HS341">
        <f t="shared" si="892"/>
        <v>2.8601524418616969E-3</v>
      </c>
    </row>
    <row r="342" spans="1:227" x14ac:dyDescent="0.2">
      <c r="A342" s="45">
        <v>304</v>
      </c>
      <c r="B342" s="35">
        <f t="shared" si="733"/>
        <v>3.5069444444444313E-2</v>
      </c>
      <c r="C342" s="28">
        <v>-8.9252626895904505</v>
      </c>
      <c r="D342" s="95">
        <v>0</v>
      </c>
      <c r="E342" s="95">
        <v>999999</v>
      </c>
      <c r="F342" s="37">
        <f t="shared" si="899"/>
        <v>166666.5</v>
      </c>
      <c r="G342" s="38">
        <f t="shared" si="903"/>
        <v>0</v>
      </c>
      <c r="H342" s="102">
        <v>20</v>
      </c>
      <c r="I342" s="102">
        <v>2000</v>
      </c>
      <c r="J342" s="28">
        <v>-8.9362275600433403</v>
      </c>
      <c r="K342" s="126">
        <f t="shared" si="900"/>
        <v>-8.9362275600433402E-2</v>
      </c>
      <c r="L342" s="30">
        <f t="shared" si="901"/>
        <v>-8.9362275600433402E-2</v>
      </c>
      <c r="M342" s="101">
        <f t="shared" si="902"/>
        <v>-8.9252626895904505</v>
      </c>
      <c r="N342" s="103">
        <f t="shared" si="734"/>
        <v>5.4824352264445236E-6</v>
      </c>
      <c r="AD342" s="52">
        <f t="shared" ca="1" si="735"/>
        <v>0.96551911886838337</v>
      </c>
      <c r="AE342" s="52">
        <f t="shared" ca="1" si="735"/>
        <v>0.99999999999999967</v>
      </c>
      <c r="AF342" s="52">
        <f t="shared" ca="1" si="735"/>
        <v>0.97003144663011376</v>
      </c>
      <c r="AG342" s="52">
        <f t="shared" ca="1" si="735"/>
        <v>0.92123261177920668</v>
      </c>
      <c r="AH342" s="52">
        <f t="shared" ca="1" si="736"/>
        <v>0.8751914716771042</v>
      </c>
      <c r="AI342" s="52">
        <f t="shared" ca="1" si="736"/>
        <v>0.83718185047011029</v>
      </c>
      <c r="AJ342" s="52">
        <f t="shared" ca="1" si="736"/>
        <v>0.80391163428217172</v>
      </c>
      <c r="AK342" s="52">
        <f t="shared" ca="1" si="736"/>
        <v>0.7751181390968046</v>
      </c>
      <c r="AL342" s="52">
        <f t="shared" ca="1" si="737"/>
        <v>0.75093545614135893</v>
      </c>
      <c r="AM342" s="52">
        <f t="shared" ca="1" si="737"/>
        <v>0.72500987212904677</v>
      </c>
      <c r="AN342" s="52">
        <f t="shared" ca="1" si="737"/>
        <v>0.6870316441929768</v>
      </c>
      <c r="AO342" s="52">
        <f t="shared" ca="1" si="737"/>
        <v>0.63652656723123413</v>
      </c>
      <c r="AP342" s="52">
        <f t="shared" ca="1" si="738"/>
        <v>0.57273209240759437</v>
      </c>
      <c r="AQ342" s="52">
        <f t="shared" ca="1" si="738"/>
        <v>0.50011103556731906</v>
      </c>
      <c r="AR342" s="52">
        <f t="shared" ca="1" si="738"/>
        <v>0.40563834839692098</v>
      </c>
      <c r="AS342" s="52">
        <f t="shared" ca="1" si="738"/>
        <v>0.288437643710381</v>
      </c>
      <c r="AT342" s="52">
        <f t="shared" ca="1" si="904"/>
        <v>0.15077484280654227</v>
      </c>
      <c r="AU342" s="52">
        <f t="shared" ca="1" si="904"/>
        <v>4.9895432296766249E-3</v>
      </c>
      <c r="AV342" s="52">
        <f t="shared" ca="1" si="728"/>
        <v>-0.13738577958131326</v>
      </c>
      <c r="AW342" s="52">
        <f t="shared" ca="1" si="728"/>
        <v>-0.27700570147920878</v>
      </c>
      <c r="AX342" s="52">
        <f t="shared" ca="1" si="728"/>
        <v>-0.40621269190926873</v>
      </c>
      <c r="AY342" s="52">
        <f t="shared" ca="1" si="728"/>
        <v>-0.51842217384012867</v>
      </c>
      <c r="AZ342" s="52">
        <f t="shared" ca="1" si="729"/>
        <v>-0.60576025994830407</v>
      </c>
      <c r="BA342" s="52">
        <f t="shared" ca="1" si="729"/>
        <v>-0.6580015381568648</v>
      </c>
      <c r="BB342" s="52">
        <f t="shared" ca="1" si="729"/>
        <v>-0.66991509394673399</v>
      </c>
      <c r="BC342" s="52">
        <f t="shared" ca="1" si="729"/>
        <v>-0.65174927189196508</v>
      </c>
      <c r="BD342" s="52">
        <f t="shared" ca="1" si="730"/>
        <v>-0.62055337368260599</v>
      </c>
      <c r="BE342" s="52">
        <f t="shared" ca="1" si="730"/>
        <v>-0.58792462542198975</v>
      </c>
      <c r="BF342" s="52">
        <f t="shared" ca="1" si="730"/>
        <v>-0.55507585030695461</v>
      </c>
      <c r="BG342" s="52">
        <f t="shared" ca="1" si="730"/>
        <v>-0.52575334602528123</v>
      </c>
      <c r="BH342" s="52">
        <f t="shared" ca="1" si="731"/>
        <v>-0.56784671338140724</v>
      </c>
      <c r="BJ342" s="52">
        <f t="shared" si="740"/>
        <v>-4.4681137800216698E-3</v>
      </c>
      <c r="BK342" s="52">
        <f t="shared" si="741"/>
        <v>5.1626483326958073E-3</v>
      </c>
      <c r="BL342" s="52">
        <f t="shared" si="742"/>
        <v>2.5813241663479047E-4</v>
      </c>
      <c r="BM342" s="52">
        <f t="shared" si="743"/>
        <v>2.5813241663479047E-4</v>
      </c>
      <c r="BN342" s="52">
        <f t="shared" si="744"/>
        <v>0</v>
      </c>
      <c r="BO342" s="52">
        <f t="shared" si="745"/>
        <v>0</v>
      </c>
      <c r="BP342" s="52">
        <f t="shared" si="746"/>
        <v>3.0946791417243145E-3</v>
      </c>
      <c r="BQ342" s="52">
        <f t="shared" si="747"/>
        <v>0.05</v>
      </c>
      <c r="BS342" s="52">
        <f t="shared" ca="1" si="748"/>
        <v>0.45618003473106422</v>
      </c>
      <c r="BT342" s="52">
        <f t="shared" ca="1" si="749"/>
        <v>0.51626483326958084</v>
      </c>
      <c r="BU342" s="52">
        <f t="shared" ca="1" si="750"/>
        <v>0.59157059499393072</v>
      </c>
      <c r="BV342" s="52">
        <f t="shared" ca="1" si="751"/>
        <v>0.67220637229301261</v>
      </c>
      <c r="BW342" s="52">
        <f t="shared" ca="1" si="752"/>
        <v>0.75555676094166213</v>
      </c>
      <c r="BX342" s="52">
        <f t="shared" ca="1" si="753"/>
        <v>0.83116364629278228</v>
      </c>
      <c r="BY342" s="52">
        <f t="shared" ca="1" si="754"/>
        <v>0.89054559647375997</v>
      </c>
      <c r="BZ342" s="52">
        <f t="shared" ca="1" si="755"/>
        <v>0.92969216631665341</v>
      </c>
      <c r="CA342" s="52">
        <f t="shared" ca="1" si="756"/>
        <v>0.95179492065442628</v>
      </c>
      <c r="CB342" s="52">
        <f t="shared" ca="1" si="757"/>
        <v>0.95868939269454234</v>
      </c>
      <c r="CC342" s="52">
        <f t="shared" ca="1" si="758"/>
        <v>0.94893648645149553</v>
      </c>
      <c r="CD342" s="52">
        <f t="shared" ca="1" si="759"/>
        <v>0.95875295266629224</v>
      </c>
      <c r="CE342" s="52">
        <f t="shared" ca="1" si="760"/>
        <v>0.95150209883708592</v>
      </c>
      <c r="CF342" s="52">
        <f t="shared" ca="1" si="761"/>
        <v>0.92283115049283337</v>
      </c>
      <c r="CG342" s="52">
        <f t="shared" ca="1" si="762"/>
        <v>0.8653887058007379</v>
      </c>
      <c r="CH342" s="52">
        <f t="shared" ca="1" si="763"/>
        <v>0.78447968425649739</v>
      </c>
      <c r="CI342" s="52">
        <f t="shared" ca="1" si="764"/>
        <v>0.67622685436940422</v>
      </c>
      <c r="CJ342" s="52">
        <f t="shared" ca="1" si="765"/>
        <v>0.54705723351047864</v>
      </c>
      <c r="CK342" s="52">
        <f t="shared" ca="1" si="766"/>
        <v>0.40763259518350808</v>
      </c>
      <c r="CL342" s="52">
        <f t="shared" ca="1" si="767"/>
        <v>0.26378415107366548</v>
      </c>
      <c r="CM342" s="52">
        <f t="shared" ca="1" si="768"/>
        <v>0.11827558433757193</v>
      </c>
      <c r="CN342" s="52">
        <f t="shared" ca="1" si="769"/>
        <v>-2.784521270903861E-2</v>
      </c>
      <c r="CO342" s="52">
        <f t="shared" ca="1" si="770"/>
        <v>-0.169001667234566</v>
      </c>
      <c r="CP342" s="52">
        <f t="shared" ca="1" si="771"/>
        <v>-0.29572891819501118</v>
      </c>
      <c r="CQ342" s="52">
        <f t="shared" ca="1" si="772"/>
        <v>-0.40013927300911278</v>
      </c>
      <c r="CR342" s="52">
        <f t="shared" ca="1" si="773"/>
        <v>-0.48371352820146479</v>
      </c>
      <c r="CS342" s="52">
        <f t="shared" ca="1" si="774"/>
        <v>-0.54651397616872877</v>
      </c>
      <c r="CT342" s="52">
        <f t="shared" ca="1" si="775"/>
        <v>-0.59728398029842689</v>
      </c>
      <c r="CU342" s="52">
        <f t="shared" ca="1" si="776"/>
        <v>-0.63944543459482739</v>
      </c>
      <c r="CV342" s="52">
        <f t="shared" ca="1" si="777"/>
        <v>-0.68158653859169249</v>
      </c>
      <c r="CW342" s="52">
        <f t="shared" ca="1" si="778"/>
        <v>-0.79630802529713796</v>
      </c>
      <c r="CY342" s="51" t="str">
        <f t="shared" ca="1" si="779"/>
        <v>Slope</v>
      </c>
      <c r="CZ342" s="51" t="str">
        <f t="shared" ca="1" si="780"/>
        <v>Slope</v>
      </c>
      <c r="DA342" s="51" t="str">
        <f t="shared" ca="1" si="781"/>
        <v>Slope</v>
      </c>
      <c r="DB342" s="51" t="str">
        <f t="shared" ca="1" si="782"/>
        <v>Slope</v>
      </c>
      <c r="DC342" s="51" t="str">
        <f t="shared" ca="1" si="783"/>
        <v>Slope</v>
      </c>
      <c r="DD342" s="51" t="str">
        <f t="shared" ca="1" si="784"/>
        <v>Slope</v>
      </c>
      <c r="DE342" s="51" t="str">
        <f t="shared" ca="1" si="785"/>
        <v>Slope</v>
      </c>
      <c r="DF342" s="51" t="str">
        <f t="shared" ca="1" si="786"/>
        <v>Slope</v>
      </c>
      <c r="DG342" s="51" t="str">
        <f t="shared" ca="1" si="787"/>
        <v>Slope</v>
      </c>
      <c r="DH342" s="51" t="str">
        <f t="shared" ca="1" si="788"/>
        <v>Slope</v>
      </c>
      <c r="DI342" s="51" t="str">
        <f t="shared" ca="1" si="789"/>
        <v>Slope</v>
      </c>
      <c r="DJ342" s="51" t="str">
        <f t="shared" ca="1" si="790"/>
        <v>Slope</v>
      </c>
      <c r="DK342" s="51" t="str">
        <f t="shared" ca="1" si="791"/>
        <v>Slope</v>
      </c>
      <c r="DL342" s="51" t="str">
        <f t="shared" ca="1" si="792"/>
        <v>Slope</v>
      </c>
      <c r="DM342" s="51" t="str">
        <f t="shared" ca="1" si="793"/>
        <v>Slope</v>
      </c>
      <c r="DN342" s="51" t="str">
        <f t="shared" ca="1" si="794"/>
        <v>Slope</v>
      </c>
      <c r="DO342" s="51" t="str">
        <f t="shared" ca="1" si="795"/>
        <v>Slope</v>
      </c>
      <c r="DP342" s="51" t="str">
        <f t="shared" ca="1" si="796"/>
        <v>Slope</v>
      </c>
      <c r="DQ342" s="51" t="str">
        <f t="shared" ca="1" si="797"/>
        <v>Slope</v>
      </c>
      <c r="DR342" s="51" t="str">
        <f t="shared" ca="1" si="798"/>
        <v>Slope</v>
      </c>
      <c r="DS342" s="51" t="str">
        <f t="shared" ca="1" si="799"/>
        <v>Slope</v>
      </c>
      <c r="DT342" s="51" t="str">
        <f t="shared" ca="1" si="800"/>
        <v>Slope</v>
      </c>
      <c r="DU342" s="51" t="str">
        <f t="shared" ca="1" si="801"/>
        <v>Slope</v>
      </c>
      <c r="DV342" s="51" t="str">
        <f t="shared" ca="1" si="802"/>
        <v>Slope</v>
      </c>
      <c r="DW342" s="51" t="str">
        <f t="shared" ca="1" si="803"/>
        <v>Slope</v>
      </c>
      <c r="DX342" s="51" t="str">
        <f t="shared" ca="1" si="804"/>
        <v>Slope</v>
      </c>
      <c r="DY342" s="51" t="str">
        <f t="shared" ca="1" si="805"/>
        <v>Slope</v>
      </c>
      <c r="DZ342" s="51" t="str">
        <f t="shared" ca="1" si="806"/>
        <v>Slope</v>
      </c>
      <c r="EA342" s="51" t="str">
        <f t="shared" ca="1" si="807"/>
        <v>Slope</v>
      </c>
      <c r="EB342" s="51" t="str">
        <f t="shared" ca="1" si="808"/>
        <v>Slope</v>
      </c>
      <c r="EC342" s="51" t="str">
        <f t="shared" ca="1" si="809"/>
        <v>Slope</v>
      </c>
      <c r="EE342" s="52">
        <f t="shared" ca="1" si="810"/>
        <v>0.54407809768557058</v>
      </c>
      <c r="EF342" s="52">
        <f t="shared" ca="1" si="811"/>
        <v>0.48399329914705391</v>
      </c>
      <c r="EG342" s="52">
        <f t="shared" ca="1" si="812"/>
        <v>0.40868753742270403</v>
      </c>
      <c r="EH342" s="52">
        <f t="shared" ca="1" si="813"/>
        <v>0.32805176012362214</v>
      </c>
      <c r="EI342" s="52">
        <f t="shared" ca="1" si="814"/>
        <v>0.24470137147497262</v>
      </c>
      <c r="EJ342" s="52">
        <f t="shared" ca="1" si="815"/>
        <v>0.16909448612385247</v>
      </c>
      <c r="EK342" s="52">
        <f t="shared" ca="1" si="816"/>
        <v>0.10971253594287478</v>
      </c>
      <c r="EL342" s="52">
        <f t="shared" ca="1" si="817"/>
        <v>7.0565966099981337E-2</v>
      </c>
      <c r="EM342" s="52">
        <f t="shared" ca="1" si="818"/>
        <v>4.8463211762208469E-2</v>
      </c>
      <c r="EN342" s="52">
        <f t="shared" ca="1" si="819"/>
        <v>4.1568739722092407E-2</v>
      </c>
      <c r="EO342" s="52">
        <f t="shared" ca="1" si="820"/>
        <v>5.1321645965139218E-2</v>
      </c>
      <c r="EP342" s="52">
        <f t="shared" ca="1" si="821"/>
        <v>4.1505179750342514E-2</v>
      </c>
      <c r="EQ342" s="52">
        <f t="shared" ca="1" si="822"/>
        <v>4.875603357954883E-2</v>
      </c>
      <c r="ER342" s="52">
        <f t="shared" ca="1" si="823"/>
        <v>7.7426981923801375E-2</v>
      </c>
      <c r="ES342" s="52">
        <f t="shared" ca="1" si="824"/>
        <v>0.13486942661589685</v>
      </c>
      <c r="ET342" s="52">
        <f t="shared" ca="1" si="825"/>
        <v>0.21577844816013736</v>
      </c>
      <c r="EU342" s="52">
        <f t="shared" ca="1" si="826"/>
        <v>0.32403127804723053</v>
      </c>
      <c r="EV342" s="52">
        <f t="shared" ca="1" si="827"/>
        <v>0.45320089890615611</v>
      </c>
      <c r="EW342" s="52">
        <f t="shared" ca="1" si="828"/>
        <v>0.59262553723312672</v>
      </c>
      <c r="EX342" s="52">
        <f t="shared" ca="1" si="829"/>
        <v>0.73647398134296926</v>
      </c>
      <c r="EY342" s="52">
        <f t="shared" ca="1" si="830"/>
        <v>0.88198254807906284</v>
      </c>
      <c r="EZ342" s="52">
        <f t="shared" ca="1" si="831"/>
        <v>0.97189665487432664</v>
      </c>
      <c r="FA342" s="52">
        <f t="shared" ca="1" si="832"/>
        <v>0.83074020034879914</v>
      </c>
      <c r="FB342" s="52">
        <f t="shared" ca="1" si="833"/>
        <v>0.70401294938835401</v>
      </c>
      <c r="FC342" s="52">
        <f t="shared" ca="1" si="834"/>
        <v>0.59960259457425247</v>
      </c>
      <c r="FD342" s="52">
        <f t="shared" ca="1" si="835"/>
        <v>0.5160283393819004</v>
      </c>
      <c r="FE342" s="52">
        <f t="shared" ca="1" si="836"/>
        <v>0.45322789141463649</v>
      </c>
      <c r="FF342" s="52">
        <f t="shared" ca="1" si="837"/>
        <v>0.40245788728493836</v>
      </c>
      <c r="FG342" s="52">
        <f t="shared" ca="1" si="838"/>
        <v>0.36029643298853786</v>
      </c>
      <c r="FH342" s="52">
        <f t="shared" ca="1" si="839"/>
        <v>0.31815532899167276</v>
      </c>
      <c r="FI342" s="52">
        <f t="shared" ca="1" si="840"/>
        <v>0.2034338422862273</v>
      </c>
      <c r="FK342" s="52">
        <f t="shared" ca="1" si="841"/>
        <v>0.97189665487432664</v>
      </c>
      <c r="FL342" s="59">
        <f t="shared" ca="1" si="842"/>
        <v>21</v>
      </c>
      <c r="FM342" s="59" t="str">
        <f t="shared" ca="1" si="843"/>
        <v>Slope</v>
      </c>
      <c r="FN342" s="52">
        <f t="shared" ca="1" si="844"/>
        <v>0.33333333333333337</v>
      </c>
      <c r="FP342" s="52">
        <f t="shared" ca="1" si="845"/>
        <v>0.51469269922852345</v>
      </c>
      <c r="FQ342" s="52">
        <f t="shared" ca="1" si="846"/>
        <v>0.49466443304901797</v>
      </c>
      <c r="FR342" s="52">
        <f t="shared" ca="1" si="847"/>
        <v>0.45845140136312351</v>
      </c>
      <c r="FS342" s="52">
        <f t="shared" ca="1" si="848"/>
        <v>0.42046169781898513</v>
      </c>
      <c r="FT342" s="52">
        <f t="shared" ca="1" si="849"/>
        <v>0.38156712382499086</v>
      </c>
      <c r="FU342" s="52">
        <f t="shared" ca="1" si="850"/>
        <v>0.3452537175968397</v>
      </c>
      <c r="FV342" s="52">
        <f t="shared" ca="1" si="851"/>
        <v>0.3143486230920694</v>
      </c>
      <c r="FW342" s="52">
        <f t="shared" ca="1" si="852"/>
        <v>0.29018865536666044</v>
      </c>
      <c r="FX342" s="52">
        <f t="shared" ca="1" si="853"/>
        <v>0.27170995947629167</v>
      </c>
      <c r="FY342" s="52">
        <f t="shared" ca="1" si="854"/>
        <v>0.25830069101847525</v>
      </c>
      <c r="FZ342" s="52">
        <f t="shared" ca="1" si="855"/>
        <v>0.25044054865504639</v>
      </c>
      <c r="GA342" s="52">
        <f t="shared" ca="1" si="856"/>
        <v>0.23605728213900307</v>
      </c>
      <c r="GB342" s="52">
        <f t="shared" ca="1" si="857"/>
        <v>0.22736312230429404</v>
      </c>
      <c r="GC342" s="52">
        <f t="shared" ca="1" si="858"/>
        <v>0.22580899397460044</v>
      </c>
      <c r="GD342" s="52">
        <f t="shared" ca="1" si="859"/>
        <v>0.23384536442752116</v>
      </c>
      <c r="GE342" s="52">
        <f t="shared" ca="1" si="860"/>
        <v>0.24970392716449019</v>
      </c>
      <c r="GF342" s="52">
        <f t="shared" ca="1" si="861"/>
        <v>0.27467709268241014</v>
      </c>
      <c r="GG342" s="52">
        <f t="shared" ca="1" si="862"/>
        <v>0.30662252185760758</v>
      </c>
      <c r="GH342" s="52">
        <f t="shared" ca="1" si="863"/>
        <v>0.34198629018881999</v>
      </c>
      <c r="GI342" s="52">
        <f t="shared" ca="1" si="864"/>
        <v>0.37882466044765639</v>
      </c>
      <c r="GJ342" s="52">
        <f t="shared" ca="1" si="865"/>
        <v>0.41621640491524314</v>
      </c>
      <c r="GK342" s="52">
        <f t="shared" ca="1" si="866"/>
        <v>0.43507666273588663</v>
      </c>
      <c r="GL342" s="52">
        <f t="shared" ca="1" si="867"/>
        <v>0.37691340011626639</v>
      </c>
      <c r="GM342" s="52">
        <f t="shared" ca="1" si="868"/>
        <v>0.32355987201834024</v>
      </c>
      <c r="GN342" s="52">
        <f t="shared" ca="1" si="869"/>
        <v>0.27764530930252856</v>
      </c>
      <c r="GO342" s="52">
        <f t="shared" ca="1" si="870"/>
        <v>0.23867611312730011</v>
      </c>
      <c r="GP342" s="52">
        <f t="shared" ca="1" si="871"/>
        <v>0.20663151936043433</v>
      </c>
      <c r="GQ342" s="52">
        <f t="shared" ca="1" si="872"/>
        <v>0.17859707353942386</v>
      </c>
      <c r="GR342" s="52">
        <f t="shared" ca="1" si="873"/>
        <v>0.1534321443295126</v>
      </c>
      <c r="GS342" s="52">
        <f t="shared" ca="1" si="874"/>
        <v>0.12827399855277979</v>
      </c>
      <c r="GT342" s="52">
        <f t="shared" ca="1" si="875"/>
        <v>7.8922391873186878E-2</v>
      </c>
      <c r="GV342" s="52">
        <f t="shared" ca="1" si="876"/>
        <v>0.51469269922852345</v>
      </c>
      <c r="GW342" s="59">
        <f t="shared" ca="1" si="877"/>
        <v>0</v>
      </c>
      <c r="GX342" s="52">
        <f t="shared" ca="1" si="878"/>
        <v>0.54407809768557058</v>
      </c>
      <c r="GY342" s="52" t="str">
        <f t="shared" ca="1" si="879"/>
        <v>Slope</v>
      </c>
      <c r="GZ342" s="52">
        <f t="shared" ca="1" si="880"/>
        <v>1</v>
      </c>
      <c r="HB342" s="58">
        <f t="shared" si="881"/>
        <v>8.9362275600433402E-2</v>
      </c>
      <c r="HC342" s="58"/>
      <c r="HE342" s="52">
        <f t="shared" si="882"/>
        <v>0.55765673577785457</v>
      </c>
      <c r="HF342" s="52">
        <f t="shared" si="883"/>
        <v>0</v>
      </c>
      <c r="HH342" s="52">
        <f t="shared" ca="1" si="884"/>
        <v>0.54407809768557058</v>
      </c>
      <c r="HI342" s="52" t="str">
        <f t="shared" ca="1" si="885"/>
        <v>Slope</v>
      </c>
      <c r="HJ342" s="59">
        <f t="shared" ca="1" si="886"/>
        <v>2</v>
      </c>
      <c r="HK342" s="52">
        <f t="shared" ca="1" si="887"/>
        <v>1</v>
      </c>
      <c r="HL342" s="52">
        <f t="shared" si="888"/>
        <v>0</v>
      </c>
      <c r="HM342" s="52">
        <f t="shared" si="889"/>
        <v>20</v>
      </c>
      <c r="HN342" s="52">
        <f t="shared" si="890"/>
        <v>-20</v>
      </c>
      <c r="HP342" s="52">
        <f t="shared" si="893"/>
        <v>5.4824352264445236E-6</v>
      </c>
      <c r="HR342" s="52">
        <f t="shared" si="891"/>
        <v>3.2413599418189748E-4</v>
      </c>
      <c r="HS342">
        <f t="shared" si="892"/>
        <v>3.0946791417243145E-3</v>
      </c>
    </row>
    <row r="343" spans="1:227" x14ac:dyDescent="0.2">
      <c r="A343" s="45">
        <v>305</v>
      </c>
      <c r="B343" s="35">
        <f t="shared" si="733"/>
        <v>3.5185185185185056E-2</v>
      </c>
      <c r="C343" s="28">
        <v>-8.9362275600433403</v>
      </c>
      <c r="D343" s="95">
        <v>0</v>
      </c>
      <c r="E343" s="95">
        <v>999999</v>
      </c>
      <c r="F343" s="37">
        <f t="shared" si="899"/>
        <v>166666.5</v>
      </c>
      <c r="G343" s="38">
        <f t="shared" si="903"/>
        <v>0</v>
      </c>
      <c r="H343" s="102">
        <v>20</v>
      </c>
      <c r="I343" s="102">
        <v>2000</v>
      </c>
      <c r="J343" s="28">
        <v>-8.9471924304962194</v>
      </c>
      <c r="K343" s="126">
        <f t="shared" si="900"/>
        <v>-8.9471924304962189E-2</v>
      </c>
      <c r="L343" s="30">
        <f t="shared" si="901"/>
        <v>-8.9471924304962189E-2</v>
      </c>
      <c r="M343" s="101">
        <f t="shared" si="902"/>
        <v>-8.9362275600433403</v>
      </c>
      <c r="N343" s="103">
        <f t="shared" si="734"/>
        <v>5.4824352264401868E-6</v>
      </c>
      <c r="AD343" s="52">
        <f t="shared" ca="1" si="735"/>
        <v>0.97003144663011365</v>
      </c>
      <c r="AE343" s="52">
        <f t="shared" ca="1" si="735"/>
        <v>0.99999999999999989</v>
      </c>
      <c r="AF343" s="52">
        <f t="shared" ca="1" si="735"/>
        <v>0.97541963772570606</v>
      </c>
      <c r="AG343" s="52">
        <f t="shared" ca="1" si="735"/>
        <v>0.93487416418424796</v>
      </c>
      <c r="AH343" s="52">
        <f t="shared" ca="1" si="736"/>
        <v>0.89339456519422544</v>
      </c>
      <c r="AI343" s="52">
        <f t="shared" ca="1" si="736"/>
        <v>0.85343073446631135</v>
      </c>
      <c r="AJ343" s="52">
        <f t="shared" ca="1" si="736"/>
        <v>0.81307444800446382</v>
      </c>
      <c r="AK343" s="52">
        <f t="shared" ca="1" si="736"/>
        <v>0.77718378619375128</v>
      </c>
      <c r="AL343" s="52">
        <f t="shared" ca="1" si="737"/>
        <v>0.74601198740142471</v>
      </c>
      <c r="AM343" s="52">
        <f t="shared" ca="1" si="737"/>
        <v>0.71112239238829533</v>
      </c>
      <c r="AN343" s="52">
        <f t="shared" ca="1" si="737"/>
        <v>0.6678451619947281</v>
      </c>
      <c r="AO343" s="52">
        <f t="shared" ca="1" si="737"/>
        <v>0.60896197530398499</v>
      </c>
      <c r="AP343" s="52">
        <f t="shared" ca="1" si="738"/>
        <v>0.53996314075845186</v>
      </c>
      <c r="AQ343" s="52">
        <f t="shared" ca="1" si="738"/>
        <v>0.44794726263395962</v>
      </c>
      <c r="AR343" s="52">
        <f t="shared" ca="1" si="738"/>
        <v>0.33123182866126127</v>
      </c>
      <c r="AS343" s="52">
        <f t="shared" ca="1" si="738"/>
        <v>0.18954309934537616</v>
      </c>
      <c r="AT343" s="52">
        <f t="shared" ca="1" si="904"/>
        <v>4.012812484580934E-2</v>
      </c>
      <c r="AU343" s="52">
        <f t="shared" ca="1" si="904"/>
        <v>-0.10534582582208012</v>
      </c>
      <c r="AV343" s="52">
        <f t="shared" ca="1" si="728"/>
        <v>-0.2487786890675783</v>
      </c>
      <c r="AW343" s="52">
        <f t="shared" ca="1" si="728"/>
        <v>-0.39027988892153348</v>
      </c>
      <c r="AX343" s="52">
        <f t="shared" ca="1" si="728"/>
        <v>-0.52276163307895729</v>
      </c>
      <c r="AY343" s="52">
        <f t="shared" ca="1" si="728"/>
        <v>-0.63218185956944961</v>
      </c>
      <c r="AZ343" s="52">
        <f t="shared" ca="1" si="729"/>
        <v>-0.70057775996621174</v>
      </c>
      <c r="BA343" s="52">
        <f t="shared" ca="1" si="729"/>
        <v>-0.72198726078492326</v>
      </c>
      <c r="BB343" s="52">
        <f t="shared" ca="1" si="729"/>
        <v>-0.71052656423506011</v>
      </c>
      <c r="BC343" s="52">
        <f t="shared" ca="1" si="729"/>
        <v>-0.67676954239470244</v>
      </c>
      <c r="BD343" s="52">
        <f t="shared" ca="1" si="730"/>
        <v>-0.63988744328847269</v>
      </c>
      <c r="BE343" s="52">
        <f t="shared" ca="1" si="730"/>
        <v>-0.60429209330114297</v>
      </c>
      <c r="BF343" s="52">
        <f t="shared" ca="1" si="730"/>
        <v>-0.57244782790467807</v>
      </c>
      <c r="BG343" s="52">
        <f t="shared" ca="1" si="730"/>
        <v>-0.6164911025508395</v>
      </c>
      <c r="BH343" s="52">
        <f t="shared" ca="1" si="731"/>
        <v>-0.63384404603621536</v>
      </c>
      <c r="BJ343" s="52">
        <f t="shared" si="740"/>
        <v>-4.47359621524811E-3</v>
      </c>
      <c r="BK343" s="52">
        <f t="shared" si="741"/>
        <v>5.9157059499393054E-3</v>
      </c>
      <c r="BL343" s="52">
        <f t="shared" si="742"/>
        <v>2.9578529749696528E-4</v>
      </c>
      <c r="BM343" s="52">
        <f t="shared" si="743"/>
        <v>2.9578529749696528E-4</v>
      </c>
      <c r="BN343" s="52">
        <f t="shared" si="744"/>
        <v>0</v>
      </c>
      <c r="BO343" s="52">
        <f t="shared" si="745"/>
        <v>0</v>
      </c>
      <c r="BP343" s="52">
        <f t="shared" si="746"/>
        <v>3.4203852911153369E-3</v>
      </c>
      <c r="BQ343" s="52">
        <f t="shared" si="747"/>
        <v>0.05</v>
      </c>
      <c r="BS343" s="52">
        <f t="shared" ca="1" si="748"/>
        <v>0.51626483326958084</v>
      </c>
      <c r="BT343" s="52">
        <f t="shared" ca="1" si="749"/>
        <v>0.59157059499393072</v>
      </c>
      <c r="BU343" s="52">
        <f t="shared" ca="1" si="750"/>
        <v>0.67220637229301261</v>
      </c>
      <c r="BV343" s="52">
        <f t="shared" ca="1" si="751"/>
        <v>0.75555676094166213</v>
      </c>
      <c r="BW343" s="52">
        <f t="shared" ca="1" si="752"/>
        <v>0.83116364629278228</v>
      </c>
      <c r="BX343" s="52">
        <f t="shared" ca="1" si="753"/>
        <v>0.89054559647375997</v>
      </c>
      <c r="BY343" s="52">
        <f t="shared" ca="1" si="754"/>
        <v>0.92969216631665341</v>
      </c>
      <c r="BZ343" s="52">
        <f t="shared" ca="1" si="755"/>
        <v>0.95179492065442628</v>
      </c>
      <c r="CA343" s="52">
        <f t="shared" ca="1" si="756"/>
        <v>0.95868939269454234</v>
      </c>
      <c r="CB343" s="52">
        <f t="shared" ca="1" si="757"/>
        <v>0.94893648645149553</v>
      </c>
      <c r="CC343" s="52">
        <f t="shared" ca="1" si="758"/>
        <v>0.95875295266629224</v>
      </c>
      <c r="CD343" s="52">
        <f t="shared" ca="1" si="759"/>
        <v>0.95150209883708592</v>
      </c>
      <c r="CE343" s="52">
        <f t="shared" ca="1" si="760"/>
        <v>0.92283115049283337</v>
      </c>
      <c r="CF343" s="52">
        <f t="shared" ca="1" si="761"/>
        <v>0.8653887058007379</v>
      </c>
      <c r="CG343" s="52">
        <f t="shared" ca="1" si="762"/>
        <v>0.78447968425649739</v>
      </c>
      <c r="CH343" s="52">
        <f t="shared" ca="1" si="763"/>
        <v>0.67622685436940422</v>
      </c>
      <c r="CI343" s="52">
        <f t="shared" ca="1" si="764"/>
        <v>0.54705723351047864</v>
      </c>
      <c r="CJ343" s="52">
        <f t="shared" ca="1" si="765"/>
        <v>0.40763259518350808</v>
      </c>
      <c r="CK343" s="52">
        <f t="shared" ca="1" si="766"/>
        <v>0.26378415107366548</v>
      </c>
      <c r="CL343" s="52">
        <f t="shared" ca="1" si="767"/>
        <v>0.11827558433757193</v>
      </c>
      <c r="CM343" s="52">
        <f t="shared" ca="1" si="768"/>
        <v>-2.784521270903861E-2</v>
      </c>
      <c r="CN343" s="52">
        <f t="shared" ca="1" si="769"/>
        <v>-0.169001667234566</v>
      </c>
      <c r="CO343" s="52">
        <f t="shared" ca="1" si="770"/>
        <v>-0.29572891819501118</v>
      </c>
      <c r="CP343" s="52">
        <f t="shared" ca="1" si="771"/>
        <v>-0.40013927300911278</v>
      </c>
      <c r="CQ343" s="52">
        <f t="shared" ca="1" si="772"/>
        <v>-0.48371352820146479</v>
      </c>
      <c r="CR343" s="52">
        <f t="shared" ca="1" si="773"/>
        <v>-0.54651397616872877</v>
      </c>
      <c r="CS343" s="52">
        <f t="shared" ca="1" si="774"/>
        <v>-0.59728398029842689</v>
      </c>
      <c r="CT343" s="52">
        <f t="shared" ca="1" si="775"/>
        <v>-0.63944543459482739</v>
      </c>
      <c r="CU343" s="52">
        <f t="shared" ca="1" si="776"/>
        <v>-0.68158653859169249</v>
      </c>
      <c r="CV343" s="52">
        <f t="shared" ca="1" si="777"/>
        <v>-0.79630802529713796</v>
      </c>
      <c r="CW343" s="52">
        <f t="shared" ca="1" si="778"/>
        <v>-0.89149222583059307</v>
      </c>
      <c r="CY343" s="51" t="str">
        <f t="shared" ca="1" si="779"/>
        <v>Slope</v>
      </c>
      <c r="CZ343" s="51" t="str">
        <f t="shared" ca="1" si="780"/>
        <v>Slope</v>
      </c>
      <c r="DA343" s="51" t="str">
        <f t="shared" ca="1" si="781"/>
        <v>Slope</v>
      </c>
      <c r="DB343" s="51" t="str">
        <f t="shared" ca="1" si="782"/>
        <v>Slope</v>
      </c>
      <c r="DC343" s="51" t="str">
        <f t="shared" ca="1" si="783"/>
        <v>Slope</v>
      </c>
      <c r="DD343" s="51" t="str">
        <f t="shared" ca="1" si="784"/>
        <v>Slope</v>
      </c>
      <c r="DE343" s="51" t="str">
        <f t="shared" ca="1" si="785"/>
        <v>Slope</v>
      </c>
      <c r="DF343" s="51" t="str">
        <f t="shared" ca="1" si="786"/>
        <v>Slope</v>
      </c>
      <c r="DG343" s="51" t="str">
        <f t="shared" ca="1" si="787"/>
        <v>Slope</v>
      </c>
      <c r="DH343" s="51" t="str">
        <f t="shared" ca="1" si="788"/>
        <v>Slope</v>
      </c>
      <c r="DI343" s="51" t="str">
        <f t="shared" ca="1" si="789"/>
        <v>Slope</v>
      </c>
      <c r="DJ343" s="51" t="str">
        <f t="shared" ca="1" si="790"/>
        <v>Slope</v>
      </c>
      <c r="DK343" s="51" t="str">
        <f t="shared" ca="1" si="791"/>
        <v>Slope</v>
      </c>
      <c r="DL343" s="51" t="str">
        <f t="shared" ca="1" si="792"/>
        <v>Slope</v>
      </c>
      <c r="DM343" s="51" t="str">
        <f t="shared" ca="1" si="793"/>
        <v>Slope</v>
      </c>
      <c r="DN343" s="51" t="str">
        <f t="shared" ca="1" si="794"/>
        <v>Slope</v>
      </c>
      <c r="DO343" s="51" t="str">
        <f t="shared" ca="1" si="795"/>
        <v>Slope</v>
      </c>
      <c r="DP343" s="51" t="str">
        <f t="shared" ca="1" si="796"/>
        <v>Slope</v>
      </c>
      <c r="DQ343" s="51" t="str">
        <f t="shared" ca="1" si="797"/>
        <v>Slope</v>
      </c>
      <c r="DR343" s="51" t="str">
        <f t="shared" ca="1" si="798"/>
        <v>Slope</v>
      </c>
      <c r="DS343" s="51" t="str">
        <f t="shared" ca="1" si="799"/>
        <v>Slope</v>
      </c>
      <c r="DT343" s="51" t="str">
        <f t="shared" ca="1" si="800"/>
        <v>Slope</v>
      </c>
      <c r="DU343" s="51" t="str">
        <f t="shared" ca="1" si="801"/>
        <v>Slope</v>
      </c>
      <c r="DV343" s="51" t="str">
        <f t="shared" ca="1" si="802"/>
        <v>Slope</v>
      </c>
      <c r="DW343" s="51" t="str">
        <f t="shared" ca="1" si="803"/>
        <v>Slope</v>
      </c>
      <c r="DX343" s="51" t="str">
        <f t="shared" ca="1" si="804"/>
        <v>Slope</v>
      </c>
      <c r="DY343" s="51" t="str">
        <f t="shared" ca="1" si="805"/>
        <v>Slope</v>
      </c>
      <c r="DZ343" s="51" t="str">
        <f t="shared" ca="1" si="806"/>
        <v>Slope</v>
      </c>
      <c r="EA343" s="51" t="str">
        <f t="shared" ca="1" si="807"/>
        <v>Slope</v>
      </c>
      <c r="EB343" s="51" t="str">
        <f t="shared" ca="1" si="808"/>
        <v>Slope</v>
      </c>
      <c r="EC343" s="51" t="str">
        <f t="shared" ca="1" si="809"/>
        <v>Slope</v>
      </c>
      <c r="EE343" s="52">
        <f t="shared" ca="1" si="810"/>
        <v>0.48403095202791613</v>
      </c>
      <c r="EF343" s="52">
        <f t="shared" ca="1" si="811"/>
        <v>0.40872519030356624</v>
      </c>
      <c r="EG343" s="52">
        <f t="shared" ca="1" si="812"/>
        <v>0.32808941300448435</v>
      </c>
      <c r="EH343" s="52">
        <f t="shared" ca="1" si="813"/>
        <v>0.24473902435583483</v>
      </c>
      <c r="EI343" s="52">
        <f t="shared" ca="1" si="814"/>
        <v>0.16913213900471469</v>
      </c>
      <c r="EJ343" s="52">
        <f t="shared" ca="1" si="815"/>
        <v>0.10975018882373699</v>
      </c>
      <c r="EK343" s="52">
        <f t="shared" ca="1" si="816"/>
        <v>7.0603618980843552E-2</v>
      </c>
      <c r="EL343" s="52">
        <f t="shared" ca="1" si="817"/>
        <v>4.8500864643070685E-2</v>
      </c>
      <c r="EM343" s="52">
        <f t="shared" ca="1" si="818"/>
        <v>4.1606392602954623E-2</v>
      </c>
      <c r="EN343" s="52">
        <f t="shared" ca="1" si="819"/>
        <v>5.1359298846001433E-2</v>
      </c>
      <c r="EO343" s="52">
        <f t="shared" ca="1" si="820"/>
        <v>4.1542832631204729E-2</v>
      </c>
      <c r="EP343" s="52">
        <f t="shared" ca="1" si="821"/>
        <v>4.8793686460411045E-2</v>
      </c>
      <c r="EQ343" s="52">
        <f t="shared" ca="1" si="822"/>
        <v>7.746463480466359E-2</v>
      </c>
      <c r="ER343" s="52">
        <f t="shared" ca="1" si="823"/>
        <v>0.13490707949675906</v>
      </c>
      <c r="ES343" s="52">
        <f t="shared" ca="1" si="824"/>
        <v>0.21581610104099958</v>
      </c>
      <c r="ET343" s="52">
        <f t="shared" ca="1" si="825"/>
        <v>0.32406893092809275</v>
      </c>
      <c r="EU343" s="52">
        <f t="shared" ca="1" si="826"/>
        <v>0.45323855178701833</v>
      </c>
      <c r="EV343" s="52">
        <f t="shared" ca="1" si="827"/>
        <v>0.59266319011398894</v>
      </c>
      <c r="EW343" s="52">
        <f t="shared" ca="1" si="828"/>
        <v>0.73651163422383148</v>
      </c>
      <c r="EX343" s="52">
        <f t="shared" ca="1" si="829"/>
        <v>0.88202020095992506</v>
      </c>
      <c r="EY343" s="52">
        <f t="shared" ca="1" si="830"/>
        <v>0.97185900199346442</v>
      </c>
      <c r="EZ343" s="52">
        <f t="shared" ca="1" si="831"/>
        <v>0.83070254746793704</v>
      </c>
      <c r="FA343" s="52">
        <f t="shared" ca="1" si="832"/>
        <v>0.70397529650749191</v>
      </c>
      <c r="FB343" s="52">
        <f t="shared" ca="1" si="833"/>
        <v>0.59956494169339025</v>
      </c>
      <c r="FC343" s="52">
        <f t="shared" ca="1" si="834"/>
        <v>0.51599068650103819</v>
      </c>
      <c r="FD343" s="52">
        <f t="shared" ca="1" si="835"/>
        <v>0.45319023853377427</v>
      </c>
      <c r="FE343" s="52">
        <f t="shared" ca="1" si="836"/>
        <v>0.40242023440407615</v>
      </c>
      <c r="FF343" s="52">
        <f t="shared" ca="1" si="837"/>
        <v>0.36025878010767565</v>
      </c>
      <c r="FG343" s="52">
        <f t="shared" ca="1" si="838"/>
        <v>0.31811767611081054</v>
      </c>
      <c r="FH343" s="52">
        <f t="shared" ca="1" si="839"/>
        <v>0.20339618940536508</v>
      </c>
      <c r="FI343" s="52">
        <f t="shared" ca="1" si="840"/>
        <v>0.10821198887190997</v>
      </c>
      <c r="FK343" s="52">
        <f t="shared" ca="1" si="841"/>
        <v>0.97185900199346442</v>
      </c>
      <c r="FL343" s="59">
        <f t="shared" ca="1" si="842"/>
        <v>20</v>
      </c>
      <c r="FM343" s="59" t="str">
        <f t="shared" ca="1" si="843"/>
        <v>Slope</v>
      </c>
      <c r="FN343" s="52">
        <f t="shared" ca="1" si="844"/>
        <v>0.3666666666666667</v>
      </c>
      <c r="FP343" s="52">
        <f t="shared" ca="1" si="845"/>
        <v>0.49467698400930538</v>
      </c>
      <c r="FQ343" s="52">
        <f t="shared" ca="1" si="846"/>
        <v>0.46957506343452204</v>
      </c>
      <c r="FR343" s="52">
        <f t="shared" ca="1" si="847"/>
        <v>0.4315853598903836</v>
      </c>
      <c r="FS343" s="52">
        <f t="shared" ca="1" si="848"/>
        <v>0.39269078589638939</v>
      </c>
      <c r="FT343" s="52">
        <f t="shared" ca="1" si="849"/>
        <v>0.35637737966823824</v>
      </c>
      <c r="FU343" s="52">
        <f t="shared" ca="1" si="850"/>
        <v>0.32547228516346788</v>
      </c>
      <c r="FV343" s="52">
        <f t="shared" ca="1" si="851"/>
        <v>0.30131231743805897</v>
      </c>
      <c r="FW343" s="52">
        <f t="shared" ca="1" si="852"/>
        <v>0.28283362154769021</v>
      </c>
      <c r="FX343" s="52">
        <f t="shared" ca="1" si="853"/>
        <v>0.26942435308987372</v>
      </c>
      <c r="FY343" s="52">
        <f t="shared" ca="1" si="854"/>
        <v>0.26156421072644492</v>
      </c>
      <c r="FZ343" s="52">
        <f t="shared" ca="1" si="855"/>
        <v>0.24718094421040154</v>
      </c>
      <c r="GA343" s="52">
        <f t="shared" ca="1" si="856"/>
        <v>0.2384867843756926</v>
      </c>
      <c r="GB343" s="52">
        <f t="shared" ca="1" si="857"/>
        <v>0.23693265604599895</v>
      </c>
      <c r="GC343" s="52">
        <f t="shared" ca="1" si="858"/>
        <v>0.24496902649891966</v>
      </c>
      <c r="GD343" s="52">
        <f t="shared" ca="1" si="859"/>
        <v>0.26082758923588872</v>
      </c>
      <c r="GE343" s="52">
        <f t="shared" ca="1" si="860"/>
        <v>0.28580075475380867</v>
      </c>
      <c r="GF343" s="52">
        <f t="shared" ca="1" si="861"/>
        <v>0.31774618392900611</v>
      </c>
      <c r="GG343" s="52">
        <f t="shared" ca="1" si="862"/>
        <v>0.35310995226021852</v>
      </c>
      <c r="GH343" s="52">
        <f t="shared" ca="1" si="863"/>
        <v>0.38994832251905492</v>
      </c>
      <c r="GI343" s="52">
        <f t="shared" ca="1" si="864"/>
        <v>0.42734006698664162</v>
      </c>
      <c r="GJ343" s="52">
        <f t="shared" ca="1" si="865"/>
        <v>0.44617522288671035</v>
      </c>
      <c r="GK343" s="52">
        <f t="shared" ca="1" si="866"/>
        <v>0.38801196026709012</v>
      </c>
      <c r="GL343" s="52">
        <f t="shared" ca="1" si="867"/>
        <v>0.33465843216916397</v>
      </c>
      <c r="GM343" s="52">
        <f t="shared" ca="1" si="868"/>
        <v>0.28874386945335229</v>
      </c>
      <c r="GN343" s="52">
        <f t="shared" ca="1" si="869"/>
        <v>0.2497746732781238</v>
      </c>
      <c r="GO343" s="52">
        <f t="shared" ca="1" si="870"/>
        <v>0.21773007951125806</v>
      </c>
      <c r="GP343" s="52">
        <f t="shared" ca="1" si="871"/>
        <v>0.18969563369024756</v>
      </c>
      <c r="GQ343" s="52">
        <f t="shared" ca="1" si="872"/>
        <v>0.1645307044803363</v>
      </c>
      <c r="GR343" s="52">
        <f t="shared" ca="1" si="873"/>
        <v>0.13937255870360349</v>
      </c>
      <c r="GS343" s="52">
        <f t="shared" ca="1" si="874"/>
        <v>9.0020952024010573E-2</v>
      </c>
      <c r="GT343" s="52">
        <f t="shared" ca="1" si="875"/>
        <v>4.718177406841443E-2</v>
      </c>
      <c r="GV343" s="52">
        <f t="shared" ca="1" si="876"/>
        <v>0.49467698400930538</v>
      </c>
      <c r="GW343" s="59">
        <f t="shared" ca="1" si="877"/>
        <v>0</v>
      </c>
      <c r="GX343" s="52">
        <f t="shared" ca="1" si="878"/>
        <v>0.48403095202791613</v>
      </c>
      <c r="GY343" s="52" t="str">
        <f t="shared" ca="1" si="879"/>
        <v>Slope</v>
      </c>
      <c r="GZ343" s="52">
        <f t="shared" ca="1" si="880"/>
        <v>1</v>
      </c>
      <c r="HB343" s="58">
        <f t="shared" si="881"/>
        <v>8.9471924304962189E-2</v>
      </c>
      <c r="HC343" s="58"/>
      <c r="HE343" s="52">
        <f t="shared" si="882"/>
        <v>0.55711397469043722</v>
      </c>
      <c r="HF343" s="52">
        <f t="shared" si="883"/>
        <v>0</v>
      </c>
      <c r="HH343" s="52">
        <f t="shared" ca="1" si="884"/>
        <v>0.48403095202791613</v>
      </c>
      <c r="HI343" s="52" t="str">
        <f t="shared" ca="1" si="885"/>
        <v>Slope</v>
      </c>
      <c r="HJ343" s="59">
        <f t="shared" ca="1" si="886"/>
        <v>2</v>
      </c>
      <c r="HK343" s="52">
        <f t="shared" ca="1" si="887"/>
        <v>1</v>
      </c>
      <c r="HL343" s="52">
        <f t="shared" si="888"/>
        <v>0</v>
      </c>
      <c r="HM343" s="52">
        <f t="shared" si="889"/>
        <v>20</v>
      </c>
      <c r="HN343" s="52">
        <f t="shared" si="890"/>
        <v>-20</v>
      </c>
      <c r="HP343" s="52">
        <f t="shared" si="893"/>
        <v>5.4824352264401868E-6</v>
      </c>
      <c r="HR343" s="52">
        <f t="shared" si="891"/>
        <v>3.4204432528255491E-4</v>
      </c>
      <c r="HS343">
        <f t="shared" si="892"/>
        <v>3.4203852911153369E-3</v>
      </c>
    </row>
    <row r="344" spans="1:227" x14ac:dyDescent="0.2">
      <c r="A344" s="45">
        <v>306</v>
      </c>
      <c r="B344" s="35">
        <f t="shared" si="733"/>
        <v>3.5300925925925798E-2</v>
      </c>
      <c r="C344" s="28">
        <v>-8.9471924304962194</v>
      </c>
      <c r="D344" s="95">
        <v>0</v>
      </c>
      <c r="E344" s="95">
        <v>999999</v>
      </c>
      <c r="F344" s="37">
        <f t="shared" si="899"/>
        <v>166666.5</v>
      </c>
      <c r="G344" s="38">
        <f t="shared" si="903"/>
        <v>0</v>
      </c>
      <c r="H344" s="102">
        <v>20</v>
      </c>
      <c r="I344" s="102">
        <v>2000</v>
      </c>
      <c r="J344" s="28">
        <v>-8.9581573009491002</v>
      </c>
      <c r="K344" s="126">
        <f t="shared" si="900"/>
        <v>-8.9581573009490989E-2</v>
      </c>
      <c r="L344" s="30">
        <f t="shared" si="901"/>
        <v>-8.9581573009490989E-2</v>
      </c>
      <c r="M344" s="101">
        <f t="shared" si="902"/>
        <v>-8.9471924304962194</v>
      </c>
      <c r="N344" s="103">
        <f t="shared" si="734"/>
        <v>5.4824352264401868E-6</v>
      </c>
      <c r="AD344" s="52">
        <f t="shared" ca="1" si="735"/>
        <v>0.97541963772570606</v>
      </c>
      <c r="AE344" s="52">
        <f t="shared" ca="1" si="735"/>
        <v>1.0000000000000002</v>
      </c>
      <c r="AF344" s="52">
        <f t="shared" ca="1" si="735"/>
        <v>0.97958341128508464</v>
      </c>
      <c r="AG344" s="52">
        <f t="shared" ca="1" si="735"/>
        <v>0.9436261838885629</v>
      </c>
      <c r="AH344" s="52">
        <f t="shared" ca="1" si="736"/>
        <v>0.90190380072380061</v>
      </c>
      <c r="AI344" s="52">
        <f t="shared" ca="1" si="736"/>
        <v>0.85670268194131083</v>
      </c>
      <c r="AJ344" s="52">
        <f t="shared" ca="1" si="736"/>
        <v>0.8110586855327766</v>
      </c>
      <c r="AK344" s="52">
        <f t="shared" ca="1" si="736"/>
        <v>0.76962715345804877</v>
      </c>
      <c r="AL344" s="52">
        <f t="shared" ca="1" si="737"/>
        <v>0.73015415813758433</v>
      </c>
      <c r="AM344" s="52">
        <f t="shared" ca="1" si="737"/>
        <v>0.69006277869311339</v>
      </c>
      <c r="AN344" s="52">
        <f t="shared" ca="1" si="737"/>
        <v>0.63776402895738815</v>
      </c>
      <c r="AO344" s="52">
        <f t="shared" ca="1" si="737"/>
        <v>0.57317270583514079</v>
      </c>
      <c r="AP344" s="52">
        <f t="shared" ca="1" si="738"/>
        <v>0.48460727866564762</v>
      </c>
      <c r="AQ344" s="52">
        <f t="shared" ca="1" si="738"/>
        <v>0.37013546822113541</v>
      </c>
      <c r="AR344" s="52">
        <f t="shared" ca="1" si="738"/>
        <v>0.22868977101024404</v>
      </c>
      <c r="AS344" s="52">
        <f t="shared" ca="1" si="738"/>
        <v>7.5261661189791884E-2</v>
      </c>
      <c r="AT344" s="52">
        <f t="shared" ca="1" si="904"/>
        <v>-7.3834033915834707E-2</v>
      </c>
      <c r="AU344" s="52">
        <f t="shared" ca="1" si="904"/>
        <v>-0.22047196915132769</v>
      </c>
      <c r="AV344" s="52">
        <f t="shared" ca="1" si="728"/>
        <v>-0.36590228605212727</v>
      </c>
      <c r="AW344" s="52">
        <f t="shared" ca="1" si="728"/>
        <v>-0.51041085626618943</v>
      </c>
      <c r="AX344" s="52">
        <f t="shared" ca="1" si="728"/>
        <v>-0.63931265171977081</v>
      </c>
      <c r="AY344" s="52">
        <f t="shared" ca="1" si="728"/>
        <v>-0.72794039454602022</v>
      </c>
      <c r="AZ344" s="52">
        <f t="shared" ca="1" si="729"/>
        <v>-0.76280769104491319</v>
      </c>
      <c r="BA344" s="52">
        <f t="shared" ca="1" si="729"/>
        <v>-0.75869435962358167</v>
      </c>
      <c r="BB344" s="52">
        <f t="shared" ca="1" si="729"/>
        <v>-0.73005573776848354</v>
      </c>
      <c r="BC344" s="52">
        <f t="shared" ca="1" si="729"/>
        <v>-0.69063919431678444</v>
      </c>
      <c r="BD344" s="52">
        <f t="shared" ca="1" si="730"/>
        <v>-0.65116408812008508</v>
      </c>
      <c r="BE344" s="52">
        <f t="shared" ca="1" si="730"/>
        <v>-0.6169547130423344</v>
      </c>
      <c r="BF344" s="52">
        <f t="shared" ca="1" si="730"/>
        <v>-0.65460841758254051</v>
      </c>
      <c r="BG344" s="52">
        <f t="shared" ca="1" si="730"/>
        <v>-0.6749369536680383</v>
      </c>
      <c r="BH344" s="52">
        <f t="shared" ca="1" si="731"/>
        <v>-0.67332342905607201</v>
      </c>
      <c r="BJ344" s="52">
        <f t="shared" si="740"/>
        <v>-4.4790786504745501E-3</v>
      </c>
      <c r="BK344" s="52">
        <f t="shared" si="741"/>
        <v>6.7220637229301258E-3</v>
      </c>
      <c r="BL344" s="52">
        <f t="shared" si="742"/>
        <v>3.3610318614650623E-4</v>
      </c>
      <c r="BM344" s="52">
        <f t="shared" si="743"/>
        <v>3.3610318614650623E-4</v>
      </c>
      <c r="BN344" s="52">
        <f t="shared" si="744"/>
        <v>0</v>
      </c>
      <c r="BO344" s="52">
        <f t="shared" si="745"/>
        <v>0</v>
      </c>
      <c r="BP344" s="52">
        <f t="shared" si="746"/>
        <v>3.7709261199843315E-3</v>
      </c>
      <c r="BQ344" s="52">
        <f t="shared" si="747"/>
        <v>0.05</v>
      </c>
      <c r="BS344" s="52">
        <f t="shared" ca="1" si="748"/>
        <v>0.59157059499393072</v>
      </c>
      <c r="BT344" s="52">
        <f t="shared" ca="1" si="749"/>
        <v>0.67220637229301261</v>
      </c>
      <c r="BU344" s="52">
        <f t="shared" ca="1" si="750"/>
        <v>0.75555676094166213</v>
      </c>
      <c r="BV344" s="52">
        <f t="shared" ca="1" si="751"/>
        <v>0.83116364629278228</v>
      </c>
      <c r="BW344" s="52">
        <f t="shared" ca="1" si="752"/>
        <v>0.89054559647375997</v>
      </c>
      <c r="BX344" s="52">
        <f t="shared" ca="1" si="753"/>
        <v>0.92969216631665341</v>
      </c>
      <c r="BY344" s="52">
        <f t="shared" ca="1" si="754"/>
        <v>0.95179492065442628</v>
      </c>
      <c r="BZ344" s="52">
        <f t="shared" ca="1" si="755"/>
        <v>0.95868939269454234</v>
      </c>
      <c r="CA344" s="52">
        <f t="shared" ca="1" si="756"/>
        <v>0.94893648645149553</v>
      </c>
      <c r="CB344" s="52">
        <f t="shared" ca="1" si="757"/>
        <v>0.95875295266629224</v>
      </c>
      <c r="CC344" s="52">
        <f t="shared" ca="1" si="758"/>
        <v>0.95150209883708592</v>
      </c>
      <c r="CD344" s="52">
        <f t="shared" ca="1" si="759"/>
        <v>0.92283115049283337</v>
      </c>
      <c r="CE344" s="52">
        <f t="shared" ca="1" si="760"/>
        <v>0.8653887058007379</v>
      </c>
      <c r="CF344" s="52">
        <f t="shared" ca="1" si="761"/>
        <v>0.78447968425649739</v>
      </c>
      <c r="CG344" s="52">
        <f t="shared" ca="1" si="762"/>
        <v>0.67622685436940422</v>
      </c>
      <c r="CH344" s="52">
        <f t="shared" ca="1" si="763"/>
        <v>0.54705723351047864</v>
      </c>
      <c r="CI344" s="52">
        <f t="shared" ca="1" si="764"/>
        <v>0.40763259518350808</v>
      </c>
      <c r="CJ344" s="52">
        <f t="shared" ca="1" si="765"/>
        <v>0.26378415107366548</v>
      </c>
      <c r="CK344" s="52">
        <f t="shared" ca="1" si="766"/>
        <v>0.11827558433757193</v>
      </c>
      <c r="CL344" s="52">
        <f t="shared" ca="1" si="767"/>
        <v>-2.784521270903861E-2</v>
      </c>
      <c r="CM344" s="52">
        <f t="shared" ca="1" si="768"/>
        <v>-0.169001667234566</v>
      </c>
      <c r="CN344" s="52">
        <f t="shared" ca="1" si="769"/>
        <v>-0.29572891819501118</v>
      </c>
      <c r="CO344" s="52">
        <f t="shared" ca="1" si="770"/>
        <v>-0.40013927300911278</v>
      </c>
      <c r="CP344" s="52">
        <f t="shared" ca="1" si="771"/>
        <v>-0.48371352820146479</v>
      </c>
      <c r="CQ344" s="52">
        <f t="shared" ca="1" si="772"/>
        <v>-0.54651397616872877</v>
      </c>
      <c r="CR344" s="52">
        <f t="shared" ca="1" si="773"/>
        <v>-0.59728398029842689</v>
      </c>
      <c r="CS344" s="52">
        <f t="shared" ca="1" si="774"/>
        <v>-0.63944543459482739</v>
      </c>
      <c r="CT344" s="52">
        <f t="shared" ca="1" si="775"/>
        <v>-0.68158653859169249</v>
      </c>
      <c r="CU344" s="52">
        <f t="shared" ca="1" si="776"/>
        <v>-0.79630802529713796</v>
      </c>
      <c r="CV344" s="52">
        <f t="shared" ca="1" si="777"/>
        <v>-0.89149222583059307</v>
      </c>
      <c r="CW344" s="52">
        <f t="shared" ca="1" si="778"/>
        <v>-0.95517005645219344</v>
      </c>
      <c r="CY344" s="51" t="str">
        <f t="shared" ca="1" si="779"/>
        <v>Slope</v>
      </c>
      <c r="CZ344" s="51" t="str">
        <f t="shared" ca="1" si="780"/>
        <v>Slope</v>
      </c>
      <c r="DA344" s="51" t="str">
        <f t="shared" ca="1" si="781"/>
        <v>Slope</v>
      </c>
      <c r="DB344" s="51" t="str">
        <f t="shared" ca="1" si="782"/>
        <v>Slope</v>
      </c>
      <c r="DC344" s="51" t="str">
        <f t="shared" ca="1" si="783"/>
        <v>Slope</v>
      </c>
      <c r="DD344" s="51" t="str">
        <f t="shared" ca="1" si="784"/>
        <v>Slope</v>
      </c>
      <c r="DE344" s="51" t="str">
        <f t="shared" ca="1" si="785"/>
        <v>Slope</v>
      </c>
      <c r="DF344" s="51" t="str">
        <f t="shared" ca="1" si="786"/>
        <v>Slope</v>
      </c>
      <c r="DG344" s="51" t="str">
        <f t="shared" ca="1" si="787"/>
        <v>Slope</v>
      </c>
      <c r="DH344" s="51" t="str">
        <f t="shared" ca="1" si="788"/>
        <v>Slope</v>
      </c>
      <c r="DI344" s="51" t="str">
        <f t="shared" ca="1" si="789"/>
        <v>Slope</v>
      </c>
      <c r="DJ344" s="51" t="str">
        <f t="shared" ca="1" si="790"/>
        <v>Slope</v>
      </c>
      <c r="DK344" s="51" t="str">
        <f t="shared" ca="1" si="791"/>
        <v>Slope</v>
      </c>
      <c r="DL344" s="51" t="str">
        <f t="shared" ca="1" si="792"/>
        <v>Slope</v>
      </c>
      <c r="DM344" s="51" t="str">
        <f t="shared" ca="1" si="793"/>
        <v>Slope</v>
      </c>
      <c r="DN344" s="51" t="str">
        <f t="shared" ca="1" si="794"/>
        <v>Slope</v>
      </c>
      <c r="DO344" s="51" t="str">
        <f t="shared" ca="1" si="795"/>
        <v>Slope</v>
      </c>
      <c r="DP344" s="51" t="str">
        <f t="shared" ca="1" si="796"/>
        <v>Slope</v>
      </c>
      <c r="DQ344" s="51" t="str">
        <f t="shared" ca="1" si="797"/>
        <v>Slope</v>
      </c>
      <c r="DR344" s="51" t="str">
        <f t="shared" ca="1" si="798"/>
        <v>Slope</v>
      </c>
      <c r="DS344" s="51" t="str">
        <f t="shared" ca="1" si="799"/>
        <v>Slope</v>
      </c>
      <c r="DT344" s="51" t="str">
        <f t="shared" ca="1" si="800"/>
        <v>Slope</v>
      </c>
      <c r="DU344" s="51" t="str">
        <f t="shared" ca="1" si="801"/>
        <v>Slope</v>
      </c>
      <c r="DV344" s="51" t="str">
        <f t="shared" ca="1" si="802"/>
        <v>Slope</v>
      </c>
      <c r="DW344" s="51" t="str">
        <f t="shared" ca="1" si="803"/>
        <v>Slope</v>
      </c>
      <c r="DX344" s="51" t="str">
        <f t="shared" ca="1" si="804"/>
        <v>Slope</v>
      </c>
      <c r="DY344" s="51" t="str">
        <f t="shared" ca="1" si="805"/>
        <v>Slope</v>
      </c>
      <c r="DZ344" s="51" t="str">
        <f t="shared" ca="1" si="806"/>
        <v>Slope</v>
      </c>
      <c r="EA344" s="51" t="str">
        <f t="shared" ca="1" si="807"/>
        <v>Slope</v>
      </c>
      <c r="EB344" s="51" t="str">
        <f t="shared" ca="1" si="808"/>
        <v>Slope</v>
      </c>
      <c r="EC344" s="51" t="str">
        <f t="shared" ca="1" si="809"/>
        <v>Slope</v>
      </c>
      <c r="EE344" s="52">
        <f t="shared" ca="1" si="810"/>
        <v>0.4087655081922158</v>
      </c>
      <c r="EF344" s="52">
        <f t="shared" ca="1" si="811"/>
        <v>0.32812973089313391</v>
      </c>
      <c r="EG344" s="52">
        <f t="shared" ca="1" si="812"/>
        <v>0.24477934224448439</v>
      </c>
      <c r="EH344" s="52">
        <f t="shared" ca="1" si="813"/>
        <v>0.16917245689336424</v>
      </c>
      <c r="EI344" s="52">
        <f t="shared" ca="1" si="814"/>
        <v>0.10979050671238655</v>
      </c>
      <c r="EJ344" s="52">
        <f t="shared" ca="1" si="815"/>
        <v>7.0643936869493107E-2</v>
      </c>
      <c r="EK344" s="52">
        <f t="shared" ca="1" si="816"/>
        <v>4.8541182531720239E-2</v>
      </c>
      <c r="EL344" s="52">
        <f t="shared" ca="1" si="817"/>
        <v>4.1646710491604177E-2</v>
      </c>
      <c r="EM344" s="52">
        <f t="shared" ca="1" si="818"/>
        <v>5.1399616734650988E-2</v>
      </c>
      <c r="EN344" s="52">
        <f t="shared" ca="1" si="819"/>
        <v>4.1583150519854284E-2</v>
      </c>
      <c r="EO344" s="52">
        <f t="shared" ca="1" si="820"/>
        <v>4.88340043490606E-2</v>
      </c>
      <c r="EP344" s="52">
        <f t="shared" ca="1" si="821"/>
        <v>7.7504952693313145E-2</v>
      </c>
      <c r="EQ344" s="52">
        <f t="shared" ca="1" si="822"/>
        <v>0.13494739738540862</v>
      </c>
      <c r="ER344" s="52">
        <f t="shared" ca="1" si="823"/>
        <v>0.21585641892964913</v>
      </c>
      <c r="ES344" s="52">
        <f t="shared" ca="1" si="824"/>
        <v>0.3241092488167423</v>
      </c>
      <c r="ET344" s="52">
        <f t="shared" ca="1" si="825"/>
        <v>0.45327886967566788</v>
      </c>
      <c r="EU344" s="52">
        <f t="shared" ca="1" si="826"/>
        <v>0.59270350800263838</v>
      </c>
      <c r="EV344" s="52">
        <f t="shared" ca="1" si="827"/>
        <v>0.73655195211248103</v>
      </c>
      <c r="EW344" s="52">
        <f t="shared" ca="1" si="828"/>
        <v>0.88206051884857462</v>
      </c>
      <c r="EX344" s="52">
        <f t="shared" ca="1" si="829"/>
        <v>0.97181868410481487</v>
      </c>
      <c r="EY344" s="52">
        <f t="shared" ca="1" si="830"/>
        <v>0.83066222957928748</v>
      </c>
      <c r="EZ344" s="52">
        <f t="shared" ca="1" si="831"/>
        <v>0.70393497861884224</v>
      </c>
      <c r="FA344" s="52">
        <f t="shared" ca="1" si="832"/>
        <v>0.5995246238047407</v>
      </c>
      <c r="FB344" s="52">
        <f t="shared" ca="1" si="833"/>
        <v>0.51595036861238874</v>
      </c>
      <c r="FC344" s="52">
        <f t="shared" ca="1" si="834"/>
        <v>0.45314992064512472</v>
      </c>
      <c r="FD344" s="52">
        <f t="shared" ca="1" si="835"/>
        <v>0.40237991651542659</v>
      </c>
      <c r="FE344" s="52">
        <f t="shared" ca="1" si="836"/>
        <v>0.36021846221902609</v>
      </c>
      <c r="FF344" s="52">
        <f t="shared" ca="1" si="837"/>
        <v>0.31807735822216099</v>
      </c>
      <c r="FG344" s="52">
        <f t="shared" ca="1" si="838"/>
        <v>0.20335587151671553</v>
      </c>
      <c r="FH344" s="52">
        <f t="shared" ca="1" si="839"/>
        <v>0.10817167098326042</v>
      </c>
      <c r="FI344" s="52">
        <f t="shared" ca="1" si="840"/>
        <v>4.4493840361660042E-2</v>
      </c>
      <c r="FK344" s="52">
        <f t="shared" ca="1" si="841"/>
        <v>0.97181868410481487</v>
      </c>
      <c r="FL344" s="59">
        <f t="shared" ca="1" si="842"/>
        <v>19</v>
      </c>
      <c r="FM344" s="59" t="str">
        <f t="shared" ca="1" si="843"/>
        <v>Slope</v>
      </c>
      <c r="FN344" s="52">
        <f t="shared" ca="1" si="844"/>
        <v>0.4</v>
      </c>
      <c r="FP344" s="52">
        <f t="shared" ca="1" si="845"/>
        <v>0.4695885027307386</v>
      </c>
      <c r="FQ344" s="52">
        <f t="shared" ca="1" si="846"/>
        <v>0.44270991029771128</v>
      </c>
      <c r="FR344" s="52">
        <f t="shared" ca="1" si="847"/>
        <v>0.40381533630371697</v>
      </c>
      <c r="FS344" s="52">
        <f t="shared" ca="1" si="848"/>
        <v>0.36750193007556586</v>
      </c>
      <c r="FT344" s="52">
        <f t="shared" ca="1" si="849"/>
        <v>0.33659683557079551</v>
      </c>
      <c r="FU344" s="52">
        <f t="shared" ca="1" si="850"/>
        <v>0.31243686784538655</v>
      </c>
      <c r="FV344" s="52">
        <f t="shared" ca="1" si="851"/>
        <v>0.29395817195501789</v>
      </c>
      <c r="FW344" s="52">
        <f t="shared" ca="1" si="852"/>
        <v>0.28054890349720141</v>
      </c>
      <c r="FX344" s="52">
        <f t="shared" ca="1" si="853"/>
        <v>0.27268876113377255</v>
      </c>
      <c r="FY344" s="52">
        <f t="shared" ca="1" si="854"/>
        <v>0.25830549461772923</v>
      </c>
      <c r="FZ344" s="52">
        <f t="shared" ca="1" si="855"/>
        <v>0.24961133478302017</v>
      </c>
      <c r="GA344" s="52">
        <f t="shared" ca="1" si="856"/>
        <v>0.24805720645332663</v>
      </c>
      <c r="GB344" s="52">
        <f t="shared" ca="1" si="857"/>
        <v>0.25609357690624729</v>
      </c>
      <c r="GC344" s="52">
        <f t="shared" ca="1" si="858"/>
        <v>0.27195213964321635</v>
      </c>
      <c r="GD344" s="52">
        <f t="shared" ca="1" si="859"/>
        <v>0.2969253051611363</v>
      </c>
      <c r="GE344" s="52">
        <f t="shared" ca="1" si="860"/>
        <v>0.32887073433633374</v>
      </c>
      <c r="GF344" s="52">
        <f t="shared" ca="1" si="861"/>
        <v>0.36423450266754609</v>
      </c>
      <c r="GG344" s="52">
        <f t="shared" ca="1" si="862"/>
        <v>0.40107287292638255</v>
      </c>
      <c r="GH344" s="52">
        <f t="shared" ca="1" si="863"/>
        <v>0.4384646173939693</v>
      </c>
      <c r="GI344" s="52">
        <f t="shared" ca="1" si="864"/>
        <v>0.45727289470160493</v>
      </c>
      <c r="GJ344" s="52">
        <f t="shared" ca="1" si="865"/>
        <v>0.39910963208198469</v>
      </c>
      <c r="GK344" s="52">
        <f t="shared" ca="1" si="866"/>
        <v>0.34575610398405854</v>
      </c>
      <c r="GL344" s="52">
        <f t="shared" ca="1" si="867"/>
        <v>0.29984154126824691</v>
      </c>
      <c r="GM344" s="52">
        <f t="shared" ca="1" si="868"/>
        <v>0.26087234509301849</v>
      </c>
      <c r="GN344" s="52">
        <f t="shared" ca="1" si="869"/>
        <v>0.22882775132615266</v>
      </c>
      <c r="GO344" s="52">
        <f t="shared" ca="1" si="870"/>
        <v>0.20079330550514218</v>
      </c>
      <c r="GP344" s="52">
        <f t="shared" ca="1" si="871"/>
        <v>0.1756283762952309</v>
      </c>
      <c r="GQ344" s="52">
        <f t="shared" ca="1" si="872"/>
        <v>0.15047023051849809</v>
      </c>
      <c r="GR344" s="52">
        <f t="shared" ca="1" si="873"/>
        <v>0.10111862383890516</v>
      </c>
      <c r="GS344" s="52">
        <f t="shared" ca="1" si="874"/>
        <v>5.8279445883309022E-2</v>
      </c>
      <c r="GT344" s="52">
        <f t="shared" ca="1" si="875"/>
        <v>2.5942391231664454E-2</v>
      </c>
      <c r="GV344" s="52">
        <f t="shared" ca="1" si="876"/>
        <v>0.4695885027307386</v>
      </c>
      <c r="GW344" s="59">
        <f t="shared" ca="1" si="877"/>
        <v>0</v>
      </c>
      <c r="GX344" s="52">
        <f t="shared" ca="1" si="878"/>
        <v>0.4087655081922158</v>
      </c>
      <c r="GY344" s="52" t="str">
        <f t="shared" ca="1" si="879"/>
        <v>Slope</v>
      </c>
      <c r="GZ344" s="52">
        <f t="shared" ca="1" si="880"/>
        <v>1</v>
      </c>
      <c r="HB344" s="58">
        <f t="shared" si="881"/>
        <v>8.9581573009490989E-2</v>
      </c>
      <c r="HC344" s="58"/>
      <c r="HE344" s="52">
        <f t="shared" si="882"/>
        <v>0.55657121360301953</v>
      </c>
      <c r="HF344" s="52">
        <f t="shared" si="883"/>
        <v>0</v>
      </c>
      <c r="HH344" s="52">
        <f t="shared" ca="1" si="884"/>
        <v>0.4087655081922158</v>
      </c>
      <c r="HI344" s="52" t="str">
        <f t="shared" ca="1" si="885"/>
        <v>Slope</v>
      </c>
      <c r="HJ344" s="59">
        <f t="shared" ca="1" si="886"/>
        <v>2</v>
      </c>
      <c r="HK344" s="52">
        <f t="shared" ca="1" si="887"/>
        <v>1</v>
      </c>
      <c r="HL344" s="52">
        <f t="shared" si="888"/>
        <v>0</v>
      </c>
      <c r="HM344" s="52">
        <f t="shared" si="889"/>
        <v>20</v>
      </c>
      <c r="HN344" s="52">
        <f t="shared" si="890"/>
        <v>-20</v>
      </c>
      <c r="HP344" s="52">
        <f t="shared" si="893"/>
        <v>5.4824352264401868E-6</v>
      </c>
      <c r="HR344" s="52">
        <f t="shared" si="891"/>
        <v>3.5753837998212348E-4</v>
      </c>
      <c r="HS344">
        <f t="shared" si="892"/>
        <v>3.7709261199843315E-3</v>
      </c>
    </row>
    <row r="345" spans="1:227" x14ac:dyDescent="0.2">
      <c r="A345" s="45">
        <v>307</v>
      </c>
      <c r="B345" s="35">
        <f t="shared" si="733"/>
        <v>3.5416666666666541E-2</v>
      </c>
      <c r="C345" s="28">
        <v>-8.9581573009491002</v>
      </c>
      <c r="D345" s="95">
        <v>0</v>
      </c>
      <c r="E345" s="95">
        <v>999999</v>
      </c>
      <c r="F345" s="37">
        <f t="shared" si="899"/>
        <v>166666.5</v>
      </c>
      <c r="G345" s="38">
        <f t="shared" si="903"/>
        <v>0</v>
      </c>
      <c r="H345" s="102">
        <v>20</v>
      </c>
      <c r="I345" s="102">
        <v>2000</v>
      </c>
      <c r="J345" s="28">
        <v>-8.9691221714019793</v>
      </c>
      <c r="K345" s="126">
        <f t="shared" si="900"/>
        <v>-8.9691221714019789E-2</v>
      </c>
      <c r="L345" s="30">
        <f t="shared" si="901"/>
        <v>-8.9691221714019789E-2</v>
      </c>
      <c r="M345" s="101">
        <f t="shared" si="902"/>
        <v>-8.9581573009491002</v>
      </c>
      <c r="N345" s="103">
        <f t="shared" si="734"/>
        <v>5.4824352264393195E-6</v>
      </c>
      <c r="AD345" s="52">
        <f t="shared" ca="1" si="735"/>
        <v>0.97958341128508464</v>
      </c>
      <c r="AE345" s="52">
        <f t="shared" ca="1" si="735"/>
        <v>1</v>
      </c>
      <c r="AF345" s="52">
        <f t="shared" ca="1" si="735"/>
        <v>0.98179715916481647</v>
      </c>
      <c r="AG345" s="52">
        <f t="shared" ca="1" si="735"/>
        <v>0.94617649102333923</v>
      </c>
      <c r="AH345" s="52">
        <f t="shared" ca="1" si="736"/>
        <v>0.90072713507063151</v>
      </c>
      <c r="AI345" s="52">
        <f t="shared" ca="1" si="736"/>
        <v>0.85149466513549854</v>
      </c>
      <c r="AJ345" s="52">
        <f t="shared" ca="1" si="736"/>
        <v>0.80169519475121609</v>
      </c>
      <c r="AK345" s="52">
        <f t="shared" ca="1" si="736"/>
        <v>0.75325752625989539</v>
      </c>
      <c r="AL345" s="52">
        <f t="shared" ca="1" si="737"/>
        <v>0.70948615406184334</v>
      </c>
      <c r="AM345" s="52">
        <f t="shared" ca="1" si="737"/>
        <v>0.66021837023822683</v>
      </c>
      <c r="AN345" s="52">
        <f t="shared" ca="1" si="737"/>
        <v>0.60152435990389841</v>
      </c>
      <c r="AO345" s="52">
        <f t="shared" ca="1" si="737"/>
        <v>0.51732177231384846</v>
      </c>
      <c r="AP345" s="52">
        <f t="shared" ca="1" si="738"/>
        <v>0.40618754520463135</v>
      </c>
      <c r="AQ345" s="52">
        <f t="shared" ca="1" si="738"/>
        <v>0.26671073785825161</v>
      </c>
      <c r="AR345" s="52">
        <f t="shared" ca="1" si="738"/>
        <v>0.11298391332555098</v>
      </c>
      <c r="AS345" s="52">
        <f t="shared" ca="1" si="738"/>
        <v>-4.0640435891109668E-2</v>
      </c>
      <c r="AT345" s="52">
        <f t="shared" ca="1" si="904"/>
        <v>-0.19150063016691563</v>
      </c>
      <c r="AU345" s="52">
        <f t="shared" ca="1" si="904"/>
        <v>-0.34078694295622847</v>
      </c>
      <c r="AV345" s="52">
        <f t="shared" ca="1" si="728"/>
        <v>-0.48985332117434804</v>
      </c>
      <c r="AW345" s="52">
        <f t="shared" ca="1" si="728"/>
        <v>-0.6309968807509948</v>
      </c>
      <c r="AX345" s="52">
        <f t="shared" ca="1" si="728"/>
        <v>-0.73823901294220062</v>
      </c>
      <c r="AY345" s="52">
        <f t="shared" ca="1" si="728"/>
        <v>-0.7910476315814079</v>
      </c>
      <c r="AZ345" s="52">
        <f t="shared" ca="1" si="729"/>
        <v>-0.79818574778301332</v>
      </c>
      <c r="BA345" s="52">
        <f t="shared" ca="1" si="729"/>
        <v>-0.77534606895252323</v>
      </c>
      <c r="BB345" s="52">
        <f t="shared" ca="1" si="729"/>
        <v>-0.74018027322897528</v>
      </c>
      <c r="BC345" s="52">
        <f t="shared" ca="1" si="729"/>
        <v>-0.69827003751202921</v>
      </c>
      <c r="BD345" s="52">
        <f t="shared" ca="1" si="730"/>
        <v>-0.66060371410558671</v>
      </c>
      <c r="BE345" s="52">
        <f t="shared" ca="1" si="730"/>
        <v>-0.68986838874615186</v>
      </c>
      <c r="BF345" s="52">
        <f t="shared" ca="1" si="730"/>
        <v>-0.70676191703587554</v>
      </c>
      <c r="BG345" s="52">
        <f t="shared" ca="1" si="730"/>
        <v>-0.70877968333993902</v>
      </c>
      <c r="BH345" s="52">
        <f t="shared" ca="1" si="731"/>
        <v>-0.69617372000798294</v>
      </c>
      <c r="BJ345" s="52">
        <f t="shared" si="740"/>
        <v>-4.4845610857009895E-3</v>
      </c>
      <c r="BK345" s="52">
        <f t="shared" si="741"/>
        <v>7.5555676094166196E-3</v>
      </c>
      <c r="BL345" s="52">
        <f t="shared" si="742"/>
        <v>3.7777838047083089E-4</v>
      </c>
      <c r="BM345" s="52">
        <f t="shared" si="743"/>
        <v>3.7777838047083089E-4</v>
      </c>
      <c r="BN345" s="52">
        <f t="shared" si="744"/>
        <v>0</v>
      </c>
      <c r="BO345" s="52">
        <f t="shared" si="745"/>
        <v>0</v>
      </c>
      <c r="BP345" s="52">
        <f t="shared" si="746"/>
        <v>4.1293713633865307E-3</v>
      </c>
      <c r="BQ345" s="52">
        <f t="shared" si="747"/>
        <v>0.05</v>
      </c>
      <c r="BS345" s="52">
        <f t="shared" ca="1" si="748"/>
        <v>0.67220637229301261</v>
      </c>
      <c r="BT345" s="52">
        <f t="shared" ca="1" si="749"/>
        <v>0.75555676094166213</v>
      </c>
      <c r="BU345" s="52">
        <f t="shared" ca="1" si="750"/>
        <v>0.83116364629278228</v>
      </c>
      <c r="BV345" s="52">
        <f t="shared" ca="1" si="751"/>
        <v>0.89054559647375997</v>
      </c>
      <c r="BW345" s="52">
        <f t="shared" ca="1" si="752"/>
        <v>0.92969216631665341</v>
      </c>
      <c r="BX345" s="52">
        <f t="shared" ca="1" si="753"/>
        <v>0.95179492065442628</v>
      </c>
      <c r="BY345" s="52">
        <f t="shared" ca="1" si="754"/>
        <v>0.95868939269454234</v>
      </c>
      <c r="BZ345" s="52">
        <f t="shared" ca="1" si="755"/>
        <v>0.94893648645149553</v>
      </c>
      <c r="CA345" s="52">
        <f t="shared" ca="1" si="756"/>
        <v>0.95875295266629224</v>
      </c>
      <c r="CB345" s="52">
        <f t="shared" ca="1" si="757"/>
        <v>0.95150209883708592</v>
      </c>
      <c r="CC345" s="52">
        <f t="shared" ca="1" si="758"/>
        <v>0.92283115049283337</v>
      </c>
      <c r="CD345" s="52">
        <f t="shared" ca="1" si="759"/>
        <v>0.8653887058007379</v>
      </c>
      <c r="CE345" s="52">
        <f t="shared" ca="1" si="760"/>
        <v>0.78447968425649739</v>
      </c>
      <c r="CF345" s="52">
        <f t="shared" ca="1" si="761"/>
        <v>0.67622685436940422</v>
      </c>
      <c r="CG345" s="52">
        <f t="shared" ca="1" si="762"/>
        <v>0.54705723351047864</v>
      </c>
      <c r="CH345" s="52">
        <f t="shared" ca="1" si="763"/>
        <v>0.40763259518350808</v>
      </c>
      <c r="CI345" s="52">
        <f t="shared" ca="1" si="764"/>
        <v>0.26378415107366548</v>
      </c>
      <c r="CJ345" s="52">
        <f t="shared" ca="1" si="765"/>
        <v>0.11827558433757193</v>
      </c>
      <c r="CK345" s="52">
        <f t="shared" ca="1" si="766"/>
        <v>-2.784521270903861E-2</v>
      </c>
      <c r="CL345" s="52">
        <f t="shared" ca="1" si="767"/>
        <v>-0.169001667234566</v>
      </c>
      <c r="CM345" s="52">
        <f t="shared" ca="1" si="768"/>
        <v>-0.29572891819501118</v>
      </c>
      <c r="CN345" s="52">
        <f t="shared" ca="1" si="769"/>
        <v>-0.40013927300911278</v>
      </c>
      <c r="CO345" s="52">
        <f t="shared" ca="1" si="770"/>
        <v>-0.48371352820146479</v>
      </c>
      <c r="CP345" s="52">
        <f t="shared" ca="1" si="771"/>
        <v>-0.54651397616872877</v>
      </c>
      <c r="CQ345" s="52">
        <f t="shared" ca="1" si="772"/>
        <v>-0.59728398029842689</v>
      </c>
      <c r="CR345" s="52">
        <f t="shared" ca="1" si="773"/>
        <v>-0.63944543459482739</v>
      </c>
      <c r="CS345" s="52">
        <f t="shared" ca="1" si="774"/>
        <v>-0.68158653859169249</v>
      </c>
      <c r="CT345" s="52">
        <f t="shared" ca="1" si="775"/>
        <v>-0.79630802529713796</v>
      </c>
      <c r="CU345" s="52">
        <f t="shared" ca="1" si="776"/>
        <v>-0.89149222583059307</v>
      </c>
      <c r="CV345" s="52">
        <f t="shared" ca="1" si="777"/>
        <v>-0.95517005645219344</v>
      </c>
      <c r="CW345" s="52">
        <f t="shared" ca="1" si="778"/>
        <v>-0.98224555676983272</v>
      </c>
      <c r="CY345" s="51" t="str">
        <f t="shared" ca="1" si="779"/>
        <v>Slope</v>
      </c>
      <c r="CZ345" s="51" t="str">
        <f t="shared" ca="1" si="780"/>
        <v>Slope</v>
      </c>
      <c r="DA345" s="51" t="str">
        <f t="shared" ca="1" si="781"/>
        <v>Slope</v>
      </c>
      <c r="DB345" s="51" t="str">
        <f t="shared" ca="1" si="782"/>
        <v>Slope</v>
      </c>
      <c r="DC345" s="51" t="str">
        <f t="shared" ca="1" si="783"/>
        <v>Slope</v>
      </c>
      <c r="DD345" s="51" t="str">
        <f t="shared" ca="1" si="784"/>
        <v>Slope</v>
      </c>
      <c r="DE345" s="51" t="str">
        <f t="shared" ca="1" si="785"/>
        <v>Slope</v>
      </c>
      <c r="DF345" s="51" t="str">
        <f t="shared" ca="1" si="786"/>
        <v>Slope</v>
      </c>
      <c r="DG345" s="51" t="str">
        <f t="shared" ca="1" si="787"/>
        <v>Slope</v>
      </c>
      <c r="DH345" s="51" t="str">
        <f t="shared" ca="1" si="788"/>
        <v>Slope</v>
      </c>
      <c r="DI345" s="51" t="str">
        <f t="shared" ca="1" si="789"/>
        <v>Slope</v>
      </c>
      <c r="DJ345" s="51" t="str">
        <f t="shared" ca="1" si="790"/>
        <v>Slope</v>
      </c>
      <c r="DK345" s="51" t="str">
        <f t="shared" ca="1" si="791"/>
        <v>Slope</v>
      </c>
      <c r="DL345" s="51" t="str">
        <f t="shared" ca="1" si="792"/>
        <v>Slope</v>
      </c>
      <c r="DM345" s="51" t="str">
        <f t="shared" ca="1" si="793"/>
        <v>Slope</v>
      </c>
      <c r="DN345" s="51" t="str">
        <f t="shared" ca="1" si="794"/>
        <v>Slope</v>
      </c>
      <c r="DO345" s="51" t="str">
        <f t="shared" ca="1" si="795"/>
        <v>Slope</v>
      </c>
      <c r="DP345" s="51" t="str">
        <f t="shared" ca="1" si="796"/>
        <v>Slope</v>
      </c>
      <c r="DQ345" s="51" t="str">
        <f t="shared" ca="1" si="797"/>
        <v>Slope</v>
      </c>
      <c r="DR345" s="51" t="str">
        <f t="shared" ca="1" si="798"/>
        <v>Slope</v>
      </c>
      <c r="DS345" s="51" t="str">
        <f t="shared" ca="1" si="799"/>
        <v>Slope</v>
      </c>
      <c r="DT345" s="51" t="str">
        <f t="shared" ca="1" si="800"/>
        <v>Slope</v>
      </c>
      <c r="DU345" s="51" t="str">
        <f t="shared" ca="1" si="801"/>
        <v>Slope</v>
      </c>
      <c r="DV345" s="51" t="str">
        <f t="shared" ca="1" si="802"/>
        <v>Slope</v>
      </c>
      <c r="DW345" s="51" t="str">
        <f t="shared" ca="1" si="803"/>
        <v>Slope</v>
      </c>
      <c r="DX345" s="51" t="str">
        <f t="shared" ca="1" si="804"/>
        <v>Slope</v>
      </c>
      <c r="DY345" s="51" t="str">
        <f t="shared" ca="1" si="805"/>
        <v>Slope</v>
      </c>
      <c r="DZ345" s="51" t="str">
        <f t="shared" ca="1" si="806"/>
        <v>Slope</v>
      </c>
      <c r="EA345" s="51" t="str">
        <f t="shared" ca="1" si="807"/>
        <v>Slope</v>
      </c>
      <c r="EB345" s="51" t="str">
        <f t="shared" ca="1" si="808"/>
        <v>Slope</v>
      </c>
      <c r="EC345" s="51" t="str">
        <f t="shared" ca="1" si="809"/>
        <v>Slope</v>
      </c>
      <c r="EE345" s="52">
        <f t="shared" ca="1" si="810"/>
        <v>0.32817140608745821</v>
      </c>
      <c r="EF345" s="52">
        <f t="shared" ca="1" si="811"/>
        <v>0.24482101743880869</v>
      </c>
      <c r="EG345" s="52">
        <f t="shared" ca="1" si="812"/>
        <v>0.16921413208768854</v>
      </c>
      <c r="EH345" s="52">
        <f t="shared" ca="1" si="813"/>
        <v>0.10983218190671085</v>
      </c>
      <c r="EI345" s="52">
        <f t="shared" ca="1" si="814"/>
        <v>7.0685612063817405E-2</v>
      </c>
      <c r="EJ345" s="52">
        <f t="shared" ca="1" si="815"/>
        <v>4.8582857726044537E-2</v>
      </c>
      <c r="EK345" s="52">
        <f t="shared" ca="1" si="816"/>
        <v>4.1688385685928475E-2</v>
      </c>
      <c r="EL345" s="52">
        <f t="shared" ca="1" si="817"/>
        <v>5.1441291928975286E-2</v>
      </c>
      <c r="EM345" s="52">
        <f t="shared" ca="1" si="818"/>
        <v>4.1624825714178582E-2</v>
      </c>
      <c r="EN345" s="52">
        <f t="shared" ca="1" si="819"/>
        <v>4.8875679543384898E-2</v>
      </c>
      <c r="EO345" s="52">
        <f t="shared" ca="1" si="820"/>
        <v>7.7546627887637443E-2</v>
      </c>
      <c r="EP345" s="52">
        <f t="shared" ca="1" si="821"/>
        <v>0.13498907257973292</v>
      </c>
      <c r="EQ345" s="52">
        <f t="shared" ca="1" si="822"/>
        <v>0.21589809412397343</v>
      </c>
      <c r="ER345" s="52">
        <f t="shared" ca="1" si="823"/>
        <v>0.3241509240110666</v>
      </c>
      <c r="ES345" s="52">
        <f t="shared" ca="1" si="824"/>
        <v>0.45332054486999218</v>
      </c>
      <c r="ET345" s="52">
        <f t="shared" ca="1" si="825"/>
        <v>0.59274518319696279</v>
      </c>
      <c r="EU345" s="52">
        <f t="shared" ca="1" si="826"/>
        <v>0.73659362730680533</v>
      </c>
      <c r="EV345" s="52">
        <f t="shared" ca="1" si="827"/>
        <v>0.88210219404289891</v>
      </c>
      <c r="EW345" s="52">
        <f t="shared" ca="1" si="828"/>
        <v>0.97177700891049057</v>
      </c>
      <c r="EX345" s="52">
        <f t="shared" ca="1" si="829"/>
        <v>0.83062055438496318</v>
      </c>
      <c r="EY345" s="52">
        <f t="shared" ca="1" si="830"/>
        <v>0.70389330342451806</v>
      </c>
      <c r="EZ345" s="52">
        <f t="shared" ca="1" si="831"/>
        <v>0.5994829486104164</v>
      </c>
      <c r="FA345" s="52">
        <f t="shared" ca="1" si="832"/>
        <v>0.51590869341806433</v>
      </c>
      <c r="FB345" s="52">
        <f t="shared" ca="1" si="833"/>
        <v>0.45310824545080042</v>
      </c>
      <c r="FC345" s="52">
        <f t="shared" ca="1" si="834"/>
        <v>0.4023382413211023</v>
      </c>
      <c r="FD345" s="52">
        <f t="shared" ca="1" si="835"/>
        <v>0.36017678702470179</v>
      </c>
      <c r="FE345" s="52">
        <f t="shared" ca="1" si="836"/>
        <v>0.31803568302783669</v>
      </c>
      <c r="FF345" s="52">
        <f t="shared" ca="1" si="837"/>
        <v>0.20331419632239123</v>
      </c>
      <c r="FG345" s="52">
        <f t="shared" ca="1" si="838"/>
        <v>0.10812999578893612</v>
      </c>
      <c r="FH345" s="52">
        <f t="shared" ca="1" si="839"/>
        <v>4.4452165167335744E-2</v>
      </c>
      <c r="FI345" s="52">
        <f t="shared" ca="1" si="840"/>
        <v>1.7376664849696466E-2</v>
      </c>
      <c r="FK345" s="52">
        <f t="shared" ca="1" si="841"/>
        <v>0.97177700891049057</v>
      </c>
      <c r="FL345" s="59">
        <f t="shared" ca="1" si="842"/>
        <v>18</v>
      </c>
      <c r="FM345" s="59" t="str">
        <f t="shared" ca="1" si="843"/>
        <v>Slope</v>
      </c>
      <c r="FN345" s="52">
        <f t="shared" ca="1" si="844"/>
        <v>0.43333333333333335</v>
      </c>
      <c r="FP345" s="52">
        <f t="shared" ca="1" si="845"/>
        <v>0.44272380202915274</v>
      </c>
      <c r="FQ345" s="52">
        <f t="shared" ca="1" si="846"/>
        <v>0.41494033914626954</v>
      </c>
      <c r="FR345" s="52">
        <f t="shared" ca="1" si="847"/>
        <v>0.37862693291811839</v>
      </c>
      <c r="FS345" s="52">
        <f t="shared" ca="1" si="848"/>
        <v>0.34772183841334808</v>
      </c>
      <c r="FT345" s="52">
        <f t="shared" ca="1" si="849"/>
        <v>0.32356187068793912</v>
      </c>
      <c r="FU345" s="52">
        <f t="shared" ca="1" si="850"/>
        <v>0.30508317479757036</v>
      </c>
      <c r="FV345" s="52">
        <f t="shared" ca="1" si="851"/>
        <v>0.29167390633975393</v>
      </c>
      <c r="FW345" s="52">
        <f t="shared" ca="1" si="852"/>
        <v>0.28381376397632507</v>
      </c>
      <c r="FX345" s="52">
        <f t="shared" ca="1" si="853"/>
        <v>0.26943049746028175</v>
      </c>
      <c r="FY345" s="52">
        <f t="shared" ca="1" si="854"/>
        <v>0.26073633762557274</v>
      </c>
      <c r="FZ345" s="52">
        <f t="shared" ca="1" si="855"/>
        <v>0.2591822092958791</v>
      </c>
      <c r="GA345" s="52">
        <f t="shared" ca="1" si="856"/>
        <v>0.26721857974879987</v>
      </c>
      <c r="GB345" s="52">
        <f t="shared" ca="1" si="857"/>
        <v>0.28307714248576887</v>
      </c>
      <c r="GC345" s="52">
        <f t="shared" ca="1" si="858"/>
        <v>0.30805030800368882</v>
      </c>
      <c r="GD345" s="52">
        <f t="shared" ca="1" si="859"/>
        <v>0.33999573717888626</v>
      </c>
      <c r="GE345" s="52">
        <f t="shared" ca="1" si="860"/>
        <v>0.37535950551009867</v>
      </c>
      <c r="GF345" s="52">
        <f t="shared" ca="1" si="861"/>
        <v>0.41219787576893507</v>
      </c>
      <c r="GG345" s="52">
        <f t="shared" ca="1" si="862"/>
        <v>0.44958962023652183</v>
      </c>
      <c r="GH345" s="52">
        <f t="shared" ca="1" si="863"/>
        <v>0.4683701140812746</v>
      </c>
      <c r="GI345" s="52">
        <f t="shared" ca="1" si="864"/>
        <v>0.41020685146165436</v>
      </c>
      <c r="GJ345" s="52">
        <f t="shared" ca="1" si="865"/>
        <v>0.35685332336372821</v>
      </c>
      <c r="GK345" s="52">
        <f t="shared" ca="1" si="866"/>
        <v>0.31093876064791659</v>
      </c>
      <c r="GL345" s="52">
        <f t="shared" ca="1" si="867"/>
        <v>0.27196956447268811</v>
      </c>
      <c r="GM345" s="52">
        <f t="shared" ca="1" si="868"/>
        <v>0.23992497070582236</v>
      </c>
      <c r="GN345" s="52">
        <f t="shared" ca="1" si="869"/>
        <v>0.21189052488481183</v>
      </c>
      <c r="GO345" s="52">
        <f t="shared" ca="1" si="870"/>
        <v>0.18672559567490057</v>
      </c>
      <c r="GP345" s="52">
        <f t="shared" ca="1" si="871"/>
        <v>0.16156744989816776</v>
      </c>
      <c r="GQ345" s="52">
        <f t="shared" ca="1" si="872"/>
        <v>0.11221584321857483</v>
      </c>
      <c r="GR345" s="52">
        <f t="shared" ca="1" si="873"/>
        <v>6.9376665262978698E-2</v>
      </c>
      <c r="GS345" s="52">
        <f t="shared" ca="1" si="874"/>
        <v>3.703961061133413E-2</v>
      </c>
      <c r="GT345" s="52">
        <f t="shared" ca="1" si="875"/>
        <v>1.6903332727676596E-2</v>
      </c>
      <c r="GV345" s="52">
        <f t="shared" ca="1" si="876"/>
        <v>0.4683701140812746</v>
      </c>
      <c r="GW345" s="59">
        <f t="shared" ca="1" si="877"/>
        <v>18</v>
      </c>
      <c r="GX345" s="52">
        <f t="shared" ca="1" si="878"/>
        <v>0.97177700891049057</v>
      </c>
      <c r="GY345" s="52" t="str">
        <f t="shared" ca="1" si="879"/>
        <v>Slope</v>
      </c>
      <c r="GZ345" s="52">
        <f t="shared" ca="1" si="880"/>
        <v>0.43333333333333335</v>
      </c>
      <c r="HB345" s="58">
        <f t="shared" si="881"/>
        <v>8.9691221714019789E-2</v>
      </c>
      <c r="HC345" s="58"/>
      <c r="HE345" s="52">
        <f t="shared" si="882"/>
        <v>0.55602845251560207</v>
      </c>
      <c r="HF345" s="52">
        <f t="shared" si="883"/>
        <v>0</v>
      </c>
      <c r="HH345" s="52">
        <f t="shared" ca="1" si="884"/>
        <v>0.97177700891049057</v>
      </c>
      <c r="HI345" s="52" t="str">
        <f t="shared" ca="1" si="885"/>
        <v>Slope</v>
      </c>
      <c r="HJ345" s="59">
        <f t="shared" ca="1" si="886"/>
        <v>2</v>
      </c>
      <c r="HK345" s="52">
        <f t="shared" ca="1" si="887"/>
        <v>0.43333333333333335</v>
      </c>
      <c r="HL345" s="52">
        <f t="shared" si="888"/>
        <v>0</v>
      </c>
      <c r="HM345" s="52">
        <f t="shared" si="889"/>
        <v>20</v>
      </c>
      <c r="HN345" s="52">
        <f t="shared" si="890"/>
        <v>-20</v>
      </c>
      <c r="HP345" s="52">
        <f t="shared" si="893"/>
        <v>5.4824352264393195E-6</v>
      </c>
      <c r="HR345" s="52">
        <f t="shared" si="891"/>
        <v>3.6970552979971523E-4</v>
      </c>
      <c r="HS345">
        <f t="shared" si="892"/>
        <v>4.1293713633865307E-3</v>
      </c>
    </row>
    <row r="346" spans="1:227" x14ac:dyDescent="0.2">
      <c r="A346" s="45">
        <v>308</v>
      </c>
      <c r="B346" s="35">
        <f t="shared" si="733"/>
        <v>3.5532407407407283E-2</v>
      </c>
      <c r="C346" s="28">
        <v>-8.9691221714019793</v>
      </c>
      <c r="D346" s="95">
        <v>0</v>
      </c>
      <c r="E346" s="95">
        <v>999999</v>
      </c>
      <c r="F346" s="37">
        <f t="shared" si="899"/>
        <v>166666.5</v>
      </c>
      <c r="G346" s="38">
        <f t="shared" si="903"/>
        <v>0</v>
      </c>
      <c r="H346" s="102">
        <v>20</v>
      </c>
      <c r="I346" s="102">
        <v>2000</v>
      </c>
      <c r="J346" s="28">
        <v>-8.9800870418548602</v>
      </c>
      <c r="K346" s="126">
        <f t="shared" si="900"/>
        <v>-8.9800870418548603E-2</v>
      </c>
      <c r="L346" s="30">
        <f t="shared" si="901"/>
        <v>-8.9800870418548603E-2</v>
      </c>
      <c r="M346" s="101">
        <f t="shared" si="902"/>
        <v>-8.9691221714019793</v>
      </c>
      <c r="N346" s="103">
        <f t="shared" si="734"/>
        <v>5.4824352264410542E-6</v>
      </c>
      <c r="AD346" s="52">
        <f t="shared" ca="1" si="735"/>
        <v>0.98179715916481658</v>
      </c>
      <c r="AE346" s="52">
        <f t="shared" ca="1" si="735"/>
        <v>1.0000000000000004</v>
      </c>
      <c r="AF346" s="52">
        <f t="shared" ca="1" si="735"/>
        <v>0.98224708265117378</v>
      </c>
      <c r="AG346" s="52">
        <f t="shared" ca="1" si="735"/>
        <v>0.94465535494180963</v>
      </c>
      <c r="AH346" s="52">
        <f t="shared" ca="1" si="736"/>
        <v>0.89660641150434306</v>
      </c>
      <c r="AI346" s="52">
        <f t="shared" ca="1" si="736"/>
        <v>0.84437418044089063</v>
      </c>
      <c r="AJ346" s="52">
        <f t="shared" ca="1" si="736"/>
        <v>0.78911737546000116</v>
      </c>
      <c r="AK346" s="52">
        <f t="shared" ca="1" si="736"/>
        <v>0.73784513579918554</v>
      </c>
      <c r="AL346" s="52">
        <f t="shared" ca="1" si="737"/>
        <v>0.68575034383114375</v>
      </c>
      <c r="AM346" s="52">
        <f t="shared" ca="1" si="737"/>
        <v>0.62976498581475771</v>
      </c>
      <c r="AN346" s="52">
        <f t="shared" ca="1" si="737"/>
        <v>0.55220156538881926</v>
      </c>
      <c r="AO346" s="52">
        <f t="shared" ca="1" si="737"/>
        <v>0.4460140987892186</v>
      </c>
      <c r="AP346" s="52">
        <f t="shared" ca="1" si="738"/>
        <v>0.31001875708151255</v>
      </c>
      <c r="AQ346" s="52">
        <f t="shared" ca="1" si="738"/>
        <v>0.15696566485249869</v>
      </c>
      <c r="AR346" s="52">
        <f t="shared" ca="1" si="738"/>
        <v>6.7419698907101634E-4</v>
      </c>
      <c r="AS346" s="52">
        <f t="shared" ca="1" si="738"/>
        <v>-0.15689410617591507</v>
      </c>
      <c r="AT346" s="52">
        <f t="shared" ca="1" si="904"/>
        <v>-0.31256823835512182</v>
      </c>
      <c r="AU346" s="52">
        <f t="shared" ca="1" si="904"/>
        <v>-0.46763867003258719</v>
      </c>
      <c r="AV346" s="52">
        <f t="shared" ca="1" si="728"/>
        <v>-0.6154144696576932</v>
      </c>
      <c r="AW346" s="52">
        <f t="shared" ca="1" si="728"/>
        <v>-0.73611380856875419</v>
      </c>
      <c r="AX346" s="52">
        <f t="shared" ca="1" si="728"/>
        <v>-0.80690272308892375</v>
      </c>
      <c r="AY346" s="52">
        <f t="shared" ca="1" si="728"/>
        <v>-0.83023654346144959</v>
      </c>
      <c r="AZ346" s="52">
        <f t="shared" ca="1" si="729"/>
        <v>-0.81700837959732897</v>
      </c>
      <c r="BA346" s="52">
        <f t="shared" ca="1" si="729"/>
        <v>-0.78672005566027592</v>
      </c>
      <c r="BB346" s="52">
        <f t="shared" ca="1" si="729"/>
        <v>-0.7483061342395636</v>
      </c>
      <c r="BC346" s="52">
        <f t="shared" ca="1" si="729"/>
        <v>-0.70824547921500569</v>
      </c>
      <c r="BD346" s="52">
        <f t="shared" ca="1" si="730"/>
        <v>-0.72058337709675269</v>
      </c>
      <c r="BE346" s="52">
        <f t="shared" ca="1" si="730"/>
        <v>-0.73446481653956286</v>
      </c>
      <c r="BF346" s="52">
        <f t="shared" ca="1" si="730"/>
        <v>-0.73600012517537994</v>
      </c>
      <c r="BG346" s="52">
        <f t="shared" ca="1" si="730"/>
        <v>-0.7282712059495059</v>
      </c>
      <c r="BH346" s="52">
        <f t="shared" ca="1" si="731"/>
        <v>-0.71210907827460912</v>
      </c>
      <c r="BJ346" s="52">
        <f t="shared" si="740"/>
        <v>-4.4900435209274305E-3</v>
      </c>
      <c r="BK346" s="52">
        <f t="shared" si="741"/>
        <v>8.3116364629278235E-3</v>
      </c>
      <c r="BL346" s="52">
        <f t="shared" si="742"/>
        <v>4.1558182314639121E-4</v>
      </c>
      <c r="BM346" s="52">
        <f t="shared" si="743"/>
        <v>4.1558182314639121E-4</v>
      </c>
      <c r="BN346" s="52">
        <f t="shared" si="744"/>
        <v>0</v>
      </c>
      <c r="BO346" s="52">
        <f t="shared" si="745"/>
        <v>0</v>
      </c>
      <c r="BP346" s="52">
        <f t="shared" si="746"/>
        <v>4.4345144813107704E-3</v>
      </c>
      <c r="BQ346" s="52">
        <f t="shared" si="747"/>
        <v>0.05</v>
      </c>
      <c r="BS346" s="52">
        <f t="shared" ca="1" si="748"/>
        <v>0.75555676094166213</v>
      </c>
      <c r="BT346" s="52">
        <f t="shared" ca="1" si="749"/>
        <v>0.83116364629278228</v>
      </c>
      <c r="BU346" s="52">
        <f t="shared" ca="1" si="750"/>
        <v>0.89054559647375997</v>
      </c>
      <c r="BV346" s="52">
        <f t="shared" ca="1" si="751"/>
        <v>0.92969216631665341</v>
      </c>
      <c r="BW346" s="52">
        <f t="shared" ca="1" si="752"/>
        <v>0.95179492065442628</v>
      </c>
      <c r="BX346" s="52">
        <f t="shared" ca="1" si="753"/>
        <v>0.95868939269454234</v>
      </c>
      <c r="BY346" s="52">
        <f t="shared" ca="1" si="754"/>
        <v>0.94893648645149553</v>
      </c>
      <c r="BZ346" s="52">
        <f t="shared" ca="1" si="755"/>
        <v>0.95875295266629224</v>
      </c>
      <c r="CA346" s="52">
        <f t="shared" ca="1" si="756"/>
        <v>0.95150209883708592</v>
      </c>
      <c r="CB346" s="52">
        <f t="shared" ca="1" si="757"/>
        <v>0.92283115049283337</v>
      </c>
      <c r="CC346" s="52">
        <f t="shared" ca="1" si="758"/>
        <v>0.8653887058007379</v>
      </c>
      <c r="CD346" s="52">
        <f t="shared" ca="1" si="759"/>
        <v>0.78447968425649739</v>
      </c>
      <c r="CE346" s="52">
        <f t="shared" ca="1" si="760"/>
        <v>0.67622685436940422</v>
      </c>
      <c r="CF346" s="52">
        <f t="shared" ca="1" si="761"/>
        <v>0.54705723351047864</v>
      </c>
      <c r="CG346" s="52">
        <f t="shared" ca="1" si="762"/>
        <v>0.40763259518350808</v>
      </c>
      <c r="CH346" s="52">
        <f t="shared" ca="1" si="763"/>
        <v>0.26378415107366548</v>
      </c>
      <c r="CI346" s="52">
        <f t="shared" ca="1" si="764"/>
        <v>0.11827558433757193</v>
      </c>
      <c r="CJ346" s="52">
        <f t="shared" ca="1" si="765"/>
        <v>-2.784521270903861E-2</v>
      </c>
      <c r="CK346" s="52">
        <f t="shared" ca="1" si="766"/>
        <v>-0.169001667234566</v>
      </c>
      <c r="CL346" s="52">
        <f t="shared" ca="1" si="767"/>
        <v>-0.29572891819501118</v>
      </c>
      <c r="CM346" s="52">
        <f t="shared" ca="1" si="768"/>
        <v>-0.40013927300911278</v>
      </c>
      <c r="CN346" s="52">
        <f t="shared" ca="1" si="769"/>
        <v>-0.48371352820146479</v>
      </c>
      <c r="CO346" s="52">
        <f t="shared" ca="1" si="770"/>
        <v>-0.54651397616872877</v>
      </c>
      <c r="CP346" s="52">
        <f t="shared" ca="1" si="771"/>
        <v>-0.59728398029842689</v>
      </c>
      <c r="CQ346" s="52">
        <f t="shared" ca="1" si="772"/>
        <v>-0.63944543459482739</v>
      </c>
      <c r="CR346" s="52">
        <f t="shared" ca="1" si="773"/>
        <v>-0.68158653859169249</v>
      </c>
      <c r="CS346" s="52">
        <f t="shared" ca="1" si="774"/>
        <v>-0.79630802529713796</v>
      </c>
      <c r="CT346" s="52">
        <f t="shared" ca="1" si="775"/>
        <v>-0.89149222583059307</v>
      </c>
      <c r="CU346" s="52">
        <f t="shared" ca="1" si="776"/>
        <v>-0.95517005645219344</v>
      </c>
      <c r="CV346" s="52">
        <f t="shared" ca="1" si="777"/>
        <v>-0.98224555676983272</v>
      </c>
      <c r="CW346" s="52">
        <f t="shared" ca="1" si="778"/>
        <v>-0.98231182950398666</v>
      </c>
      <c r="CY346" s="51" t="str">
        <f t="shared" ca="1" si="779"/>
        <v>Slope</v>
      </c>
      <c r="CZ346" s="51" t="str">
        <f t="shared" ca="1" si="780"/>
        <v>Slope</v>
      </c>
      <c r="DA346" s="51" t="str">
        <f t="shared" ca="1" si="781"/>
        <v>Slope</v>
      </c>
      <c r="DB346" s="51" t="str">
        <f t="shared" ca="1" si="782"/>
        <v>Slope</v>
      </c>
      <c r="DC346" s="51" t="str">
        <f t="shared" ca="1" si="783"/>
        <v>Slope</v>
      </c>
      <c r="DD346" s="51" t="str">
        <f t="shared" ca="1" si="784"/>
        <v>Slope</v>
      </c>
      <c r="DE346" s="51" t="str">
        <f t="shared" ca="1" si="785"/>
        <v>Slope</v>
      </c>
      <c r="DF346" s="51" t="str">
        <f t="shared" ca="1" si="786"/>
        <v>Slope</v>
      </c>
      <c r="DG346" s="51" t="str">
        <f t="shared" ca="1" si="787"/>
        <v>Slope</v>
      </c>
      <c r="DH346" s="51" t="str">
        <f t="shared" ca="1" si="788"/>
        <v>Slope</v>
      </c>
      <c r="DI346" s="51" t="str">
        <f t="shared" ca="1" si="789"/>
        <v>Slope</v>
      </c>
      <c r="DJ346" s="51" t="str">
        <f t="shared" ca="1" si="790"/>
        <v>Slope</v>
      </c>
      <c r="DK346" s="51" t="str">
        <f t="shared" ca="1" si="791"/>
        <v>Slope</v>
      </c>
      <c r="DL346" s="51" t="str">
        <f t="shared" ca="1" si="792"/>
        <v>Slope</v>
      </c>
      <c r="DM346" s="51" t="str">
        <f t="shared" ca="1" si="793"/>
        <v>Slope</v>
      </c>
      <c r="DN346" s="51" t="str">
        <f t="shared" ca="1" si="794"/>
        <v>Slope</v>
      </c>
      <c r="DO346" s="51" t="str">
        <f t="shared" ca="1" si="795"/>
        <v>Slope</v>
      </c>
      <c r="DP346" s="51" t="str">
        <f t="shared" ca="1" si="796"/>
        <v>Slope</v>
      </c>
      <c r="DQ346" s="51" t="str">
        <f t="shared" ca="1" si="797"/>
        <v>Slope</v>
      </c>
      <c r="DR346" s="51" t="str">
        <f t="shared" ca="1" si="798"/>
        <v>Slope</v>
      </c>
      <c r="DS346" s="51" t="str">
        <f t="shared" ca="1" si="799"/>
        <v>Slope</v>
      </c>
      <c r="DT346" s="51" t="str">
        <f t="shared" ca="1" si="800"/>
        <v>Slope</v>
      </c>
      <c r="DU346" s="51" t="str">
        <f t="shared" ca="1" si="801"/>
        <v>Slope</v>
      </c>
      <c r="DV346" s="51" t="str">
        <f t="shared" ca="1" si="802"/>
        <v>Slope</v>
      </c>
      <c r="DW346" s="51" t="str">
        <f t="shared" ca="1" si="803"/>
        <v>Slope</v>
      </c>
      <c r="DX346" s="51" t="str">
        <f t="shared" ca="1" si="804"/>
        <v>Slope</v>
      </c>
      <c r="DY346" s="51" t="str">
        <f t="shared" ca="1" si="805"/>
        <v>Slope</v>
      </c>
      <c r="DZ346" s="51" t="str">
        <f t="shared" ca="1" si="806"/>
        <v>Slope</v>
      </c>
      <c r="EA346" s="51" t="str">
        <f t="shared" ca="1" si="807"/>
        <v>Slope</v>
      </c>
      <c r="EB346" s="51" t="str">
        <f t="shared" ca="1" si="808"/>
        <v>Slope</v>
      </c>
      <c r="EC346" s="51" t="str">
        <f t="shared" ca="1" si="809"/>
        <v>Slope</v>
      </c>
      <c r="EE346" s="52">
        <f t="shared" ca="1" si="810"/>
        <v>0.24485882088148425</v>
      </c>
      <c r="EF346" s="52">
        <f t="shared" ca="1" si="811"/>
        <v>0.16925193553036411</v>
      </c>
      <c r="EG346" s="52">
        <f t="shared" ca="1" si="812"/>
        <v>0.10986998534938641</v>
      </c>
      <c r="EH346" s="52">
        <f t="shared" ca="1" si="813"/>
        <v>7.072341550649297E-2</v>
      </c>
      <c r="EI346" s="52">
        <f t="shared" ca="1" si="814"/>
        <v>4.8620661168720103E-2</v>
      </c>
      <c r="EJ346" s="52">
        <f t="shared" ca="1" si="815"/>
        <v>4.1726189128604041E-2</v>
      </c>
      <c r="EK346" s="52">
        <f t="shared" ca="1" si="816"/>
        <v>5.1479095371650851E-2</v>
      </c>
      <c r="EL346" s="52">
        <f t="shared" ca="1" si="817"/>
        <v>4.1662629156854147E-2</v>
      </c>
      <c r="EM346" s="52">
        <f t="shared" ca="1" si="818"/>
        <v>4.8913482986060464E-2</v>
      </c>
      <c r="EN346" s="52">
        <f t="shared" ca="1" si="819"/>
        <v>7.7584431330313008E-2</v>
      </c>
      <c r="EO346" s="52">
        <f t="shared" ca="1" si="820"/>
        <v>0.13502687602240848</v>
      </c>
      <c r="EP346" s="52">
        <f t="shared" ca="1" si="821"/>
        <v>0.21593589756664899</v>
      </c>
      <c r="EQ346" s="52">
        <f t="shared" ca="1" si="822"/>
        <v>0.32418872745374216</v>
      </c>
      <c r="ER346" s="52">
        <f t="shared" ca="1" si="823"/>
        <v>0.45335834831266775</v>
      </c>
      <c r="ES346" s="52">
        <f t="shared" ca="1" si="824"/>
        <v>0.59278298663963835</v>
      </c>
      <c r="ET346" s="52">
        <f t="shared" ca="1" si="825"/>
        <v>0.7366314307494809</v>
      </c>
      <c r="EU346" s="52">
        <f t="shared" ca="1" si="826"/>
        <v>0.88213999748557448</v>
      </c>
      <c r="EV346" s="52">
        <f t="shared" ca="1" si="827"/>
        <v>0.971739205467815</v>
      </c>
      <c r="EW346" s="52">
        <f t="shared" ca="1" si="828"/>
        <v>0.83058275094228762</v>
      </c>
      <c r="EX346" s="52">
        <f t="shared" ca="1" si="829"/>
        <v>0.70385549998184249</v>
      </c>
      <c r="EY346" s="52">
        <f t="shared" ca="1" si="830"/>
        <v>0.59944514516774083</v>
      </c>
      <c r="EZ346" s="52">
        <f t="shared" ca="1" si="831"/>
        <v>0.51587088997538877</v>
      </c>
      <c r="FA346" s="52">
        <f t="shared" ca="1" si="832"/>
        <v>0.45307044200812485</v>
      </c>
      <c r="FB346" s="52">
        <f t="shared" ca="1" si="833"/>
        <v>0.40230043787842673</v>
      </c>
      <c r="FC346" s="52">
        <f t="shared" ca="1" si="834"/>
        <v>0.36013898358202623</v>
      </c>
      <c r="FD346" s="52">
        <f t="shared" ca="1" si="835"/>
        <v>0.31799787958516113</v>
      </c>
      <c r="FE346" s="52">
        <f t="shared" ca="1" si="836"/>
        <v>0.20327639287971566</v>
      </c>
      <c r="FF346" s="52">
        <f t="shared" ca="1" si="837"/>
        <v>0.10809219234626055</v>
      </c>
      <c r="FG346" s="52">
        <f t="shared" ca="1" si="838"/>
        <v>4.4414361724660179E-2</v>
      </c>
      <c r="FH346" s="52">
        <f t="shared" ca="1" si="839"/>
        <v>1.73388614070209E-2</v>
      </c>
      <c r="FI346" s="52">
        <f t="shared" ca="1" si="840"/>
        <v>1.7272588672866962E-2</v>
      </c>
      <c r="FK346" s="52">
        <f t="shared" ca="1" si="841"/>
        <v>0.971739205467815</v>
      </c>
      <c r="FL346" s="59">
        <f t="shared" ca="1" si="842"/>
        <v>17</v>
      </c>
      <c r="FM346" s="59" t="str">
        <f t="shared" ca="1" si="843"/>
        <v>Slope</v>
      </c>
      <c r="FN346" s="52">
        <f t="shared" ca="1" si="844"/>
        <v>0.46666666666666667</v>
      </c>
      <c r="FP346" s="52">
        <f t="shared" ca="1" si="845"/>
        <v>0.41495294029382807</v>
      </c>
      <c r="FQ346" s="52">
        <f t="shared" ca="1" si="846"/>
        <v>0.38975064517678804</v>
      </c>
      <c r="FR346" s="52">
        <f t="shared" ca="1" si="847"/>
        <v>0.35884555067201768</v>
      </c>
      <c r="FS346" s="52">
        <f t="shared" ca="1" si="848"/>
        <v>0.33468558294660877</v>
      </c>
      <c r="FT346" s="52">
        <f t="shared" ca="1" si="849"/>
        <v>0.31620688705624</v>
      </c>
      <c r="FU346" s="52">
        <f t="shared" ca="1" si="850"/>
        <v>0.30279761859842352</v>
      </c>
      <c r="FV346" s="52">
        <f t="shared" ca="1" si="851"/>
        <v>0.29493747623499472</v>
      </c>
      <c r="FW346" s="52">
        <f t="shared" ca="1" si="852"/>
        <v>0.2805542097189514</v>
      </c>
      <c r="FX346" s="52">
        <f t="shared" ca="1" si="853"/>
        <v>0.27186004988424234</v>
      </c>
      <c r="FY346" s="52">
        <f t="shared" ca="1" si="854"/>
        <v>0.2703059215545488</v>
      </c>
      <c r="FZ346" s="52">
        <f t="shared" ca="1" si="855"/>
        <v>0.27834229200746946</v>
      </c>
      <c r="GA346" s="52">
        <f t="shared" ca="1" si="856"/>
        <v>0.29420085474443858</v>
      </c>
      <c r="GB346" s="52">
        <f t="shared" ca="1" si="857"/>
        <v>0.31917402026235847</v>
      </c>
      <c r="GC346" s="52">
        <f t="shared" ca="1" si="858"/>
        <v>0.35111944943755591</v>
      </c>
      <c r="GD346" s="52">
        <f t="shared" ca="1" si="859"/>
        <v>0.38648321776876832</v>
      </c>
      <c r="GE346" s="52">
        <f t="shared" ca="1" si="860"/>
        <v>0.42332158802760472</v>
      </c>
      <c r="GF346" s="52">
        <f t="shared" ca="1" si="861"/>
        <v>0.46071333249519142</v>
      </c>
      <c r="GG346" s="52">
        <f t="shared" ca="1" si="862"/>
        <v>0.47946862404482721</v>
      </c>
      <c r="GH346" s="52">
        <f t="shared" ca="1" si="863"/>
        <v>0.42130536142520697</v>
      </c>
      <c r="GI346" s="52">
        <f t="shared" ca="1" si="864"/>
        <v>0.36795183332728082</v>
      </c>
      <c r="GJ346" s="52">
        <f t="shared" ca="1" si="865"/>
        <v>0.32203727061146914</v>
      </c>
      <c r="GK346" s="52">
        <f t="shared" ca="1" si="866"/>
        <v>0.28306807443624071</v>
      </c>
      <c r="GL346" s="52">
        <f t="shared" ca="1" si="867"/>
        <v>0.25102348066937497</v>
      </c>
      <c r="GM346" s="52">
        <f t="shared" ca="1" si="868"/>
        <v>0.22298903484836446</v>
      </c>
      <c r="GN346" s="52">
        <f t="shared" ca="1" si="869"/>
        <v>0.19782410563845315</v>
      </c>
      <c r="GO346" s="52">
        <f t="shared" ca="1" si="870"/>
        <v>0.17266595986172034</v>
      </c>
      <c r="GP346" s="52">
        <f t="shared" ca="1" si="871"/>
        <v>0.12331435318212743</v>
      </c>
      <c r="GQ346" s="52">
        <f t="shared" ca="1" si="872"/>
        <v>8.0475175226531276E-2</v>
      </c>
      <c r="GR346" s="52">
        <f t="shared" ca="1" si="873"/>
        <v>4.8138120574886714E-2</v>
      </c>
      <c r="GS346" s="52">
        <f t="shared" ca="1" si="874"/>
        <v>2.8001842691229184E-2</v>
      </c>
      <c r="GT346" s="52">
        <f t="shared" ca="1" si="875"/>
        <v>1.6868640668733427E-2</v>
      </c>
      <c r="GV346" s="52">
        <f t="shared" ca="1" si="876"/>
        <v>0.47946862404482721</v>
      </c>
      <c r="GW346" s="59">
        <f t="shared" ca="1" si="877"/>
        <v>17</v>
      </c>
      <c r="GX346" s="52">
        <f t="shared" ca="1" si="878"/>
        <v>0.971739205467815</v>
      </c>
      <c r="GY346" s="52" t="str">
        <f t="shared" ca="1" si="879"/>
        <v>Slope</v>
      </c>
      <c r="GZ346" s="52">
        <f t="shared" ca="1" si="880"/>
        <v>0.46666666666666667</v>
      </c>
      <c r="HB346" s="58">
        <f t="shared" si="881"/>
        <v>8.9800870418548603E-2</v>
      </c>
      <c r="HC346" s="58"/>
      <c r="HE346" s="52">
        <f t="shared" si="882"/>
        <v>0.55548569142818438</v>
      </c>
      <c r="HF346" s="52">
        <f t="shared" si="883"/>
        <v>0</v>
      </c>
      <c r="HH346" s="52">
        <f t="shared" ca="1" si="884"/>
        <v>0.971739205467815</v>
      </c>
      <c r="HI346" s="52" t="str">
        <f t="shared" ca="1" si="885"/>
        <v>Slope</v>
      </c>
      <c r="HJ346" s="59">
        <f t="shared" ca="1" si="886"/>
        <v>2</v>
      </c>
      <c r="HK346" s="52">
        <f t="shared" ca="1" si="887"/>
        <v>0.46666666666666667</v>
      </c>
      <c r="HL346" s="52">
        <f t="shared" si="888"/>
        <v>0</v>
      </c>
      <c r="HM346" s="52">
        <f t="shared" si="889"/>
        <v>20</v>
      </c>
      <c r="HN346" s="52">
        <f t="shared" si="890"/>
        <v>-20</v>
      </c>
      <c r="HP346" s="52">
        <f t="shared" si="893"/>
        <v>5.4824352264410542E-6</v>
      </c>
      <c r="HR346" s="52">
        <f t="shared" si="891"/>
        <v>3.7772727704831773E-4</v>
      </c>
      <c r="HS346">
        <f t="shared" si="892"/>
        <v>4.4345144813107704E-3</v>
      </c>
    </row>
    <row r="347" spans="1:227" x14ac:dyDescent="0.2">
      <c r="A347" s="45">
        <v>309</v>
      </c>
      <c r="B347" s="35">
        <f t="shared" si="733"/>
        <v>3.5648148148148026E-2</v>
      </c>
      <c r="C347" s="28">
        <v>-8.9800870418548602</v>
      </c>
      <c r="D347" s="95">
        <v>0</v>
      </c>
      <c r="E347" s="95">
        <v>999999</v>
      </c>
      <c r="F347" s="37">
        <f t="shared" si="899"/>
        <v>166666.5</v>
      </c>
      <c r="G347" s="38">
        <f t="shared" si="903"/>
        <v>0</v>
      </c>
      <c r="H347" s="102">
        <v>20</v>
      </c>
      <c r="I347" s="102">
        <v>2000</v>
      </c>
      <c r="J347" s="28">
        <v>-8.9910519123077393</v>
      </c>
      <c r="K347" s="126">
        <f t="shared" si="900"/>
        <v>-8.991051912307739E-2</v>
      </c>
      <c r="L347" s="30">
        <f t="shared" si="901"/>
        <v>-8.991051912307739E-2</v>
      </c>
      <c r="M347" s="101">
        <f t="shared" si="902"/>
        <v>-8.9800870418548602</v>
      </c>
      <c r="N347" s="103">
        <f t="shared" si="734"/>
        <v>5.4824352264393195E-6</v>
      </c>
      <c r="AD347" s="52">
        <f t="shared" ca="1" si="735"/>
        <v>0.98224708265117378</v>
      </c>
      <c r="AE347" s="52">
        <f t="shared" ca="1" si="735"/>
        <v>0.99999999999999978</v>
      </c>
      <c r="AF347" s="52">
        <f t="shared" ca="1" si="735"/>
        <v>0.98183895505425722</v>
      </c>
      <c r="AG347" s="52">
        <f t="shared" ca="1" si="735"/>
        <v>0.94298139018002092</v>
      </c>
      <c r="AH347" s="52">
        <f t="shared" ca="1" si="736"/>
        <v>0.89304514654714218</v>
      </c>
      <c r="AI347" s="52">
        <f t="shared" ca="1" si="736"/>
        <v>0.83674252875052724</v>
      </c>
      <c r="AJ347" s="52">
        <f t="shared" ca="1" si="736"/>
        <v>0.77994909761494247</v>
      </c>
      <c r="AK347" s="52">
        <f t="shared" ca="1" si="736"/>
        <v>0.72163115192448646</v>
      </c>
      <c r="AL347" s="52">
        <f t="shared" ca="1" si="737"/>
        <v>0.6630239199122292</v>
      </c>
      <c r="AM347" s="52">
        <f t="shared" ca="1" si="737"/>
        <v>0.58988791972363908</v>
      </c>
      <c r="AN347" s="52">
        <f t="shared" ca="1" si="737"/>
        <v>0.49166962645031342</v>
      </c>
      <c r="AO347" s="52">
        <f t="shared" ca="1" si="737"/>
        <v>0.36140834888831175</v>
      </c>
      <c r="AP347" s="52">
        <f t="shared" ca="1" si="738"/>
        <v>0.21059883014757758</v>
      </c>
      <c r="AQ347" s="52">
        <f t="shared" ca="1" si="738"/>
        <v>5.2127367943399824E-2</v>
      </c>
      <c r="AR347" s="52">
        <f t="shared" ca="1" si="738"/>
        <v>-0.11092421355119421</v>
      </c>
      <c r="AS347" s="52">
        <f t="shared" ca="1" si="738"/>
        <v>-0.27606304412966692</v>
      </c>
      <c r="AT347" s="52">
        <f t="shared" ca="1" si="904"/>
        <v>-0.44024095196340501</v>
      </c>
      <c r="AU347" s="52">
        <f t="shared" ca="1" si="904"/>
        <v>-0.59668402500755613</v>
      </c>
      <c r="AV347" s="52">
        <f t="shared" ca="1" si="728"/>
        <v>-0.72621815260664613</v>
      </c>
      <c r="AW347" s="52">
        <f t="shared" ca="1" si="728"/>
        <v>-0.81120390795733044</v>
      </c>
      <c r="AX347" s="52">
        <f t="shared" ca="1" si="728"/>
        <v>-0.85174571636876584</v>
      </c>
      <c r="AY347" s="52">
        <f t="shared" ca="1" si="728"/>
        <v>-0.85325100686381583</v>
      </c>
      <c r="AZ347" s="52">
        <f t="shared" ca="1" si="729"/>
        <v>-0.83162070163246016</v>
      </c>
      <c r="BA347" s="52">
        <f t="shared" ca="1" si="729"/>
        <v>-0.79743609905303725</v>
      </c>
      <c r="BB347" s="52">
        <f t="shared" ca="1" si="729"/>
        <v>-0.76044605199990067</v>
      </c>
      <c r="BC347" s="52">
        <f t="shared" ca="1" si="729"/>
        <v>-0.75225457054270328</v>
      </c>
      <c r="BD347" s="52">
        <f t="shared" ca="1" si="730"/>
        <v>-0.75647773683918818</v>
      </c>
      <c r="BE347" s="52">
        <f t="shared" ca="1" si="730"/>
        <v>-0.75845099880687272</v>
      </c>
      <c r="BF347" s="52">
        <f t="shared" ca="1" si="730"/>
        <v>-0.75229073264340252</v>
      </c>
      <c r="BG347" s="52">
        <f t="shared" ca="1" si="730"/>
        <v>-0.74197566303805007</v>
      </c>
      <c r="BH347" s="52">
        <f t="shared" ca="1" si="731"/>
        <v>-0.72424751607708293</v>
      </c>
      <c r="BJ347" s="52">
        <f t="shared" si="740"/>
        <v>-4.4955259561538698E-3</v>
      </c>
      <c r="BK347" s="52">
        <f t="shared" si="741"/>
        <v>8.9054559647376002E-3</v>
      </c>
      <c r="BL347" s="52">
        <f t="shared" si="742"/>
        <v>4.4527279823687994E-4</v>
      </c>
      <c r="BM347" s="52">
        <f t="shared" si="743"/>
        <v>4.4527279823687994E-4</v>
      </c>
      <c r="BN347" s="52">
        <f t="shared" si="744"/>
        <v>0</v>
      </c>
      <c r="BO347" s="52">
        <f t="shared" si="745"/>
        <v>0</v>
      </c>
      <c r="BP347" s="52">
        <f t="shared" si="746"/>
        <v>4.6522657157892326E-3</v>
      </c>
      <c r="BQ347" s="52">
        <f t="shared" si="747"/>
        <v>0.05</v>
      </c>
      <c r="BS347" s="52">
        <f t="shared" ca="1" si="748"/>
        <v>0.83116364629278228</v>
      </c>
      <c r="BT347" s="52">
        <f t="shared" ca="1" si="749"/>
        <v>0.89054559647375997</v>
      </c>
      <c r="BU347" s="52">
        <f t="shared" ca="1" si="750"/>
        <v>0.92969216631665341</v>
      </c>
      <c r="BV347" s="52">
        <f t="shared" ca="1" si="751"/>
        <v>0.95179492065442628</v>
      </c>
      <c r="BW347" s="52">
        <f t="shared" ca="1" si="752"/>
        <v>0.95868939269454234</v>
      </c>
      <c r="BX347" s="52">
        <f t="shared" ca="1" si="753"/>
        <v>0.94893648645149553</v>
      </c>
      <c r="BY347" s="52">
        <f t="shared" ca="1" si="754"/>
        <v>0.95875295266629224</v>
      </c>
      <c r="BZ347" s="52">
        <f t="shared" ca="1" si="755"/>
        <v>0.95150209883708592</v>
      </c>
      <c r="CA347" s="52">
        <f t="shared" ca="1" si="756"/>
        <v>0.92283115049283337</v>
      </c>
      <c r="CB347" s="52">
        <f t="shared" ca="1" si="757"/>
        <v>0.8653887058007379</v>
      </c>
      <c r="CC347" s="52">
        <f t="shared" ca="1" si="758"/>
        <v>0.78447968425649739</v>
      </c>
      <c r="CD347" s="52">
        <f t="shared" ca="1" si="759"/>
        <v>0.67622685436940422</v>
      </c>
      <c r="CE347" s="52">
        <f t="shared" ca="1" si="760"/>
        <v>0.54705723351047864</v>
      </c>
      <c r="CF347" s="52">
        <f t="shared" ca="1" si="761"/>
        <v>0.40763259518350808</v>
      </c>
      <c r="CG347" s="52">
        <f t="shared" ca="1" si="762"/>
        <v>0.26378415107366548</v>
      </c>
      <c r="CH347" s="52">
        <f t="shared" ca="1" si="763"/>
        <v>0.11827558433757193</v>
      </c>
      <c r="CI347" s="52">
        <f t="shared" ca="1" si="764"/>
        <v>-2.784521270903861E-2</v>
      </c>
      <c r="CJ347" s="52">
        <f t="shared" ca="1" si="765"/>
        <v>-0.169001667234566</v>
      </c>
      <c r="CK347" s="52">
        <f t="shared" ca="1" si="766"/>
        <v>-0.29572891819501118</v>
      </c>
      <c r="CL347" s="52">
        <f t="shared" ca="1" si="767"/>
        <v>-0.40013927300911278</v>
      </c>
      <c r="CM347" s="52">
        <f t="shared" ca="1" si="768"/>
        <v>-0.48371352820146479</v>
      </c>
      <c r="CN347" s="52">
        <f t="shared" ca="1" si="769"/>
        <v>-0.54651397616872877</v>
      </c>
      <c r="CO347" s="52">
        <f t="shared" ca="1" si="770"/>
        <v>-0.59728398029842689</v>
      </c>
      <c r="CP347" s="52">
        <f t="shared" ca="1" si="771"/>
        <v>-0.63944543459482739</v>
      </c>
      <c r="CQ347" s="52">
        <f t="shared" ca="1" si="772"/>
        <v>-0.68158653859169249</v>
      </c>
      <c r="CR347" s="52">
        <f t="shared" ca="1" si="773"/>
        <v>-0.79630802529713796</v>
      </c>
      <c r="CS347" s="52">
        <f t="shared" ca="1" si="774"/>
        <v>-0.89149222583059307</v>
      </c>
      <c r="CT347" s="52">
        <f t="shared" ca="1" si="775"/>
        <v>-0.95517005645219344</v>
      </c>
      <c r="CU347" s="52">
        <f t="shared" ca="1" si="776"/>
        <v>-0.98224555676983272</v>
      </c>
      <c r="CV347" s="52">
        <f t="shared" ca="1" si="777"/>
        <v>-0.98231182950398666</v>
      </c>
      <c r="CW347" s="52">
        <f t="shared" ca="1" si="778"/>
        <v>-0.95340120852474242</v>
      </c>
      <c r="CY347" s="51" t="str">
        <f t="shared" ca="1" si="779"/>
        <v>Slope</v>
      </c>
      <c r="CZ347" s="51" t="str">
        <f t="shared" ca="1" si="780"/>
        <v>Slope</v>
      </c>
      <c r="DA347" s="51" t="str">
        <f t="shared" ca="1" si="781"/>
        <v>Slope</v>
      </c>
      <c r="DB347" s="51" t="str">
        <f t="shared" ca="1" si="782"/>
        <v>Slope</v>
      </c>
      <c r="DC347" s="51" t="str">
        <f t="shared" ca="1" si="783"/>
        <v>Slope</v>
      </c>
      <c r="DD347" s="51" t="str">
        <f t="shared" ca="1" si="784"/>
        <v>Slope</v>
      </c>
      <c r="DE347" s="51" t="str">
        <f t="shared" ca="1" si="785"/>
        <v>Slope</v>
      </c>
      <c r="DF347" s="51" t="str">
        <f t="shared" ca="1" si="786"/>
        <v>Slope</v>
      </c>
      <c r="DG347" s="51" t="str">
        <f t="shared" ca="1" si="787"/>
        <v>Slope</v>
      </c>
      <c r="DH347" s="51" t="str">
        <f t="shared" ca="1" si="788"/>
        <v>Slope</v>
      </c>
      <c r="DI347" s="51" t="str">
        <f t="shared" ca="1" si="789"/>
        <v>Slope</v>
      </c>
      <c r="DJ347" s="51" t="str">
        <f t="shared" ca="1" si="790"/>
        <v>Slope</v>
      </c>
      <c r="DK347" s="51" t="str">
        <f t="shared" ca="1" si="791"/>
        <v>Slope</v>
      </c>
      <c r="DL347" s="51" t="str">
        <f t="shared" ca="1" si="792"/>
        <v>Slope</v>
      </c>
      <c r="DM347" s="51" t="str">
        <f t="shared" ca="1" si="793"/>
        <v>Slope</v>
      </c>
      <c r="DN347" s="51" t="str">
        <f t="shared" ca="1" si="794"/>
        <v>Slope</v>
      </c>
      <c r="DO347" s="51" t="str">
        <f t="shared" ca="1" si="795"/>
        <v>Slope</v>
      </c>
      <c r="DP347" s="51" t="str">
        <f t="shared" ca="1" si="796"/>
        <v>Slope</v>
      </c>
      <c r="DQ347" s="51" t="str">
        <f t="shared" ca="1" si="797"/>
        <v>Slope</v>
      </c>
      <c r="DR347" s="51" t="str">
        <f t="shared" ca="1" si="798"/>
        <v>Slope</v>
      </c>
      <c r="DS347" s="51" t="str">
        <f t="shared" ca="1" si="799"/>
        <v>Slope</v>
      </c>
      <c r="DT347" s="51" t="str">
        <f t="shared" ca="1" si="800"/>
        <v>Slope</v>
      </c>
      <c r="DU347" s="51" t="str">
        <f t="shared" ca="1" si="801"/>
        <v>Slope</v>
      </c>
      <c r="DV347" s="51" t="str">
        <f t="shared" ca="1" si="802"/>
        <v>Slope</v>
      </c>
      <c r="DW347" s="51" t="str">
        <f t="shared" ca="1" si="803"/>
        <v>Slope</v>
      </c>
      <c r="DX347" s="51" t="str">
        <f t="shared" ca="1" si="804"/>
        <v>Slope</v>
      </c>
      <c r="DY347" s="51" t="str">
        <f t="shared" ca="1" si="805"/>
        <v>Slope</v>
      </c>
      <c r="DZ347" s="51" t="str">
        <f t="shared" ca="1" si="806"/>
        <v>Slope</v>
      </c>
      <c r="EA347" s="51" t="str">
        <f t="shared" ca="1" si="807"/>
        <v>Slope</v>
      </c>
      <c r="EB347" s="51" t="str">
        <f t="shared" ca="1" si="808"/>
        <v>Slope</v>
      </c>
      <c r="EC347" s="51" t="str">
        <f t="shared" ca="1" si="809"/>
        <v>Slope</v>
      </c>
      <c r="EE347" s="52">
        <f t="shared" ca="1" si="810"/>
        <v>0.16928162650545464</v>
      </c>
      <c r="EF347" s="52">
        <f t="shared" ca="1" si="811"/>
        <v>0.10989967632447695</v>
      </c>
      <c r="EG347" s="52">
        <f t="shared" ca="1" si="812"/>
        <v>7.0753106481583505E-2</v>
      </c>
      <c r="EH347" s="52">
        <f t="shared" ca="1" si="813"/>
        <v>4.8650352143810638E-2</v>
      </c>
      <c r="EI347" s="52">
        <f t="shared" ca="1" si="814"/>
        <v>4.1755880103694576E-2</v>
      </c>
      <c r="EJ347" s="52">
        <f t="shared" ca="1" si="815"/>
        <v>5.1508786346741386E-2</v>
      </c>
      <c r="EK347" s="52">
        <f t="shared" ca="1" si="816"/>
        <v>4.1692320131944682E-2</v>
      </c>
      <c r="EL347" s="52">
        <f t="shared" ca="1" si="817"/>
        <v>4.8943173961150999E-2</v>
      </c>
      <c r="EM347" s="52">
        <f t="shared" ca="1" si="818"/>
        <v>7.7614122305403543E-2</v>
      </c>
      <c r="EN347" s="52">
        <f t="shared" ca="1" si="819"/>
        <v>0.13505656699749902</v>
      </c>
      <c r="EO347" s="52">
        <f t="shared" ca="1" si="820"/>
        <v>0.21596558854173953</v>
      </c>
      <c r="EP347" s="52">
        <f t="shared" ca="1" si="821"/>
        <v>0.3242184184288327</v>
      </c>
      <c r="EQ347" s="52">
        <f t="shared" ca="1" si="822"/>
        <v>0.45338803928775828</v>
      </c>
      <c r="ER347" s="52">
        <f t="shared" ca="1" si="823"/>
        <v>0.59281267761472878</v>
      </c>
      <c r="ES347" s="52">
        <f t="shared" ca="1" si="824"/>
        <v>0.73666112172457132</v>
      </c>
      <c r="ET347" s="52">
        <f t="shared" ca="1" si="825"/>
        <v>0.8821696884606649</v>
      </c>
      <c r="EU347" s="52">
        <f t="shared" ca="1" si="826"/>
        <v>0.97170951449272447</v>
      </c>
      <c r="EV347" s="52">
        <f t="shared" ca="1" si="827"/>
        <v>0.83055305996719708</v>
      </c>
      <c r="EW347" s="52">
        <f t="shared" ca="1" si="828"/>
        <v>0.70382580900675196</v>
      </c>
      <c r="EX347" s="52">
        <f t="shared" ca="1" si="829"/>
        <v>0.59941545419265041</v>
      </c>
      <c r="EY347" s="52">
        <f t="shared" ca="1" si="830"/>
        <v>0.51584119900029834</v>
      </c>
      <c r="EZ347" s="52">
        <f t="shared" ca="1" si="831"/>
        <v>0.45304075103303432</v>
      </c>
      <c r="FA347" s="52">
        <f t="shared" ca="1" si="832"/>
        <v>0.4022707469033362</v>
      </c>
      <c r="FB347" s="52">
        <f t="shared" ca="1" si="833"/>
        <v>0.36010929260693569</v>
      </c>
      <c r="FC347" s="52">
        <f t="shared" ca="1" si="834"/>
        <v>0.31796818861007059</v>
      </c>
      <c r="FD347" s="52">
        <f t="shared" ca="1" si="835"/>
        <v>0.20324670190462513</v>
      </c>
      <c r="FE347" s="52">
        <f t="shared" ca="1" si="836"/>
        <v>0.10806250137117002</v>
      </c>
      <c r="FF347" s="52">
        <f t="shared" ca="1" si="837"/>
        <v>4.4384670749569644E-2</v>
      </c>
      <c r="FG347" s="52">
        <f t="shared" ca="1" si="838"/>
        <v>1.7309170431930365E-2</v>
      </c>
      <c r="FH347" s="52">
        <f t="shared" ca="1" si="839"/>
        <v>1.7242897697776427E-2</v>
      </c>
      <c r="FI347" s="52">
        <f t="shared" ca="1" si="840"/>
        <v>4.6153518677020666E-2</v>
      </c>
      <c r="FK347" s="52">
        <f t="shared" ca="1" si="841"/>
        <v>0.97170951449272447</v>
      </c>
      <c r="FL347" s="59">
        <f t="shared" ca="1" si="842"/>
        <v>16</v>
      </c>
      <c r="FM347" s="59" t="str">
        <f t="shared" ca="1" si="843"/>
        <v>Slope</v>
      </c>
      <c r="FN347" s="52">
        <f t="shared" ca="1" si="844"/>
        <v>0.5</v>
      </c>
      <c r="FP347" s="52">
        <f t="shared" ca="1" si="845"/>
        <v>0.38976054216848488</v>
      </c>
      <c r="FQ347" s="52">
        <f t="shared" ca="1" si="846"/>
        <v>0.36996655877482565</v>
      </c>
      <c r="FR347" s="52">
        <f t="shared" ca="1" si="847"/>
        <v>0.34580659104941669</v>
      </c>
      <c r="FS347" s="52">
        <f t="shared" ca="1" si="848"/>
        <v>0.32732789515904798</v>
      </c>
      <c r="FT347" s="52">
        <f t="shared" ca="1" si="849"/>
        <v>0.3139186267012315</v>
      </c>
      <c r="FU347" s="52">
        <f t="shared" ca="1" si="850"/>
        <v>0.30605848433780264</v>
      </c>
      <c r="FV347" s="52">
        <f t="shared" ca="1" si="851"/>
        <v>0.29167521782175937</v>
      </c>
      <c r="FW347" s="52">
        <f t="shared" ca="1" si="852"/>
        <v>0.28298105798705031</v>
      </c>
      <c r="FX347" s="52">
        <f t="shared" ca="1" si="853"/>
        <v>0.28142692965735672</v>
      </c>
      <c r="FY347" s="52">
        <f t="shared" ca="1" si="854"/>
        <v>0.28946330011027749</v>
      </c>
      <c r="FZ347" s="52">
        <f t="shared" ca="1" si="855"/>
        <v>0.30532186284724649</v>
      </c>
      <c r="GA347" s="52">
        <f t="shared" ca="1" si="856"/>
        <v>0.33029502836516644</v>
      </c>
      <c r="GB347" s="52">
        <f t="shared" ca="1" si="857"/>
        <v>0.36224045754036382</v>
      </c>
      <c r="GC347" s="52">
        <f t="shared" ca="1" si="858"/>
        <v>0.39760422587157623</v>
      </c>
      <c r="GD347" s="52">
        <f t="shared" ca="1" si="859"/>
        <v>0.43444259613041264</v>
      </c>
      <c r="GE347" s="52">
        <f t="shared" ca="1" si="860"/>
        <v>0.47183434059799939</v>
      </c>
      <c r="GF347" s="52">
        <f t="shared" ca="1" si="861"/>
        <v>0.49056983816424149</v>
      </c>
      <c r="GG347" s="52">
        <f t="shared" ca="1" si="862"/>
        <v>0.43240657554462125</v>
      </c>
      <c r="GH347" s="52">
        <f t="shared" ca="1" si="863"/>
        <v>0.3790530474466951</v>
      </c>
      <c r="GI347" s="52">
        <f t="shared" ca="1" si="864"/>
        <v>0.33313848473088348</v>
      </c>
      <c r="GJ347" s="52">
        <f t="shared" ca="1" si="865"/>
        <v>0.294169288555655</v>
      </c>
      <c r="GK347" s="52">
        <f t="shared" ca="1" si="866"/>
        <v>0.26212469478878919</v>
      </c>
      <c r="GL347" s="52">
        <f t="shared" ca="1" si="867"/>
        <v>0.23409024896777872</v>
      </c>
      <c r="GM347" s="52">
        <f t="shared" ca="1" si="868"/>
        <v>0.20892531975786746</v>
      </c>
      <c r="GN347" s="52">
        <f t="shared" ca="1" si="869"/>
        <v>0.18376717398113462</v>
      </c>
      <c r="GO347" s="52">
        <f t="shared" ca="1" si="870"/>
        <v>0.13441556730154169</v>
      </c>
      <c r="GP347" s="52">
        <f t="shared" ca="1" si="871"/>
        <v>9.1576389345945544E-2</v>
      </c>
      <c r="GQ347" s="52">
        <f t="shared" ca="1" si="872"/>
        <v>5.9239334694300982E-2</v>
      </c>
      <c r="GR347" s="52">
        <f t="shared" ca="1" si="873"/>
        <v>3.9103056810643445E-2</v>
      </c>
      <c r="GS347" s="52">
        <f t="shared" ca="1" si="874"/>
        <v>2.7969854788147692E-2</v>
      </c>
      <c r="GT347" s="52">
        <f t="shared" ca="1" si="875"/>
        <v>2.6495617336784662E-2</v>
      </c>
      <c r="GV347" s="52">
        <f t="shared" ca="1" si="876"/>
        <v>0.49056983816424149</v>
      </c>
      <c r="GW347" s="59">
        <f t="shared" ca="1" si="877"/>
        <v>16</v>
      </c>
      <c r="GX347" s="52">
        <f t="shared" ca="1" si="878"/>
        <v>0.97170951449272447</v>
      </c>
      <c r="GY347" s="52" t="str">
        <f t="shared" ca="1" si="879"/>
        <v>Slope</v>
      </c>
      <c r="GZ347" s="52">
        <f t="shared" ca="1" si="880"/>
        <v>0.5</v>
      </c>
      <c r="HB347" s="58">
        <f t="shared" si="881"/>
        <v>8.991051912307739E-2</v>
      </c>
      <c r="HC347" s="58"/>
      <c r="HE347" s="52">
        <f t="shared" si="882"/>
        <v>0.55494293034076692</v>
      </c>
      <c r="HF347" s="52">
        <f t="shared" si="883"/>
        <v>0</v>
      </c>
      <c r="HH347" s="52">
        <f t="shared" ca="1" si="884"/>
        <v>0.97170951449272447</v>
      </c>
      <c r="HI347" s="52" t="str">
        <f t="shared" ca="1" si="885"/>
        <v>Slope</v>
      </c>
      <c r="HJ347" s="59">
        <f t="shared" ca="1" si="886"/>
        <v>2</v>
      </c>
      <c r="HK347" s="52">
        <f t="shared" ca="1" si="887"/>
        <v>0.5</v>
      </c>
      <c r="HL347" s="52">
        <f t="shared" si="888"/>
        <v>0</v>
      </c>
      <c r="HM347" s="52">
        <f t="shared" si="889"/>
        <v>20</v>
      </c>
      <c r="HN347" s="52">
        <f t="shared" si="890"/>
        <v>-20</v>
      </c>
      <c r="HP347" s="52">
        <f t="shared" si="893"/>
        <v>5.4824352264393195E-6</v>
      </c>
      <c r="HR347" s="52">
        <f t="shared" si="891"/>
        <v>3.8127372863934169E-4</v>
      </c>
      <c r="HS347">
        <f t="shared" si="892"/>
        <v>4.6522657157892326E-3</v>
      </c>
    </row>
    <row r="348" spans="1:227" x14ac:dyDescent="0.2">
      <c r="A348" s="45">
        <v>310</v>
      </c>
      <c r="B348" s="35">
        <f t="shared" si="733"/>
        <v>3.5763888888888769E-2</v>
      </c>
      <c r="C348" s="28">
        <v>-8.9910519123077393</v>
      </c>
      <c r="D348" s="95">
        <v>0</v>
      </c>
      <c r="E348" s="95">
        <v>999999</v>
      </c>
      <c r="F348" s="37">
        <f t="shared" si="899"/>
        <v>166666.5</v>
      </c>
      <c r="G348" s="38">
        <f t="shared" si="903"/>
        <v>0</v>
      </c>
      <c r="H348" s="102">
        <v>20</v>
      </c>
      <c r="I348" s="102">
        <v>2000</v>
      </c>
      <c r="J348" s="28">
        <v>-9.0020167827606201</v>
      </c>
      <c r="K348" s="126">
        <f t="shared" si="900"/>
        <v>-9.0020167827606204E-2</v>
      </c>
      <c r="L348" s="30">
        <f t="shared" si="901"/>
        <v>-9.0020167827606204E-2</v>
      </c>
      <c r="M348" s="101">
        <f t="shared" si="902"/>
        <v>-8.9910519123077393</v>
      </c>
      <c r="N348" s="103">
        <f t="shared" si="734"/>
        <v>5.4824352264401868E-6</v>
      </c>
      <c r="AD348" s="52">
        <f t="shared" ca="1" si="735"/>
        <v>0.98183895505425722</v>
      </c>
      <c r="AE348" s="52">
        <f t="shared" ca="1" si="735"/>
        <v>1.0000000000000002</v>
      </c>
      <c r="AF348" s="52">
        <f t="shared" ca="1" si="735"/>
        <v>0.98170730369098735</v>
      </c>
      <c r="AG348" s="52">
        <f t="shared" ca="1" si="735"/>
        <v>0.94199569480663303</v>
      </c>
      <c r="AH348" s="52">
        <f t="shared" ca="1" si="736"/>
        <v>0.88938670395841379</v>
      </c>
      <c r="AI348" s="52">
        <f t="shared" ca="1" si="736"/>
        <v>0.83266554401351556</v>
      </c>
      <c r="AJ348" s="52">
        <f t="shared" ca="1" si="736"/>
        <v>0.76999874434217763</v>
      </c>
      <c r="AK348" s="52">
        <f t="shared" ca="1" si="736"/>
        <v>0.70554805190737702</v>
      </c>
      <c r="AL348" s="52">
        <f t="shared" ca="1" si="737"/>
        <v>0.63200468044095048</v>
      </c>
      <c r="AM348" s="52">
        <f t="shared" ca="1" si="737"/>
        <v>0.54019665906049974</v>
      </c>
      <c r="AN348" s="52">
        <f t="shared" ca="1" si="737"/>
        <v>0.4192991695070003</v>
      </c>
      <c r="AO348" s="52">
        <f t="shared" ca="1" si="737"/>
        <v>0.27354405347372429</v>
      </c>
      <c r="AP348" s="52">
        <f t="shared" ca="1" si="738"/>
        <v>0.11493265133560138</v>
      </c>
      <c r="AQ348" s="52">
        <f t="shared" ca="1" si="738"/>
        <v>-5.2791979232474029E-2</v>
      </c>
      <c r="AR348" s="52">
        <f t="shared" ca="1" si="738"/>
        <v>-0.22601455893889374</v>
      </c>
      <c r="AS348" s="52">
        <f t="shared" ca="1" si="738"/>
        <v>-0.40230958552858515</v>
      </c>
      <c r="AT348" s="52">
        <f t="shared" ca="1" si="904"/>
        <v>-0.57048936269664596</v>
      </c>
      <c r="AU348" s="52">
        <f t="shared" ca="1" si="904"/>
        <v>-0.71088311912627844</v>
      </c>
      <c r="AV348" s="52">
        <f t="shared" ca="1" si="728"/>
        <v>-0.80587251469212573</v>
      </c>
      <c r="AW348" s="52">
        <f t="shared" ca="1" si="728"/>
        <v>-0.86062080400597574</v>
      </c>
      <c r="AX348" s="52">
        <f t="shared" ca="1" si="728"/>
        <v>-0.87841995492562974</v>
      </c>
      <c r="AY348" s="52">
        <f t="shared" ca="1" si="728"/>
        <v>-0.87071097099034078</v>
      </c>
      <c r="AZ348" s="52">
        <f t="shared" ca="1" si="729"/>
        <v>-0.84461396609609773</v>
      </c>
      <c r="BA348" s="52">
        <f t="shared" ca="1" si="729"/>
        <v>-0.81165893736658534</v>
      </c>
      <c r="BB348" s="52">
        <f t="shared" ca="1" si="729"/>
        <v>-0.78706645821258725</v>
      </c>
      <c r="BC348" s="52">
        <f t="shared" ca="1" si="729"/>
        <v>-0.77795990223512801</v>
      </c>
      <c r="BD348" s="52">
        <f t="shared" ca="1" si="730"/>
        <v>-0.77410172647703257</v>
      </c>
      <c r="BE348" s="52">
        <f t="shared" ca="1" si="730"/>
        <v>-0.77021186353614834</v>
      </c>
      <c r="BF348" s="52">
        <f t="shared" ca="1" si="730"/>
        <v>-0.76263125920943919</v>
      </c>
      <c r="BG348" s="52">
        <f t="shared" ca="1" si="730"/>
        <v>-0.75221744663830459</v>
      </c>
      <c r="BH348" s="52">
        <f t="shared" ca="1" si="731"/>
        <v>-0.73374873297448739</v>
      </c>
      <c r="BJ348" s="52">
        <f t="shared" si="740"/>
        <v>-4.50100839138031E-3</v>
      </c>
      <c r="BK348" s="52">
        <f t="shared" si="741"/>
        <v>9.2969216631665318E-3</v>
      </c>
      <c r="BL348" s="52">
        <f t="shared" si="742"/>
        <v>4.6484608315832678E-4</v>
      </c>
      <c r="BM348" s="52">
        <f t="shared" si="743"/>
        <v>4.6484608315832678E-4</v>
      </c>
      <c r="BN348" s="52">
        <f t="shared" si="744"/>
        <v>0</v>
      </c>
      <c r="BO348" s="52">
        <f t="shared" si="745"/>
        <v>0</v>
      </c>
      <c r="BP348" s="52">
        <f t="shared" si="746"/>
        <v>4.7813692724302482E-3</v>
      </c>
      <c r="BQ348" s="52">
        <f t="shared" si="747"/>
        <v>0.05</v>
      </c>
      <c r="BS348" s="52">
        <f t="shared" ca="1" si="748"/>
        <v>0.89054559647375997</v>
      </c>
      <c r="BT348" s="52">
        <f t="shared" ca="1" si="749"/>
        <v>0.92969216631665341</v>
      </c>
      <c r="BU348" s="52">
        <f t="shared" ca="1" si="750"/>
        <v>0.95179492065442628</v>
      </c>
      <c r="BV348" s="52">
        <f t="shared" ca="1" si="751"/>
        <v>0.95868939269454234</v>
      </c>
      <c r="BW348" s="52">
        <f t="shared" ca="1" si="752"/>
        <v>0.94893648645149553</v>
      </c>
      <c r="BX348" s="52">
        <f t="shared" ca="1" si="753"/>
        <v>0.95875295266629224</v>
      </c>
      <c r="BY348" s="52">
        <f t="shared" ca="1" si="754"/>
        <v>0.95150209883708592</v>
      </c>
      <c r="BZ348" s="52">
        <f t="shared" ca="1" si="755"/>
        <v>0.92283115049283337</v>
      </c>
      <c r="CA348" s="52">
        <f t="shared" ca="1" si="756"/>
        <v>0.8653887058007379</v>
      </c>
      <c r="CB348" s="52">
        <f t="shared" ca="1" si="757"/>
        <v>0.78447968425649739</v>
      </c>
      <c r="CC348" s="52">
        <f t="shared" ca="1" si="758"/>
        <v>0.67622685436940422</v>
      </c>
      <c r="CD348" s="52">
        <f t="shared" ca="1" si="759"/>
        <v>0.54705723351047864</v>
      </c>
      <c r="CE348" s="52">
        <f t="shared" ca="1" si="760"/>
        <v>0.40763259518350808</v>
      </c>
      <c r="CF348" s="52">
        <f t="shared" ca="1" si="761"/>
        <v>0.26378415107366548</v>
      </c>
      <c r="CG348" s="52">
        <f t="shared" ca="1" si="762"/>
        <v>0.11827558433757193</v>
      </c>
      <c r="CH348" s="52">
        <f t="shared" ca="1" si="763"/>
        <v>-2.784521270903861E-2</v>
      </c>
      <c r="CI348" s="52">
        <f t="shared" ca="1" si="764"/>
        <v>-0.169001667234566</v>
      </c>
      <c r="CJ348" s="52">
        <f t="shared" ca="1" si="765"/>
        <v>-0.29572891819501118</v>
      </c>
      <c r="CK348" s="52">
        <f t="shared" ca="1" si="766"/>
        <v>-0.40013927300911278</v>
      </c>
      <c r="CL348" s="52">
        <f t="shared" ca="1" si="767"/>
        <v>-0.48371352820146479</v>
      </c>
      <c r="CM348" s="52">
        <f t="shared" ca="1" si="768"/>
        <v>-0.54651397616872877</v>
      </c>
      <c r="CN348" s="52">
        <f t="shared" ca="1" si="769"/>
        <v>-0.59728398029842689</v>
      </c>
      <c r="CO348" s="52">
        <f t="shared" ca="1" si="770"/>
        <v>-0.63944543459482739</v>
      </c>
      <c r="CP348" s="52">
        <f t="shared" ca="1" si="771"/>
        <v>-0.68158653859169249</v>
      </c>
      <c r="CQ348" s="52">
        <f t="shared" ca="1" si="772"/>
        <v>-0.79630802529713796</v>
      </c>
      <c r="CR348" s="52">
        <f t="shared" ca="1" si="773"/>
        <v>-0.89149222583059307</v>
      </c>
      <c r="CS348" s="52">
        <f t="shared" ca="1" si="774"/>
        <v>-0.95517005645219344</v>
      </c>
      <c r="CT348" s="52">
        <f t="shared" ca="1" si="775"/>
        <v>-0.98224555676983272</v>
      </c>
      <c r="CU348" s="52">
        <f t="shared" ca="1" si="776"/>
        <v>-0.98231182950398666</v>
      </c>
      <c r="CV348" s="52">
        <f t="shared" ca="1" si="777"/>
        <v>-0.95340120852474242</v>
      </c>
      <c r="CW348" s="52">
        <f t="shared" ca="1" si="778"/>
        <v>-0.90516863685221483</v>
      </c>
      <c r="CY348" s="51" t="str">
        <f t="shared" ca="1" si="779"/>
        <v>Slope</v>
      </c>
      <c r="CZ348" s="51" t="str">
        <f t="shared" ca="1" si="780"/>
        <v>Slope</v>
      </c>
      <c r="DA348" s="51" t="str">
        <f t="shared" ca="1" si="781"/>
        <v>Slope</v>
      </c>
      <c r="DB348" s="51" t="str">
        <f t="shared" ca="1" si="782"/>
        <v>Slope</v>
      </c>
      <c r="DC348" s="51" t="str">
        <f t="shared" ca="1" si="783"/>
        <v>Slope</v>
      </c>
      <c r="DD348" s="51" t="str">
        <f t="shared" ca="1" si="784"/>
        <v>Slope</v>
      </c>
      <c r="DE348" s="51" t="str">
        <f t="shared" ca="1" si="785"/>
        <v>Slope</v>
      </c>
      <c r="DF348" s="51" t="str">
        <f t="shared" ca="1" si="786"/>
        <v>Slope</v>
      </c>
      <c r="DG348" s="51" t="str">
        <f t="shared" ca="1" si="787"/>
        <v>Slope</v>
      </c>
      <c r="DH348" s="51" t="str">
        <f t="shared" ca="1" si="788"/>
        <v>Slope</v>
      </c>
      <c r="DI348" s="51" t="str">
        <f t="shared" ca="1" si="789"/>
        <v>Slope</v>
      </c>
      <c r="DJ348" s="51" t="str">
        <f t="shared" ca="1" si="790"/>
        <v>Slope</v>
      </c>
      <c r="DK348" s="51" t="str">
        <f t="shared" ca="1" si="791"/>
        <v>Slope</v>
      </c>
      <c r="DL348" s="51" t="str">
        <f t="shared" ca="1" si="792"/>
        <v>Slope</v>
      </c>
      <c r="DM348" s="51" t="str">
        <f t="shared" ca="1" si="793"/>
        <v>Slope</v>
      </c>
      <c r="DN348" s="51" t="str">
        <f t="shared" ca="1" si="794"/>
        <v>Slope</v>
      </c>
      <c r="DO348" s="51" t="str">
        <f t="shared" ca="1" si="795"/>
        <v>Slope</v>
      </c>
      <c r="DP348" s="51" t="str">
        <f t="shared" ca="1" si="796"/>
        <v>Slope</v>
      </c>
      <c r="DQ348" s="51" t="str">
        <f t="shared" ca="1" si="797"/>
        <v>Slope</v>
      </c>
      <c r="DR348" s="51" t="str">
        <f t="shared" ca="1" si="798"/>
        <v>Slope</v>
      </c>
      <c r="DS348" s="51" t="str">
        <f t="shared" ca="1" si="799"/>
        <v>Slope</v>
      </c>
      <c r="DT348" s="51" t="str">
        <f t="shared" ca="1" si="800"/>
        <v>Slope</v>
      </c>
      <c r="DU348" s="51" t="str">
        <f t="shared" ca="1" si="801"/>
        <v>Slope</v>
      </c>
      <c r="DV348" s="51" t="str">
        <f t="shared" ca="1" si="802"/>
        <v>Slope</v>
      </c>
      <c r="DW348" s="51" t="str">
        <f t="shared" ca="1" si="803"/>
        <v>Slope</v>
      </c>
      <c r="DX348" s="51" t="str">
        <f t="shared" ca="1" si="804"/>
        <v>Slope</v>
      </c>
      <c r="DY348" s="51" t="str">
        <f t="shared" ca="1" si="805"/>
        <v>Slope</v>
      </c>
      <c r="DZ348" s="51" t="str">
        <f t="shared" ca="1" si="806"/>
        <v>Slope</v>
      </c>
      <c r="EA348" s="51" t="str">
        <f t="shared" ca="1" si="807"/>
        <v>Slope</v>
      </c>
      <c r="EB348" s="51" t="str">
        <f t="shared" ca="1" si="808"/>
        <v>Slope</v>
      </c>
      <c r="EC348" s="51" t="str">
        <f t="shared" ca="1" si="809"/>
        <v>Slope</v>
      </c>
      <c r="EE348" s="52">
        <f t="shared" ca="1" si="810"/>
        <v>0.10991924960939836</v>
      </c>
      <c r="EF348" s="52">
        <f t="shared" ca="1" si="811"/>
        <v>7.077267976650492E-2</v>
      </c>
      <c r="EG348" s="52">
        <f t="shared" ca="1" si="812"/>
        <v>4.8669925428732053E-2</v>
      </c>
      <c r="EH348" s="52">
        <f t="shared" ca="1" si="813"/>
        <v>4.1775453388615991E-2</v>
      </c>
      <c r="EI348" s="52">
        <f t="shared" ca="1" si="814"/>
        <v>5.1528359631662801E-2</v>
      </c>
      <c r="EJ348" s="52">
        <f t="shared" ca="1" si="815"/>
        <v>4.1711893416866097E-2</v>
      </c>
      <c r="EK348" s="52">
        <f t="shared" ca="1" si="816"/>
        <v>4.8962747246072413E-2</v>
      </c>
      <c r="EL348" s="52">
        <f t="shared" ca="1" si="817"/>
        <v>7.7633695590324958E-2</v>
      </c>
      <c r="EM348" s="52">
        <f t="shared" ca="1" si="818"/>
        <v>0.13507614028242043</v>
      </c>
      <c r="EN348" s="52">
        <f t="shared" ca="1" si="819"/>
        <v>0.21598516182666094</v>
      </c>
      <c r="EO348" s="52">
        <f t="shared" ca="1" si="820"/>
        <v>0.32423799171375411</v>
      </c>
      <c r="EP348" s="52">
        <f t="shared" ca="1" si="821"/>
        <v>0.4534076125726797</v>
      </c>
      <c r="EQ348" s="52">
        <f t="shared" ca="1" si="822"/>
        <v>0.59283225089965019</v>
      </c>
      <c r="ER348" s="52">
        <f t="shared" ca="1" si="823"/>
        <v>0.73668069500949285</v>
      </c>
      <c r="ES348" s="52">
        <f t="shared" ca="1" si="824"/>
        <v>0.88218926174558643</v>
      </c>
      <c r="ET348" s="52">
        <f t="shared" ca="1" si="825"/>
        <v>0.97168994120780305</v>
      </c>
      <c r="EU348" s="52">
        <f t="shared" ca="1" si="826"/>
        <v>0.83053348668227567</v>
      </c>
      <c r="EV348" s="52">
        <f t="shared" ca="1" si="827"/>
        <v>0.70380623572183043</v>
      </c>
      <c r="EW348" s="52">
        <f t="shared" ca="1" si="828"/>
        <v>0.59939588090772888</v>
      </c>
      <c r="EX348" s="52">
        <f t="shared" ca="1" si="829"/>
        <v>0.51582162571537693</v>
      </c>
      <c r="EY348" s="52">
        <f t="shared" ca="1" si="830"/>
        <v>0.4530211777481129</v>
      </c>
      <c r="EZ348" s="52">
        <f t="shared" ca="1" si="831"/>
        <v>0.40225117361841478</v>
      </c>
      <c r="FA348" s="52">
        <f t="shared" ca="1" si="832"/>
        <v>0.36008971932201428</v>
      </c>
      <c r="FB348" s="52">
        <f t="shared" ca="1" si="833"/>
        <v>0.31794861532514918</v>
      </c>
      <c r="FC348" s="52">
        <f t="shared" ca="1" si="834"/>
        <v>0.20322712861970371</v>
      </c>
      <c r="FD348" s="52">
        <f t="shared" ca="1" si="835"/>
        <v>0.1080429280862486</v>
      </c>
      <c r="FE348" s="52">
        <f t="shared" ca="1" si="836"/>
        <v>4.4365097464648229E-2</v>
      </c>
      <c r="FF348" s="52">
        <f t="shared" ca="1" si="837"/>
        <v>1.728959714700895E-2</v>
      </c>
      <c r="FG348" s="52">
        <f t="shared" ca="1" si="838"/>
        <v>1.7223324412855012E-2</v>
      </c>
      <c r="FH348" s="52">
        <f t="shared" ca="1" si="839"/>
        <v>4.6133945392099251E-2</v>
      </c>
      <c r="FI348" s="52">
        <f t="shared" ca="1" si="840"/>
        <v>9.4366517064626843E-2</v>
      </c>
      <c r="FK348" s="52">
        <f t="shared" ca="1" si="841"/>
        <v>0.97168994120780305</v>
      </c>
      <c r="FL348" s="59">
        <f t="shared" ca="1" si="842"/>
        <v>15</v>
      </c>
      <c r="FM348" s="59" t="str">
        <f t="shared" ca="1" si="843"/>
        <v>Slope</v>
      </c>
      <c r="FN348" s="52">
        <f t="shared" ca="1" si="844"/>
        <v>0.53333333333333333</v>
      </c>
      <c r="FP348" s="52">
        <f t="shared" ca="1" si="845"/>
        <v>0.36997308320313277</v>
      </c>
      <c r="FQ348" s="52">
        <f t="shared" ca="1" si="846"/>
        <v>0.35692422658883494</v>
      </c>
      <c r="FR348" s="52">
        <f t="shared" ca="1" si="847"/>
        <v>0.33844553069846622</v>
      </c>
      <c r="FS348" s="52">
        <f t="shared" ca="1" si="848"/>
        <v>0.3250362622406498</v>
      </c>
      <c r="FT348" s="52">
        <f t="shared" ca="1" si="849"/>
        <v>0.31717611987722094</v>
      </c>
      <c r="FU348" s="52">
        <f t="shared" ca="1" si="850"/>
        <v>0.30279285336117756</v>
      </c>
      <c r="FV348" s="52">
        <f t="shared" ca="1" si="851"/>
        <v>0.29409869352646861</v>
      </c>
      <c r="FW348" s="52">
        <f t="shared" ca="1" si="852"/>
        <v>0.29254456519677496</v>
      </c>
      <c r="FX348" s="52">
        <f t="shared" ca="1" si="853"/>
        <v>0.30058093564969568</v>
      </c>
      <c r="FY348" s="52">
        <f t="shared" ca="1" si="854"/>
        <v>0.31643949838666474</v>
      </c>
      <c r="FZ348" s="52">
        <f t="shared" ca="1" si="855"/>
        <v>0.34141266390458469</v>
      </c>
      <c r="GA348" s="52">
        <f t="shared" ca="1" si="856"/>
        <v>0.37335809307978213</v>
      </c>
      <c r="GB348" s="52">
        <f t="shared" ca="1" si="857"/>
        <v>0.40872186141099448</v>
      </c>
      <c r="GC348" s="52">
        <f t="shared" ca="1" si="858"/>
        <v>0.44556023166983094</v>
      </c>
      <c r="GD348" s="52">
        <f t="shared" ca="1" si="859"/>
        <v>0.48295197613741769</v>
      </c>
      <c r="GE348" s="52">
        <f t="shared" ca="1" si="860"/>
        <v>0.5016744248470455</v>
      </c>
      <c r="GF348" s="52">
        <f t="shared" ca="1" si="861"/>
        <v>0.44351116222742515</v>
      </c>
      <c r="GG348" s="52">
        <f t="shared" ca="1" si="862"/>
        <v>0.390157634129499</v>
      </c>
      <c r="GH348" s="52">
        <f t="shared" ca="1" si="863"/>
        <v>0.34424307141368737</v>
      </c>
      <c r="GI348" s="52">
        <f t="shared" ca="1" si="864"/>
        <v>0.30527387523845895</v>
      </c>
      <c r="GJ348" s="52">
        <f t="shared" ca="1" si="865"/>
        <v>0.2732292814715932</v>
      </c>
      <c r="GK348" s="52">
        <f t="shared" ca="1" si="866"/>
        <v>0.2451948356505827</v>
      </c>
      <c r="GL348" s="52">
        <f t="shared" ca="1" si="867"/>
        <v>0.22002990644067144</v>
      </c>
      <c r="GM348" s="52">
        <f t="shared" ca="1" si="868"/>
        <v>0.19487176066393863</v>
      </c>
      <c r="GN348" s="52">
        <f t="shared" ca="1" si="869"/>
        <v>0.14552015398434565</v>
      </c>
      <c r="GO348" s="52">
        <f t="shared" ca="1" si="870"/>
        <v>0.10268097602874951</v>
      </c>
      <c r="GP348" s="52">
        <f t="shared" ca="1" si="871"/>
        <v>7.0343921377104948E-2</v>
      </c>
      <c r="GQ348" s="52">
        <f t="shared" ca="1" si="872"/>
        <v>5.0207643493447418E-2</v>
      </c>
      <c r="GR348" s="52">
        <f t="shared" ca="1" si="873"/>
        <v>3.9074441470951661E-2</v>
      </c>
      <c r="GS348" s="52">
        <f t="shared" ca="1" si="874"/>
        <v>3.7600204019588634E-2</v>
      </c>
      <c r="GT348" s="52">
        <f t="shared" ca="1" si="875"/>
        <v>4.2566616799320049E-2</v>
      </c>
      <c r="GV348" s="52">
        <f t="shared" ca="1" si="876"/>
        <v>0.5016744248470455</v>
      </c>
      <c r="GW348" s="59">
        <f t="shared" ca="1" si="877"/>
        <v>15</v>
      </c>
      <c r="GX348" s="52">
        <f t="shared" ca="1" si="878"/>
        <v>0.97168994120780305</v>
      </c>
      <c r="GY348" s="52" t="str">
        <f t="shared" ca="1" si="879"/>
        <v>Slope</v>
      </c>
      <c r="GZ348" s="52">
        <f t="shared" ca="1" si="880"/>
        <v>0.53333333333333333</v>
      </c>
      <c r="HB348" s="58">
        <f t="shared" si="881"/>
        <v>9.0020167827606204E-2</v>
      </c>
      <c r="HC348" s="58"/>
      <c r="HE348" s="52">
        <f t="shared" si="882"/>
        <v>0.55440016925334934</v>
      </c>
      <c r="HF348" s="52">
        <f t="shared" si="883"/>
        <v>0</v>
      </c>
      <c r="HH348" s="52">
        <f t="shared" ca="1" si="884"/>
        <v>0.97168994120780305</v>
      </c>
      <c r="HI348" s="52" t="str">
        <f t="shared" ca="1" si="885"/>
        <v>Slope</v>
      </c>
      <c r="HJ348" s="59">
        <f t="shared" ca="1" si="886"/>
        <v>2</v>
      </c>
      <c r="HK348" s="52">
        <f t="shared" ca="1" si="887"/>
        <v>0.53333333333333333</v>
      </c>
      <c r="HL348" s="52">
        <f t="shared" si="888"/>
        <v>0</v>
      </c>
      <c r="HM348" s="52">
        <f t="shared" si="889"/>
        <v>20</v>
      </c>
      <c r="HN348" s="52">
        <f t="shared" si="890"/>
        <v>-20</v>
      </c>
      <c r="HP348" s="52">
        <f t="shared" si="893"/>
        <v>5.4824352264401868E-6</v>
      </c>
      <c r="HR348" s="52">
        <f t="shared" si="891"/>
        <v>3.8043820125881981E-4</v>
      </c>
      <c r="HS348">
        <f t="shared" si="892"/>
        <v>4.7813692724302482E-3</v>
      </c>
    </row>
    <row r="349" spans="1:227" x14ac:dyDescent="0.2">
      <c r="A349" s="45">
        <v>311</v>
      </c>
      <c r="B349" s="35">
        <f t="shared" si="733"/>
        <v>3.5879629629629511E-2</v>
      </c>
      <c r="C349" s="28">
        <v>-9.0020167827606201</v>
      </c>
      <c r="D349" s="95">
        <v>0</v>
      </c>
      <c r="E349" s="95">
        <v>999999</v>
      </c>
      <c r="F349" s="37">
        <f t="shared" si="899"/>
        <v>166666.5</v>
      </c>
      <c r="G349" s="38">
        <f t="shared" si="903"/>
        <v>0</v>
      </c>
      <c r="H349" s="102">
        <v>20</v>
      </c>
      <c r="I349" s="102">
        <v>2000</v>
      </c>
      <c r="J349" s="28">
        <v>-9.0129816532134992</v>
      </c>
      <c r="K349" s="126">
        <f t="shared" si="900"/>
        <v>-9.012981653213499E-2</v>
      </c>
      <c r="L349" s="30">
        <f t="shared" si="901"/>
        <v>-9.012981653213499E-2</v>
      </c>
      <c r="M349" s="101">
        <f t="shared" si="902"/>
        <v>-9.0020167827606201</v>
      </c>
      <c r="N349" s="103">
        <f t="shared" si="734"/>
        <v>5.4824352264393195E-6</v>
      </c>
      <c r="AD349" s="52">
        <f t="shared" ca="1" si="735"/>
        <v>0.98170730369098758</v>
      </c>
      <c r="AE349" s="52">
        <f t="shared" ca="1" si="735"/>
        <v>0.99999999999999989</v>
      </c>
      <c r="AF349" s="52">
        <f t="shared" ca="1" si="735"/>
        <v>0.98151029618703001</v>
      </c>
      <c r="AG349" s="52">
        <f t="shared" ca="1" si="735"/>
        <v>0.94021023226756106</v>
      </c>
      <c r="AH349" s="52">
        <f t="shared" ca="1" si="736"/>
        <v>0.88820516113595049</v>
      </c>
      <c r="AI349" s="52">
        <f t="shared" ca="1" si="736"/>
        <v>0.82642662935750011</v>
      </c>
      <c r="AJ349" s="52">
        <f t="shared" ca="1" si="736"/>
        <v>0.75787343302999666</v>
      </c>
      <c r="AK349" s="52">
        <f t="shared" ca="1" si="736"/>
        <v>0.68020473409874471</v>
      </c>
      <c r="AL349" s="52">
        <f t="shared" ca="1" si="737"/>
        <v>0.58964335295914028</v>
      </c>
      <c r="AM349" s="52">
        <f t="shared" ca="1" si="737"/>
        <v>0.4764663322421383</v>
      </c>
      <c r="AN349" s="52">
        <f t="shared" ca="1" si="737"/>
        <v>0.33993431686197029</v>
      </c>
      <c r="AO349" s="52">
        <f t="shared" ca="1" si="737"/>
        <v>0.18507158060231638</v>
      </c>
      <c r="AP349" s="52">
        <f t="shared" ca="1" si="738"/>
        <v>1.5672583926438239E-2</v>
      </c>
      <c r="AQ349" s="52">
        <f t="shared" ca="1" si="738"/>
        <v>-0.16400723840302969</v>
      </c>
      <c r="AR349" s="52">
        <f t="shared" ca="1" si="738"/>
        <v>-0.35034278983438966</v>
      </c>
      <c r="AS349" s="52">
        <f t="shared" ca="1" si="738"/>
        <v>-0.53282750596717143</v>
      </c>
      <c r="AT349" s="52">
        <f t="shared" ca="1" si="904"/>
        <v>-0.68678766834493299</v>
      </c>
      <c r="AU349" s="52">
        <f t="shared" ca="1" si="904"/>
        <v>-0.79344836808342756</v>
      </c>
      <c r="AV349" s="52">
        <f t="shared" ca="1" si="728"/>
        <v>-0.85824194759992212</v>
      </c>
      <c r="AW349" s="52">
        <f t="shared" ca="1" si="728"/>
        <v>-0.88961439279795085</v>
      </c>
      <c r="AX349" s="52">
        <f t="shared" ca="1" si="728"/>
        <v>-0.89759496336752009</v>
      </c>
      <c r="AY349" s="52">
        <f t="shared" ca="1" si="728"/>
        <v>-0.88489253702120407</v>
      </c>
      <c r="AZ349" s="52">
        <f t="shared" ca="1" si="729"/>
        <v>-0.85992049644986657</v>
      </c>
      <c r="BA349" s="52">
        <f t="shared" ca="1" si="729"/>
        <v>-0.82407620489914779</v>
      </c>
      <c r="BB349" s="52">
        <f t="shared" ca="1" si="729"/>
        <v>-0.80378699585042401</v>
      </c>
      <c r="BC349" s="52">
        <f t="shared" ca="1" si="729"/>
        <v>-0.78955111550303181</v>
      </c>
      <c r="BD349" s="52">
        <f t="shared" ca="1" si="730"/>
        <v>-0.78120369433324932</v>
      </c>
      <c r="BE349" s="52">
        <f t="shared" ca="1" si="730"/>
        <v>-0.77653726840709891</v>
      </c>
      <c r="BF349" s="52">
        <f t="shared" ca="1" si="730"/>
        <v>-0.76984644483365183</v>
      </c>
      <c r="BG349" s="52">
        <f t="shared" ca="1" si="730"/>
        <v>-0.75986201694162414</v>
      </c>
      <c r="BH349" s="52">
        <f t="shared" ca="1" si="731"/>
        <v>-0.73925627793740123</v>
      </c>
      <c r="BJ349" s="52">
        <f t="shared" si="740"/>
        <v>-4.5064908266067493E-3</v>
      </c>
      <c r="BK349" s="52">
        <f t="shared" si="741"/>
        <v>9.5179492065442621E-3</v>
      </c>
      <c r="BL349" s="52">
        <f t="shared" si="742"/>
        <v>4.7589746032721322E-4</v>
      </c>
      <c r="BM349" s="52">
        <f t="shared" si="743"/>
        <v>4.7589746032721322E-4</v>
      </c>
      <c r="BN349" s="52">
        <f t="shared" si="744"/>
        <v>0</v>
      </c>
      <c r="BO349" s="52">
        <f t="shared" si="745"/>
        <v>0</v>
      </c>
      <c r="BP349" s="52">
        <f t="shared" si="746"/>
        <v>4.8489805861364537E-3</v>
      </c>
      <c r="BQ349" s="52">
        <f t="shared" si="747"/>
        <v>0.05</v>
      </c>
      <c r="BS349" s="52">
        <f t="shared" ca="1" si="748"/>
        <v>0.92969216631665341</v>
      </c>
      <c r="BT349" s="52">
        <f t="shared" ca="1" si="749"/>
        <v>0.95179492065442628</v>
      </c>
      <c r="BU349" s="52">
        <f t="shared" ca="1" si="750"/>
        <v>0.95868939269454234</v>
      </c>
      <c r="BV349" s="52">
        <f t="shared" ca="1" si="751"/>
        <v>0.94893648645149553</v>
      </c>
      <c r="BW349" s="52">
        <f t="shared" ca="1" si="752"/>
        <v>0.95875295266629224</v>
      </c>
      <c r="BX349" s="52">
        <f t="shared" ca="1" si="753"/>
        <v>0.95150209883708592</v>
      </c>
      <c r="BY349" s="52">
        <f t="shared" ca="1" si="754"/>
        <v>0.92283115049283337</v>
      </c>
      <c r="BZ349" s="52">
        <f t="shared" ca="1" si="755"/>
        <v>0.8653887058007379</v>
      </c>
      <c r="CA349" s="52">
        <f t="shared" ca="1" si="756"/>
        <v>0.78447968425649739</v>
      </c>
      <c r="CB349" s="52">
        <f t="shared" ca="1" si="757"/>
        <v>0.67622685436940422</v>
      </c>
      <c r="CC349" s="52">
        <f t="shared" ca="1" si="758"/>
        <v>0.54705723351047864</v>
      </c>
      <c r="CD349" s="52">
        <f t="shared" ca="1" si="759"/>
        <v>0.40763259518350808</v>
      </c>
      <c r="CE349" s="52">
        <f t="shared" ca="1" si="760"/>
        <v>0.26378415107366548</v>
      </c>
      <c r="CF349" s="52">
        <f t="shared" ca="1" si="761"/>
        <v>0.11827558433757193</v>
      </c>
      <c r="CG349" s="52">
        <f t="shared" ca="1" si="762"/>
        <v>-2.784521270903861E-2</v>
      </c>
      <c r="CH349" s="52">
        <f t="shared" ca="1" si="763"/>
        <v>-0.169001667234566</v>
      </c>
      <c r="CI349" s="52">
        <f t="shared" ca="1" si="764"/>
        <v>-0.29572891819501118</v>
      </c>
      <c r="CJ349" s="52">
        <f t="shared" ca="1" si="765"/>
        <v>-0.40013927300911278</v>
      </c>
      <c r="CK349" s="52">
        <f t="shared" ca="1" si="766"/>
        <v>-0.48371352820146479</v>
      </c>
      <c r="CL349" s="52">
        <f t="shared" ca="1" si="767"/>
        <v>-0.54651397616872877</v>
      </c>
      <c r="CM349" s="52">
        <f t="shared" ca="1" si="768"/>
        <v>-0.59728398029842689</v>
      </c>
      <c r="CN349" s="52">
        <f t="shared" ca="1" si="769"/>
        <v>-0.63944543459482739</v>
      </c>
      <c r="CO349" s="52">
        <f t="shared" ca="1" si="770"/>
        <v>-0.68158653859169249</v>
      </c>
      <c r="CP349" s="52">
        <f t="shared" ca="1" si="771"/>
        <v>-0.79630802529713796</v>
      </c>
      <c r="CQ349" s="52">
        <f t="shared" ca="1" si="772"/>
        <v>-0.89149222583059307</v>
      </c>
      <c r="CR349" s="52">
        <f t="shared" ca="1" si="773"/>
        <v>-0.95517005645219344</v>
      </c>
      <c r="CS349" s="52">
        <f t="shared" ca="1" si="774"/>
        <v>-0.98224555676983272</v>
      </c>
      <c r="CT349" s="52">
        <f t="shared" ca="1" si="775"/>
        <v>-0.98231182950398666</v>
      </c>
      <c r="CU349" s="52">
        <f t="shared" ca="1" si="776"/>
        <v>-0.95340120852474242</v>
      </c>
      <c r="CV349" s="52">
        <f t="shared" ca="1" si="777"/>
        <v>-0.90516863685221483</v>
      </c>
      <c r="CW349" s="52">
        <f t="shared" ca="1" si="778"/>
        <v>-0.84660377762010053</v>
      </c>
      <c r="CY349" s="51" t="str">
        <f t="shared" ca="1" si="779"/>
        <v>Slope</v>
      </c>
      <c r="CZ349" s="51" t="str">
        <f t="shared" ca="1" si="780"/>
        <v>Slope</v>
      </c>
      <c r="DA349" s="51" t="str">
        <f t="shared" ca="1" si="781"/>
        <v>Slope</v>
      </c>
      <c r="DB349" s="51" t="str">
        <f t="shared" ca="1" si="782"/>
        <v>Slope</v>
      </c>
      <c r="DC349" s="51" t="str">
        <f t="shared" ca="1" si="783"/>
        <v>Slope</v>
      </c>
      <c r="DD349" s="51" t="str">
        <f t="shared" ca="1" si="784"/>
        <v>Slope</v>
      </c>
      <c r="DE349" s="51" t="str">
        <f t="shared" ca="1" si="785"/>
        <v>Slope</v>
      </c>
      <c r="DF349" s="51" t="str">
        <f t="shared" ca="1" si="786"/>
        <v>Slope</v>
      </c>
      <c r="DG349" s="51" t="str">
        <f t="shared" ca="1" si="787"/>
        <v>Slope</v>
      </c>
      <c r="DH349" s="51" t="str">
        <f t="shared" ca="1" si="788"/>
        <v>Slope</v>
      </c>
      <c r="DI349" s="51" t="str">
        <f t="shared" ca="1" si="789"/>
        <v>Slope</v>
      </c>
      <c r="DJ349" s="51" t="str">
        <f t="shared" ca="1" si="790"/>
        <v>Slope</v>
      </c>
      <c r="DK349" s="51" t="str">
        <f t="shared" ca="1" si="791"/>
        <v>Slope</v>
      </c>
      <c r="DL349" s="51" t="str">
        <f t="shared" ca="1" si="792"/>
        <v>Slope</v>
      </c>
      <c r="DM349" s="51" t="str">
        <f t="shared" ca="1" si="793"/>
        <v>Slope</v>
      </c>
      <c r="DN349" s="51" t="str">
        <f t="shared" ca="1" si="794"/>
        <v>Slope</v>
      </c>
      <c r="DO349" s="51" t="str">
        <f t="shared" ca="1" si="795"/>
        <v>Slope</v>
      </c>
      <c r="DP349" s="51" t="str">
        <f t="shared" ca="1" si="796"/>
        <v>Slope</v>
      </c>
      <c r="DQ349" s="51" t="str">
        <f t="shared" ca="1" si="797"/>
        <v>Slope</v>
      </c>
      <c r="DR349" s="51" t="str">
        <f t="shared" ca="1" si="798"/>
        <v>Slope</v>
      </c>
      <c r="DS349" s="51" t="str">
        <f t="shared" ca="1" si="799"/>
        <v>Slope</v>
      </c>
      <c r="DT349" s="51" t="str">
        <f t="shared" ca="1" si="800"/>
        <v>Slope</v>
      </c>
      <c r="DU349" s="51" t="str">
        <f t="shared" ca="1" si="801"/>
        <v>Slope</v>
      </c>
      <c r="DV349" s="51" t="str">
        <f t="shared" ca="1" si="802"/>
        <v>Slope</v>
      </c>
      <c r="DW349" s="51" t="str">
        <f t="shared" ca="1" si="803"/>
        <v>Slope</v>
      </c>
      <c r="DX349" s="51" t="str">
        <f t="shared" ca="1" si="804"/>
        <v>Slope</v>
      </c>
      <c r="DY349" s="51" t="str">
        <f t="shared" ca="1" si="805"/>
        <v>Slope</v>
      </c>
      <c r="DZ349" s="51" t="str">
        <f t="shared" ca="1" si="806"/>
        <v>Slope</v>
      </c>
      <c r="EA349" s="51" t="str">
        <f t="shared" ca="1" si="807"/>
        <v>Slope</v>
      </c>
      <c r="EB349" s="51" t="str">
        <f t="shared" ca="1" si="808"/>
        <v>Slope</v>
      </c>
      <c r="EC349" s="51" t="str">
        <f t="shared" ca="1" si="809"/>
        <v>Slope</v>
      </c>
      <c r="EE349" s="52">
        <f t="shared" ca="1" si="810"/>
        <v>7.0783731143673756E-2</v>
      </c>
      <c r="EF349" s="52">
        <f t="shared" ca="1" si="811"/>
        <v>4.8680976805900888E-2</v>
      </c>
      <c r="EG349" s="52">
        <f t="shared" ca="1" si="812"/>
        <v>4.1786504765784827E-2</v>
      </c>
      <c r="EH349" s="52">
        <f t="shared" ca="1" si="813"/>
        <v>5.1539411008831637E-2</v>
      </c>
      <c r="EI349" s="52">
        <f t="shared" ca="1" si="814"/>
        <v>4.1722944794034933E-2</v>
      </c>
      <c r="EJ349" s="52">
        <f t="shared" ca="1" si="815"/>
        <v>4.8973798623241249E-2</v>
      </c>
      <c r="EK349" s="52">
        <f t="shared" ca="1" si="816"/>
        <v>7.7644746967493794E-2</v>
      </c>
      <c r="EL349" s="52">
        <f t="shared" ca="1" si="817"/>
        <v>0.13508719165958927</v>
      </c>
      <c r="EM349" s="52">
        <f t="shared" ca="1" si="818"/>
        <v>0.21599621320382978</v>
      </c>
      <c r="EN349" s="52">
        <f t="shared" ca="1" si="819"/>
        <v>0.32424904309092295</v>
      </c>
      <c r="EO349" s="52">
        <f t="shared" ca="1" si="820"/>
        <v>0.45341866394984853</v>
      </c>
      <c r="EP349" s="52">
        <f t="shared" ca="1" si="821"/>
        <v>0.59284330227681914</v>
      </c>
      <c r="EQ349" s="52">
        <f t="shared" ca="1" si="822"/>
        <v>0.73669174638666179</v>
      </c>
      <c r="ER349" s="52">
        <f t="shared" ca="1" si="823"/>
        <v>0.88220031312275526</v>
      </c>
      <c r="ES349" s="52">
        <f t="shared" ca="1" si="824"/>
        <v>0.97167888983063422</v>
      </c>
      <c r="ET349" s="52">
        <f t="shared" ca="1" si="825"/>
        <v>0.83052243530510683</v>
      </c>
      <c r="EU349" s="52">
        <f t="shared" ca="1" si="826"/>
        <v>0.7037951843446616</v>
      </c>
      <c r="EV349" s="52">
        <f t="shared" ca="1" si="827"/>
        <v>0.59938482953055994</v>
      </c>
      <c r="EW349" s="52">
        <f t="shared" ca="1" si="828"/>
        <v>0.51581057433820798</v>
      </c>
      <c r="EX349" s="52">
        <f t="shared" ca="1" si="829"/>
        <v>0.45301012637094407</v>
      </c>
      <c r="EY349" s="52">
        <f t="shared" ca="1" si="830"/>
        <v>0.40224012224124595</v>
      </c>
      <c r="EZ349" s="52">
        <f t="shared" ca="1" si="831"/>
        <v>0.36007866794484544</v>
      </c>
      <c r="FA349" s="52">
        <f t="shared" ca="1" si="832"/>
        <v>0.31793756394798034</v>
      </c>
      <c r="FB349" s="52">
        <f t="shared" ca="1" si="833"/>
        <v>0.20321607724253488</v>
      </c>
      <c r="FC349" s="52">
        <f t="shared" ca="1" si="834"/>
        <v>0.10803187670907977</v>
      </c>
      <c r="FD349" s="52">
        <f t="shared" ca="1" si="835"/>
        <v>4.4354046087479393E-2</v>
      </c>
      <c r="FE349" s="52">
        <f t="shared" ca="1" si="836"/>
        <v>1.7278545769840115E-2</v>
      </c>
      <c r="FF349" s="52">
        <f t="shared" ca="1" si="837"/>
        <v>1.7212273035686176E-2</v>
      </c>
      <c r="FG349" s="52">
        <f t="shared" ca="1" si="838"/>
        <v>4.6122894014930416E-2</v>
      </c>
      <c r="FH349" s="52">
        <f t="shared" ca="1" si="839"/>
        <v>9.4355465687458007E-2</v>
      </c>
      <c r="FI349" s="52">
        <f t="shared" ca="1" si="840"/>
        <v>0.1529203249195723</v>
      </c>
      <c r="FK349" s="52">
        <f t="shared" ca="1" si="841"/>
        <v>0.97167888983063422</v>
      </c>
      <c r="FL349" s="59">
        <f t="shared" ca="1" si="842"/>
        <v>14</v>
      </c>
      <c r="FM349" s="59" t="str">
        <f t="shared" ca="1" si="843"/>
        <v>Slope</v>
      </c>
      <c r="FN349" s="52">
        <f t="shared" ca="1" si="844"/>
        <v>0.56666666666666665</v>
      </c>
      <c r="FP349" s="52">
        <f t="shared" ca="1" si="845"/>
        <v>0.35692791038122457</v>
      </c>
      <c r="FQ349" s="52">
        <f t="shared" ca="1" si="846"/>
        <v>0.34956032560196693</v>
      </c>
      <c r="FR349" s="52">
        <f t="shared" ca="1" si="847"/>
        <v>0.33615105714415044</v>
      </c>
      <c r="FS349" s="52">
        <f t="shared" ca="1" si="848"/>
        <v>0.32829091478072164</v>
      </c>
      <c r="FT349" s="52">
        <f t="shared" ca="1" si="849"/>
        <v>0.31390764826467832</v>
      </c>
      <c r="FU349" s="52">
        <f t="shared" ca="1" si="850"/>
        <v>0.30521348842996926</v>
      </c>
      <c r="FV349" s="52">
        <f t="shared" ca="1" si="851"/>
        <v>0.30365936010027572</v>
      </c>
      <c r="FW349" s="52">
        <f t="shared" ca="1" si="852"/>
        <v>0.31169573055319644</v>
      </c>
      <c r="FX349" s="52">
        <f t="shared" ca="1" si="853"/>
        <v>0.32755429329016544</v>
      </c>
      <c r="FY349" s="52">
        <f t="shared" ca="1" si="854"/>
        <v>0.35252745880808545</v>
      </c>
      <c r="FZ349" s="52">
        <f t="shared" ca="1" si="855"/>
        <v>0.38447288798328283</v>
      </c>
      <c r="GA349" s="52">
        <f t="shared" ca="1" si="856"/>
        <v>0.41983665631449529</v>
      </c>
      <c r="GB349" s="52">
        <f t="shared" ca="1" si="857"/>
        <v>0.4566750265733317</v>
      </c>
      <c r="GC349" s="52">
        <f t="shared" ca="1" si="858"/>
        <v>0.49406677104091834</v>
      </c>
      <c r="GD349" s="52">
        <f t="shared" ca="1" si="859"/>
        <v>0.51278185216576699</v>
      </c>
      <c r="GE349" s="52">
        <f t="shared" ca="1" si="860"/>
        <v>0.4546185895461467</v>
      </c>
      <c r="GF349" s="52">
        <f t="shared" ca="1" si="861"/>
        <v>0.40126506144822049</v>
      </c>
      <c r="GG349" s="52">
        <f t="shared" ca="1" si="862"/>
        <v>0.35535049873240887</v>
      </c>
      <c r="GH349" s="52">
        <f t="shared" ca="1" si="863"/>
        <v>0.31638130255718044</v>
      </c>
      <c r="GI349" s="52">
        <f t="shared" ca="1" si="864"/>
        <v>0.2843367087903147</v>
      </c>
      <c r="GJ349" s="52">
        <f t="shared" ca="1" si="865"/>
        <v>0.2563022629693042</v>
      </c>
      <c r="GK349" s="52">
        <f t="shared" ca="1" si="866"/>
        <v>0.23113733375939294</v>
      </c>
      <c r="GL349" s="52">
        <f t="shared" ca="1" si="867"/>
        <v>0.20597918798266013</v>
      </c>
      <c r="GM349" s="52">
        <f t="shared" ca="1" si="868"/>
        <v>0.1566275813030672</v>
      </c>
      <c r="GN349" s="52">
        <f t="shared" ca="1" si="869"/>
        <v>0.11378840334747101</v>
      </c>
      <c r="GO349" s="52">
        <f t="shared" ca="1" si="870"/>
        <v>8.1451348695826445E-2</v>
      </c>
      <c r="GP349" s="52">
        <f t="shared" ca="1" si="871"/>
        <v>6.1315070812168908E-2</v>
      </c>
      <c r="GQ349" s="52">
        <f t="shared" ca="1" si="872"/>
        <v>5.0181868789673158E-2</v>
      </c>
      <c r="GR349" s="52">
        <f t="shared" ca="1" si="873"/>
        <v>4.8707631338310131E-2</v>
      </c>
      <c r="GS349" s="52">
        <f t="shared" ca="1" si="874"/>
        <v>5.3674044118041553E-2</v>
      </c>
      <c r="GT349" s="52">
        <f t="shared" ca="1" si="875"/>
        <v>6.2084552750968539E-2</v>
      </c>
      <c r="GV349" s="52">
        <f t="shared" ca="1" si="876"/>
        <v>0.51278185216576699</v>
      </c>
      <c r="GW349" s="59">
        <f t="shared" ca="1" si="877"/>
        <v>14</v>
      </c>
      <c r="GX349" s="52">
        <f t="shared" ca="1" si="878"/>
        <v>0.97167888983063422</v>
      </c>
      <c r="GY349" s="52" t="str">
        <f t="shared" ca="1" si="879"/>
        <v>Slope</v>
      </c>
      <c r="GZ349" s="52">
        <f t="shared" ca="1" si="880"/>
        <v>0.56666666666666665</v>
      </c>
      <c r="HB349" s="58">
        <f t="shared" si="881"/>
        <v>9.012981653213499E-2</v>
      </c>
      <c r="HC349" s="58"/>
      <c r="HE349" s="52">
        <f t="shared" si="882"/>
        <v>0.55385740816593176</v>
      </c>
      <c r="HF349" s="52">
        <f t="shared" si="883"/>
        <v>0</v>
      </c>
      <c r="HH349" s="52">
        <f t="shared" ca="1" si="884"/>
        <v>0.97167888983063422</v>
      </c>
      <c r="HI349" s="52" t="str">
        <f t="shared" ca="1" si="885"/>
        <v>Slope</v>
      </c>
      <c r="HJ349" s="59">
        <f t="shared" ca="1" si="886"/>
        <v>2</v>
      </c>
      <c r="HK349" s="52">
        <f t="shared" ca="1" si="887"/>
        <v>0.56666666666666665</v>
      </c>
      <c r="HL349" s="52">
        <f t="shared" si="888"/>
        <v>0</v>
      </c>
      <c r="HM349" s="52">
        <f t="shared" si="889"/>
        <v>20</v>
      </c>
      <c r="HN349" s="52">
        <f t="shared" si="890"/>
        <v>-20</v>
      </c>
      <c r="HP349" s="52">
        <f t="shared" si="893"/>
        <v>5.4824352264393195E-6</v>
      </c>
      <c r="HR349" s="52">
        <f t="shared" si="891"/>
        <v>3.7542693868340492E-4</v>
      </c>
      <c r="HS349">
        <f t="shared" si="892"/>
        <v>4.8489805861364537E-3</v>
      </c>
    </row>
    <row r="350" spans="1:227" x14ac:dyDescent="0.2">
      <c r="A350" s="45">
        <v>312</v>
      </c>
      <c r="B350" s="35">
        <f t="shared" si="733"/>
        <v>3.5995370370370254E-2</v>
      </c>
      <c r="C350" s="28">
        <v>-9.0129816532134992</v>
      </c>
      <c r="D350" s="95">
        <v>0</v>
      </c>
      <c r="E350" s="95">
        <v>999999</v>
      </c>
      <c r="F350" s="37">
        <f t="shared" si="899"/>
        <v>166666.5</v>
      </c>
      <c r="G350" s="38">
        <f t="shared" si="903"/>
        <v>0</v>
      </c>
      <c r="H350" s="102">
        <v>20</v>
      </c>
      <c r="I350" s="102">
        <v>2000</v>
      </c>
      <c r="J350" s="28">
        <v>-9.0239465236663801</v>
      </c>
      <c r="K350" s="126">
        <f t="shared" si="900"/>
        <v>-9.0239465236663804E-2</v>
      </c>
      <c r="L350" s="30">
        <f t="shared" si="901"/>
        <v>-9.0239465236663804E-2</v>
      </c>
      <c r="M350" s="101">
        <f t="shared" si="902"/>
        <v>-9.0129816532134992</v>
      </c>
      <c r="N350" s="103">
        <f t="shared" si="734"/>
        <v>5.4824352264410542E-6</v>
      </c>
      <c r="AD350" s="52">
        <f t="shared" ca="1" si="735"/>
        <v>0.98151029618703001</v>
      </c>
      <c r="AE350" s="52">
        <f t="shared" ca="1" si="735"/>
        <v>1.0000000000000002</v>
      </c>
      <c r="AF350" s="52">
        <f t="shared" ca="1" si="735"/>
        <v>0.98086829451375912</v>
      </c>
      <c r="AG350" s="52">
        <f t="shared" ca="1" si="735"/>
        <v>0.94131440007026934</v>
      </c>
      <c r="AH350" s="52">
        <f t="shared" ca="1" si="736"/>
        <v>0.88494396557073618</v>
      </c>
      <c r="AI350" s="52">
        <f t="shared" ca="1" si="736"/>
        <v>0.81745453341996455</v>
      </c>
      <c r="AJ350" s="52">
        <f t="shared" ca="1" si="736"/>
        <v>0.73707721392465508</v>
      </c>
      <c r="AK350" s="52">
        <f t="shared" ca="1" si="736"/>
        <v>0.64370281666728213</v>
      </c>
      <c r="AL350" s="52">
        <f t="shared" ca="1" si="737"/>
        <v>0.53287546704827682</v>
      </c>
      <c r="AM350" s="52">
        <f t="shared" ca="1" si="737"/>
        <v>0.40415285526156836</v>
      </c>
      <c r="AN350" s="52">
        <f t="shared" ca="1" si="737"/>
        <v>0.25783350769129293</v>
      </c>
      <c r="AO350" s="52">
        <f t="shared" ca="1" si="737"/>
        <v>9.1240337341601516E-2</v>
      </c>
      <c r="AP350" s="52">
        <f t="shared" ca="1" si="738"/>
        <v>-9.140860920269063E-2</v>
      </c>
      <c r="AQ350" s="52">
        <f t="shared" ca="1" si="738"/>
        <v>-0.28579518834340223</v>
      </c>
      <c r="AR350" s="52">
        <f t="shared" ca="1" si="738"/>
        <v>-0.48031507527948697</v>
      </c>
      <c r="AS350" s="52">
        <f t="shared" ca="1" si="738"/>
        <v>-0.65055275538553747</v>
      </c>
      <c r="AT350" s="52">
        <f t="shared" ca="1" si="904"/>
        <v>-0.77166652992352158</v>
      </c>
      <c r="AU350" s="52">
        <f t="shared" ca="1" si="904"/>
        <v>-0.84811672848378084</v>
      </c>
      <c r="AV350" s="52">
        <f t="shared" ca="1" si="728"/>
        <v>-0.88906953409674738</v>
      </c>
      <c r="AW350" s="52">
        <f t="shared" ca="1" si="728"/>
        <v>-0.91026305355447934</v>
      </c>
      <c r="AX350" s="52">
        <f t="shared" ca="1" si="728"/>
        <v>-0.91287684366647626</v>
      </c>
      <c r="AY350" s="52">
        <f t="shared" ca="1" si="728"/>
        <v>-0.90125244202329535</v>
      </c>
      <c r="AZ350" s="52">
        <f t="shared" ca="1" si="729"/>
        <v>-0.86047525648209444</v>
      </c>
      <c r="BA350" s="52">
        <f t="shared" ca="1" si="729"/>
        <v>-0.83286311645175526</v>
      </c>
      <c r="BB350" s="52">
        <f t="shared" ca="1" si="729"/>
        <v>-0.80961448115506507</v>
      </c>
      <c r="BC350" s="52">
        <f t="shared" ca="1" si="729"/>
        <v>-0.7919726041765891</v>
      </c>
      <c r="BD350" s="52">
        <f t="shared" ca="1" si="730"/>
        <v>-0.78330497041054814</v>
      </c>
      <c r="BE350" s="52">
        <f t="shared" ca="1" si="730"/>
        <v>-0.78011132718262954</v>
      </c>
      <c r="BF350" s="52">
        <f t="shared" ca="1" si="730"/>
        <v>-0.77467446043966326</v>
      </c>
      <c r="BG350" s="52">
        <f t="shared" ca="1" si="730"/>
        <v>-0.76375088637770439</v>
      </c>
      <c r="BH350" s="52">
        <f t="shared" ca="1" si="731"/>
        <v>-0.73553755337764326</v>
      </c>
      <c r="BJ350" s="52">
        <f t="shared" si="740"/>
        <v>-4.5119732618331904E-3</v>
      </c>
      <c r="BK350" s="52">
        <f t="shared" si="741"/>
        <v>9.586893926945424E-3</v>
      </c>
      <c r="BL350" s="52">
        <f t="shared" si="742"/>
        <v>4.7934469634727122E-4</v>
      </c>
      <c r="BM350" s="52">
        <f t="shared" si="743"/>
        <v>4.7934469634727122E-4</v>
      </c>
      <c r="BN350" s="52">
        <f t="shared" si="744"/>
        <v>0</v>
      </c>
      <c r="BO350" s="52">
        <f t="shared" si="745"/>
        <v>0</v>
      </c>
      <c r="BP350" s="52">
        <f t="shared" si="746"/>
        <v>4.868916698598404E-3</v>
      </c>
      <c r="BQ350" s="52">
        <f t="shared" si="747"/>
        <v>0.05</v>
      </c>
      <c r="BS350" s="52">
        <f t="shared" ca="1" si="748"/>
        <v>0.95179492065442628</v>
      </c>
      <c r="BT350" s="52">
        <f t="shared" ca="1" si="749"/>
        <v>0.95868939269454234</v>
      </c>
      <c r="BU350" s="52">
        <f t="shared" ca="1" si="750"/>
        <v>0.94893648645149553</v>
      </c>
      <c r="BV350" s="52">
        <f t="shared" ca="1" si="751"/>
        <v>0.95875295266629224</v>
      </c>
      <c r="BW350" s="52">
        <f t="shared" ca="1" si="752"/>
        <v>0.95150209883708592</v>
      </c>
      <c r="BX350" s="52">
        <f t="shared" ca="1" si="753"/>
        <v>0.92283115049283337</v>
      </c>
      <c r="BY350" s="52">
        <f t="shared" ca="1" si="754"/>
        <v>0.8653887058007379</v>
      </c>
      <c r="BZ350" s="52">
        <f t="shared" ca="1" si="755"/>
        <v>0.78447968425649739</v>
      </c>
      <c r="CA350" s="52">
        <f t="shared" ca="1" si="756"/>
        <v>0.67622685436940422</v>
      </c>
      <c r="CB350" s="52">
        <f t="shared" ca="1" si="757"/>
        <v>0.54705723351047864</v>
      </c>
      <c r="CC350" s="52">
        <f t="shared" ca="1" si="758"/>
        <v>0.40763259518350808</v>
      </c>
      <c r="CD350" s="52">
        <f t="shared" ca="1" si="759"/>
        <v>0.26378415107366548</v>
      </c>
      <c r="CE350" s="52">
        <f t="shared" ca="1" si="760"/>
        <v>0.11827558433757193</v>
      </c>
      <c r="CF350" s="52">
        <f t="shared" ca="1" si="761"/>
        <v>-2.784521270903861E-2</v>
      </c>
      <c r="CG350" s="52">
        <f t="shared" ca="1" si="762"/>
        <v>-0.169001667234566</v>
      </c>
      <c r="CH350" s="52">
        <f t="shared" ca="1" si="763"/>
        <v>-0.29572891819501118</v>
      </c>
      <c r="CI350" s="52">
        <f t="shared" ca="1" si="764"/>
        <v>-0.40013927300911278</v>
      </c>
      <c r="CJ350" s="52">
        <f t="shared" ca="1" si="765"/>
        <v>-0.48371352820146479</v>
      </c>
      <c r="CK350" s="52">
        <f t="shared" ca="1" si="766"/>
        <v>-0.54651397616872877</v>
      </c>
      <c r="CL350" s="52">
        <f t="shared" ca="1" si="767"/>
        <v>-0.59728398029842689</v>
      </c>
      <c r="CM350" s="52">
        <f t="shared" ca="1" si="768"/>
        <v>-0.63944543459482739</v>
      </c>
      <c r="CN350" s="52">
        <f t="shared" ca="1" si="769"/>
        <v>-0.68158653859169249</v>
      </c>
      <c r="CO350" s="52">
        <f t="shared" ca="1" si="770"/>
        <v>-0.79630802529713796</v>
      </c>
      <c r="CP350" s="52">
        <f t="shared" ca="1" si="771"/>
        <v>-0.89149222583059307</v>
      </c>
      <c r="CQ350" s="52">
        <f t="shared" ca="1" si="772"/>
        <v>-0.95517005645219344</v>
      </c>
      <c r="CR350" s="52">
        <f t="shared" ca="1" si="773"/>
        <v>-0.98224555676983272</v>
      </c>
      <c r="CS350" s="52">
        <f t="shared" ca="1" si="774"/>
        <v>-0.98231182950398666</v>
      </c>
      <c r="CT350" s="52">
        <f t="shared" ca="1" si="775"/>
        <v>-0.95340120852474242</v>
      </c>
      <c r="CU350" s="52">
        <f t="shared" ca="1" si="776"/>
        <v>-0.90516863685221483</v>
      </c>
      <c r="CV350" s="52">
        <f t="shared" ca="1" si="777"/>
        <v>-0.84660377762010053</v>
      </c>
      <c r="CW350" s="52">
        <f t="shared" ca="1" si="778"/>
        <v>-0.77389109693467661</v>
      </c>
      <c r="CY350" s="51" t="str">
        <f t="shared" ca="1" si="779"/>
        <v>Slope</v>
      </c>
      <c r="CZ350" s="51" t="str">
        <f t="shared" ca="1" si="780"/>
        <v>Slope</v>
      </c>
      <c r="DA350" s="51" t="str">
        <f t="shared" ca="1" si="781"/>
        <v>Slope</v>
      </c>
      <c r="DB350" s="51" t="str">
        <f t="shared" ca="1" si="782"/>
        <v>Slope</v>
      </c>
      <c r="DC350" s="51" t="str">
        <f t="shared" ca="1" si="783"/>
        <v>Slope</v>
      </c>
      <c r="DD350" s="51" t="str">
        <f t="shared" ca="1" si="784"/>
        <v>Slope</v>
      </c>
      <c r="DE350" s="51" t="str">
        <f t="shared" ca="1" si="785"/>
        <v>Slope</v>
      </c>
      <c r="DF350" s="51" t="str">
        <f t="shared" ca="1" si="786"/>
        <v>Slope</v>
      </c>
      <c r="DG350" s="51" t="str">
        <f t="shared" ca="1" si="787"/>
        <v>Slope</v>
      </c>
      <c r="DH350" s="51" t="str">
        <f t="shared" ca="1" si="788"/>
        <v>Slope</v>
      </c>
      <c r="DI350" s="51" t="str">
        <f t="shared" ca="1" si="789"/>
        <v>Slope</v>
      </c>
      <c r="DJ350" s="51" t="str">
        <f t="shared" ca="1" si="790"/>
        <v>Slope</v>
      </c>
      <c r="DK350" s="51" t="str">
        <f t="shared" ca="1" si="791"/>
        <v>Slope</v>
      </c>
      <c r="DL350" s="51" t="str">
        <f t="shared" ca="1" si="792"/>
        <v>Slope</v>
      </c>
      <c r="DM350" s="51" t="str">
        <f t="shared" ca="1" si="793"/>
        <v>Slope</v>
      </c>
      <c r="DN350" s="51" t="str">
        <f t="shared" ca="1" si="794"/>
        <v>Slope</v>
      </c>
      <c r="DO350" s="51" t="str">
        <f t="shared" ca="1" si="795"/>
        <v>Slope</v>
      </c>
      <c r="DP350" s="51" t="str">
        <f t="shared" ca="1" si="796"/>
        <v>Slope</v>
      </c>
      <c r="DQ350" s="51" t="str">
        <f t="shared" ca="1" si="797"/>
        <v>Slope</v>
      </c>
      <c r="DR350" s="51" t="str">
        <f t="shared" ca="1" si="798"/>
        <v>Slope</v>
      </c>
      <c r="DS350" s="51" t="str">
        <f t="shared" ca="1" si="799"/>
        <v>Slope</v>
      </c>
      <c r="DT350" s="51" t="str">
        <f t="shared" ca="1" si="800"/>
        <v>Slope</v>
      </c>
      <c r="DU350" s="51" t="str">
        <f t="shared" ca="1" si="801"/>
        <v>Slope</v>
      </c>
      <c r="DV350" s="51" t="str">
        <f t="shared" ca="1" si="802"/>
        <v>Slope</v>
      </c>
      <c r="DW350" s="51" t="str">
        <f t="shared" ca="1" si="803"/>
        <v>Slope</v>
      </c>
      <c r="DX350" s="51" t="str">
        <f t="shared" ca="1" si="804"/>
        <v>Slope</v>
      </c>
      <c r="DY350" s="51" t="str">
        <f t="shared" ca="1" si="805"/>
        <v>Slope</v>
      </c>
      <c r="DZ350" s="51" t="str">
        <f t="shared" ca="1" si="806"/>
        <v>Slope</v>
      </c>
      <c r="EA350" s="51" t="str">
        <f t="shared" ca="1" si="807"/>
        <v>Slope</v>
      </c>
      <c r="EB350" s="51" t="str">
        <f t="shared" ca="1" si="808"/>
        <v>Slope</v>
      </c>
      <c r="EC350" s="51" t="str">
        <f t="shared" ca="1" si="809"/>
        <v>Slope</v>
      </c>
      <c r="EE350" s="52">
        <f t="shared" ca="1" si="810"/>
        <v>4.8684424041920971E-2</v>
      </c>
      <c r="EF350" s="52">
        <f t="shared" ca="1" si="811"/>
        <v>4.1789952001804909E-2</v>
      </c>
      <c r="EG350" s="52">
        <f t="shared" ca="1" si="812"/>
        <v>5.1542858244851719E-2</v>
      </c>
      <c r="EH350" s="52">
        <f t="shared" ca="1" si="813"/>
        <v>4.1726392030055015E-2</v>
      </c>
      <c r="EI350" s="52">
        <f t="shared" ca="1" si="814"/>
        <v>4.8977245859261331E-2</v>
      </c>
      <c r="EJ350" s="52">
        <f t="shared" ca="1" si="815"/>
        <v>7.7648194203513876E-2</v>
      </c>
      <c r="EK350" s="52">
        <f t="shared" ca="1" si="816"/>
        <v>0.13509063889560935</v>
      </c>
      <c r="EL350" s="52">
        <f t="shared" ca="1" si="817"/>
        <v>0.21599966043984986</v>
      </c>
      <c r="EM350" s="52">
        <f t="shared" ca="1" si="818"/>
        <v>0.32425249032694303</v>
      </c>
      <c r="EN350" s="52">
        <f t="shared" ca="1" si="819"/>
        <v>0.45342211118586861</v>
      </c>
      <c r="EO350" s="52">
        <f t="shared" ca="1" si="820"/>
        <v>0.59284674951283911</v>
      </c>
      <c r="EP350" s="52">
        <f t="shared" ca="1" si="821"/>
        <v>0.73669519362268177</v>
      </c>
      <c r="EQ350" s="52">
        <f t="shared" ca="1" si="822"/>
        <v>0.88220376035877535</v>
      </c>
      <c r="ER350" s="52">
        <f t="shared" ca="1" si="823"/>
        <v>0.97167544259461414</v>
      </c>
      <c r="ES350" s="52">
        <f t="shared" ca="1" si="824"/>
        <v>0.83051898806908675</v>
      </c>
      <c r="ET350" s="52">
        <f t="shared" ca="1" si="825"/>
        <v>0.70379173710864151</v>
      </c>
      <c r="EU350" s="52">
        <f t="shared" ca="1" si="826"/>
        <v>0.59938138229453997</v>
      </c>
      <c r="EV350" s="52">
        <f t="shared" ca="1" si="827"/>
        <v>0.51580712710218801</v>
      </c>
      <c r="EW350" s="52">
        <f t="shared" ca="1" si="828"/>
        <v>0.45300667913492398</v>
      </c>
      <c r="EX350" s="52">
        <f t="shared" ca="1" si="829"/>
        <v>0.40223667500522586</v>
      </c>
      <c r="EY350" s="52">
        <f t="shared" ca="1" si="830"/>
        <v>0.36007522070882536</v>
      </c>
      <c r="EZ350" s="52">
        <f t="shared" ca="1" si="831"/>
        <v>0.31793411671196026</v>
      </c>
      <c r="FA350" s="52">
        <f t="shared" ca="1" si="832"/>
        <v>0.20321263000651479</v>
      </c>
      <c r="FB350" s="52">
        <f t="shared" ca="1" si="833"/>
        <v>0.10802842947305968</v>
      </c>
      <c r="FC350" s="52">
        <f t="shared" ca="1" si="834"/>
        <v>4.4350598851459311E-2</v>
      </c>
      <c r="FD350" s="52">
        <f t="shared" ca="1" si="835"/>
        <v>1.7275098533820032E-2</v>
      </c>
      <c r="FE350" s="52">
        <f t="shared" ca="1" si="836"/>
        <v>1.7208825799666094E-2</v>
      </c>
      <c r="FF350" s="52">
        <f t="shared" ca="1" si="837"/>
        <v>4.6119446778910334E-2</v>
      </c>
      <c r="FG350" s="52">
        <f t="shared" ca="1" si="838"/>
        <v>9.4352018451437925E-2</v>
      </c>
      <c r="FH350" s="52">
        <f t="shared" ca="1" si="839"/>
        <v>0.15291687768355222</v>
      </c>
      <c r="FI350" s="52">
        <f t="shared" ca="1" si="840"/>
        <v>0.22562955836897614</v>
      </c>
      <c r="FK350" s="52">
        <f t="shared" ca="1" si="841"/>
        <v>0.97167544259461414</v>
      </c>
      <c r="FL350" s="59">
        <f t="shared" ca="1" si="842"/>
        <v>13</v>
      </c>
      <c r="FM350" s="59" t="str">
        <f t="shared" ca="1" si="843"/>
        <v>Slope</v>
      </c>
      <c r="FN350" s="52">
        <f t="shared" ca="1" si="844"/>
        <v>0.6</v>
      </c>
      <c r="FP350" s="52">
        <f t="shared" ca="1" si="845"/>
        <v>0.34956147468064031</v>
      </c>
      <c r="FQ350" s="52">
        <f t="shared" ca="1" si="846"/>
        <v>0.34726331733393495</v>
      </c>
      <c r="FR350" s="52">
        <f t="shared" ca="1" si="847"/>
        <v>0.33940317497050609</v>
      </c>
      <c r="FS350" s="52">
        <f t="shared" ca="1" si="848"/>
        <v>0.32501990845446277</v>
      </c>
      <c r="FT350" s="52">
        <f t="shared" ca="1" si="849"/>
        <v>0.31632574861975377</v>
      </c>
      <c r="FU350" s="52">
        <f t="shared" ca="1" si="850"/>
        <v>0.31477162029006017</v>
      </c>
      <c r="FV350" s="52">
        <f t="shared" ca="1" si="851"/>
        <v>0.32280799074298089</v>
      </c>
      <c r="FW350" s="52">
        <f t="shared" ca="1" si="852"/>
        <v>0.33866655347994995</v>
      </c>
      <c r="FX350" s="52">
        <f t="shared" ca="1" si="853"/>
        <v>0.36363971899786984</v>
      </c>
      <c r="FY350" s="52">
        <f t="shared" ca="1" si="854"/>
        <v>0.39558514817306734</v>
      </c>
      <c r="FZ350" s="52">
        <f t="shared" ca="1" si="855"/>
        <v>0.43094891650427969</v>
      </c>
      <c r="GA350" s="52">
        <f t="shared" ca="1" si="856"/>
        <v>0.46778728676311615</v>
      </c>
      <c r="GB350" s="52">
        <f t="shared" ca="1" si="857"/>
        <v>0.50517903123070285</v>
      </c>
      <c r="GC350" s="52">
        <f t="shared" ca="1" si="858"/>
        <v>0.52389181419820463</v>
      </c>
      <c r="GD350" s="52">
        <f t="shared" ca="1" si="859"/>
        <v>0.46572855157858445</v>
      </c>
      <c r="GE350" s="52">
        <f t="shared" ca="1" si="860"/>
        <v>0.41237502348065824</v>
      </c>
      <c r="GF350" s="52">
        <f t="shared" ca="1" si="861"/>
        <v>0.36646046076484662</v>
      </c>
      <c r="GG350" s="52">
        <f t="shared" ca="1" si="862"/>
        <v>0.32749126458961819</v>
      </c>
      <c r="GH350" s="52">
        <f t="shared" ca="1" si="863"/>
        <v>0.29544667082275244</v>
      </c>
      <c r="GI350" s="52">
        <f t="shared" ca="1" si="864"/>
        <v>0.26741222500174194</v>
      </c>
      <c r="GJ350" s="52">
        <f t="shared" ca="1" si="865"/>
        <v>0.24224729579183069</v>
      </c>
      <c r="GK350" s="52">
        <f t="shared" ca="1" si="866"/>
        <v>0.21708915001509788</v>
      </c>
      <c r="GL350" s="52">
        <f t="shared" ca="1" si="867"/>
        <v>0.16773754333550495</v>
      </c>
      <c r="GM350" s="52">
        <f t="shared" ca="1" si="868"/>
        <v>0.1248983653799088</v>
      </c>
      <c r="GN350" s="52">
        <f t="shared" ca="1" si="869"/>
        <v>9.2561310728264193E-2</v>
      </c>
      <c r="GO350" s="52">
        <f t="shared" ca="1" si="870"/>
        <v>7.2425032844606663E-2</v>
      </c>
      <c r="GP350" s="52">
        <f t="shared" ca="1" si="871"/>
        <v>6.1291830822110906E-2</v>
      </c>
      <c r="GQ350" s="52">
        <f t="shared" ca="1" si="872"/>
        <v>5.9817593370747879E-2</v>
      </c>
      <c r="GR350" s="52">
        <f t="shared" ca="1" si="873"/>
        <v>6.4784006150479301E-2</v>
      </c>
      <c r="GS350" s="52">
        <f t="shared" ca="1" si="874"/>
        <v>7.3194514783406286E-2</v>
      </c>
      <c r="GT350" s="52">
        <f t="shared" ca="1" si="875"/>
        <v>8.632096390076982E-2</v>
      </c>
      <c r="GV350" s="52">
        <f t="shared" ca="1" si="876"/>
        <v>0.52389181419820463</v>
      </c>
      <c r="GW350" s="59">
        <f t="shared" ca="1" si="877"/>
        <v>13</v>
      </c>
      <c r="GX350" s="52">
        <f t="shared" ca="1" si="878"/>
        <v>0.97167544259461414</v>
      </c>
      <c r="GY350" s="52" t="str">
        <f t="shared" ca="1" si="879"/>
        <v>Slope</v>
      </c>
      <c r="GZ350" s="52">
        <f t="shared" ca="1" si="880"/>
        <v>0.6</v>
      </c>
      <c r="HB350" s="58">
        <f t="shared" si="881"/>
        <v>9.0239465236663804E-2</v>
      </c>
      <c r="HC350" s="58"/>
      <c r="HE350" s="52">
        <f t="shared" si="882"/>
        <v>0.55331464707851419</v>
      </c>
      <c r="HF350" s="52">
        <f t="shared" si="883"/>
        <v>0</v>
      </c>
      <c r="HH350" s="52">
        <f t="shared" ca="1" si="884"/>
        <v>0.97167544259461414</v>
      </c>
      <c r="HI350" s="52" t="str">
        <f t="shared" ca="1" si="885"/>
        <v>Slope</v>
      </c>
      <c r="HJ350" s="59">
        <f t="shared" ca="1" si="886"/>
        <v>2</v>
      </c>
      <c r="HK350" s="52">
        <f t="shared" ca="1" si="887"/>
        <v>0.6</v>
      </c>
      <c r="HL350" s="52">
        <f t="shared" si="888"/>
        <v>0</v>
      </c>
      <c r="HM350" s="52">
        <f t="shared" si="889"/>
        <v>20</v>
      </c>
      <c r="HN350" s="52">
        <f t="shared" si="890"/>
        <v>-20</v>
      </c>
      <c r="HP350" s="52">
        <f t="shared" si="893"/>
        <v>5.4824352264410542E-6</v>
      </c>
      <c r="HR350" s="52">
        <f t="shared" si="891"/>
        <v>3.6651378539423327E-4</v>
      </c>
      <c r="HS350">
        <f t="shared" si="892"/>
        <v>4.868916698598404E-3</v>
      </c>
    </row>
    <row r="351" spans="1:227" x14ac:dyDescent="0.2">
      <c r="A351" s="45">
        <v>313</v>
      </c>
      <c r="B351" s="35">
        <f t="shared" si="733"/>
        <v>3.6111111111110997E-2</v>
      </c>
      <c r="C351" s="28">
        <v>-9.0239465236663801</v>
      </c>
      <c r="D351" s="95">
        <v>0</v>
      </c>
      <c r="E351" s="95">
        <v>999999</v>
      </c>
      <c r="F351" s="37">
        <f t="shared" si="899"/>
        <v>166666.5</v>
      </c>
      <c r="G351" s="38">
        <f t="shared" si="903"/>
        <v>0</v>
      </c>
      <c r="H351" s="102">
        <v>20</v>
      </c>
      <c r="I351" s="102">
        <v>2000</v>
      </c>
      <c r="J351" s="28">
        <v>-3.7080296874046299</v>
      </c>
      <c r="K351" s="126">
        <f t="shared" si="900"/>
        <v>-3.7080296874046299E-2</v>
      </c>
      <c r="L351" s="30">
        <f t="shared" si="901"/>
        <v>-3.7080296874046299E-2</v>
      </c>
      <c r="M351" s="101">
        <f t="shared" si="902"/>
        <v>-9.0239465236663801</v>
      </c>
      <c r="N351" s="103">
        <f t="shared" si="734"/>
        <v>2.6579584181308756E-3</v>
      </c>
      <c r="AD351" s="52">
        <f t="shared" ca="1" si="735"/>
        <v>0.98086829451375879</v>
      </c>
      <c r="AE351" s="52">
        <f t="shared" ca="1" si="735"/>
        <v>0.99999999999999989</v>
      </c>
      <c r="AF351" s="52">
        <f t="shared" ca="1" si="735"/>
        <v>0.98439328437058438</v>
      </c>
      <c r="AG351" s="52">
        <f t="shared" ca="1" si="735"/>
        <v>0.94135969857971113</v>
      </c>
      <c r="AH351" s="52">
        <f t="shared" ca="1" si="736"/>
        <v>0.87957749870313351</v>
      </c>
      <c r="AI351" s="52">
        <f t="shared" ca="1" si="736"/>
        <v>0.80190124531542606</v>
      </c>
      <c r="AJ351" s="52">
        <f t="shared" ca="1" si="736"/>
        <v>0.70731703346247965</v>
      </c>
      <c r="AK351" s="52">
        <f t="shared" ca="1" si="736"/>
        <v>0.59490651466772215</v>
      </c>
      <c r="AL351" s="52">
        <f t="shared" ca="1" si="737"/>
        <v>0.46873585807490281</v>
      </c>
      <c r="AM351" s="52">
        <f t="shared" ca="1" si="737"/>
        <v>0.32969945354738539</v>
      </c>
      <c r="AN351" s="52">
        <f t="shared" ca="1" si="737"/>
        <v>0.17108242132886609</v>
      </c>
      <c r="AO351" s="52">
        <f t="shared" ca="1" si="737"/>
        <v>-9.7517560050044937E-3</v>
      </c>
      <c r="AP351" s="52">
        <f t="shared" ca="1" si="738"/>
        <v>-0.2085219742665318</v>
      </c>
      <c r="AQ351" s="52">
        <f t="shared" ca="1" si="738"/>
        <v>-0.4131489540936904</v>
      </c>
      <c r="AR351" s="52">
        <f t="shared" ca="1" si="738"/>
        <v>-0.59775298827283829</v>
      </c>
      <c r="AS351" s="52">
        <f t="shared" ca="1" si="738"/>
        <v>-0.73656476909564017</v>
      </c>
      <c r="AT351" s="52">
        <f t="shared" ca="1" si="904"/>
        <v>-0.82772333742051174</v>
      </c>
      <c r="AU351" s="52">
        <f t="shared" ca="1" si="904"/>
        <v>-0.88000453843922211</v>
      </c>
      <c r="AV351" s="52">
        <f t="shared" ca="1" si="728"/>
        <v>-0.91070380245013294</v>
      </c>
      <c r="AW351" s="52">
        <f t="shared" ca="1" si="728"/>
        <v>-0.92645963851234669</v>
      </c>
      <c r="AX351" s="52">
        <f t="shared" ca="1" si="728"/>
        <v>-0.93035644195309275</v>
      </c>
      <c r="AY351" s="52">
        <f t="shared" ca="1" si="728"/>
        <v>-0.88984588809493126</v>
      </c>
      <c r="AZ351" s="52">
        <f t="shared" ca="1" si="729"/>
        <v>-0.86064176109589485</v>
      </c>
      <c r="BA351" s="52">
        <f t="shared" ca="1" si="729"/>
        <v>-0.83195905894797095</v>
      </c>
      <c r="BB351" s="52">
        <f t="shared" ca="1" si="729"/>
        <v>-0.80627123158744896</v>
      </c>
      <c r="BC351" s="52">
        <f t="shared" ca="1" si="729"/>
        <v>-0.78875540947189016</v>
      </c>
      <c r="BD351" s="52">
        <f t="shared" ca="1" si="730"/>
        <v>-0.78200381447762979</v>
      </c>
      <c r="BE351" s="52">
        <f t="shared" ca="1" si="730"/>
        <v>-0.78085606611340419</v>
      </c>
      <c r="BF351" s="52">
        <f t="shared" ca="1" si="730"/>
        <v>-0.7755984042090267</v>
      </c>
      <c r="BG351" s="52">
        <f t="shared" ca="1" si="730"/>
        <v>-0.75999620293562509</v>
      </c>
      <c r="BH351" s="52">
        <f t="shared" ca="1" si="731"/>
        <v>-0.72270319043656972</v>
      </c>
      <c r="BJ351" s="52">
        <f t="shared" si="740"/>
        <v>-1.854014843702315E-3</v>
      </c>
      <c r="BK351" s="52">
        <f t="shared" si="741"/>
        <v>9.489364864514958E-3</v>
      </c>
      <c r="BL351" s="52">
        <f t="shared" si="742"/>
        <v>4.74468243225748E-4</v>
      </c>
      <c r="BM351" s="52">
        <f t="shared" si="743"/>
        <v>4.74468243225748E-4</v>
      </c>
      <c r="BN351" s="52">
        <f t="shared" si="744"/>
        <v>0</v>
      </c>
      <c r="BO351" s="52">
        <f t="shared" si="745"/>
        <v>0</v>
      </c>
      <c r="BP351" s="52">
        <f t="shared" si="746"/>
        <v>4.8424700098545458E-3</v>
      </c>
      <c r="BQ351" s="52">
        <f t="shared" si="747"/>
        <v>0.05</v>
      </c>
      <c r="BS351" s="52">
        <f t="shared" ca="1" si="748"/>
        <v>0.95868939269454234</v>
      </c>
      <c r="BT351" s="52">
        <f t="shared" ca="1" si="749"/>
        <v>0.94893648645149553</v>
      </c>
      <c r="BU351" s="52">
        <f t="shared" ca="1" si="750"/>
        <v>0.95875295266629224</v>
      </c>
      <c r="BV351" s="52">
        <f t="shared" ca="1" si="751"/>
        <v>0.95150209883708592</v>
      </c>
      <c r="BW351" s="52">
        <f t="shared" ca="1" si="752"/>
        <v>0.92283115049283337</v>
      </c>
      <c r="BX351" s="52">
        <f t="shared" ca="1" si="753"/>
        <v>0.8653887058007379</v>
      </c>
      <c r="BY351" s="52">
        <f t="shared" ca="1" si="754"/>
        <v>0.78447968425649739</v>
      </c>
      <c r="BZ351" s="52">
        <f t="shared" ca="1" si="755"/>
        <v>0.67622685436940422</v>
      </c>
      <c r="CA351" s="52">
        <f t="shared" ca="1" si="756"/>
        <v>0.54705723351047864</v>
      </c>
      <c r="CB351" s="52">
        <f t="shared" ca="1" si="757"/>
        <v>0.40763259518350808</v>
      </c>
      <c r="CC351" s="52">
        <f t="shared" ca="1" si="758"/>
        <v>0.26378415107366548</v>
      </c>
      <c r="CD351" s="52">
        <f t="shared" ca="1" si="759"/>
        <v>0.11827558433757193</v>
      </c>
      <c r="CE351" s="52">
        <f t="shared" ca="1" si="760"/>
        <v>-2.784521270903861E-2</v>
      </c>
      <c r="CF351" s="52">
        <f t="shared" ca="1" si="761"/>
        <v>-0.169001667234566</v>
      </c>
      <c r="CG351" s="52">
        <f t="shared" ca="1" si="762"/>
        <v>-0.29572891819501118</v>
      </c>
      <c r="CH351" s="52">
        <f t="shared" ca="1" si="763"/>
        <v>-0.40013927300911278</v>
      </c>
      <c r="CI351" s="52">
        <f t="shared" ca="1" si="764"/>
        <v>-0.48371352820146479</v>
      </c>
      <c r="CJ351" s="52">
        <f t="shared" ca="1" si="765"/>
        <v>-0.54651397616872877</v>
      </c>
      <c r="CK351" s="52">
        <f t="shared" ca="1" si="766"/>
        <v>-0.59728398029842689</v>
      </c>
      <c r="CL351" s="52">
        <f t="shared" ca="1" si="767"/>
        <v>-0.63944543459482739</v>
      </c>
      <c r="CM351" s="52">
        <f t="shared" ca="1" si="768"/>
        <v>-0.68158653859169249</v>
      </c>
      <c r="CN351" s="52">
        <f t="shared" ca="1" si="769"/>
        <v>-0.79630802529713796</v>
      </c>
      <c r="CO351" s="52">
        <f t="shared" ca="1" si="770"/>
        <v>-0.89149222583059307</v>
      </c>
      <c r="CP351" s="52">
        <f t="shared" ca="1" si="771"/>
        <v>-0.95517005645219344</v>
      </c>
      <c r="CQ351" s="52">
        <f t="shared" ca="1" si="772"/>
        <v>-0.98224555676983272</v>
      </c>
      <c r="CR351" s="52">
        <f t="shared" ca="1" si="773"/>
        <v>-0.98231182950398666</v>
      </c>
      <c r="CS351" s="52">
        <f t="shared" ca="1" si="774"/>
        <v>-0.95340120852474242</v>
      </c>
      <c r="CT351" s="52">
        <f t="shared" ca="1" si="775"/>
        <v>-0.90516863685221483</v>
      </c>
      <c r="CU351" s="52">
        <f t="shared" ca="1" si="776"/>
        <v>-0.84660377762010053</v>
      </c>
      <c r="CV351" s="52">
        <f t="shared" ca="1" si="777"/>
        <v>-0.77389109693467661</v>
      </c>
      <c r="CW351" s="52">
        <f t="shared" ca="1" si="778"/>
        <v>-0.68609357096495216</v>
      </c>
      <c r="CY351" s="51" t="str">
        <f t="shared" ca="1" si="779"/>
        <v>Slope</v>
      </c>
      <c r="CZ351" s="51" t="str">
        <f t="shared" ca="1" si="780"/>
        <v>Slope</v>
      </c>
      <c r="DA351" s="51" t="str">
        <f t="shared" ca="1" si="781"/>
        <v>Slope</v>
      </c>
      <c r="DB351" s="51" t="str">
        <f t="shared" ca="1" si="782"/>
        <v>Slope</v>
      </c>
      <c r="DC351" s="51" t="str">
        <f t="shared" ca="1" si="783"/>
        <v>Slope</v>
      </c>
      <c r="DD351" s="51" t="str">
        <f t="shared" ca="1" si="784"/>
        <v>Slope</v>
      </c>
      <c r="DE351" s="51" t="str">
        <f t="shared" ca="1" si="785"/>
        <v>Slope</v>
      </c>
      <c r="DF351" s="51" t="str">
        <f t="shared" ca="1" si="786"/>
        <v>Slope</v>
      </c>
      <c r="DG351" s="51" t="str">
        <f t="shared" ca="1" si="787"/>
        <v>Slope</v>
      </c>
      <c r="DH351" s="51" t="str">
        <f t="shared" ca="1" si="788"/>
        <v>Slope</v>
      </c>
      <c r="DI351" s="51" t="str">
        <f t="shared" ca="1" si="789"/>
        <v>Slope</v>
      </c>
      <c r="DJ351" s="51" t="str">
        <f t="shared" ca="1" si="790"/>
        <v>Slope</v>
      </c>
      <c r="DK351" s="51" t="str">
        <f t="shared" ca="1" si="791"/>
        <v>Slope</v>
      </c>
      <c r="DL351" s="51" t="str">
        <f t="shared" ca="1" si="792"/>
        <v>Slope</v>
      </c>
      <c r="DM351" s="51" t="str">
        <f t="shared" ca="1" si="793"/>
        <v>Slope</v>
      </c>
      <c r="DN351" s="51" t="str">
        <f t="shared" ca="1" si="794"/>
        <v>Slope</v>
      </c>
      <c r="DO351" s="51" t="str">
        <f t="shared" ca="1" si="795"/>
        <v>Slope</v>
      </c>
      <c r="DP351" s="51" t="str">
        <f t="shared" ca="1" si="796"/>
        <v>Slope</v>
      </c>
      <c r="DQ351" s="51" t="str">
        <f t="shared" ca="1" si="797"/>
        <v>Slope</v>
      </c>
      <c r="DR351" s="51" t="str">
        <f t="shared" ca="1" si="798"/>
        <v>Slope</v>
      </c>
      <c r="DS351" s="51" t="str">
        <f t="shared" ca="1" si="799"/>
        <v>Slope</v>
      </c>
      <c r="DT351" s="51" t="str">
        <f t="shared" ca="1" si="800"/>
        <v>Slope</v>
      </c>
      <c r="DU351" s="51" t="str">
        <f t="shared" ca="1" si="801"/>
        <v>Slope</v>
      </c>
      <c r="DV351" s="51" t="str">
        <f t="shared" ca="1" si="802"/>
        <v>Slope</v>
      </c>
      <c r="DW351" s="51" t="str">
        <f t="shared" ca="1" si="803"/>
        <v>Slope</v>
      </c>
      <c r="DX351" s="51" t="str">
        <f t="shared" ca="1" si="804"/>
        <v>Slope</v>
      </c>
      <c r="DY351" s="51" t="str">
        <f t="shared" ca="1" si="805"/>
        <v>Slope</v>
      </c>
      <c r="DZ351" s="51" t="str">
        <f t="shared" ca="1" si="806"/>
        <v>Slope</v>
      </c>
      <c r="EA351" s="51" t="str">
        <f t="shared" ca="1" si="807"/>
        <v>Slope</v>
      </c>
      <c r="EB351" s="51" t="str">
        <f t="shared" ca="1" si="808"/>
        <v>Slope</v>
      </c>
      <c r="EC351" s="51" t="str">
        <f t="shared" ca="1" si="809"/>
        <v>Slope</v>
      </c>
      <c r="EE351" s="52">
        <f t="shared" ca="1" si="810"/>
        <v>4.1785075548683381E-2</v>
      </c>
      <c r="EF351" s="52">
        <f t="shared" ca="1" si="811"/>
        <v>5.1537981791730192E-2</v>
      </c>
      <c r="EG351" s="52">
        <f t="shared" ca="1" si="812"/>
        <v>4.1721515576933488E-2</v>
      </c>
      <c r="EH351" s="52">
        <f t="shared" ca="1" si="813"/>
        <v>4.8972369406139804E-2</v>
      </c>
      <c r="EI351" s="52">
        <f t="shared" ca="1" si="814"/>
        <v>7.7643317750392349E-2</v>
      </c>
      <c r="EJ351" s="52">
        <f t="shared" ca="1" si="815"/>
        <v>0.13508576244248782</v>
      </c>
      <c r="EK351" s="52">
        <f t="shared" ca="1" si="816"/>
        <v>0.21599478398672833</v>
      </c>
      <c r="EL351" s="52">
        <f t="shared" ca="1" si="817"/>
        <v>0.32424761387382151</v>
      </c>
      <c r="EM351" s="52">
        <f t="shared" ca="1" si="818"/>
        <v>0.45341723473274709</v>
      </c>
      <c r="EN351" s="52">
        <f t="shared" ca="1" si="819"/>
        <v>0.59284187305971758</v>
      </c>
      <c r="EO351" s="52">
        <f t="shared" ca="1" si="820"/>
        <v>0.73669031716956024</v>
      </c>
      <c r="EP351" s="52">
        <f t="shared" ca="1" si="821"/>
        <v>0.88219888390565382</v>
      </c>
      <c r="EQ351" s="52">
        <f t="shared" ca="1" si="822"/>
        <v>0.97168031904773566</v>
      </c>
      <c r="ER351" s="52">
        <f t="shared" ca="1" si="823"/>
        <v>0.83052386452220828</v>
      </c>
      <c r="ES351" s="52">
        <f t="shared" ca="1" si="824"/>
        <v>0.70379661356176304</v>
      </c>
      <c r="ET351" s="52">
        <f t="shared" ca="1" si="825"/>
        <v>0.59938625874766149</v>
      </c>
      <c r="EU351" s="52">
        <f t="shared" ca="1" si="826"/>
        <v>0.51581200355530954</v>
      </c>
      <c r="EV351" s="52">
        <f t="shared" ca="1" si="827"/>
        <v>0.45301155558804551</v>
      </c>
      <c r="EW351" s="52">
        <f t="shared" ca="1" si="828"/>
        <v>0.40224155145834739</v>
      </c>
      <c r="EX351" s="52">
        <f t="shared" ca="1" si="829"/>
        <v>0.36008009716194689</v>
      </c>
      <c r="EY351" s="52">
        <f t="shared" ca="1" si="830"/>
        <v>0.31793899316508178</v>
      </c>
      <c r="EZ351" s="52">
        <f t="shared" ca="1" si="831"/>
        <v>0.20321750645963632</v>
      </c>
      <c r="FA351" s="52">
        <f t="shared" ca="1" si="832"/>
        <v>0.10803330592618121</v>
      </c>
      <c r="FB351" s="52">
        <f t="shared" ca="1" si="833"/>
        <v>4.4355475304580838E-2</v>
      </c>
      <c r="FC351" s="52">
        <f t="shared" ca="1" si="834"/>
        <v>1.727997498694156E-2</v>
      </c>
      <c r="FD351" s="52">
        <f t="shared" ca="1" si="835"/>
        <v>1.7213702252787622E-2</v>
      </c>
      <c r="FE351" s="52">
        <f t="shared" ca="1" si="836"/>
        <v>4.6124323232031861E-2</v>
      </c>
      <c r="FF351" s="52">
        <f t="shared" ca="1" si="837"/>
        <v>9.4356894904559452E-2</v>
      </c>
      <c r="FG351" s="52">
        <f t="shared" ca="1" si="838"/>
        <v>0.15292175413667375</v>
      </c>
      <c r="FH351" s="52">
        <f t="shared" ca="1" si="839"/>
        <v>0.22563443482209766</v>
      </c>
      <c r="FI351" s="52">
        <f t="shared" ca="1" si="840"/>
        <v>0.31343196079182212</v>
      </c>
      <c r="FK351" s="52">
        <f t="shared" ca="1" si="841"/>
        <v>0.97168031904773566</v>
      </c>
      <c r="FL351" s="59">
        <f t="shared" ca="1" si="842"/>
        <v>12</v>
      </c>
      <c r="FM351" s="59" t="str">
        <f t="shared" ca="1" si="843"/>
        <v>Slope</v>
      </c>
      <c r="FN351" s="52">
        <f t="shared" ca="1" si="844"/>
        <v>0.6333333333333333</v>
      </c>
      <c r="FP351" s="52">
        <f t="shared" ca="1" si="845"/>
        <v>0.34726169184956113</v>
      </c>
      <c r="FQ351" s="52">
        <f t="shared" ca="1" si="846"/>
        <v>0.3505126605972434</v>
      </c>
      <c r="FR351" s="52">
        <f t="shared" ca="1" si="847"/>
        <v>0.33612939408120002</v>
      </c>
      <c r="FS351" s="52">
        <f t="shared" ca="1" si="848"/>
        <v>0.32743523424649107</v>
      </c>
      <c r="FT351" s="52">
        <f t="shared" ca="1" si="849"/>
        <v>0.32588110591679742</v>
      </c>
      <c r="FU351" s="52">
        <f t="shared" ca="1" si="850"/>
        <v>0.33391747636971814</v>
      </c>
      <c r="FV351" s="52">
        <f t="shared" ca="1" si="851"/>
        <v>0.3497760391066872</v>
      </c>
      <c r="FW351" s="52">
        <f t="shared" ca="1" si="852"/>
        <v>0.37474920462460715</v>
      </c>
      <c r="FX351" s="52">
        <f t="shared" ca="1" si="853"/>
        <v>0.40669463379980453</v>
      </c>
      <c r="FY351" s="52">
        <f t="shared" ca="1" si="854"/>
        <v>0.44205840213101699</v>
      </c>
      <c r="FZ351" s="52">
        <f t="shared" ca="1" si="855"/>
        <v>0.4788967723898534</v>
      </c>
      <c r="GA351" s="52">
        <f t="shared" ca="1" si="856"/>
        <v>0.51628851685744015</v>
      </c>
      <c r="GB351" s="52">
        <f t="shared" ca="1" si="857"/>
        <v>0.53500455079368958</v>
      </c>
      <c r="GC351" s="52">
        <f t="shared" ca="1" si="858"/>
        <v>0.47684128817406934</v>
      </c>
      <c r="GD351" s="52">
        <f t="shared" ca="1" si="859"/>
        <v>0.42348776007614319</v>
      </c>
      <c r="GE351" s="52">
        <f t="shared" ca="1" si="860"/>
        <v>0.37757319736033157</v>
      </c>
      <c r="GF351" s="52">
        <f t="shared" ca="1" si="861"/>
        <v>0.33860400118510314</v>
      </c>
      <c r="GG351" s="52">
        <f t="shared" ca="1" si="862"/>
        <v>0.3065594074182374</v>
      </c>
      <c r="GH351" s="52">
        <f t="shared" ca="1" si="863"/>
        <v>0.27852496159722689</v>
      </c>
      <c r="GI351" s="52">
        <f t="shared" ca="1" si="864"/>
        <v>0.25336003238731564</v>
      </c>
      <c r="GJ351" s="52">
        <f t="shared" ca="1" si="865"/>
        <v>0.22820188661058283</v>
      </c>
      <c r="GK351" s="52">
        <f t="shared" ca="1" si="866"/>
        <v>0.1788502799309899</v>
      </c>
      <c r="GL351" s="52">
        <f t="shared" ca="1" si="867"/>
        <v>0.13601110197539373</v>
      </c>
      <c r="GM351" s="52">
        <f t="shared" ca="1" si="868"/>
        <v>0.10367404732374919</v>
      </c>
      <c r="GN351" s="52">
        <f t="shared" ca="1" si="869"/>
        <v>8.35377694400916E-2</v>
      </c>
      <c r="GO351" s="52">
        <f t="shared" ca="1" si="870"/>
        <v>7.2404567417595864E-2</v>
      </c>
      <c r="GP351" s="52">
        <f t="shared" ca="1" si="871"/>
        <v>7.093032996623283E-2</v>
      </c>
      <c r="GQ351" s="52">
        <f t="shared" ca="1" si="872"/>
        <v>7.5896742745964252E-2</v>
      </c>
      <c r="GR351" s="52">
        <f t="shared" ca="1" si="873"/>
        <v>8.4307251378891238E-2</v>
      </c>
      <c r="GS351" s="52">
        <f t="shared" ca="1" si="874"/>
        <v>9.7433700496254758E-2</v>
      </c>
      <c r="GT351" s="52">
        <f t="shared" ca="1" si="875"/>
        <v>0.11558843137505181</v>
      </c>
      <c r="GV351" s="52">
        <f t="shared" ca="1" si="876"/>
        <v>0.53500455079368958</v>
      </c>
      <c r="GW351" s="59">
        <f t="shared" ca="1" si="877"/>
        <v>12</v>
      </c>
      <c r="GX351" s="52">
        <f t="shared" ca="1" si="878"/>
        <v>0.97168031904773566</v>
      </c>
      <c r="GY351" s="52" t="str">
        <f t="shared" ca="1" si="879"/>
        <v>Slope</v>
      </c>
      <c r="GZ351" s="52">
        <f t="shared" ca="1" si="880"/>
        <v>0.6333333333333333</v>
      </c>
      <c r="HB351" s="58">
        <f t="shared" si="881"/>
        <v>3.7080296874046299E-2</v>
      </c>
      <c r="HC351" s="58"/>
      <c r="HE351" s="52">
        <f t="shared" si="882"/>
        <v>0.81645253047347088</v>
      </c>
      <c r="HF351" s="52">
        <f t="shared" si="883"/>
        <v>0</v>
      </c>
      <c r="HH351" s="52">
        <f t="shared" ca="1" si="884"/>
        <v>0.97168031904773566</v>
      </c>
      <c r="HI351" s="52" t="str">
        <f t="shared" ca="1" si="885"/>
        <v>Slope</v>
      </c>
      <c r="HJ351" s="59">
        <f t="shared" ca="1" si="886"/>
        <v>2</v>
      </c>
      <c r="HK351" s="52">
        <f t="shared" ca="1" si="887"/>
        <v>0.6333333333333333</v>
      </c>
      <c r="HL351" s="52">
        <f t="shared" si="888"/>
        <v>0</v>
      </c>
      <c r="HM351" s="52">
        <f t="shared" si="889"/>
        <v>20</v>
      </c>
      <c r="HN351" s="52">
        <f t="shared" si="890"/>
        <v>-20</v>
      </c>
      <c r="HP351" s="52">
        <f t="shared" si="893"/>
        <v>2.6579584181308756E-3</v>
      </c>
      <c r="HR351" s="52">
        <f t="shared" si="891"/>
        <v>3.5416464590874329E-4</v>
      </c>
      <c r="HS351">
        <f t="shared" si="892"/>
        <v>4.8424700098545458E-3</v>
      </c>
    </row>
    <row r="352" spans="1:227" x14ac:dyDescent="0.2">
      <c r="A352" s="45">
        <v>314</v>
      </c>
      <c r="B352" s="35">
        <f t="shared" si="733"/>
        <v>3.6226851851851739E-2</v>
      </c>
      <c r="C352" s="28">
        <v>-3.7080296874046299</v>
      </c>
      <c r="D352" s="95">
        <v>0</v>
      </c>
      <c r="E352" s="95">
        <v>999999</v>
      </c>
      <c r="F352" s="37">
        <f t="shared" si="899"/>
        <v>166666.5</v>
      </c>
      <c r="G352" s="38">
        <f t="shared" si="903"/>
        <v>0</v>
      </c>
      <c r="H352" s="102">
        <v>20</v>
      </c>
      <c r="I352" s="102">
        <v>2000</v>
      </c>
      <c r="J352" s="28">
        <v>-4.2311972379684502</v>
      </c>
      <c r="K352" s="126">
        <f t="shared" si="900"/>
        <v>-4.2311972379684502E-2</v>
      </c>
      <c r="L352" s="30">
        <f t="shared" si="901"/>
        <v>-4.2311972379684502E-2</v>
      </c>
      <c r="M352" s="101">
        <f t="shared" si="902"/>
        <v>-3.7080296874046299</v>
      </c>
      <c r="N352" s="103">
        <f t="shared" si="734"/>
        <v>2.615837752819102E-4</v>
      </c>
      <c r="AD352" s="52">
        <f t="shared" ca="1" si="735"/>
        <v>0.98439328437058493</v>
      </c>
      <c r="AE352" s="52">
        <f t="shared" ca="1" si="735"/>
        <v>0.99999999999999989</v>
      </c>
      <c r="AF352" s="52">
        <f t="shared" ca="1" si="735"/>
        <v>0.98399577474250666</v>
      </c>
      <c r="AG352" s="52">
        <f t="shared" ca="1" si="735"/>
        <v>0.94100343063006187</v>
      </c>
      <c r="AH352" s="52">
        <f t="shared" ca="1" si="736"/>
        <v>0.87503259210197559</v>
      </c>
      <c r="AI352" s="52">
        <f t="shared" ca="1" si="736"/>
        <v>0.78737619951075477</v>
      </c>
      <c r="AJ352" s="52">
        <f t="shared" ca="1" si="736"/>
        <v>0.6792322429627794</v>
      </c>
      <c r="AK352" s="52">
        <f t="shared" ca="1" si="736"/>
        <v>0.55766279526039975</v>
      </c>
      <c r="AL352" s="52">
        <f t="shared" ca="1" si="737"/>
        <v>0.42724857777562364</v>
      </c>
      <c r="AM352" s="52">
        <f t="shared" ca="1" si="737"/>
        <v>0.28069526188682065</v>
      </c>
      <c r="AN352" s="52">
        <f t="shared" ca="1" si="737"/>
        <v>0.1121123055232852</v>
      </c>
      <c r="AO352" s="52">
        <f t="shared" ca="1" si="737"/>
        <v>-8.0866989327613992E-2</v>
      </c>
      <c r="AP352" s="52">
        <f t="shared" ca="1" si="738"/>
        <v>-0.28902702061538932</v>
      </c>
      <c r="AQ352" s="52">
        <f t="shared" ca="1" si="738"/>
        <v>-0.48864171304556897</v>
      </c>
      <c r="AR352" s="52">
        <f t="shared" ca="1" si="738"/>
        <v>-0.65086906288874558</v>
      </c>
      <c r="AS352" s="52">
        <f t="shared" ca="1" si="738"/>
        <v>-0.76746458139074702</v>
      </c>
      <c r="AT352" s="52">
        <f t="shared" ca="1" si="904"/>
        <v>-0.84157292770314851</v>
      </c>
      <c r="AU352" s="52">
        <f t="shared" ca="1" si="904"/>
        <v>-0.88721368312378479</v>
      </c>
      <c r="AV352" s="52">
        <f t="shared" ca="1" si="728"/>
        <v>-0.91485687836361174</v>
      </c>
      <c r="AW352" s="52">
        <f t="shared" ca="1" si="728"/>
        <v>-0.93126592881909942</v>
      </c>
      <c r="AX352" s="52">
        <f t="shared" ca="1" si="728"/>
        <v>-0.89685466544136583</v>
      </c>
      <c r="AY352" s="52">
        <f t="shared" ca="1" si="728"/>
        <v>-0.87334335387149886</v>
      </c>
      <c r="AZ352" s="52">
        <f t="shared" ca="1" si="729"/>
        <v>-0.85136630799827928</v>
      </c>
      <c r="BA352" s="52">
        <f t="shared" ca="1" si="729"/>
        <v>-0.82969605247841505</v>
      </c>
      <c r="BB352" s="52">
        <f t="shared" ca="1" si="729"/>
        <v>-0.81083471832187948</v>
      </c>
      <c r="BC352" s="52">
        <f t="shared" ca="1" si="729"/>
        <v>-0.80197495445984368</v>
      </c>
      <c r="BD352" s="52">
        <f t="shared" ca="1" si="730"/>
        <v>-0.8017109050519039</v>
      </c>
      <c r="BE352" s="52">
        <f t="shared" ca="1" si="730"/>
        <v>-0.80342883174783553</v>
      </c>
      <c r="BF352" s="52">
        <f t="shared" ca="1" si="730"/>
        <v>-0.79621110537099904</v>
      </c>
      <c r="BG352" s="52">
        <f t="shared" ca="1" si="730"/>
        <v>-0.7760410496161797</v>
      </c>
      <c r="BH352" s="52">
        <f t="shared" ca="1" si="731"/>
        <v>-0.73422335986333886</v>
      </c>
      <c r="BJ352" s="52">
        <f t="shared" si="740"/>
        <v>-2.1155986189842252E-3</v>
      </c>
      <c r="BK352" s="52">
        <f t="shared" si="741"/>
        <v>9.5875295266629208E-3</v>
      </c>
      <c r="BL352" s="52">
        <f t="shared" si="742"/>
        <v>4.7937647633314616E-4</v>
      </c>
      <c r="BM352" s="52">
        <f t="shared" si="743"/>
        <v>4.7937647633314616E-4</v>
      </c>
      <c r="BN352" s="52">
        <f t="shared" si="744"/>
        <v>0</v>
      </c>
      <c r="BO352" s="52">
        <f t="shared" si="745"/>
        <v>0</v>
      </c>
      <c r="BP352" s="52">
        <f t="shared" si="746"/>
        <v>4.8604331824581041E-3</v>
      </c>
      <c r="BQ352" s="52">
        <f t="shared" si="747"/>
        <v>0.05</v>
      </c>
      <c r="BS352" s="52">
        <f t="shared" ca="1" si="748"/>
        <v>0.94893648645149553</v>
      </c>
      <c r="BT352" s="52">
        <f t="shared" ca="1" si="749"/>
        <v>0.95875295266629224</v>
      </c>
      <c r="BU352" s="52">
        <f t="shared" ca="1" si="750"/>
        <v>0.95150209883708592</v>
      </c>
      <c r="BV352" s="52">
        <f t="shared" ca="1" si="751"/>
        <v>0.92283115049283337</v>
      </c>
      <c r="BW352" s="52">
        <f t="shared" ca="1" si="752"/>
        <v>0.8653887058007379</v>
      </c>
      <c r="BX352" s="52">
        <f t="shared" ca="1" si="753"/>
        <v>0.78447968425649739</v>
      </c>
      <c r="BY352" s="52">
        <f t="shared" ca="1" si="754"/>
        <v>0.67622685436940422</v>
      </c>
      <c r="BZ352" s="52">
        <f t="shared" ca="1" si="755"/>
        <v>0.54705723351047864</v>
      </c>
      <c r="CA352" s="52">
        <f t="shared" ca="1" si="756"/>
        <v>0.40763259518350808</v>
      </c>
      <c r="CB352" s="52">
        <f t="shared" ca="1" si="757"/>
        <v>0.26378415107366548</v>
      </c>
      <c r="CC352" s="52">
        <f t="shared" ca="1" si="758"/>
        <v>0.11827558433757193</v>
      </c>
      <c r="CD352" s="52">
        <f t="shared" ca="1" si="759"/>
        <v>-2.784521270903861E-2</v>
      </c>
      <c r="CE352" s="52">
        <f t="shared" ca="1" si="760"/>
        <v>-0.169001667234566</v>
      </c>
      <c r="CF352" s="52">
        <f t="shared" ca="1" si="761"/>
        <v>-0.29572891819501118</v>
      </c>
      <c r="CG352" s="52">
        <f t="shared" ca="1" si="762"/>
        <v>-0.40013927300911278</v>
      </c>
      <c r="CH352" s="52">
        <f t="shared" ca="1" si="763"/>
        <v>-0.48371352820146479</v>
      </c>
      <c r="CI352" s="52">
        <f t="shared" ca="1" si="764"/>
        <v>-0.54651397616872877</v>
      </c>
      <c r="CJ352" s="52">
        <f t="shared" ca="1" si="765"/>
        <v>-0.59728398029842689</v>
      </c>
      <c r="CK352" s="52">
        <f t="shared" ca="1" si="766"/>
        <v>-0.63944543459482739</v>
      </c>
      <c r="CL352" s="52">
        <f t="shared" ca="1" si="767"/>
        <v>-0.68158653859169249</v>
      </c>
      <c r="CM352" s="52">
        <f t="shared" ca="1" si="768"/>
        <v>-0.79630802529713796</v>
      </c>
      <c r="CN352" s="52">
        <f t="shared" ca="1" si="769"/>
        <v>-0.89149222583059307</v>
      </c>
      <c r="CO352" s="52">
        <f t="shared" ca="1" si="770"/>
        <v>-0.95517005645219344</v>
      </c>
      <c r="CP352" s="52">
        <f t="shared" ca="1" si="771"/>
        <v>-0.98224555676983272</v>
      </c>
      <c r="CQ352" s="52">
        <f t="shared" ca="1" si="772"/>
        <v>-0.98231182950398666</v>
      </c>
      <c r="CR352" s="52">
        <f t="shared" ca="1" si="773"/>
        <v>-0.95340120852474242</v>
      </c>
      <c r="CS352" s="52">
        <f t="shared" ca="1" si="774"/>
        <v>-0.90516863685221483</v>
      </c>
      <c r="CT352" s="52">
        <f t="shared" ca="1" si="775"/>
        <v>-0.84660377762010053</v>
      </c>
      <c r="CU352" s="52">
        <f t="shared" ca="1" si="776"/>
        <v>-0.77389109693467661</v>
      </c>
      <c r="CV352" s="52">
        <f t="shared" ca="1" si="777"/>
        <v>-0.68609357096495216</v>
      </c>
      <c r="CW352" s="52">
        <f t="shared" ca="1" si="778"/>
        <v>-0.59131660378508033</v>
      </c>
      <c r="CY352" s="51" t="str">
        <f t="shared" ca="1" si="779"/>
        <v>Slope</v>
      </c>
      <c r="CZ352" s="51" t="str">
        <f t="shared" ca="1" si="780"/>
        <v>Slope</v>
      </c>
      <c r="DA352" s="51" t="str">
        <f t="shared" ca="1" si="781"/>
        <v>Slope</v>
      </c>
      <c r="DB352" s="51" t="str">
        <f t="shared" ca="1" si="782"/>
        <v>Slope</v>
      </c>
      <c r="DC352" s="51" t="str">
        <f t="shared" ca="1" si="783"/>
        <v>Slope</v>
      </c>
      <c r="DD352" s="51" t="str">
        <f t="shared" ca="1" si="784"/>
        <v>Slope</v>
      </c>
      <c r="DE352" s="51" t="str">
        <f t="shared" ca="1" si="785"/>
        <v>Slope</v>
      </c>
      <c r="DF352" s="51" t="str">
        <f t="shared" ca="1" si="786"/>
        <v>Slope</v>
      </c>
      <c r="DG352" s="51" t="str">
        <f t="shared" ca="1" si="787"/>
        <v>Slope</v>
      </c>
      <c r="DH352" s="51" t="str">
        <f t="shared" ca="1" si="788"/>
        <v>Slope</v>
      </c>
      <c r="DI352" s="51" t="str">
        <f t="shared" ca="1" si="789"/>
        <v>Slope</v>
      </c>
      <c r="DJ352" s="51" t="str">
        <f t="shared" ca="1" si="790"/>
        <v>Slope</v>
      </c>
      <c r="DK352" s="51" t="str">
        <f t="shared" ca="1" si="791"/>
        <v>Slope</v>
      </c>
      <c r="DL352" s="51" t="str">
        <f t="shared" ca="1" si="792"/>
        <v>Slope</v>
      </c>
      <c r="DM352" s="51" t="str">
        <f t="shared" ca="1" si="793"/>
        <v>Slope</v>
      </c>
      <c r="DN352" s="51" t="str">
        <f t="shared" ca="1" si="794"/>
        <v>Slope</v>
      </c>
      <c r="DO352" s="51" t="str">
        <f t="shared" ca="1" si="795"/>
        <v>Slope</v>
      </c>
      <c r="DP352" s="51" t="str">
        <f t="shared" ca="1" si="796"/>
        <v>Slope</v>
      </c>
      <c r="DQ352" s="51" t="str">
        <f t="shared" ca="1" si="797"/>
        <v>Slope</v>
      </c>
      <c r="DR352" s="51" t="str">
        <f t="shared" ca="1" si="798"/>
        <v>Slope</v>
      </c>
      <c r="DS352" s="51" t="str">
        <f t="shared" ca="1" si="799"/>
        <v>Slope</v>
      </c>
      <c r="DT352" s="51" t="str">
        <f t="shared" ca="1" si="800"/>
        <v>Slope</v>
      </c>
      <c r="DU352" s="51" t="str">
        <f t="shared" ca="1" si="801"/>
        <v>Slope</v>
      </c>
      <c r="DV352" s="51" t="str">
        <f t="shared" ca="1" si="802"/>
        <v>Slope</v>
      </c>
      <c r="DW352" s="51" t="str">
        <f t="shared" ca="1" si="803"/>
        <v>Slope</v>
      </c>
      <c r="DX352" s="51" t="str">
        <f t="shared" ca="1" si="804"/>
        <v>Slope</v>
      </c>
      <c r="DY352" s="51" t="str">
        <f t="shared" ca="1" si="805"/>
        <v>Slope</v>
      </c>
      <c r="DZ352" s="51" t="str">
        <f t="shared" ca="1" si="806"/>
        <v>Slope</v>
      </c>
      <c r="EA352" s="51" t="str">
        <f t="shared" ca="1" si="807"/>
        <v>Slope</v>
      </c>
      <c r="EB352" s="51" t="str">
        <f t="shared" ca="1" si="808"/>
        <v>Slope</v>
      </c>
      <c r="EC352" s="51" t="str">
        <f t="shared" ca="1" si="809"/>
        <v>Slope</v>
      </c>
      <c r="EE352" s="52">
        <f t="shared" ca="1" si="810"/>
        <v>5.1542890024837584E-2</v>
      </c>
      <c r="EF352" s="52">
        <f t="shared" ca="1" si="811"/>
        <v>4.172642381004088E-2</v>
      </c>
      <c r="EG352" s="52">
        <f t="shared" ca="1" si="812"/>
        <v>4.8977277639247196E-2</v>
      </c>
      <c r="EH352" s="52">
        <f t="shared" ca="1" si="813"/>
        <v>7.7648225983499741E-2</v>
      </c>
      <c r="EI352" s="52">
        <f t="shared" ca="1" si="814"/>
        <v>0.13509067067559521</v>
      </c>
      <c r="EJ352" s="52">
        <f t="shared" ca="1" si="815"/>
        <v>0.21599969221983573</v>
      </c>
      <c r="EK352" s="52">
        <f t="shared" ca="1" si="816"/>
        <v>0.3242525221069289</v>
      </c>
      <c r="EL352" s="52">
        <f t="shared" ca="1" si="817"/>
        <v>0.45342214296585448</v>
      </c>
      <c r="EM352" s="52">
        <f t="shared" ca="1" si="818"/>
        <v>0.59284678129282509</v>
      </c>
      <c r="EN352" s="52">
        <f t="shared" ca="1" si="819"/>
        <v>0.73669522540266774</v>
      </c>
      <c r="EO352" s="52">
        <f t="shared" ca="1" si="820"/>
        <v>0.88220379213876121</v>
      </c>
      <c r="EP352" s="52">
        <f t="shared" ca="1" si="821"/>
        <v>0.97167541081462827</v>
      </c>
      <c r="EQ352" s="52">
        <f t="shared" ca="1" si="822"/>
        <v>0.83051895628910088</v>
      </c>
      <c r="ER352" s="52">
        <f t="shared" ca="1" si="823"/>
        <v>0.70379170532865565</v>
      </c>
      <c r="ES352" s="52">
        <f t="shared" ca="1" si="824"/>
        <v>0.59938135051455399</v>
      </c>
      <c r="ET352" s="52">
        <f t="shared" ca="1" si="825"/>
        <v>0.51580709532220204</v>
      </c>
      <c r="EU352" s="52">
        <f t="shared" ca="1" si="826"/>
        <v>0.45300664735493812</v>
      </c>
      <c r="EV352" s="52">
        <f t="shared" ca="1" si="827"/>
        <v>0.40223664322524</v>
      </c>
      <c r="EW352" s="52">
        <f t="shared" ca="1" si="828"/>
        <v>0.3600751889288395</v>
      </c>
      <c r="EX352" s="52">
        <f t="shared" ca="1" si="829"/>
        <v>0.31793408493197439</v>
      </c>
      <c r="EY352" s="52">
        <f t="shared" ca="1" si="830"/>
        <v>0.20321259822652893</v>
      </c>
      <c r="EZ352" s="52">
        <f t="shared" ca="1" si="831"/>
        <v>0.10802839769307382</v>
      </c>
      <c r="FA352" s="52">
        <f t="shared" ca="1" si="832"/>
        <v>4.4350567071473446E-2</v>
      </c>
      <c r="FB352" s="52">
        <f t="shared" ca="1" si="833"/>
        <v>1.7275066753834167E-2</v>
      </c>
      <c r="FC352" s="52">
        <f t="shared" ca="1" si="834"/>
        <v>1.7208794019680229E-2</v>
      </c>
      <c r="FD352" s="52">
        <f t="shared" ca="1" si="835"/>
        <v>4.6119414998924468E-2</v>
      </c>
      <c r="FE352" s="52">
        <f t="shared" ca="1" si="836"/>
        <v>9.4351986671452059E-2</v>
      </c>
      <c r="FF352" s="52">
        <f t="shared" ca="1" si="837"/>
        <v>0.15291684590356636</v>
      </c>
      <c r="FG352" s="52">
        <f t="shared" ca="1" si="838"/>
        <v>0.22562952658899027</v>
      </c>
      <c r="FH352" s="52">
        <f t="shared" ca="1" si="839"/>
        <v>0.31342705255871472</v>
      </c>
      <c r="FI352" s="52">
        <f t="shared" ca="1" si="840"/>
        <v>0.40820401973858655</v>
      </c>
      <c r="FK352" s="52">
        <f t="shared" ca="1" si="841"/>
        <v>0.97167541081462827</v>
      </c>
      <c r="FL352" s="59">
        <f t="shared" ca="1" si="842"/>
        <v>11</v>
      </c>
      <c r="FM352" s="59" t="str">
        <f t="shared" ca="1" si="843"/>
        <v>Slope</v>
      </c>
      <c r="FN352" s="52">
        <f t="shared" ca="1" si="844"/>
        <v>0.66666666666666674</v>
      </c>
      <c r="FP352" s="52">
        <f t="shared" ca="1" si="845"/>
        <v>0.35051429667494582</v>
      </c>
      <c r="FQ352" s="52">
        <f t="shared" ca="1" si="846"/>
        <v>0.34724214127001363</v>
      </c>
      <c r="FR352" s="52">
        <f t="shared" ca="1" si="847"/>
        <v>0.33854798143530457</v>
      </c>
      <c r="FS352" s="52">
        <f t="shared" ca="1" si="848"/>
        <v>0.33699385310561103</v>
      </c>
      <c r="FT352" s="52">
        <f t="shared" ca="1" si="849"/>
        <v>0.34503022355853175</v>
      </c>
      <c r="FU352" s="52">
        <f t="shared" ca="1" si="850"/>
        <v>0.36088878629550075</v>
      </c>
      <c r="FV352" s="52">
        <f t="shared" ca="1" si="851"/>
        <v>0.38586195181342076</v>
      </c>
      <c r="FW352" s="52">
        <f t="shared" ca="1" si="852"/>
        <v>0.41780738098861814</v>
      </c>
      <c r="FX352" s="52">
        <f t="shared" ca="1" si="853"/>
        <v>0.45317114931983055</v>
      </c>
      <c r="FY352" s="52">
        <f t="shared" ca="1" si="854"/>
        <v>0.49000951957866701</v>
      </c>
      <c r="FZ352" s="52">
        <f t="shared" ca="1" si="855"/>
        <v>0.52740126404625365</v>
      </c>
      <c r="GA352" s="52">
        <f t="shared" ca="1" si="856"/>
        <v>0.54611402582709834</v>
      </c>
      <c r="GB352" s="52">
        <f t="shared" ca="1" si="857"/>
        <v>0.48795076320747804</v>
      </c>
      <c r="GC352" s="52">
        <f t="shared" ca="1" si="858"/>
        <v>0.43459723510955184</v>
      </c>
      <c r="GD352" s="52">
        <f t="shared" ca="1" si="859"/>
        <v>0.38868267239374021</v>
      </c>
      <c r="GE352" s="52">
        <f t="shared" ca="1" si="860"/>
        <v>0.34971347621851179</v>
      </c>
      <c r="GF352" s="52">
        <f t="shared" ca="1" si="861"/>
        <v>0.31766888245164604</v>
      </c>
      <c r="GG352" s="52">
        <f t="shared" ca="1" si="862"/>
        <v>0.28963443663063554</v>
      </c>
      <c r="GH352" s="52">
        <f t="shared" ca="1" si="863"/>
        <v>0.26446950742072428</v>
      </c>
      <c r="GI352" s="52">
        <f t="shared" ca="1" si="864"/>
        <v>0.23931136164399147</v>
      </c>
      <c r="GJ352" s="52">
        <f t="shared" ca="1" si="865"/>
        <v>0.18995975496439854</v>
      </c>
      <c r="GK352" s="52">
        <f t="shared" ca="1" si="866"/>
        <v>0.14712057700880238</v>
      </c>
      <c r="GL352" s="52">
        <f t="shared" ca="1" si="867"/>
        <v>0.11478352235715782</v>
      </c>
      <c r="GM352" s="52">
        <f t="shared" ca="1" si="868"/>
        <v>9.46472444735003E-2</v>
      </c>
      <c r="GN352" s="52">
        <f t="shared" ca="1" si="869"/>
        <v>8.3514042451004494E-2</v>
      </c>
      <c r="GO352" s="52">
        <f t="shared" ca="1" si="870"/>
        <v>8.2039804999641475E-2</v>
      </c>
      <c r="GP352" s="52">
        <f t="shared" ca="1" si="871"/>
        <v>8.7006217779372896E-2</v>
      </c>
      <c r="GQ352" s="52">
        <f t="shared" ca="1" si="872"/>
        <v>9.5416726412299882E-2</v>
      </c>
      <c r="GR352" s="52">
        <f t="shared" ca="1" si="873"/>
        <v>0.10854317552966342</v>
      </c>
      <c r="GS352" s="52">
        <f t="shared" ca="1" si="874"/>
        <v>0.12669790640846046</v>
      </c>
      <c r="GT352" s="52">
        <f t="shared" ca="1" si="875"/>
        <v>0.14717911769063993</v>
      </c>
      <c r="GV352" s="52">
        <f t="shared" ca="1" si="876"/>
        <v>0.54611402582709834</v>
      </c>
      <c r="GW352" s="59">
        <f t="shared" ca="1" si="877"/>
        <v>11</v>
      </c>
      <c r="GX352" s="52">
        <f t="shared" ca="1" si="878"/>
        <v>0.97167541081462827</v>
      </c>
      <c r="GY352" s="52" t="str">
        <f t="shared" ca="1" si="879"/>
        <v>Slope</v>
      </c>
      <c r="GZ352" s="52">
        <f t="shared" ca="1" si="880"/>
        <v>0.66666666666666674</v>
      </c>
      <c r="HB352" s="58">
        <f t="shared" si="881"/>
        <v>4.2311972379684502E-2</v>
      </c>
      <c r="HC352" s="58"/>
      <c r="HE352" s="52">
        <f t="shared" si="882"/>
        <v>0.79055573672056167</v>
      </c>
      <c r="HF352" s="52">
        <f t="shared" si="883"/>
        <v>0</v>
      </c>
      <c r="HH352" s="52">
        <f t="shared" ca="1" si="884"/>
        <v>0.97167541081462827</v>
      </c>
      <c r="HI352" s="52" t="str">
        <f t="shared" ca="1" si="885"/>
        <v>Slope</v>
      </c>
      <c r="HJ352" s="59">
        <f t="shared" ca="1" si="886"/>
        <v>2</v>
      </c>
      <c r="HK352" s="52">
        <f t="shared" ca="1" si="887"/>
        <v>0.66666666666666674</v>
      </c>
      <c r="HL352" s="52">
        <f t="shared" si="888"/>
        <v>0</v>
      </c>
      <c r="HM352" s="52">
        <f t="shared" si="889"/>
        <v>20</v>
      </c>
      <c r="HN352" s="52">
        <f t="shared" si="890"/>
        <v>-20</v>
      </c>
      <c r="HP352" s="52">
        <f t="shared" si="893"/>
        <v>2.615837752819102E-4</v>
      </c>
      <c r="HR352" s="52">
        <f t="shared" si="891"/>
        <v>3.3899468169876592E-4</v>
      </c>
      <c r="HS352">
        <f t="shared" si="892"/>
        <v>4.8604331824581041E-3</v>
      </c>
    </row>
    <row r="353" spans="1:227" x14ac:dyDescent="0.2">
      <c r="A353" s="45">
        <v>315</v>
      </c>
      <c r="B353" s="35">
        <f t="shared" si="733"/>
        <v>3.6342592592592482E-2</v>
      </c>
      <c r="C353" s="28">
        <v>-4.2311972379684502</v>
      </c>
      <c r="D353" s="95">
        <v>0</v>
      </c>
      <c r="E353" s="95">
        <v>999999</v>
      </c>
      <c r="F353" s="37">
        <f t="shared" si="899"/>
        <v>166666.5</v>
      </c>
      <c r="G353" s="38">
        <f t="shared" si="903"/>
        <v>0</v>
      </c>
      <c r="H353" s="102">
        <v>20</v>
      </c>
      <c r="I353" s="102">
        <v>2000</v>
      </c>
      <c r="J353" s="28">
        <v>-5.9461355209350604</v>
      </c>
      <c r="K353" s="126">
        <f t="shared" si="900"/>
        <v>-5.94613552093506E-2</v>
      </c>
      <c r="L353" s="30">
        <f t="shared" si="901"/>
        <v>-5.94613552093506E-2</v>
      </c>
      <c r="M353" s="101">
        <f t="shared" si="902"/>
        <v>-4.2311972379684502</v>
      </c>
      <c r="N353" s="103">
        <f t="shared" si="734"/>
        <v>8.5746914148330513E-4</v>
      </c>
      <c r="AD353" s="52">
        <f t="shared" ca="1" si="735"/>
        <v>0.98399577474250666</v>
      </c>
      <c r="AE353" s="52">
        <f t="shared" ca="1" si="735"/>
        <v>1</v>
      </c>
      <c r="AF353" s="52">
        <f t="shared" ca="1" si="735"/>
        <v>0.98434695439543252</v>
      </c>
      <c r="AG353" s="52">
        <f t="shared" ca="1" si="735"/>
        <v>0.93899031679226852</v>
      </c>
      <c r="AH353" s="52">
        <f t="shared" ca="1" si="736"/>
        <v>0.86491132461045872</v>
      </c>
      <c r="AI353" s="52">
        <f t="shared" ca="1" si="736"/>
        <v>0.76515750410401207</v>
      </c>
      <c r="AJ353" s="52">
        <f t="shared" ca="1" si="736"/>
        <v>0.64833137223950854</v>
      </c>
      <c r="AK353" s="52">
        <f t="shared" ca="1" si="736"/>
        <v>0.52244508823274993</v>
      </c>
      <c r="AL353" s="52">
        <f t="shared" ca="1" si="737"/>
        <v>0.38456317413870311</v>
      </c>
      <c r="AM353" s="52">
        <f t="shared" ca="1" si="737"/>
        <v>0.22815227295764623</v>
      </c>
      <c r="AN353" s="52">
        <f t="shared" ca="1" si="737"/>
        <v>4.7446107493247708E-2</v>
      </c>
      <c r="AO353" s="52">
        <f t="shared" ca="1" si="737"/>
        <v>-0.1560392575497683</v>
      </c>
      <c r="AP353" s="52">
        <f t="shared" ca="1" si="738"/>
        <v>-0.36192720964938607</v>
      </c>
      <c r="AQ353" s="52">
        <f t="shared" ca="1" si="738"/>
        <v>-0.54174839686775556</v>
      </c>
      <c r="AR353" s="52">
        <f t="shared" ca="1" si="738"/>
        <v>-0.68241649230661128</v>
      </c>
      <c r="AS353" s="52">
        <f t="shared" ca="1" si="738"/>
        <v>-0.78127133969605866</v>
      </c>
      <c r="AT353" s="52">
        <f t="shared" ca="1" si="904"/>
        <v>-0.84816175154920448</v>
      </c>
      <c r="AU353" s="52">
        <f t="shared" ca="1" si="904"/>
        <v>-0.89047436418931225</v>
      </c>
      <c r="AV353" s="52">
        <f t="shared" ca="1" si="728"/>
        <v>-0.91912841352207442</v>
      </c>
      <c r="AW353" s="52">
        <f t="shared" ca="1" si="728"/>
        <v>-0.8884651853587171</v>
      </c>
      <c r="AX353" s="52">
        <f t="shared" ca="1" si="728"/>
        <v>-0.87225885508393375</v>
      </c>
      <c r="AY353" s="52">
        <f t="shared" ca="1" si="728"/>
        <v>-0.85621558437324541</v>
      </c>
      <c r="AZ353" s="52">
        <f t="shared" ca="1" si="729"/>
        <v>-0.84101416548280294</v>
      </c>
      <c r="BA353" s="52">
        <f t="shared" ca="1" si="729"/>
        <v>-0.82620215847429601</v>
      </c>
      <c r="BB353" s="52">
        <f t="shared" ca="1" si="729"/>
        <v>-0.81635091619693356</v>
      </c>
      <c r="BC353" s="52">
        <f t="shared" ca="1" si="729"/>
        <v>-0.81450641367496379</v>
      </c>
      <c r="BD353" s="52">
        <f t="shared" ca="1" si="730"/>
        <v>-0.81801385455571785</v>
      </c>
      <c r="BE353" s="52">
        <f t="shared" ca="1" si="730"/>
        <v>-0.82049097205880117</v>
      </c>
      <c r="BF353" s="52">
        <f t="shared" ca="1" si="730"/>
        <v>-0.81158875185652535</v>
      </c>
      <c r="BG353" s="52">
        <f t="shared" ca="1" si="730"/>
        <v>-0.78942418089440625</v>
      </c>
      <c r="BH353" s="52">
        <f t="shared" ca="1" si="731"/>
        <v>-0.73872174671723911</v>
      </c>
      <c r="BJ353" s="52">
        <f t="shared" si="740"/>
        <v>-2.9730677604675303E-3</v>
      </c>
      <c r="BK353" s="52">
        <f t="shared" si="741"/>
        <v>9.5150209883708581E-3</v>
      </c>
      <c r="BL353" s="52">
        <f t="shared" si="742"/>
        <v>4.7575104941854305E-4</v>
      </c>
      <c r="BM353" s="52">
        <f t="shared" si="743"/>
        <v>4.7575104941854305E-4</v>
      </c>
      <c r="BN353" s="52">
        <f t="shared" si="744"/>
        <v>0</v>
      </c>
      <c r="BO353" s="52">
        <f t="shared" si="745"/>
        <v>0</v>
      </c>
      <c r="BP353" s="52">
        <f t="shared" si="746"/>
        <v>4.8480216618290136E-3</v>
      </c>
      <c r="BQ353" s="52">
        <f t="shared" si="747"/>
        <v>0.05</v>
      </c>
      <c r="BS353" s="52">
        <f t="shared" ca="1" si="748"/>
        <v>0.95875295266629224</v>
      </c>
      <c r="BT353" s="52">
        <f t="shared" ca="1" si="749"/>
        <v>0.95150209883708592</v>
      </c>
      <c r="BU353" s="52">
        <f t="shared" ca="1" si="750"/>
        <v>0.92283115049283337</v>
      </c>
      <c r="BV353" s="52">
        <f t="shared" ca="1" si="751"/>
        <v>0.8653887058007379</v>
      </c>
      <c r="BW353" s="52">
        <f t="shared" ca="1" si="752"/>
        <v>0.78447968425649739</v>
      </c>
      <c r="BX353" s="52">
        <f t="shared" ca="1" si="753"/>
        <v>0.67622685436940422</v>
      </c>
      <c r="BY353" s="52">
        <f t="shared" ca="1" si="754"/>
        <v>0.54705723351047864</v>
      </c>
      <c r="BZ353" s="52">
        <f t="shared" ca="1" si="755"/>
        <v>0.40763259518350808</v>
      </c>
      <c r="CA353" s="52">
        <f t="shared" ca="1" si="756"/>
        <v>0.26378415107366548</v>
      </c>
      <c r="CB353" s="52">
        <f t="shared" ca="1" si="757"/>
        <v>0.11827558433757193</v>
      </c>
      <c r="CC353" s="52">
        <f t="shared" ca="1" si="758"/>
        <v>-2.784521270903861E-2</v>
      </c>
      <c r="CD353" s="52">
        <f t="shared" ca="1" si="759"/>
        <v>-0.169001667234566</v>
      </c>
      <c r="CE353" s="52">
        <f t="shared" ca="1" si="760"/>
        <v>-0.29572891819501118</v>
      </c>
      <c r="CF353" s="52">
        <f t="shared" ca="1" si="761"/>
        <v>-0.40013927300911278</v>
      </c>
      <c r="CG353" s="52">
        <f t="shared" ca="1" si="762"/>
        <v>-0.48371352820146479</v>
      </c>
      <c r="CH353" s="52">
        <f t="shared" ca="1" si="763"/>
        <v>-0.54651397616872877</v>
      </c>
      <c r="CI353" s="52">
        <f t="shared" ca="1" si="764"/>
        <v>-0.59728398029842689</v>
      </c>
      <c r="CJ353" s="52">
        <f t="shared" ca="1" si="765"/>
        <v>-0.63944543459482739</v>
      </c>
      <c r="CK353" s="52">
        <f t="shared" ca="1" si="766"/>
        <v>-0.68158653859169249</v>
      </c>
      <c r="CL353" s="52">
        <f t="shared" ca="1" si="767"/>
        <v>-0.79630802529713796</v>
      </c>
      <c r="CM353" s="52">
        <f t="shared" ca="1" si="768"/>
        <v>-0.89149222583059307</v>
      </c>
      <c r="CN353" s="52">
        <f t="shared" ca="1" si="769"/>
        <v>-0.95517005645219344</v>
      </c>
      <c r="CO353" s="52">
        <f t="shared" ca="1" si="770"/>
        <v>-0.98224555676983272</v>
      </c>
      <c r="CP353" s="52">
        <f t="shared" ca="1" si="771"/>
        <v>-0.98231182950398666</v>
      </c>
      <c r="CQ353" s="52">
        <f t="shared" ca="1" si="772"/>
        <v>-0.95340120852474242</v>
      </c>
      <c r="CR353" s="52">
        <f t="shared" ca="1" si="773"/>
        <v>-0.90516863685221483</v>
      </c>
      <c r="CS353" s="52">
        <f t="shared" ca="1" si="774"/>
        <v>-0.84660377762010053</v>
      </c>
      <c r="CT353" s="52">
        <f t="shared" ca="1" si="775"/>
        <v>-0.77389109693467661</v>
      </c>
      <c r="CU353" s="52">
        <f t="shared" ca="1" si="776"/>
        <v>-0.68609357096495216</v>
      </c>
      <c r="CV353" s="52">
        <f t="shared" ca="1" si="777"/>
        <v>-0.59131660378508033</v>
      </c>
      <c r="CW353" s="52">
        <f t="shared" ca="1" si="778"/>
        <v>-0.49021649510870074</v>
      </c>
      <c r="CY353" s="51" t="str">
        <f t="shared" ca="1" si="779"/>
        <v>Slope</v>
      </c>
      <c r="CZ353" s="51" t="str">
        <f t="shared" ca="1" si="780"/>
        <v>Slope</v>
      </c>
      <c r="DA353" s="51" t="str">
        <f t="shared" ca="1" si="781"/>
        <v>Slope</v>
      </c>
      <c r="DB353" s="51" t="str">
        <f t="shared" ca="1" si="782"/>
        <v>Slope</v>
      </c>
      <c r="DC353" s="51" t="str">
        <f t="shared" ca="1" si="783"/>
        <v>Slope</v>
      </c>
      <c r="DD353" s="51" t="str">
        <f t="shared" ca="1" si="784"/>
        <v>Slope</v>
      </c>
      <c r="DE353" s="51" t="str">
        <f t="shared" ca="1" si="785"/>
        <v>Slope</v>
      </c>
      <c r="DF353" s="51" t="str">
        <f t="shared" ca="1" si="786"/>
        <v>Slope</v>
      </c>
      <c r="DG353" s="51" t="str">
        <f t="shared" ca="1" si="787"/>
        <v>Slope</v>
      </c>
      <c r="DH353" s="51" t="str">
        <f t="shared" ca="1" si="788"/>
        <v>Slope</v>
      </c>
      <c r="DI353" s="51" t="str">
        <f t="shared" ca="1" si="789"/>
        <v>Slope</v>
      </c>
      <c r="DJ353" s="51" t="str">
        <f t="shared" ca="1" si="790"/>
        <v>Slope</v>
      </c>
      <c r="DK353" s="51" t="str">
        <f t="shared" ca="1" si="791"/>
        <v>Slope</v>
      </c>
      <c r="DL353" s="51" t="str">
        <f t="shared" ca="1" si="792"/>
        <v>Slope</v>
      </c>
      <c r="DM353" s="51" t="str">
        <f t="shared" ca="1" si="793"/>
        <v>Slope</v>
      </c>
      <c r="DN353" s="51" t="str">
        <f t="shared" ca="1" si="794"/>
        <v>Slope</v>
      </c>
      <c r="DO353" s="51" t="str">
        <f t="shared" ca="1" si="795"/>
        <v>Slope</v>
      </c>
      <c r="DP353" s="51" t="str">
        <f t="shared" ca="1" si="796"/>
        <v>Slope</v>
      </c>
      <c r="DQ353" s="51" t="str">
        <f t="shared" ca="1" si="797"/>
        <v>Slope</v>
      </c>
      <c r="DR353" s="51" t="str">
        <f t="shared" ca="1" si="798"/>
        <v>Slope</v>
      </c>
      <c r="DS353" s="51" t="str">
        <f t="shared" ca="1" si="799"/>
        <v>Slope</v>
      </c>
      <c r="DT353" s="51" t="str">
        <f t="shared" ca="1" si="800"/>
        <v>Slope</v>
      </c>
      <c r="DU353" s="51" t="str">
        <f t="shared" ca="1" si="801"/>
        <v>Slope</v>
      </c>
      <c r="DV353" s="51" t="str">
        <f t="shared" ca="1" si="802"/>
        <v>Slope</v>
      </c>
      <c r="DW353" s="51" t="str">
        <f t="shared" ca="1" si="803"/>
        <v>Slope</v>
      </c>
      <c r="DX353" s="51" t="str">
        <f t="shared" ca="1" si="804"/>
        <v>Slope</v>
      </c>
      <c r="DY353" s="51" t="str">
        <f t="shared" ca="1" si="805"/>
        <v>Slope</v>
      </c>
      <c r="DZ353" s="51" t="str">
        <f t="shared" ca="1" si="806"/>
        <v>Slope</v>
      </c>
      <c r="EA353" s="51" t="str">
        <f t="shared" ca="1" si="807"/>
        <v>Slope</v>
      </c>
      <c r="EB353" s="51" t="str">
        <f t="shared" ca="1" si="808"/>
        <v>Slope</v>
      </c>
      <c r="EC353" s="51" t="str">
        <f t="shared" ca="1" si="809"/>
        <v>Slope</v>
      </c>
      <c r="EE353" s="52">
        <f t="shared" ca="1" si="810"/>
        <v>4.1722798383126314E-2</v>
      </c>
      <c r="EF353" s="52">
        <f t="shared" ca="1" si="811"/>
        <v>4.897365221233263E-2</v>
      </c>
      <c r="EG353" s="52">
        <f t="shared" ca="1" si="812"/>
        <v>7.7644600556585175E-2</v>
      </c>
      <c r="EH353" s="52">
        <f t="shared" ca="1" si="813"/>
        <v>0.13508704524868065</v>
      </c>
      <c r="EI353" s="52">
        <f t="shared" ca="1" si="814"/>
        <v>0.21599606679292116</v>
      </c>
      <c r="EJ353" s="52">
        <f t="shared" ca="1" si="815"/>
        <v>0.32424889668001433</v>
      </c>
      <c r="EK353" s="52">
        <f t="shared" ca="1" si="816"/>
        <v>0.45341851753893991</v>
      </c>
      <c r="EL353" s="52">
        <f t="shared" ca="1" si="817"/>
        <v>0.59284315586591041</v>
      </c>
      <c r="EM353" s="52">
        <f t="shared" ca="1" si="818"/>
        <v>0.73669159997575306</v>
      </c>
      <c r="EN353" s="52">
        <f t="shared" ca="1" si="819"/>
        <v>0.88220016671184665</v>
      </c>
      <c r="EO353" s="52">
        <f t="shared" ca="1" si="820"/>
        <v>0.97167903624154284</v>
      </c>
      <c r="EP353" s="52">
        <f t="shared" ca="1" si="821"/>
        <v>0.83052258171601545</v>
      </c>
      <c r="EQ353" s="52">
        <f t="shared" ca="1" si="822"/>
        <v>0.70379533075557021</v>
      </c>
      <c r="ER353" s="52">
        <f t="shared" ca="1" si="823"/>
        <v>0.59938497594146867</v>
      </c>
      <c r="ES353" s="52">
        <f t="shared" ca="1" si="824"/>
        <v>0.51581072074911671</v>
      </c>
      <c r="ET353" s="52">
        <f t="shared" ca="1" si="825"/>
        <v>0.45301027278185269</v>
      </c>
      <c r="EU353" s="52">
        <f t="shared" ca="1" si="826"/>
        <v>0.40224026865215456</v>
      </c>
      <c r="EV353" s="52">
        <f t="shared" ca="1" si="827"/>
        <v>0.36007881435575406</v>
      </c>
      <c r="EW353" s="52">
        <f t="shared" ca="1" si="828"/>
        <v>0.31793771035888896</v>
      </c>
      <c r="EX353" s="52">
        <f t="shared" ca="1" si="829"/>
        <v>0.2032162236534435</v>
      </c>
      <c r="EY353" s="52">
        <f t="shared" ca="1" si="830"/>
        <v>0.10803202311998839</v>
      </c>
      <c r="EZ353" s="52">
        <f t="shared" ca="1" si="831"/>
        <v>4.4354192498388012E-2</v>
      </c>
      <c r="FA353" s="52">
        <f t="shared" ca="1" si="832"/>
        <v>1.7278692180748734E-2</v>
      </c>
      <c r="FB353" s="52">
        <f t="shared" ca="1" si="833"/>
        <v>1.7212419446594796E-2</v>
      </c>
      <c r="FC353" s="52">
        <f t="shared" ca="1" si="834"/>
        <v>4.6123040425839035E-2</v>
      </c>
      <c r="FD353" s="52">
        <f t="shared" ca="1" si="835"/>
        <v>9.4355612098366626E-2</v>
      </c>
      <c r="FE353" s="52">
        <f t="shared" ca="1" si="836"/>
        <v>0.15292047133048092</v>
      </c>
      <c r="FF353" s="52">
        <f t="shared" ca="1" si="837"/>
        <v>0.22563315201590484</v>
      </c>
      <c r="FG353" s="52">
        <f t="shared" ca="1" si="838"/>
        <v>0.31343067798562929</v>
      </c>
      <c r="FH353" s="52">
        <f t="shared" ca="1" si="839"/>
        <v>0.40820764516550112</v>
      </c>
      <c r="FI353" s="52">
        <f t="shared" ca="1" si="840"/>
        <v>0.50930775384188065</v>
      </c>
      <c r="FK353" s="52">
        <f t="shared" ca="1" si="841"/>
        <v>0.97167903624154284</v>
      </c>
      <c r="FL353" s="59">
        <f t="shared" ca="1" si="842"/>
        <v>10</v>
      </c>
      <c r="FM353" s="59" t="str">
        <f t="shared" ca="1" si="843"/>
        <v>Slope</v>
      </c>
      <c r="FN353" s="52">
        <f t="shared" ca="1" si="844"/>
        <v>0.7</v>
      </c>
      <c r="FP353" s="52">
        <f t="shared" ca="1" si="845"/>
        <v>0.3472409327943754</v>
      </c>
      <c r="FQ353" s="52">
        <f t="shared" ca="1" si="846"/>
        <v>0.34965788407077752</v>
      </c>
      <c r="FR353" s="52">
        <f t="shared" ca="1" si="847"/>
        <v>0.34810375574108393</v>
      </c>
      <c r="FS353" s="52">
        <f t="shared" ca="1" si="848"/>
        <v>0.35614012619400465</v>
      </c>
      <c r="FT353" s="52">
        <f t="shared" ca="1" si="849"/>
        <v>0.37199868893097371</v>
      </c>
      <c r="FU353" s="52">
        <f t="shared" ca="1" si="850"/>
        <v>0.3969718544488936</v>
      </c>
      <c r="FV353" s="52">
        <f t="shared" ca="1" si="851"/>
        <v>0.42891728362409109</v>
      </c>
      <c r="FW353" s="52">
        <f t="shared" ca="1" si="852"/>
        <v>0.46428105195530345</v>
      </c>
      <c r="FX353" s="52">
        <f t="shared" ca="1" si="853"/>
        <v>0.50111942221413985</v>
      </c>
      <c r="FY353" s="52">
        <f t="shared" ca="1" si="854"/>
        <v>0.53851116668172661</v>
      </c>
      <c r="FZ353" s="52">
        <f t="shared" ca="1" si="855"/>
        <v>0.55722634541384752</v>
      </c>
      <c r="GA353" s="52">
        <f t="shared" ca="1" si="856"/>
        <v>0.4990630827942274</v>
      </c>
      <c r="GB353" s="52">
        <f t="shared" ca="1" si="857"/>
        <v>0.44570955469630114</v>
      </c>
      <c r="GC353" s="52">
        <f t="shared" ca="1" si="858"/>
        <v>0.39979499198048951</v>
      </c>
      <c r="GD353" s="52">
        <f t="shared" ca="1" si="859"/>
        <v>0.36082579580526108</v>
      </c>
      <c r="GE353" s="52">
        <f t="shared" ca="1" si="860"/>
        <v>0.32878120203839534</v>
      </c>
      <c r="GF353" s="52">
        <f t="shared" ca="1" si="861"/>
        <v>0.30074675621738484</v>
      </c>
      <c r="GG353" s="52">
        <f t="shared" ca="1" si="862"/>
        <v>0.27558182700747358</v>
      </c>
      <c r="GH353" s="52">
        <f t="shared" ca="1" si="863"/>
        <v>0.25042368123074077</v>
      </c>
      <c r="GI353" s="52">
        <f t="shared" ca="1" si="864"/>
        <v>0.20107207455114784</v>
      </c>
      <c r="GJ353" s="52">
        <f t="shared" ca="1" si="865"/>
        <v>0.15823289659555168</v>
      </c>
      <c r="GK353" s="52">
        <f t="shared" ca="1" si="866"/>
        <v>0.12589584194390713</v>
      </c>
      <c r="GL353" s="52">
        <f t="shared" ca="1" si="867"/>
        <v>0.10575956406024958</v>
      </c>
      <c r="GM353" s="52">
        <f t="shared" ca="1" si="868"/>
        <v>9.4626362037753833E-2</v>
      </c>
      <c r="GN353" s="52">
        <f t="shared" ca="1" si="869"/>
        <v>9.3152124586390758E-2</v>
      </c>
      <c r="GO353" s="52">
        <f t="shared" ca="1" si="870"/>
        <v>9.8118537366122194E-2</v>
      </c>
      <c r="GP353" s="52">
        <f t="shared" ca="1" si="871"/>
        <v>0.10652904599904918</v>
      </c>
      <c r="GQ353" s="52">
        <f t="shared" ca="1" si="872"/>
        <v>0.11965549511641271</v>
      </c>
      <c r="GR353" s="52">
        <f t="shared" ca="1" si="873"/>
        <v>0.13781022599520976</v>
      </c>
      <c r="GS353" s="52">
        <f t="shared" ca="1" si="874"/>
        <v>0.15829143727738926</v>
      </c>
      <c r="GT353" s="52">
        <f t="shared" ca="1" si="875"/>
        <v>0.18088036239173796</v>
      </c>
      <c r="GV353" s="52">
        <f t="shared" ca="1" si="876"/>
        <v>0.55722634541384752</v>
      </c>
      <c r="GW353" s="59">
        <f t="shared" ca="1" si="877"/>
        <v>10</v>
      </c>
      <c r="GX353" s="52">
        <f t="shared" ca="1" si="878"/>
        <v>0.97167903624154284</v>
      </c>
      <c r="GY353" s="52" t="str">
        <f t="shared" ca="1" si="879"/>
        <v>Slope</v>
      </c>
      <c r="GZ353" s="52">
        <f t="shared" ca="1" si="880"/>
        <v>0.7</v>
      </c>
      <c r="HB353" s="58">
        <f t="shared" si="881"/>
        <v>5.94613552093506E-2</v>
      </c>
      <c r="HC353" s="58"/>
      <c r="HE353" s="52">
        <f t="shared" si="882"/>
        <v>0.70566629171371453</v>
      </c>
      <c r="HF353" s="52">
        <f t="shared" si="883"/>
        <v>0</v>
      </c>
      <c r="HH353" s="52">
        <f t="shared" ca="1" si="884"/>
        <v>0.97167903624154284</v>
      </c>
      <c r="HI353" s="52" t="str">
        <f t="shared" ca="1" si="885"/>
        <v>Slope</v>
      </c>
      <c r="HJ353" s="59">
        <f t="shared" ca="1" si="886"/>
        <v>2</v>
      </c>
      <c r="HK353" s="52">
        <f t="shared" ca="1" si="887"/>
        <v>0.7</v>
      </c>
      <c r="HL353" s="52">
        <f t="shared" si="888"/>
        <v>0</v>
      </c>
      <c r="HM353" s="52">
        <f t="shared" si="889"/>
        <v>20</v>
      </c>
      <c r="HN353" s="52">
        <f t="shared" si="890"/>
        <v>-20</v>
      </c>
      <c r="HP353" s="52">
        <f t="shared" si="893"/>
        <v>8.5746914148330513E-4</v>
      </c>
      <c r="HR353" s="52">
        <f t="shared" si="891"/>
        <v>3.2069200674410188E-4</v>
      </c>
      <c r="HS353">
        <f t="shared" si="892"/>
        <v>4.8480216618290136E-3</v>
      </c>
    </row>
    <row r="354" spans="1:227" x14ac:dyDescent="0.2">
      <c r="A354" s="45">
        <v>316</v>
      </c>
      <c r="B354" s="35">
        <f t="shared" si="733"/>
        <v>3.6458333333333225E-2</v>
      </c>
      <c r="C354" s="28">
        <v>-5.9461355209350604</v>
      </c>
      <c r="D354" s="95">
        <v>0</v>
      </c>
      <c r="E354" s="95">
        <v>999999</v>
      </c>
      <c r="F354" s="37">
        <f t="shared" si="899"/>
        <v>166666.5</v>
      </c>
      <c r="G354" s="38">
        <f t="shared" si="903"/>
        <v>0</v>
      </c>
      <c r="H354" s="102">
        <v>20</v>
      </c>
      <c r="I354" s="102">
        <v>2000</v>
      </c>
      <c r="J354" s="28">
        <v>-7.0682018995284999</v>
      </c>
      <c r="K354" s="126">
        <f t="shared" si="900"/>
        <v>-7.0682018995285006E-2</v>
      </c>
      <c r="L354" s="30">
        <f t="shared" si="901"/>
        <v>-7.0682018995285006E-2</v>
      </c>
      <c r="M354" s="101">
        <f t="shared" si="902"/>
        <v>-5.9461355209350604</v>
      </c>
      <c r="N354" s="103">
        <f t="shared" si="734"/>
        <v>5.6103318929671964E-4</v>
      </c>
      <c r="AD354" s="52">
        <f t="shared" ca="1" si="735"/>
        <v>0.98434695439543229</v>
      </c>
      <c r="AE354" s="52">
        <f t="shared" ca="1" si="735"/>
        <v>1</v>
      </c>
      <c r="AF354" s="52">
        <f t="shared" ca="1" si="735"/>
        <v>0.98267317693012213</v>
      </c>
      <c r="AG354" s="52">
        <f t="shared" ca="1" si="735"/>
        <v>0.93040470561969402</v>
      </c>
      <c r="AH354" s="52">
        <f t="shared" ca="1" si="736"/>
        <v>0.84451272078102468</v>
      </c>
      <c r="AI354" s="52">
        <f t="shared" ca="1" si="736"/>
        <v>0.7351893311539619</v>
      </c>
      <c r="AJ354" s="52">
        <f t="shared" ca="1" si="736"/>
        <v>0.61270867087890624</v>
      </c>
      <c r="AK354" s="52">
        <f t="shared" ca="1" si="736"/>
        <v>0.47829709198853954</v>
      </c>
      <c r="AL354" s="52">
        <f t="shared" ca="1" si="737"/>
        <v>0.32974349287376908</v>
      </c>
      <c r="AM354" s="52">
        <f t="shared" ca="1" si="737"/>
        <v>0.16048920790549218</v>
      </c>
      <c r="AN354" s="52">
        <f t="shared" ca="1" si="737"/>
        <v>-3.173033158826627E-2</v>
      </c>
      <c r="AO354" s="52">
        <f t="shared" ca="1" si="737"/>
        <v>-0.23468536683655472</v>
      </c>
      <c r="AP354" s="52">
        <f t="shared" ca="1" si="738"/>
        <v>-0.42186716404061236</v>
      </c>
      <c r="AQ354" s="52">
        <f t="shared" ca="1" si="738"/>
        <v>-0.57956193551565771</v>
      </c>
      <c r="AR354" s="52">
        <f t="shared" ca="1" si="738"/>
        <v>-0.70044257826300027</v>
      </c>
      <c r="AS354" s="52">
        <f t="shared" ca="1" si="738"/>
        <v>-0.79076669863315407</v>
      </c>
      <c r="AT354" s="52">
        <f t="shared" ca="1" si="904"/>
        <v>-0.85350860969635056</v>
      </c>
      <c r="AU354" s="52">
        <f t="shared" ca="1" si="904"/>
        <v>-0.89745183834433784</v>
      </c>
      <c r="AV354" s="52">
        <f t="shared" ca="1" si="728"/>
        <v>-0.8737246626550319</v>
      </c>
      <c r="AW354" s="52">
        <f t="shared" ca="1" si="728"/>
        <v>-0.86101247795671754</v>
      </c>
      <c r="AX354" s="52">
        <f t="shared" ca="1" si="728"/>
        <v>-0.85013360854200271</v>
      </c>
      <c r="AY354" s="52">
        <f t="shared" ca="1" si="728"/>
        <v>-0.8380659319708641</v>
      </c>
      <c r="AZ354" s="52">
        <f t="shared" ca="1" si="729"/>
        <v>-0.82786037551203728</v>
      </c>
      <c r="BA354" s="52">
        <f t="shared" ca="1" si="729"/>
        <v>-0.82048421629791735</v>
      </c>
      <c r="BB354" s="52">
        <f t="shared" ca="1" si="729"/>
        <v>-0.81684015666770338</v>
      </c>
      <c r="BC354" s="52">
        <f t="shared" ca="1" si="729"/>
        <v>-0.81878590207447921</v>
      </c>
      <c r="BD354" s="52">
        <f t="shared" ca="1" si="730"/>
        <v>-0.82473379381616674</v>
      </c>
      <c r="BE354" s="52">
        <f t="shared" ca="1" si="730"/>
        <v>-0.82755584888055711</v>
      </c>
      <c r="BF354" s="52">
        <f t="shared" ca="1" si="730"/>
        <v>-0.81792918825443983</v>
      </c>
      <c r="BG354" s="52">
        <f t="shared" ca="1" si="730"/>
        <v>-0.78940947147283325</v>
      </c>
      <c r="BH354" s="52">
        <f t="shared" ca="1" si="731"/>
        <v>-0.74094047715793576</v>
      </c>
      <c r="BJ354" s="52">
        <f t="shared" si="740"/>
        <v>-3.53410094976425E-3</v>
      </c>
      <c r="BK354" s="52">
        <f t="shared" si="741"/>
        <v>9.228311504928333E-3</v>
      </c>
      <c r="BL354" s="52">
        <f t="shared" si="742"/>
        <v>4.6141557524641649E-4</v>
      </c>
      <c r="BM354" s="52">
        <f t="shared" si="743"/>
        <v>4.6141557524641649E-4</v>
      </c>
      <c r="BN354" s="52">
        <f t="shared" si="744"/>
        <v>0</v>
      </c>
      <c r="BO354" s="52">
        <f t="shared" si="745"/>
        <v>0</v>
      </c>
      <c r="BP354" s="52">
        <f t="shared" si="746"/>
        <v>4.7953084429839324E-3</v>
      </c>
      <c r="BQ354" s="52">
        <f t="shared" si="747"/>
        <v>0.05</v>
      </c>
      <c r="BS354" s="52">
        <f t="shared" ca="1" si="748"/>
        <v>0.95150209883708592</v>
      </c>
      <c r="BT354" s="52">
        <f t="shared" ca="1" si="749"/>
        <v>0.92283115049283337</v>
      </c>
      <c r="BU354" s="52">
        <f t="shared" ca="1" si="750"/>
        <v>0.8653887058007379</v>
      </c>
      <c r="BV354" s="52">
        <f t="shared" ca="1" si="751"/>
        <v>0.78447968425649739</v>
      </c>
      <c r="BW354" s="52">
        <f t="shared" ca="1" si="752"/>
        <v>0.67622685436940422</v>
      </c>
      <c r="BX354" s="52">
        <f t="shared" ca="1" si="753"/>
        <v>0.54705723351047864</v>
      </c>
      <c r="BY354" s="52">
        <f t="shared" ca="1" si="754"/>
        <v>0.40763259518350808</v>
      </c>
      <c r="BZ354" s="52">
        <f t="shared" ca="1" si="755"/>
        <v>0.26378415107366548</v>
      </c>
      <c r="CA354" s="52">
        <f t="shared" ca="1" si="756"/>
        <v>0.11827558433757193</v>
      </c>
      <c r="CB354" s="52">
        <f t="shared" ca="1" si="757"/>
        <v>-2.784521270903861E-2</v>
      </c>
      <c r="CC354" s="52">
        <f t="shared" ca="1" si="758"/>
        <v>-0.169001667234566</v>
      </c>
      <c r="CD354" s="52">
        <f t="shared" ca="1" si="759"/>
        <v>-0.29572891819501118</v>
      </c>
      <c r="CE354" s="52">
        <f t="shared" ca="1" si="760"/>
        <v>-0.40013927300911278</v>
      </c>
      <c r="CF354" s="52">
        <f t="shared" ca="1" si="761"/>
        <v>-0.48371352820146479</v>
      </c>
      <c r="CG354" s="52">
        <f t="shared" ca="1" si="762"/>
        <v>-0.54651397616872877</v>
      </c>
      <c r="CH354" s="52">
        <f t="shared" ca="1" si="763"/>
        <v>-0.59728398029842689</v>
      </c>
      <c r="CI354" s="52">
        <f t="shared" ca="1" si="764"/>
        <v>-0.63944543459482739</v>
      </c>
      <c r="CJ354" s="52">
        <f t="shared" ca="1" si="765"/>
        <v>-0.68158653859169249</v>
      </c>
      <c r="CK354" s="52">
        <f t="shared" ca="1" si="766"/>
        <v>-0.79630802529713796</v>
      </c>
      <c r="CL354" s="52">
        <f t="shared" ca="1" si="767"/>
        <v>-0.89149222583059307</v>
      </c>
      <c r="CM354" s="52">
        <f t="shared" ca="1" si="768"/>
        <v>-0.95517005645219344</v>
      </c>
      <c r="CN354" s="52">
        <f t="shared" ca="1" si="769"/>
        <v>-0.98224555676983272</v>
      </c>
      <c r="CO354" s="52">
        <f t="shared" ca="1" si="770"/>
        <v>-0.98231182950398666</v>
      </c>
      <c r="CP354" s="52">
        <f t="shared" ca="1" si="771"/>
        <v>-0.95340120852474242</v>
      </c>
      <c r="CQ354" s="52">
        <f t="shared" ca="1" si="772"/>
        <v>-0.90516863685221483</v>
      </c>
      <c r="CR354" s="52">
        <f t="shared" ca="1" si="773"/>
        <v>-0.84660377762010053</v>
      </c>
      <c r="CS354" s="52">
        <f t="shared" ca="1" si="774"/>
        <v>-0.77389109693467661</v>
      </c>
      <c r="CT354" s="52">
        <f t="shared" ca="1" si="775"/>
        <v>-0.68609357096495216</v>
      </c>
      <c r="CU354" s="52">
        <f t="shared" ca="1" si="776"/>
        <v>-0.59131660378508033</v>
      </c>
      <c r="CV354" s="52">
        <f t="shared" ca="1" si="777"/>
        <v>-0.49021649510870074</v>
      </c>
      <c r="CW354" s="52">
        <f t="shared" ca="1" si="778"/>
        <v>-0.40397916235510384</v>
      </c>
      <c r="CY354" s="51" t="str">
        <f t="shared" ca="1" si="779"/>
        <v>Slope</v>
      </c>
      <c r="CZ354" s="51" t="str">
        <f t="shared" ca="1" si="780"/>
        <v>Slope</v>
      </c>
      <c r="DA354" s="51" t="str">
        <f t="shared" ca="1" si="781"/>
        <v>Slope</v>
      </c>
      <c r="DB354" s="51" t="str">
        <f t="shared" ca="1" si="782"/>
        <v>Slope</v>
      </c>
      <c r="DC354" s="51" t="str">
        <f t="shared" ca="1" si="783"/>
        <v>Slope</v>
      </c>
      <c r="DD354" s="51" t="str">
        <f t="shared" ca="1" si="784"/>
        <v>Slope</v>
      </c>
      <c r="DE354" s="51" t="str">
        <f t="shared" ca="1" si="785"/>
        <v>Slope</v>
      </c>
      <c r="DF354" s="51" t="str">
        <f t="shared" ca="1" si="786"/>
        <v>Slope</v>
      </c>
      <c r="DG354" s="51" t="str">
        <f t="shared" ca="1" si="787"/>
        <v>Slope</v>
      </c>
      <c r="DH354" s="51" t="str">
        <f t="shared" ca="1" si="788"/>
        <v>Slope</v>
      </c>
      <c r="DI354" s="51" t="str">
        <f t="shared" ca="1" si="789"/>
        <v>Slope</v>
      </c>
      <c r="DJ354" s="51" t="str">
        <f t="shared" ca="1" si="790"/>
        <v>Slope</v>
      </c>
      <c r="DK354" s="51" t="str">
        <f t="shared" ca="1" si="791"/>
        <v>Slope</v>
      </c>
      <c r="DL354" s="51" t="str">
        <f t="shared" ca="1" si="792"/>
        <v>Slope</v>
      </c>
      <c r="DM354" s="51" t="str">
        <f t="shared" ca="1" si="793"/>
        <v>Slope</v>
      </c>
      <c r="DN354" s="51" t="str">
        <f t="shared" ca="1" si="794"/>
        <v>Slope</v>
      </c>
      <c r="DO354" s="51" t="str">
        <f t="shared" ca="1" si="795"/>
        <v>Slope</v>
      </c>
      <c r="DP354" s="51" t="str">
        <f t="shared" ca="1" si="796"/>
        <v>Slope</v>
      </c>
      <c r="DQ354" s="51" t="str">
        <f t="shared" ca="1" si="797"/>
        <v>Slope</v>
      </c>
      <c r="DR354" s="51" t="str">
        <f t="shared" ca="1" si="798"/>
        <v>Slope</v>
      </c>
      <c r="DS354" s="51" t="str">
        <f t="shared" ca="1" si="799"/>
        <v>Slope</v>
      </c>
      <c r="DT354" s="51" t="str">
        <f t="shared" ca="1" si="800"/>
        <v>Slope</v>
      </c>
      <c r="DU354" s="51" t="str">
        <f t="shared" ca="1" si="801"/>
        <v>Slope</v>
      </c>
      <c r="DV354" s="51" t="str">
        <f t="shared" ca="1" si="802"/>
        <v>Slope</v>
      </c>
      <c r="DW354" s="51" t="str">
        <f t="shared" ca="1" si="803"/>
        <v>Slope</v>
      </c>
      <c r="DX354" s="51" t="str">
        <f t="shared" ca="1" si="804"/>
        <v>Slope</v>
      </c>
      <c r="DY354" s="51" t="str">
        <f t="shared" ca="1" si="805"/>
        <v>Slope</v>
      </c>
      <c r="DZ354" s="51" t="str">
        <f t="shared" ca="1" si="806"/>
        <v>Slope</v>
      </c>
      <c r="EA354" s="51" t="str">
        <f t="shared" ca="1" si="807"/>
        <v>Slope</v>
      </c>
      <c r="EB354" s="51" t="str">
        <f t="shared" ca="1" si="808"/>
        <v>Slope</v>
      </c>
      <c r="EC354" s="51" t="str">
        <f t="shared" ca="1" si="809"/>
        <v>Slope</v>
      </c>
      <c r="EE354" s="52">
        <f t="shared" ca="1" si="810"/>
        <v>4.8959316738160452E-2</v>
      </c>
      <c r="EF354" s="52">
        <f t="shared" ca="1" si="811"/>
        <v>7.7630265082412997E-2</v>
      </c>
      <c r="EG354" s="52">
        <f t="shared" ca="1" si="812"/>
        <v>0.13507270977450847</v>
      </c>
      <c r="EH354" s="52">
        <f t="shared" ca="1" si="813"/>
        <v>0.21598173131874898</v>
      </c>
      <c r="EI354" s="52">
        <f t="shared" ca="1" si="814"/>
        <v>0.32423456120584215</v>
      </c>
      <c r="EJ354" s="52">
        <f t="shared" ca="1" si="815"/>
        <v>0.45340418206476774</v>
      </c>
      <c r="EK354" s="52">
        <f t="shared" ca="1" si="816"/>
        <v>0.59282882039173834</v>
      </c>
      <c r="EL354" s="52">
        <f t="shared" ca="1" si="817"/>
        <v>0.73667726450158089</v>
      </c>
      <c r="EM354" s="52">
        <f t="shared" ca="1" si="818"/>
        <v>0.88218583123767447</v>
      </c>
      <c r="EN354" s="52">
        <f t="shared" ca="1" si="819"/>
        <v>0.97169337171571502</v>
      </c>
      <c r="EO354" s="52">
        <f t="shared" ca="1" si="820"/>
        <v>0.83053691719018752</v>
      </c>
      <c r="EP354" s="52">
        <f t="shared" ca="1" si="821"/>
        <v>0.70380966622974239</v>
      </c>
      <c r="EQ354" s="52">
        <f t="shared" ca="1" si="822"/>
        <v>0.59939931141564085</v>
      </c>
      <c r="ER354" s="52">
        <f t="shared" ca="1" si="823"/>
        <v>0.51582505622328878</v>
      </c>
      <c r="ES354" s="52">
        <f t="shared" ca="1" si="824"/>
        <v>0.45302460825602486</v>
      </c>
      <c r="ET354" s="52">
        <f t="shared" ca="1" si="825"/>
        <v>0.40225460412632674</v>
      </c>
      <c r="EU354" s="52">
        <f t="shared" ca="1" si="826"/>
        <v>0.36009314982992624</v>
      </c>
      <c r="EV354" s="52">
        <f t="shared" ca="1" si="827"/>
        <v>0.31795204583306114</v>
      </c>
      <c r="EW354" s="52">
        <f t="shared" ca="1" si="828"/>
        <v>0.20323055912761567</v>
      </c>
      <c r="EX354" s="52">
        <f t="shared" ca="1" si="829"/>
        <v>0.10804635859416056</v>
      </c>
      <c r="EY354" s="52">
        <f t="shared" ca="1" si="830"/>
        <v>4.436852797256019E-2</v>
      </c>
      <c r="EZ354" s="52">
        <f t="shared" ca="1" si="831"/>
        <v>1.7293027654920912E-2</v>
      </c>
      <c r="FA354" s="52">
        <f t="shared" ca="1" si="832"/>
        <v>1.7226754920766973E-2</v>
      </c>
      <c r="FB354" s="52">
        <f t="shared" ca="1" si="833"/>
        <v>4.6137375900011213E-2</v>
      </c>
      <c r="FC354" s="52">
        <f t="shared" ca="1" si="834"/>
        <v>9.4369947572538804E-2</v>
      </c>
      <c r="FD354" s="52">
        <f t="shared" ca="1" si="835"/>
        <v>0.1529348068046531</v>
      </c>
      <c r="FE354" s="52">
        <f t="shared" ca="1" si="836"/>
        <v>0.22564748749007701</v>
      </c>
      <c r="FF354" s="52">
        <f t="shared" ca="1" si="837"/>
        <v>0.31344501345980147</v>
      </c>
      <c r="FG354" s="52">
        <f t="shared" ca="1" si="838"/>
        <v>0.4082219806396733</v>
      </c>
      <c r="FH354" s="52">
        <f t="shared" ca="1" si="839"/>
        <v>0.50932208931605283</v>
      </c>
      <c r="FI354" s="52">
        <f t="shared" ca="1" si="840"/>
        <v>0.59555942206964974</v>
      </c>
      <c r="FK354" s="52">
        <f t="shared" ca="1" si="841"/>
        <v>0.97169337171571502</v>
      </c>
      <c r="FL354" s="59">
        <f t="shared" ca="1" si="842"/>
        <v>9</v>
      </c>
      <c r="FM354" s="59" t="str">
        <f t="shared" ca="1" si="843"/>
        <v>Slope</v>
      </c>
      <c r="FN354" s="52">
        <f t="shared" ca="1" si="844"/>
        <v>0.73333333333333339</v>
      </c>
      <c r="FP354" s="52">
        <f t="shared" ca="1" si="845"/>
        <v>0.34965310557938678</v>
      </c>
      <c r="FQ354" s="52">
        <f t="shared" ca="1" si="846"/>
        <v>0.35921008836080431</v>
      </c>
      <c r="FR354" s="52">
        <f t="shared" ca="1" si="847"/>
        <v>0.36724645881372503</v>
      </c>
      <c r="FS354" s="52">
        <f t="shared" ca="1" si="848"/>
        <v>0.38310502155069409</v>
      </c>
      <c r="FT354" s="52">
        <f t="shared" ca="1" si="849"/>
        <v>0.40807818706861404</v>
      </c>
      <c r="FU354" s="52">
        <f t="shared" ca="1" si="850"/>
        <v>0.44002361624381142</v>
      </c>
      <c r="FV354" s="52">
        <f t="shared" ca="1" si="851"/>
        <v>0.47538738457502389</v>
      </c>
      <c r="FW354" s="52">
        <f t="shared" ca="1" si="852"/>
        <v>0.51222575483386024</v>
      </c>
      <c r="FX354" s="52">
        <f t="shared" ca="1" si="853"/>
        <v>0.54961749930144699</v>
      </c>
      <c r="FY354" s="52">
        <f t="shared" ca="1" si="854"/>
        <v>0.5683422350163494</v>
      </c>
      <c r="FZ354" s="52">
        <f t="shared" ca="1" si="855"/>
        <v>0.51017897239672916</v>
      </c>
      <c r="GA354" s="52">
        <f t="shared" ca="1" si="856"/>
        <v>0.45682544429880301</v>
      </c>
      <c r="GB354" s="52">
        <f t="shared" ca="1" si="857"/>
        <v>0.41091088158299138</v>
      </c>
      <c r="GC354" s="52">
        <f t="shared" ca="1" si="858"/>
        <v>0.3719416854077629</v>
      </c>
      <c r="GD354" s="52">
        <f t="shared" ca="1" si="859"/>
        <v>0.33989709164089715</v>
      </c>
      <c r="GE354" s="52">
        <f t="shared" ca="1" si="860"/>
        <v>0.31186264581988665</v>
      </c>
      <c r="GF354" s="52">
        <f t="shared" ca="1" si="861"/>
        <v>0.28669771660997539</v>
      </c>
      <c r="GG354" s="52">
        <f t="shared" ca="1" si="862"/>
        <v>0.26153957083324259</v>
      </c>
      <c r="GH354" s="52">
        <f t="shared" ca="1" si="863"/>
        <v>0.21218796415364966</v>
      </c>
      <c r="GI354" s="52">
        <f t="shared" ca="1" si="864"/>
        <v>0.16934878619805352</v>
      </c>
      <c r="GJ354" s="52">
        <f t="shared" ca="1" si="865"/>
        <v>0.13701173154640897</v>
      </c>
      <c r="GK354" s="52">
        <f t="shared" ca="1" si="866"/>
        <v>0.11687545366275143</v>
      </c>
      <c r="GL354" s="52">
        <f t="shared" ca="1" si="867"/>
        <v>0.10574225164025566</v>
      </c>
      <c r="GM354" s="52">
        <f t="shared" ca="1" si="868"/>
        <v>0.10426801418889264</v>
      </c>
      <c r="GN354" s="52">
        <f t="shared" ca="1" si="869"/>
        <v>0.10923442696862401</v>
      </c>
      <c r="GO354" s="52">
        <f t="shared" ca="1" si="870"/>
        <v>0.11764493560155101</v>
      </c>
      <c r="GP354" s="52">
        <f t="shared" ca="1" si="871"/>
        <v>0.13077138471891453</v>
      </c>
      <c r="GQ354" s="52">
        <f t="shared" ca="1" si="872"/>
        <v>0.14892611559771157</v>
      </c>
      <c r="GR354" s="52">
        <f t="shared" ca="1" si="873"/>
        <v>0.16940732687989107</v>
      </c>
      <c r="GS354" s="52">
        <f t="shared" ca="1" si="874"/>
        <v>0.19199625199423984</v>
      </c>
      <c r="GT354" s="52">
        <f t="shared" ca="1" si="875"/>
        <v>0.20963091846766099</v>
      </c>
      <c r="GV354" s="52">
        <f t="shared" ca="1" si="876"/>
        <v>0.5683422350163494</v>
      </c>
      <c r="GW354" s="59">
        <f t="shared" ca="1" si="877"/>
        <v>9</v>
      </c>
      <c r="GX354" s="52">
        <f t="shared" ca="1" si="878"/>
        <v>0.97169337171571502</v>
      </c>
      <c r="GY354" s="52" t="str">
        <f t="shared" ca="1" si="879"/>
        <v>Slope</v>
      </c>
      <c r="GZ354" s="52">
        <f t="shared" ca="1" si="880"/>
        <v>0.73333333333333339</v>
      </c>
      <c r="HB354" s="58">
        <f t="shared" si="881"/>
        <v>7.0682018995285006E-2</v>
      </c>
      <c r="HC354" s="58"/>
      <c r="HE354" s="52">
        <f t="shared" si="882"/>
        <v>0.6501240059733393</v>
      </c>
      <c r="HF354" s="52">
        <f t="shared" si="883"/>
        <v>0</v>
      </c>
      <c r="HH354" s="52">
        <f t="shared" ca="1" si="884"/>
        <v>0.97169337171571502</v>
      </c>
      <c r="HI354" s="52" t="str">
        <f t="shared" ca="1" si="885"/>
        <v>Slope</v>
      </c>
      <c r="HJ354" s="59">
        <f t="shared" ca="1" si="886"/>
        <v>2</v>
      </c>
      <c r="HK354" s="52">
        <f t="shared" ca="1" si="887"/>
        <v>0.73333333333333339</v>
      </c>
      <c r="HL354" s="52">
        <f t="shared" si="888"/>
        <v>0</v>
      </c>
      <c r="HM354" s="52">
        <f t="shared" si="889"/>
        <v>20</v>
      </c>
      <c r="HN354" s="52">
        <f t="shared" si="890"/>
        <v>-20</v>
      </c>
      <c r="HP354" s="52">
        <f t="shared" si="893"/>
        <v>5.6103318929671964E-4</v>
      </c>
      <c r="HR354" s="52">
        <f t="shared" si="891"/>
        <v>2.9977517746106853E-4</v>
      </c>
      <c r="HS354">
        <f t="shared" si="892"/>
        <v>4.7953084429839324E-3</v>
      </c>
    </row>
    <row r="355" spans="1:227" x14ac:dyDescent="0.2">
      <c r="A355" s="45">
        <v>317</v>
      </c>
      <c r="B355" s="35">
        <f t="shared" si="733"/>
        <v>3.6574074074073967E-2</v>
      </c>
      <c r="C355" s="28">
        <v>-7.0682018995284999</v>
      </c>
      <c r="D355" s="95">
        <v>0</v>
      </c>
      <c r="E355" s="95">
        <v>999999</v>
      </c>
      <c r="F355" s="37">
        <f t="shared" si="899"/>
        <v>166666.5</v>
      </c>
      <c r="G355" s="38">
        <f t="shared" si="903"/>
        <v>0</v>
      </c>
      <c r="H355" s="102">
        <v>20</v>
      </c>
      <c r="I355" s="102">
        <v>2000</v>
      </c>
      <c r="J355" s="28">
        <v>-7.1963053941726702</v>
      </c>
      <c r="K355" s="126">
        <f t="shared" si="900"/>
        <v>-7.1963053941726696E-2</v>
      </c>
      <c r="L355" s="30">
        <f t="shared" si="901"/>
        <v>-7.1963053941726696E-2</v>
      </c>
      <c r="M355" s="101">
        <f t="shared" si="902"/>
        <v>-7.0682018995284999</v>
      </c>
      <c r="N355" s="103">
        <f t="shared" si="734"/>
        <v>6.4051747322085156E-5</v>
      </c>
      <c r="AD355" s="52">
        <f t="shared" ca="1" si="735"/>
        <v>0.98267317693012191</v>
      </c>
      <c r="AE355" s="52">
        <f t="shared" ca="1" si="735"/>
        <v>0.99999999999999989</v>
      </c>
      <c r="AF355" s="52">
        <f t="shared" ca="1" si="735"/>
        <v>0.97991584784321495</v>
      </c>
      <c r="AG355" s="52">
        <f t="shared" ca="1" si="735"/>
        <v>0.91925520739363664</v>
      </c>
      <c r="AH355" s="52">
        <f t="shared" ca="1" si="736"/>
        <v>0.82494579994097184</v>
      </c>
      <c r="AI355" s="52">
        <f t="shared" ca="1" si="736"/>
        <v>0.70948945570086464</v>
      </c>
      <c r="AJ355" s="52">
        <f t="shared" ca="1" si="736"/>
        <v>0.57799737584805155</v>
      </c>
      <c r="AK355" s="52">
        <f t="shared" ca="1" si="736"/>
        <v>0.43243161810198655</v>
      </c>
      <c r="AL355" s="52">
        <f t="shared" ca="1" si="737"/>
        <v>0.27076138346088463</v>
      </c>
      <c r="AM355" s="52">
        <f t="shared" ca="1" si="737"/>
        <v>8.952997059692E-2</v>
      </c>
      <c r="AN355" s="52">
        <f t="shared" ca="1" si="737"/>
        <v>-0.10357005461448185</v>
      </c>
      <c r="AO355" s="52">
        <f t="shared" ca="1" si="737"/>
        <v>-0.28965574261494864</v>
      </c>
      <c r="AP355" s="52">
        <f t="shared" ca="1" si="738"/>
        <v>-0.45556285085541515</v>
      </c>
      <c r="AQ355" s="52">
        <f t="shared" ca="1" si="738"/>
        <v>-0.59308911410702425</v>
      </c>
      <c r="AR355" s="52">
        <f t="shared" ca="1" si="738"/>
        <v>-0.70535231974430201</v>
      </c>
      <c r="AS355" s="52">
        <f t="shared" ca="1" si="738"/>
        <v>-0.79168068572302641</v>
      </c>
      <c r="AT355" s="52">
        <f t="shared" ca="1" si="904"/>
        <v>-0.85722373526436735</v>
      </c>
      <c r="AU355" s="52">
        <f t="shared" ca="1" si="904"/>
        <v>-0.83607751569853972</v>
      </c>
      <c r="AV355" s="52">
        <f t="shared" ca="1" si="728"/>
        <v>-0.83213095723921715</v>
      </c>
      <c r="AW355" s="52">
        <f t="shared" ca="1" si="728"/>
        <v>-0.82489022451751182</v>
      </c>
      <c r="AX355" s="52">
        <f t="shared" ca="1" si="728"/>
        <v>-0.81696150476648044</v>
      </c>
      <c r="AY355" s="52">
        <f t="shared" ca="1" si="728"/>
        <v>-0.80919294621157301</v>
      </c>
      <c r="AZ355" s="52">
        <f t="shared" ca="1" si="729"/>
        <v>-0.8061353373406448</v>
      </c>
      <c r="BA355" s="52">
        <f t="shared" ca="1" si="729"/>
        <v>-0.8053998407834605</v>
      </c>
      <c r="BB355" s="52">
        <f t="shared" ca="1" si="729"/>
        <v>-0.80650636827089595</v>
      </c>
      <c r="BC355" s="52">
        <f t="shared" ca="1" si="729"/>
        <v>-0.81442336554869699</v>
      </c>
      <c r="BD355" s="52">
        <f t="shared" ca="1" si="730"/>
        <v>-0.82465973072664844</v>
      </c>
      <c r="BE355" s="52">
        <f t="shared" ca="1" si="730"/>
        <v>-0.82968055040682998</v>
      </c>
      <c r="BF355" s="52">
        <f t="shared" ca="1" si="730"/>
        <v>-0.81777507107635738</v>
      </c>
      <c r="BG355" s="52">
        <f t="shared" ca="1" si="730"/>
        <v>-0.79038932602911927</v>
      </c>
      <c r="BH355" s="52">
        <f t="shared" ca="1" si="731"/>
        <v>-0.73080136656495109</v>
      </c>
      <c r="BJ355" s="52">
        <f t="shared" si="740"/>
        <v>-3.5981526970863351E-3</v>
      </c>
      <c r="BK355" s="52">
        <f t="shared" si="741"/>
        <v>8.6538870580073774E-3</v>
      </c>
      <c r="BL355" s="52">
        <f t="shared" si="742"/>
        <v>4.3269435290036883E-4</v>
      </c>
      <c r="BM355" s="52">
        <f t="shared" si="743"/>
        <v>4.3269435290036883E-4</v>
      </c>
      <c r="BN355" s="52">
        <f t="shared" si="744"/>
        <v>0</v>
      </c>
      <c r="BO355" s="52">
        <f t="shared" si="745"/>
        <v>0</v>
      </c>
      <c r="BP355" s="52">
        <f t="shared" si="746"/>
        <v>4.700570661310707E-3</v>
      </c>
      <c r="BQ355" s="52">
        <f t="shared" si="747"/>
        <v>0.05</v>
      </c>
      <c r="BS355" s="52">
        <f t="shared" ca="1" si="748"/>
        <v>0.92283115049283337</v>
      </c>
      <c r="BT355" s="52">
        <f t="shared" ca="1" si="749"/>
        <v>0.8653887058007379</v>
      </c>
      <c r="BU355" s="52">
        <f t="shared" ca="1" si="750"/>
        <v>0.78447968425649739</v>
      </c>
      <c r="BV355" s="52">
        <f t="shared" ca="1" si="751"/>
        <v>0.67622685436940422</v>
      </c>
      <c r="BW355" s="52">
        <f t="shared" ca="1" si="752"/>
        <v>0.54705723351047864</v>
      </c>
      <c r="BX355" s="52">
        <f t="shared" ca="1" si="753"/>
        <v>0.40763259518350808</v>
      </c>
      <c r="BY355" s="52">
        <f t="shared" ca="1" si="754"/>
        <v>0.26378415107366548</v>
      </c>
      <c r="BZ355" s="52">
        <f t="shared" ca="1" si="755"/>
        <v>0.11827558433757193</v>
      </c>
      <c r="CA355" s="52">
        <f t="shared" ca="1" si="756"/>
        <v>-2.784521270903861E-2</v>
      </c>
      <c r="CB355" s="52">
        <f t="shared" ca="1" si="757"/>
        <v>-0.169001667234566</v>
      </c>
      <c r="CC355" s="52">
        <f t="shared" ca="1" si="758"/>
        <v>-0.29572891819501118</v>
      </c>
      <c r="CD355" s="52">
        <f t="shared" ca="1" si="759"/>
        <v>-0.40013927300911278</v>
      </c>
      <c r="CE355" s="52">
        <f t="shared" ca="1" si="760"/>
        <v>-0.48371352820146479</v>
      </c>
      <c r="CF355" s="52">
        <f t="shared" ca="1" si="761"/>
        <v>-0.54651397616872877</v>
      </c>
      <c r="CG355" s="52">
        <f t="shared" ca="1" si="762"/>
        <v>-0.59728398029842689</v>
      </c>
      <c r="CH355" s="52">
        <f t="shared" ca="1" si="763"/>
        <v>-0.63944543459482739</v>
      </c>
      <c r="CI355" s="52">
        <f t="shared" ca="1" si="764"/>
        <v>-0.68158653859169249</v>
      </c>
      <c r="CJ355" s="52">
        <f t="shared" ca="1" si="765"/>
        <v>-0.79630802529713796</v>
      </c>
      <c r="CK355" s="52">
        <f t="shared" ca="1" si="766"/>
        <v>-0.89149222583059307</v>
      </c>
      <c r="CL355" s="52">
        <f t="shared" ca="1" si="767"/>
        <v>-0.95517005645219344</v>
      </c>
      <c r="CM355" s="52">
        <f t="shared" ca="1" si="768"/>
        <v>-0.98224555676983272</v>
      </c>
      <c r="CN355" s="52">
        <f t="shared" ca="1" si="769"/>
        <v>-0.98231182950398666</v>
      </c>
      <c r="CO355" s="52">
        <f t="shared" ca="1" si="770"/>
        <v>-0.95340120852474242</v>
      </c>
      <c r="CP355" s="52">
        <f t="shared" ca="1" si="771"/>
        <v>-0.90516863685221483</v>
      </c>
      <c r="CQ355" s="52">
        <f t="shared" ca="1" si="772"/>
        <v>-0.84660377762010053</v>
      </c>
      <c r="CR355" s="52">
        <f t="shared" ca="1" si="773"/>
        <v>-0.77389109693467661</v>
      </c>
      <c r="CS355" s="52">
        <f t="shared" ca="1" si="774"/>
        <v>-0.68609357096495216</v>
      </c>
      <c r="CT355" s="52">
        <f t="shared" ca="1" si="775"/>
        <v>-0.59131660378508033</v>
      </c>
      <c r="CU355" s="52">
        <f t="shared" ca="1" si="776"/>
        <v>-0.49021649510870074</v>
      </c>
      <c r="CV355" s="52">
        <f t="shared" ca="1" si="777"/>
        <v>-0.40397916235510384</v>
      </c>
      <c r="CW355" s="52">
        <f t="shared" ca="1" si="778"/>
        <v>-0.30618265613673201</v>
      </c>
      <c r="CY355" s="51" t="str">
        <f t="shared" ca="1" si="779"/>
        <v>Slope</v>
      </c>
      <c r="CZ355" s="51" t="str">
        <f t="shared" ca="1" si="780"/>
        <v>Slope</v>
      </c>
      <c r="DA355" s="51" t="str">
        <f t="shared" ca="1" si="781"/>
        <v>Slope</v>
      </c>
      <c r="DB355" s="51" t="str">
        <f t="shared" ca="1" si="782"/>
        <v>Slope</v>
      </c>
      <c r="DC355" s="51" t="str">
        <f t="shared" ca="1" si="783"/>
        <v>Slope</v>
      </c>
      <c r="DD355" s="51" t="str">
        <f t="shared" ca="1" si="784"/>
        <v>Slope</v>
      </c>
      <c r="DE355" s="51" t="str">
        <f t="shared" ca="1" si="785"/>
        <v>Slope</v>
      </c>
      <c r="DF355" s="51" t="str">
        <f t="shared" ca="1" si="786"/>
        <v>Slope</v>
      </c>
      <c r="DG355" s="51" t="str">
        <f t="shared" ca="1" si="787"/>
        <v>Slope</v>
      </c>
      <c r="DH355" s="51" t="str">
        <f t="shared" ca="1" si="788"/>
        <v>Slope</v>
      </c>
      <c r="DI355" s="51" t="str">
        <f t="shared" ca="1" si="789"/>
        <v>Slope</v>
      </c>
      <c r="DJ355" s="51" t="str">
        <f t="shared" ca="1" si="790"/>
        <v>Slope</v>
      </c>
      <c r="DK355" s="51" t="str">
        <f t="shared" ca="1" si="791"/>
        <v>Slope</v>
      </c>
      <c r="DL355" s="51" t="str">
        <f t="shared" ca="1" si="792"/>
        <v>Slope</v>
      </c>
      <c r="DM355" s="51" t="str">
        <f t="shared" ca="1" si="793"/>
        <v>Slope</v>
      </c>
      <c r="DN355" s="51" t="str">
        <f t="shared" ca="1" si="794"/>
        <v>Slope</v>
      </c>
      <c r="DO355" s="51" t="str">
        <f t="shared" ca="1" si="795"/>
        <v>Slope</v>
      </c>
      <c r="DP355" s="51" t="str">
        <f t="shared" ca="1" si="796"/>
        <v>Slope</v>
      </c>
      <c r="DQ355" s="51" t="str">
        <f t="shared" ca="1" si="797"/>
        <v>Slope</v>
      </c>
      <c r="DR355" s="51" t="str">
        <f t="shared" ca="1" si="798"/>
        <v>Slope</v>
      </c>
      <c r="DS355" s="51" t="str">
        <f t="shared" ca="1" si="799"/>
        <v>Slope</v>
      </c>
      <c r="DT355" s="51" t="str">
        <f t="shared" ca="1" si="800"/>
        <v>Slope</v>
      </c>
      <c r="DU355" s="51" t="str">
        <f t="shared" ca="1" si="801"/>
        <v>Slope</v>
      </c>
      <c r="DV355" s="51" t="str">
        <f t="shared" ca="1" si="802"/>
        <v>Slope</v>
      </c>
      <c r="DW355" s="51" t="str">
        <f t="shared" ca="1" si="803"/>
        <v>Slope</v>
      </c>
      <c r="DX355" s="51" t="str">
        <f t="shared" ca="1" si="804"/>
        <v>Slope</v>
      </c>
      <c r="DY355" s="51" t="str">
        <f t="shared" ca="1" si="805"/>
        <v>Slope</v>
      </c>
      <c r="DZ355" s="51" t="str">
        <f t="shared" ca="1" si="806"/>
        <v>Slope</v>
      </c>
      <c r="EA355" s="51" t="str">
        <f t="shared" ca="1" si="807"/>
        <v>Slope</v>
      </c>
      <c r="EB355" s="51" t="str">
        <f t="shared" ca="1" si="808"/>
        <v>Slope</v>
      </c>
      <c r="EC355" s="51" t="str">
        <f t="shared" ca="1" si="809"/>
        <v>Slope</v>
      </c>
      <c r="EE355" s="52">
        <f t="shared" ca="1" si="810"/>
        <v>7.7601543860067013E-2</v>
      </c>
      <c r="EF355" s="52">
        <f t="shared" ca="1" si="811"/>
        <v>0.13504398855216249</v>
      </c>
      <c r="EG355" s="52">
        <f t="shared" ca="1" si="812"/>
        <v>0.215953010096403</v>
      </c>
      <c r="EH355" s="52">
        <f t="shared" ca="1" si="813"/>
        <v>0.32420583998349617</v>
      </c>
      <c r="EI355" s="52">
        <f t="shared" ca="1" si="814"/>
        <v>0.45337546084242175</v>
      </c>
      <c r="EJ355" s="52">
        <f t="shared" ca="1" si="815"/>
        <v>0.59280009916939225</v>
      </c>
      <c r="EK355" s="52">
        <f t="shared" ca="1" si="816"/>
        <v>0.7366485432792349</v>
      </c>
      <c r="EL355" s="52">
        <f t="shared" ca="1" si="817"/>
        <v>0.88215711001532848</v>
      </c>
      <c r="EM355" s="52">
        <f t="shared" ca="1" si="818"/>
        <v>0.971722092938061</v>
      </c>
      <c r="EN355" s="52">
        <f t="shared" ca="1" si="819"/>
        <v>0.83056563841253361</v>
      </c>
      <c r="EO355" s="52">
        <f t="shared" ca="1" si="820"/>
        <v>0.70383838745208838</v>
      </c>
      <c r="EP355" s="52">
        <f t="shared" ca="1" si="821"/>
        <v>0.59942803263798683</v>
      </c>
      <c r="EQ355" s="52">
        <f t="shared" ca="1" si="822"/>
        <v>0.51585377744563488</v>
      </c>
      <c r="ER355" s="52">
        <f t="shared" ca="1" si="823"/>
        <v>0.45305332947837085</v>
      </c>
      <c r="ES355" s="52">
        <f t="shared" ca="1" si="824"/>
        <v>0.40228332534867273</v>
      </c>
      <c r="ET355" s="52">
        <f t="shared" ca="1" si="825"/>
        <v>0.36012187105227222</v>
      </c>
      <c r="EU355" s="52">
        <f t="shared" ca="1" si="826"/>
        <v>0.31798076705540712</v>
      </c>
      <c r="EV355" s="52">
        <f t="shared" ca="1" si="827"/>
        <v>0.20325928034996166</v>
      </c>
      <c r="EW355" s="52">
        <f t="shared" ca="1" si="828"/>
        <v>0.10807507981650655</v>
      </c>
      <c r="EX355" s="52">
        <f t="shared" ca="1" si="829"/>
        <v>4.4397249194906174E-2</v>
      </c>
      <c r="EY355" s="52">
        <f t="shared" ca="1" si="830"/>
        <v>1.7321748877266896E-2</v>
      </c>
      <c r="EZ355" s="52">
        <f t="shared" ca="1" si="831"/>
        <v>1.7255476143112958E-2</v>
      </c>
      <c r="FA355" s="52">
        <f t="shared" ca="1" si="832"/>
        <v>4.6166097122357197E-2</v>
      </c>
      <c r="FB355" s="52">
        <f t="shared" ca="1" si="833"/>
        <v>9.4398668794884788E-2</v>
      </c>
      <c r="FC355" s="52">
        <f t="shared" ca="1" si="834"/>
        <v>0.15296352802699908</v>
      </c>
      <c r="FD355" s="52">
        <f t="shared" ca="1" si="835"/>
        <v>0.225676208712423</v>
      </c>
      <c r="FE355" s="52">
        <f t="shared" ca="1" si="836"/>
        <v>0.31347373468214745</v>
      </c>
      <c r="FF355" s="52">
        <f t="shared" ca="1" si="837"/>
        <v>0.40825070186201928</v>
      </c>
      <c r="FG355" s="52">
        <f t="shared" ca="1" si="838"/>
        <v>0.50935081053839881</v>
      </c>
      <c r="FH355" s="52">
        <f t="shared" ca="1" si="839"/>
        <v>0.59558814329199583</v>
      </c>
      <c r="FI355" s="52">
        <f t="shared" ca="1" si="840"/>
        <v>0.6933846495103676</v>
      </c>
      <c r="FK355" s="52">
        <f t="shared" ca="1" si="841"/>
        <v>0.971722092938061</v>
      </c>
      <c r="FL355" s="59">
        <f t="shared" ca="1" si="842"/>
        <v>8</v>
      </c>
      <c r="FM355" s="59" t="str">
        <f t="shared" ca="1" si="843"/>
        <v>Slope</v>
      </c>
      <c r="FN355" s="52">
        <f t="shared" ca="1" si="844"/>
        <v>0.76666666666666661</v>
      </c>
      <c r="FP355" s="52">
        <f t="shared" ca="1" si="845"/>
        <v>0.35920051462002234</v>
      </c>
      <c r="FQ355" s="52">
        <f t="shared" ca="1" si="846"/>
        <v>0.37834799618405413</v>
      </c>
      <c r="FR355" s="52">
        <f t="shared" ca="1" si="847"/>
        <v>0.39420655892102319</v>
      </c>
      <c r="FS355" s="52">
        <f t="shared" ca="1" si="848"/>
        <v>0.41917972443894314</v>
      </c>
      <c r="FT355" s="52">
        <f t="shared" ca="1" si="849"/>
        <v>0.45112515361414057</v>
      </c>
      <c r="FU355" s="52">
        <f t="shared" ca="1" si="850"/>
        <v>0.48648892194535293</v>
      </c>
      <c r="FV355" s="52">
        <f t="shared" ca="1" si="851"/>
        <v>0.52332729220418939</v>
      </c>
      <c r="FW355" s="52">
        <f t="shared" ca="1" si="852"/>
        <v>0.56071903667177614</v>
      </c>
      <c r="FX355" s="52">
        <f t="shared" ca="1" si="853"/>
        <v>0.5794629198682425</v>
      </c>
      <c r="FY355" s="52">
        <f t="shared" ca="1" si="854"/>
        <v>0.52129965724862237</v>
      </c>
      <c r="FZ355" s="52">
        <f t="shared" ca="1" si="855"/>
        <v>0.46794612915069611</v>
      </c>
      <c r="GA355" s="52">
        <f t="shared" ca="1" si="856"/>
        <v>0.42203156643488449</v>
      </c>
      <c r="GB355" s="52">
        <f t="shared" ca="1" si="857"/>
        <v>0.38306237025965606</v>
      </c>
      <c r="GC355" s="52">
        <f t="shared" ca="1" si="858"/>
        <v>0.35101777649279026</v>
      </c>
      <c r="GD355" s="52">
        <f t="shared" ca="1" si="859"/>
        <v>0.32298333067177976</v>
      </c>
      <c r="GE355" s="52">
        <f t="shared" ca="1" si="860"/>
        <v>0.2978184014618685</v>
      </c>
      <c r="GF355" s="52">
        <f t="shared" ca="1" si="861"/>
        <v>0.27266025568513569</v>
      </c>
      <c r="GG355" s="52">
        <f t="shared" ca="1" si="862"/>
        <v>0.22330864900554276</v>
      </c>
      <c r="GH355" s="52">
        <f t="shared" ca="1" si="863"/>
        <v>0.18046947104994659</v>
      </c>
      <c r="GI355" s="52">
        <f t="shared" ca="1" si="864"/>
        <v>0.14813241639830205</v>
      </c>
      <c r="GJ355" s="52">
        <f t="shared" ca="1" si="865"/>
        <v>0.12799613851464453</v>
      </c>
      <c r="GK355" s="52">
        <f t="shared" ca="1" si="866"/>
        <v>0.11686293649214877</v>
      </c>
      <c r="GL355" s="52">
        <f t="shared" ca="1" si="867"/>
        <v>0.11538869904078573</v>
      </c>
      <c r="GM355" s="52">
        <f t="shared" ca="1" si="868"/>
        <v>0.12035511182051717</v>
      </c>
      <c r="GN355" s="52">
        <f t="shared" ca="1" si="869"/>
        <v>0.12876562045344411</v>
      </c>
      <c r="GO355" s="52">
        <f t="shared" ca="1" si="870"/>
        <v>0.14189206957080763</v>
      </c>
      <c r="GP355" s="52">
        <f t="shared" ca="1" si="871"/>
        <v>0.16004680044960468</v>
      </c>
      <c r="GQ355" s="52">
        <f t="shared" ca="1" si="872"/>
        <v>0.18052801173178418</v>
      </c>
      <c r="GR355" s="52">
        <f t="shared" ca="1" si="873"/>
        <v>0.20311693684613291</v>
      </c>
      <c r="GS355" s="52">
        <f t="shared" ca="1" si="874"/>
        <v>0.22075160331955415</v>
      </c>
      <c r="GT355" s="52">
        <f t="shared" ca="1" si="875"/>
        <v>0.24223932761456696</v>
      </c>
      <c r="GV355" s="52">
        <f t="shared" ca="1" si="876"/>
        <v>0.5794629198682425</v>
      </c>
      <c r="GW355" s="59">
        <f t="shared" ca="1" si="877"/>
        <v>8</v>
      </c>
      <c r="GX355" s="52">
        <f t="shared" ca="1" si="878"/>
        <v>0.971722092938061</v>
      </c>
      <c r="GY355" s="52" t="str">
        <f t="shared" ca="1" si="879"/>
        <v>Slope</v>
      </c>
      <c r="GZ355" s="52">
        <f t="shared" ca="1" si="880"/>
        <v>0.76666666666666661</v>
      </c>
      <c r="HB355" s="58">
        <f t="shared" si="881"/>
        <v>7.1963053941726696E-2</v>
      </c>
      <c r="HC355" s="58"/>
      <c r="HE355" s="52">
        <f t="shared" si="882"/>
        <v>0.64378288298845288</v>
      </c>
      <c r="HF355" s="52">
        <f t="shared" si="883"/>
        <v>0</v>
      </c>
      <c r="HH355" s="52">
        <f t="shared" ca="1" si="884"/>
        <v>0.971722092938061</v>
      </c>
      <c r="HI355" s="52" t="str">
        <f t="shared" ca="1" si="885"/>
        <v>Slope</v>
      </c>
      <c r="HJ355" s="59">
        <f t="shared" ca="1" si="886"/>
        <v>2</v>
      </c>
      <c r="HK355" s="52">
        <f t="shared" ca="1" si="887"/>
        <v>0.76666666666666661</v>
      </c>
      <c r="HL355" s="52">
        <f t="shared" si="888"/>
        <v>0</v>
      </c>
      <c r="HM355" s="52">
        <f t="shared" si="889"/>
        <v>20</v>
      </c>
      <c r="HN355" s="52">
        <f t="shared" si="890"/>
        <v>-20</v>
      </c>
      <c r="HP355" s="52">
        <f t="shared" si="893"/>
        <v>6.4051747322085156E-5</v>
      </c>
      <c r="HR355" s="52">
        <f t="shared" si="891"/>
        <v>2.7717953717530712E-4</v>
      </c>
      <c r="HS355">
        <f t="shared" si="892"/>
        <v>4.700570661310707E-3</v>
      </c>
    </row>
    <row r="356" spans="1:227" x14ac:dyDescent="0.2">
      <c r="A356" s="45">
        <v>318</v>
      </c>
      <c r="B356" s="35">
        <f t="shared" si="733"/>
        <v>3.668981481481471E-2</v>
      </c>
      <c r="C356" s="28">
        <v>-7.1963053941726702</v>
      </c>
      <c r="D356" s="95">
        <v>0</v>
      </c>
      <c r="E356" s="95">
        <v>999999</v>
      </c>
      <c r="F356" s="37">
        <f t="shared" si="899"/>
        <v>166666.5</v>
      </c>
      <c r="G356" s="38">
        <f t="shared" si="903"/>
        <v>0</v>
      </c>
      <c r="H356" s="102">
        <v>20</v>
      </c>
      <c r="I356" s="102">
        <v>2000</v>
      </c>
      <c r="J356" s="28">
        <v>-7.9987323284149197</v>
      </c>
      <c r="K356" s="126">
        <f t="shared" si="900"/>
        <v>-7.9987323284149203E-2</v>
      </c>
      <c r="L356" s="30">
        <f t="shared" si="901"/>
        <v>-7.9987323284149203E-2</v>
      </c>
      <c r="M356" s="101">
        <f t="shared" si="902"/>
        <v>-7.1963053941726702</v>
      </c>
      <c r="N356" s="103">
        <f t="shared" si="734"/>
        <v>4.0121346712112486E-4</v>
      </c>
      <c r="AD356" s="52">
        <f t="shared" ca="1" si="735"/>
        <v>0.97991584784321495</v>
      </c>
      <c r="AE356" s="52">
        <f t="shared" ca="1" si="735"/>
        <v>1.0000000000000002</v>
      </c>
      <c r="AF356" s="52">
        <f t="shared" ca="1" si="735"/>
        <v>0.97698969222861953</v>
      </c>
      <c r="AG356" s="52">
        <f t="shared" ca="1" si="735"/>
        <v>0.91134725534826788</v>
      </c>
      <c r="AH356" s="52">
        <f t="shared" ca="1" si="736"/>
        <v>0.81254398853986143</v>
      </c>
      <c r="AI356" s="52">
        <f t="shared" ca="1" si="736"/>
        <v>0.68932454758592465</v>
      </c>
      <c r="AJ356" s="52">
        <f t="shared" ca="1" si="736"/>
        <v>0.54761175277471941</v>
      </c>
      <c r="AK356" s="52">
        <f t="shared" ca="1" si="736"/>
        <v>0.3898676753576687</v>
      </c>
      <c r="AL356" s="52">
        <f t="shared" ca="1" si="737"/>
        <v>0.21676346740607577</v>
      </c>
      <c r="AM356" s="52">
        <f t="shared" ca="1" si="737"/>
        <v>3.3725023990597125E-2</v>
      </c>
      <c r="AN356" s="52">
        <f t="shared" ca="1" si="737"/>
        <v>-0.14462267507508872</v>
      </c>
      <c r="AO356" s="52">
        <f t="shared" ca="1" si="737"/>
        <v>-0.31094157970914021</v>
      </c>
      <c r="AP356" s="52">
        <f t="shared" ca="1" si="738"/>
        <v>-0.45722744619217109</v>
      </c>
      <c r="AQ356" s="52">
        <f t="shared" ca="1" si="738"/>
        <v>-0.58636925640917681</v>
      </c>
      <c r="AR356" s="52">
        <f t="shared" ca="1" si="738"/>
        <v>-0.69496700615009577</v>
      </c>
      <c r="AS356" s="52">
        <f t="shared" ca="1" si="738"/>
        <v>-0.78496463956146612</v>
      </c>
      <c r="AT356" s="52">
        <f t="shared" ref="AT356:AU358" ca="1" si="905">CORREL( $K356:$K386, OFFSET( $M356:$M386, AT$5, 0 ) )</f>
        <v>-0.77297147416389755</v>
      </c>
      <c r="AU356" s="52">
        <f t="shared" ca="1" si="905"/>
        <v>-0.7741043880277052</v>
      </c>
      <c r="AV356" s="52">
        <f t="shared" ca="1" si="728"/>
        <v>-0.77672086603025781</v>
      </c>
      <c r="AW356" s="52">
        <f t="shared" ca="1" si="728"/>
        <v>-0.77280818904776571</v>
      </c>
      <c r="AX356" s="52">
        <f t="shared" ca="1" si="728"/>
        <v>-0.76943701635391293</v>
      </c>
      <c r="AY356" s="52">
        <f t="shared" ca="1" si="728"/>
        <v>-0.76936849091657999</v>
      </c>
      <c r="AZ356" s="52">
        <f t="shared" ca="1" si="729"/>
        <v>-0.77406458464724914</v>
      </c>
      <c r="BA356" s="52">
        <f t="shared" ca="1" si="729"/>
        <v>-0.77967089399288625</v>
      </c>
      <c r="BB356" s="52">
        <f t="shared" ca="1" si="729"/>
        <v>-0.79060671581532138</v>
      </c>
      <c r="BC356" s="52">
        <f t="shared" ca="1" si="729"/>
        <v>-0.80712970044177856</v>
      </c>
      <c r="BD356" s="52">
        <f t="shared" ca="1" si="730"/>
        <v>-0.82262764653288267</v>
      </c>
      <c r="BE356" s="52">
        <f t="shared" ca="1" si="730"/>
        <v>-0.83039648609554917</v>
      </c>
      <c r="BF356" s="52">
        <f t="shared" ca="1" si="730"/>
        <v>-0.81818239477826316</v>
      </c>
      <c r="BG356" s="52">
        <f t="shared" ca="1" si="730"/>
        <v>-0.78827791067671082</v>
      </c>
      <c r="BH356" s="52">
        <f t="shared" ca="1" si="731"/>
        <v>-0.71983725941438848</v>
      </c>
      <c r="BJ356" s="52">
        <f t="shared" si="740"/>
        <v>-3.99936616420746E-3</v>
      </c>
      <c r="BK356" s="52">
        <f t="shared" si="741"/>
        <v>7.8447968425649755E-3</v>
      </c>
      <c r="BL356" s="52">
        <f t="shared" si="742"/>
        <v>3.9223984212824871E-4</v>
      </c>
      <c r="BM356" s="52">
        <f t="shared" si="743"/>
        <v>3.9223984212824871E-4</v>
      </c>
      <c r="BN356" s="52">
        <f t="shared" si="744"/>
        <v>0</v>
      </c>
      <c r="BO356" s="52">
        <f t="shared" si="745"/>
        <v>0</v>
      </c>
      <c r="BP356" s="52">
        <f t="shared" si="746"/>
        <v>4.5971451242394854E-3</v>
      </c>
      <c r="BQ356" s="52">
        <f t="shared" si="747"/>
        <v>0.05</v>
      </c>
      <c r="BS356" s="52">
        <f t="shared" ca="1" si="748"/>
        <v>0.8653887058007379</v>
      </c>
      <c r="BT356" s="52">
        <f t="shared" ca="1" si="749"/>
        <v>0.78447968425649739</v>
      </c>
      <c r="BU356" s="52">
        <f t="shared" ca="1" si="750"/>
        <v>0.67622685436940422</v>
      </c>
      <c r="BV356" s="52">
        <f t="shared" ca="1" si="751"/>
        <v>0.54705723351047864</v>
      </c>
      <c r="BW356" s="52">
        <f t="shared" ca="1" si="752"/>
        <v>0.40763259518350808</v>
      </c>
      <c r="BX356" s="52">
        <f t="shared" ca="1" si="753"/>
        <v>0.26378415107366548</v>
      </c>
      <c r="BY356" s="52">
        <f t="shared" ca="1" si="754"/>
        <v>0.11827558433757193</v>
      </c>
      <c r="BZ356" s="52">
        <f t="shared" ca="1" si="755"/>
        <v>-2.784521270903861E-2</v>
      </c>
      <c r="CA356" s="52">
        <f t="shared" ca="1" si="756"/>
        <v>-0.169001667234566</v>
      </c>
      <c r="CB356" s="52">
        <f t="shared" ca="1" si="757"/>
        <v>-0.29572891819501118</v>
      </c>
      <c r="CC356" s="52">
        <f t="shared" ca="1" si="758"/>
        <v>-0.40013927300911278</v>
      </c>
      <c r="CD356" s="52">
        <f t="shared" ca="1" si="759"/>
        <v>-0.48371352820146479</v>
      </c>
      <c r="CE356" s="52">
        <f t="shared" ca="1" si="760"/>
        <v>-0.54651397616872877</v>
      </c>
      <c r="CF356" s="52">
        <f t="shared" ca="1" si="761"/>
        <v>-0.59728398029842689</v>
      </c>
      <c r="CG356" s="52">
        <f t="shared" ca="1" si="762"/>
        <v>-0.63944543459482739</v>
      </c>
      <c r="CH356" s="52">
        <f t="shared" ca="1" si="763"/>
        <v>-0.68158653859169249</v>
      </c>
      <c r="CI356" s="52">
        <f t="shared" ca="1" si="764"/>
        <v>-0.79630802529713796</v>
      </c>
      <c r="CJ356" s="52">
        <f t="shared" ca="1" si="765"/>
        <v>-0.89149222583059307</v>
      </c>
      <c r="CK356" s="52">
        <f t="shared" ca="1" si="766"/>
        <v>-0.95517005645219344</v>
      </c>
      <c r="CL356" s="52">
        <f t="shared" ca="1" si="767"/>
        <v>-0.98224555676983272</v>
      </c>
      <c r="CM356" s="52">
        <f t="shared" ca="1" si="768"/>
        <v>-0.98231182950398666</v>
      </c>
      <c r="CN356" s="52">
        <f t="shared" ca="1" si="769"/>
        <v>-0.95340120852474242</v>
      </c>
      <c r="CO356" s="52">
        <f t="shared" ca="1" si="770"/>
        <v>-0.90516863685221483</v>
      </c>
      <c r="CP356" s="52">
        <f t="shared" ca="1" si="771"/>
        <v>-0.84660377762010053</v>
      </c>
      <c r="CQ356" s="52">
        <f t="shared" ca="1" si="772"/>
        <v>-0.77389109693467661</v>
      </c>
      <c r="CR356" s="52">
        <f t="shared" ca="1" si="773"/>
        <v>-0.68609357096495216</v>
      </c>
      <c r="CS356" s="52">
        <f t="shared" ca="1" si="774"/>
        <v>-0.59131660378508033</v>
      </c>
      <c r="CT356" s="52">
        <f t="shared" ca="1" si="775"/>
        <v>-0.49021649510870074</v>
      </c>
      <c r="CU356" s="52">
        <f t="shared" ca="1" si="776"/>
        <v>-0.40397916235510384</v>
      </c>
      <c r="CV356" s="52">
        <f t="shared" ca="1" si="777"/>
        <v>-0.30618265613673201</v>
      </c>
      <c r="CW356" s="52">
        <f t="shared" ca="1" si="778"/>
        <v>-0.20246190362940397</v>
      </c>
      <c r="CY356" s="51" t="str">
        <f t="shared" ca="1" si="779"/>
        <v>Slope</v>
      </c>
      <c r="CZ356" s="51" t="str">
        <f t="shared" ca="1" si="780"/>
        <v>Slope</v>
      </c>
      <c r="DA356" s="51" t="str">
        <f t="shared" ca="1" si="781"/>
        <v>Slope</v>
      </c>
      <c r="DB356" s="51" t="str">
        <f t="shared" ca="1" si="782"/>
        <v>Slope</v>
      </c>
      <c r="DC356" s="51" t="str">
        <f t="shared" ca="1" si="783"/>
        <v>Slope</v>
      </c>
      <c r="DD356" s="51" t="str">
        <f t="shared" ca="1" si="784"/>
        <v>Slope</v>
      </c>
      <c r="DE356" s="51" t="str">
        <f t="shared" ca="1" si="785"/>
        <v>Slope</v>
      </c>
      <c r="DF356" s="51" t="str">
        <f t="shared" ca="1" si="786"/>
        <v>Slope</v>
      </c>
      <c r="DG356" s="51" t="str">
        <f t="shared" ca="1" si="787"/>
        <v>Slope</v>
      </c>
      <c r="DH356" s="51" t="str">
        <f t="shared" ca="1" si="788"/>
        <v>Slope</v>
      </c>
      <c r="DI356" s="51" t="str">
        <f t="shared" ca="1" si="789"/>
        <v>Slope</v>
      </c>
      <c r="DJ356" s="51" t="str">
        <f t="shared" ca="1" si="790"/>
        <v>Slope</v>
      </c>
      <c r="DK356" s="51" t="str">
        <f t="shared" ca="1" si="791"/>
        <v>Slope</v>
      </c>
      <c r="DL356" s="51" t="str">
        <f t="shared" ca="1" si="792"/>
        <v>Slope</v>
      </c>
      <c r="DM356" s="51" t="str">
        <f t="shared" ca="1" si="793"/>
        <v>Slope</v>
      </c>
      <c r="DN356" s="51" t="str">
        <f t="shared" ca="1" si="794"/>
        <v>Slope</v>
      </c>
      <c r="DO356" s="51" t="str">
        <f t="shared" ca="1" si="795"/>
        <v>Slope</v>
      </c>
      <c r="DP356" s="51" t="str">
        <f t="shared" ca="1" si="796"/>
        <v>Slope</v>
      </c>
      <c r="DQ356" s="51" t="str">
        <f t="shared" ca="1" si="797"/>
        <v>Slope</v>
      </c>
      <c r="DR356" s="51" t="str">
        <f t="shared" ca="1" si="798"/>
        <v>Slope</v>
      </c>
      <c r="DS356" s="51" t="str">
        <f t="shared" ca="1" si="799"/>
        <v>Slope</v>
      </c>
      <c r="DT356" s="51" t="str">
        <f t="shared" ca="1" si="800"/>
        <v>Slope</v>
      </c>
      <c r="DU356" s="51" t="str">
        <f t="shared" ca="1" si="801"/>
        <v>Slope</v>
      </c>
      <c r="DV356" s="51" t="str">
        <f t="shared" ca="1" si="802"/>
        <v>Slope</v>
      </c>
      <c r="DW356" s="51" t="str">
        <f t="shared" ca="1" si="803"/>
        <v>Slope</v>
      </c>
      <c r="DX356" s="51" t="str">
        <f t="shared" ca="1" si="804"/>
        <v>Slope</v>
      </c>
      <c r="DY356" s="51" t="str">
        <f t="shared" ca="1" si="805"/>
        <v>Slope</v>
      </c>
      <c r="DZ356" s="51" t="str">
        <f t="shared" ca="1" si="806"/>
        <v>Slope</v>
      </c>
      <c r="EA356" s="51" t="str">
        <f t="shared" ca="1" si="807"/>
        <v>Slope</v>
      </c>
      <c r="EB356" s="51" t="str">
        <f t="shared" ca="1" si="808"/>
        <v>Slope</v>
      </c>
      <c r="EC356" s="51" t="str">
        <f t="shared" ca="1" si="809"/>
        <v>Slope</v>
      </c>
      <c r="EE356" s="52">
        <f t="shared" ca="1" si="810"/>
        <v>0.13500353404139032</v>
      </c>
      <c r="EF356" s="52">
        <f t="shared" ca="1" si="811"/>
        <v>0.21591255558563083</v>
      </c>
      <c r="EG356" s="52">
        <f t="shared" ca="1" si="812"/>
        <v>0.324165385472724</v>
      </c>
      <c r="EH356" s="52">
        <f t="shared" ca="1" si="813"/>
        <v>0.45333500633164958</v>
      </c>
      <c r="EI356" s="52">
        <f t="shared" ca="1" si="814"/>
        <v>0.59275964465862019</v>
      </c>
      <c r="EJ356" s="52">
        <f t="shared" ca="1" si="815"/>
        <v>0.73660808876846273</v>
      </c>
      <c r="EK356" s="52">
        <f t="shared" ca="1" si="816"/>
        <v>0.88211665550455631</v>
      </c>
      <c r="EL356" s="52">
        <f t="shared" ca="1" si="817"/>
        <v>0.97176254744883317</v>
      </c>
      <c r="EM356" s="52">
        <f t="shared" ca="1" si="818"/>
        <v>0.83060609292330578</v>
      </c>
      <c r="EN356" s="52">
        <f t="shared" ca="1" si="819"/>
        <v>0.70387884196286055</v>
      </c>
      <c r="EO356" s="52">
        <f t="shared" ca="1" si="820"/>
        <v>0.599468487148759</v>
      </c>
      <c r="EP356" s="52">
        <f t="shared" ca="1" si="821"/>
        <v>0.51589423195640693</v>
      </c>
      <c r="EQ356" s="52">
        <f t="shared" ca="1" si="822"/>
        <v>0.45309378398914302</v>
      </c>
      <c r="ER356" s="52">
        <f t="shared" ca="1" si="823"/>
        <v>0.4023237798594449</v>
      </c>
      <c r="ES356" s="52">
        <f t="shared" ca="1" si="824"/>
        <v>0.36016232556304439</v>
      </c>
      <c r="ET356" s="52">
        <f t="shared" ca="1" si="825"/>
        <v>0.31802122156617929</v>
      </c>
      <c r="EU356" s="52">
        <f t="shared" ca="1" si="826"/>
        <v>0.20329973486073383</v>
      </c>
      <c r="EV356" s="52">
        <f t="shared" ca="1" si="827"/>
        <v>0.10811553432727872</v>
      </c>
      <c r="EW356" s="52">
        <f t="shared" ca="1" si="828"/>
        <v>4.4437703705678344E-2</v>
      </c>
      <c r="EX356" s="52">
        <f t="shared" ca="1" si="829"/>
        <v>1.7362203388039066E-2</v>
      </c>
      <c r="EY356" s="52">
        <f t="shared" ca="1" si="830"/>
        <v>1.7295930653885128E-2</v>
      </c>
      <c r="EZ356" s="52">
        <f t="shared" ca="1" si="831"/>
        <v>4.6206551633129367E-2</v>
      </c>
      <c r="FA356" s="52">
        <f t="shared" ca="1" si="832"/>
        <v>9.4439123305656958E-2</v>
      </c>
      <c r="FB356" s="52">
        <f t="shared" ca="1" si="833"/>
        <v>0.15300398253777125</v>
      </c>
      <c r="FC356" s="52">
        <f t="shared" ca="1" si="834"/>
        <v>0.22571666322319517</v>
      </c>
      <c r="FD356" s="52">
        <f t="shared" ca="1" si="835"/>
        <v>0.31351418919291962</v>
      </c>
      <c r="FE356" s="52">
        <f t="shared" ca="1" si="836"/>
        <v>0.40829115637279145</v>
      </c>
      <c r="FF356" s="52">
        <f t="shared" ca="1" si="837"/>
        <v>0.50939126504917098</v>
      </c>
      <c r="FG356" s="52">
        <f t="shared" ca="1" si="838"/>
        <v>0.59562859780276789</v>
      </c>
      <c r="FH356" s="52">
        <f t="shared" ca="1" si="839"/>
        <v>0.69342510402113966</v>
      </c>
      <c r="FI356" s="52">
        <f t="shared" ca="1" si="840"/>
        <v>0.79714585652846781</v>
      </c>
      <c r="FK356" s="52">
        <f t="shared" ca="1" si="841"/>
        <v>0.97176254744883317</v>
      </c>
      <c r="FL356" s="59">
        <f t="shared" ca="1" si="842"/>
        <v>7</v>
      </c>
      <c r="FM356" s="59" t="str">
        <f t="shared" ca="1" si="843"/>
        <v>Slope</v>
      </c>
      <c r="FN356" s="52">
        <f t="shared" ca="1" si="844"/>
        <v>0.8</v>
      </c>
      <c r="FP356" s="52">
        <f t="shared" ca="1" si="845"/>
        <v>0.37833451134713009</v>
      </c>
      <c r="FQ356" s="52">
        <f t="shared" ca="1" si="846"/>
        <v>0.40530418519521028</v>
      </c>
      <c r="FR356" s="52">
        <f t="shared" ca="1" si="847"/>
        <v>0.43027735071313017</v>
      </c>
      <c r="FS356" s="52">
        <f t="shared" ca="1" si="848"/>
        <v>0.46222277988832761</v>
      </c>
      <c r="FT356" s="52">
        <f t="shared" ca="1" si="849"/>
        <v>0.49758654821954007</v>
      </c>
      <c r="FU356" s="52">
        <f t="shared" ca="1" si="850"/>
        <v>0.53442491847837648</v>
      </c>
      <c r="FV356" s="52">
        <f t="shared" ca="1" si="851"/>
        <v>0.57181666294596323</v>
      </c>
      <c r="FW356" s="52">
        <f t="shared" ca="1" si="852"/>
        <v>0.59058751581627766</v>
      </c>
      <c r="FX356" s="52">
        <f t="shared" ca="1" si="853"/>
        <v>0.53242425319665743</v>
      </c>
      <c r="FY356" s="52">
        <f t="shared" ca="1" si="854"/>
        <v>0.47907072509873128</v>
      </c>
      <c r="FZ356" s="52">
        <f t="shared" ca="1" si="855"/>
        <v>0.43315616238291965</v>
      </c>
      <c r="GA356" s="52">
        <f t="shared" ca="1" si="856"/>
        <v>0.39418696620769123</v>
      </c>
      <c r="GB356" s="52">
        <f t="shared" ca="1" si="857"/>
        <v>0.36214237244082542</v>
      </c>
      <c r="GC356" s="52">
        <f t="shared" ca="1" si="858"/>
        <v>0.33410792661981492</v>
      </c>
      <c r="GD356" s="52">
        <f t="shared" ca="1" si="859"/>
        <v>0.30894299740990366</v>
      </c>
      <c r="GE356" s="52">
        <f t="shared" ca="1" si="860"/>
        <v>0.28378485163317085</v>
      </c>
      <c r="GF356" s="52">
        <f t="shared" ca="1" si="861"/>
        <v>0.23443324495357792</v>
      </c>
      <c r="GG356" s="52">
        <f t="shared" ca="1" si="862"/>
        <v>0.19159406699798179</v>
      </c>
      <c r="GH356" s="52">
        <f t="shared" ca="1" si="863"/>
        <v>0.15925701234633721</v>
      </c>
      <c r="GI356" s="52">
        <f t="shared" ca="1" si="864"/>
        <v>0.1391207344626797</v>
      </c>
      <c r="GJ356" s="52">
        <f t="shared" ca="1" si="865"/>
        <v>0.12798753244018393</v>
      </c>
      <c r="GK356" s="52">
        <f t="shared" ca="1" si="866"/>
        <v>0.12651329498882091</v>
      </c>
      <c r="GL356" s="52">
        <f t="shared" ca="1" si="867"/>
        <v>0.13147970776855233</v>
      </c>
      <c r="GM356" s="52">
        <f t="shared" ca="1" si="868"/>
        <v>0.13989021640147931</v>
      </c>
      <c r="GN356" s="52">
        <f t="shared" ca="1" si="869"/>
        <v>0.1530166655188428</v>
      </c>
      <c r="GO356" s="52">
        <f t="shared" ca="1" si="870"/>
        <v>0.17117139639763984</v>
      </c>
      <c r="GP356" s="52">
        <f t="shared" ca="1" si="871"/>
        <v>0.19165260767981934</v>
      </c>
      <c r="GQ356" s="52">
        <f t="shared" ca="1" si="872"/>
        <v>0.21424153279416808</v>
      </c>
      <c r="GR356" s="52">
        <f t="shared" ca="1" si="873"/>
        <v>0.23187619926758929</v>
      </c>
      <c r="GS356" s="52">
        <f t="shared" ca="1" si="874"/>
        <v>0.25336392356260207</v>
      </c>
      <c r="GT356" s="52">
        <f t="shared" ca="1" si="875"/>
        <v>0.27682639662060038</v>
      </c>
      <c r="GV356" s="52">
        <f t="shared" ca="1" si="876"/>
        <v>0.59058751581627766</v>
      </c>
      <c r="GW356" s="59">
        <f t="shared" ca="1" si="877"/>
        <v>7</v>
      </c>
      <c r="GX356" s="52">
        <f t="shared" ca="1" si="878"/>
        <v>0.97176254744883317</v>
      </c>
      <c r="GY356" s="52" t="str">
        <f t="shared" ca="1" si="879"/>
        <v>Slope</v>
      </c>
      <c r="GZ356" s="52">
        <f t="shared" ca="1" si="880"/>
        <v>0.8</v>
      </c>
      <c r="HB356" s="58">
        <f t="shared" si="881"/>
        <v>7.9987323284149203E-2</v>
      </c>
      <c r="HC356" s="58"/>
      <c r="HE356" s="52">
        <f t="shared" si="882"/>
        <v>0.60406274974346141</v>
      </c>
      <c r="HF356" s="52">
        <f t="shared" si="883"/>
        <v>0</v>
      </c>
      <c r="HH356" s="52">
        <f t="shared" ca="1" si="884"/>
        <v>0.97176254744883317</v>
      </c>
      <c r="HI356" s="52" t="str">
        <f t="shared" ca="1" si="885"/>
        <v>Slope</v>
      </c>
      <c r="HJ356" s="59">
        <f t="shared" ca="1" si="886"/>
        <v>2</v>
      </c>
      <c r="HK356" s="52">
        <f t="shared" ca="1" si="887"/>
        <v>0.8</v>
      </c>
      <c r="HL356" s="52">
        <f t="shared" si="888"/>
        <v>0</v>
      </c>
      <c r="HM356" s="52">
        <f t="shared" si="889"/>
        <v>20</v>
      </c>
      <c r="HN356" s="52">
        <f t="shared" si="890"/>
        <v>-20</v>
      </c>
      <c r="HP356" s="52">
        <f t="shared" si="893"/>
        <v>4.0121346712112486E-4</v>
      </c>
      <c r="HR356" s="52">
        <f t="shared" si="891"/>
        <v>2.5432273663386059E-4</v>
      </c>
      <c r="HS356">
        <f t="shared" si="892"/>
        <v>4.5971451242394854E-3</v>
      </c>
    </row>
    <row r="357" spans="1:227" x14ac:dyDescent="0.2">
      <c r="A357" s="45">
        <v>319</v>
      </c>
      <c r="B357" s="35">
        <f t="shared" si="733"/>
        <v>3.6805555555555453E-2</v>
      </c>
      <c r="C357" s="28">
        <v>-7.9987323284149197</v>
      </c>
      <c r="D357" s="95">
        <v>0</v>
      </c>
      <c r="E357" s="95">
        <v>999999</v>
      </c>
      <c r="F357" s="37">
        <f t="shared" si="899"/>
        <v>166666.5</v>
      </c>
      <c r="G357" s="38">
        <f t="shared" si="903"/>
        <v>0</v>
      </c>
      <c r="H357" s="102">
        <v>20</v>
      </c>
      <c r="I357" s="102">
        <v>2000</v>
      </c>
      <c r="J357" s="28">
        <v>-9.3591415882110596</v>
      </c>
      <c r="K357" s="126">
        <f t="shared" si="900"/>
        <v>-9.359141588211059E-2</v>
      </c>
      <c r="L357" s="30">
        <f t="shared" si="901"/>
        <v>-9.359141588211059E-2</v>
      </c>
      <c r="M357" s="101">
        <f t="shared" si="902"/>
        <v>-7.9987323284149197</v>
      </c>
      <c r="N357" s="103">
        <f t="shared" si="734"/>
        <v>6.8020462989806969E-4</v>
      </c>
      <c r="AD357" s="52">
        <f t="shared" ca="1" si="735"/>
        <v>0.97698969222861953</v>
      </c>
      <c r="AE357" s="52">
        <f t="shared" ca="1" si="735"/>
        <v>0.99999999999999989</v>
      </c>
      <c r="AF357" s="52">
        <f t="shared" ca="1" si="735"/>
        <v>0.97574460896777315</v>
      </c>
      <c r="AG357" s="52">
        <f t="shared" ca="1" si="735"/>
        <v>0.90760781398676205</v>
      </c>
      <c r="AH357" s="52">
        <f t="shared" ca="1" si="736"/>
        <v>0.80284900455825126</v>
      </c>
      <c r="AI357" s="52">
        <f t="shared" ca="1" si="736"/>
        <v>0.67077978677484762</v>
      </c>
      <c r="AJ357" s="52">
        <f t="shared" ca="1" si="736"/>
        <v>0.5179969560439831</v>
      </c>
      <c r="AK357" s="52">
        <f t="shared" ca="1" si="736"/>
        <v>0.34944652019715877</v>
      </c>
      <c r="AL357" s="52">
        <f t="shared" ca="1" si="737"/>
        <v>0.17432465979114037</v>
      </c>
      <c r="AM357" s="52">
        <f t="shared" ca="1" si="737"/>
        <v>5.3002582043652482E-3</v>
      </c>
      <c r="AN357" s="52">
        <f t="shared" ca="1" si="737"/>
        <v>-0.15346504704942276</v>
      </c>
      <c r="AO357" s="52">
        <f t="shared" ca="1" si="737"/>
        <v>-0.29954168450308061</v>
      </c>
      <c r="AP357" s="52">
        <f t="shared" ca="1" si="738"/>
        <v>-0.43698639710860832</v>
      </c>
      <c r="AQ357" s="52">
        <f t="shared" ca="1" si="738"/>
        <v>-0.56230619630080492</v>
      </c>
      <c r="AR357" s="52">
        <f t="shared" ca="1" si="738"/>
        <v>-0.67546054038167458</v>
      </c>
      <c r="AS357" s="52">
        <f t="shared" ca="1" si="738"/>
        <v>-0.67724247760936129</v>
      </c>
      <c r="AT357" s="52">
        <f t="shared" ca="1" si="905"/>
        <v>-0.68869054784146233</v>
      </c>
      <c r="AU357" s="52">
        <f t="shared" ca="1" si="905"/>
        <v>-0.69630200181642099</v>
      </c>
      <c r="AV357" s="52">
        <f t="shared" ca="1" si="728"/>
        <v>-0.70098430728192429</v>
      </c>
      <c r="AW357" s="52">
        <f t="shared" ca="1" si="728"/>
        <v>-0.70072532473387694</v>
      </c>
      <c r="AX357" s="52">
        <f t="shared" ca="1" si="728"/>
        <v>-0.70439116742960695</v>
      </c>
      <c r="AY357" s="52">
        <f t="shared" ref="AY357:BB398" ca="1" si="906">CORREL( $K357:$K387, OFFSET( $M357:$M387, AY$5, 0 ) )</f>
        <v>-0.71225116827329937</v>
      </c>
      <c r="AZ357" s="52">
        <f t="shared" ca="1" si="729"/>
        <v>-0.72469514026062332</v>
      </c>
      <c r="BA357" s="52">
        <f t="shared" ca="1" si="729"/>
        <v>-0.74444222436612439</v>
      </c>
      <c r="BB357" s="52">
        <f t="shared" ca="1" si="729"/>
        <v>-0.76832896211051283</v>
      </c>
      <c r="BC357" s="52">
        <f t="shared" ref="BC357:BF398" ca="1" si="907">CORREL( $K357:$K387, OFFSET( $M357:$M387, BC$5, 0 ) )</f>
        <v>-0.79284657603631203</v>
      </c>
      <c r="BD357" s="52">
        <f t="shared" ca="1" si="730"/>
        <v>-0.81574882257440751</v>
      </c>
      <c r="BE357" s="52">
        <f t="shared" ca="1" si="730"/>
        <v>-0.82164937317057096</v>
      </c>
      <c r="BF357" s="52">
        <f t="shared" ca="1" si="730"/>
        <v>-0.81529739548998881</v>
      </c>
      <c r="BG357" s="52">
        <f t="shared" ref="BG357:BH398" ca="1" si="908">CORREL( $K357:$K387, OFFSET( $M357:$M387, BG$5, 0 ) )</f>
        <v>-0.78401683440303893</v>
      </c>
      <c r="BH357" s="52">
        <f t="shared" ca="1" si="731"/>
        <v>-0.70396063145054788</v>
      </c>
      <c r="BJ357" s="52">
        <f t="shared" si="740"/>
        <v>-4.6795707941055297E-3</v>
      </c>
      <c r="BK357" s="52">
        <f t="shared" si="741"/>
        <v>6.7622685436940439E-3</v>
      </c>
      <c r="BL357" s="52">
        <f t="shared" si="742"/>
        <v>3.3811342718470213E-4</v>
      </c>
      <c r="BM357" s="52">
        <f t="shared" si="743"/>
        <v>3.3811342718470213E-4</v>
      </c>
      <c r="BN357" s="52">
        <f t="shared" si="744"/>
        <v>0</v>
      </c>
      <c r="BO357" s="52">
        <f t="shared" si="745"/>
        <v>0</v>
      </c>
      <c r="BP357" s="52">
        <f t="shared" si="746"/>
        <v>4.4916060789804112E-3</v>
      </c>
      <c r="BQ357" s="52">
        <f t="shared" si="747"/>
        <v>0.05</v>
      </c>
      <c r="BS357" s="52">
        <f t="shared" ca="1" si="748"/>
        <v>0.78447968425649739</v>
      </c>
      <c r="BT357" s="52">
        <f t="shared" ca="1" si="749"/>
        <v>0.67622685436940422</v>
      </c>
      <c r="BU357" s="52">
        <f t="shared" ca="1" si="750"/>
        <v>0.54705723351047864</v>
      </c>
      <c r="BV357" s="52">
        <f t="shared" ca="1" si="751"/>
        <v>0.40763259518350808</v>
      </c>
      <c r="BW357" s="52">
        <f t="shared" ca="1" si="752"/>
        <v>0.26378415107366548</v>
      </c>
      <c r="BX357" s="52">
        <f t="shared" ca="1" si="753"/>
        <v>0.11827558433757193</v>
      </c>
      <c r="BY357" s="52">
        <f t="shared" ca="1" si="754"/>
        <v>-2.784521270903861E-2</v>
      </c>
      <c r="BZ357" s="52">
        <f t="shared" ca="1" si="755"/>
        <v>-0.169001667234566</v>
      </c>
      <c r="CA357" s="52">
        <f t="shared" ca="1" si="756"/>
        <v>-0.29572891819501118</v>
      </c>
      <c r="CB357" s="52">
        <f t="shared" ca="1" si="757"/>
        <v>-0.40013927300911278</v>
      </c>
      <c r="CC357" s="52">
        <f t="shared" ca="1" si="758"/>
        <v>-0.48371352820146479</v>
      </c>
      <c r="CD357" s="52">
        <f t="shared" ca="1" si="759"/>
        <v>-0.54651397616872877</v>
      </c>
      <c r="CE357" s="52">
        <f t="shared" ca="1" si="760"/>
        <v>-0.59728398029842689</v>
      </c>
      <c r="CF357" s="52">
        <f t="shared" ca="1" si="761"/>
        <v>-0.63944543459482739</v>
      </c>
      <c r="CG357" s="52">
        <f t="shared" ca="1" si="762"/>
        <v>-0.68158653859169249</v>
      </c>
      <c r="CH357" s="52">
        <f t="shared" ca="1" si="763"/>
        <v>-0.79630802529713796</v>
      </c>
      <c r="CI357" s="52">
        <f t="shared" ca="1" si="764"/>
        <v>-0.89149222583059307</v>
      </c>
      <c r="CJ357" s="52">
        <f t="shared" ca="1" si="765"/>
        <v>-0.95517005645219344</v>
      </c>
      <c r="CK357" s="52">
        <f t="shared" ca="1" si="766"/>
        <v>-0.98224555676983272</v>
      </c>
      <c r="CL357" s="52">
        <f t="shared" ca="1" si="767"/>
        <v>-0.98231182950398666</v>
      </c>
      <c r="CM357" s="52">
        <f t="shared" ca="1" si="768"/>
        <v>-0.95340120852474242</v>
      </c>
      <c r="CN357" s="52">
        <f t="shared" ca="1" si="769"/>
        <v>-0.90516863685221483</v>
      </c>
      <c r="CO357" s="52">
        <f t="shared" ca="1" si="770"/>
        <v>-0.84660377762010053</v>
      </c>
      <c r="CP357" s="52">
        <f t="shared" ca="1" si="771"/>
        <v>-0.77389109693467661</v>
      </c>
      <c r="CQ357" s="52">
        <f t="shared" ca="1" si="772"/>
        <v>-0.68609357096495216</v>
      </c>
      <c r="CR357" s="52">
        <f t="shared" ca="1" si="773"/>
        <v>-0.59131660378508033</v>
      </c>
      <c r="CS357" s="52">
        <f t="shared" ca="1" si="774"/>
        <v>-0.49021649510870074</v>
      </c>
      <c r="CT357" s="52">
        <f t="shared" ca="1" si="775"/>
        <v>-0.40397916235510384</v>
      </c>
      <c r="CU357" s="52">
        <f t="shared" ca="1" si="776"/>
        <v>-0.30618265613673201</v>
      </c>
      <c r="CV357" s="52">
        <f t="shared" ca="1" si="777"/>
        <v>-0.20246190362940397</v>
      </c>
      <c r="CW357" s="52">
        <f t="shared" ca="1" si="778"/>
        <v>-0.11285397198591977</v>
      </c>
      <c r="CY357" s="51" t="str">
        <f t="shared" ca="1" si="779"/>
        <v>Slope</v>
      </c>
      <c r="CZ357" s="51" t="str">
        <f t="shared" ca="1" si="780"/>
        <v>Slope</v>
      </c>
      <c r="DA357" s="51" t="str">
        <f t="shared" ca="1" si="781"/>
        <v>Slope</v>
      </c>
      <c r="DB357" s="51" t="str">
        <f t="shared" ca="1" si="782"/>
        <v>Slope</v>
      </c>
      <c r="DC357" s="51" t="str">
        <f t="shared" ca="1" si="783"/>
        <v>Slope</v>
      </c>
      <c r="DD357" s="51" t="str">
        <f t="shared" ca="1" si="784"/>
        <v>Slope</v>
      </c>
      <c r="DE357" s="51" t="str">
        <f t="shared" ca="1" si="785"/>
        <v>Slope</v>
      </c>
      <c r="DF357" s="51" t="str">
        <f t="shared" ca="1" si="786"/>
        <v>Slope</v>
      </c>
      <c r="DG357" s="51" t="str">
        <f t="shared" ca="1" si="787"/>
        <v>Slope</v>
      </c>
      <c r="DH357" s="51" t="str">
        <f t="shared" ca="1" si="788"/>
        <v>Slope</v>
      </c>
      <c r="DI357" s="51" t="str">
        <f t="shared" ca="1" si="789"/>
        <v>Slope</v>
      </c>
      <c r="DJ357" s="51" t="str">
        <f t="shared" ca="1" si="790"/>
        <v>Slope</v>
      </c>
      <c r="DK357" s="51" t="str">
        <f t="shared" ca="1" si="791"/>
        <v>Slope</v>
      </c>
      <c r="DL357" s="51" t="str">
        <f t="shared" ca="1" si="792"/>
        <v>Slope</v>
      </c>
      <c r="DM357" s="51" t="str">
        <f t="shared" ca="1" si="793"/>
        <v>Slope</v>
      </c>
      <c r="DN357" s="51" t="str">
        <f t="shared" ca="1" si="794"/>
        <v>Slope</v>
      </c>
      <c r="DO357" s="51" t="str">
        <f t="shared" ca="1" si="795"/>
        <v>Slope</v>
      </c>
      <c r="DP357" s="51" t="str">
        <f t="shared" ca="1" si="796"/>
        <v>Slope</v>
      </c>
      <c r="DQ357" s="51" t="str">
        <f t="shared" ca="1" si="797"/>
        <v>Slope</v>
      </c>
      <c r="DR357" s="51" t="str">
        <f t="shared" ca="1" si="798"/>
        <v>Slope</v>
      </c>
      <c r="DS357" s="51" t="str">
        <f t="shared" ca="1" si="799"/>
        <v>Slope</v>
      </c>
      <c r="DT357" s="51" t="str">
        <f t="shared" ca="1" si="800"/>
        <v>Slope</v>
      </c>
      <c r="DU357" s="51" t="str">
        <f t="shared" ca="1" si="801"/>
        <v>Slope</v>
      </c>
      <c r="DV357" s="51" t="str">
        <f t="shared" ca="1" si="802"/>
        <v>Slope</v>
      </c>
      <c r="DW357" s="51" t="str">
        <f t="shared" ca="1" si="803"/>
        <v>Slope</v>
      </c>
      <c r="DX357" s="51" t="str">
        <f t="shared" ca="1" si="804"/>
        <v>Slope</v>
      </c>
      <c r="DY357" s="51" t="str">
        <f t="shared" ca="1" si="805"/>
        <v>Slope</v>
      </c>
      <c r="DZ357" s="51" t="str">
        <f t="shared" ca="1" si="806"/>
        <v>Slope</v>
      </c>
      <c r="EA357" s="51" t="str">
        <f t="shared" ca="1" si="807"/>
        <v>Slope</v>
      </c>
      <c r="EB357" s="51" t="str">
        <f t="shared" ca="1" si="808"/>
        <v>Slope</v>
      </c>
      <c r="EC357" s="51" t="str">
        <f t="shared" ca="1" si="809"/>
        <v>Slope</v>
      </c>
      <c r="EE357" s="52">
        <f t="shared" ca="1" si="810"/>
        <v>0.21585842917068732</v>
      </c>
      <c r="EF357" s="52">
        <f t="shared" ca="1" si="811"/>
        <v>0.32411125905778049</v>
      </c>
      <c r="EG357" s="52">
        <f t="shared" ca="1" si="812"/>
        <v>0.45328087991670607</v>
      </c>
      <c r="EH357" s="52">
        <f t="shared" ca="1" si="813"/>
        <v>0.59270551824367668</v>
      </c>
      <c r="EI357" s="52">
        <f t="shared" ca="1" si="814"/>
        <v>0.73655396235351922</v>
      </c>
      <c r="EJ357" s="52">
        <f t="shared" ca="1" si="815"/>
        <v>0.8820625290896128</v>
      </c>
      <c r="EK357" s="52">
        <f t="shared" ca="1" si="816"/>
        <v>0.97181667386377668</v>
      </c>
      <c r="EL357" s="52">
        <f t="shared" ca="1" si="817"/>
        <v>0.83066021933824929</v>
      </c>
      <c r="EM357" s="52">
        <f t="shared" ca="1" si="818"/>
        <v>0.70393296837780417</v>
      </c>
      <c r="EN357" s="52">
        <f t="shared" ca="1" si="819"/>
        <v>0.59952261356370251</v>
      </c>
      <c r="EO357" s="52">
        <f t="shared" ca="1" si="820"/>
        <v>0.51594835837135045</v>
      </c>
      <c r="EP357" s="52">
        <f t="shared" ca="1" si="821"/>
        <v>0.45314791040408653</v>
      </c>
      <c r="EQ357" s="52">
        <f t="shared" ca="1" si="822"/>
        <v>0.40237790627438841</v>
      </c>
      <c r="ER357" s="52">
        <f t="shared" ca="1" si="823"/>
        <v>0.36021645197798791</v>
      </c>
      <c r="ES357" s="52">
        <f t="shared" ca="1" si="824"/>
        <v>0.3180753479811228</v>
      </c>
      <c r="ET357" s="52">
        <f t="shared" ca="1" si="825"/>
        <v>0.20335386127567734</v>
      </c>
      <c r="EU357" s="52">
        <f t="shared" ca="1" si="826"/>
        <v>0.10816966074222223</v>
      </c>
      <c r="EV357" s="52">
        <f t="shared" ca="1" si="827"/>
        <v>4.4491830120621856E-2</v>
      </c>
      <c r="EW357" s="52">
        <f t="shared" ca="1" si="828"/>
        <v>1.7416329802982577E-2</v>
      </c>
      <c r="EX357" s="52">
        <f t="shared" ca="1" si="829"/>
        <v>1.7350057068828639E-2</v>
      </c>
      <c r="EY357" s="52">
        <f t="shared" ca="1" si="830"/>
        <v>4.6260678048072879E-2</v>
      </c>
      <c r="EZ357" s="52">
        <f t="shared" ca="1" si="831"/>
        <v>9.449324972060047E-2</v>
      </c>
      <c r="FA357" s="52">
        <f t="shared" ca="1" si="832"/>
        <v>0.15305810895271477</v>
      </c>
      <c r="FB357" s="52">
        <f t="shared" ca="1" si="833"/>
        <v>0.22577078963813868</v>
      </c>
      <c r="FC357" s="52">
        <f t="shared" ca="1" si="834"/>
        <v>0.31356831560786314</v>
      </c>
      <c r="FD357" s="52">
        <f t="shared" ca="1" si="835"/>
        <v>0.40834528278773496</v>
      </c>
      <c r="FE357" s="52">
        <f t="shared" ca="1" si="836"/>
        <v>0.50944539146411461</v>
      </c>
      <c r="FF357" s="52">
        <f t="shared" ca="1" si="837"/>
        <v>0.5956827242177114</v>
      </c>
      <c r="FG357" s="52">
        <f t="shared" ca="1" si="838"/>
        <v>0.69347923043608328</v>
      </c>
      <c r="FH357" s="52">
        <f t="shared" ca="1" si="839"/>
        <v>0.79719998294341132</v>
      </c>
      <c r="FI357" s="52">
        <f t="shared" ca="1" si="840"/>
        <v>0.88680791458689556</v>
      </c>
      <c r="FK357" s="52">
        <f t="shared" ca="1" si="841"/>
        <v>0.97181667386377668</v>
      </c>
      <c r="FL357" s="59">
        <f t="shared" ca="1" si="842"/>
        <v>6</v>
      </c>
      <c r="FM357" s="59" t="str">
        <f t="shared" ca="1" si="843"/>
        <v>Slope</v>
      </c>
      <c r="FN357" s="52">
        <f t="shared" ca="1" si="844"/>
        <v>0.83333333333333337</v>
      </c>
      <c r="FP357" s="52">
        <f t="shared" ca="1" si="845"/>
        <v>0.40528614305689575</v>
      </c>
      <c r="FQ357" s="52">
        <f t="shared" ca="1" si="846"/>
        <v>0.44137041968592683</v>
      </c>
      <c r="FR357" s="52">
        <f t="shared" ca="1" si="847"/>
        <v>0.47331584886112421</v>
      </c>
      <c r="FS357" s="52">
        <f t="shared" ca="1" si="848"/>
        <v>0.50867961719233667</v>
      </c>
      <c r="FT357" s="52">
        <f t="shared" ca="1" si="849"/>
        <v>0.54551798745117308</v>
      </c>
      <c r="FU357" s="52">
        <f t="shared" ca="1" si="850"/>
        <v>0.58290973191875972</v>
      </c>
      <c r="FV357" s="52">
        <f t="shared" ca="1" si="851"/>
        <v>0.60171666906570331</v>
      </c>
      <c r="FW357" s="52">
        <f t="shared" ca="1" si="852"/>
        <v>0.54355340644608308</v>
      </c>
      <c r="FX357" s="52">
        <f t="shared" ca="1" si="853"/>
        <v>0.49019987834815693</v>
      </c>
      <c r="FY357" s="52">
        <f t="shared" ca="1" si="854"/>
        <v>0.4442853156323453</v>
      </c>
      <c r="FZ357" s="52">
        <f t="shared" ca="1" si="855"/>
        <v>0.40531611945711676</v>
      </c>
      <c r="GA357" s="52">
        <f t="shared" ca="1" si="856"/>
        <v>0.37327152569025107</v>
      </c>
      <c r="GB357" s="52">
        <f t="shared" ca="1" si="857"/>
        <v>0.34523707986924057</v>
      </c>
      <c r="GC357" s="52">
        <f t="shared" ca="1" si="858"/>
        <v>0.32007215065932926</v>
      </c>
      <c r="GD357" s="52">
        <f t="shared" ca="1" si="859"/>
        <v>0.29491400488259645</v>
      </c>
      <c r="GE357" s="52">
        <f t="shared" ca="1" si="860"/>
        <v>0.24556239820300352</v>
      </c>
      <c r="GF357" s="52">
        <f t="shared" ca="1" si="861"/>
        <v>0.20272322024740741</v>
      </c>
      <c r="GG357" s="52">
        <f t="shared" ca="1" si="862"/>
        <v>0.17038616559576283</v>
      </c>
      <c r="GH357" s="52">
        <f t="shared" ca="1" si="863"/>
        <v>0.15024988771210529</v>
      </c>
      <c r="GI357" s="52">
        <f t="shared" ca="1" si="864"/>
        <v>0.13911668568960955</v>
      </c>
      <c r="GJ357" s="52">
        <f t="shared" ca="1" si="865"/>
        <v>0.13764244823824653</v>
      </c>
      <c r="GK357" s="52">
        <f t="shared" ca="1" si="866"/>
        <v>0.14260886101797793</v>
      </c>
      <c r="GL357" s="52">
        <f t="shared" ca="1" si="867"/>
        <v>0.15101936965090493</v>
      </c>
      <c r="GM357" s="52">
        <f t="shared" ca="1" si="868"/>
        <v>0.16414581876826845</v>
      </c>
      <c r="GN357" s="52">
        <f t="shared" ca="1" si="869"/>
        <v>0.18230054964706546</v>
      </c>
      <c r="GO357" s="52">
        <f t="shared" ca="1" si="870"/>
        <v>0.20278176092924496</v>
      </c>
      <c r="GP357" s="52">
        <f t="shared" ca="1" si="871"/>
        <v>0.22537068604359373</v>
      </c>
      <c r="GQ357" s="52">
        <f t="shared" ca="1" si="872"/>
        <v>0.24300535251701488</v>
      </c>
      <c r="GR357" s="52">
        <f t="shared" ca="1" si="873"/>
        <v>0.26449307681202772</v>
      </c>
      <c r="GS357" s="52">
        <f t="shared" ca="1" si="874"/>
        <v>0.28795554987002597</v>
      </c>
      <c r="GT357" s="52">
        <f t="shared" ca="1" si="875"/>
        <v>0.30671374930674294</v>
      </c>
      <c r="GV357" s="52">
        <f t="shared" ca="1" si="876"/>
        <v>0.60171666906570331</v>
      </c>
      <c r="GW357" s="59">
        <f t="shared" ca="1" si="877"/>
        <v>6</v>
      </c>
      <c r="GX357" s="52">
        <f t="shared" ca="1" si="878"/>
        <v>0.97181667386377668</v>
      </c>
      <c r="GY357" s="52" t="str">
        <f t="shared" ca="1" si="879"/>
        <v>Slope</v>
      </c>
      <c r="GZ357" s="52">
        <f t="shared" ca="1" si="880"/>
        <v>0.83333333333333337</v>
      </c>
      <c r="HB357" s="58">
        <f t="shared" si="881"/>
        <v>9.359141588211059E-2</v>
      </c>
      <c r="HC357" s="58"/>
      <c r="HE357" s="52">
        <f t="shared" si="882"/>
        <v>0.53672249138355255</v>
      </c>
      <c r="HF357" s="52">
        <f t="shared" si="883"/>
        <v>0</v>
      </c>
      <c r="HH357" s="52">
        <f t="shared" ca="1" si="884"/>
        <v>0.97181667386377668</v>
      </c>
      <c r="HI357" s="52" t="str">
        <f t="shared" ca="1" si="885"/>
        <v>Slope</v>
      </c>
      <c r="HJ357" s="59">
        <f t="shared" ca="1" si="886"/>
        <v>2</v>
      </c>
      <c r="HK357" s="52">
        <f t="shared" ca="1" si="887"/>
        <v>0.83333333333333337</v>
      </c>
      <c r="HL357" s="52">
        <f t="shared" si="888"/>
        <v>0</v>
      </c>
      <c r="HM357" s="52">
        <f t="shared" si="889"/>
        <v>20</v>
      </c>
      <c r="HN357" s="52">
        <f t="shared" si="890"/>
        <v>-20</v>
      </c>
      <c r="HP357" s="52">
        <f t="shared" si="893"/>
        <v>6.8020462989806969E-4</v>
      </c>
      <c r="HR357" s="52">
        <f t="shared" si="891"/>
        <v>2.3257819046792756E-4</v>
      </c>
      <c r="HS357">
        <f t="shared" si="892"/>
        <v>4.4916060789804112E-3</v>
      </c>
    </row>
    <row r="358" spans="1:227" x14ac:dyDescent="0.2">
      <c r="A358" s="45">
        <v>320</v>
      </c>
      <c r="B358" s="35">
        <f t="shared" si="733"/>
        <v>3.6921296296296195E-2</v>
      </c>
      <c r="C358" s="28">
        <v>-9.3591415882110596</v>
      </c>
      <c r="D358" s="95">
        <v>0</v>
      </c>
      <c r="E358" s="95">
        <v>999999</v>
      </c>
      <c r="F358" s="37">
        <f t="shared" si="899"/>
        <v>166666.5</v>
      </c>
      <c r="G358" s="38">
        <f t="shared" si="903"/>
        <v>0</v>
      </c>
      <c r="H358" s="102">
        <v>20</v>
      </c>
      <c r="I358" s="102">
        <v>2000</v>
      </c>
      <c r="J358" s="28">
        <v>-10.549597740173301</v>
      </c>
      <c r="K358" s="126">
        <f t="shared" si="900"/>
        <v>-0.105495977401733</v>
      </c>
      <c r="L358" s="30">
        <f t="shared" si="901"/>
        <v>-0.105495977401733</v>
      </c>
      <c r="M358" s="101">
        <f t="shared" si="902"/>
        <v>-9.3591415882110596</v>
      </c>
      <c r="N358" s="103">
        <f t="shared" si="734"/>
        <v>5.9522807598112043E-4</v>
      </c>
      <c r="AD358" s="52">
        <f t="shared" ca="1" si="735"/>
        <v>0.97574460896777304</v>
      </c>
      <c r="AE358" s="52">
        <f t="shared" ca="1" si="735"/>
        <v>1.0000000000000002</v>
      </c>
      <c r="AF358" s="52">
        <f t="shared" ca="1" si="735"/>
        <v>0.97483055918360617</v>
      </c>
      <c r="AG358" s="52">
        <f t="shared" ca="1" si="735"/>
        <v>0.90246665543834936</v>
      </c>
      <c r="AH358" s="52">
        <f t="shared" ca="1" si="736"/>
        <v>0.78989278915262306</v>
      </c>
      <c r="AI358" s="52">
        <f t="shared" ca="1" si="736"/>
        <v>0.6471038829472292</v>
      </c>
      <c r="AJ358" s="52">
        <f t="shared" ca="1" si="736"/>
        <v>0.48318531295247852</v>
      </c>
      <c r="AK358" s="52">
        <f t="shared" ca="1" si="736"/>
        <v>0.31176769953470673</v>
      </c>
      <c r="AL358" s="52">
        <f t="shared" ca="1" si="737"/>
        <v>0.15024204253524814</v>
      </c>
      <c r="AM358" s="52">
        <f t="shared" ca="1" si="737"/>
        <v>1.2321981713111147E-3</v>
      </c>
      <c r="AN358" s="52">
        <f t="shared" ca="1" si="737"/>
        <v>-0.13595177497221236</v>
      </c>
      <c r="AO358" s="52">
        <f t="shared" ca="1" si="737"/>
        <v>-0.27242853133112377</v>
      </c>
      <c r="AP358" s="52">
        <f t="shared" ca="1" si="738"/>
        <v>-0.40573034809365588</v>
      </c>
      <c r="AQ358" s="52">
        <f t="shared" ca="1" si="738"/>
        <v>-0.53677495931856212</v>
      </c>
      <c r="AR358" s="52">
        <f t="shared" ca="1" si="738"/>
        <v>-0.56111495343830475</v>
      </c>
      <c r="AS358" s="52">
        <f t="shared" ca="1" si="738"/>
        <v>-0.58415359463724037</v>
      </c>
      <c r="AT358" s="52">
        <f t="shared" ca="1" si="905"/>
        <v>-0.59905173666452827</v>
      </c>
      <c r="AU358" s="52">
        <f t="shared" ca="1" si="905"/>
        <v>-0.60483095270233134</v>
      </c>
      <c r="AV358" s="52">
        <f ca="1">CORREL( $K358:$K388, OFFSET( $M358:$M388, AV$5, 0 ) )</f>
        <v>-0.61033559926158831</v>
      </c>
      <c r="AW358" s="52">
        <f ca="1">CORREL( $K358:$K388, OFFSET( $M358:$M388, AW$5, 0 ) )</f>
        <v>-0.61411424181190821</v>
      </c>
      <c r="AX358" s="52">
        <f ca="1">CORREL( $K358:$K388, OFFSET( $M358:$M388, AX$5, 0 ) )</f>
        <v>-0.62413794680741963</v>
      </c>
      <c r="AY358" s="52">
        <f t="shared" ca="1" si="906"/>
        <v>-0.63972165274264858</v>
      </c>
      <c r="AZ358" s="52">
        <f t="shared" ca="1" si="906"/>
        <v>-0.66881036403037464</v>
      </c>
      <c r="BA358" s="52">
        <f t="shared" ca="1" si="906"/>
        <v>-0.70420416244666528</v>
      </c>
      <c r="BB358" s="52">
        <f t="shared" ca="1" si="906"/>
        <v>-0.73751318580601199</v>
      </c>
      <c r="BC358" s="52">
        <f t="shared" ca="1" si="907"/>
        <v>-0.77233718371409177</v>
      </c>
      <c r="BD358" s="52">
        <f t="shared" ca="1" si="907"/>
        <v>-0.79242121695815104</v>
      </c>
      <c r="BE358" s="52">
        <f t="shared" ca="1" si="907"/>
        <v>-0.81015967720601756</v>
      </c>
      <c r="BF358" s="52">
        <f t="shared" ca="1" si="907"/>
        <v>-0.80713582007129892</v>
      </c>
      <c r="BG358" s="52">
        <f t="shared" ca="1" si="908"/>
        <v>-0.76970529021314116</v>
      </c>
      <c r="BH358" s="52">
        <f t="shared" ca="1" si="908"/>
        <v>-0.68826966136596324</v>
      </c>
      <c r="BJ358" s="52">
        <f t="shared" si="740"/>
        <v>-5.2747988700866501E-3</v>
      </c>
      <c r="BK358" s="52">
        <f t="shared" si="741"/>
        <v>5.4705723351047841E-3</v>
      </c>
      <c r="BL358" s="52">
        <f t="shared" si="742"/>
        <v>2.7352861675523921E-4</v>
      </c>
      <c r="BM358" s="52">
        <f t="shared" si="743"/>
        <v>2.7352861675523921E-4</v>
      </c>
      <c r="BN358" s="52">
        <f t="shared" si="744"/>
        <v>0</v>
      </c>
      <c r="BO358" s="52">
        <f t="shared" si="745"/>
        <v>0</v>
      </c>
      <c r="BP358" s="52">
        <f t="shared" si="746"/>
        <v>4.3663537670122427E-3</v>
      </c>
      <c r="BQ358" s="52">
        <f t="shared" si="747"/>
        <v>0.05</v>
      </c>
      <c r="BS358" s="52">
        <f t="shared" ca="1" si="748"/>
        <v>0.67622685436940422</v>
      </c>
      <c r="BT358" s="52">
        <f t="shared" ca="1" si="749"/>
        <v>0.54705723351047864</v>
      </c>
      <c r="BU358" s="52">
        <f t="shared" ca="1" si="750"/>
        <v>0.40763259518350808</v>
      </c>
      <c r="BV358" s="52">
        <f t="shared" ca="1" si="751"/>
        <v>0.26378415107366548</v>
      </c>
      <c r="BW358" s="52">
        <f t="shared" ca="1" si="752"/>
        <v>0.11827558433757193</v>
      </c>
      <c r="BX358" s="52">
        <f t="shared" ca="1" si="753"/>
        <v>-2.784521270903861E-2</v>
      </c>
      <c r="BY358" s="52">
        <f t="shared" ca="1" si="754"/>
        <v>-0.169001667234566</v>
      </c>
      <c r="BZ358" s="52">
        <f t="shared" ca="1" si="755"/>
        <v>-0.29572891819501118</v>
      </c>
      <c r="CA358" s="52">
        <f t="shared" ca="1" si="756"/>
        <v>-0.40013927300911278</v>
      </c>
      <c r="CB358" s="52">
        <f t="shared" ca="1" si="757"/>
        <v>-0.48371352820146479</v>
      </c>
      <c r="CC358" s="52">
        <f t="shared" ca="1" si="758"/>
        <v>-0.54651397616872877</v>
      </c>
      <c r="CD358" s="52">
        <f t="shared" ca="1" si="759"/>
        <v>-0.59728398029842689</v>
      </c>
      <c r="CE358" s="52">
        <f t="shared" ca="1" si="760"/>
        <v>-0.63944543459482739</v>
      </c>
      <c r="CF358" s="52">
        <f t="shared" ca="1" si="761"/>
        <v>-0.68158653859169249</v>
      </c>
      <c r="CG358" s="52">
        <f t="shared" ca="1" si="762"/>
        <v>-0.79630802529713796</v>
      </c>
      <c r="CH358" s="52">
        <f t="shared" ca="1" si="763"/>
        <v>-0.89149222583059307</v>
      </c>
      <c r="CI358" s="52">
        <f t="shared" ca="1" si="764"/>
        <v>-0.95517005645219344</v>
      </c>
      <c r="CJ358" s="52">
        <f t="shared" ca="1" si="765"/>
        <v>-0.98224555676983272</v>
      </c>
      <c r="CK358" s="52">
        <f t="shared" ca="1" si="766"/>
        <v>-0.98231182950398666</v>
      </c>
      <c r="CL358" s="52">
        <f t="shared" ca="1" si="767"/>
        <v>-0.95340120852474242</v>
      </c>
      <c r="CM358" s="52">
        <f t="shared" ca="1" si="768"/>
        <v>-0.90516863685221483</v>
      </c>
      <c r="CN358" s="52">
        <f t="shared" ca="1" si="769"/>
        <v>-0.84660377762010053</v>
      </c>
      <c r="CO358" s="52">
        <f t="shared" ca="1" si="770"/>
        <v>-0.77389109693467661</v>
      </c>
      <c r="CP358" s="52">
        <f t="shared" ca="1" si="771"/>
        <v>-0.68609357096495216</v>
      </c>
      <c r="CQ358" s="52">
        <f t="shared" ca="1" si="772"/>
        <v>-0.59131660378508033</v>
      </c>
      <c r="CR358" s="52">
        <f t="shared" ca="1" si="773"/>
        <v>-0.49021649510870074</v>
      </c>
      <c r="CS358" s="52">
        <f t="shared" ca="1" si="774"/>
        <v>-0.40397916235510384</v>
      </c>
      <c r="CT358" s="52">
        <f t="shared" ca="1" si="775"/>
        <v>-0.30618265613673201</v>
      </c>
      <c r="CU358" s="52">
        <f t="shared" ca="1" si="776"/>
        <v>-0.20246190362940397</v>
      </c>
      <c r="CV358" s="52">
        <f t="shared" ca="1" si="777"/>
        <v>-0.11285397198591977</v>
      </c>
      <c r="CW358" s="52">
        <f t="shared" ca="1" si="778"/>
        <v>-4.0699437380798467E-2</v>
      </c>
      <c r="CY358" s="51" t="str">
        <f t="shared" ca="1" si="779"/>
        <v>Slope</v>
      </c>
      <c r="CZ358" s="51" t="str">
        <f t="shared" ca="1" si="780"/>
        <v>Slope</v>
      </c>
      <c r="DA358" s="51" t="str">
        <f t="shared" ca="1" si="781"/>
        <v>Slope</v>
      </c>
      <c r="DB358" s="51" t="str">
        <f t="shared" ca="1" si="782"/>
        <v>Slope</v>
      </c>
      <c r="DC358" s="51" t="str">
        <f t="shared" ca="1" si="783"/>
        <v>Slope</v>
      </c>
      <c r="DD358" s="51" t="str">
        <f t="shared" ca="1" si="784"/>
        <v>Slope</v>
      </c>
      <c r="DE358" s="51" t="str">
        <f t="shared" ca="1" si="785"/>
        <v>Slope</v>
      </c>
      <c r="DF358" s="51" t="str">
        <f t="shared" ca="1" si="786"/>
        <v>Slope</v>
      </c>
      <c r="DG358" s="51" t="str">
        <f t="shared" ca="1" si="787"/>
        <v>Slope</v>
      </c>
      <c r="DH358" s="51" t="str">
        <f t="shared" ca="1" si="788"/>
        <v>Slope</v>
      </c>
      <c r="DI358" s="51" t="str">
        <f t="shared" ca="1" si="789"/>
        <v>Slope</v>
      </c>
      <c r="DJ358" s="51" t="str">
        <f t="shared" ca="1" si="790"/>
        <v>Slope</v>
      </c>
      <c r="DK358" s="51" t="str">
        <f t="shared" ca="1" si="791"/>
        <v>Slope</v>
      </c>
      <c r="DL358" s="51" t="str">
        <f t="shared" ca="1" si="792"/>
        <v>Slope</v>
      </c>
      <c r="DM358" s="51" t="str">
        <f t="shared" ca="1" si="793"/>
        <v>Slope</v>
      </c>
      <c r="DN358" s="51" t="str">
        <f t="shared" ca="1" si="794"/>
        <v>Slope</v>
      </c>
      <c r="DO358" s="51" t="str">
        <f t="shared" ca="1" si="795"/>
        <v>Slope</v>
      </c>
      <c r="DP358" s="51" t="str">
        <f t="shared" ca="1" si="796"/>
        <v>Slope</v>
      </c>
      <c r="DQ358" s="51" t="str">
        <f t="shared" ca="1" si="797"/>
        <v>Slope</v>
      </c>
      <c r="DR358" s="51" t="str">
        <f t="shared" ca="1" si="798"/>
        <v>Slope</v>
      </c>
      <c r="DS358" s="51" t="str">
        <f t="shared" ca="1" si="799"/>
        <v>Slope</v>
      </c>
      <c r="DT358" s="51" t="str">
        <f t="shared" ca="1" si="800"/>
        <v>Slope</v>
      </c>
      <c r="DU358" s="51" t="str">
        <f t="shared" ca="1" si="801"/>
        <v>Slope</v>
      </c>
      <c r="DV358" s="51" t="str">
        <f t="shared" ca="1" si="802"/>
        <v>Slope</v>
      </c>
      <c r="DW358" s="51" t="str">
        <f t="shared" ca="1" si="803"/>
        <v>Slope</v>
      </c>
      <c r="DX358" s="51" t="str">
        <f t="shared" ca="1" si="804"/>
        <v>Slope</v>
      </c>
      <c r="DY358" s="51" t="str">
        <f t="shared" ca="1" si="805"/>
        <v>Slope</v>
      </c>
      <c r="DZ358" s="51" t="str">
        <f t="shared" ca="1" si="806"/>
        <v>Slope</v>
      </c>
      <c r="EA358" s="51" t="str">
        <f t="shared" ca="1" si="807"/>
        <v>Slope</v>
      </c>
      <c r="EB358" s="51" t="str">
        <f t="shared" ca="1" si="808"/>
        <v>Slope</v>
      </c>
      <c r="EC358" s="51" t="str">
        <f t="shared" ca="1" si="809"/>
        <v>Slope</v>
      </c>
      <c r="EE358" s="52">
        <f t="shared" ca="1" si="810"/>
        <v>0.32404667424735101</v>
      </c>
      <c r="EF358" s="52">
        <f t="shared" ca="1" si="811"/>
        <v>0.45321629510627659</v>
      </c>
      <c r="EG358" s="52">
        <f t="shared" ca="1" si="812"/>
        <v>0.5926409334332472</v>
      </c>
      <c r="EH358" s="52">
        <f t="shared" ca="1" si="813"/>
        <v>0.73648937754308974</v>
      </c>
      <c r="EI358" s="52">
        <f t="shared" ca="1" si="814"/>
        <v>0.88199794427918332</v>
      </c>
      <c r="EJ358" s="52">
        <f t="shared" ca="1" si="815"/>
        <v>0.97188125867420616</v>
      </c>
      <c r="EK358" s="52">
        <f t="shared" ca="1" si="816"/>
        <v>0.83072480414867877</v>
      </c>
      <c r="EL358" s="52">
        <f t="shared" ca="1" si="817"/>
        <v>0.70399755318823365</v>
      </c>
      <c r="EM358" s="52">
        <f t="shared" ca="1" si="818"/>
        <v>0.59958719837413199</v>
      </c>
      <c r="EN358" s="52">
        <f t="shared" ca="1" si="819"/>
        <v>0.51601294318177993</v>
      </c>
      <c r="EO358" s="52">
        <f t="shared" ca="1" si="820"/>
        <v>0.45321249521451601</v>
      </c>
      <c r="EP358" s="52">
        <f t="shared" ca="1" si="821"/>
        <v>0.40244249108481789</v>
      </c>
      <c r="EQ358" s="52">
        <f t="shared" ca="1" si="822"/>
        <v>0.36028103678841739</v>
      </c>
      <c r="ER358" s="52">
        <f t="shared" ca="1" si="823"/>
        <v>0.31813993279155228</v>
      </c>
      <c r="ES358" s="52">
        <f t="shared" ca="1" si="824"/>
        <v>0.20341844608610682</v>
      </c>
      <c r="ET358" s="52">
        <f t="shared" ca="1" si="825"/>
        <v>0.10823424555265171</v>
      </c>
      <c r="EU358" s="52">
        <f t="shared" ca="1" si="826"/>
        <v>4.4556414931051336E-2</v>
      </c>
      <c r="EV358" s="52">
        <f t="shared" ca="1" si="827"/>
        <v>1.7480914613412057E-2</v>
      </c>
      <c r="EW358" s="52">
        <f t="shared" ca="1" si="828"/>
        <v>1.7414641879258119E-2</v>
      </c>
      <c r="EX358" s="52">
        <f t="shared" ca="1" si="829"/>
        <v>4.6325262858502358E-2</v>
      </c>
      <c r="EY358" s="52">
        <f t="shared" ca="1" si="830"/>
        <v>9.455783453102995E-2</v>
      </c>
      <c r="EZ358" s="52">
        <f t="shared" ca="1" si="831"/>
        <v>0.15312269376314425</v>
      </c>
      <c r="FA358" s="52">
        <f t="shared" ca="1" si="832"/>
        <v>0.22583537444856816</v>
      </c>
      <c r="FB358" s="52">
        <f t="shared" ca="1" si="833"/>
        <v>0.31363290041829262</v>
      </c>
      <c r="FC358" s="52">
        <f t="shared" ca="1" si="834"/>
        <v>0.40840986759816444</v>
      </c>
      <c r="FD358" s="52">
        <f t="shared" ca="1" si="835"/>
        <v>0.50950997627454409</v>
      </c>
      <c r="FE358" s="52">
        <f t="shared" ca="1" si="836"/>
        <v>0.59574730902814088</v>
      </c>
      <c r="FF358" s="52">
        <f t="shared" ca="1" si="837"/>
        <v>0.69354381524651276</v>
      </c>
      <c r="FG358" s="52">
        <f t="shared" ca="1" si="838"/>
        <v>0.7972645677538408</v>
      </c>
      <c r="FH358" s="52">
        <f t="shared" ca="1" si="839"/>
        <v>0.88687249939732493</v>
      </c>
      <c r="FI358" s="52">
        <f t="shared" ca="1" si="840"/>
        <v>0.95902703400244627</v>
      </c>
      <c r="FK358" s="52">
        <f t="shared" ca="1" si="841"/>
        <v>0.97188125867420616</v>
      </c>
      <c r="FL358" s="59">
        <f t="shared" ca="1" si="842"/>
        <v>5</v>
      </c>
      <c r="FM358" s="59" t="str">
        <f t="shared" ca="1" si="843"/>
        <v>Slope</v>
      </c>
      <c r="FN358" s="52">
        <f t="shared" ca="1" si="844"/>
        <v>0.8666666666666667</v>
      </c>
      <c r="FP358" s="52">
        <f t="shared" ca="1" si="845"/>
        <v>0.44134889141578365</v>
      </c>
      <c r="FQ358" s="52">
        <f t="shared" ca="1" si="846"/>
        <v>0.48440543170209216</v>
      </c>
      <c r="FR358" s="52">
        <f t="shared" ca="1" si="847"/>
        <v>0.51976920003330451</v>
      </c>
      <c r="FS358" s="52">
        <f t="shared" ca="1" si="848"/>
        <v>0.55660757029214103</v>
      </c>
      <c r="FT358" s="52">
        <f t="shared" ca="1" si="849"/>
        <v>0.59399931475972778</v>
      </c>
      <c r="FU358" s="52">
        <f t="shared" ca="1" si="850"/>
        <v>0.61284930844695751</v>
      </c>
      <c r="FV358" s="52">
        <f t="shared" ca="1" si="851"/>
        <v>0.55468604582733738</v>
      </c>
      <c r="FW358" s="52">
        <f t="shared" ca="1" si="852"/>
        <v>0.50133251772941123</v>
      </c>
      <c r="FX358" s="52">
        <f t="shared" ca="1" si="853"/>
        <v>0.4554179550135995</v>
      </c>
      <c r="FY358" s="52">
        <f t="shared" ca="1" si="854"/>
        <v>0.41644875883837107</v>
      </c>
      <c r="FZ358" s="52">
        <f t="shared" ca="1" si="855"/>
        <v>0.38440416507150532</v>
      </c>
      <c r="GA358" s="52">
        <f t="shared" ca="1" si="856"/>
        <v>0.35636971925049488</v>
      </c>
      <c r="GB358" s="52">
        <f t="shared" ca="1" si="857"/>
        <v>0.33120479004058356</v>
      </c>
      <c r="GC358" s="52">
        <f t="shared" ca="1" si="858"/>
        <v>0.30604664426385075</v>
      </c>
      <c r="GD358" s="52">
        <f t="shared" ca="1" si="859"/>
        <v>0.25669503758425782</v>
      </c>
      <c r="GE358" s="52">
        <f t="shared" ca="1" si="860"/>
        <v>0.21385585962866166</v>
      </c>
      <c r="GF358" s="52">
        <f t="shared" ca="1" si="861"/>
        <v>0.18151880497701711</v>
      </c>
      <c r="GG358" s="52">
        <f t="shared" ca="1" si="862"/>
        <v>0.16138252709335957</v>
      </c>
      <c r="GH358" s="52">
        <f t="shared" ca="1" si="863"/>
        <v>0.1502493250708638</v>
      </c>
      <c r="GI358" s="52">
        <f t="shared" ca="1" si="864"/>
        <v>0.14877508761950078</v>
      </c>
      <c r="GJ358" s="52">
        <f t="shared" ca="1" si="865"/>
        <v>0.15374150039923221</v>
      </c>
      <c r="GK358" s="52">
        <f t="shared" ca="1" si="866"/>
        <v>0.16215200903215921</v>
      </c>
      <c r="GL358" s="52">
        <f t="shared" ca="1" si="867"/>
        <v>0.17527845814952273</v>
      </c>
      <c r="GM358" s="52">
        <f t="shared" ca="1" si="868"/>
        <v>0.19343318902831977</v>
      </c>
      <c r="GN358" s="52">
        <f t="shared" ca="1" si="869"/>
        <v>0.21391440031049921</v>
      </c>
      <c r="GO358" s="52">
        <f t="shared" ca="1" si="870"/>
        <v>0.236503325424848</v>
      </c>
      <c r="GP358" s="52">
        <f t="shared" ca="1" si="871"/>
        <v>0.25413799189826913</v>
      </c>
      <c r="GQ358" s="52">
        <f t="shared" ca="1" si="872"/>
        <v>0.27562571619328202</v>
      </c>
      <c r="GR358" s="52">
        <f t="shared" ca="1" si="873"/>
        <v>0.29908818925128022</v>
      </c>
      <c r="GS358" s="52">
        <f t="shared" ca="1" si="874"/>
        <v>0.31784638868799714</v>
      </c>
      <c r="GT358" s="52">
        <f t="shared" ca="1" si="875"/>
        <v>0.33078678911192655</v>
      </c>
      <c r="GV358" s="52">
        <f t="shared" ca="1" si="876"/>
        <v>0.61284930844695751</v>
      </c>
      <c r="GW358" s="59">
        <f t="shared" ca="1" si="877"/>
        <v>5</v>
      </c>
      <c r="GX358" s="52">
        <f t="shared" ca="1" si="878"/>
        <v>0.97188125867420616</v>
      </c>
      <c r="GY358" s="52" t="str">
        <f t="shared" ca="1" si="879"/>
        <v>Slope</v>
      </c>
      <c r="GZ358" s="52">
        <f t="shared" ca="1" si="880"/>
        <v>0.8666666666666667</v>
      </c>
      <c r="HB358" s="58">
        <f t="shared" si="881"/>
        <v>0.105495977401733</v>
      </c>
      <c r="HC358" s="58"/>
      <c r="HE358" s="52">
        <f t="shared" si="882"/>
        <v>0.47779491186142153</v>
      </c>
      <c r="HF358" s="52">
        <f t="shared" si="883"/>
        <v>0</v>
      </c>
      <c r="HH358" s="52">
        <f t="shared" ca="1" si="884"/>
        <v>0.97188125867420616</v>
      </c>
      <c r="HI358" s="52" t="str">
        <f t="shared" ca="1" si="885"/>
        <v>Slope</v>
      </c>
      <c r="HJ358" s="59">
        <f t="shared" ca="1" si="886"/>
        <v>2</v>
      </c>
      <c r="HK358" s="52">
        <f t="shared" ca="1" si="887"/>
        <v>0.8666666666666667</v>
      </c>
      <c r="HL358" s="52">
        <f t="shared" si="888"/>
        <v>0</v>
      </c>
      <c r="HM358" s="52">
        <f t="shared" si="889"/>
        <v>20</v>
      </c>
      <c r="HN358" s="52">
        <f t="shared" si="890"/>
        <v>-20</v>
      </c>
      <c r="HP358" s="52">
        <f t="shared" si="893"/>
        <v>5.9522807598112043E-4</v>
      </c>
      <c r="HR358" s="52">
        <f t="shared" si="891"/>
        <v>2.1354921263315688E-4</v>
      </c>
      <c r="HS358">
        <f t="shared" si="892"/>
        <v>4.3663537670122427E-3</v>
      </c>
    </row>
    <row r="359" spans="1:227" x14ac:dyDescent="0.2">
      <c r="A359" s="45">
        <v>321</v>
      </c>
      <c r="B359" s="35">
        <f t="shared" si="733"/>
        <v>3.7037037037036938E-2</v>
      </c>
      <c r="C359" s="28">
        <v>-10.549597740173301</v>
      </c>
      <c r="D359" s="95">
        <v>0</v>
      </c>
      <c r="E359" s="95">
        <v>999999</v>
      </c>
      <c r="F359" s="37">
        <f t="shared" si="899"/>
        <v>166666.5</v>
      </c>
      <c r="G359" s="38">
        <f t="shared" si="903"/>
        <v>0</v>
      </c>
      <c r="H359" s="102">
        <v>20</v>
      </c>
      <c r="I359" s="102">
        <v>2000</v>
      </c>
      <c r="J359" s="28">
        <v>-10.7615756988525</v>
      </c>
      <c r="K359" s="126">
        <f t="shared" si="900"/>
        <v>-0.10761575698852499</v>
      </c>
      <c r="L359" s="30">
        <f t="shared" si="901"/>
        <v>-0.10761575698852499</v>
      </c>
      <c r="M359" s="101">
        <f t="shared" si="902"/>
        <v>-10.549597740173301</v>
      </c>
      <c r="N359" s="103">
        <f t="shared" si="734"/>
        <v>1.059889793396003E-4</v>
      </c>
      <c r="AD359" s="52">
        <f t="shared" ca="1" si="735"/>
        <v>0.97483055918360639</v>
      </c>
      <c r="AE359" s="52">
        <f t="shared" ca="1" si="735"/>
        <v>1.0000000000000002</v>
      </c>
      <c r="AF359" s="52">
        <f t="shared" ca="1" si="735"/>
        <v>0.97286348698589609</v>
      </c>
      <c r="AG359" s="52">
        <f t="shared" ref="AG359:AJ398" ca="1" si="909">CORREL( $K359:$K389, OFFSET( $M359:$M389, AG$5, 0 ) )</f>
        <v>0.89413609329950927</v>
      </c>
      <c r="AH359" s="52">
        <f t="shared" ca="1" si="736"/>
        <v>0.77098451471648421</v>
      </c>
      <c r="AI359" s="52">
        <f t="shared" ca="1" si="736"/>
        <v>0.61593429577865844</v>
      </c>
      <c r="AJ359" s="52">
        <f t="shared" ca="1" si="736"/>
        <v>0.44713550094640758</v>
      </c>
      <c r="AK359" s="52">
        <f t="shared" ref="AK359:AN398" ca="1" si="910">CORREL( $K359:$K389, OFFSET( $M359:$M389, AK$5, 0 ) )</f>
        <v>0.28793332297268343</v>
      </c>
      <c r="AL359" s="52">
        <f t="shared" ca="1" si="737"/>
        <v>0.14638436973635233</v>
      </c>
      <c r="AM359" s="52">
        <f t="shared" ca="1" si="737"/>
        <v>2.0048374084055437E-2</v>
      </c>
      <c r="AN359" s="52">
        <f t="shared" ca="1" si="737"/>
        <v>-0.10701739057345651</v>
      </c>
      <c r="AO359" s="52">
        <f t="shared" ref="AO359:AR398" ca="1" si="911">CORREL( $K359:$K389, OFFSET( $M359:$M389, AO$5, 0 ) )</f>
        <v>-0.23933849299002577</v>
      </c>
      <c r="AP359" s="52">
        <f t="shared" ca="1" si="738"/>
        <v>-0.37998275142262261</v>
      </c>
      <c r="AQ359" s="52">
        <f t="shared" ca="1" si="738"/>
        <v>-0.43181897321250967</v>
      </c>
      <c r="AR359" s="52">
        <f t="shared" ca="1" si="738"/>
        <v>-0.47244514659424064</v>
      </c>
      <c r="AS359" s="52">
        <f t="shared" ref="AS359:AX398" ca="1" si="912">CORREL( $K359:$K389, OFFSET( $M359:$M389, AS$5, 0 ) )</f>
        <v>-0.4941683997965059</v>
      </c>
      <c r="AT359" s="52">
        <f t="shared" ca="1" si="912"/>
        <v>-0.50190902075901833</v>
      </c>
      <c r="AU359" s="52">
        <f t="shared" ca="1" si="912"/>
        <v>-0.50443455079659583</v>
      </c>
      <c r="AV359" s="52">
        <f t="shared" ca="1" si="912"/>
        <v>-0.50967184381243602</v>
      </c>
      <c r="AW359" s="52">
        <f t="shared" ca="1" si="912"/>
        <v>-0.51675658366065069</v>
      </c>
      <c r="AX359" s="52">
        <f t="shared" ca="1" si="912"/>
        <v>-0.53338355499485146</v>
      </c>
      <c r="AY359" s="52">
        <f t="shared" ca="1" si="906"/>
        <v>-0.56581962540980069</v>
      </c>
      <c r="AZ359" s="52">
        <f t="shared" ca="1" si="906"/>
        <v>-0.61129003885620925</v>
      </c>
      <c r="BA359" s="52">
        <f t="shared" ca="1" si="906"/>
        <v>-0.65688149281520514</v>
      </c>
      <c r="BB359" s="52">
        <f t="shared" ca="1" si="906"/>
        <v>-0.70197088020713527</v>
      </c>
      <c r="BC359" s="52">
        <f t="shared" ca="1" si="907"/>
        <v>-0.73423123847850313</v>
      </c>
      <c r="BD359" s="52">
        <f t="shared" ca="1" si="907"/>
        <v>-0.76907734968793917</v>
      </c>
      <c r="BE359" s="52">
        <f t="shared" ca="1" si="907"/>
        <v>-0.79329722090526944</v>
      </c>
      <c r="BF359" s="52">
        <f t="shared" ca="1" si="907"/>
        <v>-0.78969406063256664</v>
      </c>
      <c r="BG359" s="52">
        <f t="shared" ca="1" si="908"/>
        <v>-0.75604274912345948</v>
      </c>
      <c r="BH359" s="52">
        <f t="shared" ca="1" si="908"/>
        <v>-0.69092289149844477</v>
      </c>
      <c r="BJ359" s="52">
        <f t="shared" si="740"/>
        <v>-5.3807878494262504E-3</v>
      </c>
      <c r="BK359" s="52">
        <f t="shared" si="741"/>
        <v>4.0763259518350808E-3</v>
      </c>
      <c r="BL359" s="52">
        <f t="shared" si="742"/>
        <v>2.03816297591754E-4</v>
      </c>
      <c r="BM359" s="52">
        <f t="shared" si="743"/>
        <v>2.03816297591754E-4</v>
      </c>
      <c r="BN359" s="52">
        <f t="shared" si="744"/>
        <v>0</v>
      </c>
      <c r="BO359" s="52">
        <f t="shared" si="745"/>
        <v>0</v>
      </c>
      <c r="BP359" s="52">
        <f t="shared" si="746"/>
        <v>4.2006513550337538E-3</v>
      </c>
      <c r="BQ359" s="52">
        <f t="shared" si="747"/>
        <v>0.05</v>
      </c>
      <c r="BS359" s="52">
        <f t="shared" ca="1" si="748"/>
        <v>0.54705723351047864</v>
      </c>
      <c r="BT359" s="52">
        <f t="shared" ca="1" si="749"/>
        <v>0.40763259518350808</v>
      </c>
      <c r="BU359" s="52">
        <f t="shared" ca="1" si="750"/>
        <v>0.26378415107366548</v>
      </c>
      <c r="BV359" s="52">
        <f t="shared" ca="1" si="751"/>
        <v>0.11827558433757193</v>
      </c>
      <c r="BW359" s="52">
        <f t="shared" ca="1" si="752"/>
        <v>-2.784521270903861E-2</v>
      </c>
      <c r="BX359" s="52">
        <f t="shared" ca="1" si="753"/>
        <v>-0.169001667234566</v>
      </c>
      <c r="BY359" s="52">
        <f t="shared" ca="1" si="754"/>
        <v>-0.29572891819501118</v>
      </c>
      <c r="BZ359" s="52">
        <f t="shared" ca="1" si="755"/>
        <v>-0.40013927300911278</v>
      </c>
      <c r="CA359" s="52">
        <f t="shared" ca="1" si="756"/>
        <v>-0.48371352820146479</v>
      </c>
      <c r="CB359" s="52">
        <f t="shared" ca="1" si="757"/>
        <v>-0.54651397616872877</v>
      </c>
      <c r="CC359" s="52">
        <f t="shared" ca="1" si="758"/>
        <v>-0.59728398029842689</v>
      </c>
      <c r="CD359" s="52">
        <f t="shared" ca="1" si="759"/>
        <v>-0.63944543459482739</v>
      </c>
      <c r="CE359" s="52">
        <f t="shared" ca="1" si="760"/>
        <v>-0.68158653859169249</v>
      </c>
      <c r="CF359" s="52">
        <f t="shared" ca="1" si="761"/>
        <v>-0.79630802529713796</v>
      </c>
      <c r="CG359" s="52">
        <f t="shared" ca="1" si="762"/>
        <v>-0.89149222583059307</v>
      </c>
      <c r="CH359" s="52">
        <f t="shared" ca="1" si="763"/>
        <v>-0.95517005645219344</v>
      </c>
      <c r="CI359" s="52">
        <f t="shared" ca="1" si="764"/>
        <v>-0.98224555676983272</v>
      </c>
      <c r="CJ359" s="52">
        <f t="shared" ca="1" si="765"/>
        <v>-0.98231182950398666</v>
      </c>
      <c r="CK359" s="52">
        <f t="shared" ca="1" si="766"/>
        <v>-0.95340120852474242</v>
      </c>
      <c r="CL359" s="52">
        <f t="shared" ca="1" si="767"/>
        <v>-0.90516863685221483</v>
      </c>
      <c r="CM359" s="52">
        <f t="shared" ca="1" si="768"/>
        <v>-0.84660377762010053</v>
      </c>
      <c r="CN359" s="52">
        <f t="shared" ca="1" si="769"/>
        <v>-0.77389109693467661</v>
      </c>
      <c r="CO359" s="52">
        <f t="shared" ca="1" si="770"/>
        <v>-0.68609357096495216</v>
      </c>
      <c r="CP359" s="52">
        <f t="shared" ca="1" si="771"/>
        <v>-0.59131660378508033</v>
      </c>
      <c r="CQ359" s="52">
        <f t="shared" ca="1" si="772"/>
        <v>-0.49021649510870074</v>
      </c>
      <c r="CR359" s="52">
        <f t="shared" ca="1" si="773"/>
        <v>-0.40397916235510384</v>
      </c>
      <c r="CS359" s="52">
        <f t="shared" ca="1" si="774"/>
        <v>-0.30618265613673201</v>
      </c>
      <c r="CT359" s="52">
        <f t="shared" ca="1" si="775"/>
        <v>-0.20246190362940397</v>
      </c>
      <c r="CU359" s="52">
        <f t="shared" ca="1" si="776"/>
        <v>-0.11285397198591977</v>
      </c>
      <c r="CV359" s="52">
        <f t="shared" ca="1" si="777"/>
        <v>-4.0699437380798467E-2</v>
      </c>
      <c r="CW359" s="52">
        <f t="shared" ca="1" si="778"/>
        <v>1.0843351047726379E-2</v>
      </c>
      <c r="CY359" s="51" t="str">
        <f t="shared" ca="1" si="779"/>
        <v>Slope</v>
      </c>
      <c r="CZ359" s="51" t="str">
        <f t="shared" ca="1" si="780"/>
        <v>Slope</v>
      </c>
      <c r="DA359" s="51" t="str">
        <f t="shared" ca="1" si="781"/>
        <v>Slope</v>
      </c>
      <c r="DB359" s="51" t="str">
        <f t="shared" ca="1" si="782"/>
        <v>Slope</v>
      </c>
      <c r="DC359" s="51" t="str">
        <f t="shared" ca="1" si="783"/>
        <v>Slope</v>
      </c>
      <c r="DD359" s="51" t="str">
        <f t="shared" ca="1" si="784"/>
        <v>Slope</v>
      </c>
      <c r="DE359" s="51" t="str">
        <f t="shared" ca="1" si="785"/>
        <v>Slope</v>
      </c>
      <c r="DF359" s="51" t="str">
        <f t="shared" ca="1" si="786"/>
        <v>Slope</v>
      </c>
      <c r="DG359" s="51" t="str">
        <f t="shared" ca="1" si="787"/>
        <v>Slope</v>
      </c>
      <c r="DH359" s="51" t="str">
        <f t="shared" ca="1" si="788"/>
        <v>Slope</v>
      </c>
      <c r="DI359" s="51" t="str">
        <f t="shared" ca="1" si="789"/>
        <v>Slope</v>
      </c>
      <c r="DJ359" s="51" t="str">
        <f t="shared" ca="1" si="790"/>
        <v>Slope</v>
      </c>
      <c r="DK359" s="51" t="str">
        <f t="shared" ca="1" si="791"/>
        <v>Slope</v>
      </c>
      <c r="DL359" s="51" t="str">
        <f t="shared" ca="1" si="792"/>
        <v>Slope</v>
      </c>
      <c r="DM359" s="51" t="str">
        <f t="shared" ca="1" si="793"/>
        <v>Slope</v>
      </c>
      <c r="DN359" s="51" t="str">
        <f t="shared" ca="1" si="794"/>
        <v>Slope</v>
      </c>
      <c r="DO359" s="51" t="str">
        <f t="shared" ca="1" si="795"/>
        <v>Slope</v>
      </c>
      <c r="DP359" s="51" t="str">
        <f t="shared" ca="1" si="796"/>
        <v>Slope</v>
      </c>
      <c r="DQ359" s="51" t="str">
        <f t="shared" ca="1" si="797"/>
        <v>Slope</v>
      </c>
      <c r="DR359" s="51" t="str">
        <f t="shared" ca="1" si="798"/>
        <v>Slope</v>
      </c>
      <c r="DS359" s="51" t="str">
        <f t="shared" ca="1" si="799"/>
        <v>Slope</v>
      </c>
      <c r="DT359" s="51" t="str">
        <f t="shared" ca="1" si="800"/>
        <v>Slope</v>
      </c>
      <c r="DU359" s="51" t="str">
        <f t="shared" ca="1" si="801"/>
        <v>Slope</v>
      </c>
      <c r="DV359" s="51" t="str">
        <f t="shared" ca="1" si="802"/>
        <v>Slope</v>
      </c>
      <c r="DW359" s="51" t="str">
        <f t="shared" ca="1" si="803"/>
        <v>Slope</v>
      </c>
      <c r="DX359" s="51" t="str">
        <f t="shared" ca="1" si="804"/>
        <v>Slope</v>
      </c>
      <c r="DY359" s="51" t="str">
        <f t="shared" ca="1" si="805"/>
        <v>Slope</v>
      </c>
      <c r="DZ359" s="51" t="str">
        <f t="shared" ca="1" si="806"/>
        <v>Slope</v>
      </c>
      <c r="EA359" s="51" t="str">
        <f t="shared" ca="1" si="807"/>
        <v>Slope</v>
      </c>
      <c r="EB359" s="51" t="str">
        <f t="shared" ca="1" si="808"/>
        <v>Slope</v>
      </c>
      <c r="EC359" s="51" t="str">
        <f t="shared" ca="1" si="809"/>
        <v>Slope</v>
      </c>
      <c r="EE359" s="52">
        <f t="shared" ca="1" si="810"/>
        <v>0.45314658278711317</v>
      </c>
      <c r="EF359" s="52">
        <f t="shared" ca="1" si="811"/>
        <v>0.59257122111408367</v>
      </c>
      <c r="EG359" s="52">
        <f t="shared" ca="1" si="812"/>
        <v>0.73641966522392632</v>
      </c>
      <c r="EH359" s="52">
        <f t="shared" ca="1" si="813"/>
        <v>0.88192823196001979</v>
      </c>
      <c r="EI359" s="52">
        <f t="shared" ca="1" si="814"/>
        <v>0.97195097099336969</v>
      </c>
      <c r="EJ359" s="52">
        <f t="shared" ca="1" si="815"/>
        <v>0.8307945164678423</v>
      </c>
      <c r="EK359" s="52">
        <f t="shared" ca="1" si="816"/>
        <v>0.70406726550739707</v>
      </c>
      <c r="EL359" s="52">
        <f t="shared" ca="1" si="817"/>
        <v>0.59965691069329541</v>
      </c>
      <c r="EM359" s="52">
        <f t="shared" ca="1" si="818"/>
        <v>0.51608265550094345</v>
      </c>
      <c r="EN359" s="52">
        <f t="shared" ca="1" si="819"/>
        <v>0.45328220753367943</v>
      </c>
      <c r="EO359" s="52">
        <f t="shared" ca="1" si="820"/>
        <v>0.40251220340398131</v>
      </c>
      <c r="EP359" s="52">
        <f t="shared" ca="1" si="821"/>
        <v>0.3603507491075808</v>
      </c>
      <c r="EQ359" s="52">
        <f t="shared" ca="1" si="822"/>
        <v>0.3182096451107157</v>
      </c>
      <c r="ER359" s="52">
        <f t="shared" ca="1" si="823"/>
        <v>0.20348815840527024</v>
      </c>
      <c r="ES359" s="52">
        <f t="shared" ca="1" si="824"/>
        <v>0.10830395787181513</v>
      </c>
      <c r="ET359" s="52">
        <f t="shared" ca="1" si="825"/>
        <v>4.4626127250214753E-2</v>
      </c>
      <c r="EU359" s="52">
        <f t="shared" ca="1" si="826"/>
        <v>1.7550626932575475E-2</v>
      </c>
      <c r="EV359" s="52">
        <f t="shared" ca="1" si="827"/>
        <v>1.7484354198421537E-2</v>
      </c>
      <c r="EW359" s="52">
        <f t="shared" ca="1" si="828"/>
        <v>4.6394975177665776E-2</v>
      </c>
      <c r="EX359" s="52">
        <f t="shared" ca="1" si="829"/>
        <v>9.4627546850193367E-2</v>
      </c>
      <c r="EY359" s="52">
        <f t="shared" ca="1" si="830"/>
        <v>0.15319240608230766</v>
      </c>
      <c r="EZ359" s="52">
        <f t="shared" ca="1" si="831"/>
        <v>0.22590508676773158</v>
      </c>
      <c r="FA359" s="52">
        <f t="shared" ca="1" si="832"/>
        <v>0.31370261273745603</v>
      </c>
      <c r="FB359" s="52">
        <f t="shared" ca="1" si="833"/>
        <v>0.40847957991732786</v>
      </c>
      <c r="FC359" s="52">
        <f t="shared" ca="1" si="834"/>
        <v>0.5095796885937075</v>
      </c>
      <c r="FD359" s="52">
        <f t="shared" ca="1" si="835"/>
        <v>0.59581702134730441</v>
      </c>
      <c r="FE359" s="52">
        <f t="shared" ca="1" si="836"/>
        <v>0.69361352756567629</v>
      </c>
      <c r="FF359" s="52">
        <f t="shared" ca="1" si="837"/>
        <v>0.79733428007300433</v>
      </c>
      <c r="FG359" s="52">
        <f t="shared" ca="1" si="838"/>
        <v>0.88694221171648846</v>
      </c>
      <c r="FH359" s="52">
        <f t="shared" ca="1" si="839"/>
        <v>0.95909674632160979</v>
      </c>
      <c r="FI359" s="52">
        <f t="shared" ca="1" si="840"/>
        <v>0.98936046524986543</v>
      </c>
      <c r="FK359" s="52">
        <f t="shared" ca="1" si="841"/>
        <v>0.98936046524986543</v>
      </c>
      <c r="FL359" s="59">
        <f t="shared" ca="1" si="842"/>
        <v>30</v>
      </c>
      <c r="FM359" s="59" t="str">
        <f t="shared" ca="1" si="843"/>
        <v>Slope</v>
      </c>
      <c r="FN359" s="52">
        <f t="shared" ca="1" si="844"/>
        <v>3.3333333333333326E-2</v>
      </c>
      <c r="FP359" s="52">
        <f t="shared" ca="1" si="845"/>
        <v>0.48438219426237106</v>
      </c>
      <c r="FQ359" s="52">
        <f t="shared" ca="1" si="846"/>
        <v>0.53085707370469448</v>
      </c>
      <c r="FR359" s="52">
        <f t="shared" ca="1" si="847"/>
        <v>0.56769544396353089</v>
      </c>
      <c r="FS359" s="52">
        <f t="shared" ca="1" si="848"/>
        <v>0.60508718843111775</v>
      </c>
      <c r="FT359" s="52">
        <f t="shared" ca="1" si="849"/>
        <v>0.6239836569977899</v>
      </c>
      <c r="FU359" s="52">
        <f t="shared" ca="1" si="850"/>
        <v>0.56582039437816967</v>
      </c>
      <c r="FV359" s="52">
        <f t="shared" ca="1" si="851"/>
        <v>0.5124668662802434</v>
      </c>
      <c r="FW359" s="52">
        <f t="shared" ca="1" si="852"/>
        <v>0.46655230356443178</v>
      </c>
      <c r="FX359" s="52">
        <f t="shared" ca="1" si="853"/>
        <v>0.42758310738920335</v>
      </c>
      <c r="FY359" s="52">
        <f t="shared" ca="1" si="854"/>
        <v>0.39553851362233761</v>
      </c>
      <c r="FZ359" s="52">
        <f t="shared" ca="1" si="855"/>
        <v>0.36750406780132705</v>
      </c>
      <c r="GA359" s="52">
        <f t="shared" ca="1" si="856"/>
        <v>0.34233913859141585</v>
      </c>
      <c r="GB359" s="52">
        <f t="shared" ca="1" si="857"/>
        <v>0.31718099281468298</v>
      </c>
      <c r="GC359" s="52">
        <f t="shared" ca="1" si="858"/>
        <v>0.26782938613509005</v>
      </c>
      <c r="GD359" s="52">
        <f t="shared" ca="1" si="859"/>
        <v>0.22499020817949392</v>
      </c>
      <c r="GE359" s="52">
        <f t="shared" ca="1" si="860"/>
        <v>0.19265315352784934</v>
      </c>
      <c r="GF359" s="52">
        <f t="shared" ca="1" si="861"/>
        <v>0.17251687564419182</v>
      </c>
      <c r="GG359" s="52">
        <f t="shared" ca="1" si="862"/>
        <v>0.16138367362169606</v>
      </c>
      <c r="GH359" s="52">
        <f t="shared" ca="1" si="863"/>
        <v>0.15990943617033301</v>
      </c>
      <c r="GI359" s="52">
        <f t="shared" ca="1" si="864"/>
        <v>0.16487584895006446</v>
      </c>
      <c r="GJ359" s="52">
        <f t="shared" ca="1" si="865"/>
        <v>0.17328635758299143</v>
      </c>
      <c r="GK359" s="52">
        <f t="shared" ca="1" si="866"/>
        <v>0.18641280670035498</v>
      </c>
      <c r="GL359" s="52">
        <f t="shared" ca="1" si="867"/>
        <v>0.20456753757915203</v>
      </c>
      <c r="GM359" s="52">
        <f t="shared" ca="1" si="868"/>
        <v>0.22504874886133153</v>
      </c>
      <c r="GN359" s="52">
        <f t="shared" ca="1" si="869"/>
        <v>0.24763767397568023</v>
      </c>
      <c r="GO359" s="52">
        <f t="shared" ca="1" si="870"/>
        <v>0.26527234044910142</v>
      </c>
      <c r="GP359" s="52">
        <f t="shared" ca="1" si="871"/>
        <v>0.28676006474411431</v>
      </c>
      <c r="GQ359" s="52">
        <f t="shared" ca="1" si="872"/>
        <v>0.31022253780211256</v>
      </c>
      <c r="GR359" s="52">
        <f t="shared" ca="1" si="873"/>
        <v>0.32898073723882948</v>
      </c>
      <c r="GS359" s="52">
        <f t="shared" ca="1" si="874"/>
        <v>0.34192113766275878</v>
      </c>
      <c r="GT359" s="52">
        <f t="shared" ca="1" si="875"/>
        <v>0.34089793286106623</v>
      </c>
      <c r="GV359" s="52">
        <f t="shared" ca="1" si="876"/>
        <v>0.6239836569977899</v>
      </c>
      <c r="GW359" s="59">
        <f t="shared" ca="1" si="877"/>
        <v>4</v>
      </c>
      <c r="GX359" s="52">
        <f t="shared" ca="1" si="878"/>
        <v>0.97195097099336969</v>
      </c>
      <c r="GY359" s="52" t="str">
        <f t="shared" ca="1" si="879"/>
        <v>Slope</v>
      </c>
      <c r="GZ359" s="52">
        <f t="shared" ca="1" si="880"/>
        <v>0.9</v>
      </c>
      <c r="HB359" s="58">
        <f t="shared" si="881"/>
        <v>0.10761575698852499</v>
      </c>
      <c r="HC359" s="58"/>
      <c r="HE359" s="52">
        <f t="shared" si="882"/>
        <v>0.46730200290680124</v>
      </c>
      <c r="HF359" s="52">
        <f t="shared" si="883"/>
        <v>0</v>
      </c>
      <c r="HH359" s="52">
        <f t="shared" ca="1" si="884"/>
        <v>0.97195097099336969</v>
      </c>
      <c r="HI359" s="52" t="str">
        <f t="shared" ca="1" si="885"/>
        <v>Slope</v>
      </c>
      <c r="HJ359" s="59">
        <f t="shared" ca="1" si="886"/>
        <v>2</v>
      </c>
      <c r="HK359" s="52">
        <f t="shared" ca="1" si="887"/>
        <v>0.9</v>
      </c>
      <c r="HL359" s="52">
        <f t="shared" si="888"/>
        <v>0</v>
      </c>
      <c r="HM359" s="52">
        <f t="shared" si="889"/>
        <v>20</v>
      </c>
      <c r="HN359" s="52">
        <f t="shared" si="890"/>
        <v>-20</v>
      </c>
      <c r="HP359" s="52">
        <f t="shared" si="893"/>
        <v>1.059889793396003E-4</v>
      </c>
      <c r="HR359" s="52">
        <f t="shared" si="891"/>
        <v>1.9869184319884256E-4</v>
      </c>
      <c r="HS359">
        <f t="shared" si="892"/>
        <v>4.2006513550337538E-3</v>
      </c>
    </row>
    <row r="360" spans="1:227" x14ac:dyDescent="0.2">
      <c r="A360" s="45">
        <v>322</v>
      </c>
      <c r="B360" s="35">
        <f t="shared" ref="B360:B423" si="913">B359 + TIME(0,0,10)</f>
        <v>3.715277777777768E-2</v>
      </c>
      <c r="C360" s="28">
        <v>-10.7615756988525</v>
      </c>
      <c r="D360" s="95">
        <v>0</v>
      </c>
      <c r="E360" s="95">
        <v>999999</v>
      </c>
      <c r="F360" s="37">
        <f t="shared" si="899"/>
        <v>166666.5</v>
      </c>
      <c r="G360" s="38">
        <f t="shared" si="903"/>
        <v>0</v>
      </c>
      <c r="H360" s="102">
        <v>20</v>
      </c>
      <c r="I360" s="102">
        <v>2000</v>
      </c>
      <c r="J360" s="28">
        <v>-10.5316972732544</v>
      </c>
      <c r="K360" s="126">
        <f t="shared" si="900"/>
        <v>-0.10531697273254401</v>
      </c>
      <c r="L360" s="30">
        <f t="shared" si="901"/>
        <v>-0.10531697273254401</v>
      </c>
      <c r="M360" s="101">
        <f t="shared" si="902"/>
        <v>-10.7615756988525</v>
      </c>
      <c r="N360" s="103">
        <f t="shared" ref="N360:N398" si="914">HP360</f>
        <v>1.1493921279905062E-4</v>
      </c>
      <c r="AD360" s="52">
        <f t="shared" ref="AD360:AF398" ca="1" si="915">CORREL( $K360:$K390, OFFSET( $M360:$M390, AD$5, 0 ) )</f>
        <v>0.9728634869858962</v>
      </c>
      <c r="AE360" s="52">
        <f t="shared" ca="1" si="915"/>
        <v>0.99999999999999978</v>
      </c>
      <c r="AF360" s="52">
        <f t="shared" ca="1" si="915"/>
        <v>0.97027614908746729</v>
      </c>
      <c r="AG360" s="52">
        <f t="shared" ca="1" si="909"/>
        <v>0.88364325631615992</v>
      </c>
      <c r="AH360" s="52">
        <f t="shared" ca="1" si="909"/>
        <v>0.7488609826753746</v>
      </c>
      <c r="AI360" s="52">
        <f t="shared" ca="1" si="909"/>
        <v>0.58727934035021512</v>
      </c>
      <c r="AJ360" s="52">
        <f t="shared" ca="1" si="909"/>
        <v>0.42851939266388184</v>
      </c>
      <c r="AK360" s="52">
        <f t="shared" ca="1" si="910"/>
        <v>0.28847202761230784</v>
      </c>
      <c r="AL360" s="52">
        <f t="shared" ca="1" si="910"/>
        <v>0.17007451873212792</v>
      </c>
      <c r="AM360" s="52">
        <f t="shared" ca="1" si="910"/>
        <v>5.4428156709262578E-2</v>
      </c>
      <c r="AN360" s="52">
        <f t="shared" ca="1" si="910"/>
        <v>-6.8105787061092313E-2</v>
      </c>
      <c r="AO360" s="52">
        <f t="shared" ca="1" si="911"/>
        <v>-0.20855922098856899</v>
      </c>
      <c r="AP360" s="52">
        <f t="shared" ca="1" si="911"/>
        <v>-0.28040856060744063</v>
      </c>
      <c r="AQ360" s="52">
        <f t="shared" ca="1" si="911"/>
        <v>-0.34362138538986547</v>
      </c>
      <c r="AR360" s="52">
        <f t="shared" ca="1" si="911"/>
        <v>-0.37905195382576262</v>
      </c>
      <c r="AS360" s="52">
        <f t="shared" ca="1" si="912"/>
        <v>-0.38951611111398354</v>
      </c>
      <c r="AT360" s="52">
        <f t="shared" ca="1" si="912"/>
        <v>-0.39076645974340035</v>
      </c>
      <c r="AU360" s="52">
        <f t="shared" ca="1" si="912"/>
        <v>-0.38900484412469089</v>
      </c>
      <c r="AV360" s="52">
        <f t="shared" ca="1" si="912"/>
        <v>-0.39495485682185361</v>
      </c>
      <c r="AW360" s="52">
        <f t="shared" ca="1" si="912"/>
        <v>-0.40712699121746626</v>
      </c>
      <c r="AX360" s="52">
        <f t="shared" ca="1" si="912"/>
        <v>-0.4405091541734969</v>
      </c>
      <c r="AY360" s="52">
        <f t="shared" ca="1" si="906"/>
        <v>-0.48945133228974214</v>
      </c>
      <c r="AZ360" s="52">
        <f t="shared" ca="1" si="906"/>
        <v>-0.54587948696582111</v>
      </c>
      <c r="BA360" s="52">
        <f t="shared" ca="1" si="906"/>
        <v>-0.60538026424388891</v>
      </c>
      <c r="BB360" s="52">
        <f t="shared" ca="1" si="906"/>
        <v>-0.64790305447261243</v>
      </c>
      <c r="BC360" s="52">
        <f t="shared" ca="1" si="907"/>
        <v>-0.69811451319212658</v>
      </c>
      <c r="BD360" s="52">
        <f t="shared" ca="1" si="907"/>
        <v>-0.74246104022789017</v>
      </c>
      <c r="BE360" s="52">
        <f t="shared" ca="1" si="907"/>
        <v>-0.77223214698551124</v>
      </c>
      <c r="BF360" s="52">
        <f t="shared" ca="1" si="907"/>
        <v>-0.77760796814386646</v>
      </c>
      <c r="BG360" s="52">
        <f t="shared" ca="1" si="908"/>
        <v>-0.76411533621638072</v>
      </c>
      <c r="BH360" s="52">
        <f t="shared" ca="1" si="908"/>
        <v>-0.71299047786097103</v>
      </c>
      <c r="BJ360" s="52">
        <f t="shared" ref="BJ360:BJ423" si="916">MIN(MAX(IF(I360 = 0, 0, J360 / I360 ), -1), 1)</f>
        <v>-5.2658486366271998E-3</v>
      </c>
      <c r="BK360" s="52">
        <f t="shared" ref="BK360:BK423" si="917">SLOPE( K360:K390, $A360:$A390 )</f>
        <v>2.6378415107366558E-3</v>
      </c>
      <c r="BL360" s="52">
        <f t="shared" ref="BL360:BL423" si="918">SLOPE( BJ360:BJ390, $A360:$A390 )</f>
        <v>1.3189207553683269E-4</v>
      </c>
      <c r="BM360" s="52">
        <f t="shared" ref="BM360:BM423" si="919">IF( $BL$5 = 1, BK360, BL360)</f>
        <v>1.3189207553683269E-4</v>
      </c>
      <c r="BN360" s="52">
        <f t="shared" ref="BN360:BN423" si="920">$D$5</f>
        <v>0</v>
      </c>
      <c r="BO360" s="52">
        <f t="shared" ref="BO360:BO423" si="921">-BN360</f>
        <v>0</v>
      </c>
      <c r="BP360" s="52">
        <f t="shared" ref="BP360:BP399" si="922">STDEV( BJ360:BJ390)</f>
        <v>4.0173962831115909E-3</v>
      </c>
      <c r="BQ360" s="52">
        <f t="shared" ref="BQ360:BQ399" si="923">$D$6</f>
        <v>0.05</v>
      </c>
      <c r="BS360" s="52">
        <f t="shared" ref="BS360:BS398" ca="1" si="924">SLOPE( OFFSET( $M360:$M390, AD$5, 0 ),$A$39:$A$69)</f>
        <v>0.40763259518350808</v>
      </c>
      <c r="BT360" s="52">
        <f t="shared" ref="BT360:BT398" ca="1" si="925">SLOPE( OFFSET( $M360:$M390, AE$5, 0 ),$A$39:$A$69)</f>
        <v>0.26378415107366548</v>
      </c>
      <c r="BU360" s="52">
        <f t="shared" ref="BU360:BU398" ca="1" si="926">SLOPE( OFFSET( $M360:$M390, AF$5, 0 ),$A$39:$A$69)</f>
        <v>0.11827558433757193</v>
      </c>
      <c r="BV360" s="52">
        <f t="shared" ref="BV360:BV398" ca="1" si="927">SLOPE( OFFSET( $M360:$M390, AG$5, 0 ),$A$39:$A$69)</f>
        <v>-2.784521270903861E-2</v>
      </c>
      <c r="BW360" s="52">
        <f t="shared" ref="BW360:BW398" ca="1" si="928">SLOPE( OFFSET( $M360:$M390, AH$5, 0 ),$A$39:$A$69)</f>
        <v>-0.169001667234566</v>
      </c>
      <c r="BX360" s="52">
        <f t="shared" ref="BX360:BX398" ca="1" si="929">SLOPE( OFFSET( $M360:$M390, AI$5, 0 ),$A$39:$A$69)</f>
        <v>-0.29572891819501118</v>
      </c>
      <c r="BY360" s="52">
        <f t="shared" ref="BY360:BY398" ca="1" si="930">SLOPE( OFFSET( $M360:$M390, AJ$5, 0 ),$A$39:$A$69)</f>
        <v>-0.40013927300911278</v>
      </c>
      <c r="BZ360" s="52">
        <f t="shared" ref="BZ360:BZ398" ca="1" si="931">SLOPE( OFFSET( $M360:$M390, AK$5, 0 ),$A$39:$A$69)</f>
        <v>-0.48371352820146479</v>
      </c>
      <c r="CA360" s="52">
        <f t="shared" ref="CA360:CA398" ca="1" si="932">SLOPE( OFFSET( $M360:$M390, AL$5, 0 ),$A$39:$A$69)</f>
        <v>-0.54651397616872877</v>
      </c>
      <c r="CB360" s="52">
        <f t="shared" ref="CB360:CB398" ca="1" si="933">SLOPE( OFFSET( $M360:$M390, AM$5, 0 ),$A$39:$A$69)</f>
        <v>-0.59728398029842689</v>
      </c>
      <c r="CC360" s="52">
        <f t="shared" ref="CC360:CC398" ca="1" si="934">SLOPE( OFFSET( $M360:$M390, AN$5, 0 ),$A$39:$A$69)</f>
        <v>-0.63944543459482739</v>
      </c>
      <c r="CD360" s="52">
        <f t="shared" ref="CD360:CD398" ca="1" si="935">SLOPE( OFFSET( $M360:$M390, AO$5, 0 ),$A$39:$A$69)</f>
        <v>-0.68158653859169249</v>
      </c>
      <c r="CE360" s="52">
        <f t="shared" ref="CE360:CE398" ca="1" si="936">SLOPE( OFFSET( $M360:$M390, AP$5, 0 ),$A$39:$A$69)</f>
        <v>-0.79630802529713796</v>
      </c>
      <c r="CF360" s="52">
        <f t="shared" ref="CF360:CF398" ca="1" si="937">SLOPE( OFFSET( $M360:$M390, AQ$5, 0 ),$A$39:$A$69)</f>
        <v>-0.89149222583059307</v>
      </c>
      <c r="CG360" s="52">
        <f t="shared" ref="CG360:CG398" ca="1" si="938">SLOPE( OFFSET( $M360:$M390, AR$5, 0 ),$A$39:$A$69)</f>
        <v>-0.95517005645219344</v>
      </c>
      <c r="CH360" s="52">
        <f t="shared" ref="CH360:CH398" ca="1" si="939">SLOPE( OFFSET( $M360:$M390, AS$5, 0 ),$A$39:$A$69)</f>
        <v>-0.98224555676983272</v>
      </c>
      <c r="CI360" s="52">
        <f t="shared" ref="CI360:CI398" ca="1" si="940">SLOPE( OFFSET( $M360:$M390, AT$5, 0 ),$A$39:$A$69)</f>
        <v>-0.98231182950398666</v>
      </c>
      <c r="CJ360" s="52">
        <f t="shared" ref="CJ360:CJ398" ca="1" si="941">SLOPE( OFFSET( $M360:$M390, AU$5, 0 ),$A$39:$A$69)</f>
        <v>-0.95340120852474242</v>
      </c>
      <c r="CK360" s="52">
        <f t="shared" ref="CK360:CK398" ca="1" si="942">SLOPE( OFFSET( $M360:$M390, AV$5, 0 ),$A$39:$A$69)</f>
        <v>-0.90516863685221483</v>
      </c>
      <c r="CL360" s="52">
        <f t="shared" ref="CL360:CL398" ca="1" si="943">SLOPE( OFFSET( $M360:$M390, AW$5, 0 ),$A$39:$A$69)</f>
        <v>-0.84660377762010053</v>
      </c>
      <c r="CM360" s="52">
        <f t="shared" ref="CM360:CM398" ca="1" si="944">SLOPE( OFFSET( $M360:$M390, AX$5, 0 ),$A$39:$A$69)</f>
        <v>-0.77389109693467661</v>
      </c>
      <c r="CN360" s="52">
        <f t="shared" ref="CN360:CN398" ca="1" si="945">SLOPE( OFFSET( $M360:$M390, AY$5, 0 ),$A$39:$A$69)</f>
        <v>-0.68609357096495216</v>
      </c>
      <c r="CO360" s="52">
        <f t="shared" ref="CO360:CO398" ca="1" si="946">SLOPE( OFFSET( $M360:$M390, AZ$5, 0 ),$A$39:$A$69)</f>
        <v>-0.59131660378508033</v>
      </c>
      <c r="CP360" s="52">
        <f t="shared" ref="CP360:CP398" ca="1" si="947">SLOPE( OFFSET( $M360:$M390, BA$5, 0 ),$A$39:$A$69)</f>
        <v>-0.49021649510870074</v>
      </c>
      <c r="CQ360" s="52">
        <f t="shared" ref="CQ360:CQ398" ca="1" si="948">SLOPE( OFFSET( $M360:$M390, BB$5, 0 ),$A$39:$A$69)</f>
        <v>-0.40397916235510384</v>
      </c>
      <c r="CR360" s="52">
        <f t="shared" ref="CR360:CR398" ca="1" si="949">SLOPE( OFFSET( $M360:$M390, BC$5, 0 ),$A$39:$A$69)</f>
        <v>-0.30618265613673201</v>
      </c>
      <c r="CS360" s="52">
        <f t="shared" ref="CS360:CS398" ca="1" si="950">SLOPE( OFFSET( $M360:$M390, BD$5, 0 ),$A$39:$A$69)</f>
        <v>-0.20246190362940397</v>
      </c>
      <c r="CT360" s="52">
        <f t="shared" ref="CT360:CT398" ca="1" si="951">SLOPE( OFFSET( $M360:$M390, BE$5, 0 ),$A$39:$A$69)</f>
        <v>-0.11285397198591977</v>
      </c>
      <c r="CU360" s="52">
        <f t="shared" ref="CU360:CU398" ca="1" si="952">SLOPE( OFFSET( $M360:$M390, BF$5, 0 ),$A$39:$A$69)</f>
        <v>-4.0699437380798467E-2</v>
      </c>
      <c r="CV360" s="52">
        <f t="shared" ref="CV360:CV398" ca="1" si="953">SLOPE( OFFSET( $M360:$M390, BG$5, 0 ),$A$39:$A$69)</f>
        <v>1.0843351047726379E-2</v>
      </c>
      <c r="CW360" s="52">
        <f t="shared" ref="CW360:CW398" ca="1" si="954">SLOPE( OFFSET( $M360:$M390, BH$5, 0 ),$A$39:$A$69)</f>
        <v>4.9928112526334084E-2</v>
      </c>
      <c r="CY360" s="51" t="str">
        <f t="shared" ref="CY360:CY398" ca="1" si="955">IF( OR( $BP360 &lt; $D$6, ABS(BS360) &lt; $D$5), "Slope", "Correl" )</f>
        <v>Slope</v>
      </c>
      <c r="CZ360" s="51" t="str">
        <f t="shared" ref="CZ360:CZ398" ca="1" si="956">IF( OR( $BP360 &lt; $D$6, ABS(BT360) &lt; $D$5), "Slope", "Correl" )</f>
        <v>Slope</v>
      </c>
      <c r="DA360" s="51" t="str">
        <f t="shared" ref="DA360:DA398" ca="1" si="957">IF( OR( $BP360 &lt; $D$6, ABS(BU360) &lt; $D$5), "Slope", "Correl" )</f>
        <v>Slope</v>
      </c>
      <c r="DB360" s="51" t="str">
        <f t="shared" ref="DB360:DB398" ca="1" si="958">IF( OR( $BP360 &lt; $D$6, ABS(BV360) &lt; $D$5), "Slope", "Correl" )</f>
        <v>Slope</v>
      </c>
      <c r="DC360" s="51" t="str">
        <f t="shared" ref="DC360:DC398" ca="1" si="959">IF( OR( $BP360 &lt; $D$6, ABS(BW360) &lt; $D$5), "Slope", "Correl" )</f>
        <v>Slope</v>
      </c>
      <c r="DD360" s="51" t="str">
        <f t="shared" ref="DD360:DD398" ca="1" si="960">IF( OR( $BP360 &lt; $D$6, ABS(BX360) &lt; $D$5), "Slope", "Correl" )</f>
        <v>Slope</v>
      </c>
      <c r="DE360" s="51" t="str">
        <f t="shared" ref="DE360:DE398" ca="1" si="961">IF( OR( $BP360 &lt; $D$6, ABS(BY360) &lt; $D$5), "Slope", "Correl" )</f>
        <v>Slope</v>
      </c>
      <c r="DF360" s="51" t="str">
        <f t="shared" ref="DF360:DF398" ca="1" si="962">IF( OR( $BP360 &lt; $D$6, ABS(BZ360) &lt; $D$5), "Slope", "Correl" )</f>
        <v>Slope</v>
      </c>
      <c r="DG360" s="51" t="str">
        <f t="shared" ref="DG360:DG398" ca="1" si="963">IF( OR( $BP360 &lt; $D$6, ABS(CA360) &lt; $D$5), "Slope", "Correl" )</f>
        <v>Slope</v>
      </c>
      <c r="DH360" s="51" t="str">
        <f t="shared" ref="DH360:DH398" ca="1" si="964">IF( OR( $BP360 &lt; $D$6, ABS(CB360) &lt; $D$5), "Slope", "Correl" )</f>
        <v>Slope</v>
      </c>
      <c r="DI360" s="51" t="str">
        <f t="shared" ref="DI360:DI398" ca="1" si="965">IF( OR( $BP360 &lt; $D$6, ABS(CC360) &lt; $D$5), "Slope", "Correl" )</f>
        <v>Slope</v>
      </c>
      <c r="DJ360" s="51" t="str">
        <f t="shared" ref="DJ360:DJ398" ca="1" si="966">IF( OR( $BP360 &lt; $D$6, ABS(CD360) &lt; $D$5), "Slope", "Correl" )</f>
        <v>Slope</v>
      </c>
      <c r="DK360" s="51" t="str">
        <f t="shared" ref="DK360:DK398" ca="1" si="967">IF( OR( $BP360 &lt; $D$6, ABS(CE360) &lt; $D$5), "Slope", "Correl" )</f>
        <v>Slope</v>
      </c>
      <c r="DL360" s="51" t="str">
        <f t="shared" ref="DL360:DL398" ca="1" si="968">IF( OR( $BP360 &lt; $D$6, ABS(CF360) &lt; $D$5), "Slope", "Correl" )</f>
        <v>Slope</v>
      </c>
      <c r="DM360" s="51" t="str">
        <f t="shared" ref="DM360:DM398" ca="1" si="969">IF( OR( $BP360 &lt; $D$6, ABS(CG360) &lt; $D$5), "Slope", "Correl" )</f>
        <v>Slope</v>
      </c>
      <c r="DN360" s="51" t="str">
        <f t="shared" ref="DN360:DN398" ca="1" si="970">IF( OR( $BP360 &lt; $D$6, ABS(CH360) &lt; $D$5), "Slope", "Correl" )</f>
        <v>Slope</v>
      </c>
      <c r="DO360" s="51" t="str">
        <f t="shared" ref="DO360:DO398" ca="1" si="971">IF( OR( $BP360 &lt; $D$6, ABS(CI360) &lt; $D$5), "Slope", "Correl" )</f>
        <v>Slope</v>
      </c>
      <c r="DP360" s="51" t="str">
        <f t="shared" ref="DP360:DP398" ca="1" si="972">IF( OR( $BP360 &lt; $D$6, ABS(CJ360) &lt; $D$5), "Slope", "Correl" )</f>
        <v>Slope</v>
      </c>
      <c r="DQ360" s="51" t="str">
        <f t="shared" ref="DQ360:DQ398" ca="1" si="973">IF( OR( $BP360 &lt; $D$6, ABS(CK360) &lt; $D$5), "Slope", "Correl" )</f>
        <v>Slope</v>
      </c>
      <c r="DR360" s="51" t="str">
        <f t="shared" ref="DR360:DR398" ca="1" si="974">IF( OR( $BP360 &lt; $D$6, ABS(CL360) &lt; $D$5), "Slope", "Correl" )</f>
        <v>Slope</v>
      </c>
      <c r="DS360" s="51" t="str">
        <f t="shared" ref="DS360:DS398" ca="1" si="975">IF( OR( $BP360 &lt; $D$6, ABS(CM360) &lt; $D$5), "Slope", "Correl" )</f>
        <v>Slope</v>
      </c>
      <c r="DT360" s="51" t="str">
        <f t="shared" ref="DT360:DT398" ca="1" si="976">IF( OR( $BP360 &lt; $D$6, ABS(CN360) &lt; $D$5), "Slope", "Correl" )</f>
        <v>Slope</v>
      </c>
      <c r="DU360" s="51" t="str">
        <f t="shared" ref="DU360:DU398" ca="1" si="977">IF( OR( $BP360 &lt; $D$6, ABS(CO360) &lt; $D$5), "Slope", "Correl" )</f>
        <v>Slope</v>
      </c>
      <c r="DV360" s="51" t="str">
        <f t="shared" ref="DV360:DV398" ca="1" si="978">IF( OR( $BP360 &lt; $D$6, ABS(CP360) &lt; $D$5), "Slope", "Correl" )</f>
        <v>Slope</v>
      </c>
      <c r="DW360" s="51" t="str">
        <f t="shared" ref="DW360:DW398" ca="1" si="979">IF( OR( $BP360 &lt; $D$6, ABS(CQ360) &lt; $D$5), "Slope", "Correl" )</f>
        <v>Slope</v>
      </c>
      <c r="DX360" s="51" t="str">
        <f t="shared" ref="DX360:DX398" ca="1" si="980">IF( OR( $BP360 &lt; $D$6, ABS(CR360) &lt; $D$5), "Slope", "Correl" )</f>
        <v>Slope</v>
      </c>
      <c r="DY360" s="51" t="str">
        <f t="shared" ref="DY360:DY398" ca="1" si="981">IF( OR( $BP360 &lt; $D$6, ABS(CS360) &lt; $D$5), "Slope", "Correl" )</f>
        <v>Slope</v>
      </c>
      <c r="DZ360" s="51" t="str">
        <f t="shared" ref="DZ360:DZ398" ca="1" si="982">IF( OR( $BP360 &lt; $D$6, ABS(CT360) &lt; $D$5), "Slope", "Correl" )</f>
        <v>Slope</v>
      </c>
      <c r="EA360" s="51" t="str">
        <f t="shared" ref="EA360:EA398" ca="1" si="983">IF( OR( $BP360 &lt; $D$6, ABS(CU360) &lt; $D$5), "Slope", "Correl" )</f>
        <v>Slope</v>
      </c>
      <c r="EB360" s="51" t="str">
        <f t="shared" ref="EB360:EB398" ca="1" si="984">IF( OR( $BP360 &lt; $D$6, ABS(CV360) &lt; $D$5), "Slope", "Correl" )</f>
        <v>Slope</v>
      </c>
      <c r="EC360" s="51" t="str">
        <f t="shared" ref="EC360:EC398" ca="1" si="985">IF( OR( $BP360 &lt; $D$6, ABS(CW360) &lt; $D$5), "Slope", "Correl" )</f>
        <v>Slope</v>
      </c>
      <c r="EE360" s="52">
        <f t="shared" ref="EE360:EE398" ca="1" si="986">MAX( MIN( IF(CY360 = "Correl", AD360, 1 - ABS( $BM360 - BS360 ) ), 1 ), 0 )</f>
        <v>0.59249929689202874</v>
      </c>
      <c r="EF360" s="52">
        <f t="shared" ref="EF360:EF398" ca="1" si="987">MAX( MIN( IF(CZ360 = "Correl", AE360, 1 - ABS( $BM360 - BT360 ) ), 1 ), 0 )</f>
        <v>0.73634774100187128</v>
      </c>
      <c r="EG360" s="52">
        <f t="shared" ref="EG360:EG398" ca="1" si="988">MAX( MIN( IF(DA360 = "Correl", AF360, 1 - ABS( $BM360 - BU360 ) ), 1 ), 0 )</f>
        <v>0.88185630773796486</v>
      </c>
      <c r="EH360" s="52">
        <f t="shared" ref="EH360:EH398" ca="1" si="989">MAX( MIN( IF(DB360 = "Correl", AG360, 1 - ABS( $BM360 - BV360 ) ), 1 ), 0 )</f>
        <v>0.97202289521542451</v>
      </c>
      <c r="EI360" s="52">
        <f t="shared" ref="EI360:EI398" ca="1" si="990">MAX( MIN( IF(DC360 = "Correl", AH360, 1 - ABS( $BM360 - BW360 ) ), 1 ), 0 )</f>
        <v>0.83086644068989712</v>
      </c>
      <c r="EJ360" s="52">
        <f t="shared" ref="EJ360:EJ398" ca="1" si="991">MAX( MIN( IF(DD360 = "Correl", AI360, 1 - ABS( $BM360 - BX360 ) ), 1 ), 0 )</f>
        <v>0.704139189729452</v>
      </c>
      <c r="EK360" s="52">
        <f t="shared" ref="EK360:EK398" ca="1" si="992">MAX( MIN( IF(DE360 = "Correl", AJ360, 1 - ABS( $BM360 - BY360 ) ), 1 ), 0 )</f>
        <v>0.59972883491535045</v>
      </c>
      <c r="EL360" s="52">
        <f t="shared" ref="EL360:EL398" ca="1" si="993">MAX( MIN( IF(DF360 = "Correl", AK360, 1 - ABS( $BM360 - BZ360 ) ), 1 ), 0 )</f>
        <v>0.51615457972299839</v>
      </c>
      <c r="EM360" s="52">
        <f t="shared" ref="EM360:EM398" ca="1" si="994">MAX( MIN( IF(DG360 = "Correl", AL360, 1 - ABS( $BM360 - CA360 ) ), 1 ), 0 )</f>
        <v>0.45335413175573436</v>
      </c>
      <c r="EN360" s="52">
        <f t="shared" ref="EN360:EN398" ca="1" si="995">MAX( MIN( IF(DH360 = "Correl", AM360, 1 - ABS( $BM360 - CB360 ) ), 1 ), 0 )</f>
        <v>0.40258412762603624</v>
      </c>
      <c r="EO360" s="52">
        <f t="shared" ref="EO360:EO398" ca="1" si="996">MAX( MIN( IF(DI360 = "Correl", AN360, 1 - ABS( $BM360 - CC360 ) ), 1 ), 0 )</f>
        <v>0.36042267332963573</v>
      </c>
      <c r="EP360" s="52">
        <f t="shared" ref="EP360:EP398" ca="1" si="997">MAX( MIN( IF(DJ360 = "Correl", AO360, 1 - ABS( $BM360 - CD360 ) ), 1 ), 0 )</f>
        <v>0.31828156933277063</v>
      </c>
      <c r="EQ360" s="52">
        <f t="shared" ref="EQ360:EQ398" ca="1" si="998">MAX( MIN( IF(DK360 = "Correl", AP360, 1 - ABS( $BM360 - CE360 ) ), 1 ), 0 )</f>
        <v>0.20356008262732517</v>
      </c>
      <c r="ER360" s="52">
        <f t="shared" ref="ER360:ER398" ca="1" si="999">MAX( MIN( IF(DL360 = "Correl", AQ360, 1 - ABS( $BM360 - CF360 ) ), 1 ), 0 )</f>
        <v>0.10837588209387006</v>
      </c>
      <c r="ES360" s="52">
        <f t="shared" ref="ES360:ES398" ca="1" si="1000">MAX( MIN( IF(DM360 = "Correl", AR360, 1 - ABS( $BM360 - CG360 ) ), 1 ), 0 )</f>
        <v>4.4698051472269684E-2</v>
      </c>
      <c r="ET360" s="52">
        <f t="shared" ref="ET360:ET398" ca="1" si="1001">MAX( MIN( IF(DN360 = "Correl", AS360, 1 - ABS( $BM360 - CH360 ) ), 1 ), 0 )</f>
        <v>1.7622551154630406E-2</v>
      </c>
      <c r="EU360" s="52">
        <f t="shared" ref="EU360:EU398" ca="1" si="1002">MAX( MIN( IF(DO360 = "Correl", AT360, 1 - ABS( $BM360 - CI360 ) ), 1 ), 0 )</f>
        <v>1.7556278420476468E-2</v>
      </c>
      <c r="EV360" s="52">
        <f t="shared" ref="EV360:EV398" ca="1" si="1003">MAX( MIN( IF(DP360 = "Correl", AU360, 1 - ABS( $BM360 - CJ360 ) ), 1 ), 0 )</f>
        <v>4.6466899399720707E-2</v>
      </c>
      <c r="EW360" s="52">
        <f t="shared" ref="EW360:EW398" ca="1" si="1004">MAX( MIN( IF(DQ360 = "Correl", AV360, 1 - ABS( $BM360 - CK360 ) ), 1 ), 0 )</f>
        <v>9.4699471072248298E-2</v>
      </c>
      <c r="EX360" s="52">
        <f t="shared" ref="EX360:EX398" ca="1" si="1005">MAX( MIN( IF(DR360 = "Correl", AW360, 1 - ABS( $BM360 - CL360 ) ), 1 ), 0 )</f>
        <v>0.15326433030436259</v>
      </c>
      <c r="EY360" s="52">
        <f t="shared" ref="EY360:EY398" ca="1" si="1006">MAX( MIN( IF(DS360 = "Correl", AX360, 1 - ABS( $BM360 - CM360 ) ), 1 ), 0 )</f>
        <v>0.22597701098978651</v>
      </c>
      <c r="EZ360" s="52">
        <f t="shared" ref="EZ360:EZ398" ca="1" si="1007">MAX( MIN( IF(DT360 = "Correl", AY360, 1 - ABS( $BM360 - CN360 ) ), 1 ), 0 )</f>
        <v>0.31377453695951096</v>
      </c>
      <c r="FA360" s="52">
        <f t="shared" ref="FA360:FA398" ca="1" si="1008">MAX( MIN( IF(DU360 = "Correl", AZ360, 1 - ABS( $BM360 - CO360 ) ), 1 ), 0 )</f>
        <v>0.40855150413938279</v>
      </c>
      <c r="FB360" s="52">
        <f t="shared" ref="FB360:FB398" ca="1" si="1009">MAX( MIN( IF(DV360 = "Correl", BA360, 1 - ABS( $BM360 - CP360 ) ), 1 ), 0 )</f>
        <v>0.50965161281576243</v>
      </c>
      <c r="FC360" s="52">
        <f t="shared" ref="FC360:FC398" ca="1" si="1010">MAX( MIN( IF(DW360 = "Correl", BB360, 1 - ABS( $BM360 - CQ360 ) ), 1 ), 0 )</f>
        <v>0.59588894556935934</v>
      </c>
      <c r="FD360" s="52">
        <f t="shared" ref="FD360:FD398" ca="1" si="1011">MAX( MIN( IF(DX360 = "Correl", BC360, 1 - ABS( $BM360 - CR360 ) ), 1 ), 0 )</f>
        <v>0.69368545178773111</v>
      </c>
      <c r="FE360" s="52">
        <f t="shared" ref="FE360:FE398" ca="1" si="1012">MAX( MIN( IF(DY360 = "Correl", BD360, 1 - ABS( $BM360 - CS360 ) ), 1 ), 0 )</f>
        <v>0.79740620429505915</v>
      </c>
      <c r="FF360" s="52">
        <f t="shared" ref="FF360:FF398" ca="1" si="1013">MAX( MIN( IF(DZ360 = "Correl", BE360, 1 - ABS( $BM360 - CT360 ) ), 1 ), 0 )</f>
        <v>0.88701413593854339</v>
      </c>
      <c r="FG360" s="52">
        <f t="shared" ref="FG360:FG398" ca="1" si="1014">MAX( MIN( IF(EA360 = "Correl", BF360, 1 - ABS( $BM360 - CU360 ) ), 1 ), 0 )</f>
        <v>0.95916867054366473</v>
      </c>
      <c r="FH360" s="52">
        <f t="shared" ref="FH360:FH398" ca="1" si="1015">MAX( MIN( IF(EB360 = "Correl", BG360, 1 - ABS( $BM360 - CV360 ) ), 1 ), 0 )</f>
        <v>0.9892885410278105</v>
      </c>
      <c r="FI360" s="52">
        <f t="shared" ref="FI360:FI398" ca="1" si="1016">MAX( MIN( IF(EC360 = "Correl", BH360, 1 - ABS( $BM360 - CW360 ) ), 1 ), 0 )</f>
        <v>0.95020377954920276</v>
      </c>
      <c r="FK360" s="52">
        <f t="shared" ref="FK360:FK398" ca="1" si="1017">IF(I360=0,0,MAX(EE360:FI360))</f>
        <v>0.9892885410278105</v>
      </c>
      <c r="FL360" s="59">
        <f t="shared" ref="FL360:FL398" ca="1" si="1018">MATCH(FK360, EE360:FI360, 0) - 1</f>
        <v>29</v>
      </c>
      <c r="FM360" s="59" t="str">
        <f t="shared" ref="FM360:FM398" ca="1" si="1019">OFFSET($CY360, 0, FL360)</f>
        <v>Slope</v>
      </c>
      <c r="FN360" s="52">
        <f t="shared" ref="FN360:FN398" ca="1" si="1020">IF(FK360=0,0,OFFSET($AD$6, 0, FL360))</f>
        <v>6.6666666666666652E-2</v>
      </c>
      <c r="FP360" s="52">
        <f t="shared" ref="FP360:FP398" ca="1" si="1021">$D$2 * EE360 + $D$3 * FP$6</f>
        <v>0.53083309896400954</v>
      </c>
      <c r="FQ360" s="52">
        <f t="shared" ref="FQ360:FQ398" ca="1" si="1022">$D$2 * EF360 + $D$3 * FQ$6</f>
        <v>0.57878258033395702</v>
      </c>
      <c r="FR360" s="52">
        <f t="shared" ref="FR360:FR398" ca="1" si="1023">$D$2 * EG360 + $D$3 * FR$6</f>
        <v>0.61617432480154377</v>
      </c>
      <c r="FS360" s="52">
        <f t="shared" ref="FS360:FS398" ca="1" si="1024">$D$2 * EH360 + $D$3 * FS$6</f>
        <v>0.63511874284958592</v>
      </c>
      <c r="FT360" s="52">
        <f t="shared" ref="FT360:FT398" ca="1" si="1025">$D$2 * EI360 + $D$3 * FT$6</f>
        <v>0.57695548022996568</v>
      </c>
      <c r="FU360" s="52">
        <f t="shared" ref="FU360:FU398" ca="1" si="1026">$D$2 * EJ360 + $D$3 * FU$6</f>
        <v>0.52360195213203953</v>
      </c>
      <c r="FV360" s="52">
        <f t="shared" ref="FV360:FV398" ca="1" si="1027">$D$2 * EK360 + $D$3 * FV$6</f>
        <v>0.4776873894162279</v>
      </c>
      <c r="FW360" s="52">
        <f t="shared" ref="FW360:FW398" ca="1" si="1028">$D$2 * EL360 + $D$3 * FW$6</f>
        <v>0.43871819324099948</v>
      </c>
      <c r="FX360" s="52">
        <f t="shared" ref="FX360:FX398" ca="1" si="1029">$D$2 * EM360 + $D$3 * FX$6</f>
        <v>0.40667359947413362</v>
      </c>
      <c r="FY360" s="52">
        <f t="shared" ref="FY360:FY398" ca="1" si="1030">$D$2 * EN360 + $D$3 * FY$6</f>
        <v>0.37863915365312317</v>
      </c>
      <c r="FZ360" s="52">
        <f t="shared" ref="FZ360:FZ398" ca="1" si="1031">$D$2 * EO360 + $D$3 * FZ$6</f>
        <v>0.35347422444321186</v>
      </c>
      <c r="GA360" s="52">
        <f t="shared" ref="GA360:GA398" ca="1" si="1032">$D$2 * EP360 + $D$3 * GA$6</f>
        <v>0.32831607866647911</v>
      </c>
      <c r="GB360" s="52">
        <f t="shared" ref="GB360:GB398" ca="1" si="1033">$D$2 * EQ360 + $D$3 * GB$6</f>
        <v>0.27896447198688612</v>
      </c>
      <c r="GC360" s="52">
        <f t="shared" ref="GC360:GC398" ca="1" si="1034">$D$2 * ER360 + $D$3 * GC$6</f>
        <v>0.23612529403129001</v>
      </c>
      <c r="GD360" s="52">
        <f t="shared" ref="GD360:GD398" ca="1" si="1035">$D$2 * ES360 + $D$3 * GD$6</f>
        <v>0.20378823937964544</v>
      </c>
      <c r="GE360" s="52">
        <f t="shared" ref="GE360:GE398" ca="1" si="1036">$D$2 * ET360 + $D$3 * GE$6</f>
        <v>0.18365196149598789</v>
      </c>
      <c r="GF360" s="52">
        <f t="shared" ref="GF360:GF398" ca="1" si="1037">$D$2 * EU360 + $D$3 * GF$6</f>
        <v>0.17251875947349216</v>
      </c>
      <c r="GG360" s="52">
        <f t="shared" ref="GG360:GG398" ca="1" si="1038">$D$2 * EV360 + $D$3 * GG$6</f>
        <v>0.17104452202212914</v>
      </c>
      <c r="GH360" s="52">
        <f t="shared" ref="GH360:GH398" ca="1" si="1039">$D$2 * EW360 + $D$3 * GH$6</f>
        <v>0.17601093480186053</v>
      </c>
      <c r="GI360" s="52">
        <f t="shared" ref="GI360:GI398" ca="1" si="1040">$D$2 * EX360 + $D$3 * GI$6</f>
        <v>0.18442144343478753</v>
      </c>
      <c r="GJ360" s="52">
        <f t="shared" ref="GJ360:GJ398" ca="1" si="1041">$D$2 * EY360 + $D$3 * GJ$6</f>
        <v>0.19754789255215105</v>
      </c>
      <c r="GK360" s="52">
        <f t="shared" ref="GK360:GK398" ca="1" si="1042">$D$2 * EZ360 + $D$3 * GK$6</f>
        <v>0.21570262343094809</v>
      </c>
      <c r="GL360" s="52">
        <f t="shared" ref="GL360:GL398" ca="1" si="1043">$D$2 * FA360 + $D$3 * GL$6</f>
        <v>0.23618383471312759</v>
      </c>
      <c r="GM360" s="52">
        <f t="shared" ref="GM360:GM398" ca="1" si="1044">$D$2 * FB360 + $D$3 * GM$6</f>
        <v>0.25877275982747638</v>
      </c>
      <c r="GN360" s="52">
        <f t="shared" ref="GN360:GN398" ca="1" si="1045">$D$2 * FC360 + $D$3 * GN$6</f>
        <v>0.27640742630089754</v>
      </c>
      <c r="GO360" s="52">
        <f t="shared" ref="GO360:GO398" ca="1" si="1046">$D$2 * FD360 + $D$3 * GO$6</f>
        <v>0.29789515059591032</v>
      </c>
      <c r="GP360" s="52">
        <f t="shared" ref="GP360:GP398" ca="1" si="1047">$D$2 * FE360 + $D$3 * GP$6</f>
        <v>0.32135762365390858</v>
      </c>
      <c r="GQ360" s="52">
        <f t="shared" ref="GQ360:GQ398" ca="1" si="1048">$D$2 * FF360 + $D$3 * GQ$6</f>
        <v>0.34011582309062555</v>
      </c>
      <c r="GR360" s="52">
        <f t="shared" ref="GR360:GR398" ca="1" si="1049">$D$2 * FG360 + $D$3 * GR$6</f>
        <v>0.3530562235145549</v>
      </c>
      <c r="GS360" s="52">
        <f t="shared" ref="GS360:GS398" ca="1" si="1050">$D$2 * FH360 + $D$3 * GS$6</f>
        <v>0.35198506923149236</v>
      </c>
      <c r="GT360" s="52">
        <f t="shared" ref="GT360:GT398" ca="1" si="1051">$D$2 * FI360 + $D$3 * GT$6</f>
        <v>0.3278457042941787</v>
      </c>
      <c r="GV360" s="52">
        <f t="shared" ref="GV360:GV398" ca="1" si="1052">MAX(FP360:GT360)</f>
        <v>0.63511874284958592</v>
      </c>
      <c r="GW360" s="59">
        <f t="shared" ref="GW360:GW398" ca="1" si="1053">MATCH(GV360, FP360:GT360, 0)-1</f>
        <v>3</v>
      </c>
      <c r="GX360" s="52">
        <f t="shared" ref="GX360:GX398" ca="1" si="1054">IF(MAX(M360:M420) = MIN(M360:M420), 0, IF(MIN(H360:H390)=0,"NaN",IF(OFFSET($EE360,0,GW360) &lt; 0.000001,0,IF(I360=0,0,OFFSET($EE360,0,GW360)))))</f>
        <v>0.97202289521542451</v>
      </c>
      <c r="GY360" s="52" t="str">
        <f t="shared" ref="GY360:GY398" ca="1" si="1055">OFFSET($CY360, 0, GW360)</f>
        <v>Slope</v>
      </c>
      <c r="GZ360" s="52">
        <f t="shared" ref="GZ360:GZ398" ca="1" si="1056">IF(MIN(H360:H390)=0,"NaN",IF(GX360=0,0,OFFSET($EE$6,0,GW360)))</f>
        <v>0.93333333333333335</v>
      </c>
      <c r="HB360" s="58">
        <f t="shared" ref="HB360:HB398" si="1057">ABS(K360)</f>
        <v>0.10531697273254401</v>
      </c>
      <c r="HC360" s="58"/>
      <c r="HE360" s="52">
        <f t="shared" ref="HE360:HE398" si="1058">IF(I360=0,0,MIN(MAX(1 - ABS(M361 - K360) / H360, 0), 1))</f>
        <v>0.47868098497390721</v>
      </c>
      <c r="HF360" s="52">
        <f t="shared" ref="HF360:HF398" si="1059">IF(MAX(M360:M420) = MIN(M360:M420), 0, IF(MIN(H360:H390)=0,"NaN",IF(I360=0,0,MIN(MAX(1 - ABS(M361 - K360) / $HC$39, 0), 1 ))))</f>
        <v>0</v>
      </c>
      <c r="HH360" s="52">
        <f t="shared" ref="HH360:HH398" ca="1" si="1060">IF( $HH$2 = 1, FK360, GX360)</f>
        <v>0.97202289521542451</v>
      </c>
      <c r="HI360" s="52" t="str">
        <f t="shared" ref="HI360:HI398" ca="1" si="1061">IF($HH$2 = 1, FM360, GY360)</f>
        <v>Slope</v>
      </c>
      <c r="HJ360" s="59">
        <f t="shared" ref="HJ360:HJ398" ca="1" si="1062">IF(HI360 = "Correl", 1, IF(HI360="Slope", 2, 0 ))</f>
        <v>2</v>
      </c>
      <c r="HK360" s="52">
        <f t="shared" ref="HK360:HK398" ca="1" si="1063">IF($HH$2=1, FN360, GZ360)</f>
        <v>0.93333333333333335</v>
      </c>
      <c r="HL360" s="52">
        <f t="shared" ref="HL360:HL398" si="1064">IF($HH$5 = 1, HE360, HF360)</f>
        <v>0</v>
      </c>
      <c r="HM360" s="52">
        <f t="shared" ref="HM360:HM398" si="1065">H360</f>
        <v>20</v>
      </c>
      <c r="HN360" s="52">
        <f t="shared" ref="HN360:HN398" si="1066">-HM360</f>
        <v>-20</v>
      </c>
      <c r="HP360" s="52">
        <f t="shared" si="893"/>
        <v>1.1493921279905062E-4</v>
      </c>
      <c r="HR360" s="52">
        <f t="shared" ref="HR360:HR398" si="1067">STDEV( BM360:BM390)</f>
        <v>1.8900704167287377E-4</v>
      </c>
      <c r="HS360">
        <f t="shared" ref="HS360:HS398" si="1068">STDEV( BJ360:BJ390)</f>
        <v>4.0173962831115909E-3</v>
      </c>
    </row>
    <row r="361" spans="1:227" x14ac:dyDescent="0.2">
      <c r="A361" s="45">
        <v>323</v>
      </c>
      <c r="B361" s="35">
        <f t="shared" si="913"/>
        <v>3.7268518518518423E-2</v>
      </c>
      <c r="C361" s="28">
        <v>-10.5316972732544</v>
      </c>
      <c r="D361" s="95">
        <v>0</v>
      </c>
      <c r="E361" s="95">
        <v>999999</v>
      </c>
      <c r="F361" s="37">
        <f t="shared" si="899"/>
        <v>166666.5</v>
      </c>
      <c r="G361" s="38">
        <f t="shared" si="903"/>
        <v>0</v>
      </c>
      <c r="H361" s="102">
        <v>20</v>
      </c>
      <c r="I361" s="102">
        <v>2000</v>
      </c>
      <c r="J361" s="28">
        <v>-10.1535260677338</v>
      </c>
      <c r="K361" s="126">
        <f t="shared" si="900"/>
        <v>-0.10153526067733801</v>
      </c>
      <c r="L361" s="30">
        <f t="shared" si="901"/>
        <v>-0.10153526067733801</v>
      </c>
      <c r="M361" s="101">
        <f t="shared" si="902"/>
        <v>-10.5316972732544</v>
      </c>
      <c r="N361" s="103">
        <f t="shared" si="914"/>
        <v>1.8908560276029943E-4</v>
      </c>
      <c r="AD361" s="52">
        <f t="shared" ca="1" si="915"/>
        <v>0.97027614908746729</v>
      </c>
      <c r="AE361" s="52">
        <f t="shared" ca="1" si="915"/>
        <v>1</v>
      </c>
      <c r="AF361" s="52">
        <f t="shared" ca="1" si="915"/>
        <v>0.96718856838349088</v>
      </c>
      <c r="AG361" s="52">
        <f t="shared" ca="1" si="909"/>
        <v>0.87187074129308628</v>
      </c>
      <c r="AH361" s="52">
        <f t="shared" ca="1" si="909"/>
        <v>0.73010239822332401</v>
      </c>
      <c r="AI361" s="52">
        <f t="shared" ca="1" si="909"/>
        <v>0.57631809631744202</v>
      </c>
      <c r="AJ361" s="52">
        <f t="shared" ca="1" si="909"/>
        <v>0.43548217707464454</v>
      </c>
      <c r="AK361" s="52">
        <f t="shared" ca="1" si="910"/>
        <v>0.31865378973387459</v>
      </c>
      <c r="AL361" s="52">
        <f t="shared" ca="1" si="910"/>
        <v>0.21150553582191675</v>
      </c>
      <c r="AM361" s="52">
        <f t="shared" ca="1" si="910"/>
        <v>0.10099837721256401</v>
      </c>
      <c r="AN361" s="52">
        <f t="shared" ca="1" si="910"/>
        <v>-2.9802867419759214E-2</v>
      </c>
      <c r="AO361" s="52">
        <f t="shared" ca="1" si="911"/>
        <v>-0.11233711804852502</v>
      </c>
      <c r="AP361" s="52">
        <f t="shared" ca="1" si="911"/>
        <v>-0.1907321338363166</v>
      </c>
      <c r="AQ361" s="52">
        <f t="shared" ca="1" si="911"/>
        <v>-0.24495730907564364</v>
      </c>
      <c r="AR361" s="52">
        <f t="shared" ca="1" si="911"/>
        <v>-0.2654380811176546</v>
      </c>
      <c r="AS361" s="52">
        <f t="shared" ca="1" si="912"/>
        <v>-0.26644465062709033</v>
      </c>
      <c r="AT361" s="52">
        <f t="shared" ca="1" si="912"/>
        <v>-0.25970200642099073</v>
      </c>
      <c r="AU361" s="52">
        <f t="shared" ca="1" si="912"/>
        <v>-0.25540652491085403</v>
      </c>
      <c r="AV361" s="52">
        <f t="shared" ca="1" si="912"/>
        <v>-0.26503206377148775</v>
      </c>
      <c r="AW361" s="52">
        <f t="shared" ca="1" si="912"/>
        <v>-0.29313311130589997</v>
      </c>
      <c r="AX361" s="52">
        <f t="shared" ca="1" si="912"/>
        <v>-0.34276165204900849</v>
      </c>
      <c r="AY361" s="52">
        <f t="shared" ca="1" si="906"/>
        <v>-0.40250344129633397</v>
      </c>
      <c r="AZ361" s="52">
        <f t="shared" ca="1" si="906"/>
        <v>-0.47484982365002154</v>
      </c>
      <c r="BA361" s="52">
        <f t="shared" ca="1" si="906"/>
        <v>-0.53215642143573127</v>
      </c>
      <c r="BB361" s="52">
        <f t="shared" ca="1" si="906"/>
        <v>-0.59585339746644661</v>
      </c>
      <c r="BC361" s="52">
        <f t="shared" ca="1" si="907"/>
        <v>-0.65869887819039274</v>
      </c>
      <c r="BD361" s="52">
        <f t="shared" ca="1" si="907"/>
        <v>-0.7147234106740098</v>
      </c>
      <c r="BE361" s="52">
        <f t="shared" ca="1" si="907"/>
        <v>-0.75965162932807795</v>
      </c>
      <c r="BF361" s="52">
        <f t="shared" ca="1" si="907"/>
        <v>-0.78924910801414605</v>
      </c>
      <c r="BG361" s="52">
        <f t="shared" ca="1" si="908"/>
        <v>-0.79232937326539354</v>
      </c>
      <c r="BH361" s="52">
        <f t="shared" ca="1" si="908"/>
        <v>-0.73885202744082157</v>
      </c>
      <c r="BJ361" s="52">
        <f t="shared" si="916"/>
        <v>-5.0767630338669004E-3</v>
      </c>
      <c r="BK361" s="52">
        <f t="shared" si="917"/>
        <v>1.1827558433757199E-3</v>
      </c>
      <c r="BL361" s="52">
        <f t="shared" si="918"/>
        <v>5.9137792168786012E-5</v>
      </c>
      <c r="BM361" s="52">
        <f t="shared" si="919"/>
        <v>5.9137792168786012E-5</v>
      </c>
      <c r="BN361" s="52">
        <f t="shared" si="920"/>
        <v>0</v>
      </c>
      <c r="BO361" s="52">
        <f t="shared" si="921"/>
        <v>0</v>
      </c>
      <c r="BP361" s="52">
        <f t="shared" si="922"/>
        <v>3.82883237207843E-3</v>
      </c>
      <c r="BQ361" s="52">
        <f t="shared" si="923"/>
        <v>0.05</v>
      </c>
      <c r="BS361" s="52">
        <f t="shared" ca="1" si="924"/>
        <v>0.26378415107366548</v>
      </c>
      <c r="BT361" s="52">
        <f t="shared" ca="1" si="925"/>
        <v>0.11827558433757193</v>
      </c>
      <c r="BU361" s="52">
        <f t="shared" ca="1" si="926"/>
        <v>-2.784521270903861E-2</v>
      </c>
      <c r="BV361" s="52">
        <f t="shared" ca="1" si="927"/>
        <v>-0.169001667234566</v>
      </c>
      <c r="BW361" s="52">
        <f t="shared" ca="1" si="928"/>
        <v>-0.29572891819501118</v>
      </c>
      <c r="BX361" s="52">
        <f t="shared" ca="1" si="929"/>
        <v>-0.40013927300911278</v>
      </c>
      <c r="BY361" s="52">
        <f t="shared" ca="1" si="930"/>
        <v>-0.48371352820146479</v>
      </c>
      <c r="BZ361" s="52">
        <f t="shared" ca="1" si="931"/>
        <v>-0.54651397616872877</v>
      </c>
      <c r="CA361" s="52">
        <f t="shared" ca="1" si="932"/>
        <v>-0.59728398029842689</v>
      </c>
      <c r="CB361" s="52">
        <f t="shared" ca="1" si="933"/>
        <v>-0.63944543459482739</v>
      </c>
      <c r="CC361" s="52">
        <f t="shared" ca="1" si="934"/>
        <v>-0.68158653859169249</v>
      </c>
      <c r="CD361" s="52">
        <f t="shared" ca="1" si="935"/>
        <v>-0.79630802529713796</v>
      </c>
      <c r="CE361" s="52">
        <f t="shared" ca="1" si="936"/>
        <v>-0.89149222583059307</v>
      </c>
      <c r="CF361" s="52">
        <f t="shared" ca="1" si="937"/>
        <v>-0.95517005645219344</v>
      </c>
      <c r="CG361" s="52">
        <f t="shared" ca="1" si="938"/>
        <v>-0.98224555676983272</v>
      </c>
      <c r="CH361" s="52">
        <f t="shared" ca="1" si="939"/>
        <v>-0.98231182950398666</v>
      </c>
      <c r="CI361" s="52">
        <f t="shared" ca="1" si="940"/>
        <v>-0.95340120852474242</v>
      </c>
      <c r="CJ361" s="52">
        <f t="shared" ca="1" si="941"/>
        <v>-0.90516863685221483</v>
      </c>
      <c r="CK361" s="52">
        <f t="shared" ca="1" si="942"/>
        <v>-0.84660377762010053</v>
      </c>
      <c r="CL361" s="52">
        <f t="shared" ca="1" si="943"/>
        <v>-0.77389109693467661</v>
      </c>
      <c r="CM361" s="52">
        <f t="shared" ca="1" si="944"/>
        <v>-0.68609357096495216</v>
      </c>
      <c r="CN361" s="52">
        <f t="shared" ca="1" si="945"/>
        <v>-0.59131660378508033</v>
      </c>
      <c r="CO361" s="52">
        <f t="shared" ca="1" si="946"/>
        <v>-0.49021649510870074</v>
      </c>
      <c r="CP361" s="52">
        <f t="shared" ca="1" si="947"/>
        <v>-0.40397916235510384</v>
      </c>
      <c r="CQ361" s="52">
        <f t="shared" ca="1" si="948"/>
        <v>-0.30618265613673201</v>
      </c>
      <c r="CR361" s="52">
        <f t="shared" ca="1" si="949"/>
        <v>-0.20246190362940397</v>
      </c>
      <c r="CS361" s="52">
        <f t="shared" ca="1" si="950"/>
        <v>-0.11285397198591977</v>
      </c>
      <c r="CT361" s="52">
        <f t="shared" ca="1" si="951"/>
        <v>-4.0699437380798467E-2</v>
      </c>
      <c r="CU361" s="52">
        <f t="shared" ca="1" si="952"/>
        <v>1.0843351047726379E-2</v>
      </c>
      <c r="CV361" s="52">
        <f t="shared" ca="1" si="953"/>
        <v>4.9928112526334084E-2</v>
      </c>
      <c r="CW361" s="52">
        <f t="shared" ca="1" si="954"/>
        <v>8.6178801127619373E-2</v>
      </c>
      <c r="CY361" s="51" t="str">
        <f t="shared" ca="1" si="955"/>
        <v>Slope</v>
      </c>
      <c r="CZ361" s="51" t="str">
        <f t="shared" ca="1" si="956"/>
        <v>Slope</v>
      </c>
      <c r="DA361" s="51" t="str">
        <f t="shared" ca="1" si="957"/>
        <v>Slope</v>
      </c>
      <c r="DB361" s="51" t="str">
        <f t="shared" ca="1" si="958"/>
        <v>Slope</v>
      </c>
      <c r="DC361" s="51" t="str">
        <f t="shared" ca="1" si="959"/>
        <v>Slope</v>
      </c>
      <c r="DD361" s="51" t="str">
        <f t="shared" ca="1" si="960"/>
        <v>Slope</v>
      </c>
      <c r="DE361" s="51" t="str">
        <f t="shared" ca="1" si="961"/>
        <v>Slope</v>
      </c>
      <c r="DF361" s="51" t="str">
        <f t="shared" ca="1" si="962"/>
        <v>Slope</v>
      </c>
      <c r="DG361" s="51" t="str">
        <f t="shared" ca="1" si="963"/>
        <v>Slope</v>
      </c>
      <c r="DH361" s="51" t="str">
        <f t="shared" ca="1" si="964"/>
        <v>Slope</v>
      </c>
      <c r="DI361" s="51" t="str">
        <f t="shared" ca="1" si="965"/>
        <v>Slope</v>
      </c>
      <c r="DJ361" s="51" t="str">
        <f t="shared" ca="1" si="966"/>
        <v>Slope</v>
      </c>
      <c r="DK361" s="51" t="str">
        <f t="shared" ca="1" si="967"/>
        <v>Slope</v>
      </c>
      <c r="DL361" s="51" t="str">
        <f t="shared" ca="1" si="968"/>
        <v>Slope</v>
      </c>
      <c r="DM361" s="51" t="str">
        <f t="shared" ca="1" si="969"/>
        <v>Slope</v>
      </c>
      <c r="DN361" s="51" t="str">
        <f t="shared" ca="1" si="970"/>
        <v>Slope</v>
      </c>
      <c r="DO361" s="51" t="str">
        <f t="shared" ca="1" si="971"/>
        <v>Slope</v>
      </c>
      <c r="DP361" s="51" t="str">
        <f t="shared" ca="1" si="972"/>
        <v>Slope</v>
      </c>
      <c r="DQ361" s="51" t="str">
        <f t="shared" ca="1" si="973"/>
        <v>Slope</v>
      </c>
      <c r="DR361" s="51" t="str">
        <f t="shared" ca="1" si="974"/>
        <v>Slope</v>
      </c>
      <c r="DS361" s="51" t="str">
        <f t="shared" ca="1" si="975"/>
        <v>Slope</v>
      </c>
      <c r="DT361" s="51" t="str">
        <f t="shared" ca="1" si="976"/>
        <v>Slope</v>
      </c>
      <c r="DU361" s="51" t="str">
        <f t="shared" ca="1" si="977"/>
        <v>Slope</v>
      </c>
      <c r="DV361" s="51" t="str">
        <f t="shared" ca="1" si="978"/>
        <v>Slope</v>
      </c>
      <c r="DW361" s="51" t="str">
        <f t="shared" ca="1" si="979"/>
        <v>Slope</v>
      </c>
      <c r="DX361" s="51" t="str">
        <f t="shared" ca="1" si="980"/>
        <v>Slope</v>
      </c>
      <c r="DY361" s="51" t="str">
        <f t="shared" ca="1" si="981"/>
        <v>Slope</v>
      </c>
      <c r="DZ361" s="51" t="str">
        <f t="shared" ca="1" si="982"/>
        <v>Slope</v>
      </c>
      <c r="EA361" s="51" t="str">
        <f t="shared" ca="1" si="983"/>
        <v>Slope</v>
      </c>
      <c r="EB361" s="51" t="str">
        <f t="shared" ca="1" si="984"/>
        <v>Slope</v>
      </c>
      <c r="EC361" s="51" t="str">
        <f t="shared" ca="1" si="985"/>
        <v>Slope</v>
      </c>
      <c r="EE361" s="52">
        <f t="shared" ca="1" si="986"/>
        <v>0.73627498671850322</v>
      </c>
      <c r="EF361" s="52">
        <f t="shared" ca="1" si="987"/>
        <v>0.8817835534545968</v>
      </c>
      <c r="EG361" s="52">
        <f t="shared" ca="1" si="988"/>
        <v>0.97209564949879257</v>
      </c>
      <c r="EH361" s="52">
        <f t="shared" ca="1" si="989"/>
        <v>0.83093919497326518</v>
      </c>
      <c r="EI361" s="52">
        <f t="shared" ca="1" si="990"/>
        <v>0.70421194401282006</v>
      </c>
      <c r="EJ361" s="52">
        <f t="shared" ca="1" si="991"/>
        <v>0.59980158919871851</v>
      </c>
      <c r="EK361" s="52">
        <f t="shared" ca="1" si="992"/>
        <v>0.51622733400636645</v>
      </c>
      <c r="EL361" s="52">
        <f t="shared" ca="1" si="993"/>
        <v>0.45342688603910242</v>
      </c>
      <c r="EM361" s="52">
        <f t="shared" ca="1" si="994"/>
        <v>0.4026568819094043</v>
      </c>
      <c r="EN361" s="52">
        <f t="shared" ca="1" si="995"/>
        <v>0.36049542761300379</v>
      </c>
      <c r="EO361" s="52">
        <f t="shared" ca="1" si="996"/>
        <v>0.31835432361613869</v>
      </c>
      <c r="EP361" s="52">
        <f t="shared" ca="1" si="997"/>
        <v>0.20363283691069323</v>
      </c>
      <c r="EQ361" s="52">
        <f t="shared" ca="1" si="998"/>
        <v>0.10844863637723812</v>
      </c>
      <c r="ER361" s="52">
        <f t="shared" ca="1" si="999"/>
        <v>4.4770805755637744E-2</v>
      </c>
      <c r="ES361" s="52">
        <f t="shared" ca="1" si="1000"/>
        <v>1.7695305437998465E-2</v>
      </c>
      <c r="ET361" s="52">
        <f t="shared" ca="1" si="1001"/>
        <v>1.7629032703844527E-2</v>
      </c>
      <c r="EU361" s="52">
        <f t="shared" ca="1" si="1002"/>
        <v>4.6539653683088766E-2</v>
      </c>
      <c r="EV361" s="52">
        <f t="shared" ca="1" si="1003"/>
        <v>9.4772225355616357E-2</v>
      </c>
      <c r="EW361" s="52">
        <f t="shared" ca="1" si="1004"/>
        <v>0.15333708458773065</v>
      </c>
      <c r="EX361" s="52">
        <f t="shared" ca="1" si="1005"/>
        <v>0.22604976527315457</v>
      </c>
      <c r="EY361" s="52">
        <f t="shared" ca="1" si="1006"/>
        <v>0.31384729124287902</v>
      </c>
      <c r="EZ361" s="52">
        <f t="shared" ca="1" si="1007"/>
        <v>0.40862425842275085</v>
      </c>
      <c r="FA361" s="52">
        <f t="shared" ca="1" si="1008"/>
        <v>0.50972436709913049</v>
      </c>
      <c r="FB361" s="52">
        <f t="shared" ca="1" si="1009"/>
        <v>0.5959616998527274</v>
      </c>
      <c r="FC361" s="52">
        <f t="shared" ca="1" si="1010"/>
        <v>0.69375820607109917</v>
      </c>
      <c r="FD361" s="52">
        <f t="shared" ca="1" si="1011"/>
        <v>0.79747895857842721</v>
      </c>
      <c r="FE361" s="52">
        <f t="shared" ca="1" si="1012"/>
        <v>0.88708689022191145</v>
      </c>
      <c r="FF361" s="52">
        <f t="shared" ca="1" si="1013"/>
        <v>0.95924142482703278</v>
      </c>
      <c r="FG361" s="52">
        <f t="shared" ca="1" si="1014"/>
        <v>0.98921578674444244</v>
      </c>
      <c r="FH361" s="52">
        <f t="shared" ca="1" si="1015"/>
        <v>0.95013102526583471</v>
      </c>
      <c r="FI361" s="52">
        <f t="shared" ca="1" si="1016"/>
        <v>0.91388033666454938</v>
      </c>
      <c r="FK361" s="52">
        <f t="shared" ca="1" si="1017"/>
        <v>0.98921578674444244</v>
      </c>
      <c r="FL361" s="59">
        <f t="shared" ca="1" si="1018"/>
        <v>28</v>
      </c>
      <c r="FM361" s="59" t="str">
        <f t="shared" ca="1" si="1019"/>
        <v>Slope</v>
      </c>
      <c r="FN361" s="52">
        <f t="shared" ca="1" si="1020"/>
        <v>9.9999999999999978E-2</v>
      </c>
      <c r="FP361" s="52">
        <f t="shared" ca="1" si="1021"/>
        <v>0.57875832890616774</v>
      </c>
      <c r="FQ361" s="52">
        <f t="shared" ca="1" si="1022"/>
        <v>0.62726118448486556</v>
      </c>
      <c r="FR361" s="52">
        <f t="shared" ca="1" si="1023"/>
        <v>0.64625410538848638</v>
      </c>
      <c r="FS361" s="52">
        <f t="shared" ca="1" si="1024"/>
        <v>0.58809084276886614</v>
      </c>
      <c r="FT361" s="52">
        <f t="shared" ca="1" si="1025"/>
        <v>0.53473731467093999</v>
      </c>
      <c r="FU361" s="52">
        <f t="shared" ca="1" si="1026"/>
        <v>0.48882275195512837</v>
      </c>
      <c r="FV361" s="52">
        <f t="shared" ca="1" si="1027"/>
        <v>0.44985355577989994</v>
      </c>
      <c r="FW361" s="52">
        <f t="shared" ca="1" si="1028"/>
        <v>0.41780896201303414</v>
      </c>
      <c r="FX361" s="52">
        <f t="shared" ca="1" si="1029"/>
        <v>0.38977451619202363</v>
      </c>
      <c r="FY361" s="52">
        <f t="shared" ca="1" si="1030"/>
        <v>0.36460958698211238</v>
      </c>
      <c r="FZ361" s="52">
        <f t="shared" ca="1" si="1031"/>
        <v>0.33945144120537951</v>
      </c>
      <c r="GA361" s="52">
        <f t="shared" ca="1" si="1032"/>
        <v>0.29009983452578664</v>
      </c>
      <c r="GB361" s="52">
        <f t="shared" ca="1" si="1033"/>
        <v>0.24726065657019045</v>
      </c>
      <c r="GC361" s="52">
        <f t="shared" ca="1" si="1034"/>
        <v>0.2149236019185459</v>
      </c>
      <c r="GD361" s="52">
        <f t="shared" ca="1" si="1035"/>
        <v>0.19478732403488838</v>
      </c>
      <c r="GE361" s="52">
        <f t="shared" ca="1" si="1036"/>
        <v>0.18365412201239259</v>
      </c>
      <c r="GF361" s="52">
        <f t="shared" ca="1" si="1037"/>
        <v>0.18217988456102957</v>
      </c>
      <c r="GG361" s="52">
        <f t="shared" ca="1" si="1038"/>
        <v>0.18714629734076099</v>
      </c>
      <c r="GH361" s="52">
        <f t="shared" ca="1" si="1039"/>
        <v>0.19555680597368796</v>
      </c>
      <c r="GI361" s="52">
        <f t="shared" ca="1" si="1040"/>
        <v>0.20868325509105151</v>
      </c>
      <c r="GJ361" s="52">
        <f t="shared" ca="1" si="1041"/>
        <v>0.22683798596984855</v>
      </c>
      <c r="GK361" s="52">
        <f t="shared" ca="1" si="1042"/>
        <v>0.24731919725202806</v>
      </c>
      <c r="GL361" s="52">
        <f t="shared" ca="1" si="1043"/>
        <v>0.26990812236637685</v>
      </c>
      <c r="GM361" s="52">
        <f t="shared" ca="1" si="1044"/>
        <v>0.287542788839798</v>
      </c>
      <c r="GN361" s="52">
        <f t="shared" ca="1" si="1045"/>
        <v>0.30903051313481078</v>
      </c>
      <c r="GO361" s="52">
        <f t="shared" ca="1" si="1046"/>
        <v>0.33249298619280904</v>
      </c>
      <c r="GP361" s="52">
        <f t="shared" ca="1" si="1047"/>
        <v>0.35125118562952601</v>
      </c>
      <c r="GQ361" s="52">
        <f t="shared" ca="1" si="1048"/>
        <v>0.36419158605345536</v>
      </c>
      <c r="GR361" s="52">
        <f t="shared" ca="1" si="1049"/>
        <v>0.3630719289148141</v>
      </c>
      <c r="GS361" s="52">
        <f t="shared" ca="1" si="1050"/>
        <v>0.33893256397750043</v>
      </c>
      <c r="GT361" s="52">
        <f t="shared" ca="1" si="1051"/>
        <v>0.31573788999929425</v>
      </c>
      <c r="GV361" s="52">
        <f t="shared" ca="1" si="1052"/>
        <v>0.64625410538848638</v>
      </c>
      <c r="GW361" s="59">
        <f t="shared" ca="1" si="1053"/>
        <v>2</v>
      </c>
      <c r="GX361" s="52">
        <f t="shared" ca="1" si="1054"/>
        <v>0.97209564949879257</v>
      </c>
      <c r="GY361" s="52" t="str">
        <f t="shared" ca="1" si="1055"/>
        <v>Slope</v>
      </c>
      <c r="GZ361" s="52">
        <f t="shared" ca="1" si="1056"/>
        <v>0.96666666666666667</v>
      </c>
      <c r="HB361" s="58">
        <f t="shared" si="1057"/>
        <v>0.10153526067733801</v>
      </c>
      <c r="HC361" s="58"/>
      <c r="HE361" s="52">
        <f t="shared" si="1058"/>
        <v>0.49740045964717683</v>
      </c>
      <c r="HF361" s="52">
        <f t="shared" si="1059"/>
        <v>0</v>
      </c>
      <c r="HH361" s="52">
        <f t="shared" ca="1" si="1060"/>
        <v>0.97209564949879257</v>
      </c>
      <c r="HI361" s="52" t="str">
        <f t="shared" ca="1" si="1061"/>
        <v>Slope</v>
      </c>
      <c r="HJ361" s="59">
        <f t="shared" ca="1" si="1062"/>
        <v>2</v>
      </c>
      <c r="HK361" s="52">
        <f t="shared" ca="1" si="1063"/>
        <v>0.96666666666666667</v>
      </c>
      <c r="HL361" s="52">
        <f t="shared" si="1064"/>
        <v>0</v>
      </c>
      <c r="HM361" s="52">
        <f t="shared" si="1065"/>
        <v>20</v>
      </c>
      <c r="HN361" s="52">
        <f t="shared" si="1066"/>
        <v>-20</v>
      </c>
      <c r="HP361" s="52">
        <f t="shared" ref="HP361:HP398" si="1069">ABS(BJ361 - BJ360)</f>
        <v>1.8908560276029943E-4</v>
      </c>
      <c r="HR361" s="52">
        <f t="shared" si="1067"/>
        <v>1.846792728273085E-4</v>
      </c>
      <c r="HS361">
        <f t="shared" si="1068"/>
        <v>3.82883237207843E-3</v>
      </c>
    </row>
    <row r="362" spans="1:227" x14ac:dyDescent="0.2">
      <c r="A362" s="45">
        <v>324</v>
      </c>
      <c r="B362" s="35">
        <f t="shared" si="913"/>
        <v>3.7384259259259166E-2</v>
      </c>
      <c r="C362" s="28">
        <v>-10.1535260677338</v>
      </c>
      <c r="D362" s="95">
        <v>0</v>
      </c>
      <c r="E362" s="95">
        <v>999999</v>
      </c>
      <c r="F362" s="37">
        <f t="shared" si="899"/>
        <v>166666.5</v>
      </c>
      <c r="G362" s="38">
        <f t="shared" si="903"/>
        <v>0</v>
      </c>
      <c r="H362" s="102">
        <v>20</v>
      </c>
      <c r="I362" s="102">
        <v>2000</v>
      </c>
      <c r="J362" s="28">
        <v>-8.9343851804733294</v>
      </c>
      <c r="K362" s="126">
        <f t="shared" si="900"/>
        <v>-8.9343851804733296E-2</v>
      </c>
      <c r="L362" s="30">
        <f t="shared" si="901"/>
        <v>-8.9343851804733296E-2</v>
      </c>
      <c r="M362" s="101">
        <f t="shared" si="902"/>
        <v>-10.1535260677338</v>
      </c>
      <c r="N362" s="103">
        <f t="shared" si="914"/>
        <v>6.0957044363023523E-4</v>
      </c>
      <c r="AD362" s="52">
        <f t="shared" ca="1" si="915"/>
        <v>0.96718856838349099</v>
      </c>
      <c r="AE362" s="52">
        <f t="shared" ca="1" si="915"/>
        <v>0.99999999999999978</v>
      </c>
      <c r="AF362" s="52">
        <f t="shared" ca="1" si="915"/>
        <v>0.96381064444733744</v>
      </c>
      <c r="AG362" s="52">
        <f t="shared" ca="1" si="909"/>
        <v>0.86334945656287299</v>
      </c>
      <c r="AH362" s="52">
        <f t="shared" ca="1" si="909"/>
        <v>0.72803464527187833</v>
      </c>
      <c r="AI362" s="52">
        <f t="shared" ca="1" si="909"/>
        <v>0.59100746961522965</v>
      </c>
      <c r="AJ362" s="52">
        <f t="shared" ca="1" si="909"/>
        <v>0.47329396907659516</v>
      </c>
      <c r="AK362" s="52">
        <f t="shared" ca="1" si="910"/>
        <v>0.36814011388212775</v>
      </c>
      <c r="AL362" s="52">
        <f t="shared" ca="1" si="910"/>
        <v>0.26674546998753951</v>
      </c>
      <c r="AM362" s="52">
        <f t="shared" ca="1" si="910"/>
        <v>0.14807950895419122</v>
      </c>
      <c r="AN362" s="52">
        <f t="shared" ca="1" si="910"/>
        <v>6.4384153767596708E-2</v>
      </c>
      <c r="AO362" s="52">
        <f t="shared" ca="1" si="911"/>
        <v>-1.9970491287841861E-2</v>
      </c>
      <c r="AP362" s="52">
        <f t="shared" ca="1" si="911"/>
        <v>-8.5404084394547358E-2</v>
      </c>
      <c r="AQ362" s="52">
        <f t="shared" ca="1" si="911"/>
        <v>-0.12078916453548819</v>
      </c>
      <c r="AR362" s="52">
        <f t="shared" ca="1" si="911"/>
        <v>-0.12896324671937795</v>
      </c>
      <c r="AS362" s="52">
        <f t="shared" ca="1" si="912"/>
        <v>-0.11817682688228034</v>
      </c>
      <c r="AT362" s="52">
        <f t="shared" ca="1" si="912"/>
        <v>-0.10569110142304021</v>
      </c>
      <c r="AU362" s="52">
        <f t="shared" ca="1" si="912"/>
        <v>-0.10260155728058909</v>
      </c>
      <c r="AV362" s="52">
        <f t="shared" ca="1" si="912"/>
        <v>-0.12741326488532895</v>
      </c>
      <c r="AW362" s="52">
        <f t="shared" ca="1" si="912"/>
        <v>-0.17060622535199191</v>
      </c>
      <c r="AX362" s="52">
        <f t="shared" ca="1" si="912"/>
        <v>-0.23035956122156051</v>
      </c>
      <c r="AY362" s="52">
        <f t="shared" ca="1" si="906"/>
        <v>-0.30701074913134185</v>
      </c>
      <c r="AZ362" s="52">
        <f t="shared" ca="1" si="906"/>
        <v>-0.37703360247285972</v>
      </c>
      <c r="BA362" s="52">
        <f t="shared" ca="1" si="906"/>
        <v>-0.45966949807440327</v>
      </c>
      <c r="BB362" s="52">
        <f t="shared" ca="1" si="906"/>
        <v>-0.53908840969346861</v>
      </c>
      <c r="BC362" s="52">
        <f t="shared" ca="1" si="907"/>
        <v>-0.62061164632388</v>
      </c>
      <c r="BD362" s="52">
        <f t="shared" ca="1" si="907"/>
        <v>-0.69870936221220836</v>
      </c>
      <c r="BE362" s="52">
        <f t="shared" ca="1" si="907"/>
        <v>-0.77298940300129348</v>
      </c>
      <c r="BF362" s="52">
        <f t="shared" ca="1" si="907"/>
        <v>-0.82177263965085767</v>
      </c>
      <c r="BG362" s="52">
        <f t="shared" ca="1" si="908"/>
        <v>-0.82460631416758279</v>
      </c>
      <c r="BH362" s="52">
        <f t="shared" ca="1" si="908"/>
        <v>-0.76396909427442417</v>
      </c>
      <c r="BJ362" s="52">
        <f t="shared" si="916"/>
        <v>-4.4671925902366651E-3</v>
      </c>
      <c r="BK362" s="52">
        <f t="shared" si="917"/>
        <v>-2.7845212709038536E-4</v>
      </c>
      <c r="BL362" s="52">
        <f t="shared" si="918"/>
        <v>-1.3922606354519256E-5</v>
      </c>
      <c r="BM362" s="52">
        <f t="shared" si="919"/>
        <v>-1.3922606354519256E-5</v>
      </c>
      <c r="BN362" s="52">
        <f t="shared" si="920"/>
        <v>0</v>
      </c>
      <c r="BO362" s="52">
        <f t="shared" si="921"/>
        <v>0</v>
      </c>
      <c r="BP362" s="52">
        <f t="shared" si="922"/>
        <v>3.6396643425914165E-3</v>
      </c>
      <c r="BQ362" s="52">
        <f t="shared" si="923"/>
        <v>0.05</v>
      </c>
      <c r="BS362" s="52">
        <f t="shared" ca="1" si="924"/>
        <v>0.11827558433757193</v>
      </c>
      <c r="BT362" s="52">
        <f t="shared" ca="1" si="925"/>
        <v>-2.784521270903861E-2</v>
      </c>
      <c r="BU362" s="52">
        <f t="shared" ca="1" si="926"/>
        <v>-0.169001667234566</v>
      </c>
      <c r="BV362" s="52">
        <f t="shared" ca="1" si="927"/>
        <v>-0.29572891819501118</v>
      </c>
      <c r="BW362" s="52">
        <f t="shared" ca="1" si="928"/>
        <v>-0.40013927300911278</v>
      </c>
      <c r="BX362" s="52">
        <f t="shared" ca="1" si="929"/>
        <v>-0.48371352820146479</v>
      </c>
      <c r="BY362" s="52">
        <f t="shared" ca="1" si="930"/>
        <v>-0.54651397616872877</v>
      </c>
      <c r="BZ362" s="52">
        <f t="shared" ca="1" si="931"/>
        <v>-0.59728398029842689</v>
      </c>
      <c r="CA362" s="52">
        <f t="shared" ca="1" si="932"/>
        <v>-0.63944543459482739</v>
      </c>
      <c r="CB362" s="52">
        <f t="shared" ca="1" si="933"/>
        <v>-0.68158653859169249</v>
      </c>
      <c r="CC362" s="52">
        <f t="shared" ca="1" si="934"/>
        <v>-0.79630802529713796</v>
      </c>
      <c r="CD362" s="52">
        <f t="shared" ca="1" si="935"/>
        <v>-0.89149222583059307</v>
      </c>
      <c r="CE362" s="52">
        <f t="shared" ca="1" si="936"/>
        <v>-0.95517005645219344</v>
      </c>
      <c r="CF362" s="52">
        <f t="shared" ca="1" si="937"/>
        <v>-0.98224555676983272</v>
      </c>
      <c r="CG362" s="52">
        <f t="shared" ca="1" si="938"/>
        <v>-0.98231182950398666</v>
      </c>
      <c r="CH362" s="52">
        <f t="shared" ca="1" si="939"/>
        <v>-0.95340120852474242</v>
      </c>
      <c r="CI362" s="52">
        <f t="shared" ca="1" si="940"/>
        <v>-0.90516863685221483</v>
      </c>
      <c r="CJ362" s="52">
        <f t="shared" ca="1" si="941"/>
        <v>-0.84660377762010053</v>
      </c>
      <c r="CK362" s="52">
        <f t="shared" ca="1" si="942"/>
        <v>-0.77389109693467661</v>
      </c>
      <c r="CL362" s="52">
        <f t="shared" ca="1" si="943"/>
        <v>-0.68609357096495216</v>
      </c>
      <c r="CM362" s="52">
        <f t="shared" ca="1" si="944"/>
        <v>-0.59131660378508033</v>
      </c>
      <c r="CN362" s="52">
        <f t="shared" ca="1" si="945"/>
        <v>-0.49021649510870074</v>
      </c>
      <c r="CO362" s="52">
        <f t="shared" ca="1" si="946"/>
        <v>-0.40397916235510384</v>
      </c>
      <c r="CP362" s="52">
        <f t="shared" ca="1" si="947"/>
        <v>-0.30618265613673201</v>
      </c>
      <c r="CQ362" s="52">
        <f t="shared" ca="1" si="948"/>
        <v>-0.20246190362940397</v>
      </c>
      <c r="CR362" s="52">
        <f t="shared" ca="1" si="949"/>
        <v>-0.11285397198591977</v>
      </c>
      <c r="CS362" s="52">
        <f t="shared" ca="1" si="950"/>
        <v>-4.0699437380798467E-2</v>
      </c>
      <c r="CT362" s="52">
        <f t="shared" ca="1" si="951"/>
        <v>1.0843351047726379E-2</v>
      </c>
      <c r="CU362" s="52">
        <f t="shared" ca="1" si="952"/>
        <v>4.9928112526334084E-2</v>
      </c>
      <c r="CV362" s="52">
        <f t="shared" ca="1" si="953"/>
        <v>8.6178801127619373E-2</v>
      </c>
      <c r="CW362" s="52">
        <f t="shared" ca="1" si="954"/>
        <v>0.11467399568327019</v>
      </c>
      <c r="CY362" s="51" t="str">
        <f t="shared" ca="1" si="955"/>
        <v>Slope</v>
      </c>
      <c r="CZ362" s="51" t="str">
        <f t="shared" ca="1" si="956"/>
        <v>Slope</v>
      </c>
      <c r="DA362" s="51" t="str">
        <f t="shared" ca="1" si="957"/>
        <v>Slope</v>
      </c>
      <c r="DB362" s="51" t="str">
        <f t="shared" ca="1" si="958"/>
        <v>Slope</v>
      </c>
      <c r="DC362" s="51" t="str">
        <f t="shared" ca="1" si="959"/>
        <v>Slope</v>
      </c>
      <c r="DD362" s="51" t="str">
        <f t="shared" ca="1" si="960"/>
        <v>Slope</v>
      </c>
      <c r="DE362" s="51" t="str">
        <f t="shared" ca="1" si="961"/>
        <v>Slope</v>
      </c>
      <c r="DF362" s="51" t="str">
        <f t="shared" ca="1" si="962"/>
        <v>Slope</v>
      </c>
      <c r="DG362" s="51" t="str">
        <f t="shared" ca="1" si="963"/>
        <v>Slope</v>
      </c>
      <c r="DH362" s="51" t="str">
        <f t="shared" ca="1" si="964"/>
        <v>Slope</v>
      </c>
      <c r="DI362" s="51" t="str">
        <f t="shared" ca="1" si="965"/>
        <v>Slope</v>
      </c>
      <c r="DJ362" s="51" t="str">
        <f t="shared" ca="1" si="966"/>
        <v>Slope</v>
      </c>
      <c r="DK362" s="51" t="str">
        <f t="shared" ca="1" si="967"/>
        <v>Slope</v>
      </c>
      <c r="DL362" s="51" t="str">
        <f t="shared" ca="1" si="968"/>
        <v>Slope</v>
      </c>
      <c r="DM362" s="51" t="str">
        <f t="shared" ca="1" si="969"/>
        <v>Slope</v>
      </c>
      <c r="DN362" s="51" t="str">
        <f t="shared" ca="1" si="970"/>
        <v>Slope</v>
      </c>
      <c r="DO362" s="51" t="str">
        <f t="shared" ca="1" si="971"/>
        <v>Slope</v>
      </c>
      <c r="DP362" s="51" t="str">
        <f t="shared" ca="1" si="972"/>
        <v>Slope</v>
      </c>
      <c r="DQ362" s="51" t="str">
        <f t="shared" ca="1" si="973"/>
        <v>Slope</v>
      </c>
      <c r="DR362" s="51" t="str">
        <f t="shared" ca="1" si="974"/>
        <v>Slope</v>
      </c>
      <c r="DS362" s="51" t="str">
        <f t="shared" ca="1" si="975"/>
        <v>Slope</v>
      </c>
      <c r="DT362" s="51" t="str">
        <f t="shared" ca="1" si="976"/>
        <v>Slope</v>
      </c>
      <c r="DU362" s="51" t="str">
        <f t="shared" ca="1" si="977"/>
        <v>Slope</v>
      </c>
      <c r="DV362" s="51" t="str">
        <f t="shared" ca="1" si="978"/>
        <v>Slope</v>
      </c>
      <c r="DW362" s="51" t="str">
        <f t="shared" ca="1" si="979"/>
        <v>Slope</v>
      </c>
      <c r="DX362" s="51" t="str">
        <f t="shared" ca="1" si="980"/>
        <v>Slope</v>
      </c>
      <c r="DY362" s="51" t="str">
        <f t="shared" ca="1" si="981"/>
        <v>Slope</v>
      </c>
      <c r="DZ362" s="51" t="str">
        <f t="shared" ca="1" si="982"/>
        <v>Slope</v>
      </c>
      <c r="EA362" s="51" t="str">
        <f t="shared" ca="1" si="983"/>
        <v>Slope</v>
      </c>
      <c r="EB362" s="51" t="str">
        <f t="shared" ca="1" si="984"/>
        <v>Slope</v>
      </c>
      <c r="EC362" s="51" t="str">
        <f t="shared" ca="1" si="985"/>
        <v>Slope</v>
      </c>
      <c r="EE362" s="52">
        <f t="shared" ca="1" si="986"/>
        <v>0.88171049305607352</v>
      </c>
      <c r="EF362" s="52">
        <f t="shared" ca="1" si="987"/>
        <v>0.97216870989731596</v>
      </c>
      <c r="EG362" s="52">
        <f t="shared" ca="1" si="988"/>
        <v>0.83101225537178847</v>
      </c>
      <c r="EH362" s="52">
        <f t="shared" ca="1" si="989"/>
        <v>0.70428500441134334</v>
      </c>
      <c r="EI362" s="52">
        <f t="shared" ca="1" si="990"/>
        <v>0.59987464959724179</v>
      </c>
      <c r="EJ362" s="52">
        <f t="shared" ca="1" si="991"/>
        <v>0.51630039440488973</v>
      </c>
      <c r="EK362" s="52">
        <f t="shared" ca="1" si="992"/>
        <v>0.4534999464376257</v>
      </c>
      <c r="EL362" s="52">
        <f t="shared" ca="1" si="993"/>
        <v>0.40272994230792758</v>
      </c>
      <c r="EM362" s="52">
        <f t="shared" ca="1" si="994"/>
        <v>0.36056848801152708</v>
      </c>
      <c r="EN362" s="52">
        <f t="shared" ca="1" si="995"/>
        <v>0.31842738401466197</v>
      </c>
      <c r="EO362" s="52">
        <f t="shared" ca="1" si="996"/>
        <v>0.20370589730921651</v>
      </c>
      <c r="EP362" s="52">
        <f t="shared" ca="1" si="997"/>
        <v>0.1085216967757614</v>
      </c>
      <c r="EQ362" s="52">
        <f t="shared" ca="1" si="998"/>
        <v>4.4843866154161027E-2</v>
      </c>
      <c r="ER362" s="52">
        <f t="shared" ca="1" si="999"/>
        <v>1.7768365836521749E-2</v>
      </c>
      <c r="ES362" s="52">
        <f t="shared" ca="1" si="1000"/>
        <v>1.7702093102367811E-2</v>
      </c>
      <c r="ET362" s="52">
        <f t="shared" ca="1" si="1001"/>
        <v>4.661271408161205E-2</v>
      </c>
      <c r="EU362" s="52">
        <f t="shared" ca="1" si="1002"/>
        <v>9.4845285754139641E-2</v>
      </c>
      <c r="EV362" s="52">
        <f t="shared" ca="1" si="1003"/>
        <v>0.15341014498625394</v>
      </c>
      <c r="EW362" s="52">
        <f t="shared" ca="1" si="1004"/>
        <v>0.22612282567167785</v>
      </c>
      <c r="EX362" s="52">
        <f t="shared" ca="1" si="1005"/>
        <v>0.31392035164140231</v>
      </c>
      <c r="EY362" s="52">
        <f t="shared" ca="1" si="1006"/>
        <v>0.40869731882127414</v>
      </c>
      <c r="EZ362" s="52">
        <f t="shared" ca="1" si="1007"/>
        <v>0.50979742749765378</v>
      </c>
      <c r="FA362" s="52">
        <f t="shared" ca="1" si="1008"/>
        <v>0.59603476025125068</v>
      </c>
      <c r="FB362" s="52">
        <f t="shared" ca="1" si="1009"/>
        <v>0.69383126646962245</v>
      </c>
      <c r="FC362" s="52">
        <f t="shared" ca="1" si="1010"/>
        <v>0.79755201897695049</v>
      </c>
      <c r="FD362" s="52">
        <f t="shared" ca="1" si="1011"/>
        <v>0.88715995062043473</v>
      </c>
      <c r="FE362" s="52">
        <f t="shared" ca="1" si="1012"/>
        <v>0.95931448522555607</v>
      </c>
      <c r="FF362" s="52">
        <f t="shared" ca="1" si="1013"/>
        <v>0.98914272634591915</v>
      </c>
      <c r="FG362" s="52">
        <f t="shared" ca="1" si="1014"/>
        <v>0.95005796486731142</v>
      </c>
      <c r="FH362" s="52">
        <f t="shared" ca="1" si="1015"/>
        <v>0.91380727626602609</v>
      </c>
      <c r="FI362" s="52">
        <f t="shared" ca="1" si="1016"/>
        <v>0.88531208171037523</v>
      </c>
      <c r="FK362" s="52">
        <f t="shared" ca="1" si="1017"/>
        <v>0.98914272634591915</v>
      </c>
      <c r="FL362" s="59">
        <f t="shared" ca="1" si="1018"/>
        <v>27</v>
      </c>
      <c r="FM362" s="59" t="str">
        <f t="shared" ca="1" si="1019"/>
        <v>Slope</v>
      </c>
      <c r="FN362" s="52">
        <f t="shared" ca="1" si="1020"/>
        <v>0.1333333333333333</v>
      </c>
      <c r="FP362" s="52">
        <f t="shared" ca="1" si="1021"/>
        <v>0.6272368310186911</v>
      </c>
      <c r="FQ362" s="52">
        <f t="shared" ca="1" si="1022"/>
        <v>0.65738956996577191</v>
      </c>
      <c r="FR362" s="52">
        <f t="shared" ca="1" si="1023"/>
        <v>0.59922630734615168</v>
      </c>
      <c r="FS362" s="52">
        <f t="shared" ca="1" si="1024"/>
        <v>0.54587277924822553</v>
      </c>
      <c r="FT362" s="52">
        <f t="shared" ca="1" si="1025"/>
        <v>0.4999582165324139</v>
      </c>
      <c r="FU362" s="52">
        <f t="shared" ca="1" si="1026"/>
        <v>0.46098902035718542</v>
      </c>
      <c r="FV362" s="52">
        <f t="shared" ca="1" si="1027"/>
        <v>0.42894442659031967</v>
      </c>
      <c r="FW362" s="52">
        <f t="shared" ca="1" si="1028"/>
        <v>0.40090998076930917</v>
      </c>
      <c r="FX362" s="52">
        <f t="shared" ca="1" si="1029"/>
        <v>0.37574505155939786</v>
      </c>
      <c r="FY362" s="52">
        <f t="shared" ca="1" si="1030"/>
        <v>0.3505869057826651</v>
      </c>
      <c r="FZ362" s="52">
        <f t="shared" ca="1" si="1031"/>
        <v>0.30123529910307212</v>
      </c>
      <c r="GA362" s="52">
        <f t="shared" ca="1" si="1032"/>
        <v>0.25839612114747601</v>
      </c>
      <c r="GB362" s="52">
        <f t="shared" ca="1" si="1033"/>
        <v>0.22605906649583143</v>
      </c>
      <c r="GC362" s="52">
        <f t="shared" ca="1" si="1034"/>
        <v>0.20592278861217389</v>
      </c>
      <c r="GD362" s="52">
        <f t="shared" ca="1" si="1035"/>
        <v>0.19478958658967815</v>
      </c>
      <c r="GE362" s="52">
        <f t="shared" ca="1" si="1036"/>
        <v>0.19331534913831511</v>
      </c>
      <c r="GF362" s="52">
        <f t="shared" ca="1" si="1037"/>
        <v>0.19828176191804653</v>
      </c>
      <c r="GG362" s="52">
        <f t="shared" ca="1" si="1038"/>
        <v>0.20669227055097353</v>
      </c>
      <c r="GH362" s="52">
        <f t="shared" ca="1" si="1039"/>
        <v>0.21981871966833705</v>
      </c>
      <c r="GI362" s="52">
        <f t="shared" ca="1" si="1040"/>
        <v>0.23797345054713409</v>
      </c>
      <c r="GJ362" s="52">
        <f t="shared" ca="1" si="1041"/>
        <v>0.25845466182931359</v>
      </c>
      <c r="GK362" s="52">
        <f t="shared" ca="1" si="1042"/>
        <v>0.28104358694366238</v>
      </c>
      <c r="GL362" s="52">
        <f t="shared" ca="1" si="1043"/>
        <v>0.29867825341708354</v>
      </c>
      <c r="GM362" s="52">
        <f t="shared" ca="1" si="1044"/>
        <v>0.32016597771209637</v>
      </c>
      <c r="GN362" s="52">
        <f t="shared" ca="1" si="1045"/>
        <v>0.34362845077009452</v>
      </c>
      <c r="GO362" s="52">
        <f t="shared" ca="1" si="1046"/>
        <v>0.36238665020681154</v>
      </c>
      <c r="GP362" s="52">
        <f t="shared" ca="1" si="1047"/>
        <v>0.37532705063074084</v>
      </c>
      <c r="GQ362" s="52">
        <f t="shared" ca="1" si="1048"/>
        <v>0.37415868655975082</v>
      </c>
      <c r="GR362" s="52">
        <f t="shared" ca="1" si="1049"/>
        <v>0.3500193216224371</v>
      </c>
      <c r="GS362" s="52">
        <f t="shared" ca="1" si="1050"/>
        <v>0.32682464764423086</v>
      </c>
      <c r="GT362" s="52">
        <f t="shared" ca="1" si="1051"/>
        <v>0.30621513834790287</v>
      </c>
      <c r="GV362" s="52">
        <f t="shared" ca="1" si="1052"/>
        <v>0.65738956996577191</v>
      </c>
      <c r="GW362" s="59">
        <f t="shared" ca="1" si="1053"/>
        <v>1</v>
      </c>
      <c r="GX362" s="52">
        <f t="shared" ca="1" si="1054"/>
        <v>0.97216870989731596</v>
      </c>
      <c r="GY362" s="52" t="str">
        <f t="shared" ca="1" si="1055"/>
        <v>Slope</v>
      </c>
      <c r="GZ362" s="52">
        <f t="shared" ca="1" si="1056"/>
        <v>1</v>
      </c>
      <c r="HB362" s="58">
        <f t="shared" si="1057"/>
        <v>8.9343851804733296E-2</v>
      </c>
      <c r="HC362" s="58"/>
      <c r="HE362" s="52">
        <f t="shared" si="1058"/>
        <v>0.55774793356657015</v>
      </c>
      <c r="HF362" s="52">
        <f t="shared" si="1059"/>
        <v>0</v>
      </c>
      <c r="HH362" s="52">
        <f t="shared" ca="1" si="1060"/>
        <v>0.97216870989731596</v>
      </c>
      <c r="HI362" s="52" t="str">
        <f t="shared" ca="1" si="1061"/>
        <v>Slope</v>
      </c>
      <c r="HJ362" s="59">
        <f t="shared" ca="1" si="1062"/>
        <v>2</v>
      </c>
      <c r="HK362" s="52">
        <f t="shared" ca="1" si="1063"/>
        <v>1</v>
      </c>
      <c r="HL362" s="52">
        <f t="shared" si="1064"/>
        <v>0</v>
      </c>
      <c r="HM362" s="52">
        <f t="shared" si="1065"/>
        <v>20</v>
      </c>
      <c r="HN362" s="52">
        <f t="shared" si="1066"/>
        <v>-20</v>
      </c>
      <c r="HP362" s="52">
        <f t="shared" si="1069"/>
        <v>6.0957044363023523E-4</v>
      </c>
      <c r="HR362" s="52">
        <f t="shared" si="1067"/>
        <v>1.8503409190096182E-4</v>
      </c>
      <c r="HS362">
        <f t="shared" si="1068"/>
        <v>3.6396643425914165E-3</v>
      </c>
    </row>
    <row r="363" spans="1:227" x14ac:dyDescent="0.2">
      <c r="A363" s="45">
        <v>325</v>
      </c>
      <c r="B363" s="35">
        <f t="shared" si="913"/>
        <v>3.7499999999999908E-2</v>
      </c>
      <c r="C363" s="28">
        <v>-8.9343851804733294</v>
      </c>
      <c r="D363" s="95">
        <v>0</v>
      </c>
      <c r="E363" s="95">
        <v>999999</v>
      </c>
      <c r="F363" s="37">
        <f t="shared" si="899"/>
        <v>166666.5</v>
      </c>
      <c r="G363" s="38">
        <f t="shared" si="903"/>
        <v>0</v>
      </c>
      <c r="H363" s="102">
        <v>20</v>
      </c>
      <c r="I363" s="102">
        <v>2000</v>
      </c>
      <c r="J363" s="28">
        <v>-6.3241499662399301</v>
      </c>
      <c r="K363" s="126">
        <f t="shared" si="900"/>
        <v>-6.3241499662399295E-2</v>
      </c>
      <c r="L363" s="30">
        <f t="shared" si="901"/>
        <v>-6.3241499662399295E-2</v>
      </c>
      <c r="M363" s="101">
        <f t="shared" si="902"/>
        <v>-8.9343851804733294</v>
      </c>
      <c r="N363" s="103">
        <f t="shared" si="914"/>
        <v>1.3051176071167E-3</v>
      </c>
      <c r="AD363" s="52">
        <f t="shared" ca="1" si="915"/>
        <v>0.96381064444733733</v>
      </c>
      <c r="AE363" s="52">
        <f t="shared" ca="1" si="915"/>
        <v>0.99999999999999989</v>
      </c>
      <c r="AF363" s="52">
        <f t="shared" ca="1" si="915"/>
        <v>0.96255687280943669</v>
      </c>
      <c r="AG363" s="52">
        <f t="shared" ca="1" si="909"/>
        <v>0.86802596756175399</v>
      </c>
      <c r="AH363" s="52">
        <f t="shared" ca="1" si="909"/>
        <v>0.74807124181840745</v>
      </c>
      <c r="AI363" s="52">
        <f t="shared" ca="1" si="909"/>
        <v>0.63334900468232991</v>
      </c>
      <c r="AJ363" s="52">
        <f t="shared" ca="1" si="909"/>
        <v>0.52762888580590483</v>
      </c>
      <c r="AK363" s="52">
        <f t="shared" ca="1" si="910"/>
        <v>0.42891599409179504</v>
      </c>
      <c r="AL363" s="52">
        <f t="shared" ca="1" si="910"/>
        <v>0.32048568219102463</v>
      </c>
      <c r="AM363" s="52">
        <f t="shared" ca="1" si="910"/>
        <v>0.2391710310346461</v>
      </c>
      <c r="AN363" s="52">
        <f t="shared" ca="1" si="910"/>
        <v>0.15822201612911127</v>
      </c>
      <c r="AO363" s="52">
        <f t="shared" ca="1" si="911"/>
        <v>9.0141390145548297E-2</v>
      </c>
      <c r="AP363" s="52">
        <f t="shared" ca="1" si="911"/>
        <v>4.6615393202436461E-2</v>
      </c>
      <c r="AQ363" s="52">
        <f t="shared" ca="1" si="911"/>
        <v>2.5488302278797829E-2</v>
      </c>
      <c r="AR363" s="52">
        <f t="shared" ca="1" si="911"/>
        <v>3.1430962353367113E-2</v>
      </c>
      <c r="AS363" s="52">
        <f t="shared" ca="1" si="912"/>
        <v>5.0317686895636496E-2</v>
      </c>
      <c r="AT363" s="52">
        <f t="shared" ca="1" si="912"/>
        <v>6.3527504325080017E-2</v>
      </c>
      <c r="AU363" s="52">
        <f t="shared" ca="1" si="912"/>
        <v>5.3502730957701528E-2</v>
      </c>
      <c r="AV363" s="52">
        <f t="shared" ca="1" si="912"/>
        <v>1.471998088589254E-2</v>
      </c>
      <c r="AW363" s="52">
        <f t="shared" ca="1" si="912"/>
        <v>-3.6766914829588111E-2</v>
      </c>
      <c r="AX363" s="52">
        <f t="shared" ca="1" si="912"/>
        <v>-0.11350191389329489</v>
      </c>
      <c r="AY363" s="52">
        <f t="shared" ca="1" si="906"/>
        <v>-0.18592593884655786</v>
      </c>
      <c r="AZ363" s="52">
        <f t="shared" ca="1" si="906"/>
        <v>-0.28469019602556089</v>
      </c>
      <c r="BA363" s="52">
        <f t="shared" ca="1" si="906"/>
        <v>-0.38664570964535955</v>
      </c>
      <c r="BB363" s="52">
        <f t="shared" ca="1" si="906"/>
        <v>-0.49037765929395366</v>
      </c>
      <c r="BC363" s="52">
        <f t="shared" ca="1" si="907"/>
        <v>-0.59913465646801312</v>
      </c>
      <c r="BD363" s="52">
        <f t="shared" ca="1" si="907"/>
        <v>-0.70897262297160524</v>
      </c>
      <c r="BE363" s="52">
        <f t="shared" ca="1" si="907"/>
        <v>-0.80335619772223499</v>
      </c>
      <c r="BF363" s="52">
        <f t="shared" ca="1" si="907"/>
        <v>-0.85328617819013397</v>
      </c>
      <c r="BG363" s="52">
        <f t="shared" ca="1" si="908"/>
        <v>-0.85120952132571437</v>
      </c>
      <c r="BH363" s="52">
        <f t="shared" ca="1" si="908"/>
        <v>-0.77497589404516254</v>
      </c>
      <c r="BJ363" s="52">
        <f t="shared" si="916"/>
        <v>-3.1620749831199652E-3</v>
      </c>
      <c r="BK363" s="52">
        <f t="shared" si="917"/>
        <v>-1.6900166723456604E-3</v>
      </c>
      <c r="BL363" s="52">
        <f t="shared" si="918"/>
        <v>-8.4500833617283025E-5</v>
      </c>
      <c r="BM363" s="52">
        <f t="shared" si="919"/>
        <v>-8.4500833617283025E-5</v>
      </c>
      <c r="BN363" s="52">
        <f t="shared" si="920"/>
        <v>0</v>
      </c>
      <c r="BO363" s="52">
        <f t="shared" si="921"/>
        <v>0</v>
      </c>
      <c r="BP363" s="52">
        <f t="shared" si="922"/>
        <v>3.4800997106817638E-3</v>
      </c>
      <c r="BQ363" s="52">
        <f t="shared" si="923"/>
        <v>0.05</v>
      </c>
      <c r="BS363" s="52">
        <f t="shared" ca="1" si="924"/>
        <v>-2.784521270903861E-2</v>
      </c>
      <c r="BT363" s="52">
        <f t="shared" ca="1" si="925"/>
        <v>-0.169001667234566</v>
      </c>
      <c r="BU363" s="52">
        <f t="shared" ca="1" si="926"/>
        <v>-0.29572891819501118</v>
      </c>
      <c r="BV363" s="52">
        <f t="shared" ca="1" si="927"/>
        <v>-0.40013927300911278</v>
      </c>
      <c r="BW363" s="52">
        <f t="shared" ca="1" si="928"/>
        <v>-0.48371352820146479</v>
      </c>
      <c r="BX363" s="52">
        <f t="shared" ca="1" si="929"/>
        <v>-0.54651397616872877</v>
      </c>
      <c r="BY363" s="52">
        <f t="shared" ca="1" si="930"/>
        <v>-0.59728398029842689</v>
      </c>
      <c r="BZ363" s="52">
        <f t="shared" ca="1" si="931"/>
        <v>-0.63944543459482739</v>
      </c>
      <c r="CA363" s="52">
        <f t="shared" ca="1" si="932"/>
        <v>-0.68158653859169249</v>
      </c>
      <c r="CB363" s="52">
        <f t="shared" ca="1" si="933"/>
        <v>-0.79630802529713796</v>
      </c>
      <c r="CC363" s="52">
        <f t="shared" ca="1" si="934"/>
        <v>-0.89149222583059307</v>
      </c>
      <c r="CD363" s="52">
        <f t="shared" ca="1" si="935"/>
        <v>-0.95517005645219344</v>
      </c>
      <c r="CE363" s="52">
        <f t="shared" ca="1" si="936"/>
        <v>-0.98224555676983272</v>
      </c>
      <c r="CF363" s="52">
        <f t="shared" ca="1" si="937"/>
        <v>-0.98231182950398666</v>
      </c>
      <c r="CG363" s="52">
        <f t="shared" ca="1" si="938"/>
        <v>-0.95340120852474242</v>
      </c>
      <c r="CH363" s="52">
        <f t="shared" ca="1" si="939"/>
        <v>-0.90516863685221483</v>
      </c>
      <c r="CI363" s="52">
        <f t="shared" ca="1" si="940"/>
        <v>-0.84660377762010053</v>
      </c>
      <c r="CJ363" s="52">
        <f t="shared" ca="1" si="941"/>
        <v>-0.77389109693467661</v>
      </c>
      <c r="CK363" s="52">
        <f t="shared" ca="1" si="942"/>
        <v>-0.68609357096495216</v>
      </c>
      <c r="CL363" s="52">
        <f t="shared" ca="1" si="943"/>
        <v>-0.59131660378508033</v>
      </c>
      <c r="CM363" s="52">
        <f t="shared" ca="1" si="944"/>
        <v>-0.49021649510870074</v>
      </c>
      <c r="CN363" s="52">
        <f t="shared" ca="1" si="945"/>
        <v>-0.40397916235510384</v>
      </c>
      <c r="CO363" s="52">
        <f t="shared" ca="1" si="946"/>
        <v>-0.30618265613673201</v>
      </c>
      <c r="CP363" s="52">
        <f t="shared" ca="1" si="947"/>
        <v>-0.20246190362940397</v>
      </c>
      <c r="CQ363" s="52">
        <f t="shared" ca="1" si="948"/>
        <v>-0.11285397198591977</v>
      </c>
      <c r="CR363" s="52">
        <f t="shared" ca="1" si="949"/>
        <v>-4.0699437380798467E-2</v>
      </c>
      <c r="CS363" s="52">
        <f t="shared" ca="1" si="950"/>
        <v>1.0843351047726379E-2</v>
      </c>
      <c r="CT363" s="52">
        <f t="shared" ca="1" si="951"/>
        <v>4.9928112526334084E-2</v>
      </c>
      <c r="CU363" s="52">
        <f t="shared" ca="1" si="952"/>
        <v>8.6178801127619373E-2</v>
      </c>
      <c r="CV363" s="52">
        <f t="shared" ca="1" si="953"/>
        <v>0.11467399568327019</v>
      </c>
      <c r="CW363" s="52">
        <f t="shared" ca="1" si="954"/>
        <v>0.13164613827041566</v>
      </c>
      <c r="CY363" s="51" t="str">
        <f t="shared" ca="1" si="955"/>
        <v>Slope</v>
      </c>
      <c r="CZ363" s="51" t="str">
        <f t="shared" ca="1" si="956"/>
        <v>Slope</v>
      </c>
      <c r="DA363" s="51" t="str">
        <f t="shared" ca="1" si="957"/>
        <v>Slope</v>
      </c>
      <c r="DB363" s="51" t="str">
        <f t="shared" ca="1" si="958"/>
        <v>Slope</v>
      </c>
      <c r="DC363" s="51" t="str">
        <f t="shared" ca="1" si="959"/>
        <v>Slope</v>
      </c>
      <c r="DD363" s="51" t="str">
        <f t="shared" ca="1" si="960"/>
        <v>Slope</v>
      </c>
      <c r="DE363" s="51" t="str">
        <f t="shared" ca="1" si="961"/>
        <v>Slope</v>
      </c>
      <c r="DF363" s="51" t="str">
        <f t="shared" ca="1" si="962"/>
        <v>Slope</v>
      </c>
      <c r="DG363" s="51" t="str">
        <f t="shared" ca="1" si="963"/>
        <v>Slope</v>
      </c>
      <c r="DH363" s="51" t="str">
        <f t="shared" ca="1" si="964"/>
        <v>Slope</v>
      </c>
      <c r="DI363" s="51" t="str">
        <f t="shared" ca="1" si="965"/>
        <v>Slope</v>
      </c>
      <c r="DJ363" s="51" t="str">
        <f t="shared" ca="1" si="966"/>
        <v>Slope</v>
      </c>
      <c r="DK363" s="51" t="str">
        <f t="shared" ca="1" si="967"/>
        <v>Slope</v>
      </c>
      <c r="DL363" s="51" t="str">
        <f t="shared" ca="1" si="968"/>
        <v>Slope</v>
      </c>
      <c r="DM363" s="51" t="str">
        <f t="shared" ca="1" si="969"/>
        <v>Slope</v>
      </c>
      <c r="DN363" s="51" t="str">
        <f t="shared" ca="1" si="970"/>
        <v>Slope</v>
      </c>
      <c r="DO363" s="51" t="str">
        <f t="shared" ca="1" si="971"/>
        <v>Slope</v>
      </c>
      <c r="DP363" s="51" t="str">
        <f t="shared" ca="1" si="972"/>
        <v>Slope</v>
      </c>
      <c r="DQ363" s="51" t="str">
        <f t="shared" ca="1" si="973"/>
        <v>Slope</v>
      </c>
      <c r="DR363" s="51" t="str">
        <f t="shared" ca="1" si="974"/>
        <v>Slope</v>
      </c>
      <c r="DS363" s="51" t="str">
        <f t="shared" ca="1" si="975"/>
        <v>Slope</v>
      </c>
      <c r="DT363" s="51" t="str">
        <f t="shared" ca="1" si="976"/>
        <v>Slope</v>
      </c>
      <c r="DU363" s="51" t="str">
        <f t="shared" ca="1" si="977"/>
        <v>Slope</v>
      </c>
      <c r="DV363" s="51" t="str">
        <f t="shared" ca="1" si="978"/>
        <v>Slope</v>
      </c>
      <c r="DW363" s="51" t="str">
        <f t="shared" ca="1" si="979"/>
        <v>Slope</v>
      </c>
      <c r="DX363" s="51" t="str">
        <f t="shared" ca="1" si="980"/>
        <v>Slope</v>
      </c>
      <c r="DY363" s="51" t="str">
        <f t="shared" ca="1" si="981"/>
        <v>Slope</v>
      </c>
      <c r="DZ363" s="51" t="str">
        <f t="shared" ca="1" si="982"/>
        <v>Slope</v>
      </c>
      <c r="EA363" s="51" t="str">
        <f t="shared" ca="1" si="983"/>
        <v>Slope</v>
      </c>
      <c r="EB363" s="51" t="str">
        <f t="shared" ca="1" si="984"/>
        <v>Slope</v>
      </c>
      <c r="EC363" s="51" t="str">
        <f t="shared" ca="1" si="985"/>
        <v>Slope</v>
      </c>
      <c r="EE363" s="52">
        <f t="shared" ca="1" si="986"/>
        <v>0.97223928812457872</v>
      </c>
      <c r="EF363" s="52">
        <f t="shared" ca="1" si="987"/>
        <v>0.83108283359905122</v>
      </c>
      <c r="EG363" s="52">
        <f t="shared" ca="1" si="988"/>
        <v>0.70435558263860609</v>
      </c>
      <c r="EH363" s="52">
        <f t="shared" ca="1" si="989"/>
        <v>0.59994522782450455</v>
      </c>
      <c r="EI363" s="52">
        <f t="shared" ca="1" si="990"/>
        <v>0.51637097263215248</v>
      </c>
      <c r="EJ363" s="52">
        <f t="shared" ca="1" si="991"/>
        <v>0.45357052466488856</v>
      </c>
      <c r="EK363" s="52">
        <f t="shared" ca="1" si="992"/>
        <v>0.40280052053519044</v>
      </c>
      <c r="EL363" s="52">
        <f t="shared" ca="1" si="993"/>
        <v>0.36063906623878994</v>
      </c>
      <c r="EM363" s="52">
        <f t="shared" ca="1" si="994"/>
        <v>0.31849796224192484</v>
      </c>
      <c r="EN363" s="52">
        <f t="shared" ca="1" si="995"/>
        <v>0.20377647553647937</v>
      </c>
      <c r="EO363" s="52">
        <f t="shared" ca="1" si="996"/>
        <v>0.10859227500302426</v>
      </c>
      <c r="EP363" s="52">
        <f t="shared" ca="1" si="997"/>
        <v>4.491444438142389E-2</v>
      </c>
      <c r="EQ363" s="52">
        <f t="shared" ca="1" si="998"/>
        <v>1.7838944063784612E-2</v>
      </c>
      <c r="ER363" s="52">
        <f t="shared" ca="1" si="999"/>
        <v>1.7772671329630674E-2</v>
      </c>
      <c r="ES363" s="52">
        <f t="shared" ca="1" si="1000"/>
        <v>4.6683292308874913E-2</v>
      </c>
      <c r="ET363" s="52">
        <f t="shared" ca="1" si="1001"/>
        <v>9.4915863981402504E-2</v>
      </c>
      <c r="EU363" s="52">
        <f t="shared" ca="1" si="1002"/>
        <v>0.1534807232135168</v>
      </c>
      <c r="EV363" s="52">
        <f t="shared" ca="1" si="1003"/>
        <v>0.22619340389894071</v>
      </c>
      <c r="EW363" s="52">
        <f t="shared" ca="1" si="1004"/>
        <v>0.31399092986866517</v>
      </c>
      <c r="EX363" s="52">
        <f t="shared" ca="1" si="1005"/>
        <v>0.408767897048537</v>
      </c>
      <c r="EY363" s="52">
        <f t="shared" ca="1" si="1006"/>
        <v>0.50986800572491653</v>
      </c>
      <c r="EZ363" s="52">
        <f t="shared" ca="1" si="1007"/>
        <v>0.59610533847851344</v>
      </c>
      <c r="FA363" s="52">
        <f t="shared" ca="1" si="1008"/>
        <v>0.69390184469688521</v>
      </c>
      <c r="FB363" s="52">
        <f t="shared" ca="1" si="1009"/>
        <v>0.79762259720421325</v>
      </c>
      <c r="FC363" s="52">
        <f t="shared" ca="1" si="1010"/>
        <v>0.88723052884769749</v>
      </c>
      <c r="FD363" s="52">
        <f t="shared" ca="1" si="1011"/>
        <v>0.95938506345281882</v>
      </c>
      <c r="FE363" s="52">
        <f t="shared" ca="1" si="1012"/>
        <v>0.98907214811865629</v>
      </c>
      <c r="FF363" s="52">
        <f t="shared" ca="1" si="1013"/>
        <v>0.94998738664004867</v>
      </c>
      <c r="FG363" s="52">
        <f t="shared" ca="1" si="1014"/>
        <v>0.91373669803876334</v>
      </c>
      <c r="FH363" s="52">
        <f t="shared" ca="1" si="1015"/>
        <v>0.88524150348311248</v>
      </c>
      <c r="FI363" s="52">
        <f t="shared" ca="1" si="1016"/>
        <v>0.86826936089596707</v>
      </c>
      <c r="FK363" s="52">
        <f t="shared" ca="1" si="1017"/>
        <v>0.98907214811865629</v>
      </c>
      <c r="FL363" s="59">
        <f t="shared" ca="1" si="1018"/>
        <v>26</v>
      </c>
      <c r="FM363" s="59" t="str">
        <f t="shared" ca="1" si="1019"/>
        <v>Slope</v>
      </c>
      <c r="FN363" s="52">
        <f t="shared" ca="1" si="1020"/>
        <v>0.16666666666666663</v>
      </c>
      <c r="FP363" s="52">
        <f t="shared" ca="1" si="1021"/>
        <v>0.6574130960415262</v>
      </c>
      <c r="FQ363" s="52">
        <f t="shared" ca="1" si="1022"/>
        <v>0.61036094453301704</v>
      </c>
      <c r="FR363" s="52">
        <f t="shared" ca="1" si="1023"/>
        <v>0.55700741643509089</v>
      </c>
      <c r="FS363" s="52">
        <f t="shared" ca="1" si="1024"/>
        <v>0.51109285371927926</v>
      </c>
      <c r="FT363" s="52">
        <f t="shared" ca="1" si="1025"/>
        <v>0.47212365754405083</v>
      </c>
      <c r="FU363" s="52">
        <f t="shared" ca="1" si="1026"/>
        <v>0.44007906377718503</v>
      </c>
      <c r="FV363" s="52">
        <f t="shared" ca="1" si="1027"/>
        <v>0.41204461795617459</v>
      </c>
      <c r="FW363" s="52">
        <f t="shared" ca="1" si="1028"/>
        <v>0.38687968874626333</v>
      </c>
      <c r="FX363" s="52">
        <f t="shared" ca="1" si="1029"/>
        <v>0.36172154296953046</v>
      </c>
      <c r="FY363" s="52">
        <f t="shared" ca="1" si="1030"/>
        <v>0.31236993628993759</v>
      </c>
      <c r="FZ363" s="52">
        <f t="shared" ca="1" si="1031"/>
        <v>0.26953075833434137</v>
      </c>
      <c r="GA363" s="52">
        <f t="shared" ca="1" si="1032"/>
        <v>0.23719370368269688</v>
      </c>
      <c r="GB363" s="52">
        <f t="shared" ca="1" si="1033"/>
        <v>0.21705742579903928</v>
      </c>
      <c r="GC363" s="52">
        <f t="shared" ca="1" si="1034"/>
        <v>0.20592422377654354</v>
      </c>
      <c r="GD363" s="52">
        <f t="shared" ca="1" si="1035"/>
        <v>0.20444998632518052</v>
      </c>
      <c r="GE363" s="52">
        <f t="shared" ca="1" si="1036"/>
        <v>0.20941639910491192</v>
      </c>
      <c r="GF363" s="52">
        <f t="shared" ca="1" si="1037"/>
        <v>0.21782690773783892</v>
      </c>
      <c r="GG363" s="52">
        <f t="shared" ca="1" si="1038"/>
        <v>0.23095335685520246</v>
      </c>
      <c r="GH363" s="52">
        <f t="shared" ca="1" si="1039"/>
        <v>0.24910808773399948</v>
      </c>
      <c r="GI363" s="52">
        <f t="shared" ca="1" si="1040"/>
        <v>0.26958929901617901</v>
      </c>
      <c r="GJ363" s="52">
        <f t="shared" ca="1" si="1041"/>
        <v>0.29217822413052774</v>
      </c>
      <c r="GK363" s="52">
        <f t="shared" ca="1" si="1042"/>
        <v>0.3098128906039489</v>
      </c>
      <c r="GL363" s="52">
        <f t="shared" ca="1" si="1043"/>
        <v>0.33130061489896173</v>
      </c>
      <c r="GM363" s="52">
        <f t="shared" ca="1" si="1044"/>
        <v>0.35476308795695999</v>
      </c>
      <c r="GN363" s="52">
        <f t="shared" ca="1" si="1045"/>
        <v>0.37352128739367685</v>
      </c>
      <c r="GO363" s="52">
        <f t="shared" ca="1" si="1046"/>
        <v>0.38646168781760626</v>
      </c>
      <c r="GP363" s="52">
        <f t="shared" ca="1" si="1047"/>
        <v>0.3852462715951076</v>
      </c>
      <c r="GQ363" s="52">
        <f t="shared" ca="1" si="1048"/>
        <v>0.36110690665779399</v>
      </c>
      <c r="GR363" s="52">
        <f t="shared" ca="1" si="1049"/>
        <v>0.33791223267958775</v>
      </c>
      <c r="GS363" s="52">
        <f t="shared" ca="1" si="1050"/>
        <v>0.31730272338325965</v>
      </c>
      <c r="GT363" s="52">
        <f t="shared" ca="1" si="1051"/>
        <v>0.30053423140976682</v>
      </c>
      <c r="GV363" s="52">
        <f t="shared" ca="1" si="1052"/>
        <v>0.6574130960415262</v>
      </c>
      <c r="GW363" s="59">
        <f t="shared" ca="1" si="1053"/>
        <v>0</v>
      </c>
      <c r="GX363" s="52">
        <f t="shared" ca="1" si="1054"/>
        <v>0.97223928812457872</v>
      </c>
      <c r="GY363" s="52" t="str">
        <f t="shared" ca="1" si="1055"/>
        <v>Slope</v>
      </c>
      <c r="GZ363" s="52">
        <f t="shared" ca="1" si="1056"/>
        <v>1</v>
      </c>
      <c r="HB363" s="58">
        <f t="shared" si="1057"/>
        <v>6.3241499662399295E-2</v>
      </c>
      <c r="HC363" s="58"/>
      <c r="HE363" s="52">
        <f t="shared" si="1058"/>
        <v>0.68695457667112347</v>
      </c>
      <c r="HF363" s="52">
        <f t="shared" si="1059"/>
        <v>0</v>
      </c>
      <c r="HH363" s="52">
        <f t="shared" ca="1" si="1060"/>
        <v>0.97223928812457872</v>
      </c>
      <c r="HI363" s="52" t="str">
        <f t="shared" ca="1" si="1061"/>
        <v>Slope</v>
      </c>
      <c r="HJ363" s="59">
        <f t="shared" ca="1" si="1062"/>
        <v>2</v>
      </c>
      <c r="HK363" s="52">
        <f t="shared" ca="1" si="1063"/>
        <v>1</v>
      </c>
      <c r="HL363" s="52">
        <f t="shared" si="1064"/>
        <v>0</v>
      </c>
      <c r="HM363" s="52">
        <f t="shared" si="1065"/>
        <v>20</v>
      </c>
      <c r="HN363" s="52">
        <f t="shared" si="1066"/>
        <v>-20</v>
      </c>
      <c r="HP363" s="52">
        <f t="shared" si="1069"/>
        <v>1.3051176071167E-3</v>
      </c>
      <c r="HR363" s="52">
        <f t="shared" si="1067"/>
        <v>1.8883054694341858E-4</v>
      </c>
      <c r="HS363">
        <f t="shared" si="1068"/>
        <v>3.4800997106817638E-3</v>
      </c>
    </row>
    <row r="364" spans="1:227" x14ac:dyDescent="0.2">
      <c r="A364" s="45">
        <v>326</v>
      </c>
      <c r="B364" s="35">
        <f t="shared" si="913"/>
        <v>3.7615740740740651E-2</v>
      </c>
      <c r="C364" s="28">
        <v>-6.3241499662399301</v>
      </c>
      <c r="D364" s="95">
        <v>0</v>
      </c>
      <c r="E364" s="95">
        <v>999999</v>
      </c>
      <c r="F364" s="37">
        <f t="shared" si="899"/>
        <v>166666.5</v>
      </c>
      <c r="G364" s="38">
        <f t="shared" si="903"/>
        <v>0</v>
      </c>
      <c r="H364" s="102">
        <v>20</v>
      </c>
      <c r="I364" s="102">
        <v>2000</v>
      </c>
      <c r="J364" s="28">
        <v>-2.65422523021698</v>
      </c>
      <c r="K364" s="126">
        <f t="shared" si="900"/>
        <v>-2.6542252302169798E-2</v>
      </c>
      <c r="L364" s="30">
        <f t="shared" si="901"/>
        <v>-2.6542252302169798E-2</v>
      </c>
      <c r="M364" s="101">
        <f t="shared" si="902"/>
        <v>-6.3241499662399301</v>
      </c>
      <c r="N364" s="103">
        <f t="shared" si="914"/>
        <v>1.8349623680114751E-3</v>
      </c>
      <c r="AD364" s="52">
        <f t="shared" ca="1" si="915"/>
        <v>0.9625568728094368</v>
      </c>
      <c r="AE364" s="52">
        <f t="shared" ca="1" si="915"/>
        <v>1.0000000000000002</v>
      </c>
      <c r="AF364" s="52">
        <f t="shared" ca="1" si="915"/>
        <v>0.96609891102007106</v>
      </c>
      <c r="AG364" s="52">
        <f t="shared" ca="1" si="909"/>
        <v>0.88367527609425578</v>
      </c>
      <c r="AH364" s="52">
        <f t="shared" ca="1" si="909"/>
        <v>0.78328207190072663</v>
      </c>
      <c r="AI364" s="52">
        <f t="shared" ca="1" si="909"/>
        <v>0.68057294251942968</v>
      </c>
      <c r="AJ364" s="52">
        <f t="shared" ca="1" si="909"/>
        <v>0.5821739207657004</v>
      </c>
      <c r="AK364" s="52">
        <f t="shared" ca="1" si="910"/>
        <v>0.47912313690485087</v>
      </c>
      <c r="AL364" s="52">
        <f t="shared" ca="1" si="910"/>
        <v>0.39933398761541555</v>
      </c>
      <c r="AM364" s="52">
        <f t="shared" ca="1" si="910"/>
        <v>0.32504574734874492</v>
      </c>
      <c r="AN364" s="52">
        <f t="shared" ca="1" si="910"/>
        <v>0.26174275354852511</v>
      </c>
      <c r="AO364" s="52">
        <f t="shared" ca="1" si="911"/>
        <v>0.21617612363206529</v>
      </c>
      <c r="AP364" s="52">
        <f t="shared" ca="1" si="911"/>
        <v>0.18744898557520759</v>
      </c>
      <c r="AQ364" s="52">
        <f t="shared" ca="1" si="911"/>
        <v>0.18041204657034826</v>
      </c>
      <c r="AR364" s="52">
        <f t="shared" ca="1" si="911"/>
        <v>0.19436915893054807</v>
      </c>
      <c r="AS364" s="52">
        <f t="shared" ca="1" si="912"/>
        <v>0.21469325875631184</v>
      </c>
      <c r="AT364" s="52">
        <f t="shared" ca="1" si="912"/>
        <v>0.21642987243305256</v>
      </c>
      <c r="AU364" s="52">
        <f t="shared" ca="1" si="912"/>
        <v>0.19477745462505963</v>
      </c>
      <c r="AV364" s="52">
        <f t="shared" ca="1" si="912"/>
        <v>0.149221878835226</v>
      </c>
      <c r="AW364" s="52">
        <f t="shared" ca="1" si="912"/>
        <v>8.2454491006284603E-2</v>
      </c>
      <c r="AX364" s="52">
        <f t="shared" ca="1" si="912"/>
        <v>1.2813226101000942E-2</v>
      </c>
      <c r="AY364" s="52">
        <f t="shared" ca="1" si="906"/>
        <v>-8.8807328730039173E-2</v>
      </c>
      <c r="AZ364" s="52">
        <f t="shared" ca="1" si="906"/>
        <v>-0.20875219313388724</v>
      </c>
      <c r="BA364" s="52">
        <f t="shared" ca="1" si="906"/>
        <v>-0.33718621252323322</v>
      </c>
      <c r="BB364" s="52">
        <f t="shared" ca="1" si="906"/>
        <v>-0.46734971893928462</v>
      </c>
      <c r="BC364" s="52">
        <f t="shared" ca="1" si="907"/>
        <v>-0.60324888022479362</v>
      </c>
      <c r="BD364" s="52">
        <f t="shared" ca="1" si="907"/>
        <v>-0.72882569759669913</v>
      </c>
      <c r="BE364" s="52">
        <f t="shared" ca="1" si="907"/>
        <v>-0.82360661225577536</v>
      </c>
      <c r="BF364" s="52">
        <f t="shared" ca="1" si="907"/>
        <v>-0.8689277582099928</v>
      </c>
      <c r="BG364" s="52">
        <f t="shared" ca="1" si="908"/>
        <v>-0.85360840973236918</v>
      </c>
      <c r="BH364" s="52">
        <f t="shared" ca="1" si="908"/>
        <v>-0.75624621140875625</v>
      </c>
      <c r="BJ364" s="52">
        <f t="shared" si="916"/>
        <v>-1.3271126151084901E-3</v>
      </c>
      <c r="BK364" s="52">
        <f t="shared" si="917"/>
        <v>-2.9572891819501118E-3</v>
      </c>
      <c r="BL364" s="52">
        <f t="shared" si="918"/>
        <v>-1.4786445909750561E-4</v>
      </c>
      <c r="BM364" s="52">
        <f t="shared" si="919"/>
        <v>-1.4786445909750561E-4</v>
      </c>
      <c r="BN364" s="52">
        <f t="shared" si="920"/>
        <v>0</v>
      </c>
      <c r="BO364" s="52">
        <f t="shared" si="921"/>
        <v>0</v>
      </c>
      <c r="BP364" s="52">
        <f t="shared" si="922"/>
        <v>3.3958167650924445E-3</v>
      </c>
      <c r="BQ364" s="52">
        <f t="shared" si="923"/>
        <v>0.05</v>
      </c>
      <c r="BS364" s="52">
        <f t="shared" ca="1" si="924"/>
        <v>-0.169001667234566</v>
      </c>
      <c r="BT364" s="52">
        <f t="shared" ca="1" si="925"/>
        <v>-0.29572891819501118</v>
      </c>
      <c r="BU364" s="52">
        <f t="shared" ca="1" si="926"/>
        <v>-0.40013927300911278</v>
      </c>
      <c r="BV364" s="52">
        <f t="shared" ca="1" si="927"/>
        <v>-0.48371352820146479</v>
      </c>
      <c r="BW364" s="52">
        <f t="shared" ca="1" si="928"/>
        <v>-0.54651397616872877</v>
      </c>
      <c r="BX364" s="52">
        <f t="shared" ca="1" si="929"/>
        <v>-0.59728398029842689</v>
      </c>
      <c r="BY364" s="52">
        <f t="shared" ca="1" si="930"/>
        <v>-0.63944543459482739</v>
      </c>
      <c r="BZ364" s="52">
        <f t="shared" ca="1" si="931"/>
        <v>-0.68158653859169249</v>
      </c>
      <c r="CA364" s="52">
        <f t="shared" ca="1" si="932"/>
        <v>-0.79630802529713796</v>
      </c>
      <c r="CB364" s="52">
        <f t="shared" ca="1" si="933"/>
        <v>-0.89149222583059307</v>
      </c>
      <c r="CC364" s="52">
        <f t="shared" ca="1" si="934"/>
        <v>-0.95517005645219344</v>
      </c>
      <c r="CD364" s="52">
        <f t="shared" ca="1" si="935"/>
        <v>-0.98224555676983272</v>
      </c>
      <c r="CE364" s="52">
        <f t="shared" ca="1" si="936"/>
        <v>-0.98231182950398666</v>
      </c>
      <c r="CF364" s="52">
        <f t="shared" ca="1" si="937"/>
        <v>-0.95340120852474242</v>
      </c>
      <c r="CG364" s="52">
        <f t="shared" ca="1" si="938"/>
        <v>-0.90516863685221483</v>
      </c>
      <c r="CH364" s="52">
        <f t="shared" ca="1" si="939"/>
        <v>-0.84660377762010053</v>
      </c>
      <c r="CI364" s="52">
        <f t="shared" ca="1" si="940"/>
        <v>-0.77389109693467661</v>
      </c>
      <c r="CJ364" s="52">
        <f t="shared" ca="1" si="941"/>
        <v>-0.68609357096495216</v>
      </c>
      <c r="CK364" s="52">
        <f t="shared" ca="1" si="942"/>
        <v>-0.59131660378508033</v>
      </c>
      <c r="CL364" s="52">
        <f t="shared" ca="1" si="943"/>
        <v>-0.49021649510870074</v>
      </c>
      <c r="CM364" s="52">
        <f t="shared" ca="1" si="944"/>
        <v>-0.40397916235510384</v>
      </c>
      <c r="CN364" s="52">
        <f t="shared" ca="1" si="945"/>
        <v>-0.30618265613673201</v>
      </c>
      <c r="CO364" s="52">
        <f t="shared" ca="1" si="946"/>
        <v>-0.20246190362940397</v>
      </c>
      <c r="CP364" s="52">
        <f t="shared" ca="1" si="947"/>
        <v>-0.11285397198591977</v>
      </c>
      <c r="CQ364" s="52">
        <f t="shared" ca="1" si="948"/>
        <v>-4.0699437380798467E-2</v>
      </c>
      <c r="CR364" s="52">
        <f t="shared" ca="1" si="949"/>
        <v>1.0843351047726379E-2</v>
      </c>
      <c r="CS364" s="52">
        <f t="shared" ca="1" si="950"/>
        <v>4.9928112526334084E-2</v>
      </c>
      <c r="CT364" s="52">
        <f t="shared" ca="1" si="951"/>
        <v>8.6178801127619373E-2</v>
      </c>
      <c r="CU364" s="52">
        <f t="shared" ca="1" si="952"/>
        <v>0.11467399568327019</v>
      </c>
      <c r="CV364" s="52">
        <f t="shared" ca="1" si="953"/>
        <v>0.13164613827041566</v>
      </c>
      <c r="CW364" s="52">
        <f t="shared" ca="1" si="954"/>
        <v>0.13733248902304532</v>
      </c>
      <c r="CY364" s="51" t="str">
        <f t="shared" ca="1" si="955"/>
        <v>Slope</v>
      </c>
      <c r="CZ364" s="51" t="str">
        <f t="shared" ca="1" si="956"/>
        <v>Slope</v>
      </c>
      <c r="DA364" s="51" t="str">
        <f t="shared" ca="1" si="957"/>
        <v>Slope</v>
      </c>
      <c r="DB364" s="51" t="str">
        <f t="shared" ca="1" si="958"/>
        <v>Slope</v>
      </c>
      <c r="DC364" s="51" t="str">
        <f t="shared" ca="1" si="959"/>
        <v>Slope</v>
      </c>
      <c r="DD364" s="51" t="str">
        <f t="shared" ca="1" si="960"/>
        <v>Slope</v>
      </c>
      <c r="DE364" s="51" t="str">
        <f t="shared" ca="1" si="961"/>
        <v>Slope</v>
      </c>
      <c r="DF364" s="51" t="str">
        <f t="shared" ca="1" si="962"/>
        <v>Slope</v>
      </c>
      <c r="DG364" s="51" t="str">
        <f t="shared" ca="1" si="963"/>
        <v>Slope</v>
      </c>
      <c r="DH364" s="51" t="str">
        <f t="shared" ca="1" si="964"/>
        <v>Slope</v>
      </c>
      <c r="DI364" s="51" t="str">
        <f t="shared" ca="1" si="965"/>
        <v>Slope</v>
      </c>
      <c r="DJ364" s="51" t="str">
        <f t="shared" ca="1" si="966"/>
        <v>Slope</v>
      </c>
      <c r="DK364" s="51" t="str">
        <f t="shared" ca="1" si="967"/>
        <v>Slope</v>
      </c>
      <c r="DL364" s="51" t="str">
        <f t="shared" ca="1" si="968"/>
        <v>Slope</v>
      </c>
      <c r="DM364" s="51" t="str">
        <f t="shared" ca="1" si="969"/>
        <v>Slope</v>
      </c>
      <c r="DN364" s="51" t="str">
        <f t="shared" ca="1" si="970"/>
        <v>Slope</v>
      </c>
      <c r="DO364" s="51" t="str">
        <f t="shared" ca="1" si="971"/>
        <v>Slope</v>
      </c>
      <c r="DP364" s="51" t="str">
        <f t="shared" ca="1" si="972"/>
        <v>Slope</v>
      </c>
      <c r="DQ364" s="51" t="str">
        <f t="shared" ca="1" si="973"/>
        <v>Slope</v>
      </c>
      <c r="DR364" s="51" t="str">
        <f t="shared" ca="1" si="974"/>
        <v>Slope</v>
      </c>
      <c r="DS364" s="51" t="str">
        <f t="shared" ca="1" si="975"/>
        <v>Slope</v>
      </c>
      <c r="DT364" s="51" t="str">
        <f t="shared" ca="1" si="976"/>
        <v>Slope</v>
      </c>
      <c r="DU364" s="51" t="str">
        <f t="shared" ca="1" si="977"/>
        <v>Slope</v>
      </c>
      <c r="DV364" s="51" t="str">
        <f t="shared" ca="1" si="978"/>
        <v>Slope</v>
      </c>
      <c r="DW364" s="51" t="str">
        <f t="shared" ca="1" si="979"/>
        <v>Slope</v>
      </c>
      <c r="DX364" s="51" t="str">
        <f t="shared" ca="1" si="980"/>
        <v>Slope</v>
      </c>
      <c r="DY364" s="51" t="str">
        <f t="shared" ca="1" si="981"/>
        <v>Slope</v>
      </c>
      <c r="DZ364" s="51" t="str">
        <f t="shared" ca="1" si="982"/>
        <v>Slope</v>
      </c>
      <c r="EA364" s="51" t="str">
        <f t="shared" ca="1" si="983"/>
        <v>Slope</v>
      </c>
      <c r="EB364" s="51" t="str">
        <f t="shared" ca="1" si="984"/>
        <v>Slope</v>
      </c>
      <c r="EC364" s="51" t="str">
        <f t="shared" ca="1" si="985"/>
        <v>Slope</v>
      </c>
      <c r="EE364" s="52">
        <f t="shared" ca="1" si="986"/>
        <v>0.83114619722453154</v>
      </c>
      <c r="EF364" s="52">
        <f t="shared" ca="1" si="987"/>
        <v>0.7044189462640863</v>
      </c>
      <c r="EG364" s="52">
        <f t="shared" ca="1" si="988"/>
        <v>0.60000859144998464</v>
      </c>
      <c r="EH364" s="52">
        <f t="shared" ca="1" si="989"/>
        <v>0.51643433625763269</v>
      </c>
      <c r="EI364" s="52">
        <f t="shared" ca="1" si="990"/>
        <v>0.45363388829036877</v>
      </c>
      <c r="EJ364" s="52">
        <f t="shared" ca="1" si="991"/>
        <v>0.40286388416067065</v>
      </c>
      <c r="EK364" s="52">
        <f t="shared" ca="1" si="992"/>
        <v>0.36070242986427015</v>
      </c>
      <c r="EL364" s="52">
        <f t="shared" ca="1" si="993"/>
        <v>0.31856132586740504</v>
      </c>
      <c r="EM364" s="52">
        <f t="shared" ca="1" si="994"/>
        <v>0.20383983916195958</v>
      </c>
      <c r="EN364" s="52">
        <f t="shared" ca="1" si="995"/>
        <v>0.10865563862850447</v>
      </c>
      <c r="EO364" s="52">
        <f t="shared" ca="1" si="996"/>
        <v>4.4977808006904096E-2</v>
      </c>
      <c r="EP364" s="52">
        <f t="shared" ca="1" si="997"/>
        <v>1.7902307689264818E-2</v>
      </c>
      <c r="EQ364" s="52">
        <f t="shared" ca="1" si="998"/>
        <v>1.783603495511088E-2</v>
      </c>
      <c r="ER364" s="52">
        <f t="shared" ca="1" si="999"/>
        <v>4.6746655934355119E-2</v>
      </c>
      <c r="ES364" s="52">
        <f t="shared" ca="1" si="1000"/>
        <v>9.497922760688271E-2</v>
      </c>
      <c r="ET364" s="52">
        <f t="shared" ca="1" si="1001"/>
        <v>0.15354408683899701</v>
      </c>
      <c r="EU364" s="52">
        <f t="shared" ca="1" si="1002"/>
        <v>0.22625676752442092</v>
      </c>
      <c r="EV364" s="52">
        <f t="shared" ca="1" si="1003"/>
        <v>0.31405429349414538</v>
      </c>
      <c r="EW364" s="52">
        <f t="shared" ca="1" si="1004"/>
        <v>0.40883126067401721</v>
      </c>
      <c r="EX364" s="52">
        <f t="shared" ca="1" si="1005"/>
        <v>0.50993136935039673</v>
      </c>
      <c r="EY364" s="52">
        <f t="shared" ca="1" si="1006"/>
        <v>0.59616870210399364</v>
      </c>
      <c r="EZ364" s="52">
        <f t="shared" ca="1" si="1007"/>
        <v>0.69396520832236552</v>
      </c>
      <c r="FA364" s="52">
        <f t="shared" ca="1" si="1008"/>
        <v>0.79768596082969356</v>
      </c>
      <c r="FB364" s="52">
        <f t="shared" ca="1" si="1009"/>
        <v>0.88729389247317769</v>
      </c>
      <c r="FC364" s="52">
        <f t="shared" ca="1" si="1010"/>
        <v>0.95944842707829903</v>
      </c>
      <c r="FD364" s="52">
        <f t="shared" ca="1" si="1011"/>
        <v>0.98900878449317609</v>
      </c>
      <c r="FE364" s="52">
        <f t="shared" ca="1" si="1012"/>
        <v>0.94992402301456846</v>
      </c>
      <c r="FF364" s="52">
        <f t="shared" ca="1" si="1013"/>
        <v>0.91367333441328313</v>
      </c>
      <c r="FG364" s="52">
        <f t="shared" ca="1" si="1014"/>
        <v>0.88517813985763227</v>
      </c>
      <c r="FH364" s="52">
        <f t="shared" ca="1" si="1015"/>
        <v>0.86820599727048686</v>
      </c>
      <c r="FI364" s="52">
        <f t="shared" ca="1" si="1016"/>
        <v>0.86251964651785717</v>
      </c>
      <c r="FK364" s="52">
        <f t="shared" ca="1" si="1017"/>
        <v>0.98900878449317609</v>
      </c>
      <c r="FL364" s="59">
        <f t="shared" ca="1" si="1018"/>
        <v>25</v>
      </c>
      <c r="FM364" s="59" t="str">
        <f t="shared" ca="1" si="1019"/>
        <v>Slope</v>
      </c>
      <c r="FN364" s="52">
        <f t="shared" ca="1" si="1020"/>
        <v>0.19999999999999996</v>
      </c>
      <c r="FP364" s="52">
        <f t="shared" ca="1" si="1021"/>
        <v>0.61038206574151044</v>
      </c>
      <c r="FQ364" s="52">
        <f t="shared" ca="1" si="1022"/>
        <v>0.56813964875469547</v>
      </c>
      <c r="FR364" s="52">
        <f t="shared" ca="1" si="1023"/>
        <v>0.52222508603888373</v>
      </c>
      <c r="FS364" s="52">
        <f t="shared" ca="1" si="1024"/>
        <v>0.48325588986365531</v>
      </c>
      <c r="FT364" s="52">
        <f t="shared" ca="1" si="1025"/>
        <v>0.45121129609678956</v>
      </c>
      <c r="FU364" s="52">
        <f t="shared" ca="1" si="1026"/>
        <v>0.42317685027577906</v>
      </c>
      <c r="FV364" s="52">
        <f t="shared" ca="1" si="1027"/>
        <v>0.3980119210658678</v>
      </c>
      <c r="FW364" s="52">
        <f t="shared" ca="1" si="1028"/>
        <v>0.37285377528913499</v>
      </c>
      <c r="FX364" s="52">
        <f t="shared" ca="1" si="1029"/>
        <v>0.32350216860954206</v>
      </c>
      <c r="FY364" s="52">
        <f t="shared" ca="1" si="1030"/>
        <v>0.28066299065394595</v>
      </c>
      <c r="FZ364" s="52">
        <f t="shared" ca="1" si="1031"/>
        <v>0.24832593600230135</v>
      </c>
      <c r="GA364" s="52">
        <f t="shared" ca="1" si="1032"/>
        <v>0.22818965811864383</v>
      </c>
      <c r="GB364" s="52">
        <f t="shared" ca="1" si="1033"/>
        <v>0.21705645609614804</v>
      </c>
      <c r="GC364" s="52">
        <f t="shared" ca="1" si="1034"/>
        <v>0.21558221864478502</v>
      </c>
      <c r="GD364" s="52">
        <f t="shared" ca="1" si="1035"/>
        <v>0.22054863142451644</v>
      </c>
      <c r="GE364" s="52">
        <f t="shared" ca="1" si="1036"/>
        <v>0.22895914005744342</v>
      </c>
      <c r="GF364" s="52">
        <f t="shared" ca="1" si="1037"/>
        <v>0.24208558917480696</v>
      </c>
      <c r="GG364" s="52">
        <f t="shared" ca="1" si="1038"/>
        <v>0.26024032005360398</v>
      </c>
      <c r="GH364" s="52">
        <f t="shared" ca="1" si="1039"/>
        <v>0.28072153133578348</v>
      </c>
      <c r="GI364" s="52">
        <f t="shared" ca="1" si="1040"/>
        <v>0.30331045645013222</v>
      </c>
      <c r="GJ364" s="52">
        <f t="shared" ca="1" si="1041"/>
        <v>0.32094512292355343</v>
      </c>
      <c r="GK364" s="52">
        <f t="shared" ca="1" si="1042"/>
        <v>0.34243284721856626</v>
      </c>
      <c r="GL364" s="52">
        <f t="shared" ca="1" si="1043"/>
        <v>0.36589532027656446</v>
      </c>
      <c r="GM364" s="52">
        <f t="shared" ca="1" si="1044"/>
        <v>0.38465351971328143</v>
      </c>
      <c r="GN364" s="52">
        <f t="shared" ca="1" si="1045"/>
        <v>0.39759392013721073</v>
      </c>
      <c r="GO364" s="52">
        <f t="shared" ca="1" si="1046"/>
        <v>0.39633626149772533</v>
      </c>
      <c r="GP364" s="52">
        <f t="shared" ca="1" si="1047"/>
        <v>0.37219689656041166</v>
      </c>
      <c r="GQ364" s="52">
        <f t="shared" ca="1" si="1048"/>
        <v>0.34900222258220548</v>
      </c>
      <c r="GR364" s="52">
        <f t="shared" ca="1" si="1049"/>
        <v>0.32839271328587738</v>
      </c>
      <c r="GS364" s="52">
        <f t="shared" ca="1" si="1050"/>
        <v>0.31162422131238449</v>
      </c>
      <c r="GT364" s="52">
        <f t="shared" ca="1" si="1051"/>
        <v>0.29861765995039685</v>
      </c>
      <c r="GV364" s="52">
        <f t="shared" ca="1" si="1052"/>
        <v>0.61038206574151044</v>
      </c>
      <c r="GW364" s="59">
        <f t="shared" ca="1" si="1053"/>
        <v>0</v>
      </c>
      <c r="GX364" s="52">
        <f t="shared" ca="1" si="1054"/>
        <v>0.83114619722453154</v>
      </c>
      <c r="GY364" s="52" t="str">
        <f t="shared" ca="1" si="1055"/>
        <v>Slope</v>
      </c>
      <c r="GZ364" s="52">
        <f t="shared" ca="1" si="1056"/>
        <v>1</v>
      </c>
      <c r="HB364" s="58">
        <f t="shared" si="1057"/>
        <v>2.6542252302169798E-2</v>
      </c>
      <c r="HC364" s="58"/>
      <c r="HE364" s="52">
        <f t="shared" si="1058"/>
        <v>0.86861585110425943</v>
      </c>
      <c r="HF364" s="52">
        <f t="shared" si="1059"/>
        <v>0</v>
      </c>
      <c r="HH364" s="52">
        <f t="shared" ca="1" si="1060"/>
        <v>0.83114619722453154</v>
      </c>
      <c r="HI364" s="52" t="str">
        <f t="shared" ca="1" si="1061"/>
        <v>Slope</v>
      </c>
      <c r="HJ364" s="59">
        <f t="shared" ca="1" si="1062"/>
        <v>2</v>
      </c>
      <c r="HK364" s="52">
        <f t="shared" ca="1" si="1063"/>
        <v>1</v>
      </c>
      <c r="HL364" s="52">
        <f t="shared" si="1064"/>
        <v>0</v>
      </c>
      <c r="HM364" s="52">
        <f t="shared" si="1065"/>
        <v>20</v>
      </c>
      <c r="HN364" s="52">
        <f t="shared" si="1066"/>
        <v>-20</v>
      </c>
      <c r="HP364" s="52">
        <f t="shared" si="1069"/>
        <v>1.8349623680114751E-3</v>
      </c>
      <c r="HR364" s="52">
        <f t="shared" si="1067"/>
        <v>1.9469180680925589E-4</v>
      </c>
      <c r="HS364">
        <f t="shared" si="1068"/>
        <v>3.3958167650924445E-3</v>
      </c>
    </row>
    <row r="365" spans="1:227" x14ac:dyDescent="0.2">
      <c r="A365" s="45">
        <v>327</v>
      </c>
      <c r="B365" s="35">
        <f t="shared" si="913"/>
        <v>3.7731481481481394E-2</v>
      </c>
      <c r="C365" s="28">
        <v>-2.65422523021698</v>
      </c>
      <c r="D365" s="95">
        <v>0</v>
      </c>
      <c r="E365" s="95">
        <v>999999</v>
      </c>
      <c r="F365" s="37">
        <f t="shared" si="899"/>
        <v>166666.5</v>
      </c>
      <c r="G365" s="38">
        <f t="shared" si="903"/>
        <v>0</v>
      </c>
      <c r="H365" s="102">
        <v>20</v>
      </c>
      <c r="I365" s="102">
        <v>2000</v>
      </c>
      <c r="J365" s="28">
        <v>0.55704262107610703</v>
      </c>
      <c r="K365" s="126">
        <f t="shared" si="900"/>
        <v>5.5704262107610699E-3</v>
      </c>
      <c r="L365" s="30">
        <f t="shared" si="901"/>
        <v>5.5704262107610699E-3</v>
      </c>
      <c r="M365" s="101">
        <f t="shared" si="902"/>
        <v>-2.65422523021698</v>
      </c>
      <c r="N365" s="103">
        <f t="shared" si="914"/>
        <v>1.6056339256465435E-3</v>
      </c>
      <c r="AD365" s="52">
        <f t="shared" ca="1" si="915"/>
        <v>0.96609891102007106</v>
      </c>
      <c r="AE365" s="52">
        <f t="shared" ca="1" si="915"/>
        <v>1.0000000000000002</v>
      </c>
      <c r="AF365" s="52">
        <f t="shared" ca="1" si="915"/>
        <v>0.97061779182886732</v>
      </c>
      <c r="AG365" s="52">
        <f t="shared" ca="1" si="909"/>
        <v>0.90128354608891381</v>
      </c>
      <c r="AH365" s="52">
        <f t="shared" ca="1" si="909"/>
        <v>0.81138562693642113</v>
      </c>
      <c r="AI365" s="52">
        <f t="shared" ca="1" si="909"/>
        <v>0.71628883892121842</v>
      </c>
      <c r="AJ365" s="52">
        <f t="shared" ca="1" si="909"/>
        <v>0.61701734049009627</v>
      </c>
      <c r="AK365" s="52">
        <f t="shared" ca="1" si="910"/>
        <v>0.53382929421070457</v>
      </c>
      <c r="AL365" s="52">
        <f t="shared" ca="1" si="910"/>
        <v>0.46444740187554934</v>
      </c>
      <c r="AM365" s="52">
        <f t="shared" ca="1" si="910"/>
        <v>0.40642338609313083</v>
      </c>
      <c r="AN365" s="52">
        <f t="shared" ca="1" si="910"/>
        <v>0.36293660070574141</v>
      </c>
      <c r="AO365" s="52">
        <f t="shared" ca="1" si="911"/>
        <v>0.33078292212520094</v>
      </c>
      <c r="AP365" s="52">
        <f t="shared" ca="1" si="911"/>
        <v>0.31446637828207602</v>
      </c>
      <c r="AQ365" s="52">
        <f t="shared" ca="1" si="911"/>
        <v>0.31375919339202851</v>
      </c>
      <c r="AR365" s="52">
        <f t="shared" ca="1" si="911"/>
        <v>0.3282488528855701</v>
      </c>
      <c r="AS365" s="52">
        <f t="shared" ca="1" si="912"/>
        <v>0.33817694476195143</v>
      </c>
      <c r="AT365" s="52">
        <f t="shared" ca="1" si="912"/>
        <v>0.32954014716661045</v>
      </c>
      <c r="AU365" s="52">
        <f t="shared" ca="1" si="912"/>
        <v>0.30299883691026142</v>
      </c>
      <c r="AV365" s="52">
        <f t="shared" ca="1" si="912"/>
        <v>0.24359213809588709</v>
      </c>
      <c r="AW365" s="52">
        <f t="shared" ca="1" si="912"/>
        <v>0.18689942704524734</v>
      </c>
      <c r="AX365" s="52">
        <f t="shared" ca="1" si="912"/>
        <v>8.9262388354988065E-2</v>
      </c>
      <c r="AY365" s="52">
        <f t="shared" ca="1" si="906"/>
        <v>-3.2961640684535075E-2</v>
      </c>
      <c r="AZ365" s="52">
        <f t="shared" ca="1" si="906"/>
        <v>-0.17692445316555203</v>
      </c>
      <c r="BA365" s="52">
        <f t="shared" ca="1" si="906"/>
        <v>-0.32564887222127836</v>
      </c>
      <c r="BB365" s="52">
        <f t="shared" ca="1" si="906"/>
        <v>-0.47184994444817024</v>
      </c>
      <c r="BC365" s="52">
        <f t="shared" ca="1" si="907"/>
        <v>-0.61458743261898774</v>
      </c>
      <c r="BD365" s="52">
        <f t="shared" ca="1" si="907"/>
        <v>-0.73723835582739627</v>
      </c>
      <c r="BE365" s="52">
        <f t="shared" ca="1" si="907"/>
        <v>-0.82524446054533696</v>
      </c>
      <c r="BF365" s="52">
        <f t="shared" ca="1" si="907"/>
        <v>-0.85726595934127581</v>
      </c>
      <c r="BG365" s="52">
        <f t="shared" ca="1" si="908"/>
        <v>-0.82317777735423703</v>
      </c>
      <c r="BH365" s="52">
        <f t="shared" ca="1" si="908"/>
        <v>-0.71589025120429983</v>
      </c>
      <c r="BJ365" s="52">
        <f t="shared" si="916"/>
        <v>2.785213105380535E-4</v>
      </c>
      <c r="BK365" s="52">
        <f t="shared" si="917"/>
        <v>-4.0013927300911285E-3</v>
      </c>
      <c r="BL365" s="52">
        <f t="shared" si="918"/>
        <v>-2.0006963650455643E-4</v>
      </c>
      <c r="BM365" s="52">
        <f t="shared" si="919"/>
        <v>-2.0006963650455643E-4</v>
      </c>
      <c r="BN365" s="52">
        <f t="shared" si="920"/>
        <v>0</v>
      </c>
      <c r="BO365" s="52">
        <f t="shared" si="921"/>
        <v>0</v>
      </c>
      <c r="BP365" s="52">
        <f t="shared" si="922"/>
        <v>3.4006588383956281E-3</v>
      </c>
      <c r="BQ365" s="52">
        <f t="shared" si="923"/>
        <v>0.05</v>
      </c>
      <c r="BS365" s="52">
        <f t="shared" ca="1" si="924"/>
        <v>-0.29572891819501118</v>
      </c>
      <c r="BT365" s="52">
        <f t="shared" ca="1" si="925"/>
        <v>-0.40013927300911278</v>
      </c>
      <c r="BU365" s="52">
        <f t="shared" ca="1" si="926"/>
        <v>-0.48371352820146479</v>
      </c>
      <c r="BV365" s="52">
        <f t="shared" ca="1" si="927"/>
        <v>-0.54651397616872877</v>
      </c>
      <c r="BW365" s="52">
        <f t="shared" ca="1" si="928"/>
        <v>-0.59728398029842689</v>
      </c>
      <c r="BX365" s="52">
        <f t="shared" ca="1" si="929"/>
        <v>-0.63944543459482739</v>
      </c>
      <c r="BY365" s="52">
        <f t="shared" ca="1" si="930"/>
        <v>-0.68158653859169249</v>
      </c>
      <c r="BZ365" s="52">
        <f t="shared" ca="1" si="931"/>
        <v>-0.79630802529713796</v>
      </c>
      <c r="CA365" s="52">
        <f t="shared" ca="1" si="932"/>
        <v>-0.89149222583059307</v>
      </c>
      <c r="CB365" s="52">
        <f t="shared" ca="1" si="933"/>
        <v>-0.95517005645219344</v>
      </c>
      <c r="CC365" s="52">
        <f t="shared" ca="1" si="934"/>
        <v>-0.98224555676983272</v>
      </c>
      <c r="CD365" s="52">
        <f t="shared" ca="1" si="935"/>
        <v>-0.98231182950398666</v>
      </c>
      <c r="CE365" s="52">
        <f t="shared" ca="1" si="936"/>
        <v>-0.95340120852474242</v>
      </c>
      <c r="CF365" s="52">
        <f t="shared" ca="1" si="937"/>
        <v>-0.90516863685221483</v>
      </c>
      <c r="CG365" s="52">
        <f t="shared" ca="1" si="938"/>
        <v>-0.84660377762010053</v>
      </c>
      <c r="CH365" s="52">
        <f t="shared" ca="1" si="939"/>
        <v>-0.77389109693467661</v>
      </c>
      <c r="CI365" s="52">
        <f t="shared" ca="1" si="940"/>
        <v>-0.68609357096495216</v>
      </c>
      <c r="CJ365" s="52">
        <f t="shared" ca="1" si="941"/>
        <v>-0.59131660378508033</v>
      </c>
      <c r="CK365" s="52">
        <f t="shared" ca="1" si="942"/>
        <v>-0.49021649510870074</v>
      </c>
      <c r="CL365" s="52">
        <f t="shared" ca="1" si="943"/>
        <v>-0.40397916235510384</v>
      </c>
      <c r="CM365" s="52">
        <f t="shared" ca="1" si="944"/>
        <v>-0.30618265613673201</v>
      </c>
      <c r="CN365" s="52">
        <f t="shared" ca="1" si="945"/>
        <v>-0.20246190362940397</v>
      </c>
      <c r="CO365" s="52">
        <f t="shared" ca="1" si="946"/>
        <v>-0.11285397198591977</v>
      </c>
      <c r="CP365" s="52">
        <f t="shared" ca="1" si="947"/>
        <v>-4.0699437380798467E-2</v>
      </c>
      <c r="CQ365" s="52">
        <f t="shared" ca="1" si="948"/>
        <v>1.0843351047726379E-2</v>
      </c>
      <c r="CR365" s="52">
        <f t="shared" ca="1" si="949"/>
        <v>4.9928112526334084E-2</v>
      </c>
      <c r="CS365" s="52">
        <f t="shared" ca="1" si="950"/>
        <v>8.6178801127619373E-2</v>
      </c>
      <c r="CT365" s="52">
        <f t="shared" ca="1" si="951"/>
        <v>0.11467399568327019</v>
      </c>
      <c r="CU365" s="52">
        <f t="shared" ca="1" si="952"/>
        <v>0.13164613827041566</v>
      </c>
      <c r="CV365" s="52">
        <f t="shared" ca="1" si="953"/>
        <v>0.13733248902304532</v>
      </c>
      <c r="CW365" s="52">
        <f t="shared" ca="1" si="954"/>
        <v>0.13884555976537455</v>
      </c>
      <c r="CY365" s="51" t="str">
        <f t="shared" ca="1" si="955"/>
        <v>Slope</v>
      </c>
      <c r="CZ365" s="51" t="str">
        <f t="shared" ca="1" si="956"/>
        <v>Slope</v>
      </c>
      <c r="DA365" s="51" t="str">
        <f t="shared" ca="1" si="957"/>
        <v>Slope</v>
      </c>
      <c r="DB365" s="51" t="str">
        <f t="shared" ca="1" si="958"/>
        <v>Slope</v>
      </c>
      <c r="DC365" s="51" t="str">
        <f t="shared" ca="1" si="959"/>
        <v>Slope</v>
      </c>
      <c r="DD365" s="51" t="str">
        <f t="shared" ca="1" si="960"/>
        <v>Slope</v>
      </c>
      <c r="DE365" s="51" t="str">
        <f t="shared" ca="1" si="961"/>
        <v>Slope</v>
      </c>
      <c r="DF365" s="51" t="str">
        <f t="shared" ca="1" si="962"/>
        <v>Slope</v>
      </c>
      <c r="DG365" s="51" t="str">
        <f t="shared" ca="1" si="963"/>
        <v>Slope</v>
      </c>
      <c r="DH365" s="51" t="str">
        <f t="shared" ca="1" si="964"/>
        <v>Slope</v>
      </c>
      <c r="DI365" s="51" t="str">
        <f t="shared" ca="1" si="965"/>
        <v>Slope</v>
      </c>
      <c r="DJ365" s="51" t="str">
        <f t="shared" ca="1" si="966"/>
        <v>Slope</v>
      </c>
      <c r="DK365" s="51" t="str">
        <f t="shared" ca="1" si="967"/>
        <v>Slope</v>
      </c>
      <c r="DL365" s="51" t="str">
        <f t="shared" ca="1" si="968"/>
        <v>Slope</v>
      </c>
      <c r="DM365" s="51" t="str">
        <f t="shared" ca="1" si="969"/>
        <v>Slope</v>
      </c>
      <c r="DN365" s="51" t="str">
        <f t="shared" ca="1" si="970"/>
        <v>Slope</v>
      </c>
      <c r="DO365" s="51" t="str">
        <f t="shared" ca="1" si="971"/>
        <v>Slope</v>
      </c>
      <c r="DP365" s="51" t="str">
        <f t="shared" ca="1" si="972"/>
        <v>Slope</v>
      </c>
      <c r="DQ365" s="51" t="str">
        <f t="shared" ca="1" si="973"/>
        <v>Slope</v>
      </c>
      <c r="DR365" s="51" t="str">
        <f t="shared" ca="1" si="974"/>
        <v>Slope</v>
      </c>
      <c r="DS365" s="51" t="str">
        <f t="shared" ca="1" si="975"/>
        <v>Slope</v>
      </c>
      <c r="DT365" s="51" t="str">
        <f t="shared" ca="1" si="976"/>
        <v>Slope</v>
      </c>
      <c r="DU365" s="51" t="str">
        <f t="shared" ca="1" si="977"/>
        <v>Slope</v>
      </c>
      <c r="DV365" s="51" t="str">
        <f t="shared" ca="1" si="978"/>
        <v>Slope</v>
      </c>
      <c r="DW365" s="51" t="str">
        <f t="shared" ca="1" si="979"/>
        <v>Slope</v>
      </c>
      <c r="DX365" s="51" t="str">
        <f t="shared" ca="1" si="980"/>
        <v>Slope</v>
      </c>
      <c r="DY365" s="51" t="str">
        <f t="shared" ca="1" si="981"/>
        <v>Slope</v>
      </c>
      <c r="DZ365" s="51" t="str">
        <f t="shared" ca="1" si="982"/>
        <v>Slope</v>
      </c>
      <c r="EA365" s="51" t="str">
        <f t="shared" ca="1" si="983"/>
        <v>Slope</v>
      </c>
      <c r="EB365" s="51" t="str">
        <f t="shared" ca="1" si="984"/>
        <v>Slope</v>
      </c>
      <c r="EC365" s="51" t="str">
        <f t="shared" ca="1" si="985"/>
        <v>Slope</v>
      </c>
      <c r="EE365" s="52">
        <f t="shared" ca="1" si="986"/>
        <v>0.70447115144149342</v>
      </c>
      <c r="EF365" s="52">
        <f t="shared" ca="1" si="987"/>
        <v>0.60006079662739176</v>
      </c>
      <c r="EG365" s="52">
        <f t="shared" ca="1" si="988"/>
        <v>0.51648654143503969</v>
      </c>
      <c r="EH365" s="52">
        <f t="shared" ca="1" si="989"/>
        <v>0.45368609346777578</v>
      </c>
      <c r="EI365" s="52">
        <f t="shared" ca="1" si="990"/>
        <v>0.40291608933807765</v>
      </c>
      <c r="EJ365" s="52">
        <f t="shared" ca="1" si="991"/>
        <v>0.36075463504167715</v>
      </c>
      <c r="EK365" s="52">
        <f t="shared" ca="1" si="992"/>
        <v>0.31861353104481205</v>
      </c>
      <c r="EL365" s="52">
        <f t="shared" ca="1" si="993"/>
        <v>0.20389204433936658</v>
      </c>
      <c r="EM365" s="52">
        <f t="shared" ca="1" si="994"/>
        <v>0.10870784380591147</v>
      </c>
      <c r="EN365" s="52">
        <f t="shared" ca="1" si="995"/>
        <v>4.5030013184311102E-2</v>
      </c>
      <c r="EO365" s="52">
        <f t="shared" ca="1" si="996"/>
        <v>1.7954512866671823E-2</v>
      </c>
      <c r="EP365" s="52">
        <f t="shared" ca="1" si="997"/>
        <v>1.7888240132517885E-2</v>
      </c>
      <c r="EQ365" s="52">
        <f t="shared" ca="1" si="998"/>
        <v>4.6798861111762124E-2</v>
      </c>
      <c r="ER365" s="52">
        <f t="shared" ca="1" si="999"/>
        <v>9.5031432784289716E-2</v>
      </c>
      <c r="ES365" s="52">
        <f t="shared" ca="1" si="1000"/>
        <v>0.15359629201640401</v>
      </c>
      <c r="ET365" s="52">
        <f t="shared" ca="1" si="1001"/>
        <v>0.22630897270182793</v>
      </c>
      <c r="EU365" s="52">
        <f t="shared" ca="1" si="1002"/>
        <v>0.31410649867155238</v>
      </c>
      <c r="EV365" s="52">
        <f t="shared" ca="1" si="1003"/>
        <v>0.40888346585142421</v>
      </c>
      <c r="EW365" s="52">
        <f t="shared" ca="1" si="1004"/>
        <v>0.50998357452780385</v>
      </c>
      <c r="EX365" s="52">
        <f t="shared" ca="1" si="1005"/>
        <v>0.59622090728140065</v>
      </c>
      <c r="EY365" s="52">
        <f t="shared" ca="1" si="1006"/>
        <v>0.69401741349977253</v>
      </c>
      <c r="EZ365" s="52">
        <f t="shared" ca="1" si="1007"/>
        <v>0.79773816600710057</v>
      </c>
      <c r="FA365" s="52">
        <f t="shared" ca="1" si="1008"/>
        <v>0.88734609765058481</v>
      </c>
      <c r="FB365" s="52">
        <f t="shared" ca="1" si="1009"/>
        <v>0.95950063225570603</v>
      </c>
      <c r="FC365" s="52">
        <f t="shared" ca="1" si="1010"/>
        <v>0.98895657931576908</v>
      </c>
      <c r="FD365" s="52">
        <f t="shared" ca="1" si="1011"/>
        <v>0.94987181783716135</v>
      </c>
      <c r="FE365" s="52">
        <f t="shared" ca="1" si="1012"/>
        <v>0.91362112923587602</v>
      </c>
      <c r="FF365" s="52">
        <f t="shared" ca="1" si="1013"/>
        <v>0.88512593468022527</v>
      </c>
      <c r="FG365" s="52">
        <f t="shared" ca="1" si="1014"/>
        <v>0.86815379209307975</v>
      </c>
      <c r="FH365" s="52">
        <f t="shared" ca="1" si="1015"/>
        <v>0.86246744134045006</v>
      </c>
      <c r="FI365" s="52">
        <f t="shared" ca="1" si="1016"/>
        <v>0.86095437059812086</v>
      </c>
      <c r="FK365" s="52">
        <f t="shared" ca="1" si="1017"/>
        <v>0.98895657931576908</v>
      </c>
      <c r="FL365" s="59">
        <f t="shared" ca="1" si="1018"/>
        <v>24</v>
      </c>
      <c r="FM365" s="59" t="str">
        <f t="shared" ca="1" si="1019"/>
        <v>Slope</v>
      </c>
      <c r="FN365" s="52">
        <f t="shared" ca="1" si="1020"/>
        <v>0.23333333333333328</v>
      </c>
      <c r="FP365" s="52">
        <f t="shared" ca="1" si="1021"/>
        <v>0.56815705048049781</v>
      </c>
      <c r="FQ365" s="52">
        <f t="shared" ca="1" si="1022"/>
        <v>0.53335359887579725</v>
      </c>
      <c r="FR365" s="52">
        <f t="shared" ca="1" si="1023"/>
        <v>0.49438440270056871</v>
      </c>
      <c r="FS365" s="52">
        <f t="shared" ca="1" si="1024"/>
        <v>0.46233980893370302</v>
      </c>
      <c r="FT365" s="52">
        <f t="shared" ca="1" si="1025"/>
        <v>0.43430536311269252</v>
      </c>
      <c r="FU365" s="52">
        <f t="shared" ca="1" si="1026"/>
        <v>0.40914043390278121</v>
      </c>
      <c r="FV365" s="52">
        <f t="shared" ca="1" si="1027"/>
        <v>0.38398228812604845</v>
      </c>
      <c r="FW365" s="52">
        <f t="shared" ca="1" si="1028"/>
        <v>0.33463068144645552</v>
      </c>
      <c r="FX365" s="52">
        <f t="shared" ca="1" si="1029"/>
        <v>0.29179150349085936</v>
      </c>
      <c r="FY365" s="52">
        <f t="shared" ca="1" si="1030"/>
        <v>0.25945444883921481</v>
      </c>
      <c r="FZ365" s="52">
        <f t="shared" ca="1" si="1031"/>
        <v>0.23931817095555724</v>
      </c>
      <c r="GA365" s="52">
        <f t="shared" ca="1" si="1032"/>
        <v>0.22818496893306153</v>
      </c>
      <c r="GB365" s="52">
        <f t="shared" ca="1" si="1033"/>
        <v>0.22671073148169846</v>
      </c>
      <c r="GC365" s="52">
        <f t="shared" ca="1" si="1034"/>
        <v>0.23167714426142988</v>
      </c>
      <c r="GD365" s="52">
        <f t="shared" ca="1" si="1035"/>
        <v>0.24008765289435688</v>
      </c>
      <c r="GE365" s="52">
        <f t="shared" ca="1" si="1036"/>
        <v>0.2532141020117204</v>
      </c>
      <c r="GF365" s="52">
        <f t="shared" ca="1" si="1037"/>
        <v>0.27136883289051744</v>
      </c>
      <c r="GG365" s="52">
        <f t="shared" ca="1" si="1038"/>
        <v>0.29185004417269694</v>
      </c>
      <c r="GH365" s="52">
        <f t="shared" ca="1" si="1039"/>
        <v>0.31443896928704573</v>
      </c>
      <c r="GI365" s="52">
        <f t="shared" ca="1" si="1040"/>
        <v>0.33207363576046689</v>
      </c>
      <c r="GJ365" s="52">
        <f t="shared" ca="1" si="1041"/>
        <v>0.35356136005547972</v>
      </c>
      <c r="GK365" s="52">
        <f t="shared" ca="1" si="1042"/>
        <v>0.37702383311347792</v>
      </c>
      <c r="GL365" s="52">
        <f t="shared" ca="1" si="1043"/>
        <v>0.39578203255019495</v>
      </c>
      <c r="GM365" s="52">
        <f t="shared" ca="1" si="1044"/>
        <v>0.40872243297412425</v>
      </c>
      <c r="GN365" s="52">
        <f t="shared" ca="1" si="1045"/>
        <v>0.40742997088303412</v>
      </c>
      <c r="GO365" s="52">
        <f t="shared" ca="1" si="1046"/>
        <v>0.3832906059457204</v>
      </c>
      <c r="GP365" s="52">
        <f t="shared" ca="1" si="1047"/>
        <v>0.36009593196751416</v>
      </c>
      <c r="GQ365" s="52">
        <f t="shared" ca="1" si="1048"/>
        <v>0.33948642267118617</v>
      </c>
      <c r="GR365" s="52">
        <f t="shared" ca="1" si="1049"/>
        <v>0.32271793069769322</v>
      </c>
      <c r="GS365" s="52">
        <f t="shared" ca="1" si="1050"/>
        <v>0.30971136933570553</v>
      </c>
      <c r="GT365" s="52">
        <f t="shared" ca="1" si="1051"/>
        <v>0.29809590131048475</v>
      </c>
      <c r="GV365" s="52">
        <f t="shared" ca="1" si="1052"/>
        <v>0.56815705048049781</v>
      </c>
      <c r="GW365" s="59">
        <f t="shared" ca="1" si="1053"/>
        <v>0</v>
      </c>
      <c r="GX365" s="52">
        <f t="shared" ca="1" si="1054"/>
        <v>0.70447115144149342</v>
      </c>
      <c r="GY365" s="52" t="str">
        <f t="shared" ca="1" si="1055"/>
        <v>Slope</v>
      </c>
      <c r="GZ365" s="52">
        <f t="shared" ca="1" si="1056"/>
        <v>1</v>
      </c>
      <c r="HB365" s="58">
        <f t="shared" si="1057"/>
        <v>5.5704262107610699E-3</v>
      </c>
      <c r="HC365" s="58"/>
      <c r="HE365" s="52">
        <f t="shared" si="1058"/>
        <v>0.97242639025673272</v>
      </c>
      <c r="HF365" s="52">
        <f t="shared" si="1059"/>
        <v>0</v>
      </c>
      <c r="HH365" s="52">
        <f t="shared" ca="1" si="1060"/>
        <v>0.70447115144149342</v>
      </c>
      <c r="HI365" s="52" t="str">
        <f t="shared" ca="1" si="1061"/>
        <v>Slope</v>
      </c>
      <c r="HJ365" s="59">
        <f t="shared" ca="1" si="1062"/>
        <v>2</v>
      </c>
      <c r="HK365" s="52">
        <f t="shared" ca="1" si="1063"/>
        <v>1</v>
      </c>
      <c r="HL365" s="52">
        <f t="shared" si="1064"/>
        <v>0</v>
      </c>
      <c r="HM365" s="52">
        <f t="shared" si="1065"/>
        <v>20</v>
      </c>
      <c r="HN365" s="52">
        <f t="shared" si="1066"/>
        <v>-20</v>
      </c>
      <c r="HP365" s="52">
        <f t="shared" si="1069"/>
        <v>1.6056339256465435E-3</v>
      </c>
      <c r="HR365" s="52">
        <f t="shared" si="1067"/>
        <v>2.0121906856162332E-4</v>
      </c>
      <c r="HS365">
        <f t="shared" si="1068"/>
        <v>3.4006588383956281E-3</v>
      </c>
    </row>
    <row r="366" spans="1:227" x14ac:dyDescent="0.2">
      <c r="A366" s="45">
        <v>328</v>
      </c>
      <c r="B366" s="35">
        <f t="shared" si="913"/>
        <v>3.7847222222222136E-2</v>
      </c>
      <c r="C366" s="28">
        <v>0.55704262107610703</v>
      </c>
      <c r="D366" s="95">
        <v>0</v>
      </c>
      <c r="E366" s="95">
        <v>999999</v>
      </c>
      <c r="F366" s="37">
        <f t="shared" si="899"/>
        <v>166666.5</v>
      </c>
      <c r="G366" s="38">
        <f t="shared" si="903"/>
        <v>0</v>
      </c>
      <c r="H366" s="102">
        <v>20</v>
      </c>
      <c r="I366" s="102">
        <v>2000</v>
      </c>
      <c r="J366" s="28">
        <v>3.5581877827644401</v>
      </c>
      <c r="K366" s="126">
        <f t="shared" si="900"/>
        <v>3.5581877827644402E-2</v>
      </c>
      <c r="L366" s="30">
        <f t="shared" si="901"/>
        <v>3.5581877827644402E-2</v>
      </c>
      <c r="M366" s="101">
        <f t="shared" si="902"/>
        <v>0.55704262107610703</v>
      </c>
      <c r="N366" s="103">
        <f t="shared" si="914"/>
        <v>1.5005725808441665E-3</v>
      </c>
      <c r="AD366" s="52">
        <f t="shared" ca="1" si="915"/>
        <v>0.97061779182886709</v>
      </c>
      <c r="AE366" s="52">
        <f t="shared" ca="1" si="915"/>
        <v>0.99999999999999978</v>
      </c>
      <c r="AF366" s="52">
        <f t="shared" ca="1" si="915"/>
        <v>0.97523849064800805</v>
      </c>
      <c r="AG366" s="52">
        <f t="shared" ca="1" si="909"/>
        <v>0.91291731597478398</v>
      </c>
      <c r="AH366" s="52">
        <f t="shared" ca="1" si="909"/>
        <v>0.82951622237598699</v>
      </c>
      <c r="AI366" s="52">
        <f t="shared" ca="1" si="909"/>
        <v>0.73576537434964373</v>
      </c>
      <c r="AJ366" s="52">
        <f t="shared" ca="1" si="909"/>
        <v>0.64639172646820964</v>
      </c>
      <c r="AK366" s="52">
        <f t="shared" ca="1" si="910"/>
        <v>0.57648644609834854</v>
      </c>
      <c r="AL366" s="52">
        <f t="shared" ca="1" si="910"/>
        <v>0.5212113531591186</v>
      </c>
      <c r="AM366" s="52">
        <f t="shared" ca="1" si="910"/>
        <v>0.47952346234162863</v>
      </c>
      <c r="AN366" s="52">
        <f t="shared" ca="1" si="910"/>
        <v>0.44755260169957095</v>
      </c>
      <c r="AO366" s="52">
        <f t="shared" ca="1" si="911"/>
        <v>0.42614074549529113</v>
      </c>
      <c r="AP366" s="52">
        <f t="shared" ca="1" si="911"/>
        <v>0.41508782833517199</v>
      </c>
      <c r="AQ366" s="52">
        <f t="shared" ca="1" si="911"/>
        <v>0.41411862409639505</v>
      </c>
      <c r="AR366" s="52">
        <f t="shared" ca="1" si="911"/>
        <v>0.4187632675044029</v>
      </c>
      <c r="AS366" s="52">
        <f t="shared" ca="1" si="912"/>
        <v>0.41900645621092658</v>
      </c>
      <c r="AT366" s="52">
        <f t="shared" ca="1" si="912"/>
        <v>0.40610631739075942</v>
      </c>
      <c r="AU366" s="52">
        <f t="shared" ca="1" si="912"/>
        <v>0.36749282427454211</v>
      </c>
      <c r="AV366" s="52">
        <f t="shared" ca="1" si="912"/>
        <v>0.31918163927801668</v>
      </c>
      <c r="AW366" s="52">
        <f t="shared" ca="1" si="912"/>
        <v>0.23621399954799549</v>
      </c>
      <c r="AX366" s="52">
        <f t="shared" ca="1" si="912"/>
        <v>0.11849680104396497</v>
      </c>
      <c r="AY366" s="52">
        <f t="shared" ca="1" si="906"/>
        <v>-2.4936296665291478E-2</v>
      </c>
      <c r="AZ366" s="52">
        <f t="shared" ca="1" si="906"/>
        <v>-0.18385244103873302</v>
      </c>
      <c r="BA366" s="52">
        <f t="shared" ca="1" si="906"/>
        <v>-0.33913200933607246</v>
      </c>
      <c r="BB366" s="52">
        <f t="shared" ca="1" si="906"/>
        <v>-0.48477576456342109</v>
      </c>
      <c r="BC366" s="52">
        <f t="shared" ca="1" si="907"/>
        <v>-0.62184816911043816</v>
      </c>
      <c r="BD366" s="52">
        <f t="shared" ca="1" si="907"/>
        <v>-0.73525861845892959</v>
      </c>
      <c r="BE366" s="52">
        <f t="shared" ca="1" si="907"/>
        <v>-0.80879149842309794</v>
      </c>
      <c r="BF366" s="52">
        <f t="shared" ca="1" si="907"/>
        <v>-0.82239887392851441</v>
      </c>
      <c r="BG366" s="52">
        <f t="shared" ca="1" si="908"/>
        <v>-0.77952547915216786</v>
      </c>
      <c r="BH366" s="52">
        <f t="shared" ca="1" si="908"/>
        <v>-0.65993916241623918</v>
      </c>
      <c r="BJ366" s="52">
        <f t="shared" si="916"/>
        <v>1.77909389138222E-3</v>
      </c>
      <c r="BK366" s="52">
        <f t="shared" si="917"/>
        <v>-4.8371352820146471E-3</v>
      </c>
      <c r="BL366" s="52">
        <f t="shared" si="918"/>
        <v>-2.4185676410073238E-4</v>
      </c>
      <c r="BM366" s="52">
        <f t="shared" si="919"/>
        <v>-2.4185676410073238E-4</v>
      </c>
      <c r="BN366" s="52">
        <f t="shared" si="920"/>
        <v>0</v>
      </c>
      <c r="BO366" s="52">
        <f t="shared" si="921"/>
        <v>0</v>
      </c>
      <c r="BP366" s="52">
        <f t="shared" si="922"/>
        <v>3.4566224871823703E-3</v>
      </c>
      <c r="BQ366" s="52">
        <f t="shared" si="923"/>
        <v>0.05</v>
      </c>
      <c r="BS366" s="52">
        <f t="shared" ca="1" si="924"/>
        <v>-0.40013927300911278</v>
      </c>
      <c r="BT366" s="52">
        <f t="shared" ca="1" si="925"/>
        <v>-0.48371352820146479</v>
      </c>
      <c r="BU366" s="52">
        <f t="shared" ca="1" si="926"/>
        <v>-0.54651397616872877</v>
      </c>
      <c r="BV366" s="52">
        <f t="shared" ca="1" si="927"/>
        <v>-0.59728398029842689</v>
      </c>
      <c r="BW366" s="52">
        <f t="shared" ca="1" si="928"/>
        <v>-0.63944543459482739</v>
      </c>
      <c r="BX366" s="52">
        <f t="shared" ca="1" si="929"/>
        <v>-0.68158653859169249</v>
      </c>
      <c r="BY366" s="52">
        <f t="shared" ca="1" si="930"/>
        <v>-0.79630802529713796</v>
      </c>
      <c r="BZ366" s="52">
        <f t="shared" ca="1" si="931"/>
        <v>-0.89149222583059307</v>
      </c>
      <c r="CA366" s="52">
        <f t="shared" ca="1" si="932"/>
        <v>-0.95517005645219344</v>
      </c>
      <c r="CB366" s="52">
        <f t="shared" ca="1" si="933"/>
        <v>-0.98224555676983272</v>
      </c>
      <c r="CC366" s="52">
        <f t="shared" ca="1" si="934"/>
        <v>-0.98231182950398666</v>
      </c>
      <c r="CD366" s="52">
        <f t="shared" ca="1" si="935"/>
        <v>-0.95340120852474242</v>
      </c>
      <c r="CE366" s="52">
        <f t="shared" ca="1" si="936"/>
        <v>-0.90516863685221483</v>
      </c>
      <c r="CF366" s="52">
        <f t="shared" ca="1" si="937"/>
        <v>-0.84660377762010053</v>
      </c>
      <c r="CG366" s="52">
        <f t="shared" ca="1" si="938"/>
        <v>-0.77389109693467661</v>
      </c>
      <c r="CH366" s="52">
        <f t="shared" ca="1" si="939"/>
        <v>-0.68609357096495216</v>
      </c>
      <c r="CI366" s="52">
        <f t="shared" ca="1" si="940"/>
        <v>-0.59131660378508033</v>
      </c>
      <c r="CJ366" s="52">
        <f t="shared" ca="1" si="941"/>
        <v>-0.49021649510870074</v>
      </c>
      <c r="CK366" s="52">
        <f t="shared" ca="1" si="942"/>
        <v>-0.40397916235510384</v>
      </c>
      <c r="CL366" s="52">
        <f t="shared" ca="1" si="943"/>
        <v>-0.30618265613673201</v>
      </c>
      <c r="CM366" s="52">
        <f t="shared" ca="1" si="944"/>
        <v>-0.20246190362940397</v>
      </c>
      <c r="CN366" s="52">
        <f t="shared" ca="1" si="945"/>
        <v>-0.11285397198591977</v>
      </c>
      <c r="CO366" s="52">
        <f t="shared" ca="1" si="946"/>
        <v>-4.0699437380798467E-2</v>
      </c>
      <c r="CP366" s="52">
        <f t="shared" ca="1" si="947"/>
        <v>1.0843351047726379E-2</v>
      </c>
      <c r="CQ366" s="52">
        <f t="shared" ca="1" si="948"/>
        <v>4.9928112526334084E-2</v>
      </c>
      <c r="CR366" s="52">
        <f t="shared" ca="1" si="949"/>
        <v>8.6178801127619373E-2</v>
      </c>
      <c r="CS366" s="52">
        <f t="shared" ca="1" si="950"/>
        <v>0.11467399568327019</v>
      </c>
      <c r="CT366" s="52">
        <f t="shared" ca="1" si="951"/>
        <v>0.13164613827041566</v>
      </c>
      <c r="CU366" s="52">
        <f t="shared" ca="1" si="952"/>
        <v>0.13733248902304532</v>
      </c>
      <c r="CV366" s="52">
        <f t="shared" ca="1" si="953"/>
        <v>0.13884555976537455</v>
      </c>
      <c r="CW366" s="52">
        <f t="shared" ca="1" si="954"/>
        <v>0.13428241669410679</v>
      </c>
      <c r="CY366" s="51" t="str">
        <f t="shared" ca="1" si="955"/>
        <v>Slope</v>
      </c>
      <c r="CZ366" s="51" t="str">
        <f t="shared" ca="1" si="956"/>
        <v>Slope</v>
      </c>
      <c r="DA366" s="51" t="str">
        <f t="shared" ca="1" si="957"/>
        <v>Slope</v>
      </c>
      <c r="DB366" s="51" t="str">
        <f t="shared" ca="1" si="958"/>
        <v>Slope</v>
      </c>
      <c r="DC366" s="51" t="str">
        <f t="shared" ca="1" si="959"/>
        <v>Slope</v>
      </c>
      <c r="DD366" s="51" t="str">
        <f t="shared" ca="1" si="960"/>
        <v>Slope</v>
      </c>
      <c r="DE366" s="51" t="str">
        <f t="shared" ca="1" si="961"/>
        <v>Slope</v>
      </c>
      <c r="DF366" s="51" t="str">
        <f t="shared" ca="1" si="962"/>
        <v>Slope</v>
      </c>
      <c r="DG366" s="51" t="str">
        <f t="shared" ca="1" si="963"/>
        <v>Slope</v>
      </c>
      <c r="DH366" s="51" t="str">
        <f t="shared" ca="1" si="964"/>
        <v>Slope</v>
      </c>
      <c r="DI366" s="51" t="str">
        <f t="shared" ca="1" si="965"/>
        <v>Slope</v>
      </c>
      <c r="DJ366" s="51" t="str">
        <f t="shared" ca="1" si="966"/>
        <v>Slope</v>
      </c>
      <c r="DK366" s="51" t="str">
        <f t="shared" ca="1" si="967"/>
        <v>Slope</v>
      </c>
      <c r="DL366" s="51" t="str">
        <f t="shared" ca="1" si="968"/>
        <v>Slope</v>
      </c>
      <c r="DM366" s="51" t="str">
        <f t="shared" ca="1" si="969"/>
        <v>Slope</v>
      </c>
      <c r="DN366" s="51" t="str">
        <f t="shared" ca="1" si="970"/>
        <v>Slope</v>
      </c>
      <c r="DO366" s="51" t="str">
        <f t="shared" ca="1" si="971"/>
        <v>Slope</v>
      </c>
      <c r="DP366" s="51" t="str">
        <f t="shared" ca="1" si="972"/>
        <v>Slope</v>
      </c>
      <c r="DQ366" s="51" t="str">
        <f t="shared" ca="1" si="973"/>
        <v>Slope</v>
      </c>
      <c r="DR366" s="51" t="str">
        <f t="shared" ca="1" si="974"/>
        <v>Slope</v>
      </c>
      <c r="DS366" s="51" t="str">
        <f t="shared" ca="1" si="975"/>
        <v>Slope</v>
      </c>
      <c r="DT366" s="51" t="str">
        <f t="shared" ca="1" si="976"/>
        <v>Slope</v>
      </c>
      <c r="DU366" s="51" t="str">
        <f t="shared" ca="1" si="977"/>
        <v>Slope</v>
      </c>
      <c r="DV366" s="51" t="str">
        <f t="shared" ca="1" si="978"/>
        <v>Slope</v>
      </c>
      <c r="DW366" s="51" t="str">
        <f t="shared" ca="1" si="979"/>
        <v>Slope</v>
      </c>
      <c r="DX366" s="51" t="str">
        <f t="shared" ca="1" si="980"/>
        <v>Slope</v>
      </c>
      <c r="DY366" s="51" t="str">
        <f t="shared" ca="1" si="981"/>
        <v>Slope</v>
      </c>
      <c r="DZ366" s="51" t="str">
        <f t="shared" ca="1" si="982"/>
        <v>Slope</v>
      </c>
      <c r="EA366" s="51" t="str">
        <f t="shared" ca="1" si="983"/>
        <v>Slope</v>
      </c>
      <c r="EB366" s="51" t="str">
        <f t="shared" ca="1" si="984"/>
        <v>Slope</v>
      </c>
      <c r="EC366" s="51" t="str">
        <f t="shared" ca="1" si="985"/>
        <v>Slope</v>
      </c>
      <c r="EE366" s="52">
        <f t="shared" ca="1" si="986"/>
        <v>0.60010258375498793</v>
      </c>
      <c r="EF366" s="52">
        <f t="shared" ca="1" si="987"/>
        <v>0.51652832856263586</v>
      </c>
      <c r="EG366" s="52">
        <f t="shared" ca="1" si="988"/>
        <v>0.45372788059537195</v>
      </c>
      <c r="EH366" s="52">
        <f t="shared" ca="1" si="989"/>
        <v>0.40295787646567383</v>
      </c>
      <c r="EI366" s="52">
        <f t="shared" ca="1" si="990"/>
        <v>0.36079642216927332</v>
      </c>
      <c r="EJ366" s="52">
        <f t="shared" ca="1" si="991"/>
        <v>0.31865531817240822</v>
      </c>
      <c r="EK366" s="52">
        <f t="shared" ca="1" si="992"/>
        <v>0.20393383146696276</v>
      </c>
      <c r="EL366" s="52">
        <f t="shared" ca="1" si="993"/>
        <v>0.10874963093350765</v>
      </c>
      <c r="EM366" s="52">
        <f t="shared" ca="1" si="994"/>
        <v>4.5071800311907273E-2</v>
      </c>
      <c r="EN366" s="52">
        <f t="shared" ca="1" si="995"/>
        <v>1.7996299994267995E-2</v>
      </c>
      <c r="EO366" s="52">
        <f t="shared" ca="1" si="996"/>
        <v>1.7930027260114056E-2</v>
      </c>
      <c r="EP366" s="52">
        <f t="shared" ca="1" si="997"/>
        <v>4.6840648239358296E-2</v>
      </c>
      <c r="EQ366" s="52">
        <f t="shared" ca="1" si="998"/>
        <v>9.5073219911885887E-2</v>
      </c>
      <c r="ER366" s="52">
        <f t="shared" ca="1" si="999"/>
        <v>0.15363807914400018</v>
      </c>
      <c r="ES366" s="52">
        <f t="shared" ca="1" si="1000"/>
        <v>0.2263507598294241</v>
      </c>
      <c r="ET366" s="52">
        <f t="shared" ca="1" si="1001"/>
        <v>0.31414828579914855</v>
      </c>
      <c r="EU366" s="52">
        <f t="shared" ca="1" si="1002"/>
        <v>0.40892525297902038</v>
      </c>
      <c r="EV366" s="52">
        <f t="shared" ca="1" si="1003"/>
        <v>0.51002536165540002</v>
      </c>
      <c r="EW366" s="52">
        <f t="shared" ca="1" si="1004"/>
        <v>0.59626269440899682</v>
      </c>
      <c r="EX366" s="52">
        <f t="shared" ca="1" si="1005"/>
        <v>0.6940592006273687</v>
      </c>
      <c r="EY366" s="52">
        <f t="shared" ca="1" si="1006"/>
        <v>0.79777995313469674</v>
      </c>
      <c r="EZ366" s="52">
        <f t="shared" ca="1" si="1007"/>
        <v>0.88738788477818098</v>
      </c>
      <c r="FA366" s="52">
        <f t="shared" ca="1" si="1008"/>
        <v>0.95954241938330231</v>
      </c>
      <c r="FB366" s="52">
        <f t="shared" ca="1" si="1009"/>
        <v>0.98891479218817291</v>
      </c>
      <c r="FC366" s="52">
        <f t="shared" ca="1" si="1010"/>
        <v>0.94983003070956518</v>
      </c>
      <c r="FD366" s="52">
        <f t="shared" ca="1" si="1011"/>
        <v>0.91357934210827985</v>
      </c>
      <c r="FE366" s="52">
        <f t="shared" ca="1" si="1012"/>
        <v>0.8850841475526291</v>
      </c>
      <c r="FF366" s="52">
        <f t="shared" ca="1" si="1013"/>
        <v>0.86811200496548357</v>
      </c>
      <c r="FG366" s="52">
        <f t="shared" ca="1" si="1014"/>
        <v>0.86242565421285389</v>
      </c>
      <c r="FH366" s="52">
        <f t="shared" ca="1" si="1015"/>
        <v>0.86091258347052468</v>
      </c>
      <c r="FI366" s="52">
        <f t="shared" ca="1" si="1016"/>
        <v>0.8654757265417925</v>
      </c>
      <c r="FK366" s="52">
        <f t="shared" ca="1" si="1017"/>
        <v>0.98891479218817291</v>
      </c>
      <c r="FL366" s="59">
        <f t="shared" ca="1" si="1018"/>
        <v>23</v>
      </c>
      <c r="FM366" s="59" t="str">
        <f t="shared" ca="1" si="1019"/>
        <v>Slope</v>
      </c>
      <c r="FN366" s="52">
        <f t="shared" ca="1" si="1020"/>
        <v>0.26666666666666672</v>
      </c>
      <c r="FP366" s="52">
        <f t="shared" ca="1" si="1021"/>
        <v>0.53336752791832931</v>
      </c>
      <c r="FQ366" s="52">
        <f t="shared" ca="1" si="1022"/>
        <v>0.50550944285421195</v>
      </c>
      <c r="FR366" s="52">
        <f t="shared" ca="1" si="1023"/>
        <v>0.47346484908734615</v>
      </c>
      <c r="FS366" s="52">
        <f t="shared" ca="1" si="1024"/>
        <v>0.44543040326633571</v>
      </c>
      <c r="FT366" s="52">
        <f t="shared" ca="1" si="1025"/>
        <v>0.42026547405642445</v>
      </c>
      <c r="FU366" s="52">
        <f t="shared" ca="1" si="1026"/>
        <v>0.39510732827969158</v>
      </c>
      <c r="FV366" s="52">
        <f t="shared" ca="1" si="1027"/>
        <v>0.34575572160009871</v>
      </c>
      <c r="FW366" s="52">
        <f t="shared" ca="1" si="1028"/>
        <v>0.30291654364450254</v>
      </c>
      <c r="FX366" s="52">
        <f t="shared" ca="1" si="1029"/>
        <v>0.27057948899285794</v>
      </c>
      <c r="FY366" s="52">
        <f t="shared" ca="1" si="1030"/>
        <v>0.25044321110920048</v>
      </c>
      <c r="FZ366" s="52">
        <f t="shared" ca="1" si="1031"/>
        <v>0.23931000908670466</v>
      </c>
      <c r="GA366" s="52">
        <f t="shared" ca="1" si="1032"/>
        <v>0.23783577163534167</v>
      </c>
      <c r="GB366" s="52">
        <f t="shared" ca="1" si="1033"/>
        <v>0.24280218441507304</v>
      </c>
      <c r="GC366" s="52">
        <f t="shared" ca="1" si="1034"/>
        <v>0.25121269304800004</v>
      </c>
      <c r="GD366" s="52">
        <f t="shared" ca="1" si="1035"/>
        <v>0.26433914216536358</v>
      </c>
      <c r="GE366" s="52">
        <f t="shared" ca="1" si="1036"/>
        <v>0.28249387304416063</v>
      </c>
      <c r="GF366" s="52">
        <f t="shared" ca="1" si="1037"/>
        <v>0.30297508432634013</v>
      </c>
      <c r="GG366" s="52">
        <f t="shared" ca="1" si="1038"/>
        <v>0.32556400944068886</v>
      </c>
      <c r="GH366" s="52">
        <f t="shared" ca="1" si="1039"/>
        <v>0.34319867591411002</v>
      </c>
      <c r="GI366" s="52">
        <f t="shared" ca="1" si="1040"/>
        <v>0.36468640020912291</v>
      </c>
      <c r="GJ366" s="52">
        <f t="shared" ca="1" si="1041"/>
        <v>0.38814887326712111</v>
      </c>
      <c r="GK366" s="52">
        <f t="shared" ca="1" si="1042"/>
        <v>0.40690707270383808</v>
      </c>
      <c r="GL366" s="52">
        <f t="shared" ca="1" si="1043"/>
        <v>0.41984747312776738</v>
      </c>
      <c r="GM366" s="52">
        <f t="shared" ca="1" si="1044"/>
        <v>0.41852715295161319</v>
      </c>
      <c r="GN366" s="52">
        <f t="shared" ca="1" si="1045"/>
        <v>0.39438778801429941</v>
      </c>
      <c r="GO366" s="52">
        <f t="shared" ca="1" si="1046"/>
        <v>0.37119311403609323</v>
      </c>
      <c r="GP366" s="52">
        <f t="shared" ca="1" si="1047"/>
        <v>0.35058360473976519</v>
      </c>
      <c r="GQ366" s="52">
        <f t="shared" ca="1" si="1048"/>
        <v>0.33381511276627229</v>
      </c>
      <c r="GR366" s="52">
        <f t="shared" ca="1" si="1049"/>
        <v>0.3208085514042846</v>
      </c>
      <c r="GS366" s="52">
        <f t="shared" ca="1" si="1050"/>
        <v>0.30919308337906376</v>
      </c>
      <c r="GT366" s="52">
        <f t="shared" ca="1" si="1051"/>
        <v>0.29960301995837529</v>
      </c>
      <c r="GV366" s="52">
        <f t="shared" ca="1" si="1052"/>
        <v>0.53336752791832931</v>
      </c>
      <c r="GW366" s="59">
        <f t="shared" ca="1" si="1053"/>
        <v>0</v>
      </c>
      <c r="GX366" s="52">
        <f t="shared" ca="1" si="1054"/>
        <v>0.60010258375498793</v>
      </c>
      <c r="GY366" s="52" t="str">
        <f t="shared" ca="1" si="1055"/>
        <v>Slope</v>
      </c>
      <c r="GZ366" s="52">
        <f t="shared" ca="1" si="1056"/>
        <v>1</v>
      </c>
      <c r="HB366" s="58">
        <f t="shared" si="1057"/>
        <v>3.5581877827644402E-2</v>
      </c>
      <c r="HC366" s="58"/>
      <c r="HE366" s="52">
        <f t="shared" si="1058"/>
        <v>0.82386970475316024</v>
      </c>
      <c r="HF366" s="52">
        <f t="shared" si="1059"/>
        <v>0</v>
      </c>
      <c r="HH366" s="52">
        <f t="shared" ca="1" si="1060"/>
        <v>0.60010258375498793</v>
      </c>
      <c r="HI366" s="52" t="str">
        <f t="shared" ca="1" si="1061"/>
        <v>Slope</v>
      </c>
      <c r="HJ366" s="59">
        <f t="shared" ca="1" si="1062"/>
        <v>2</v>
      </c>
      <c r="HK366" s="52">
        <f t="shared" ca="1" si="1063"/>
        <v>1</v>
      </c>
      <c r="HL366" s="52">
        <f t="shared" si="1064"/>
        <v>0</v>
      </c>
      <c r="HM366" s="52">
        <f t="shared" si="1065"/>
        <v>20</v>
      </c>
      <c r="HN366" s="52">
        <f t="shared" si="1066"/>
        <v>-20</v>
      </c>
      <c r="HP366" s="52">
        <f t="shared" si="1069"/>
        <v>1.5005725808441665E-3</v>
      </c>
      <c r="HR366" s="52">
        <f t="shared" si="1067"/>
        <v>2.0742023915445038E-4</v>
      </c>
      <c r="HS366">
        <f t="shared" si="1068"/>
        <v>3.4566224871823703E-3</v>
      </c>
    </row>
    <row r="367" spans="1:227" x14ac:dyDescent="0.2">
      <c r="A367" s="45">
        <v>329</v>
      </c>
      <c r="B367" s="35">
        <f t="shared" si="913"/>
        <v>3.7962962962962879E-2</v>
      </c>
      <c r="C367" s="28">
        <v>3.5581877827644401</v>
      </c>
      <c r="D367" s="95">
        <v>0</v>
      </c>
      <c r="E367" s="95">
        <v>999999</v>
      </c>
      <c r="F367" s="37">
        <f t="shared" si="899"/>
        <v>166666.5</v>
      </c>
      <c r="G367" s="38">
        <f t="shared" si="903"/>
        <v>0</v>
      </c>
      <c r="H367" s="102">
        <v>20</v>
      </c>
      <c r="I367" s="102">
        <v>2000</v>
      </c>
      <c r="J367" s="28">
        <v>5.0167769193649301</v>
      </c>
      <c r="K367" s="126">
        <f t="shared" si="900"/>
        <v>5.0167769193649299E-2</v>
      </c>
      <c r="L367" s="30">
        <f t="shared" si="901"/>
        <v>5.0167769193649299E-2</v>
      </c>
      <c r="M367" s="101">
        <f t="shared" si="902"/>
        <v>3.5581877827644401</v>
      </c>
      <c r="N367" s="103">
        <f t="shared" si="914"/>
        <v>7.2929456830024509E-4</v>
      </c>
      <c r="AD367" s="52">
        <f t="shared" ca="1" si="915"/>
        <v>0.97523849064800816</v>
      </c>
      <c r="AE367" s="52">
        <f t="shared" ca="1" si="915"/>
        <v>0.99999999999999989</v>
      </c>
      <c r="AF367" s="52">
        <f t="shared" ca="1" si="915"/>
        <v>0.9771825844011911</v>
      </c>
      <c r="AG367" s="52">
        <f t="shared" ca="1" si="909"/>
        <v>0.91869260863925961</v>
      </c>
      <c r="AH367" s="52">
        <f t="shared" ca="1" si="909"/>
        <v>0.83757372493250015</v>
      </c>
      <c r="AI367" s="52">
        <f t="shared" ca="1" si="909"/>
        <v>0.74306340753983047</v>
      </c>
      <c r="AJ367" s="52">
        <f t="shared" ca="1" si="909"/>
        <v>0.66938297720815265</v>
      </c>
      <c r="AK367" s="52">
        <f t="shared" ca="1" si="910"/>
        <v>0.61118310699046374</v>
      </c>
      <c r="AL367" s="52">
        <f t="shared" ca="1" si="910"/>
        <v>0.56822550533509064</v>
      </c>
      <c r="AM367" s="52">
        <f t="shared" ca="1" si="910"/>
        <v>0.53556704175498493</v>
      </c>
      <c r="AN367" s="52">
        <f t="shared" ca="1" si="910"/>
        <v>0.51217431476427389</v>
      </c>
      <c r="AO367" s="52">
        <f t="shared" ca="1" si="911"/>
        <v>0.49491928250032996</v>
      </c>
      <c r="AP367" s="52">
        <f t="shared" ca="1" si="911"/>
        <v>0.4832127937122272</v>
      </c>
      <c r="AQ367" s="52">
        <f t="shared" ca="1" si="911"/>
        <v>0.47290226745908753</v>
      </c>
      <c r="AR367" s="52">
        <f t="shared" ca="1" si="911"/>
        <v>0.46785079322033357</v>
      </c>
      <c r="AS367" s="52">
        <f t="shared" ca="1" si="912"/>
        <v>0.46377339201470619</v>
      </c>
      <c r="AT367" s="52">
        <f t="shared" ca="1" si="912"/>
        <v>0.43971959140884703</v>
      </c>
      <c r="AU367" s="52">
        <f t="shared" ca="1" si="912"/>
        <v>0.41290297762811928</v>
      </c>
      <c r="AV367" s="52">
        <f t="shared" ca="1" si="912"/>
        <v>0.33938503777798257</v>
      </c>
      <c r="AW367" s="52">
        <f t="shared" ca="1" si="912"/>
        <v>0.23690125794977848</v>
      </c>
      <c r="AX367" s="52">
        <f t="shared" ca="1" si="912"/>
        <v>0.10061471958604583</v>
      </c>
      <c r="AY367" s="52">
        <f t="shared" ca="1" si="906"/>
        <v>-5.3053793049952801E-2</v>
      </c>
      <c r="AZ367" s="52">
        <f t="shared" ca="1" si="906"/>
        <v>-0.21063900284267309</v>
      </c>
      <c r="BA367" s="52">
        <f t="shared" ca="1" si="906"/>
        <v>-0.35951384460884206</v>
      </c>
      <c r="BB367" s="52">
        <f t="shared" ca="1" si="906"/>
        <v>-0.49820474159029743</v>
      </c>
      <c r="BC367" s="52">
        <f t="shared" ca="1" si="907"/>
        <v>-0.62457664511711264</v>
      </c>
      <c r="BD367" s="52">
        <f t="shared" ca="1" si="907"/>
        <v>-0.72277082023433958</v>
      </c>
      <c r="BE367" s="52">
        <f t="shared" ca="1" si="907"/>
        <v>-0.77797146273766504</v>
      </c>
      <c r="BF367" s="52">
        <f t="shared" ca="1" si="907"/>
        <v>-0.78282117169552079</v>
      </c>
      <c r="BG367" s="52">
        <f t="shared" ca="1" si="908"/>
        <v>-0.72761036660982714</v>
      </c>
      <c r="BH367" s="52">
        <f t="shared" ca="1" si="908"/>
        <v>-0.60198984840951908</v>
      </c>
      <c r="BJ367" s="52">
        <f t="shared" si="916"/>
        <v>2.5083884596824651E-3</v>
      </c>
      <c r="BK367" s="52">
        <f t="shared" si="917"/>
        <v>-5.4651397616872861E-3</v>
      </c>
      <c r="BL367" s="52">
        <f t="shared" si="918"/>
        <v>-2.7325698808436426E-4</v>
      </c>
      <c r="BM367" s="52">
        <f t="shared" si="919"/>
        <v>-2.7325698808436426E-4</v>
      </c>
      <c r="BN367" s="52">
        <f t="shared" si="920"/>
        <v>0</v>
      </c>
      <c r="BO367" s="52">
        <f t="shared" si="921"/>
        <v>0</v>
      </c>
      <c r="BP367" s="52">
        <f t="shared" si="922"/>
        <v>3.5337781644448375E-3</v>
      </c>
      <c r="BQ367" s="52">
        <f t="shared" si="923"/>
        <v>0.05</v>
      </c>
      <c r="BS367" s="52">
        <f t="shared" ca="1" si="924"/>
        <v>-0.48371352820146479</v>
      </c>
      <c r="BT367" s="52">
        <f t="shared" ca="1" si="925"/>
        <v>-0.54651397616872877</v>
      </c>
      <c r="BU367" s="52">
        <f t="shared" ca="1" si="926"/>
        <v>-0.59728398029842689</v>
      </c>
      <c r="BV367" s="52">
        <f t="shared" ca="1" si="927"/>
        <v>-0.63944543459482739</v>
      </c>
      <c r="BW367" s="52">
        <f t="shared" ca="1" si="928"/>
        <v>-0.68158653859169249</v>
      </c>
      <c r="BX367" s="52">
        <f t="shared" ca="1" si="929"/>
        <v>-0.79630802529713796</v>
      </c>
      <c r="BY367" s="52">
        <f t="shared" ca="1" si="930"/>
        <v>-0.89149222583059307</v>
      </c>
      <c r="BZ367" s="52">
        <f t="shared" ca="1" si="931"/>
        <v>-0.95517005645219344</v>
      </c>
      <c r="CA367" s="52">
        <f t="shared" ca="1" si="932"/>
        <v>-0.98224555676983272</v>
      </c>
      <c r="CB367" s="52">
        <f t="shared" ca="1" si="933"/>
        <v>-0.98231182950398666</v>
      </c>
      <c r="CC367" s="52">
        <f t="shared" ca="1" si="934"/>
        <v>-0.95340120852474242</v>
      </c>
      <c r="CD367" s="52">
        <f t="shared" ca="1" si="935"/>
        <v>-0.90516863685221483</v>
      </c>
      <c r="CE367" s="52">
        <f t="shared" ca="1" si="936"/>
        <v>-0.84660377762010053</v>
      </c>
      <c r="CF367" s="52">
        <f t="shared" ca="1" si="937"/>
        <v>-0.77389109693467661</v>
      </c>
      <c r="CG367" s="52">
        <f t="shared" ca="1" si="938"/>
        <v>-0.68609357096495216</v>
      </c>
      <c r="CH367" s="52">
        <f t="shared" ca="1" si="939"/>
        <v>-0.59131660378508033</v>
      </c>
      <c r="CI367" s="52">
        <f t="shared" ca="1" si="940"/>
        <v>-0.49021649510870074</v>
      </c>
      <c r="CJ367" s="52">
        <f t="shared" ca="1" si="941"/>
        <v>-0.40397916235510384</v>
      </c>
      <c r="CK367" s="52">
        <f t="shared" ca="1" si="942"/>
        <v>-0.30618265613673201</v>
      </c>
      <c r="CL367" s="52">
        <f t="shared" ca="1" si="943"/>
        <v>-0.20246190362940397</v>
      </c>
      <c r="CM367" s="52">
        <f t="shared" ca="1" si="944"/>
        <v>-0.11285397198591977</v>
      </c>
      <c r="CN367" s="52">
        <f t="shared" ca="1" si="945"/>
        <v>-4.0699437380798467E-2</v>
      </c>
      <c r="CO367" s="52">
        <f t="shared" ca="1" si="946"/>
        <v>1.0843351047726379E-2</v>
      </c>
      <c r="CP367" s="52">
        <f t="shared" ca="1" si="947"/>
        <v>4.9928112526334084E-2</v>
      </c>
      <c r="CQ367" s="52">
        <f t="shared" ca="1" si="948"/>
        <v>8.6178801127619373E-2</v>
      </c>
      <c r="CR367" s="52">
        <f t="shared" ca="1" si="949"/>
        <v>0.11467399568327019</v>
      </c>
      <c r="CS367" s="52">
        <f t="shared" ca="1" si="950"/>
        <v>0.13164613827041566</v>
      </c>
      <c r="CT367" s="52">
        <f t="shared" ca="1" si="951"/>
        <v>0.13733248902304532</v>
      </c>
      <c r="CU367" s="52">
        <f t="shared" ca="1" si="952"/>
        <v>0.13884555976537455</v>
      </c>
      <c r="CV367" s="52">
        <f t="shared" ca="1" si="953"/>
        <v>0.13428241669410679</v>
      </c>
      <c r="CW367" s="52">
        <f t="shared" ca="1" si="954"/>
        <v>0.12616206013086839</v>
      </c>
      <c r="CY367" s="51" t="str">
        <f t="shared" ca="1" si="955"/>
        <v>Slope</v>
      </c>
      <c r="CZ367" s="51" t="str">
        <f t="shared" ca="1" si="956"/>
        <v>Slope</v>
      </c>
      <c r="DA367" s="51" t="str">
        <f t="shared" ca="1" si="957"/>
        <v>Slope</v>
      </c>
      <c r="DB367" s="51" t="str">
        <f t="shared" ca="1" si="958"/>
        <v>Slope</v>
      </c>
      <c r="DC367" s="51" t="str">
        <f t="shared" ca="1" si="959"/>
        <v>Slope</v>
      </c>
      <c r="DD367" s="51" t="str">
        <f t="shared" ca="1" si="960"/>
        <v>Slope</v>
      </c>
      <c r="DE367" s="51" t="str">
        <f t="shared" ca="1" si="961"/>
        <v>Slope</v>
      </c>
      <c r="DF367" s="51" t="str">
        <f t="shared" ca="1" si="962"/>
        <v>Slope</v>
      </c>
      <c r="DG367" s="51" t="str">
        <f t="shared" ca="1" si="963"/>
        <v>Slope</v>
      </c>
      <c r="DH367" s="51" t="str">
        <f t="shared" ca="1" si="964"/>
        <v>Slope</v>
      </c>
      <c r="DI367" s="51" t="str">
        <f t="shared" ca="1" si="965"/>
        <v>Slope</v>
      </c>
      <c r="DJ367" s="51" t="str">
        <f t="shared" ca="1" si="966"/>
        <v>Slope</v>
      </c>
      <c r="DK367" s="51" t="str">
        <f t="shared" ca="1" si="967"/>
        <v>Slope</v>
      </c>
      <c r="DL367" s="51" t="str">
        <f t="shared" ca="1" si="968"/>
        <v>Slope</v>
      </c>
      <c r="DM367" s="51" t="str">
        <f t="shared" ca="1" si="969"/>
        <v>Slope</v>
      </c>
      <c r="DN367" s="51" t="str">
        <f t="shared" ca="1" si="970"/>
        <v>Slope</v>
      </c>
      <c r="DO367" s="51" t="str">
        <f t="shared" ca="1" si="971"/>
        <v>Slope</v>
      </c>
      <c r="DP367" s="51" t="str">
        <f t="shared" ca="1" si="972"/>
        <v>Slope</v>
      </c>
      <c r="DQ367" s="51" t="str">
        <f t="shared" ca="1" si="973"/>
        <v>Slope</v>
      </c>
      <c r="DR367" s="51" t="str">
        <f t="shared" ca="1" si="974"/>
        <v>Slope</v>
      </c>
      <c r="DS367" s="51" t="str">
        <f t="shared" ca="1" si="975"/>
        <v>Slope</v>
      </c>
      <c r="DT367" s="51" t="str">
        <f t="shared" ca="1" si="976"/>
        <v>Slope</v>
      </c>
      <c r="DU367" s="51" t="str">
        <f t="shared" ca="1" si="977"/>
        <v>Slope</v>
      </c>
      <c r="DV367" s="51" t="str">
        <f t="shared" ca="1" si="978"/>
        <v>Slope</v>
      </c>
      <c r="DW367" s="51" t="str">
        <f t="shared" ca="1" si="979"/>
        <v>Slope</v>
      </c>
      <c r="DX367" s="51" t="str">
        <f t="shared" ca="1" si="980"/>
        <v>Slope</v>
      </c>
      <c r="DY367" s="51" t="str">
        <f t="shared" ca="1" si="981"/>
        <v>Slope</v>
      </c>
      <c r="DZ367" s="51" t="str">
        <f t="shared" ca="1" si="982"/>
        <v>Slope</v>
      </c>
      <c r="EA367" s="51" t="str">
        <f t="shared" ca="1" si="983"/>
        <v>Slope</v>
      </c>
      <c r="EB367" s="51" t="str">
        <f t="shared" ca="1" si="984"/>
        <v>Slope</v>
      </c>
      <c r="EC367" s="51" t="str">
        <f t="shared" ca="1" si="985"/>
        <v>Slope</v>
      </c>
      <c r="EE367" s="52">
        <f t="shared" ca="1" si="986"/>
        <v>0.5165597287866196</v>
      </c>
      <c r="EF367" s="52">
        <f t="shared" ca="1" si="987"/>
        <v>0.45375928081935557</v>
      </c>
      <c r="EG367" s="52">
        <f t="shared" ca="1" si="988"/>
        <v>0.40298927668965745</v>
      </c>
      <c r="EH367" s="52">
        <f t="shared" ca="1" si="989"/>
        <v>0.36082782239325695</v>
      </c>
      <c r="EI367" s="52">
        <f t="shared" ca="1" si="990"/>
        <v>0.31868671839639184</v>
      </c>
      <c r="EJ367" s="52">
        <f t="shared" ca="1" si="991"/>
        <v>0.20396523169094638</v>
      </c>
      <c r="EK367" s="52">
        <f t="shared" ca="1" si="992"/>
        <v>0.10878103115749127</v>
      </c>
      <c r="EL367" s="52">
        <f t="shared" ca="1" si="993"/>
        <v>4.5103200535890897E-2</v>
      </c>
      <c r="EM367" s="52">
        <f t="shared" ca="1" si="994"/>
        <v>1.8027700218251619E-2</v>
      </c>
      <c r="EN367" s="52">
        <f t="shared" ca="1" si="995"/>
        <v>1.7961427484097681E-2</v>
      </c>
      <c r="EO367" s="52">
        <f t="shared" ca="1" si="996"/>
        <v>4.687204846334192E-2</v>
      </c>
      <c r="EP367" s="52">
        <f t="shared" ca="1" si="997"/>
        <v>9.5104620135869511E-2</v>
      </c>
      <c r="EQ367" s="52">
        <f t="shared" ca="1" si="998"/>
        <v>0.15366947936798381</v>
      </c>
      <c r="ER367" s="52">
        <f t="shared" ca="1" si="999"/>
        <v>0.22638216005340772</v>
      </c>
      <c r="ES367" s="52">
        <f t="shared" ca="1" si="1000"/>
        <v>0.31417968602313218</v>
      </c>
      <c r="ET367" s="52">
        <f t="shared" ca="1" si="1001"/>
        <v>0.40895665320300401</v>
      </c>
      <c r="EU367" s="52">
        <f t="shared" ca="1" si="1002"/>
        <v>0.51005676187938365</v>
      </c>
      <c r="EV367" s="52">
        <f t="shared" ca="1" si="1003"/>
        <v>0.59629409463298055</v>
      </c>
      <c r="EW367" s="52">
        <f t="shared" ca="1" si="1004"/>
        <v>0.69409060085135232</v>
      </c>
      <c r="EX367" s="52">
        <f t="shared" ca="1" si="1005"/>
        <v>0.79781135335868036</v>
      </c>
      <c r="EY367" s="52">
        <f t="shared" ca="1" si="1006"/>
        <v>0.8874192850021646</v>
      </c>
      <c r="EZ367" s="52">
        <f t="shared" ca="1" si="1007"/>
        <v>0.95957381960728594</v>
      </c>
      <c r="FA367" s="52">
        <f t="shared" ca="1" si="1008"/>
        <v>0.98888339196418928</v>
      </c>
      <c r="FB367" s="52">
        <f t="shared" ca="1" si="1009"/>
        <v>0.94979863048558155</v>
      </c>
      <c r="FC367" s="52">
        <f t="shared" ca="1" si="1010"/>
        <v>0.91354794188429622</v>
      </c>
      <c r="FD367" s="52">
        <f t="shared" ca="1" si="1011"/>
        <v>0.88505274732864547</v>
      </c>
      <c r="FE367" s="52">
        <f t="shared" ca="1" si="1012"/>
        <v>0.86808060474149995</v>
      </c>
      <c r="FF367" s="52">
        <f t="shared" ca="1" si="1013"/>
        <v>0.86239425398887026</v>
      </c>
      <c r="FG367" s="52">
        <f t="shared" ca="1" si="1014"/>
        <v>0.86088118324654106</v>
      </c>
      <c r="FH367" s="52">
        <f t="shared" ca="1" si="1015"/>
        <v>0.86544432631780888</v>
      </c>
      <c r="FI367" s="52">
        <f t="shared" ca="1" si="1016"/>
        <v>0.87356468288104727</v>
      </c>
      <c r="FK367" s="52">
        <f t="shared" ca="1" si="1017"/>
        <v>0.98888339196418928</v>
      </c>
      <c r="FL367" s="59">
        <f t="shared" ca="1" si="1018"/>
        <v>22</v>
      </c>
      <c r="FM367" s="59" t="str">
        <f t="shared" ca="1" si="1019"/>
        <v>Slope</v>
      </c>
      <c r="FN367" s="52">
        <f t="shared" ca="1" si="1020"/>
        <v>0.30000000000000004</v>
      </c>
      <c r="FP367" s="52">
        <f t="shared" ca="1" si="1021"/>
        <v>0.50551990959553983</v>
      </c>
      <c r="FQ367" s="52">
        <f t="shared" ca="1" si="1022"/>
        <v>0.48458642693978515</v>
      </c>
      <c r="FR367" s="52">
        <f t="shared" ca="1" si="1023"/>
        <v>0.45655198111877465</v>
      </c>
      <c r="FS367" s="52">
        <f t="shared" ca="1" si="1024"/>
        <v>0.43138705190886339</v>
      </c>
      <c r="FT367" s="52">
        <f t="shared" ca="1" si="1025"/>
        <v>0.40622890613213058</v>
      </c>
      <c r="FU367" s="52">
        <f t="shared" ca="1" si="1026"/>
        <v>0.35687729945253766</v>
      </c>
      <c r="FV367" s="52">
        <f t="shared" ca="1" si="1027"/>
        <v>0.31403812149694155</v>
      </c>
      <c r="FW367" s="52">
        <f t="shared" ca="1" si="1028"/>
        <v>0.28170106684529694</v>
      </c>
      <c r="FX367" s="52">
        <f t="shared" ca="1" si="1029"/>
        <v>0.26156478896163943</v>
      </c>
      <c r="FY367" s="52">
        <f t="shared" ca="1" si="1030"/>
        <v>0.25043158693914369</v>
      </c>
      <c r="FZ367" s="52">
        <f t="shared" ca="1" si="1031"/>
        <v>0.24895734948778062</v>
      </c>
      <c r="GA367" s="52">
        <f t="shared" ca="1" si="1032"/>
        <v>0.25392376226751207</v>
      </c>
      <c r="GB367" s="52">
        <f t="shared" ca="1" si="1033"/>
        <v>0.26233427090043904</v>
      </c>
      <c r="GC367" s="52">
        <f t="shared" ca="1" si="1034"/>
        <v>0.27546072001780253</v>
      </c>
      <c r="GD367" s="52">
        <f t="shared" ca="1" si="1035"/>
        <v>0.29361545089659957</v>
      </c>
      <c r="GE367" s="52">
        <f t="shared" ca="1" si="1036"/>
        <v>0.31409666217877907</v>
      </c>
      <c r="GF367" s="52">
        <f t="shared" ca="1" si="1037"/>
        <v>0.33668558729312786</v>
      </c>
      <c r="GG367" s="52">
        <f t="shared" ca="1" si="1038"/>
        <v>0.35432025376654908</v>
      </c>
      <c r="GH367" s="52">
        <f t="shared" ca="1" si="1039"/>
        <v>0.37580797806156185</v>
      </c>
      <c r="GI367" s="52">
        <f t="shared" ca="1" si="1040"/>
        <v>0.39927045111956005</v>
      </c>
      <c r="GJ367" s="52">
        <f t="shared" ca="1" si="1041"/>
        <v>0.41802865055627708</v>
      </c>
      <c r="GK367" s="52">
        <f t="shared" ca="1" si="1042"/>
        <v>0.43096905098020638</v>
      </c>
      <c r="GL367" s="52">
        <f t="shared" ca="1" si="1043"/>
        <v>0.42962779732139644</v>
      </c>
      <c r="GM367" s="52">
        <f t="shared" ca="1" si="1044"/>
        <v>0.40548843238408272</v>
      </c>
      <c r="GN367" s="52">
        <f t="shared" ca="1" si="1045"/>
        <v>0.38229375840587643</v>
      </c>
      <c r="GO367" s="52">
        <f t="shared" ca="1" si="1046"/>
        <v>0.36168424910954844</v>
      </c>
      <c r="GP367" s="52">
        <f t="shared" ca="1" si="1047"/>
        <v>0.34491575713605549</v>
      </c>
      <c r="GQ367" s="52">
        <f t="shared" ca="1" si="1048"/>
        <v>0.33190919577406786</v>
      </c>
      <c r="GR367" s="52">
        <f t="shared" ca="1" si="1049"/>
        <v>0.32029372774884701</v>
      </c>
      <c r="GS367" s="52">
        <f t="shared" ca="1" si="1050"/>
        <v>0.31070366432815849</v>
      </c>
      <c r="GT367" s="52">
        <f t="shared" ca="1" si="1051"/>
        <v>0.30229933873812687</v>
      </c>
      <c r="GV367" s="52">
        <f t="shared" ca="1" si="1052"/>
        <v>0.50551990959553983</v>
      </c>
      <c r="GW367" s="59">
        <f t="shared" ca="1" si="1053"/>
        <v>0</v>
      </c>
      <c r="GX367" s="52">
        <f t="shared" ca="1" si="1054"/>
        <v>0.5165597287866196</v>
      </c>
      <c r="GY367" s="52" t="str">
        <f t="shared" ca="1" si="1055"/>
        <v>Slope</v>
      </c>
      <c r="GZ367" s="52">
        <f t="shared" ca="1" si="1056"/>
        <v>1</v>
      </c>
      <c r="HB367" s="58">
        <f t="shared" si="1057"/>
        <v>5.0167769193649299E-2</v>
      </c>
      <c r="HC367" s="58"/>
      <c r="HE367" s="52">
        <f t="shared" si="1058"/>
        <v>0.75166954249143592</v>
      </c>
      <c r="HF367" s="52">
        <f t="shared" si="1059"/>
        <v>0</v>
      </c>
      <c r="HH367" s="52">
        <f t="shared" ca="1" si="1060"/>
        <v>0.5165597287866196</v>
      </c>
      <c r="HI367" s="52" t="str">
        <f t="shared" ca="1" si="1061"/>
        <v>Slope</v>
      </c>
      <c r="HJ367" s="59">
        <f t="shared" ca="1" si="1062"/>
        <v>2</v>
      </c>
      <c r="HK367" s="52">
        <f t="shared" ca="1" si="1063"/>
        <v>1</v>
      </c>
      <c r="HL367" s="52">
        <f t="shared" si="1064"/>
        <v>0</v>
      </c>
      <c r="HM367" s="52">
        <f t="shared" si="1065"/>
        <v>20</v>
      </c>
      <c r="HN367" s="52">
        <f t="shared" si="1066"/>
        <v>-20</v>
      </c>
      <c r="HP367" s="52">
        <f t="shared" si="1069"/>
        <v>7.2929456830024509E-4</v>
      </c>
      <c r="HR367" s="52">
        <f t="shared" si="1067"/>
        <v>2.1273556467925027E-4</v>
      </c>
      <c r="HS367">
        <f t="shared" si="1068"/>
        <v>3.5337781644448375E-3</v>
      </c>
    </row>
    <row r="368" spans="1:227" x14ac:dyDescent="0.2">
      <c r="A368" s="45">
        <v>330</v>
      </c>
      <c r="B368" s="35">
        <f t="shared" si="913"/>
        <v>3.8078703703703622E-2</v>
      </c>
      <c r="C368" s="28">
        <v>5.0167769193649301</v>
      </c>
      <c r="D368" s="95">
        <v>0</v>
      </c>
      <c r="E368" s="95">
        <v>999999</v>
      </c>
      <c r="F368" s="37">
        <f t="shared" si="899"/>
        <v>166666.5</v>
      </c>
      <c r="G368" s="38">
        <f t="shared" si="903"/>
        <v>0</v>
      </c>
      <c r="H368" s="102">
        <v>20</v>
      </c>
      <c r="I368" s="102">
        <v>2000</v>
      </c>
      <c r="J368" s="28">
        <v>5.85404753684998</v>
      </c>
      <c r="K368" s="126">
        <f t="shared" si="900"/>
        <v>5.8540475368499802E-2</v>
      </c>
      <c r="L368" s="30">
        <f t="shared" si="901"/>
        <v>5.8540475368499802E-2</v>
      </c>
      <c r="M368" s="101">
        <f t="shared" si="902"/>
        <v>5.0167769193649301</v>
      </c>
      <c r="N368" s="103">
        <f t="shared" si="914"/>
        <v>4.186353087425247E-4</v>
      </c>
      <c r="AD368" s="52">
        <f t="shared" ca="1" si="915"/>
        <v>0.9771825844011911</v>
      </c>
      <c r="AE368" s="52">
        <f t="shared" ca="1" si="915"/>
        <v>1.0000000000000002</v>
      </c>
      <c r="AF368" s="52">
        <f t="shared" ca="1" si="915"/>
        <v>0.97838580882333315</v>
      </c>
      <c r="AG368" s="52">
        <f t="shared" ca="1" si="909"/>
        <v>0.92169093480235276</v>
      </c>
      <c r="AH368" s="52">
        <f t="shared" ca="1" si="909"/>
        <v>0.8289033504050094</v>
      </c>
      <c r="AI368" s="52">
        <f t="shared" ca="1" si="909"/>
        <v>0.75273087453887055</v>
      </c>
      <c r="AJ368" s="52">
        <f t="shared" ca="1" si="909"/>
        <v>0.69062520215600331</v>
      </c>
      <c r="AK368" s="52">
        <f t="shared" ca="1" si="910"/>
        <v>0.64366597829892258</v>
      </c>
      <c r="AL368" s="52">
        <f t="shared" ca="1" si="910"/>
        <v>0.60909533577988584</v>
      </c>
      <c r="AM368" s="52">
        <f t="shared" ca="1" si="910"/>
        <v>0.58465405185003316</v>
      </c>
      <c r="AN368" s="52">
        <f t="shared" ca="1" si="910"/>
        <v>0.56548210087893536</v>
      </c>
      <c r="AO368" s="52">
        <f t="shared" ca="1" si="911"/>
        <v>0.54779989800717577</v>
      </c>
      <c r="AP368" s="52">
        <f t="shared" ca="1" si="911"/>
        <v>0.52755795677028783</v>
      </c>
      <c r="AQ368" s="52">
        <f t="shared" ca="1" si="911"/>
        <v>0.50757184717896042</v>
      </c>
      <c r="AR368" s="52">
        <f t="shared" ca="1" si="911"/>
        <v>0.49789331240801715</v>
      </c>
      <c r="AS368" s="52">
        <f t="shared" ca="1" si="912"/>
        <v>0.48347919322005872</v>
      </c>
      <c r="AT368" s="52">
        <f t="shared" ca="1" si="912"/>
        <v>0.47139399949400623</v>
      </c>
      <c r="AU368" s="52">
        <f t="shared" ca="1" si="912"/>
        <v>0.42138555396677302</v>
      </c>
      <c r="AV368" s="52">
        <f t="shared" ca="1" si="912"/>
        <v>0.32871095556290791</v>
      </c>
      <c r="AW368" s="52">
        <f t="shared" ca="1" si="912"/>
        <v>0.20818884354149869</v>
      </c>
      <c r="AX368" s="52">
        <f t="shared" ca="1" si="912"/>
        <v>6.2124704366112192E-2</v>
      </c>
      <c r="AY368" s="52">
        <f t="shared" ca="1" si="906"/>
        <v>-8.8212514932588262E-2</v>
      </c>
      <c r="AZ368" s="52">
        <f t="shared" ca="1" si="906"/>
        <v>-0.23741425812528974</v>
      </c>
      <c r="BA368" s="52">
        <f t="shared" ca="1" si="906"/>
        <v>-0.37915207842568188</v>
      </c>
      <c r="BB368" s="52">
        <f t="shared" ca="1" si="906"/>
        <v>-0.50698431067893546</v>
      </c>
      <c r="BC368" s="52">
        <f t="shared" ca="1" si="907"/>
        <v>-0.61829883344773351</v>
      </c>
      <c r="BD368" s="52">
        <f t="shared" ca="1" si="907"/>
        <v>-0.69881918297306589</v>
      </c>
      <c r="BE368" s="52">
        <f t="shared" ca="1" si="907"/>
        <v>-0.74516135960083418</v>
      </c>
      <c r="BF368" s="52">
        <f t="shared" ca="1" si="907"/>
        <v>-0.73741226983299535</v>
      </c>
      <c r="BG368" s="52">
        <f t="shared" ca="1" si="908"/>
        <v>-0.67488499005980873</v>
      </c>
      <c r="BH368" s="52">
        <f t="shared" ca="1" si="908"/>
        <v>-0.54603161456379534</v>
      </c>
      <c r="BJ368" s="52">
        <f t="shared" si="916"/>
        <v>2.9270237684249898E-3</v>
      </c>
      <c r="BK368" s="52">
        <f t="shared" si="917"/>
        <v>-5.9728398029842682E-3</v>
      </c>
      <c r="BL368" s="52">
        <f t="shared" si="918"/>
        <v>-2.9864199014921337E-4</v>
      </c>
      <c r="BM368" s="52">
        <f t="shared" si="919"/>
        <v>-2.9864199014921337E-4</v>
      </c>
      <c r="BN368" s="52">
        <f t="shared" si="920"/>
        <v>0</v>
      </c>
      <c r="BO368" s="52">
        <f t="shared" si="921"/>
        <v>0</v>
      </c>
      <c r="BP368" s="52">
        <f t="shared" si="922"/>
        <v>3.6086141887205917E-3</v>
      </c>
      <c r="BQ368" s="52">
        <f t="shared" si="923"/>
        <v>0.05</v>
      </c>
      <c r="BS368" s="52">
        <f t="shared" ca="1" si="924"/>
        <v>-0.54651397616872877</v>
      </c>
      <c r="BT368" s="52">
        <f t="shared" ca="1" si="925"/>
        <v>-0.59728398029842689</v>
      </c>
      <c r="BU368" s="52">
        <f t="shared" ca="1" si="926"/>
        <v>-0.63944543459482739</v>
      </c>
      <c r="BV368" s="52">
        <f t="shared" ca="1" si="927"/>
        <v>-0.68158653859169249</v>
      </c>
      <c r="BW368" s="52">
        <f t="shared" ca="1" si="928"/>
        <v>-0.79630802529713796</v>
      </c>
      <c r="BX368" s="52">
        <f t="shared" ca="1" si="929"/>
        <v>-0.89149222583059307</v>
      </c>
      <c r="BY368" s="52">
        <f t="shared" ca="1" si="930"/>
        <v>-0.95517005645219344</v>
      </c>
      <c r="BZ368" s="52">
        <f t="shared" ca="1" si="931"/>
        <v>-0.98224555676983272</v>
      </c>
      <c r="CA368" s="52">
        <f t="shared" ca="1" si="932"/>
        <v>-0.98231182950398666</v>
      </c>
      <c r="CB368" s="52">
        <f t="shared" ca="1" si="933"/>
        <v>-0.95340120852474242</v>
      </c>
      <c r="CC368" s="52">
        <f t="shared" ca="1" si="934"/>
        <v>-0.90516863685221483</v>
      </c>
      <c r="CD368" s="52">
        <f t="shared" ca="1" si="935"/>
        <v>-0.84660377762010053</v>
      </c>
      <c r="CE368" s="52">
        <f t="shared" ca="1" si="936"/>
        <v>-0.77389109693467661</v>
      </c>
      <c r="CF368" s="52">
        <f t="shared" ca="1" si="937"/>
        <v>-0.68609357096495216</v>
      </c>
      <c r="CG368" s="52">
        <f t="shared" ca="1" si="938"/>
        <v>-0.59131660378508033</v>
      </c>
      <c r="CH368" s="52">
        <f t="shared" ca="1" si="939"/>
        <v>-0.49021649510870074</v>
      </c>
      <c r="CI368" s="52">
        <f t="shared" ca="1" si="940"/>
        <v>-0.40397916235510384</v>
      </c>
      <c r="CJ368" s="52">
        <f t="shared" ca="1" si="941"/>
        <v>-0.30618265613673201</v>
      </c>
      <c r="CK368" s="52">
        <f t="shared" ca="1" si="942"/>
        <v>-0.20246190362940397</v>
      </c>
      <c r="CL368" s="52">
        <f t="shared" ca="1" si="943"/>
        <v>-0.11285397198591977</v>
      </c>
      <c r="CM368" s="52">
        <f t="shared" ca="1" si="944"/>
        <v>-4.0699437380798467E-2</v>
      </c>
      <c r="CN368" s="52">
        <f t="shared" ca="1" si="945"/>
        <v>1.0843351047726379E-2</v>
      </c>
      <c r="CO368" s="52">
        <f t="shared" ca="1" si="946"/>
        <v>4.9928112526334084E-2</v>
      </c>
      <c r="CP368" s="52">
        <f t="shared" ca="1" si="947"/>
        <v>8.6178801127619373E-2</v>
      </c>
      <c r="CQ368" s="52">
        <f t="shared" ca="1" si="948"/>
        <v>0.11467399568327019</v>
      </c>
      <c r="CR368" s="52">
        <f t="shared" ca="1" si="949"/>
        <v>0.13164613827041566</v>
      </c>
      <c r="CS368" s="52">
        <f t="shared" ca="1" si="950"/>
        <v>0.13733248902304532</v>
      </c>
      <c r="CT368" s="52">
        <f t="shared" ca="1" si="951"/>
        <v>0.13884555976537455</v>
      </c>
      <c r="CU368" s="52">
        <f t="shared" ca="1" si="952"/>
        <v>0.13428241669410679</v>
      </c>
      <c r="CV368" s="52">
        <f t="shared" ca="1" si="953"/>
        <v>0.12616206013086839</v>
      </c>
      <c r="CW368" s="52">
        <f t="shared" ca="1" si="954"/>
        <v>0.11550291462410872</v>
      </c>
      <c r="CY368" s="51" t="str">
        <f t="shared" ca="1" si="955"/>
        <v>Slope</v>
      </c>
      <c r="CZ368" s="51" t="str">
        <f t="shared" ca="1" si="956"/>
        <v>Slope</v>
      </c>
      <c r="DA368" s="51" t="str">
        <f t="shared" ca="1" si="957"/>
        <v>Slope</v>
      </c>
      <c r="DB368" s="51" t="str">
        <f t="shared" ca="1" si="958"/>
        <v>Slope</v>
      </c>
      <c r="DC368" s="51" t="str">
        <f t="shared" ca="1" si="959"/>
        <v>Slope</v>
      </c>
      <c r="DD368" s="51" t="str">
        <f t="shared" ca="1" si="960"/>
        <v>Slope</v>
      </c>
      <c r="DE368" s="51" t="str">
        <f t="shared" ca="1" si="961"/>
        <v>Slope</v>
      </c>
      <c r="DF368" s="51" t="str">
        <f t="shared" ca="1" si="962"/>
        <v>Slope</v>
      </c>
      <c r="DG368" s="51" t="str">
        <f t="shared" ca="1" si="963"/>
        <v>Slope</v>
      </c>
      <c r="DH368" s="51" t="str">
        <f t="shared" ca="1" si="964"/>
        <v>Slope</v>
      </c>
      <c r="DI368" s="51" t="str">
        <f t="shared" ca="1" si="965"/>
        <v>Slope</v>
      </c>
      <c r="DJ368" s="51" t="str">
        <f t="shared" ca="1" si="966"/>
        <v>Slope</v>
      </c>
      <c r="DK368" s="51" t="str">
        <f t="shared" ca="1" si="967"/>
        <v>Slope</v>
      </c>
      <c r="DL368" s="51" t="str">
        <f t="shared" ca="1" si="968"/>
        <v>Slope</v>
      </c>
      <c r="DM368" s="51" t="str">
        <f t="shared" ca="1" si="969"/>
        <v>Slope</v>
      </c>
      <c r="DN368" s="51" t="str">
        <f t="shared" ca="1" si="970"/>
        <v>Slope</v>
      </c>
      <c r="DO368" s="51" t="str">
        <f t="shared" ca="1" si="971"/>
        <v>Slope</v>
      </c>
      <c r="DP368" s="51" t="str">
        <f t="shared" ca="1" si="972"/>
        <v>Slope</v>
      </c>
      <c r="DQ368" s="51" t="str">
        <f t="shared" ca="1" si="973"/>
        <v>Slope</v>
      </c>
      <c r="DR368" s="51" t="str">
        <f t="shared" ca="1" si="974"/>
        <v>Slope</v>
      </c>
      <c r="DS368" s="51" t="str">
        <f t="shared" ca="1" si="975"/>
        <v>Slope</v>
      </c>
      <c r="DT368" s="51" t="str">
        <f t="shared" ca="1" si="976"/>
        <v>Slope</v>
      </c>
      <c r="DU368" s="51" t="str">
        <f t="shared" ca="1" si="977"/>
        <v>Slope</v>
      </c>
      <c r="DV368" s="51" t="str">
        <f t="shared" ca="1" si="978"/>
        <v>Slope</v>
      </c>
      <c r="DW368" s="51" t="str">
        <f t="shared" ca="1" si="979"/>
        <v>Slope</v>
      </c>
      <c r="DX368" s="51" t="str">
        <f t="shared" ca="1" si="980"/>
        <v>Slope</v>
      </c>
      <c r="DY368" s="51" t="str">
        <f t="shared" ca="1" si="981"/>
        <v>Slope</v>
      </c>
      <c r="DZ368" s="51" t="str">
        <f t="shared" ca="1" si="982"/>
        <v>Slope</v>
      </c>
      <c r="EA368" s="51" t="str">
        <f t="shared" ca="1" si="983"/>
        <v>Slope</v>
      </c>
      <c r="EB368" s="51" t="str">
        <f t="shared" ca="1" si="984"/>
        <v>Slope</v>
      </c>
      <c r="EC368" s="51" t="str">
        <f t="shared" ca="1" si="985"/>
        <v>Slope</v>
      </c>
      <c r="EE368" s="52">
        <f t="shared" ca="1" si="986"/>
        <v>0.45378466582142041</v>
      </c>
      <c r="EF368" s="52">
        <f t="shared" ca="1" si="987"/>
        <v>0.40301466169172229</v>
      </c>
      <c r="EG368" s="52">
        <f t="shared" ca="1" si="988"/>
        <v>0.36085320739532178</v>
      </c>
      <c r="EH368" s="52">
        <f t="shared" ca="1" si="989"/>
        <v>0.31871210339845668</v>
      </c>
      <c r="EI368" s="52">
        <f t="shared" ca="1" si="990"/>
        <v>0.20399061669301122</v>
      </c>
      <c r="EJ368" s="52">
        <f t="shared" ca="1" si="991"/>
        <v>0.10880641615955611</v>
      </c>
      <c r="EK368" s="52">
        <f t="shared" ca="1" si="992"/>
        <v>4.5128585537955734E-2</v>
      </c>
      <c r="EL368" s="52">
        <f t="shared" ca="1" si="993"/>
        <v>1.8053085220316456E-2</v>
      </c>
      <c r="EM368" s="52">
        <f t="shared" ca="1" si="994"/>
        <v>1.7986812486162518E-2</v>
      </c>
      <c r="EN368" s="52">
        <f t="shared" ca="1" si="995"/>
        <v>4.6897433465406757E-2</v>
      </c>
      <c r="EO368" s="52">
        <f t="shared" ca="1" si="996"/>
        <v>9.5130005137934348E-2</v>
      </c>
      <c r="EP368" s="52">
        <f t="shared" ca="1" si="997"/>
        <v>0.15369486437004864</v>
      </c>
      <c r="EQ368" s="52">
        <f t="shared" ca="1" si="998"/>
        <v>0.22640754505547256</v>
      </c>
      <c r="ER368" s="52">
        <f t="shared" ca="1" si="999"/>
        <v>0.31420507102519701</v>
      </c>
      <c r="ES368" s="52">
        <f t="shared" ca="1" si="1000"/>
        <v>0.40898203820506884</v>
      </c>
      <c r="ET368" s="52">
        <f t="shared" ca="1" si="1001"/>
        <v>0.51008214688144848</v>
      </c>
      <c r="EU368" s="52">
        <f t="shared" ca="1" si="1002"/>
        <v>0.59631947963504539</v>
      </c>
      <c r="EV368" s="52">
        <f t="shared" ca="1" si="1003"/>
        <v>0.69411598585341716</v>
      </c>
      <c r="EW368" s="52">
        <f t="shared" ca="1" si="1004"/>
        <v>0.7978367383607452</v>
      </c>
      <c r="EX368" s="52">
        <f t="shared" ca="1" si="1005"/>
        <v>0.88744467000422944</v>
      </c>
      <c r="EY368" s="52">
        <f t="shared" ca="1" si="1006"/>
        <v>0.95959920460935078</v>
      </c>
      <c r="EZ368" s="52">
        <f t="shared" ca="1" si="1007"/>
        <v>0.98885800696212445</v>
      </c>
      <c r="FA368" s="52">
        <f t="shared" ca="1" si="1008"/>
        <v>0.94977324548351671</v>
      </c>
      <c r="FB368" s="52">
        <f t="shared" ca="1" si="1009"/>
        <v>0.91352255688223138</v>
      </c>
      <c r="FC368" s="52">
        <f t="shared" ca="1" si="1010"/>
        <v>0.88502736232658064</v>
      </c>
      <c r="FD368" s="52">
        <f t="shared" ca="1" si="1011"/>
        <v>0.86805521973943511</v>
      </c>
      <c r="FE368" s="52">
        <f t="shared" ca="1" si="1012"/>
        <v>0.86236886898680543</v>
      </c>
      <c r="FF368" s="52">
        <f t="shared" ca="1" si="1013"/>
        <v>0.86085579824447622</v>
      </c>
      <c r="FG368" s="52">
        <f t="shared" ca="1" si="1014"/>
        <v>0.86541894131574404</v>
      </c>
      <c r="FH368" s="52">
        <f t="shared" ca="1" si="1015"/>
        <v>0.87353929787898243</v>
      </c>
      <c r="FI368" s="52">
        <f t="shared" ca="1" si="1016"/>
        <v>0.88419844338574205</v>
      </c>
      <c r="FK368" s="52">
        <f t="shared" ca="1" si="1017"/>
        <v>0.98885800696212445</v>
      </c>
      <c r="FL368" s="59">
        <f t="shared" ca="1" si="1018"/>
        <v>21</v>
      </c>
      <c r="FM368" s="59" t="str">
        <f t="shared" ca="1" si="1019"/>
        <v>Slope</v>
      </c>
      <c r="FN368" s="52">
        <f t="shared" ca="1" si="1020"/>
        <v>0.33333333333333337</v>
      </c>
      <c r="FP368" s="52">
        <f t="shared" ca="1" si="1021"/>
        <v>0.48459488860714012</v>
      </c>
      <c r="FQ368" s="52">
        <f t="shared" ca="1" si="1022"/>
        <v>0.46767155389724074</v>
      </c>
      <c r="FR368" s="52">
        <f t="shared" ca="1" si="1023"/>
        <v>0.44250662468732943</v>
      </c>
      <c r="FS368" s="52">
        <f t="shared" ca="1" si="1024"/>
        <v>0.41734847891059668</v>
      </c>
      <c r="FT368" s="52">
        <f t="shared" ca="1" si="1025"/>
        <v>0.36799687223100375</v>
      </c>
      <c r="FU368" s="52">
        <f t="shared" ca="1" si="1026"/>
        <v>0.32515769427540758</v>
      </c>
      <c r="FV368" s="52">
        <f t="shared" ca="1" si="1027"/>
        <v>0.29282063962376303</v>
      </c>
      <c r="FW368" s="52">
        <f t="shared" ca="1" si="1028"/>
        <v>0.27268436174010546</v>
      </c>
      <c r="FX368" s="52">
        <f t="shared" ca="1" si="1029"/>
        <v>0.26155115971760973</v>
      </c>
      <c r="FY368" s="52">
        <f t="shared" ca="1" si="1030"/>
        <v>0.26007692226624674</v>
      </c>
      <c r="FZ368" s="52">
        <f t="shared" ca="1" si="1031"/>
        <v>0.2650433350459781</v>
      </c>
      <c r="GA368" s="52">
        <f t="shared" ca="1" si="1032"/>
        <v>0.27345384367890513</v>
      </c>
      <c r="GB368" s="52">
        <f t="shared" ca="1" si="1033"/>
        <v>0.28658029279626862</v>
      </c>
      <c r="GC368" s="52">
        <f t="shared" ca="1" si="1034"/>
        <v>0.30473502367506566</v>
      </c>
      <c r="GD368" s="52">
        <f t="shared" ca="1" si="1035"/>
        <v>0.32521623495724516</v>
      </c>
      <c r="GE368" s="52">
        <f t="shared" ca="1" si="1036"/>
        <v>0.3478051600715939</v>
      </c>
      <c r="GF368" s="52">
        <f t="shared" ca="1" si="1037"/>
        <v>0.36543982654501511</v>
      </c>
      <c r="GG368" s="52">
        <f t="shared" ca="1" si="1038"/>
        <v>0.38692755084002795</v>
      </c>
      <c r="GH368" s="52">
        <f t="shared" ca="1" si="1039"/>
        <v>0.41039002389802615</v>
      </c>
      <c r="GI368" s="52">
        <f t="shared" ca="1" si="1040"/>
        <v>0.42914822333474312</v>
      </c>
      <c r="GJ368" s="52">
        <f t="shared" ca="1" si="1041"/>
        <v>0.44208862375867247</v>
      </c>
      <c r="GK368" s="52">
        <f t="shared" ca="1" si="1042"/>
        <v>0.44073044676515255</v>
      </c>
      <c r="GL368" s="52">
        <f t="shared" ca="1" si="1043"/>
        <v>0.41659108182783888</v>
      </c>
      <c r="GM368" s="52">
        <f t="shared" ca="1" si="1044"/>
        <v>0.3933964078496327</v>
      </c>
      <c r="GN368" s="52">
        <f t="shared" ca="1" si="1045"/>
        <v>0.3727868985533046</v>
      </c>
      <c r="GO368" s="52">
        <f t="shared" ca="1" si="1046"/>
        <v>0.35601840657981165</v>
      </c>
      <c r="GP368" s="52">
        <f t="shared" ca="1" si="1047"/>
        <v>0.34301184521782396</v>
      </c>
      <c r="GQ368" s="52">
        <f t="shared" ca="1" si="1048"/>
        <v>0.33139637719260318</v>
      </c>
      <c r="GR368" s="52">
        <f t="shared" ca="1" si="1049"/>
        <v>0.32180631377191465</v>
      </c>
      <c r="GS368" s="52">
        <f t="shared" ca="1" si="1050"/>
        <v>0.31340198818188297</v>
      </c>
      <c r="GT368" s="52">
        <f t="shared" ca="1" si="1051"/>
        <v>0.30584392557302514</v>
      </c>
      <c r="GV368" s="52">
        <f t="shared" ca="1" si="1052"/>
        <v>0.48459488860714012</v>
      </c>
      <c r="GW368" s="59">
        <f t="shared" ca="1" si="1053"/>
        <v>0</v>
      </c>
      <c r="GX368" s="52">
        <f t="shared" ca="1" si="1054"/>
        <v>0.45378466582142041</v>
      </c>
      <c r="GY368" s="52" t="str">
        <f t="shared" ca="1" si="1055"/>
        <v>Slope</v>
      </c>
      <c r="GZ368" s="52">
        <f t="shared" ca="1" si="1056"/>
        <v>1</v>
      </c>
      <c r="HB368" s="58">
        <f t="shared" si="1057"/>
        <v>5.8540475368499802E-2</v>
      </c>
      <c r="HC368" s="58"/>
      <c r="HE368" s="52">
        <f t="shared" si="1058"/>
        <v>0.71022464692592602</v>
      </c>
      <c r="HF368" s="52">
        <f t="shared" si="1059"/>
        <v>0</v>
      </c>
      <c r="HH368" s="52">
        <f t="shared" ca="1" si="1060"/>
        <v>0.45378466582142041</v>
      </c>
      <c r="HI368" s="52" t="str">
        <f t="shared" ca="1" si="1061"/>
        <v>Slope</v>
      </c>
      <c r="HJ368" s="59">
        <f t="shared" ca="1" si="1062"/>
        <v>2</v>
      </c>
      <c r="HK368" s="52">
        <f t="shared" ca="1" si="1063"/>
        <v>1</v>
      </c>
      <c r="HL368" s="52">
        <f t="shared" si="1064"/>
        <v>0</v>
      </c>
      <c r="HM368" s="52">
        <f t="shared" si="1065"/>
        <v>20</v>
      </c>
      <c r="HN368" s="52">
        <f t="shared" si="1066"/>
        <v>-20</v>
      </c>
      <c r="HP368" s="52">
        <f t="shared" si="1069"/>
        <v>4.186353087425247E-4</v>
      </c>
      <c r="HR368" s="52">
        <f t="shared" si="1067"/>
        <v>2.1693912026118039E-4</v>
      </c>
      <c r="HS368">
        <f t="shared" si="1068"/>
        <v>3.6086141887205917E-3</v>
      </c>
    </row>
    <row r="369" spans="1:227" x14ac:dyDescent="0.2">
      <c r="A369" s="45">
        <v>331</v>
      </c>
      <c r="B369" s="35">
        <f t="shared" si="913"/>
        <v>3.8194444444444364E-2</v>
      </c>
      <c r="C369" s="28">
        <v>5.85404753684998</v>
      </c>
      <c r="D369" s="95">
        <v>0</v>
      </c>
      <c r="E369" s="95">
        <v>999999</v>
      </c>
      <c r="F369" s="37">
        <f t="shared" si="899"/>
        <v>166666.5</v>
      </c>
      <c r="G369" s="38">
        <f t="shared" si="903"/>
        <v>0</v>
      </c>
      <c r="H369" s="102">
        <v>20</v>
      </c>
      <c r="I369" s="102">
        <v>2000</v>
      </c>
      <c r="J369" s="28">
        <v>5.3080546855926496</v>
      </c>
      <c r="K369" s="126">
        <f t="shared" si="900"/>
        <v>5.3080546855926503E-2</v>
      </c>
      <c r="L369" s="30">
        <f t="shared" si="901"/>
        <v>5.3080546855926503E-2</v>
      </c>
      <c r="M369" s="101">
        <f t="shared" si="902"/>
        <v>5.85404753684998</v>
      </c>
      <c r="N369" s="103">
        <f t="shared" si="914"/>
        <v>2.7299642562866487E-4</v>
      </c>
      <c r="AD369" s="52">
        <f t="shared" ca="1" si="915"/>
        <v>0.97838580882333293</v>
      </c>
      <c r="AE369" s="52">
        <f t="shared" ca="1" si="915"/>
        <v>0.99999999999999978</v>
      </c>
      <c r="AF369" s="52">
        <f t="shared" ca="1" si="915"/>
        <v>0.97910795734624911</v>
      </c>
      <c r="AG369" s="52">
        <f t="shared" ca="1" si="909"/>
        <v>0.90058620675194812</v>
      </c>
      <c r="AH369" s="52">
        <f t="shared" ca="1" si="909"/>
        <v>0.82808070424705715</v>
      </c>
      <c r="AI369" s="52">
        <f t="shared" ca="1" si="909"/>
        <v>0.76404339953984535</v>
      </c>
      <c r="AJ369" s="52">
        <f t="shared" ca="1" si="909"/>
        <v>0.71321873876208064</v>
      </c>
      <c r="AK369" s="52">
        <f t="shared" ca="1" si="910"/>
        <v>0.6747908808780505</v>
      </c>
      <c r="AL369" s="52">
        <f t="shared" ca="1" si="910"/>
        <v>0.64876220897479064</v>
      </c>
      <c r="AM369" s="52">
        <f t="shared" ca="1" si="910"/>
        <v>0.62900861479773962</v>
      </c>
      <c r="AN369" s="52">
        <f t="shared" ca="1" si="910"/>
        <v>0.60989685285877915</v>
      </c>
      <c r="AO369" s="52">
        <f t="shared" ca="1" si="911"/>
        <v>0.58462417115909759</v>
      </c>
      <c r="AP369" s="52">
        <f t="shared" ca="1" si="911"/>
        <v>0.55511140344630572</v>
      </c>
      <c r="AQ369" s="52">
        <f t="shared" ca="1" si="911"/>
        <v>0.52988590469918784</v>
      </c>
      <c r="AR369" s="52">
        <f t="shared" ca="1" si="911"/>
        <v>0.50991556866722565</v>
      </c>
      <c r="AS369" s="52">
        <f t="shared" ca="1" si="912"/>
        <v>0.50739870917225671</v>
      </c>
      <c r="AT369" s="52">
        <f t="shared" ca="1" si="912"/>
        <v>0.47387068453928666</v>
      </c>
      <c r="AU369" s="52">
        <f t="shared" ca="1" si="912"/>
        <v>0.40628589845101193</v>
      </c>
      <c r="AV369" s="52">
        <f t="shared" ca="1" si="912"/>
        <v>0.29527232301619183</v>
      </c>
      <c r="AW369" s="52">
        <f t="shared" ca="1" si="912"/>
        <v>0.16444013060530135</v>
      </c>
      <c r="AX369" s="52">
        <f t="shared" ca="1" si="912"/>
        <v>2.1858424697443857E-2</v>
      </c>
      <c r="AY369" s="52">
        <f t="shared" ca="1" si="906"/>
        <v>-0.11959988731120159</v>
      </c>
      <c r="AZ369" s="52">
        <f t="shared" ca="1" si="906"/>
        <v>-0.26182082851080679</v>
      </c>
      <c r="BA369" s="52">
        <f t="shared" ca="1" si="906"/>
        <v>-0.39274513305688613</v>
      </c>
      <c r="BB369" s="52">
        <f t="shared" ca="1" si="906"/>
        <v>-0.50607570679523028</v>
      </c>
      <c r="BC369" s="52">
        <f t="shared" ca="1" si="907"/>
        <v>-0.60072738827606798</v>
      </c>
      <c r="BD369" s="52">
        <f t="shared" ca="1" si="907"/>
        <v>-0.67273757185851435</v>
      </c>
      <c r="BE369" s="52">
        <f t="shared" ca="1" si="907"/>
        <v>-0.70656971574166205</v>
      </c>
      <c r="BF369" s="52">
        <f t="shared" ca="1" si="907"/>
        <v>-0.69082198511031701</v>
      </c>
      <c r="BG369" s="52">
        <f t="shared" ca="1" si="908"/>
        <v>-0.62341370055400902</v>
      </c>
      <c r="BH369" s="52">
        <f t="shared" ca="1" si="908"/>
        <v>-0.49577576394898704</v>
      </c>
      <c r="BJ369" s="52">
        <f t="shared" si="916"/>
        <v>2.654027342796325E-3</v>
      </c>
      <c r="BK369" s="52">
        <f t="shared" si="917"/>
        <v>-6.3944543459482717E-3</v>
      </c>
      <c r="BL369" s="52">
        <f t="shared" si="918"/>
        <v>-3.1972271729741367E-4</v>
      </c>
      <c r="BM369" s="52">
        <f t="shared" si="919"/>
        <v>-3.1972271729741367E-4</v>
      </c>
      <c r="BN369" s="52">
        <f t="shared" si="920"/>
        <v>0</v>
      </c>
      <c r="BO369" s="52">
        <f t="shared" si="921"/>
        <v>0</v>
      </c>
      <c r="BP369" s="52">
        <f t="shared" si="922"/>
        <v>3.675979850499131E-3</v>
      </c>
      <c r="BQ369" s="52">
        <f t="shared" si="923"/>
        <v>0.05</v>
      </c>
      <c r="BS369" s="52">
        <f t="shared" ca="1" si="924"/>
        <v>-0.59728398029842689</v>
      </c>
      <c r="BT369" s="52">
        <f t="shared" ca="1" si="925"/>
        <v>-0.63944543459482739</v>
      </c>
      <c r="BU369" s="52">
        <f t="shared" ca="1" si="926"/>
        <v>-0.68158653859169249</v>
      </c>
      <c r="BV369" s="52">
        <f t="shared" ca="1" si="927"/>
        <v>-0.79630802529713796</v>
      </c>
      <c r="BW369" s="52">
        <f t="shared" ca="1" si="928"/>
        <v>-0.89149222583059307</v>
      </c>
      <c r="BX369" s="52">
        <f t="shared" ca="1" si="929"/>
        <v>-0.95517005645219344</v>
      </c>
      <c r="BY369" s="52">
        <f t="shared" ca="1" si="930"/>
        <v>-0.98224555676983272</v>
      </c>
      <c r="BZ369" s="52">
        <f t="shared" ca="1" si="931"/>
        <v>-0.98231182950398666</v>
      </c>
      <c r="CA369" s="52">
        <f t="shared" ca="1" si="932"/>
        <v>-0.95340120852474242</v>
      </c>
      <c r="CB369" s="52">
        <f t="shared" ca="1" si="933"/>
        <v>-0.90516863685221483</v>
      </c>
      <c r="CC369" s="52">
        <f t="shared" ca="1" si="934"/>
        <v>-0.84660377762010053</v>
      </c>
      <c r="CD369" s="52">
        <f t="shared" ca="1" si="935"/>
        <v>-0.77389109693467661</v>
      </c>
      <c r="CE369" s="52">
        <f t="shared" ca="1" si="936"/>
        <v>-0.68609357096495216</v>
      </c>
      <c r="CF369" s="52">
        <f t="shared" ca="1" si="937"/>
        <v>-0.59131660378508033</v>
      </c>
      <c r="CG369" s="52">
        <f t="shared" ca="1" si="938"/>
        <v>-0.49021649510870074</v>
      </c>
      <c r="CH369" s="52">
        <f t="shared" ca="1" si="939"/>
        <v>-0.40397916235510384</v>
      </c>
      <c r="CI369" s="52">
        <f t="shared" ca="1" si="940"/>
        <v>-0.30618265613673201</v>
      </c>
      <c r="CJ369" s="52">
        <f t="shared" ca="1" si="941"/>
        <v>-0.20246190362940397</v>
      </c>
      <c r="CK369" s="52">
        <f t="shared" ca="1" si="942"/>
        <v>-0.11285397198591977</v>
      </c>
      <c r="CL369" s="52">
        <f t="shared" ca="1" si="943"/>
        <v>-4.0699437380798467E-2</v>
      </c>
      <c r="CM369" s="52">
        <f t="shared" ca="1" si="944"/>
        <v>1.0843351047726379E-2</v>
      </c>
      <c r="CN369" s="52">
        <f t="shared" ca="1" si="945"/>
        <v>4.9928112526334084E-2</v>
      </c>
      <c r="CO369" s="52">
        <f t="shared" ca="1" si="946"/>
        <v>8.6178801127619373E-2</v>
      </c>
      <c r="CP369" s="52">
        <f t="shared" ca="1" si="947"/>
        <v>0.11467399568327019</v>
      </c>
      <c r="CQ369" s="52">
        <f t="shared" ca="1" si="948"/>
        <v>0.13164613827041566</v>
      </c>
      <c r="CR369" s="52">
        <f t="shared" ca="1" si="949"/>
        <v>0.13733248902304532</v>
      </c>
      <c r="CS369" s="52">
        <f t="shared" ca="1" si="950"/>
        <v>0.13884555976537455</v>
      </c>
      <c r="CT369" s="52">
        <f t="shared" ca="1" si="951"/>
        <v>0.13428241669410679</v>
      </c>
      <c r="CU369" s="52">
        <f t="shared" ca="1" si="952"/>
        <v>0.12616206013086839</v>
      </c>
      <c r="CV369" s="52">
        <f t="shared" ca="1" si="953"/>
        <v>0.11550291462410872</v>
      </c>
      <c r="CW369" s="52">
        <f t="shared" ca="1" si="954"/>
        <v>0.10437978625357684</v>
      </c>
      <c r="CY369" s="51" t="str">
        <f t="shared" ca="1" si="955"/>
        <v>Slope</v>
      </c>
      <c r="CZ369" s="51" t="str">
        <f t="shared" ca="1" si="956"/>
        <v>Slope</v>
      </c>
      <c r="DA369" s="51" t="str">
        <f t="shared" ca="1" si="957"/>
        <v>Slope</v>
      </c>
      <c r="DB369" s="51" t="str">
        <f t="shared" ca="1" si="958"/>
        <v>Slope</v>
      </c>
      <c r="DC369" s="51" t="str">
        <f t="shared" ca="1" si="959"/>
        <v>Slope</v>
      </c>
      <c r="DD369" s="51" t="str">
        <f t="shared" ca="1" si="960"/>
        <v>Slope</v>
      </c>
      <c r="DE369" s="51" t="str">
        <f t="shared" ca="1" si="961"/>
        <v>Slope</v>
      </c>
      <c r="DF369" s="51" t="str">
        <f t="shared" ca="1" si="962"/>
        <v>Slope</v>
      </c>
      <c r="DG369" s="51" t="str">
        <f t="shared" ca="1" si="963"/>
        <v>Slope</v>
      </c>
      <c r="DH369" s="51" t="str">
        <f t="shared" ca="1" si="964"/>
        <v>Slope</v>
      </c>
      <c r="DI369" s="51" t="str">
        <f t="shared" ca="1" si="965"/>
        <v>Slope</v>
      </c>
      <c r="DJ369" s="51" t="str">
        <f t="shared" ca="1" si="966"/>
        <v>Slope</v>
      </c>
      <c r="DK369" s="51" t="str">
        <f t="shared" ca="1" si="967"/>
        <v>Slope</v>
      </c>
      <c r="DL369" s="51" t="str">
        <f t="shared" ca="1" si="968"/>
        <v>Slope</v>
      </c>
      <c r="DM369" s="51" t="str">
        <f t="shared" ca="1" si="969"/>
        <v>Slope</v>
      </c>
      <c r="DN369" s="51" t="str">
        <f t="shared" ca="1" si="970"/>
        <v>Slope</v>
      </c>
      <c r="DO369" s="51" t="str">
        <f t="shared" ca="1" si="971"/>
        <v>Slope</v>
      </c>
      <c r="DP369" s="51" t="str">
        <f t="shared" ca="1" si="972"/>
        <v>Slope</v>
      </c>
      <c r="DQ369" s="51" t="str">
        <f t="shared" ca="1" si="973"/>
        <v>Slope</v>
      </c>
      <c r="DR369" s="51" t="str">
        <f t="shared" ca="1" si="974"/>
        <v>Slope</v>
      </c>
      <c r="DS369" s="51" t="str">
        <f t="shared" ca="1" si="975"/>
        <v>Slope</v>
      </c>
      <c r="DT369" s="51" t="str">
        <f t="shared" ca="1" si="976"/>
        <v>Slope</v>
      </c>
      <c r="DU369" s="51" t="str">
        <f t="shared" ca="1" si="977"/>
        <v>Slope</v>
      </c>
      <c r="DV369" s="51" t="str">
        <f t="shared" ca="1" si="978"/>
        <v>Slope</v>
      </c>
      <c r="DW369" s="51" t="str">
        <f t="shared" ca="1" si="979"/>
        <v>Slope</v>
      </c>
      <c r="DX369" s="51" t="str">
        <f t="shared" ca="1" si="980"/>
        <v>Slope</v>
      </c>
      <c r="DY369" s="51" t="str">
        <f t="shared" ca="1" si="981"/>
        <v>Slope</v>
      </c>
      <c r="DZ369" s="51" t="str">
        <f t="shared" ca="1" si="982"/>
        <v>Slope</v>
      </c>
      <c r="EA369" s="51" t="str">
        <f t="shared" ca="1" si="983"/>
        <v>Slope</v>
      </c>
      <c r="EB369" s="51" t="str">
        <f t="shared" ca="1" si="984"/>
        <v>Slope</v>
      </c>
      <c r="EC369" s="51" t="str">
        <f t="shared" ca="1" si="985"/>
        <v>Slope</v>
      </c>
      <c r="EE369" s="52">
        <f t="shared" ca="1" si="986"/>
        <v>0.40303574241887052</v>
      </c>
      <c r="EF369" s="52">
        <f t="shared" ca="1" si="987"/>
        <v>0.36087428812247002</v>
      </c>
      <c r="EG369" s="52">
        <f t="shared" ca="1" si="988"/>
        <v>0.31873318412560492</v>
      </c>
      <c r="EH369" s="52">
        <f t="shared" ca="1" si="989"/>
        <v>0.20401169742015945</v>
      </c>
      <c r="EI369" s="52">
        <f t="shared" ca="1" si="990"/>
        <v>0.10882749688670434</v>
      </c>
      <c r="EJ369" s="52">
        <f t="shared" ca="1" si="991"/>
        <v>4.5149666265103972E-2</v>
      </c>
      <c r="EK369" s="52">
        <f t="shared" ca="1" si="992"/>
        <v>1.8074165947464693E-2</v>
      </c>
      <c r="EL369" s="52">
        <f t="shared" ca="1" si="993"/>
        <v>1.8007893213310755E-2</v>
      </c>
      <c r="EM369" s="52">
        <f t="shared" ca="1" si="994"/>
        <v>4.6918514192554994E-2</v>
      </c>
      <c r="EN369" s="52">
        <f t="shared" ca="1" si="995"/>
        <v>9.5151085865082585E-2</v>
      </c>
      <c r="EO369" s="52">
        <f t="shared" ca="1" si="996"/>
        <v>0.15371594509719688</v>
      </c>
      <c r="EP369" s="52">
        <f t="shared" ca="1" si="997"/>
        <v>0.2264286257826208</v>
      </c>
      <c r="EQ369" s="52">
        <f t="shared" ca="1" si="998"/>
        <v>0.31422615175234525</v>
      </c>
      <c r="ER369" s="52">
        <f t="shared" ca="1" si="999"/>
        <v>0.40900311893221708</v>
      </c>
      <c r="ES369" s="52">
        <f t="shared" ca="1" si="1000"/>
        <v>0.51010322760859661</v>
      </c>
      <c r="ET369" s="52">
        <f t="shared" ca="1" si="1001"/>
        <v>0.59634056036219363</v>
      </c>
      <c r="EU369" s="52">
        <f t="shared" ca="1" si="1002"/>
        <v>0.6941370665805654</v>
      </c>
      <c r="EV369" s="52">
        <f t="shared" ca="1" si="1003"/>
        <v>0.79785781908789344</v>
      </c>
      <c r="EW369" s="52">
        <f t="shared" ca="1" si="1004"/>
        <v>0.88746575073137768</v>
      </c>
      <c r="EX369" s="52">
        <f t="shared" ca="1" si="1005"/>
        <v>0.9596202853364989</v>
      </c>
      <c r="EY369" s="52">
        <f t="shared" ca="1" si="1006"/>
        <v>0.98883692623497621</v>
      </c>
      <c r="EZ369" s="52">
        <f t="shared" ca="1" si="1007"/>
        <v>0.94975216475636848</v>
      </c>
      <c r="FA369" s="52">
        <f t="shared" ca="1" si="1008"/>
        <v>0.91350147615508326</v>
      </c>
      <c r="FB369" s="52">
        <f t="shared" ca="1" si="1009"/>
        <v>0.8850062815994324</v>
      </c>
      <c r="FC369" s="52">
        <f t="shared" ca="1" si="1010"/>
        <v>0.86803413901228699</v>
      </c>
      <c r="FD369" s="52">
        <f t="shared" ca="1" si="1011"/>
        <v>0.8623477882596573</v>
      </c>
      <c r="FE369" s="52">
        <f t="shared" ca="1" si="1012"/>
        <v>0.8608347175173281</v>
      </c>
      <c r="FF369" s="52">
        <f t="shared" ca="1" si="1013"/>
        <v>0.8653978605885958</v>
      </c>
      <c r="FG369" s="52">
        <f t="shared" ca="1" si="1014"/>
        <v>0.8735182171518342</v>
      </c>
      <c r="FH369" s="52">
        <f t="shared" ca="1" si="1015"/>
        <v>0.88417736265859381</v>
      </c>
      <c r="FI369" s="52">
        <f t="shared" ca="1" si="1016"/>
        <v>0.89530049102912579</v>
      </c>
      <c r="FK369" s="52">
        <f t="shared" ca="1" si="1017"/>
        <v>0.98883692623497621</v>
      </c>
      <c r="FL369" s="59">
        <f t="shared" ca="1" si="1018"/>
        <v>20</v>
      </c>
      <c r="FM369" s="59" t="str">
        <f t="shared" ca="1" si="1019"/>
        <v>Slope</v>
      </c>
      <c r="FN369" s="52">
        <f t="shared" ca="1" si="1020"/>
        <v>0.3666666666666667</v>
      </c>
      <c r="FP369" s="52">
        <f t="shared" ca="1" si="1021"/>
        <v>0.46767858080629016</v>
      </c>
      <c r="FQ369" s="52">
        <f t="shared" ca="1" si="1022"/>
        <v>0.45362476270748997</v>
      </c>
      <c r="FR369" s="52">
        <f t="shared" ca="1" si="1023"/>
        <v>0.42846661693075716</v>
      </c>
      <c r="FS369" s="52">
        <f t="shared" ca="1" si="1024"/>
        <v>0.37911501025116423</v>
      </c>
      <c r="FT369" s="52">
        <f t="shared" ca="1" si="1025"/>
        <v>0.33627583229556812</v>
      </c>
      <c r="FU369" s="52">
        <f t="shared" ca="1" si="1026"/>
        <v>0.30393877764392352</v>
      </c>
      <c r="FV369" s="52">
        <f t="shared" ca="1" si="1027"/>
        <v>0.283802499760266</v>
      </c>
      <c r="FW369" s="52">
        <f t="shared" ca="1" si="1028"/>
        <v>0.27266929773777027</v>
      </c>
      <c r="FX369" s="52">
        <f t="shared" ca="1" si="1029"/>
        <v>0.27119506028640722</v>
      </c>
      <c r="FY369" s="52">
        <f t="shared" ca="1" si="1030"/>
        <v>0.27616147306613864</v>
      </c>
      <c r="FZ369" s="52">
        <f t="shared" ca="1" si="1031"/>
        <v>0.28457198169906561</v>
      </c>
      <c r="GA369" s="52">
        <f t="shared" ca="1" si="1032"/>
        <v>0.29769843081642916</v>
      </c>
      <c r="GB369" s="52">
        <f t="shared" ca="1" si="1033"/>
        <v>0.31585316169522615</v>
      </c>
      <c r="GC369" s="52">
        <f t="shared" ca="1" si="1034"/>
        <v>0.33633437297740565</v>
      </c>
      <c r="GD369" s="52">
        <f t="shared" ca="1" si="1035"/>
        <v>0.35892329809175438</v>
      </c>
      <c r="GE369" s="52">
        <f t="shared" ca="1" si="1036"/>
        <v>0.37655796456517565</v>
      </c>
      <c r="GF369" s="52">
        <f t="shared" ca="1" si="1037"/>
        <v>0.39804568886018843</v>
      </c>
      <c r="GG369" s="52">
        <f t="shared" ca="1" si="1038"/>
        <v>0.42150816191818669</v>
      </c>
      <c r="GH369" s="52">
        <f t="shared" ca="1" si="1039"/>
        <v>0.44026636135490366</v>
      </c>
      <c r="GI369" s="52">
        <f t="shared" ca="1" si="1040"/>
        <v>0.4532067617788329</v>
      </c>
      <c r="GJ369" s="52">
        <f t="shared" ca="1" si="1041"/>
        <v>0.45183453096721427</v>
      </c>
      <c r="GK369" s="52">
        <f t="shared" ca="1" si="1042"/>
        <v>0.4276951660299006</v>
      </c>
      <c r="GL369" s="52">
        <f t="shared" ca="1" si="1043"/>
        <v>0.40450049205169436</v>
      </c>
      <c r="GM369" s="52">
        <f t="shared" ca="1" si="1044"/>
        <v>0.38389098275536637</v>
      </c>
      <c r="GN369" s="52">
        <f t="shared" ca="1" si="1045"/>
        <v>0.36712249078187342</v>
      </c>
      <c r="GO369" s="52">
        <f t="shared" ca="1" si="1046"/>
        <v>0.35411592941988573</v>
      </c>
      <c r="GP369" s="52">
        <f t="shared" ca="1" si="1047"/>
        <v>0.34250046139466489</v>
      </c>
      <c r="GQ369" s="52">
        <f t="shared" ca="1" si="1048"/>
        <v>0.33291039797397637</v>
      </c>
      <c r="GR369" s="52">
        <f t="shared" ca="1" si="1049"/>
        <v>0.32450607238394469</v>
      </c>
      <c r="GS369" s="52">
        <f t="shared" ca="1" si="1050"/>
        <v>0.3169480097750868</v>
      </c>
      <c r="GT369" s="52">
        <f t="shared" ca="1" si="1051"/>
        <v>0.30954460812081969</v>
      </c>
      <c r="GV369" s="52">
        <f t="shared" ca="1" si="1052"/>
        <v>0.46767858080629016</v>
      </c>
      <c r="GW369" s="59">
        <f t="shared" ca="1" si="1053"/>
        <v>0</v>
      </c>
      <c r="GX369" s="52">
        <f t="shared" ca="1" si="1054"/>
        <v>0.40303574241887052</v>
      </c>
      <c r="GY369" s="52" t="str">
        <f t="shared" ca="1" si="1055"/>
        <v>Slope</v>
      </c>
      <c r="GZ369" s="52">
        <f t="shared" ca="1" si="1056"/>
        <v>1</v>
      </c>
      <c r="HB369" s="58">
        <f t="shared" si="1057"/>
        <v>5.3080546855926503E-2</v>
      </c>
      <c r="HC369" s="58"/>
      <c r="HE369" s="52">
        <f t="shared" si="1058"/>
        <v>0.73725129306316384</v>
      </c>
      <c r="HF369" s="52">
        <f t="shared" si="1059"/>
        <v>0</v>
      </c>
      <c r="HH369" s="52">
        <f t="shared" ca="1" si="1060"/>
        <v>0.40303574241887052</v>
      </c>
      <c r="HI369" s="52" t="str">
        <f t="shared" ca="1" si="1061"/>
        <v>Slope</v>
      </c>
      <c r="HJ369" s="59">
        <f t="shared" ca="1" si="1062"/>
        <v>2</v>
      </c>
      <c r="HK369" s="52">
        <f t="shared" ca="1" si="1063"/>
        <v>1</v>
      </c>
      <c r="HL369" s="52">
        <f t="shared" si="1064"/>
        <v>0</v>
      </c>
      <c r="HM369" s="52">
        <f t="shared" si="1065"/>
        <v>20</v>
      </c>
      <c r="HN369" s="52">
        <f t="shared" si="1066"/>
        <v>-20</v>
      </c>
      <c r="HP369" s="52">
        <f t="shared" si="1069"/>
        <v>2.7299642562866487E-4</v>
      </c>
      <c r="HR369" s="52">
        <f t="shared" si="1067"/>
        <v>2.2003476310582861E-4</v>
      </c>
      <c r="HS369">
        <f t="shared" si="1068"/>
        <v>3.675979850499131E-3</v>
      </c>
    </row>
    <row r="370" spans="1:227" x14ac:dyDescent="0.2">
      <c r="A370" s="45">
        <v>332</v>
      </c>
      <c r="B370" s="35">
        <f t="shared" si="913"/>
        <v>3.8310185185185107E-2</v>
      </c>
      <c r="C370" s="28">
        <v>5.3080546855926496</v>
      </c>
      <c r="D370" s="95">
        <v>0</v>
      </c>
      <c r="E370" s="95">
        <v>999999</v>
      </c>
      <c r="F370" s="37">
        <f t="shared" si="899"/>
        <v>166666.5</v>
      </c>
      <c r="G370" s="38">
        <f t="shared" si="903"/>
        <v>0</v>
      </c>
      <c r="H370" s="102">
        <v>20</v>
      </c>
      <c r="I370" s="102">
        <v>2000</v>
      </c>
      <c r="J370" s="28">
        <v>4.9570578336715698</v>
      </c>
      <c r="K370" s="126">
        <f t="shared" si="900"/>
        <v>4.9570578336715701E-2</v>
      </c>
      <c r="L370" s="30">
        <f t="shared" si="901"/>
        <v>4.9570578336715701E-2</v>
      </c>
      <c r="M370" s="101">
        <f t="shared" si="902"/>
        <v>5.3080546855926496</v>
      </c>
      <c r="N370" s="103">
        <f t="shared" si="914"/>
        <v>1.754984259605399E-4</v>
      </c>
      <c r="AD370" s="52">
        <f t="shared" ca="1" si="915"/>
        <v>0.97910795734624878</v>
      </c>
      <c r="AE370" s="52">
        <f t="shared" ca="1" si="915"/>
        <v>1.0000000000000004</v>
      </c>
      <c r="AF370" s="52">
        <f t="shared" ca="1" si="915"/>
        <v>0.94909540068792819</v>
      </c>
      <c r="AG370" s="52">
        <f t="shared" ca="1" si="909"/>
        <v>0.89201000217729576</v>
      </c>
      <c r="AH370" s="52">
        <f t="shared" ca="1" si="909"/>
        <v>0.83383199591429358</v>
      </c>
      <c r="AI370" s="52">
        <f t="shared" ca="1" si="909"/>
        <v>0.78375185429577332</v>
      </c>
      <c r="AJ370" s="52">
        <f t="shared" ca="1" si="909"/>
        <v>0.74357338728814448</v>
      </c>
      <c r="AK370" s="52">
        <f t="shared" ca="1" si="910"/>
        <v>0.71605805319490912</v>
      </c>
      <c r="AL370" s="52">
        <f t="shared" ca="1" si="910"/>
        <v>0.69644684954766356</v>
      </c>
      <c r="AM370" s="52">
        <f t="shared" ca="1" si="910"/>
        <v>0.67780583863948685</v>
      </c>
      <c r="AN370" s="52">
        <f t="shared" ca="1" si="910"/>
        <v>0.6522598609007666</v>
      </c>
      <c r="AO370" s="52">
        <f t="shared" ca="1" si="911"/>
        <v>0.61875116718801038</v>
      </c>
      <c r="AP370" s="52">
        <f t="shared" ca="1" si="911"/>
        <v>0.58434049941376676</v>
      </c>
      <c r="AQ370" s="52">
        <f t="shared" ca="1" si="911"/>
        <v>0.54849380659411917</v>
      </c>
      <c r="AR370" s="52">
        <f t="shared" ca="1" si="911"/>
        <v>0.53986718500338526</v>
      </c>
      <c r="AS370" s="52">
        <f t="shared" ca="1" si="912"/>
        <v>0.51752162151254355</v>
      </c>
      <c r="AT370" s="52">
        <f t="shared" ca="1" si="912"/>
        <v>0.4682178306940552</v>
      </c>
      <c r="AU370" s="52">
        <f t="shared" ca="1" si="912"/>
        <v>0.38108287690204595</v>
      </c>
      <c r="AV370" s="52">
        <f t="shared" ca="1" si="912"/>
        <v>0.25608892379743953</v>
      </c>
      <c r="AW370" s="52">
        <f t="shared" ca="1" si="912"/>
        <v>0.12501129375585091</v>
      </c>
      <c r="AX370" s="52">
        <f t="shared" ca="1" si="912"/>
        <v>-1.0305755777392152E-2</v>
      </c>
      <c r="AY370" s="52">
        <f t="shared" ca="1" si="906"/>
        <v>-0.14514757542072584</v>
      </c>
      <c r="AZ370" s="52">
        <f t="shared" ca="1" si="906"/>
        <v>-0.27660115873639829</v>
      </c>
      <c r="BA370" s="52">
        <f t="shared" ca="1" si="906"/>
        <v>-0.39340248795936483</v>
      </c>
      <c r="BB370" s="52">
        <f t="shared" ca="1" si="906"/>
        <v>-0.49104980352377509</v>
      </c>
      <c r="BC370" s="52">
        <f t="shared" ca="1" si="907"/>
        <v>-0.57757836855283362</v>
      </c>
      <c r="BD370" s="52">
        <f t="shared" ca="1" si="907"/>
        <v>-0.63746002623187459</v>
      </c>
      <c r="BE370" s="52">
        <f t="shared" ca="1" si="907"/>
        <v>-0.66280120605297932</v>
      </c>
      <c r="BF370" s="52">
        <f t="shared" ca="1" si="907"/>
        <v>-0.64109228099163751</v>
      </c>
      <c r="BG370" s="52">
        <f t="shared" ca="1" si="908"/>
        <v>-0.57301359222651416</v>
      </c>
      <c r="BH370" s="52">
        <f t="shared" ca="1" si="908"/>
        <v>-0.45655864523357031</v>
      </c>
      <c r="BJ370" s="52">
        <f t="shared" si="916"/>
        <v>2.4785289168357851E-3</v>
      </c>
      <c r="BK370" s="52">
        <f t="shared" si="917"/>
        <v>-6.815865385916926E-3</v>
      </c>
      <c r="BL370" s="52">
        <f t="shared" si="918"/>
        <v>-3.4079326929584619E-4</v>
      </c>
      <c r="BM370" s="52">
        <f t="shared" si="919"/>
        <v>-3.4079326929584619E-4</v>
      </c>
      <c r="BN370" s="52">
        <f t="shared" si="920"/>
        <v>0</v>
      </c>
      <c r="BO370" s="52">
        <f t="shared" si="921"/>
        <v>0</v>
      </c>
      <c r="BP370" s="52">
        <f t="shared" si="922"/>
        <v>3.7379715384889501E-3</v>
      </c>
      <c r="BQ370" s="52">
        <f t="shared" si="923"/>
        <v>0.05</v>
      </c>
      <c r="BS370" s="52">
        <f t="shared" ca="1" si="924"/>
        <v>-0.63944543459482739</v>
      </c>
      <c r="BT370" s="52">
        <f t="shared" ca="1" si="925"/>
        <v>-0.68158653859169249</v>
      </c>
      <c r="BU370" s="52">
        <f t="shared" ca="1" si="926"/>
        <v>-0.79630802529713796</v>
      </c>
      <c r="BV370" s="52">
        <f t="shared" ca="1" si="927"/>
        <v>-0.89149222583059307</v>
      </c>
      <c r="BW370" s="52">
        <f t="shared" ca="1" si="928"/>
        <v>-0.95517005645219344</v>
      </c>
      <c r="BX370" s="52">
        <f t="shared" ca="1" si="929"/>
        <v>-0.98224555676983272</v>
      </c>
      <c r="BY370" s="52">
        <f t="shared" ca="1" si="930"/>
        <v>-0.98231182950398666</v>
      </c>
      <c r="BZ370" s="52">
        <f t="shared" ca="1" si="931"/>
        <v>-0.95340120852474242</v>
      </c>
      <c r="CA370" s="52">
        <f t="shared" ca="1" si="932"/>
        <v>-0.90516863685221483</v>
      </c>
      <c r="CB370" s="52">
        <f t="shared" ca="1" si="933"/>
        <v>-0.84660377762010053</v>
      </c>
      <c r="CC370" s="52">
        <f t="shared" ca="1" si="934"/>
        <v>-0.77389109693467661</v>
      </c>
      <c r="CD370" s="52">
        <f t="shared" ca="1" si="935"/>
        <v>-0.68609357096495216</v>
      </c>
      <c r="CE370" s="52">
        <f t="shared" ca="1" si="936"/>
        <v>-0.59131660378508033</v>
      </c>
      <c r="CF370" s="52">
        <f t="shared" ca="1" si="937"/>
        <v>-0.49021649510870074</v>
      </c>
      <c r="CG370" s="52">
        <f t="shared" ca="1" si="938"/>
        <v>-0.40397916235510384</v>
      </c>
      <c r="CH370" s="52">
        <f t="shared" ca="1" si="939"/>
        <v>-0.30618265613673201</v>
      </c>
      <c r="CI370" s="52">
        <f t="shared" ca="1" si="940"/>
        <v>-0.20246190362940397</v>
      </c>
      <c r="CJ370" s="52">
        <f t="shared" ca="1" si="941"/>
        <v>-0.11285397198591977</v>
      </c>
      <c r="CK370" s="52">
        <f t="shared" ca="1" si="942"/>
        <v>-4.0699437380798467E-2</v>
      </c>
      <c r="CL370" s="52">
        <f t="shared" ca="1" si="943"/>
        <v>1.0843351047726379E-2</v>
      </c>
      <c r="CM370" s="52">
        <f t="shared" ca="1" si="944"/>
        <v>4.9928112526334084E-2</v>
      </c>
      <c r="CN370" s="52">
        <f t="shared" ca="1" si="945"/>
        <v>8.6178801127619373E-2</v>
      </c>
      <c r="CO370" s="52">
        <f t="shared" ca="1" si="946"/>
        <v>0.11467399568327019</v>
      </c>
      <c r="CP370" s="52">
        <f t="shared" ca="1" si="947"/>
        <v>0.13164613827041566</v>
      </c>
      <c r="CQ370" s="52">
        <f t="shared" ca="1" si="948"/>
        <v>0.13733248902304532</v>
      </c>
      <c r="CR370" s="52">
        <f t="shared" ca="1" si="949"/>
        <v>0.13884555976537455</v>
      </c>
      <c r="CS370" s="52">
        <f t="shared" ca="1" si="950"/>
        <v>0.13428241669410679</v>
      </c>
      <c r="CT370" s="52">
        <f t="shared" ca="1" si="951"/>
        <v>0.12616206013086839</v>
      </c>
      <c r="CU370" s="52">
        <f t="shared" ca="1" si="952"/>
        <v>0.11550291462410872</v>
      </c>
      <c r="CV370" s="52">
        <f t="shared" ca="1" si="953"/>
        <v>0.10437978625357684</v>
      </c>
      <c r="CW370" s="52">
        <f t="shared" ca="1" si="954"/>
        <v>9.8809182884232308E-2</v>
      </c>
      <c r="CY370" s="51" t="str">
        <f t="shared" ca="1" si="955"/>
        <v>Slope</v>
      </c>
      <c r="CZ370" s="51" t="str">
        <f t="shared" ca="1" si="956"/>
        <v>Slope</v>
      </c>
      <c r="DA370" s="51" t="str">
        <f t="shared" ca="1" si="957"/>
        <v>Slope</v>
      </c>
      <c r="DB370" s="51" t="str">
        <f t="shared" ca="1" si="958"/>
        <v>Slope</v>
      </c>
      <c r="DC370" s="51" t="str">
        <f t="shared" ca="1" si="959"/>
        <v>Slope</v>
      </c>
      <c r="DD370" s="51" t="str">
        <f t="shared" ca="1" si="960"/>
        <v>Slope</v>
      </c>
      <c r="DE370" s="51" t="str">
        <f t="shared" ca="1" si="961"/>
        <v>Slope</v>
      </c>
      <c r="DF370" s="51" t="str">
        <f t="shared" ca="1" si="962"/>
        <v>Slope</v>
      </c>
      <c r="DG370" s="51" t="str">
        <f t="shared" ca="1" si="963"/>
        <v>Slope</v>
      </c>
      <c r="DH370" s="51" t="str">
        <f t="shared" ca="1" si="964"/>
        <v>Slope</v>
      </c>
      <c r="DI370" s="51" t="str">
        <f t="shared" ca="1" si="965"/>
        <v>Slope</v>
      </c>
      <c r="DJ370" s="51" t="str">
        <f t="shared" ca="1" si="966"/>
        <v>Slope</v>
      </c>
      <c r="DK370" s="51" t="str">
        <f t="shared" ca="1" si="967"/>
        <v>Slope</v>
      </c>
      <c r="DL370" s="51" t="str">
        <f t="shared" ca="1" si="968"/>
        <v>Slope</v>
      </c>
      <c r="DM370" s="51" t="str">
        <f t="shared" ca="1" si="969"/>
        <v>Slope</v>
      </c>
      <c r="DN370" s="51" t="str">
        <f t="shared" ca="1" si="970"/>
        <v>Slope</v>
      </c>
      <c r="DO370" s="51" t="str">
        <f t="shared" ca="1" si="971"/>
        <v>Slope</v>
      </c>
      <c r="DP370" s="51" t="str">
        <f t="shared" ca="1" si="972"/>
        <v>Slope</v>
      </c>
      <c r="DQ370" s="51" t="str">
        <f t="shared" ca="1" si="973"/>
        <v>Slope</v>
      </c>
      <c r="DR370" s="51" t="str">
        <f t="shared" ca="1" si="974"/>
        <v>Slope</v>
      </c>
      <c r="DS370" s="51" t="str">
        <f t="shared" ca="1" si="975"/>
        <v>Slope</v>
      </c>
      <c r="DT370" s="51" t="str">
        <f t="shared" ca="1" si="976"/>
        <v>Slope</v>
      </c>
      <c r="DU370" s="51" t="str">
        <f t="shared" ca="1" si="977"/>
        <v>Slope</v>
      </c>
      <c r="DV370" s="51" t="str">
        <f t="shared" ca="1" si="978"/>
        <v>Slope</v>
      </c>
      <c r="DW370" s="51" t="str">
        <f t="shared" ca="1" si="979"/>
        <v>Slope</v>
      </c>
      <c r="DX370" s="51" t="str">
        <f t="shared" ca="1" si="980"/>
        <v>Slope</v>
      </c>
      <c r="DY370" s="51" t="str">
        <f t="shared" ca="1" si="981"/>
        <v>Slope</v>
      </c>
      <c r="DZ370" s="51" t="str">
        <f t="shared" ca="1" si="982"/>
        <v>Slope</v>
      </c>
      <c r="EA370" s="51" t="str">
        <f t="shared" ca="1" si="983"/>
        <v>Slope</v>
      </c>
      <c r="EB370" s="51" t="str">
        <f t="shared" ca="1" si="984"/>
        <v>Slope</v>
      </c>
      <c r="EC370" s="51" t="str">
        <f t="shared" ca="1" si="985"/>
        <v>Slope</v>
      </c>
      <c r="EE370" s="52">
        <f t="shared" ca="1" si="986"/>
        <v>0.36089535867446842</v>
      </c>
      <c r="EF370" s="52">
        <f t="shared" ca="1" si="987"/>
        <v>0.31875425467760332</v>
      </c>
      <c r="EG370" s="52">
        <f t="shared" ca="1" si="988"/>
        <v>0.20403276797215786</v>
      </c>
      <c r="EH370" s="52">
        <f t="shared" ca="1" si="989"/>
        <v>0.10884856743870275</v>
      </c>
      <c r="EI370" s="52">
        <f t="shared" ca="1" si="990"/>
        <v>4.5170736817102375E-2</v>
      </c>
      <c r="EJ370" s="52">
        <f t="shared" ca="1" si="991"/>
        <v>1.8095236499463097E-2</v>
      </c>
      <c r="EK370" s="52">
        <f t="shared" ca="1" si="992"/>
        <v>1.8028963765309158E-2</v>
      </c>
      <c r="EL370" s="52">
        <f t="shared" ca="1" si="993"/>
        <v>4.6939584744553398E-2</v>
      </c>
      <c r="EM370" s="52">
        <f t="shared" ca="1" si="994"/>
        <v>9.5172156417080989E-2</v>
      </c>
      <c r="EN370" s="52">
        <f t="shared" ca="1" si="995"/>
        <v>0.15373701564919529</v>
      </c>
      <c r="EO370" s="52">
        <f t="shared" ca="1" si="996"/>
        <v>0.2264496963346192</v>
      </c>
      <c r="EP370" s="52">
        <f t="shared" ca="1" si="997"/>
        <v>0.31424722230434365</v>
      </c>
      <c r="EQ370" s="52">
        <f t="shared" ca="1" si="998"/>
        <v>0.40902418948421548</v>
      </c>
      <c r="ER370" s="52">
        <f t="shared" ca="1" si="999"/>
        <v>0.51012429816059512</v>
      </c>
      <c r="ES370" s="52">
        <f t="shared" ca="1" si="1000"/>
        <v>0.59636163091419203</v>
      </c>
      <c r="ET370" s="52">
        <f t="shared" ca="1" si="1001"/>
        <v>0.6941581371325638</v>
      </c>
      <c r="EU370" s="52">
        <f t="shared" ca="1" si="1002"/>
        <v>0.79787888963989184</v>
      </c>
      <c r="EV370" s="52">
        <f t="shared" ca="1" si="1003"/>
        <v>0.88748682128337608</v>
      </c>
      <c r="EW370" s="52">
        <f t="shared" ca="1" si="1004"/>
        <v>0.95964135588849742</v>
      </c>
      <c r="EX370" s="52">
        <f t="shared" ca="1" si="1005"/>
        <v>0.98881585568297781</v>
      </c>
      <c r="EY370" s="52">
        <f t="shared" ca="1" si="1006"/>
        <v>0.94973109420437007</v>
      </c>
      <c r="EZ370" s="52">
        <f t="shared" ca="1" si="1007"/>
        <v>0.91348040560308474</v>
      </c>
      <c r="FA370" s="52">
        <f t="shared" ca="1" si="1008"/>
        <v>0.884985211047434</v>
      </c>
      <c r="FB370" s="52">
        <f t="shared" ca="1" si="1009"/>
        <v>0.86801306846028847</v>
      </c>
      <c r="FC370" s="52">
        <f t="shared" ca="1" si="1010"/>
        <v>0.86232671770765879</v>
      </c>
      <c r="FD370" s="52">
        <f t="shared" ca="1" si="1011"/>
        <v>0.86081364696532958</v>
      </c>
      <c r="FE370" s="52">
        <f t="shared" ca="1" si="1012"/>
        <v>0.8653767900365974</v>
      </c>
      <c r="FF370" s="52">
        <f t="shared" ca="1" si="1013"/>
        <v>0.87349714659983579</v>
      </c>
      <c r="FG370" s="52">
        <f t="shared" ca="1" si="1014"/>
        <v>0.88415629210659541</v>
      </c>
      <c r="FH370" s="52">
        <f t="shared" ca="1" si="1015"/>
        <v>0.89527942047712727</v>
      </c>
      <c r="FI370" s="52">
        <f t="shared" ca="1" si="1016"/>
        <v>0.90085002384647184</v>
      </c>
      <c r="FK370" s="52">
        <f t="shared" ca="1" si="1017"/>
        <v>0.98881585568297781</v>
      </c>
      <c r="FL370" s="59">
        <f t="shared" ca="1" si="1018"/>
        <v>19</v>
      </c>
      <c r="FM370" s="59" t="str">
        <f t="shared" ca="1" si="1019"/>
        <v>Slope</v>
      </c>
      <c r="FN370" s="52">
        <f t="shared" ca="1" si="1020"/>
        <v>0.4</v>
      </c>
      <c r="FP370" s="52">
        <f t="shared" ca="1" si="1021"/>
        <v>0.45363178622482281</v>
      </c>
      <c r="FQ370" s="52">
        <f t="shared" ca="1" si="1022"/>
        <v>0.43958475155920107</v>
      </c>
      <c r="FR370" s="52">
        <f t="shared" ca="1" si="1023"/>
        <v>0.39023314487960814</v>
      </c>
      <c r="FS370" s="52">
        <f t="shared" ca="1" si="1024"/>
        <v>0.34739396692401203</v>
      </c>
      <c r="FT370" s="52">
        <f t="shared" ca="1" si="1025"/>
        <v>0.31505691227236743</v>
      </c>
      <c r="FU370" s="52">
        <f t="shared" ca="1" si="1026"/>
        <v>0.29492063438870991</v>
      </c>
      <c r="FV370" s="52">
        <f t="shared" ca="1" si="1027"/>
        <v>0.28378743236621418</v>
      </c>
      <c r="FW370" s="52">
        <f t="shared" ca="1" si="1028"/>
        <v>0.28231319491485113</v>
      </c>
      <c r="FX370" s="52">
        <f t="shared" ca="1" si="1029"/>
        <v>0.28727960769458255</v>
      </c>
      <c r="FY370" s="52">
        <f t="shared" ca="1" si="1030"/>
        <v>0.29569011632750958</v>
      </c>
      <c r="FZ370" s="52">
        <f t="shared" ca="1" si="1031"/>
        <v>0.30881656544487301</v>
      </c>
      <c r="GA370" s="52">
        <f t="shared" ca="1" si="1032"/>
        <v>0.32697129632367011</v>
      </c>
      <c r="GB370" s="52">
        <f t="shared" ca="1" si="1033"/>
        <v>0.34745250760584956</v>
      </c>
      <c r="GC370" s="52">
        <f t="shared" ca="1" si="1034"/>
        <v>0.37004143272019835</v>
      </c>
      <c r="GD370" s="52">
        <f t="shared" ca="1" si="1035"/>
        <v>0.38767609919361956</v>
      </c>
      <c r="GE370" s="52">
        <f t="shared" ca="1" si="1036"/>
        <v>0.40916382348863234</v>
      </c>
      <c r="GF370" s="52">
        <f t="shared" ca="1" si="1037"/>
        <v>0.43262629654663054</v>
      </c>
      <c r="GG370" s="52">
        <f t="shared" ca="1" si="1038"/>
        <v>0.45138449598334757</v>
      </c>
      <c r="GH370" s="52">
        <f t="shared" ca="1" si="1039"/>
        <v>0.46432489640727687</v>
      </c>
      <c r="GI370" s="52">
        <f t="shared" ca="1" si="1040"/>
        <v>0.46293861856099261</v>
      </c>
      <c r="GJ370" s="52">
        <f t="shared" ca="1" si="1041"/>
        <v>0.43879925362367889</v>
      </c>
      <c r="GK370" s="52">
        <f t="shared" ca="1" si="1042"/>
        <v>0.41560457964547265</v>
      </c>
      <c r="GL370" s="52">
        <f t="shared" ca="1" si="1043"/>
        <v>0.39499507034914461</v>
      </c>
      <c r="GM370" s="52">
        <f t="shared" ca="1" si="1044"/>
        <v>0.37822657837565171</v>
      </c>
      <c r="GN370" s="52">
        <f t="shared" ca="1" si="1045"/>
        <v>0.36522001701366402</v>
      </c>
      <c r="GO370" s="52">
        <f t="shared" ca="1" si="1046"/>
        <v>0.35360454898844318</v>
      </c>
      <c r="GP370" s="52">
        <f t="shared" ca="1" si="1047"/>
        <v>0.34401448556775466</v>
      </c>
      <c r="GQ370" s="52">
        <f t="shared" ca="1" si="1048"/>
        <v>0.33561015997772303</v>
      </c>
      <c r="GR370" s="52">
        <f t="shared" ca="1" si="1049"/>
        <v>0.32805209736886509</v>
      </c>
      <c r="GS370" s="52">
        <f t="shared" ca="1" si="1050"/>
        <v>0.32064869571459792</v>
      </c>
      <c r="GT370" s="52">
        <f t="shared" ca="1" si="1051"/>
        <v>0.31139445239326841</v>
      </c>
      <c r="GV370" s="52">
        <f t="shared" ca="1" si="1052"/>
        <v>0.46432489640727687</v>
      </c>
      <c r="GW370" s="59">
        <f t="shared" ca="1" si="1053"/>
        <v>18</v>
      </c>
      <c r="GX370" s="52">
        <f t="shared" ca="1" si="1054"/>
        <v>0.95964135588849742</v>
      </c>
      <c r="GY370" s="52" t="str">
        <f t="shared" ca="1" si="1055"/>
        <v>Slope</v>
      </c>
      <c r="GZ370" s="52">
        <f t="shared" ca="1" si="1056"/>
        <v>0.43333333333333335</v>
      </c>
      <c r="HB370" s="58">
        <f t="shared" si="1057"/>
        <v>4.9570578336715701E-2</v>
      </c>
      <c r="HC370" s="58"/>
      <c r="HE370" s="52">
        <f t="shared" si="1058"/>
        <v>0.75462563723325726</v>
      </c>
      <c r="HF370" s="52">
        <f t="shared" si="1059"/>
        <v>0</v>
      </c>
      <c r="HH370" s="52">
        <f t="shared" ca="1" si="1060"/>
        <v>0.95964135588849742</v>
      </c>
      <c r="HI370" s="52" t="str">
        <f t="shared" ca="1" si="1061"/>
        <v>Slope</v>
      </c>
      <c r="HJ370" s="59">
        <f t="shared" ca="1" si="1062"/>
        <v>2</v>
      </c>
      <c r="HK370" s="52">
        <f t="shared" ca="1" si="1063"/>
        <v>0.43333333333333335</v>
      </c>
      <c r="HL370" s="52">
        <f t="shared" si="1064"/>
        <v>0</v>
      </c>
      <c r="HM370" s="52">
        <f t="shared" si="1065"/>
        <v>20</v>
      </c>
      <c r="HN370" s="52">
        <f t="shared" si="1066"/>
        <v>-20</v>
      </c>
      <c r="HP370" s="52">
        <f t="shared" si="1069"/>
        <v>1.754984259605399E-4</v>
      </c>
      <c r="HR370" s="52">
        <f t="shared" si="1067"/>
        <v>2.2263422854598659E-4</v>
      </c>
      <c r="HS370">
        <f t="shared" si="1068"/>
        <v>3.7379715384889501E-3</v>
      </c>
    </row>
    <row r="371" spans="1:227" x14ac:dyDescent="0.2">
      <c r="A371" s="45">
        <v>333</v>
      </c>
      <c r="B371" s="35">
        <f t="shared" si="913"/>
        <v>3.842592592592585E-2</v>
      </c>
      <c r="C371" s="28">
        <v>4.9570578336715698</v>
      </c>
      <c r="D371" s="95">
        <v>0</v>
      </c>
      <c r="E371" s="95">
        <v>999999</v>
      </c>
      <c r="F371" s="37">
        <f t="shared" si="899"/>
        <v>166666.5</v>
      </c>
      <c r="G371" s="38">
        <f t="shared" si="903"/>
        <v>0</v>
      </c>
      <c r="H371" s="102">
        <v>20</v>
      </c>
      <c r="I371" s="102">
        <v>2000</v>
      </c>
      <c r="J371" s="28">
        <v>5.7050865888595599</v>
      </c>
      <c r="K371" s="126">
        <f t="shared" si="900"/>
        <v>5.7050865888595592E-2</v>
      </c>
      <c r="L371" s="30">
        <f t="shared" si="901"/>
        <v>5.7050865888595592E-2</v>
      </c>
      <c r="M371" s="101">
        <f t="shared" si="902"/>
        <v>4.9570578336715698</v>
      </c>
      <c r="N371" s="103">
        <f t="shared" si="914"/>
        <v>3.740143775939949E-4</v>
      </c>
      <c r="AD371" s="52">
        <f t="shared" ca="1" si="915"/>
        <v>0.94909540068792819</v>
      </c>
      <c r="AE371" s="52">
        <f t="shared" ca="1" si="915"/>
        <v>0.99999999999999978</v>
      </c>
      <c r="AF371" s="52">
        <f t="shared" ca="1" si="915"/>
        <v>0.95487371919217323</v>
      </c>
      <c r="AG371" s="52">
        <f t="shared" ca="1" si="909"/>
        <v>0.90347047454625817</v>
      </c>
      <c r="AH371" s="52">
        <f t="shared" ca="1" si="909"/>
        <v>0.85506917536363747</v>
      </c>
      <c r="AI371" s="52">
        <f t="shared" ca="1" si="909"/>
        <v>0.81394336910249598</v>
      </c>
      <c r="AJ371" s="52">
        <f t="shared" ca="1" si="909"/>
        <v>0.78122218625478856</v>
      </c>
      <c r="AK371" s="52">
        <f t="shared" ca="1" si="910"/>
        <v>0.75600226397378323</v>
      </c>
      <c r="AL371" s="52">
        <f t="shared" ca="1" si="910"/>
        <v>0.73266238426419383</v>
      </c>
      <c r="AM371" s="52">
        <f t="shared" ca="1" si="910"/>
        <v>0.69409148889969563</v>
      </c>
      <c r="AN371" s="52">
        <f t="shared" ca="1" si="910"/>
        <v>0.64618237227532027</v>
      </c>
      <c r="AO371" s="52">
        <f t="shared" ca="1" si="911"/>
        <v>0.60076192014153129</v>
      </c>
      <c r="AP371" s="52">
        <f t="shared" ca="1" si="911"/>
        <v>0.54467739991010844</v>
      </c>
      <c r="AQ371" s="52">
        <f t="shared" ca="1" si="911"/>
        <v>0.5340130013630483</v>
      </c>
      <c r="AR371" s="52">
        <f t="shared" ca="1" si="911"/>
        <v>0.48173870118615686</v>
      </c>
      <c r="AS371" s="52">
        <f t="shared" ca="1" si="912"/>
        <v>0.42988371686157473</v>
      </c>
      <c r="AT371" s="52">
        <f t="shared" ca="1" si="912"/>
        <v>0.36138200376208551</v>
      </c>
      <c r="AU371" s="52">
        <f t="shared" ca="1" si="912"/>
        <v>0.26499023945002409</v>
      </c>
      <c r="AV371" s="52">
        <f t="shared" ca="1" si="912"/>
        <v>0.15069065356115452</v>
      </c>
      <c r="AW371" s="52">
        <f t="shared" ca="1" si="912"/>
        <v>4.0563838306059759E-2</v>
      </c>
      <c r="AX371" s="52">
        <f t="shared" ca="1" si="912"/>
        <v>-7.3432787505990138E-2</v>
      </c>
      <c r="AY371" s="52">
        <f t="shared" ca="1" si="906"/>
        <v>-0.17472506954399369</v>
      </c>
      <c r="AZ371" s="52">
        <f t="shared" ca="1" si="906"/>
        <v>-0.26314716749310518</v>
      </c>
      <c r="BA371" s="52">
        <f t="shared" ca="1" si="906"/>
        <v>-0.33680769727195053</v>
      </c>
      <c r="BB371" s="52">
        <f t="shared" ca="1" si="906"/>
        <v>-0.41112892500846832</v>
      </c>
      <c r="BC371" s="52">
        <f t="shared" ca="1" si="907"/>
        <v>-0.46815137902867582</v>
      </c>
      <c r="BD371" s="52">
        <f t="shared" ca="1" si="907"/>
        <v>-0.50756160541447359</v>
      </c>
      <c r="BE371" s="52">
        <f t="shared" ca="1" si="907"/>
        <v>-0.5185499493554826</v>
      </c>
      <c r="BF371" s="52">
        <f t="shared" ca="1" si="907"/>
        <v>-0.49402068499825885</v>
      </c>
      <c r="BG371" s="52">
        <f t="shared" ca="1" si="908"/>
        <v>-0.44704781722134185</v>
      </c>
      <c r="BH371" s="52">
        <f t="shared" ca="1" si="908"/>
        <v>-0.36437853162163941</v>
      </c>
      <c r="BJ371" s="52">
        <f t="shared" si="916"/>
        <v>2.85254329442978E-3</v>
      </c>
      <c r="BK371" s="52">
        <f t="shared" si="917"/>
        <v>-7.9630802529713808E-3</v>
      </c>
      <c r="BL371" s="52">
        <f t="shared" si="918"/>
        <v>-3.98154012648569E-4</v>
      </c>
      <c r="BM371" s="52">
        <f t="shared" si="919"/>
        <v>-3.98154012648569E-4</v>
      </c>
      <c r="BN371" s="52">
        <f t="shared" si="920"/>
        <v>0</v>
      </c>
      <c r="BO371" s="52">
        <f t="shared" si="921"/>
        <v>0</v>
      </c>
      <c r="BP371" s="52">
        <f t="shared" si="922"/>
        <v>4.1269370835185521E-3</v>
      </c>
      <c r="BQ371" s="52">
        <f t="shared" si="923"/>
        <v>0.05</v>
      </c>
      <c r="BS371" s="52">
        <f t="shared" ca="1" si="924"/>
        <v>-0.68158653859169249</v>
      </c>
      <c r="BT371" s="52">
        <f t="shared" ca="1" si="925"/>
        <v>-0.79630802529713796</v>
      </c>
      <c r="BU371" s="52">
        <f t="shared" ca="1" si="926"/>
        <v>-0.89149222583059307</v>
      </c>
      <c r="BV371" s="52">
        <f t="shared" ca="1" si="927"/>
        <v>-0.95517005645219344</v>
      </c>
      <c r="BW371" s="52">
        <f t="shared" ca="1" si="928"/>
        <v>-0.98224555676983272</v>
      </c>
      <c r="BX371" s="52">
        <f t="shared" ca="1" si="929"/>
        <v>-0.98231182950398666</v>
      </c>
      <c r="BY371" s="52">
        <f t="shared" ca="1" si="930"/>
        <v>-0.95340120852474242</v>
      </c>
      <c r="BZ371" s="52">
        <f t="shared" ca="1" si="931"/>
        <v>-0.90516863685221483</v>
      </c>
      <c r="CA371" s="52">
        <f t="shared" ca="1" si="932"/>
        <v>-0.84660377762010053</v>
      </c>
      <c r="CB371" s="52">
        <f t="shared" ca="1" si="933"/>
        <v>-0.77389109693467661</v>
      </c>
      <c r="CC371" s="52">
        <f t="shared" ca="1" si="934"/>
        <v>-0.68609357096495216</v>
      </c>
      <c r="CD371" s="52">
        <f t="shared" ca="1" si="935"/>
        <v>-0.59131660378508033</v>
      </c>
      <c r="CE371" s="52">
        <f t="shared" ca="1" si="936"/>
        <v>-0.49021649510870074</v>
      </c>
      <c r="CF371" s="52">
        <f t="shared" ca="1" si="937"/>
        <v>-0.40397916235510384</v>
      </c>
      <c r="CG371" s="52">
        <f t="shared" ca="1" si="938"/>
        <v>-0.30618265613673201</v>
      </c>
      <c r="CH371" s="52">
        <f t="shared" ca="1" si="939"/>
        <v>-0.20246190362940397</v>
      </c>
      <c r="CI371" s="52">
        <f t="shared" ca="1" si="940"/>
        <v>-0.11285397198591977</v>
      </c>
      <c r="CJ371" s="52">
        <f t="shared" ca="1" si="941"/>
        <v>-4.0699437380798467E-2</v>
      </c>
      <c r="CK371" s="52">
        <f t="shared" ca="1" si="942"/>
        <v>1.0843351047726379E-2</v>
      </c>
      <c r="CL371" s="52">
        <f t="shared" ca="1" si="943"/>
        <v>4.9928112526334084E-2</v>
      </c>
      <c r="CM371" s="52">
        <f t="shared" ca="1" si="944"/>
        <v>8.6178801127619373E-2</v>
      </c>
      <c r="CN371" s="52">
        <f t="shared" ca="1" si="945"/>
        <v>0.11467399568327019</v>
      </c>
      <c r="CO371" s="52">
        <f t="shared" ca="1" si="946"/>
        <v>0.13164613827041566</v>
      </c>
      <c r="CP371" s="52">
        <f t="shared" ca="1" si="947"/>
        <v>0.13733248902304532</v>
      </c>
      <c r="CQ371" s="52">
        <f t="shared" ca="1" si="948"/>
        <v>0.13884555976537455</v>
      </c>
      <c r="CR371" s="52">
        <f t="shared" ca="1" si="949"/>
        <v>0.13428241669410679</v>
      </c>
      <c r="CS371" s="52">
        <f t="shared" ca="1" si="950"/>
        <v>0.12616206013086839</v>
      </c>
      <c r="CT371" s="52">
        <f t="shared" ca="1" si="951"/>
        <v>0.11550291462410872</v>
      </c>
      <c r="CU371" s="52">
        <f t="shared" ca="1" si="952"/>
        <v>0.10437978625357684</v>
      </c>
      <c r="CV371" s="52">
        <f t="shared" ca="1" si="953"/>
        <v>9.8809182884232308E-2</v>
      </c>
      <c r="CW371" s="52">
        <f t="shared" ca="1" si="954"/>
        <v>0.10193087591699593</v>
      </c>
      <c r="CY371" s="51" t="str">
        <f t="shared" ca="1" si="955"/>
        <v>Slope</v>
      </c>
      <c r="CZ371" s="51" t="str">
        <f t="shared" ca="1" si="956"/>
        <v>Slope</v>
      </c>
      <c r="DA371" s="51" t="str">
        <f t="shared" ca="1" si="957"/>
        <v>Slope</v>
      </c>
      <c r="DB371" s="51" t="str">
        <f t="shared" ca="1" si="958"/>
        <v>Slope</v>
      </c>
      <c r="DC371" s="51" t="str">
        <f t="shared" ca="1" si="959"/>
        <v>Slope</v>
      </c>
      <c r="DD371" s="51" t="str">
        <f t="shared" ca="1" si="960"/>
        <v>Slope</v>
      </c>
      <c r="DE371" s="51" t="str">
        <f t="shared" ca="1" si="961"/>
        <v>Slope</v>
      </c>
      <c r="DF371" s="51" t="str">
        <f t="shared" ca="1" si="962"/>
        <v>Slope</v>
      </c>
      <c r="DG371" s="51" t="str">
        <f t="shared" ca="1" si="963"/>
        <v>Slope</v>
      </c>
      <c r="DH371" s="51" t="str">
        <f t="shared" ca="1" si="964"/>
        <v>Slope</v>
      </c>
      <c r="DI371" s="51" t="str">
        <f t="shared" ca="1" si="965"/>
        <v>Slope</v>
      </c>
      <c r="DJ371" s="51" t="str">
        <f t="shared" ca="1" si="966"/>
        <v>Slope</v>
      </c>
      <c r="DK371" s="51" t="str">
        <f t="shared" ca="1" si="967"/>
        <v>Slope</v>
      </c>
      <c r="DL371" s="51" t="str">
        <f t="shared" ca="1" si="968"/>
        <v>Slope</v>
      </c>
      <c r="DM371" s="51" t="str">
        <f t="shared" ca="1" si="969"/>
        <v>Slope</v>
      </c>
      <c r="DN371" s="51" t="str">
        <f t="shared" ca="1" si="970"/>
        <v>Slope</v>
      </c>
      <c r="DO371" s="51" t="str">
        <f t="shared" ca="1" si="971"/>
        <v>Slope</v>
      </c>
      <c r="DP371" s="51" t="str">
        <f t="shared" ca="1" si="972"/>
        <v>Slope</v>
      </c>
      <c r="DQ371" s="51" t="str">
        <f t="shared" ca="1" si="973"/>
        <v>Slope</v>
      </c>
      <c r="DR371" s="51" t="str">
        <f t="shared" ca="1" si="974"/>
        <v>Slope</v>
      </c>
      <c r="DS371" s="51" t="str">
        <f t="shared" ca="1" si="975"/>
        <v>Slope</v>
      </c>
      <c r="DT371" s="51" t="str">
        <f t="shared" ca="1" si="976"/>
        <v>Slope</v>
      </c>
      <c r="DU371" s="51" t="str">
        <f t="shared" ca="1" si="977"/>
        <v>Slope</v>
      </c>
      <c r="DV371" s="51" t="str">
        <f t="shared" ca="1" si="978"/>
        <v>Slope</v>
      </c>
      <c r="DW371" s="51" t="str">
        <f t="shared" ca="1" si="979"/>
        <v>Slope</v>
      </c>
      <c r="DX371" s="51" t="str">
        <f t="shared" ca="1" si="980"/>
        <v>Slope</v>
      </c>
      <c r="DY371" s="51" t="str">
        <f t="shared" ca="1" si="981"/>
        <v>Slope</v>
      </c>
      <c r="DZ371" s="51" t="str">
        <f t="shared" ca="1" si="982"/>
        <v>Slope</v>
      </c>
      <c r="EA371" s="51" t="str">
        <f t="shared" ca="1" si="983"/>
        <v>Slope</v>
      </c>
      <c r="EB371" s="51" t="str">
        <f t="shared" ca="1" si="984"/>
        <v>Slope</v>
      </c>
      <c r="EC371" s="51" t="str">
        <f t="shared" ca="1" si="985"/>
        <v>Slope</v>
      </c>
      <c r="EE371" s="52">
        <f t="shared" ca="1" si="986"/>
        <v>0.31881161542095604</v>
      </c>
      <c r="EF371" s="52">
        <f t="shared" ca="1" si="987"/>
        <v>0.20409012871551058</v>
      </c>
      <c r="EG371" s="52">
        <f t="shared" ca="1" si="988"/>
        <v>0.10890592818205547</v>
      </c>
      <c r="EH371" s="52">
        <f t="shared" ca="1" si="989"/>
        <v>4.5228097560455094E-2</v>
      </c>
      <c r="EI371" s="52">
        <f t="shared" ca="1" si="990"/>
        <v>1.8152597242815816E-2</v>
      </c>
      <c r="EJ371" s="52">
        <f t="shared" ca="1" si="991"/>
        <v>1.8086324508661877E-2</v>
      </c>
      <c r="EK371" s="52">
        <f t="shared" ca="1" si="992"/>
        <v>4.6996945487906117E-2</v>
      </c>
      <c r="EL371" s="52">
        <f t="shared" ca="1" si="993"/>
        <v>9.5229517160433708E-2</v>
      </c>
      <c r="EM371" s="52">
        <f t="shared" ca="1" si="994"/>
        <v>0.153794376392548</v>
      </c>
      <c r="EN371" s="52">
        <f t="shared" ca="1" si="995"/>
        <v>0.22650705707797192</v>
      </c>
      <c r="EO371" s="52">
        <f t="shared" ca="1" si="996"/>
        <v>0.31430458304769637</v>
      </c>
      <c r="EP371" s="52">
        <f t="shared" ca="1" si="997"/>
        <v>0.4090815502275682</v>
      </c>
      <c r="EQ371" s="52">
        <f t="shared" ca="1" si="998"/>
        <v>0.51018165890394784</v>
      </c>
      <c r="ER371" s="52">
        <f t="shared" ca="1" si="999"/>
        <v>0.59641899165754475</v>
      </c>
      <c r="ES371" s="52">
        <f t="shared" ca="1" si="1000"/>
        <v>0.69421549787591652</v>
      </c>
      <c r="ET371" s="52">
        <f t="shared" ca="1" si="1001"/>
        <v>0.79793625038324456</v>
      </c>
      <c r="EU371" s="52">
        <f t="shared" ca="1" si="1002"/>
        <v>0.8875441820267288</v>
      </c>
      <c r="EV371" s="52">
        <f t="shared" ca="1" si="1003"/>
        <v>0.95969871663185013</v>
      </c>
      <c r="EW371" s="52">
        <f t="shared" ca="1" si="1004"/>
        <v>0.98875849493962509</v>
      </c>
      <c r="EX371" s="52">
        <f t="shared" ca="1" si="1005"/>
        <v>0.94967373346101736</v>
      </c>
      <c r="EY371" s="52">
        <f t="shared" ca="1" si="1006"/>
        <v>0.91342304485973203</v>
      </c>
      <c r="EZ371" s="52">
        <f t="shared" ca="1" si="1007"/>
        <v>0.88492785030408128</v>
      </c>
      <c r="FA371" s="52">
        <f t="shared" ca="1" si="1008"/>
        <v>0.86795570771693575</v>
      </c>
      <c r="FB371" s="52">
        <f t="shared" ca="1" si="1009"/>
        <v>0.86226935696430607</v>
      </c>
      <c r="FC371" s="52">
        <f t="shared" ca="1" si="1010"/>
        <v>0.86075628622197686</v>
      </c>
      <c r="FD371" s="52">
        <f t="shared" ca="1" si="1011"/>
        <v>0.86531942929324468</v>
      </c>
      <c r="FE371" s="52">
        <f t="shared" ca="1" si="1012"/>
        <v>0.87343978585648308</v>
      </c>
      <c r="FF371" s="52">
        <f t="shared" ca="1" si="1013"/>
        <v>0.88409893136324269</v>
      </c>
      <c r="FG371" s="52">
        <f t="shared" ca="1" si="1014"/>
        <v>0.89522205973377456</v>
      </c>
      <c r="FH371" s="52">
        <f t="shared" ca="1" si="1015"/>
        <v>0.90079266310311912</v>
      </c>
      <c r="FI371" s="52">
        <f t="shared" ca="1" si="1016"/>
        <v>0.89767097007035546</v>
      </c>
      <c r="FK371" s="52">
        <f t="shared" ca="1" si="1017"/>
        <v>0.98875849493962509</v>
      </c>
      <c r="FL371" s="59">
        <f t="shared" ca="1" si="1018"/>
        <v>18</v>
      </c>
      <c r="FM371" s="59" t="str">
        <f t="shared" ca="1" si="1019"/>
        <v>Slope</v>
      </c>
      <c r="FN371" s="52">
        <f t="shared" ca="1" si="1020"/>
        <v>0.43333333333333335</v>
      </c>
      <c r="FP371" s="52">
        <f t="shared" ca="1" si="1021"/>
        <v>0.43960387180698535</v>
      </c>
      <c r="FQ371" s="52">
        <f t="shared" ca="1" si="1022"/>
        <v>0.40136337623850349</v>
      </c>
      <c r="FR371" s="52">
        <f t="shared" ca="1" si="1023"/>
        <v>0.35852419828290732</v>
      </c>
      <c r="FS371" s="52">
        <f t="shared" ca="1" si="1024"/>
        <v>0.32618714363126283</v>
      </c>
      <c r="FT371" s="52">
        <f t="shared" ca="1" si="1025"/>
        <v>0.30605086574760526</v>
      </c>
      <c r="FU371" s="52">
        <f t="shared" ca="1" si="1026"/>
        <v>0.29491766372510947</v>
      </c>
      <c r="FV371" s="52">
        <f t="shared" ca="1" si="1027"/>
        <v>0.29344342627374648</v>
      </c>
      <c r="FW371" s="52">
        <f t="shared" ca="1" si="1028"/>
        <v>0.2984098390534779</v>
      </c>
      <c r="FX371" s="52">
        <f t="shared" ca="1" si="1029"/>
        <v>0.30682034768640487</v>
      </c>
      <c r="FY371" s="52">
        <f t="shared" ca="1" si="1030"/>
        <v>0.31994679680376842</v>
      </c>
      <c r="FZ371" s="52">
        <f t="shared" ca="1" si="1031"/>
        <v>0.33810152768256541</v>
      </c>
      <c r="GA371" s="52">
        <f t="shared" ca="1" si="1032"/>
        <v>0.35858273896474496</v>
      </c>
      <c r="GB371" s="52">
        <f t="shared" ca="1" si="1033"/>
        <v>0.3811716640790937</v>
      </c>
      <c r="GC371" s="52">
        <f t="shared" ca="1" si="1034"/>
        <v>0.39880633055251491</v>
      </c>
      <c r="GD371" s="52">
        <f t="shared" ca="1" si="1035"/>
        <v>0.42029405484752769</v>
      </c>
      <c r="GE371" s="52">
        <f t="shared" ca="1" si="1036"/>
        <v>0.44375652790552594</v>
      </c>
      <c r="GF371" s="52">
        <f t="shared" ca="1" si="1037"/>
        <v>0.46251472734224286</v>
      </c>
      <c r="GG371" s="52">
        <f t="shared" ca="1" si="1038"/>
        <v>0.47545512776617227</v>
      </c>
      <c r="GH371" s="52">
        <f t="shared" ca="1" si="1039"/>
        <v>0.47403060942431946</v>
      </c>
      <c r="GI371" s="52">
        <f t="shared" ca="1" si="1040"/>
        <v>0.44989124448700579</v>
      </c>
      <c r="GJ371" s="52">
        <f t="shared" ca="1" si="1041"/>
        <v>0.42669657050879956</v>
      </c>
      <c r="GK371" s="52">
        <f t="shared" ca="1" si="1042"/>
        <v>0.40608706121247151</v>
      </c>
      <c r="GL371" s="52">
        <f t="shared" ca="1" si="1043"/>
        <v>0.38931856923897856</v>
      </c>
      <c r="GM371" s="52">
        <f t="shared" ca="1" si="1044"/>
        <v>0.37631200787699093</v>
      </c>
      <c r="GN371" s="52">
        <f t="shared" ca="1" si="1045"/>
        <v>0.36469653985176997</v>
      </c>
      <c r="GO371" s="52">
        <f t="shared" ca="1" si="1046"/>
        <v>0.35510647643108151</v>
      </c>
      <c r="GP371" s="52">
        <f t="shared" ca="1" si="1047"/>
        <v>0.34670215084104988</v>
      </c>
      <c r="GQ371" s="52">
        <f t="shared" ca="1" si="1048"/>
        <v>0.339144088232192</v>
      </c>
      <c r="GR371" s="52">
        <f t="shared" ca="1" si="1049"/>
        <v>0.33174068657792483</v>
      </c>
      <c r="GS371" s="52">
        <f t="shared" ca="1" si="1050"/>
        <v>0.3224864432565952</v>
      </c>
      <c r="GT371" s="52">
        <f t="shared" ca="1" si="1051"/>
        <v>0.31033476780122959</v>
      </c>
      <c r="GV371" s="52">
        <f t="shared" ca="1" si="1052"/>
        <v>0.47545512776617227</v>
      </c>
      <c r="GW371" s="59">
        <f t="shared" ca="1" si="1053"/>
        <v>17</v>
      </c>
      <c r="GX371" s="52">
        <f t="shared" ca="1" si="1054"/>
        <v>0.95969871663185013</v>
      </c>
      <c r="GY371" s="52" t="str">
        <f t="shared" ca="1" si="1055"/>
        <v>Slope</v>
      </c>
      <c r="GZ371" s="52">
        <f t="shared" ca="1" si="1056"/>
        <v>0.46666666666666667</v>
      </c>
      <c r="HB371" s="58">
        <f t="shared" si="1057"/>
        <v>5.7050865888595592E-2</v>
      </c>
      <c r="HC371" s="58"/>
      <c r="HE371" s="52">
        <f t="shared" si="1058"/>
        <v>0.71759821385145184</v>
      </c>
      <c r="HF371" s="52">
        <f t="shared" si="1059"/>
        <v>0</v>
      </c>
      <c r="HH371" s="52">
        <f t="shared" ca="1" si="1060"/>
        <v>0.95969871663185013</v>
      </c>
      <c r="HI371" s="52" t="str">
        <f t="shared" ca="1" si="1061"/>
        <v>Slope</v>
      </c>
      <c r="HJ371" s="59">
        <f t="shared" ca="1" si="1062"/>
        <v>2</v>
      </c>
      <c r="HK371" s="52">
        <f t="shared" ca="1" si="1063"/>
        <v>0.46666666666666667</v>
      </c>
      <c r="HL371" s="52">
        <f t="shared" si="1064"/>
        <v>0</v>
      </c>
      <c r="HM371" s="52">
        <f t="shared" si="1065"/>
        <v>20</v>
      </c>
      <c r="HN371" s="52">
        <f t="shared" si="1066"/>
        <v>-20</v>
      </c>
      <c r="HP371" s="52">
        <f t="shared" si="1069"/>
        <v>3.740143775939949E-4</v>
      </c>
      <c r="HR371" s="52">
        <f t="shared" si="1067"/>
        <v>2.2463977594716647E-4</v>
      </c>
      <c r="HS371">
        <f t="shared" si="1068"/>
        <v>4.1269370835185521E-3</v>
      </c>
    </row>
    <row r="372" spans="1:227" x14ac:dyDescent="0.2">
      <c r="A372" s="45">
        <v>334</v>
      </c>
      <c r="B372" s="35">
        <f t="shared" si="913"/>
        <v>3.8541666666666592E-2</v>
      </c>
      <c r="C372" s="28">
        <v>5.7050865888595599</v>
      </c>
      <c r="D372" s="95">
        <v>0</v>
      </c>
      <c r="E372" s="95">
        <v>999999</v>
      </c>
      <c r="F372" s="37">
        <f t="shared" si="899"/>
        <v>166666.5</v>
      </c>
      <c r="G372" s="38">
        <f t="shared" si="903"/>
        <v>0</v>
      </c>
      <c r="H372" s="102">
        <v>20</v>
      </c>
      <c r="I372" s="102">
        <v>2000</v>
      </c>
      <c r="J372" s="28">
        <v>8.5071873664855993</v>
      </c>
      <c r="K372" s="126">
        <f t="shared" si="900"/>
        <v>8.5071873664855982E-2</v>
      </c>
      <c r="L372" s="30">
        <f t="shared" si="901"/>
        <v>8.5071873664855982E-2</v>
      </c>
      <c r="M372" s="101">
        <f t="shared" si="902"/>
        <v>5.7050865888595599</v>
      </c>
      <c r="N372" s="103">
        <f t="shared" si="914"/>
        <v>1.40105038881302E-3</v>
      </c>
      <c r="AD372" s="52">
        <f t="shared" ca="1" si="915"/>
        <v>0.95487371919217334</v>
      </c>
      <c r="AE372" s="52">
        <f t="shared" ca="1" si="915"/>
        <v>1.0000000000000002</v>
      </c>
      <c r="AF372" s="52">
        <f t="shared" ca="1" si="915"/>
        <v>0.96056225534496009</v>
      </c>
      <c r="AG372" s="52">
        <f t="shared" ca="1" si="909"/>
        <v>0.91860504950325583</v>
      </c>
      <c r="AH372" s="52">
        <f t="shared" ca="1" si="909"/>
        <v>0.87923295720643468</v>
      </c>
      <c r="AI372" s="52">
        <f t="shared" ca="1" si="909"/>
        <v>0.84669847064375148</v>
      </c>
      <c r="AJ372" s="52">
        <f t="shared" ca="1" si="909"/>
        <v>0.81782995527153746</v>
      </c>
      <c r="AK372" s="52">
        <f t="shared" ca="1" si="910"/>
        <v>0.79052568136087953</v>
      </c>
      <c r="AL372" s="52">
        <f t="shared" ca="1" si="910"/>
        <v>0.75136635787561135</v>
      </c>
      <c r="AM372" s="52">
        <f t="shared" ca="1" si="910"/>
        <v>0.69426066918249574</v>
      </c>
      <c r="AN372" s="52">
        <f t="shared" ca="1" si="910"/>
        <v>0.63575736187545806</v>
      </c>
      <c r="AO372" s="52">
        <f t="shared" ca="1" si="911"/>
        <v>0.57084485046673772</v>
      </c>
      <c r="AP372" s="52">
        <f t="shared" ca="1" si="911"/>
        <v>0.5350559665114214</v>
      </c>
      <c r="AQ372" s="52">
        <f t="shared" ca="1" si="911"/>
        <v>0.48664961904919618</v>
      </c>
      <c r="AR372" s="52">
        <f t="shared" ca="1" si="911"/>
        <v>0.40755094021515176</v>
      </c>
      <c r="AS372" s="52">
        <f t="shared" ca="1" si="912"/>
        <v>0.33882776595630659</v>
      </c>
      <c r="AT372" s="52">
        <f t="shared" ca="1" si="912"/>
        <v>0.26186854290368616</v>
      </c>
      <c r="AU372" s="52">
        <f t="shared" ca="1" si="912"/>
        <v>0.17357823483520823</v>
      </c>
      <c r="AV372" s="52">
        <f t="shared" ca="1" si="912"/>
        <v>7.5937012854956631E-2</v>
      </c>
      <c r="AW372" s="52">
        <f t="shared" ca="1" si="912"/>
        <v>-1.945711402416362E-2</v>
      </c>
      <c r="AX372" s="52">
        <f t="shared" ca="1" si="912"/>
        <v>-0.10791332025634237</v>
      </c>
      <c r="AY372" s="52">
        <f t="shared" ca="1" si="906"/>
        <v>-0.17630433055285666</v>
      </c>
      <c r="AZ372" s="52">
        <f t="shared" ca="1" si="906"/>
        <v>-0.23172494666704488</v>
      </c>
      <c r="BA372" s="52">
        <f t="shared" ca="1" si="906"/>
        <v>-0.28878038155565444</v>
      </c>
      <c r="BB372" s="52">
        <f t="shared" ca="1" si="906"/>
        <v>-0.34051315799354676</v>
      </c>
      <c r="BC372" s="52">
        <f t="shared" ca="1" si="907"/>
        <v>-0.38156800739567098</v>
      </c>
      <c r="BD372" s="52">
        <f t="shared" ca="1" si="907"/>
        <v>-0.40845395329050033</v>
      </c>
      <c r="BE372" s="52">
        <f t="shared" ca="1" si="907"/>
        <v>-0.41458432285552899</v>
      </c>
      <c r="BF372" s="52">
        <f t="shared" ca="1" si="907"/>
        <v>-0.40423025886877112</v>
      </c>
      <c r="BG372" s="52">
        <f t="shared" ca="1" si="908"/>
        <v>-0.38030731157984332</v>
      </c>
      <c r="BH372" s="52">
        <f t="shared" ca="1" si="908"/>
        <v>-0.31100815500382156</v>
      </c>
      <c r="BJ372" s="52">
        <f t="shared" si="916"/>
        <v>4.2535936832428E-3</v>
      </c>
      <c r="BK372" s="52">
        <f t="shared" si="917"/>
        <v>-8.9149222583059327E-3</v>
      </c>
      <c r="BL372" s="52">
        <f t="shared" si="918"/>
        <v>-4.4574611291529664E-4</v>
      </c>
      <c r="BM372" s="52">
        <f t="shared" si="919"/>
        <v>-4.4574611291529664E-4</v>
      </c>
      <c r="BN372" s="52">
        <f t="shared" si="920"/>
        <v>0</v>
      </c>
      <c r="BO372" s="52">
        <f t="shared" si="921"/>
        <v>0</v>
      </c>
      <c r="BP372" s="52">
        <f t="shared" si="922"/>
        <v>4.4187403996760136E-3</v>
      </c>
      <c r="BQ372" s="52">
        <f t="shared" si="923"/>
        <v>0.05</v>
      </c>
      <c r="BS372" s="52">
        <f t="shared" ca="1" si="924"/>
        <v>-0.79630802529713796</v>
      </c>
      <c r="BT372" s="52">
        <f t="shared" ca="1" si="925"/>
        <v>-0.89149222583059307</v>
      </c>
      <c r="BU372" s="52">
        <f t="shared" ca="1" si="926"/>
        <v>-0.95517005645219344</v>
      </c>
      <c r="BV372" s="52">
        <f t="shared" ca="1" si="927"/>
        <v>-0.98224555676983272</v>
      </c>
      <c r="BW372" s="52">
        <f t="shared" ca="1" si="928"/>
        <v>-0.98231182950398666</v>
      </c>
      <c r="BX372" s="52">
        <f t="shared" ca="1" si="929"/>
        <v>-0.95340120852474242</v>
      </c>
      <c r="BY372" s="52">
        <f t="shared" ca="1" si="930"/>
        <v>-0.90516863685221483</v>
      </c>
      <c r="BZ372" s="52">
        <f t="shared" ca="1" si="931"/>
        <v>-0.84660377762010053</v>
      </c>
      <c r="CA372" s="52">
        <f t="shared" ca="1" si="932"/>
        <v>-0.77389109693467661</v>
      </c>
      <c r="CB372" s="52">
        <f t="shared" ca="1" si="933"/>
        <v>-0.68609357096495216</v>
      </c>
      <c r="CC372" s="52">
        <f t="shared" ca="1" si="934"/>
        <v>-0.59131660378508033</v>
      </c>
      <c r="CD372" s="52">
        <f t="shared" ca="1" si="935"/>
        <v>-0.49021649510870074</v>
      </c>
      <c r="CE372" s="52">
        <f t="shared" ca="1" si="936"/>
        <v>-0.40397916235510384</v>
      </c>
      <c r="CF372" s="52">
        <f t="shared" ca="1" si="937"/>
        <v>-0.30618265613673201</v>
      </c>
      <c r="CG372" s="52">
        <f t="shared" ca="1" si="938"/>
        <v>-0.20246190362940397</v>
      </c>
      <c r="CH372" s="52">
        <f t="shared" ca="1" si="939"/>
        <v>-0.11285397198591977</v>
      </c>
      <c r="CI372" s="52">
        <f t="shared" ca="1" si="940"/>
        <v>-4.0699437380798467E-2</v>
      </c>
      <c r="CJ372" s="52">
        <f t="shared" ca="1" si="941"/>
        <v>1.0843351047726379E-2</v>
      </c>
      <c r="CK372" s="52">
        <f t="shared" ca="1" si="942"/>
        <v>4.9928112526334084E-2</v>
      </c>
      <c r="CL372" s="52">
        <f t="shared" ca="1" si="943"/>
        <v>8.6178801127619373E-2</v>
      </c>
      <c r="CM372" s="52">
        <f t="shared" ca="1" si="944"/>
        <v>0.11467399568327019</v>
      </c>
      <c r="CN372" s="52">
        <f t="shared" ca="1" si="945"/>
        <v>0.13164613827041566</v>
      </c>
      <c r="CO372" s="52">
        <f t="shared" ca="1" si="946"/>
        <v>0.13733248902304532</v>
      </c>
      <c r="CP372" s="52">
        <f t="shared" ca="1" si="947"/>
        <v>0.13884555976537455</v>
      </c>
      <c r="CQ372" s="52">
        <f t="shared" ca="1" si="948"/>
        <v>0.13428241669410679</v>
      </c>
      <c r="CR372" s="52">
        <f t="shared" ca="1" si="949"/>
        <v>0.12616206013086839</v>
      </c>
      <c r="CS372" s="52">
        <f t="shared" ca="1" si="950"/>
        <v>0.11550291462410872</v>
      </c>
      <c r="CT372" s="52">
        <f t="shared" ca="1" si="951"/>
        <v>0.10437978625357684</v>
      </c>
      <c r="CU372" s="52">
        <f t="shared" ca="1" si="952"/>
        <v>9.8809182884232308E-2</v>
      </c>
      <c r="CV372" s="52">
        <f t="shared" ca="1" si="953"/>
        <v>0.10193087591699593</v>
      </c>
      <c r="CW372" s="52">
        <f t="shared" ca="1" si="954"/>
        <v>0.10943192625117952</v>
      </c>
      <c r="CY372" s="51" t="str">
        <f t="shared" ca="1" si="955"/>
        <v>Slope</v>
      </c>
      <c r="CZ372" s="51" t="str">
        <f t="shared" ca="1" si="956"/>
        <v>Slope</v>
      </c>
      <c r="DA372" s="51" t="str">
        <f t="shared" ca="1" si="957"/>
        <v>Slope</v>
      </c>
      <c r="DB372" s="51" t="str">
        <f t="shared" ca="1" si="958"/>
        <v>Slope</v>
      </c>
      <c r="DC372" s="51" t="str">
        <f t="shared" ca="1" si="959"/>
        <v>Slope</v>
      </c>
      <c r="DD372" s="51" t="str">
        <f t="shared" ca="1" si="960"/>
        <v>Slope</v>
      </c>
      <c r="DE372" s="51" t="str">
        <f t="shared" ca="1" si="961"/>
        <v>Slope</v>
      </c>
      <c r="DF372" s="51" t="str">
        <f t="shared" ca="1" si="962"/>
        <v>Slope</v>
      </c>
      <c r="DG372" s="51" t="str">
        <f t="shared" ca="1" si="963"/>
        <v>Slope</v>
      </c>
      <c r="DH372" s="51" t="str">
        <f t="shared" ca="1" si="964"/>
        <v>Slope</v>
      </c>
      <c r="DI372" s="51" t="str">
        <f t="shared" ca="1" si="965"/>
        <v>Slope</v>
      </c>
      <c r="DJ372" s="51" t="str">
        <f t="shared" ca="1" si="966"/>
        <v>Slope</v>
      </c>
      <c r="DK372" s="51" t="str">
        <f t="shared" ca="1" si="967"/>
        <v>Slope</v>
      </c>
      <c r="DL372" s="51" t="str">
        <f t="shared" ca="1" si="968"/>
        <v>Slope</v>
      </c>
      <c r="DM372" s="51" t="str">
        <f t="shared" ca="1" si="969"/>
        <v>Slope</v>
      </c>
      <c r="DN372" s="51" t="str">
        <f t="shared" ca="1" si="970"/>
        <v>Slope</v>
      </c>
      <c r="DO372" s="51" t="str">
        <f t="shared" ca="1" si="971"/>
        <v>Slope</v>
      </c>
      <c r="DP372" s="51" t="str">
        <f t="shared" ca="1" si="972"/>
        <v>Slope</v>
      </c>
      <c r="DQ372" s="51" t="str">
        <f t="shared" ca="1" si="973"/>
        <v>Slope</v>
      </c>
      <c r="DR372" s="51" t="str">
        <f t="shared" ca="1" si="974"/>
        <v>Slope</v>
      </c>
      <c r="DS372" s="51" t="str">
        <f t="shared" ca="1" si="975"/>
        <v>Slope</v>
      </c>
      <c r="DT372" s="51" t="str">
        <f t="shared" ca="1" si="976"/>
        <v>Slope</v>
      </c>
      <c r="DU372" s="51" t="str">
        <f t="shared" ca="1" si="977"/>
        <v>Slope</v>
      </c>
      <c r="DV372" s="51" t="str">
        <f t="shared" ca="1" si="978"/>
        <v>Slope</v>
      </c>
      <c r="DW372" s="51" t="str">
        <f t="shared" ca="1" si="979"/>
        <v>Slope</v>
      </c>
      <c r="DX372" s="51" t="str">
        <f t="shared" ca="1" si="980"/>
        <v>Slope</v>
      </c>
      <c r="DY372" s="51" t="str">
        <f t="shared" ca="1" si="981"/>
        <v>Slope</v>
      </c>
      <c r="DZ372" s="51" t="str">
        <f t="shared" ca="1" si="982"/>
        <v>Slope</v>
      </c>
      <c r="EA372" s="51" t="str">
        <f t="shared" ca="1" si="983"/>
        <v>Slope</v>
      </c>
      <c r="EB372" s="51" t="str">
        <f t="shared" ca="1" si="984"/>
        <v>Slope</v>
      </c>
      <c r="EC372" s="51" t="str">
        <f t="shared" ca="1" si="985"/>
        <v>Slope</v>
      </c>
      <c r="EE372" s="52">
        <f t="shared" ca="1" si="986"/>
        <v>0.2041377208157773</v>
      </c>
      <c r="EF372" s="52">
        <f t="shared" ca="1" si="987"/>
        <v>0.10895352028232219</v>
      </c>
      <c r="EG372" s="52">
        <f t="shared" ca="1" si="988"/>
        <v>4.5275689660721818E-2</v>
      </c>
      <c r="EH372" s="52">
        <f t="shared" ca="1" si="989"/>
        <v>1.820018934308254E-2</v>
      </c>
      <c r="EI372" s="52">
        <f t="shared" ca="1" si="990"/>
        <v>1.8133916608928602E-2</v>
      </c>
      <c r="EJ372" s="52">
        <f t="shared" ca="1" si="991"/>
        <v>4.7044537588172841E-2</v>
      </c>
      <c r="EK372" s="52">
        <f t="shared" ca="1" si="992"/>
        <v>9.5277109260700432E-2</v>
      </c>
      <c r="EL372" s="52">
        <f t="shared" ca="1" si="993"/>
        <v>0.15384196849281473</v>
      </c>
      <c r="EM372" s="52">
        <f t="shared" ca="1" si="994"/>
        <v>0.22655464917823864</v>
      </c>
      <c r="EN372" s="52">
        <f t="shared" ca="1" si="995"/>
        <v>0.3143521751479631</v>
      </c>
      <c r="EO372" s="52">
        <f t="shared" ca="1" si="996"/>
        <v>0.40912914232783493</v>
      </c>
      <c r="EP372" s="52">
        <f t="shared" ca="1" si="997"/>
        <v>0.51022925100421457</v>
      </c>
      <c r="EQ372" s="52">
        <f t="shared" ca="1" si="998"/>
        <v>0.59646658375781147</v>
      </c>
      <c r="ER372" s="52">
        <f t="shared" ca="1" si="999"/>
        <v>0.69426308997618325</v>
      </c>
      <c r="ES372" s="52">
        <f t="shared" ca="1" si="1000"/>
        <v>0.79798384248351129</v>
      </c>
      <c r="ET372" s="52">
        <f t="shared" ca="1" si="1001"/>
        <v>0.88759177412699553</v>
      </c>
      <c r="EU372" s="52">
        <f t="shared" ca="1" si="1002"/>
        <v>0.95974630873211686</v>
      </c>
      <c r="EV372" s="52">
        <f t="shared" ca="1" si="1003"/>
        <v>0.98871090283935836</v>
      </c>
      <c r="EW372" s="52">
        <f t="shared" ca="1" si="1004"/>
        <v>0.94962614136075063</v>
      </c>
      <c r="EX372" s="52">
        <f t="shared" ca="1" si="1005"/>
        <v>0.9133754527594653</v>
      </c>
      <c r="EY372" s="52">
        <f t="shared" ca="1" si="1006"/>
        <v>0.88488025820381455</v>
      </c>
      <c r="EZ372" s="52">
        <f t="shared" ca="1" si="1007"/>
        <v>0.86790811561666903</v>
      </c>
      <c r="FA372" s="52">
        <f t="shared" ca="1" si="1008"/>
        <v>0.86222176486403934</v>
      </c>
      <c r="FB372" s="52">
        <f t="shared" ca="1" si="1009"/>
        <v>0.86070869412171014</v>
      </c>
      <c r="FC372" s="52">
        <f t="shared" ca="1" si="1010"/>
        <v>0.86527183719297796</v>
      </c>
      <c r="FD372" s="52">
        <f t="shared" ca="1" si="1011"/>
        <v>0.87339219375621635</v>
      </c>
      <c r="FE372" s="52">
        <f t="shared" ca="1" si="1012"/>
        <v>0.88405133926297597</v>
      </c>
      <c r="FF372" s="52">
        <f t="shared" ca="1" si="1013"/>
        <v>0.89517446763350783</v>
      </c>
      <c r="FG372" s="52">
        <f t="shared" ca="1" si="1014"/>
        <v>0.90074507100285239</v>
      </c>
      <c r="FH372" s="52">
        <f t="shared" ca="1" si="1015"/>
        <v>0.89762337797008873</v>
      </c>
      <c r="FI372" s="52">
        <f t="shared" ca="1" si="1016"/>
        <v>0.89012232763590515</v>
      </c>
      <c r="FK372" s="52">
        <f t="shared" ca="1" si="1017"/>
        <v>0.98871090283935836</v>
      </c>
      <c r="FL372" s="59">
        <f t="shared" ca="1" si="1018"/>
        <v>17</v>
      </c>
      <c r="FM372" s="59" t="str">
        <f t="shared" ca="1" si="1019"/>
        <v>Slope</v>
      </c>
      <c r="FN372" s="52">
        <f t="shared" ca="1" si="1020"/>
        <v>0.46666666666666667</v>
      </c>
      <c r="FP372" s="52">
        <f t="shared" ca="1" si="1021"/>
        <v>0.40137924027192573</v>
      </c>
      <c r="FQ372" s="52">
        <f t="shared" ca="1" si="1022"/>
        <v>0.36965117342744069</v>
      </c>
      <c r="FR372" s="52">
        <f t="shared" ca="1" si="1023"/>
        <v>0.33731411877579615</v>
      </c>
      <c r="FS372" s="52">
        <f t="shared" ca="1" si="1024"/>
        <v>0.31717784089213863</v>
      </c>
      <c r="FT372" s="52">
        <f t="shared" ca="1" si="1025"/>
        <v>0.30604463886964284</v>
      </c>
      <c r="FU372" s="52">
        <f t="shared" ca="1" si="1026"/>
        <v>0.30457040141827979</v>
      </c>
      <c r="FV372" s="52">
        <f t="shared" ca="1" si="1027"/>
        <v>0.30953681419801127</v>
      </c>
      <c r="FW372" s="52">
        <f t="shared" ca="1" si="1028"/>
        <v>0.31794732283093824</v>
      </c>
      <c r="FX372" s="52">
        <f t="shared" ca="1" si="1029"/>
        <v>0.33107377194830173</v>
      </c>
      <c r="FY372" s="52">
        <f t="shared" ca="1" si="1030"/>
        <v>0.34922850282709883</v>
      </c>
      <c r="FZ372" s="52">
        <f t="shared" ca="1" si="1031"/>
        <v>0.36970971410927828</v>
      </c>
      <c r="GA372" s="52">
        <f t="shared" ca="1" si="1032"/>
        <v>0.39229863922362707</v>
      </c>
      <c r="GB372" s="52">
        <f t="shared" ca="1" si="1033"/>
        <v>0.40993330569704822</v>
      </c>
      <c r="GC372" s="52">
        <f t="shared" ca="1" si="1034"/>
        <v>0.43142102999206106</v>
      </c>
      <c r="GD372" s="52">
        <f t="shared" ca="1" si="1035"/>
        <v>0.45488350305005931</v>
      </c>
      <c r="GE372" s="52">
        <f t="shared" ca="1" si="1036"/>
        <v>0.47364170248677623</v>
      </c>
      <c r="GF372" s="52">
        <f t="shared" ca="1" si="1037"/>
        <v>0.48658210291070558</v>
      </c>
      <c r="GG372" s="52">
        <f t="shared" ca="1" si="1038"/>
        <v>0.48512585650200835</v>
      </c>
      <c r="GH372" s="52">
        <f t="shared" ca="1" si="1039"/>
        <v>0.46098649156469462</v>
      </c>
      <c r="GI372" s="52">
        <f t="shared" ca="1" si="1040"/>
        <v>0.43779181758648844</v>
      </c>
      <c r="GJ372" s="52">
        <f t="shared" ca="1" si="1041"/>
        <v>0.4171823082901604</v>
      </c>
      <c r="GK372" s="52">
        <f t="shared" ca="1" si="1042"/>
        <v>0.40041381631666745</v>
      </c>
      <c r="GL372" s="52">
        <f t="shared" ca="1" si="1043"/>
        <v>0.38740725495467976</v>
      </c>
      <c r="GM372" s="52">
        <f t="shared" ca="1" si="1044"/>
        <v>0.37579178692945892</v>
      </c>
      <c r="GN372" s="52">
        <f t="shared" ca="1" si="1045"/>
        <v>0.36620172350877034</v>
      </c>
      <c r="GO372" s="52">
        <f t="shared" ca="1" si="1046"/>
        <v>0.35779739791873877</v>
      </c>
      <c r="GP372" s="52">
        <f t="shared" ca="1" si="1047"/>
        <v>0.35023933530988083</v>
      </c>
      <c r="GQ372" s="52">
        <f t="shared" ca="1" si="1048"/>
        <v>0.34283593365561371</v>
      </c>
      <c r="GR372" s="52">
        <f t="shared" ca="1" si="1049"/>
        <v>0.33358169033428409</v>
      </c>
      <c r="GS372" s="52">
        <f t="shared" ca="1" si="1050"/>
        <v>0.32143001487891842</v>
      </c>
      <c r="GT372" s="52">
        <f t="shared" ca="1" si="1051"/>
        <v>0.30781855365641281</v>
      </c>
      <c r="GV372" s="52">
        <f t="shared" ca="1" si="1052"/>
        <v>0.48658210291070558</v>
      </c>
      <c r="GW372" s="59">
        <f t="shared" ca="1" si="1053"/>
        <v>16</v>
      </c>
      <c r="GX372" s="52">
        <f t="shared" ca="1" si="1054"/>
        <v>0.95974630873211686</v>
      </c>
      <c r="GY372" s="52" t="str">
        <f t="shared" ca="1" si="1055"/>
        <v>Slope</v>
      </c>
      <c r="GZ372" s="52">
        <f t="shared" ca="1" si="1056"/>
        <v>0.5</v>
      </c>
      <c r="HB372" s="58">
        <f t="shared" si="1057"/>
        <v>8.5071873664855982E-2</v>
      </c>
      <c r="HC372" s="58"/>
      <c r="HE372" s="52">
        <f t="shared" si="1058"/>
        <v>0.57889422535896284</v>
      </c>
      <c r="HF372" s="52">
        <f t="shared" si="1059"/>
        <v>0</v>
      </c>
      <c r="HH372" s="52">
        <f t="shared" ca="1" si="1060"/>
        <v>0.95974630873211686</v>
      </c>
      <c r="HI372" s="52" t="str">
        <f t="shared" ca="1" si="1061"/>
        <v>Slope</v>
      </c>
      <c r="HJ372" s="59">
        <f t="shared" ca="1" si="1062"/>
        <v>2</v>
      </c>
      <c r="HK372" s="52">
        <f t="shared" ca="1" si="1063"/>
        <v>0.5</v>
      </c>
      <c r="HL372" s="52">
        <f t="shared" si="1064"/>
        <v>0</v>
      </c>
      <c r="HM372" s="52">
        <f t="shared" si="1065"/>
        <v>20</v>
      </c>
      <c r="HN372" s="52">
        <f t="shared" si="1066"/>
        <v>-20</v>
      </c>
      <c r="HP372" s="52">
        <f t="shared" si="1069"/>
        <v>1.40105038881302E-3</v>
      </c>
      <c r="HR372" s="52">
        <f t="shared" si="1067"/>
        <v>2.2303361268580875E-4</v>
      </c>
      <c r="HS372">
        <f t="shared" si="1068"/>
        <v>4.4187403996760136E-3</v>
      </c>
    </row>
    <row r="373" spans="1:227" x14ac:dyDescent="0.2">
      <c r="A373" s="45">
        <v>335</v>
      </c>
      <c r="B373" s="35">
        <f t="shared" si="913"/>
        <v>3.8657407407407335E-2</v>
      </c>
      <c r="C373" s="28">
        <v>8.5071873664855993</v>
      </c>
      <c r="D373" s="95">
        <v>0</v>
      </c>
      <c r="E373" s="95">
        <v>999999</v>
      </c>
      <c r="F373" s="37">
        <f t="shared" si="899"/>
        <v>166666.5</v>
      </c>
      <c r="G373" s="38">
        <f t="shared" si="903"/>
        <v>0</v>
      </c>
      <c r="H373" s="102">
        <v>20</v>
      </c>
      <c r="I373" s="102">
        <v>2000</v>
      </c>
      <c r="J373" s="28">
        <v>12.197579145431501</v>
      </c>
      <c r="K373" s="126">
        <f t="shared" si="900"/>
        <v>0.12197579145431502</v>
      </c>
      <c r="L373" s="30">
        <f t="shared" si="901"/>
        <v>0.12197579145431502</v>
      </c>
      <c r="M373" s="101">
        <f t="shared" si="902"/>
        <v>8.5071873664855993</v>
      </c>
      <c r="N373" s="103">
        <f t="shared" si="914"/>
        <v>1.8451958894729502E-3</v>
      </c>
      <c r="AD373" s="52">
        <f t="shared" ca="1" si="915"/>
        <v>0.96056225534495998</v>
      </c>
      <c r="AE373" s="52">
        <f t="shared" ca="1" si="915"/>
        <v>1.0000000000000002</v>
      </c>
      <c r="AF373" s="52">
        <f t="shared" ca="1" si="915"/>
        <v>0.96568733653098737</v>
      </c>
      <c r="AG373" s="52">
        <f t="shared" ca="1" si="909"/>
        <v>0.92996535743853048</v>
      </c>
      <c r="AH373" s="52">
        <f t="shared" ca="1" si="909"/>
        <v>0.89727426393617471</v>
      </c>
      <c r="AI373" s="52">
        <f t="shared" ca="1" si="909"/>
        <v>0.86788417732699308</v>
      </c>
      <c r="AJ373" s="52">
        <f t="shared" ca="1" si="909"/>
        <v>0.83728330902175996</v>
      </c>
      <c r="AK373" s="52">
        <f t="shared" ca="1" si="910"/>
        <v>0.79699056560084058</v>
      </c>
      <c r="AL373" s="52">
        <f t="shared" ca="1" si="910"/>
        <v>0.74136420802707337</v>
      </c>
      <c r="AM373" s="52">
        <f t="shared" ca="1" si="910"/>
        <v>0.67336080292252987</v>
      </c>
      <c r="AN373" s="52">
        <f t="shared" ca="1" si="910"/>
        <v>0.59589946383599679</v>
      </c>
      <c r="AO373" s="52">
        <f t="shared" ca="1" si="911"/>
        <v>0.54645197522635613</v>
      </c>
      <c r="AP373" s="52">
        <f t="shared" ca="1" si="911"/>
        <v>0.47585313506127014</v>
      </c>
      <c r="AQ373" s="52">
        <f t="shared" ca="1" si="911"/>
        <v>0.40157111900524067</v>
      </c>
      <c r="AR373" s="52">
        <f t="shared" ca="1" si="911"/>
        <v>0.30932577045190635</v>
      </c>
      <c r="AS373" s="52">
        <f t="shared" ca="1" si="912"/>
        <v>0.23853339890155847</v>
      </c>
      <c r="AT373" s="52">
        <f t="shared" ca="1" si="912"/>
        <v>0.17477504901570917</v>
      </c>
      <c r="AU373" s="52">
        <f t="shared" ca="1" si="912"/>
        <v>0.10282456755168799</v>
      </c>
      <c r="AV373" s="52">
        <f t="shared" ca="1" si="912"/>
        <v>1.6282435928334144E-2</v>
      </c>
      <c r="AW373" s="52">
        <f t="shared" ca="1" si="912"/>
        <v>-5.8945190151105796E-2</v>
      </c>
      <c r="AX373" s="52">
        <f t="shared" ca="1" si="912"/>
        <v>-0.12062724060647476</v>
      </c>
      <c r="AY373" s="52">
        <f t="shared" ca="1" si="906"/>
        <v>-0.16267065904040509</v>
      </c>
      <c r="AZ373" s="52">
        <f t="shared" ca="1" si="906"/>
        <v>-0.205912175433584</v>
      </c>
      <c r="BA373" s="52">
        <f t="shared" ca="1" si="906"/>
        <v>-0.24579522551694838</v>
      </c>
      <c r="BB373" s="52">
        <f t="shared" ca="1" si="906"/>
        <v>-0.28537404157373886</v>
      </c>
      <c r="BC373" s="52">
        <f t="shared" ca="1" si="907"/>
        <v>-0.31669204693532171</v>
      </c>
      <c r="BD373" s="52">
        <f t="shared" ca="1" si="907"/>
        <v>-0.33930296474904281</v>
      </c>
      <c r="BE373" s="52">
        <f t="shared" ca="1" si="907"/>
        <v>-0.35645792911246327</v>
      </c>
      <c r="BF373" s="52">
        <f t="shared" ca="1" si="907"/>
        <v>-0.36464950030623117</v>
      </c>
      <c r="BG373" s="52">
        <f t="shared" ca="1" si="908"/>
        <v>-0.34970121930589299</v>
      </c>
      <c r="BH373" s="52">
        <f t="shared" ca="1" si="908"/>
        <v>-0.22082930503459433</v>
      </c>
      <c r="BJ373" s="52">
        <f t="shared" si="916"/>
        <v>6.0987895727157501E-3</v>
      </c>
      <c r="BK373" s="52">
        <f t="shared" si="917"/>
        <v>-9.5517005645219342E-3</v>
      </c>
      <c r="BL373" s="52">
        <f t="shared" si="918"/>
        <v>-4.7758502822609674E-4</v>
      </c>
      <c r="BM373" s="52">
        <f t="shared" si="919"/>
        <v>-4.7758502822609674E-4</v>
      </c>
      <c r="BN373" s="52">
        <f t="shared" si="920"/>
        <v>0</v>
      </c>
      <c r="BO373" s="52">
        <f t="shared" si="921"/>
        <v>0</v>
      </c>
      <c r="BP373" s="52">
        <f t="shared" si="922"/>
        <v>4.6210539269667759E-3</v>
      </c>
      <c r="BQ373" s="52">
        <f t="shared" si="923"/>
        <v>0.05</v>
      </c>
      <c r="BS373" s="52">
        <f t="shared" ca="1" si="924"/>
        <v>-0.89149222583059307</v>
      </c>
      <c r="BT373" s="52">
        <f t="shared" ca="1" si="925"/>
        <v>-0.95517005645219344</v>
      </c>
      <c r="BU373" s="52">
        <f t="shared" ca="1" si="926"/>
        <v>-0.98224555676983272</v>
      </c>
      <c r="BV373" s="52">
        <f t="shared" ca="1" si="927"/>
        <v>-0.98231182950398666</v>
      </c>
      <c r="BW373" s="52">
        <f t="shared" ca="1" si="928"/>
        <v>-0.95340120852474242</v>
      </c>
      <c r="BX373" s="52">
        <f t="shared" ca="1" si="929"/>
        <v>-0.90516863685221483</v>
      </c>
      <c r="BY373" s="52">
        <f t="shared" ca="1" si="930"/>
        <v>-0.84660377762010053</v>
      </c>
      <c r="BZ373" s="52">
        <f t="shared" ca="1" si="931"/>
        <v>-0.77389109693467661</v>
      </c>
      <c r="CA373" s="52">
        <f t="shared" ca="1" si="932"/>
        <v>-0.68609357096495216</v>
      </c>
      <c r="CB373" s="52">
        <f t="shared" ca="1" si="933"/>
        <v>-0.59131660378508033</v>
      </c>
      <c r="CC373" s="52">
        <f t="shared" ca="1" si="934"/>
        <v>-0.49021649510870074</v>
      </c>
      <c r="CD373" s="52">
        <f t="shared" ca="1" si="935"/>
        <v>-0.40397916235510384</v>
      </c>
      <c r="CE373" s="52">
        <f t="shared" ca="1" si="936"/>
        <v>-0.30618265613673201</v>
      </c>
      <c r="CF373" s="52">
        <f t="shared" ca="1" si="937"/>
        <v>-0.20246190362940397</v>
      </c>
      <c r="CG373" s="52">
        <f t="shared" ca="1" si="938"/>
        <v>-0.11285397198591977</v>
      </c>
      <c r="CH373" s="52">
        <f t="shared" ca="1" si="939"/>
        <v>-4.0699437380798467E-2</v>
      </c>
      <c r="CI373" s="52">
        <f t="shared" ca="1" si="940"/>
        <v>1.0843351047726379E-2</v>
      </c>
      <c r="CJ373" s="52">
        <f t="shared" ca="1" si="941"/>
        <v>4.9928112526334084E-2</v>
      </c>
      <c r="CK373" s="52">
        <f t="shared" ca="1" si="942"/>
        <v>8.6178801127619373E-2</v>
      </c>
      <c r="CL373" s="52">
        <f t="shared" ca="1" si="943"/>
        <v>0.11467399568327019</v>
      </c>
      <c r="CM373" s="52">
        <f t="shared" ca="1" si="944"/>
        <v>0.13164613827041566</v>
      </c>
      <c r="CN373" s="52">
        <f t="shared" ca="1" si="945"/>
        <v>0.13733248902304532</v>
      </c>
      <c r="CO373" s="52">
        <f t="shared" ca="1" si="946"/>
        <v>0.13884555976537455</v>
      </c>
      <c r="CP373" s="52">
        <f t="shared" ca="1" si="947"/>
        <v>0.13428241669410679</v>
      </c>
      <c r="CQ373" s="52">
        <f t="shared" ca="1" si="948"/>
        <v>0.12616206013086839</v>
      </c>
      <c r="CR373" s="52">
        <f t="shared" ca="1" si="949"/>
        <v>0.11550291462410872</v>
      </c>
      <c r="CS373" s="52">
        <f t="shared" ca="1" si="950"/>
        <v>0.10437978625357684</v>
      </c>
      <c r="CT373" s="52">
        <f t="shared" ca="1" si="951"/>
        <v>9.8809182884232308E-2</v>
      </c>
      <c r="CU373" s="52">
        <f t="shared" ca="1" si="952"/>
        <v>0.10193087591699593</v>
      </c>
      <c r="CV373" s="52">
        <f t="shared" ca="1" si="953"/>
        <v>0.10943192625117952</v>
      </c>
      <c r="CW373" s="52">
        <f t="shared" ca="1" si="954"/>
        <v>3.2998549676831281E-2</v>
      </c>
      <c r="CY373" s="51" t="str">
        <f t="shared" ca="1" si="955"/>
        <v>Slope</v>
      </c>
      <c r="CZ373" s="51" t="str">
        <f t="shared" ca="1" si="956"/>
        <v>Slope</v>
      </c>
      <c r="DA373" s="51" t="str">
        <f t="shared" ca="1" si="957"/>
        <v>Slope</v>
      </c>
      <c r="DB373" s="51" t="str">
        <f t="shared" ca="1" si="958"/>
        <v>Slope</v>
      </c>
      <c r="DC373" s="51" t="str">
        <f t="shared" ca="1" si="959"/>
        <v>Slope</v>
      </c>
      <c r="DD373" s="51" t="str">
        <f t="shared" ca="1" si="960"/>
        <v>Slope</v>
      </c>
      <c r="DE373" s="51" t="str">
        <f t="shared" ca="1" si="961"/>
        <v>Slope</v>
      </c>
      <c r="DF373" s="51" t="str">
        <f t="shared" ca="1" si="962"/>
        <v>Slope</v>
      </c>
      <c r="DG373" s="51" t="str">
        <f t="shared" ca="1" si="963"/>
        <v>Slope</v>
      </c>
      <c r="DH373" s="51" t="str">
        <f t="shared" ca="1" si="964"/>
        <v>Slope</v>
      </c>
      <c r="DI373" s="51" t="str">
        <f t="shared" ca="1" si="965"/>
        <v>Slope</v>
      </c>
      <c r="DJ373" s="51" t="str">
        <f t="shared" ca="1" si="966"/>
        <v>Slope</v>
      </c>
      <c r="DK373" s="51" t="str">
        <f t="shared" ca="1" si="967"/>
        <v>Slope</v>
      </c>
      <c r="DL373" s="51" t="str">
        <f t="shared" ca="1" si="968"/>
        <v>Slope</v>
      </c>
      <c r="DM373" s="51" t="str">
        <f t="shared" ca="1" si="969"/>
        <v>Slope</v>
      </c>
      <c r="DN373" s="51" t="str">
        <f t="shared" ca="1" si="970"/>
        <v>Slope</v>
      </c>
      <c r="DO373" s="51" t="str">
        <f t="shared" ca="1" si="971"/>
        <v>Slope</v>
      </c>
      <c r="DP373" s="51" t="str">
        <f t="shared" ca="1" si="972"/>
        <v>Slope</v>
      </c>
      <c r="DQ373" s="51" t="str">
        <f t="shared" ca="1" si="973"/>
        <v>Slope</v>
      </c>
      <c r="DR373" s="51" t="str">
        <f t="shared" ca="1" si="974"/>
        <v>Slope</v>
      </c>
      <c r="DS373" s="51" t="str">
        <f t="shared" ca="1" si="975"/>
        <v>Slope</v>
      </c>
      <c r="DT373" s="51" t="str">
        <f t="shared" ca="1" si="976"/>
        <v>Slope</v>
      </c>
      <c r="DU373" s="51" t="str">
        <f t="shared" ca="1" si="977"/>
        <v>Slope</v>
      </c>
      <c r="DV373" s="51" t="str">
        <f t="shared" ca="1" si="978"/>
        <v>Slope</v>
      </c>
      <c r="DW373" s="51" t="str">
        <f t="shared" ca="1" si="979"/>
        <v>Slope</v>
      </c>
      <c r="DX373" s="51" t="str">
        <f t="shared" ca="1" si="980"/>
        <v>Slope</v>
      </c>
      <c r="DY373" s="51" t="str">
        <f t="shared" ca="1" si="981"/>
        <v>Slope</v>
      </c>
      <c r="DZ373" s="51" t="str">
        <f t="shared" ca="1" si="982"/>
        <v>Slope</v>
      </c>
      <c r="EA373" s="51" t="str">
        <f t="shared" ca="1" si="983"/>
        <v>Slope</v>
      </c>
      <c r="EB373" s="51" t="str">
        <f t="shared" ca="1" si="984"/>
        <v>Slope</v>
      </c>
      <c r="EC373" s="51" t="str">
        <f t="shared" ca="1" si="985"/>
        <v>Slope</v>
      </c>
      <c r="EE373" s="52">
        <f t="shared" ca="1" si="986"/>
        <v>0.10898535919763308</v>
      </c>
      <c r="EF373" s="52">
        <f t="shared" ca="1" si="987"/>
        <v>4.5307528576032707E-2</v>
      </c>
      <c r="EG373" s="52">
        <f t="shared" ca="1" si="988"/>
        <v>1.8232028258393429E-2</v>
      </c>
      <c r="EH373" s="52">
        <f t="shared" ca="1" si="989"/>
        <v>1.8165755524239491E-2</v>
      </c>
      <c r="EI373" s="52">
        <f t="shared" ca="1" si="990"/>
        <v>4.707637650348373E-2</v>
      </c>
      <c r="EJ373" s="52">
        <f t="shared" ca="1" si="991"/>
        <v>9.5308948176011321E-2</v>
      </c>
      <c r="EK373" s="52">
        <f t="shared" ca="1" si="992"/>
        <v>0.15387380740812562</v>
      </c>
      <c r="EL373" s="52">
        <f t="shared" ca="1" si="993"/>
        <v>0.22658648809354953</v>
      </c>
      <c r="EM373" s="52">
        <f t="shared" ca="1" si="994"/>
        <v>0.31438401406327399</v>
      </c>
      <c r="EN373" s="52">
        <f t="shared" ca="1" si="995"/>
        <v>0.40916098124314582</v>
      </c>
      <c r="EO373" s="52">
        <f t="shared" ca="1" si="996"/>
        <v>0.51026108991952535</v>
      </c>
      <c r="EP373" s="52">
        <f t="shared" ca="1" si="997"/>
        <v>0.59649842267312225</v>
      </c>
      <c r="EQ373" s="52">
        <f t="shared" ca="1" si="998"/>
        <v>0.69429492889149413</v>
      </c>
      <c r="ER373" s="52">
        <f t="shared" ca="1" si="999"/>
        <v>0.79801568139882217</v>
      </c>
      <c r="ES373" s="52">
        <f t="shared" ca="1" si="1000"/>
        <v>0.8876236130423063</v>
      </c>
      <c r="ET373" s="52">
        <f t="shared" ca="1" si="1001"/>
        <v>0.95977814764742764</v>
      </c>
      <c r="EU373" s="52">
        <f t="shared" ca="1" si="1002"/>
        <v>0.98867906392404747</v>
      </c>
      <c r="EV373" s="52">
        <f t="shared" ca="1" si="1003"/>
        <v>0.94959430244543985</v>
      </c>
      <c r="EW373" s="52">
        <f t="shared" ca="1" si="1004"/>
        <v>0.91334361384415452</v>
      </c>
      <c r="EX373" s="52">
        <f t="shared" ca="1" si="1005"/>
        <v>0.88484841928850377</v>
      </c>
      <c r="EY373" s="52">
        <f t="shared" ca="1" si="1006"/>
        <v>0.86787627670135825</v>
      </c>
      <c r="EZ373" s="52">
        <f t="shared" ca="1" si="1007"/>
        <v>0.86218992594872856</v>
      </c>
      <c r="FA373" s="52">
        <f t="shared" ca="1" si="1008"/>
        <v>0.86067685520639936</v>
      </c>
      <c r="FB373" s="52">
        <f t="shared" ca="1" si="1009"/>
        <v>0.86523999827766707</v>
      </c>
      <c r="FC373" s="52">
        <f t="shared" ca="1" si="1010"/>
        <v>0.87336035484090546</v>
      </c>
      <c r="FD373" s="52">
        <f t="shared" ca="1" si="1011"/>
        <v>0.88401950034766519</v>
      </c>
      <c r="FE373" s="52">
        <f t="shared" ca="1" si="1012"/>
        <v>0.89514262871819705</v>
      </c>
      <c r="FF373" s="52">
        <f t="shared" ca="1" si="1013"/>
        <v>0.90071323208754162</v>
      </c>
      <c r="FG373" s="52">
        <f t="shared" ca="1" si="1014"/>
        <v>0.89759153905477795</v>
      </c>
      <c r="FH373" s="52">
        <f t="shared" ca="1" si="1015"/>
        <v>0.89009048872059437</v>
      </c>
      <c r="FI373" s="52">
        <f t="shared" ca="1" si="1016"/>
        <v>0.96652386529494261</v>
      </c>
      <c r="FK373" s="52">
        <f t="shared" ca="1" si="1017"/>
        <v>0.98867906392404747</v>
      </c>
      <c r="FL373" s="59">
        <f t="shared" ca="1" si="1018"/>
        <v>16</v>
      </c>
      <c r="FM373" s="59" t="str">
        <f t="shared" ca="1" si="1019"/>
        <v>Slope</v>
      </c>
      <c r="FN373" s="52">
        <f t="shared" ca="1" si="1020"/>
        <v>0.5</v>
      </c>
      <c r="FP373" s="52">
        <f t="shared" ca="1" si="1021"/>
        <v>0.36966178639921099</v>
      </c>
      <c r="FQ373" s="52">
        <f t="shared" ca="1" si="1022"/>
        <v>0.34843584285867757</v>
      </c>
      <c r="FR373" s="52">
        <f t="shared" ca="1" si="1023"/>
        <v>0.32829956497502</v>
      </c>
      <c r="FS373" s="52">
        <f t="shared" ca="1" si="1024"/>
        <v>0.31716636295252426</v>
      </c>
      <c r="FT373" s="52">
        <f t="shared" ca="1" si="1025"/>
        <v>0.31569212550116121</v>
      </c>
      <c r="FU373" s="52">
        <f t="shared" ca="1" si="1026"/>
        <v>0.32065853828089264</v>
      </c>
      <c r="FV373" s="52">
        <f t="shared" ca="1" si="1027"/>
        <v>0.32906904691381966</v>
      </c>
      <c r="FW373" s="52">
        <f t="shared" ca="1" si="1028"/>
        <v>0.34219549603118316</v>
      </c>
      <c r="FX373" s="52">
        <f t="shared" ca="1" si="1029"/>
        <v>0.3603502269099802</v>
      </c>
      <c r="FY373" s="52">
        <f t="shared" ca="1" si="1030"/>
        <v>0.3808314381921597</v>
      </c>
      <c r="FZ373" s="52">
        <f t="shared" ca="1" si="1031"/>
        <v>0.40342036330650843</v>
      </c>
      <c r="GA373" s="52">
        <f t="shared" ca="1" si="1032"/>
        <v>0.42105502977992965</v>
      </c>
      <c r="GB373" s="52">
        <f t="shared" ca="1" si="1033"/>
        <v>0.44254275407494248</v>
      </c>
      <c r="GC373" s="52">
        <f t="shared" ca="1" si="1034"/>
        <v>0.46600522713294068</v>
      </c>
      <c r="GD373" s="52">
        <f t="shared" ca="1" si="1035"/>
        <v>0.48476342656965765</v>
      </c>
      <c r="GE373" s="52">
        <f t="shared" ca="1" si="1036"/>
        <v>0.49770382699358695</v>
      </c>
      <c r="GF373" s="52">
        <f t="shared" ca="1" si="1037"/>
        <v>0.49622635464134912</v>
      </c>
      <c r="GG373" s="52">
        <f t="shared" ca="1" si="1038"/>
        <v>0.47208698970403551</v>
      </c>
      <c r="GH373" s="52">
        <f t="shared" ca="1" si="1039"/>
        <v>0.44889231572582927</v>
      </c>
      <c r="GI373" s="52">
        <f t="shared" ca="1" si="1040"/>
        <v>0.42828280642950123</v>
      </c>
      <c r="GJ373" s="52">
        <f t="shared" ca="1" si="1041"/>
        <v>0.41151431445600828</v>
      </c>
      <c r="GK373" s="52">
        <f t="shared" ca="1" si="1042"/>
        <v>0.39850775309402059</v>
      </c>
      <c r="GL373" s="52">
        <f t="shared" ca="1" si="1043"/>
        <v>0.3868922850687998</v>
      </c>
      <c r="GM373" s="52">
        <f t="shared" ca="1" si="1044"/>
        <v>0.37730222164811122</v>
      </c>
      <c r="GN373" s="52">
        <f t="shared" ca="1" si="1045"/>
        <v>0.36889789605807954</v>
      </c>
      <c r="GO373" s="52">
        <f t="shared" ca="1" si="1046"/>
        <v>0.36133983344922171</v>
      </c>
      <c r="GP373" s="52">
        <f t="shared" ca="1" si="1047"/>
        <v>0.35393643179495454</v>
      </c>
      <c r="GQ373" s="52">
        <f t="shared" ca="1" si="1048"/>
        <v>0.34468218847362497</v>
      </c>
      <c r="GR373" s="52">
        <f t="shared" ca="1" si="1049"/>
        <v>0.33253051301825931</v>
      </c>
      <c r="GS373" s="52">
        <f t="shared" ca="1" si="1050"/>
        <v>0.31891905179575364</v>
      </c>
      <c r="GT373" s="52">
        <f t="shared" ca="1" si="1051"/>
        <v>0.33328573287609198</v>
      </c>
      <c r="GV373" s="52">
        <f t="shared" ca="1" si="1052"/>
        <v>0.49770382699358695</v>
      </c>
      <c r="GW373" s="59">
        <f t="shared" ca="1" si="1053"/>
        <v>15</v>
      </c>
      <c r="GX373" s="52">
        <f t="shared" ca="1" si="1054"/>
        <v>0.95977814764742764</v>
      </c>
      <c r="GY373" s="52" t="str">
        <f t="shared" ca="1" si="1055"/>
        <v>Slope</v>
      </c>
      <c r="GZ373" s="52">
        <f t="shared" ca="1" si="1056"/>
        <v>0.53333333333333333</v>
      </c>
      <c r="HB373" s="58">
        <f t="shared" si="1057"/>
        <v>0.12197579145431502</v>
      </c>
      <c r="HC373" s="58"/>
      <c r="HE373" s="52">
        <f t="shared" si="1058"/>
        <v>0.39621983230114066</v>
      </c>
      <c r="HF373" s="52">
        <f t="shared" si="1059"/>
        <v>0</v>
      </c>
      <c r="HH373" s="52">
        <f t="shared" ca="1" si="1060"/>
        <v>0.95977814764742764</v>
      </c>
      <c r="HI373" s="52" t="str">
        <f t="shared" ca="1" si="1061"/>
        <v>Slope</v>
      </c>
      <c r="HJ373" s="59">
        <f t="shared" ca="1" si="1062"/>
        <v>2</v>
      </c>
      <c r="HK373" s="52">
        <f t="shared" ca="1" si="1063"/>
        <v>0.53333333333333333</v>
      </c>
      <c r="HL373" s="52">
        <f t="shared" si="1064"/>
        <v>0</v>
      </c>
      <c r="HM373" s="52">
        <f t="shared" si="1065"/>
        <v>20</v>
      </c>
      <c r="HN373" s="52">
        <f t="shared" si="1066"/>
        <v>-20</v>
      </c>
      <c r="HP373" s="52">
        <f t="shared" si="1069"/>
        <v>1.8451958894729502E-3</v>
      </c>
      <c r="HR373" s="52">
        <f t="shared" si="1067"/>
        <v>2.1754080580372115E-4</v>
      </c>
      <c r="HS373">
        <f t="shared" si="1068"/>
        <v>4.6210539269667759E-3</v>
      </c>
    </row>
    <row r="374" spans="1:227" x14ac:dyDescent="0.2">
      <c r="A374" s="45">
        <v>336</v>
      </c>
      <c r="B374" s="35">
        <f t="shared" si="913"/>
        <v>3.8773148148148077E-2</v>
      </c>
      <c r="C374" s="28">
        <v>12.197579145431501</v>
      </c>
      <c r="D374" s="95">
        <v>0</v>
      </c>
      <c r="E374" s="95">
        <v>999999</v>
      </c>
      <c r="F374" s="37">
        <f t="shared" si="899"/>
        <v>166666.5</v>
      </c>
      <c r="G374" s="38">
        <f t="shared" si="903"/>
        <v>0</v>
      </c>
      <c r="H374" s="102">
        <v>20</v>
      </c>
      <c r="I374" s="102">
        <v>2000</v>
      </c>
      <c r="J374" s="28">
        <v>14.4994246959686</v>
      </c>
      <c r="K374" s="126">
        <f t="shared" si="900"/>
        <v>0.14499424695968599</v>
      </c>
      <c r="L374" s="30">
        <f t="shared" si="901"/>
        <v>0.14499424695968599</v>
      </c>
      <c r="M374" s="101">
        <f t="shared" si="902"/>
        <v>12.197579145431501</v>
      </c>
      <c r="N374" s="103">
        <f t="shared" si="914"/>
        <v>1.1509227752685494E-3</v>
      </c>
      <c r="AD374" s="52">
        <f t="shared" ca="1" si="915"/>
        <v>0.96568733653098759</v>
      </c>
      <c r="AE374" s="52">
        <f t="shared" ca="1" si="915"/>
        <v>1.0000000000000002</v>
      </c>
      <c r="AF374" s="52">
        <f t="shared" ca="1" si="915"/>
        <v>0.96773838514588695</v>
      </c>
      <c r="AG374" s="52">
        <f t="shared" ca="1" si="909"/>
        <v>0.93506700952520705</v>
      </c>
      <c r="AH374" s="52">
        <f t="shared" ca="1" si="909"/>
        <v>0.90351880961780018</v>
      </c>
      <c r="AI374" s="52">
        <f t="shared" ca="1" si="909"/>
        <v>0.87186113275763544</v>
      </c>
      <c r="AJ374" s="52">
        <f t="shared" ca="1" si="909"/>
        <v>0.829952336218584</v>
      </c>
      <c r="AK374" s="52">
        <f t="shared" ca="1" si="910"/>
        <v>0.7739751474891069</v>
      </c>
      <c r="AL374" s="52">
        <f t="shared" ca="1" si="910"/>
        <v>0.70634062418727317</v>
      </c>
      <c r="AM374" s="52">
        <f t="shared" ca="1" si="910"/>
        <v>0.61852612650863203</v>
      </c>
      <c r="AN374" s="52">
        <f t="shared" ca="1" si="910"/>
        <v>0.55128551313169827</v>
      </c>
      <c r="AO374" s="52">
        <f t="shared" ca="1" si="911"/>
        <v>0.46804489098378532</v>
      </c>
      <c r="AP374" s="52">
        <f t="shared" ca="1" si="911"/>
        <v>0.36972180432147111</v>
      </c>
      <c r="AQ374" s="52">
        <f t="shared" ca="1" si="911"/>
        <v>0.28718209598474764</v>
      </c>
      <c r="AR374" s="52">
        <f t="shared" ca="1" si="911"/>
        <v>0.20037351413149213</v>
      </c>
      <c r="AS374" s="52">
        <f t="shared" ca="1" si="912"/>
        <v>0.15146867180210194</v>
      </c>
      <c r="AT374" s="52">
        <f t="shared" ca="1" si="912"/>
        <v>0.10629677392814346</v>
      </c>
      <c r="AU374" s="52">
        <f t="shared" ca="1" si="912"/>
        <v>4.2107778394150586E-2</v>
      </c>
      <c r="AV374" s="52">
        <f t="shared" ca="1" si="912"/>
        <v>-2.8094637123135591E-2</v>
      </c>
      <c r="AW374" s="52">
        <f t="shared" ca="1" si="912"/>
        <v>-8.1333462748834781E-2</v>
      </c>
      <c r="AX374" s="52">
        <f t="shared" ca="1" si="912"/>
        <v>-0.12132011745548553</v>
      </c>
      <c r="AY374" s="52">
        <f t="shared" ca="1" si="906"/>
        <v>-0.15438152814309167</v>
      </c>
      <c r="AZ374" s="52">
        <f t="shared" ca="1" si="906"/>
        <v>-0.18446041846901406</v>
      </c>
      <c r="BA374" s="52">
        <f t="shared" ca="1" si="906"/>
        <v>-0.21562745317340268</v>
      </c>
      <c r="BB374" s="52">
        <f t="shared" ca="1" si="906"/>
        <v>-0.24822750109990735</v>
      </c>
      <c r="BC374" s="52">
        <f t="shared" ca="1" si="907"/>
        <v>-0.27695157467445525</v>
      </c>
      <c r="BD374" s="52">
        <f t="shared" ca="1" si="907"/>
        <v>-0.30977642465644412</v>
      </c>
      <c r="BE374" s="52">
        <f t="shared" ca="1" si="907"/>
        <v>-0.34355633852750983</v>
      </c>
      <c r="BF374" s="52">
        <f t="shared" ca="1" si="907"/>
        <v>-0.35976036445656101</v>
      </c>
      <c r="BG374" s="52">
        <f t="shared" ca="1" si="908"/>
        <v>-0.24551670186811028</v>
      </c>
      <c r="BH374" s="52">
        <f t="shared" ca="1" si="908"/>
        <v>-0.11352991755483526</v>
      </c>
      <c r="BJ374" s="52">
        <f t="shared" si="916"/>
        <v>7.2497123479842995E-3</v>
      </c>
      <c r="BK374" s="52">
        <f t="shared" si="917"/>
        <v>-9.8224555676983249E-3</v>
      </c>
      <c r="BL374" s="52">
        <f t="shared" si="918"/>
        <v>-4.9112277838491618E-4</v>
      </c>
      <c r="BM374" s="52">
        <f t="shared" si="919"/>
        <v>-4.9112277838491618E-4</v>
      </c>
      <c r="BN374" s="52">
        <f t="shared" si="920"/>
        <v>0</v>
      </c>
      <c r="BO374" s="52">
        <f t="shared" si="921"/>
        <v>0</v>
      </c>
      <c r="BP374" s="52">
        <f t="shared" si="922"/>
        <v>4.7159808689912789E-3</v>
      </c>
      <c r="BQ374" s="52">
        <f t="shared" si="923"/>
        <v>0.05</v>
      </c>
      <c r="BS374" s="52">
        <f t="shared" ca="1" si="924"/>
        <v>-0.95517005645219344</v>
      </c>
      <c r="BT374" s="52">
        <f t="shared" ca="1" si="925"/>
        <v>-0.98224555676983272</v>
      </c>
      <c r="BU374" s="52">
        <f t="shared" ca="1" si="926"/>
        <v>-0.98231182950398666</v>
      </c>
      <c r="BV374" s="52">
        <f t="shared" ca="1" si="927"/>
        <v>-0.95340120852474242</v>
      </c>
      <c r="BW374" s="52">
        <f t="shared" ca="1" si="928"/>
        <v>-0.90516863685221483</v>
      </c>
      <c r="BX374" s="52">
        <f t="shared" ca="1" si="929"/>
        <v>-0.84660377762010053</v>
      </c>
      <c r="BY374" s="52">
        <f t="shared" ca="1" si="930"/>
        <v>-0.77389109693467661</v>
      </c>
      <c r="BZ374" s="52">
        <f t="shared" ca="1" si="931"/>
        <v>-0.68609357096495216</v>
      </c>
      <c r="CA374" s="52">
        <f t="shared" ca="1" si="932"/>
        <v>-0.59131660378508033</v>
      </c>
      <c r="CB374" s="52">
        <f t="shared" ca="1" si="933"/>
        <v>-0.49021649510870074</v>
      </c>
      <c r="CC374" s="52">
        <f t="shared" ca="1" si="934"/>
        <v>-0.40397916235510384</v>
      </c>
      <c r="CD374" s="52">
        <f t="shared" ca="1" si="935"/>
        <v>-0.30618265613673201</v>
      </c>
      <c r="CE374" s="52">
        <f t="shared" ca="1" si="936"/>
        <v>-0.20246190362940397</v>
      </c>
      <c r="CF374" s="52">
        <f t="shared" ca="1" si="937"/>
        <v>-0.11285397198591977</v>
      </c>
      <c r="CG374" s="52">
        <f t="shared" ca="1" si="938"/>
        <v>-4.0699437380798467E-2</v>
      </c>
      <c r="CH374" s="52">
        <f t="shared" ca="1" si="939"/>
        <v>1.0843351047726379E-2</v>
      </c>
      <c r="CI374" s="52">
        <f t="shared" ca="1" si="940"/>
        <v>4.9928112526334084E-2</v>
      </c>
      <c r="CJ374" s="52">
        <f t="shared" ca="1" si="941"/>
        <v>8.6178801127619373E-2</v>
      </c>
      <c r="CK374" s="52">
        <f t="shared" ca="1" si="942"/>
        <v>0.11467399568327019</v>
      </c>
      <c r="CL374" s="52">
        <f t="shared" ca="1" si="943"/>
        <v>0.13164613827041566</v>
      </c>
      <c r="CM374" s="52">
        <f t="shared" ca="1" si="944"/>
        <v>0.13733248902304532</v>
      </c>
      <c r="CN374" s="52">
        <f t="shared" ca="1" si="945"/>
        <v>0.13884555976537455</v>
      </c>
      <c r="CO374" s="52">
        <f t="shared" ca="1" si="946"/>
        <v>0.13428241669410679</v>
      </c>
      <c r="CP374" s="52">
        <f t="shared" ca="1" si="947"/>
        <v>0.12616206013086839</v>
      </c>
      <c r="CQ374" s="52">
        <f t="shared" ca="1" si="948"/>
        <v>0.11550291462410872</v>
      </c>
      <c r="CR374" s="52">
        <f t="shared" ca="1" si="949"/>
        <v>0.10437978625357684</v>
      </c>
      <c r="CS374" s="52">
        <f t="shared" ca="1" si="950"/>
        <v>9.8809182884232308E-2</v>
      </c>
      <c r="CT374" s="52">
        <f t="shared" ca="1" si="951"/>
        <v>0.10193087591699593</v>
      </c>
      <c r="CU374" s="52">
        <f t="shared" ca="1" si="952"/>
        <v>0.10943192625117952</v>
      </c>
      <c r="CV374" s="52">
        <f t="shared" ca="1" si="953"/>
        <v>3.2998549676831281E-2</v>
      </c>
      <c r="CW374" s="52">
        <f t="shared" ca="1" si="954"/>
        <v>-3.8658620669475625E-2</v>
      </c>
      <c r="CY374" s="51" t="str">
        <f t="shared" ca="1" si="955"/>
        <v>Slope</v>
      </c>
      <c r="CZ374" s="51" t="str">
        <f t="shared" ca="1" si="956"/>
        <v>Slope</v>
      </c>
      <c r="DA374" s="51" t="str">
        <f t="shared" ca="1" si="957"/>
        <v>Slope</v>
      </c>
      <c r="DB374" s="51" t="str">
        <f t="shared" ca="1" si="958"/>
        <v>Slope</v>
      </c>
      <c r="DC374" s="51" t="str">
        <f t="shared" ca="1" si="959"/>
        <v>Slope</v>
      </c>
      <c r="DD374" s="51" t="str">
        <f t="shared" ca="1" si="960"/>
        <v>Slope</v>
      </c>
      <c r="DE374" s="51" t="str">
        <f t="shared" ca="1" si="961"/>
        <v>Slope</v>
      </c>
      <c r="DF374" s="51" t="str">
        <f t="shared" ca="1" si="962"/>
        <v>Slope</v>
      </c>
      <c r="DG374" s="51" t="str">
        <f t="shared" ca="1" si="963"/>
        <v>Slope</v>
      </c>
      <c r="DH374" s="51" t="str">
        <f t="shared" ca="1" si="964"/>
        <v>Slope</v>
      </c>
      <c r="DI374" s="51" t="str">
        <f t="shared" ca="1" si="965"/>
        <v>Slope</v>
      </c>
      <c r="DJ374" s="51" t="str">
        <f t="shared" ca="1" si="966"/>
        <v>Slope</v>
      </c>
      <c r="DK374" s="51" t="str">
        <f t="shared" ca="1" si="967"/>
        <v>Slope</v>
      </c>
      <c r="DL374" s="51" t="str">
        <f t="shared" ca="1" si="968"/>
        <v>Slope</v>
      </c>
      <c r="DM374" s="51" t="str">
        <f t="shared" ca="1" si="969"/>
        <v>Slope</v>
      </c>
      <c r="DN374" s="51" t="str">
        <f t="shared" ca="1" si="970"/>
        <v>Slope</v>
      </c>
      <c r="DO374" s="51" t="str">
        <f t="shared" ca="1" si="971"/>
        <v>Slope</v>
      </c>
      <c r="DP374" s="51" t="str">
        <f t="shared" ca="1" si="972"/>
        <v>Slope</v>
      </c>
      <c r="DQ374" s="51" t="str">
        <f t="shared" ca="1" si="973"/>
        <v>Slope</v>
      </c>
      <c r="DR374" s="51" t="str">
        <f t="shared" ca="1" si="974"/>
        <v>Slope</v>
      </c>
      <c r="DS374" s="51" t="str">
        <f t="shared" ca="1" si="975"/>
        <v>Slope</v>
      </c>
      <c r="DT374" s="51" t="str">
        <f t="shared" ca="1" si="976"/>
        <v>Slope</v>
      </c>
      <c r="DU374" s="51" t="str">
        <f t="shared" ca="1" si="977"/>
        <v>Slope</v>
      </c>
      <c r="DV374" s="51" t="str">
        <f t="shared" ca="1" si="978"/>
        <v>Slope</v>
      </c>
      <c r="DW374" s="51" t="str">
        <f t="shared" ca="1" si="979"/>
        <v>Slope</v>
      </c>
      <c r="DX374" s="51" t="str">
        <f t="shared" ca="1" si="980"/>
        <v>Slope</v>
      </c>
      <c r="DY374" s="51" t="str">
        <f t="shared" ca="1" si="981"/>
        <v>Slope</v>
      </c>
      <c r="DZ374" s="51" t="str">
        <f t="shared" ca="1" si="982"/>
        <v>Slope</v>
      </c>
      <c r="EA374" s="51" t="str">
        <f t="shared" ca="1" si="983"/>
        <v>Slope</v>
      </c>
      <c r="EB374" s="51" t="str">
        <f t="shared" ca="1" si="984"/>
        <v>Slope</v>
      </c>
      <c r="EC374" s="51" t="str">
        <f t="shared" ca="1" si="985"/>
        <v>Slope</v>
      </c>
      <c r="EE374" s="52">
        <f t="shared" ca="1" si="986"/>
        <v>4.5321066326191484E-2</v>
      </c>
      <c r="EF374" s="52">
        <f t="shared" ca="1" si="987"/>
        <v>1.8245566008552205E-2</v>
      </c>
      <c r="EG374" s="52">
        <f t="shared" ca="1" si="988"/>
        <v>1.8179293274398267E-2</v>
      </c>
      <c r="EH374" s="52">
        <f t="shared" ca="1" si="989"/>
        <v>4.7089914253642506E-2</v>
      </c>
      <c r="EI374" s="52">
        <f t="shared" ca="1" si="990"/>
        <v>9.5322485926170097E-2</v>
      </c>
      <c r="EJ374" s="52">
        <f t="shared" ca="1" si="991"/>
        <v>0.15388734515828439</v>
      </c>
      <c r="EK374" s="52">
        <f t="shared" ca="1" si="992"/>
        <v>0.22660002584370831</v>
      </c>
      <c r="EL374" s="52">
        <f t="shared" ca="1" si="993"/>
        <v>0.31439755181343276</v>
      </c>
      <c r="EM374" s="52">
        <f t="shared" ca="1" si="994"/>
        <v>0.40917451899330459</v>
      </c>
      <c r="EN374" s="52">
        <f t="shared" ca="1" si="995"/>
        <v>0.51027462766968412</v>
      </c>
      <c r="EO374" s="52">
        <f t="shared" ca="1" si="996"/>
        <v>0.59651196042328114</v>
      </c>
      <c r="EP374" s="52">
        <f t="shared" ca="1" si="997"/>
        <v>0.69430846664165291</v>
      </c>
      <c r="EQ374" s="52">
        <f t="shared" ca="1" si="998"/>
        <v>0.79802921914898095</v>
      </c>
      <c r="ER374" s="52">
        <f t="shared" ca="1" si="999"/>
        <v>0.88763715079246519</v>
      </c>
      <c r="ES374" s="52">
        <f t="shared" ca="1" si="1000"/>
        <v>0.95979168539758641</v>
      </c>
      <c r="ET374" s="52">
        <f t="shared" ca="1" si="1001"/>
        <v>0.9886655261738887</v>
      </c>
      <c r="EU374" s="52">
        <f t="shared" ca="1" si="1002"/>
        <v>0.94958076469528097</v>
      </c>
      <c r="EV374" s="52">
        <f t="shared" ca="1" si="1003"/>
        <v>0.91333007609399575</v>
      </c>
      <c r="EW374" s="52">
        <f t="shared" ca="1" si="1004"/>
        <v>0.88483488153834489</v>
      </c>
      <c r="EX374" s="52">
        <f t="shared" ca="1" si="1005"/>
        <v>0.86786273895119947</v>
      </c>
      <c r="EY374" s="52">
        <f t="shared" ca="1" si="1006"/>
        <v>0.86217638819856979</v>
      </c>
      <c r="EZ374" s="52">
        <f t="shared" ca="1" si="1007"/>
        <v>0.86066331745624058</v>
      </c>
      <c r="FA374" s="52">
        <f t="shared" ca="1" si="1008"/>
        <v>0.86522646052750829</v>
      </c>
      <c r="FB374" s="52">
        <f t="shared" ca="1" si="1009"/>
        <v>0.87334681709074669</v>
      </c>
      <c r="FC374" s="52">
        <f t="shared" ca="1" si="1010"/>
        <v>0.8840059625975063</v>
      </c>
      <c r="FD374" s="52">
        <f t="shared" ca="1" si="1011"/>
        <v>0.89512909096803828</v>
      </c>
      <c r="FE374" s="52">
        <f t="shared" ca="1" si="1012"/>
        <v>0.90069969433738273</v>
      </c>
      <c r="FF374" s="52">
        <f t="shared" ca="1" si="1013"/>
        <v>0.89757800130461918</v>
      </c>
      <c r="FG374" s="52">
        <f t="shared" ca="1" si="1014"/>
        <v>0.8900769509704356</v>
      </c>
      <c r="FH374" s="52">
        <f t="shared" ca="1" si="1015"/>
        <v>0.96651032754478383</v>
      </c>
      <c r="FI374" s="52">
        <f t="shared" ca="1" si="1016"/>
        <v>0.96183250210890925</v>
      </c>
      <c r="FK374" s="52">
        <f t="shared" ca="1" si="1017"/>
        <v>0.9886655261738887</v>
      </c>
      <c r="FL374" s="59">
        <f t="shared" ca="1" si="1018"/>
        <v>15</v>
      </c>
      <c r="FM374" s="59" t="str">
        <f t="shared" ca="1" si="1019"/>
        <v>Slope</v>
      </c>
      <c r="FN374" s="52">
        <f t="shared" ca="1" si="1020"/>
        <v>0.53333333333333333</v>
      </c>
      <c r="FP374" s="52">
        <f t="shared" ca="1" si="1021"/>
        <v>0.34844035544206381</v>
      </c>
      <c r="FQ374" s="52">
        <f t="shared" ca="1" si="1022"/>
        <v>0.33941518866951736</v>
      </c>
      <c r="FR374" s="52">
        <f t="shared" ca="1" si="1023"/>
        <v>0.32828198664702163</v>
      </c>
      <c r="FS374" s="52">
        <f t="shared" ca="1" si="1024"/>
        <v>0.32680774919565864</v>
      </c>
      <c r="FT374" s="52">
        <f t="shared" ca="1" si="1025"/>
        <v>0.33177416197539</v>
      </c>
      <c r="FU374" s="52">
        <f t="shared" ca="1" si="1026"/>
        <v>0.34018467060831697</v>
      </c>
      <c r="FV374" s="52">
        <f t="shared" ca="1" si="1027"/>
        <v>0.35331111972568052</v>
      </c>
      <c r="FW374" s="52">
        <f t="shared" ca="1" si="1028"/>
        <v>0.37146585060447757</v>
      </c>
      <c r="FX374" s="52">
        <f t="shared" ca="1" si="1029"/>
        <v>0.39194706188665707</v>
      </c>
      <c r="FY374" s="52">
        <f t="shared" ca="1" si="1030"/>
        <v>0.4145359870010058</v>
      </c>
      <c r="FZ374" s="52">
        <f t="shared" ca="1" si="1031"/>
        <v>0.43217065347442701</v>
      </c>
      <c r="GA374" s="52">
        <f t="shared" ca="1" si="1032"/>
        <v>0.45365837776943985</v>
      </c>
      <c r="GB374" s="52">
        <f t="shared" ca="1" si="1033"/>
        <v>0.47712085082743805</v>
      </c>
      <c r="GC374" s="52">
        <f t="shared" ca="1" si="1034"/>
        <v>0.49587905026415502</v>
      </c>
      <c r="GD374" s="52">
        <f t="shared" ca="1" si="1035"/>
        <v>0.50881945068808432</v>
      </c>
      <c r="GE374" s="52">
        <f t="shared" ca="1" si="1036"/>
        <v>0.50733295316907401</v>
      </c>
      <c r="GF374" s="52">
        <f t="shared" ca="1" si="1037"/>
        <v>0.48319358823176028</v>
      </c>
      <c r="GG374" s="52">
        <f t="shared" ca="1" si="1038"/>
        <v>0.4599989142535541</v>
      </c>
      <c r="GH374" s="52">
        <f t="shared" ca="1" si="1039"/>
        <v>0.43938940495722606</v>
      </c>
      <c r="GI374" s="52">
        <f t="shared" ca="1" si="1040"/>
        <v>0.42262091298373317</v>
      </c>
      <c r="GJ374" s="52">
        <f t="shared" ca="1" si="1041"/>
        <v>0.40961435162174548</v>
      </c>
      <c r="GK374" s="52">
        <f t="shared" ca="1" si="1042"/>
        <v>0.39799888359652463</v>
      </c>
      <c r="GL374" s="52">
        <f t="shared" ca="1" si="1043"/>
        <v>0.38840882017583611</v>
      </c>
      <c r="GM374" s="52">
        <f t="shared" ca="1" si="1044"/>
        <v>0.38000449458580443</v>
      </c>
      <c r="GN374" s="52">
        <f t="shared" ca="1" si="1045"/>
        <v>0.37244643197694649</v>
      </c>
      <c r="GO374" s="52">
        <f t="shared" ca="1" si="1046"/>
        <v>0.36504303032267937</v>
      </c>
      <c r="GP374" s="52">
        <f t="shared" ca="1" si="1047"/>
        <v>0.35578878700134975</v>
      </c>
      <c r="GQ374" s="52">
        <f t="shared" ca="1" si="1048"/>
        <v>0.34363711154598414</v>
      </c>
      <c r="GR374" s="52">
        <f t="shared" ca="1" si="1049"/>
        <v>0.33002565032347853</v>
      </c>
      <c r="GS374" s="52">
        <f t="shared" ca="1" si="1050"/>
        <v>0.34439233140381681</v>
      </c>
      <c r="GT374" s="52">
        <f t="shared" ca="1" si="1051"/>
        <v>0.33172194514741421</v>
      </c>
      <c r="GV374" s="52">
        <f t="shared" ca="1" si="1052"/>
        <v>0.50881945068808432</v>
      </c>
      <c r="GW374" s="59">
        <f t="shared" ca="1" si="1053"/>
        <v>14</v>
      </c>
      <c r="GX374" s="52">
        <f t="shared" ca="1" si="1054"/>
        <v>0.95979168539758641</v>
      </c>
      <c r="GY374" s="52" t="str">
        <f t="shared" ca="1" si="1055"/>
        <v>Slope</v>
      </c>
      <c r="GZ374" s="52">
        <f t="shared" ca="1" si="1056"/>
        <v>0.56666666666666665</v>
      </c>
      <c r="HB374" s="58">
        <f t="shared" si="1057"/>
        <v>0.14499424695968599</v>
      </c>
      <c r="HC374" s="58"/>
      <c r="HE374" s="52">
        <f t="shared" si="1058"/>
        <v>0.28227847754955426</v>
      </c>
      <c r="HF374" s="52">
        <f t="shared" si="1059"/>
        <v>0</v>
      </c>
      <c r="HH374" s="52">
        <f t="shared" ca="1" si="1060"/>
        <v>0.95979168539758641</v>
      </c>
      <c r="HI374" s="52" t="str">
        <f t="shared" ca="1" si="1061"/>
        <v>Slope</v>
      </c>
      <c r="HJ374" s="59">
        <f t="shared" ca="1" si="1062"/>
        <v>2</v>
      </c>
      <c r="HK374" s="52">
        <f t="shared" ca="1" si="1063"/>
        <v>0.56666666666666665</v>
      </c>
      <c r="HL374" s="52">
        <f t="shared" si="1064"/>
        <v>0</v>
      </c>
      <c r="HM374" s="52">
        <f t="shared" si="1065"/>
        <v>20</v>
      </c>
      <c r="HN374" s="52">
        <f t="shared" si="1066"/>
        <v>-20</v>
      </c>
      <c r="HP374" s="52">
        <f t="shared" si="1069"/>
        <v>1.1509227752685494E-3</v>
      </c>
      <c r="HR374" s="52">
        <f t="shared" si="1067"/>
        <v>2.0833458941935408E-4</v>
      </c>
      <c r="HS374">
        <f t="shared" si="1068"/>
        <v>4.7159808689912789E-3</v>
      </c>
    </row>
    <row r="375" spans="1:227" x14ac:dyDescent="0.2">
      <c r="A375" s="45">
        <v>337</v>
      </c>
      <c r="B375" s="35">
        <f t="shared" si="913"/>
        <v>3.888888888888882E-2</v>
      </c>
      <c r="C375" s="28">
        <v>14.4994246959686</v>
      </c>
      <c r="D375" s="95">
        <v>0</v>
      </c>
      <c r="E375" s="95">
        <v>999999</v>
      </c>
      <c r="F375" s="37">
        <f t="shared" si="899"/>
        <v>166666.5</v>
      </c>
      <c r="G375" s="38">
        <f t="shared" si="903"/>
        <v>0</v>
      </c>
      <c r="H375" s="102">
        <v>20</v>
      </c>
      <c r="I375" s="102">
        <v>2000</v>
      </c>
      <c r="J375" s="28">
        <v>16.5230441093445</v>
      </c>
      <c r="K375" s="126">
        <f t="shared" si="900"/>
        <v>0.16523044109344501</v>
      </c>
      <c r="L375" s="30">
        <f t="shared" si="901"/>
        <v>0.16523044109344501</v>
      </c>
      <c r="M375" s="101">
        <f t="shared" si="902"/>
        <v>14.4994246959686</v>
      </c>
      <c r="N375" s="103">
        <f t="shared" si="914"/>
        <v>1.0118097066879501E-3</v>
      </c>
      <c r="AD375" s="52">
        <f t="shared" ca="1" si="915"/>
        <v>0.96773838514588684</v>
      </c>
      <c r="AE375" s="52">
        <f t="shared" ca="1" si="915"/>
        <v>0.99999999999999967</v>
      </c>
      <c r="AF375" s="52">
        <f t="shared" ca="1" si="915"/>
        <v>0.9682692547360725</v>
      </c>
      <c r="AG375" s="52">
        <f t="shared" ca="1" si="909"/>
        <v>0.93526051771213747</v>
      </c>
      <c r="AH375" s="52">
        <f t="shared" ca="1" si="909"/>
        <v>0.90087508296796459</v>
      </c>
      <c r="AI375" s="52">
        <f t="shared" ca="1" si="909"/>
        <v>0.85895575648642231</v>
      </c>
      <c r="AJ375" s="52">
        <f t="shared" ca="1" si="909"/>
        <v>0.80165893163348567</v>
      </c>
      <c r="AK375" s="52">
        <f t="shared" ca="1" si="910"/>
        <v>0.7326028487222549</v>
      </c>
      <c r="AL375" s="52">
        <f t="shared" ca="1" si="910"/>
        <v>0.64454147521232119</v>
      </c>
      <c r="AM375" s="52">
        <f t="shared" ca="1" si="910"/>
        <v>0.56248647249294237</v>
      </c>
      <c r="AN375" s="52">
        <f t="shared" ca="1" si="910"/>
        <v>0.46069607106667343</v>
      </c>
      <c r="AO375" s="52">
        <f t="shared" ca="1" si="911"/>
        <v>0.3476164512606042</v>
      </c>
      <c r="AP375" s="52">
        <f t="shared" ca="1" si="911"/>
        <v>0.24289409234671427</v>
      </c>
      <c r="AQ375" s="52">
        <f t="shared" ca="1" si="911"/>
        <v>0.17167501459821236</v>
      </c>
      <c r="AR375" s="52">
        <f t="shared" ca="1" si="911"/>
        <v>0.11315923743634641</v>
      </c>
      <c r="AS375" s="52">
        <f t="shared" ca="1" si="912"/>
        <v>8.5207484083693941E-2</v>
      </c>
      <c r="AT375" s="52">
        <f t="shared" ca="1" si="912"/>
        <v>4.5881159687772781E-2</v>
      </c>
      <c r="AU375" s="52">
        <f t="shared" ca="1" si="912"/>
        <v>-4.7599022928995448E-3</v>
      </c>
      <c r="AV375" s="52">
        <f t="shared" ca="1" si="912"/>
        <v>-5.6151053202864586E-2</v>
      </c>
      <c r="AW375" s="52">
        <f t="shared" ca="1" si="912"/>
        <v>-9.0919622473055489E-2</v>
      </c>
      <c r="AX375" s="52">
        <f t="shared" ca="1" si="912"/>
        <v>-0.12390317568354658</v>
      </c>
      <c r="AY375" s="52">
        <f t="shared" ca="1" si="906"/>
        <v>-0.14630682928314115</v>
      </c>
      <c r="AZ375" s="52">
        <f t="shared" ca="1" si="906"/>
        <v>-0.16984863175133599</v>
      </c>
      <c r="BA375" s="52">
        <f t="shared" ca="1" si="906"/>
        <v>-0.19613051423620942</v>
      </c>
      <c r="BB375" s="52">
        <f t="shared" ca="1" si="906"/>
        <v>-0.22759310159403007</v>
      </c>
      <c r="BC375" s="52">
        <f t="shared" ca="1" si="907"/>
        <v>-0.2665704640204391</v>
      </c>
      <c r="BD375" s="52">
        <f t="shared" ca="1" si="907"/>
        <v>-0.31552878005374924</v>
      </c>
      <c r="BE375" s="52">
        <f t="shared" ca="1" si="907"/>
        <v>-0.35766572516987055</v>
      </c>
      <c r="BF375" s="52">
        <f t="shared" ca="1" si="907"/>
        <v>-0.24682712298078208</v>
      </c>
      <c r="BG375" s="52">
        <f t="shared" ca="1" si="908"/>
        <v>-0.12925679657684816</v>
      </c>
      <c r="BH375" s="52">
        <f t="shared" ca="1" si="908"/>
        <v>-1.0558613779527036E-2</v>
      </c>
      <c r="BJ375" s="52">
        <f t="shared" si="916"/>
        <v>8.2615220546722497E-3</v>
      </c>
      <c r="BK375" s="52">
        <f t="shared" si="917"/>
        <v>-9.8231182950398645E-3</v>
      </c>
      <c r="BL375" s="52">
        <f t="shared" si="918"/>
        <v>-4.9115591475199329E-4</v>
      </c>
      <c r="BM375" s="52">
        <f t="shared" si="919"/>
        <v>-4.9115591475199329E-4</v>
      </c>
      <c r="BN375" s="52">
        <f t="shared" si="920"/>
        <v>0</v>
      </c>
      <c r="BO375" s="52">
        <f t="shared" si="921"/>
        <v>0</v>
      </c>
      <c r="BP375" s="52">
        <f t="shared" si="922"/>
        <v>4.716228943121261E-3</v>
      </c>
      <c r="BQ375" s="52">
        <f t="shared" si="923"/>
        <v>0.05</v>
      </c>
      <c r="BS375" s="52">
        <f t="shared" ca="1" si="924"/>
        <v>-0.98224555676983272</v>
      </c>
      <c r="BT375" s="52">
        <f t="shared" ca="1" si="925"/>
        <v>-0.98231182950398666</v>
      </c>
      <c r="BU375" s="52">
        <f t="shared" ca="1" si="926"/>
        <v>-0.95340120852474242</v>
      </c>
      <c r="BV375" s="52">
        <f t="shared" ca="1" si="927"/>
        <v>-0.90516863685221483</v>
      </c>
      <c r="BW375" s="52">
        <f t="shared" ca="1" si="928"/>
        <v>-0.84660377762010053</v>
      </c>
      <c r="BX375" s="52">
        <f t="shared" ca="1" si="929"/>
        <v>-0.77389109693467661</v>
      </c>
      <c r="BY375" s="52">
        <f t="shared" ca="1" si="930"/>
        <v>-0.68609357096495216</v>
      </c>
      <c r="BZ375" s="52">
        <f t="shared" ca="1" si="931"/>
        <v>-0.59131660378508033</v>
      </c>
      <c r="CA375" s="52">
        <f t="shared" ca="1" si="932"/>
        <v>-0.49021649510870074</v>
      </c>
      <c r="CB375" s="52">
        <f t="shared" ca="1" si="933"/>
        <v>-0.40397916235510384</v>
      </c>
      <c r="CC375" s="52">
        <f t="shared" ca="1" si="934"/>
        <v>-0.30618265613673201</v>
      </c>
      <c r="CD375" s="52">
        <f t="shared" ca="1" si="935"/>
        <v>-0.20246190362940397</v>
      </c>
      <c r="CE375" s="52">
        <f t="shared" ca="1" si="936"/>
        <v>-0.11285397198591977</v>
      </c>
      <c r="CF375" s="52">
        <f t="shared" ca="1" si="937"/>
        <v>-4.0699437380798467E-2</v>
      </c>
      <c r="CG375" s="52">
        <f t="shared" ca="1" si="938"/>
        <v>1.0843351047726379E-2</v>
      </c>
      <c r="CH375" s="52">
        <f t="shared" ca="1" si="939"/>
        <v>4.9928112526334084E-2</v>
      </c>
      <c r="CI375" s="52">
        <f t="shared" ca="1" si="940"/>
        <v>8.6178801127619373E-2</v>
      </c>
      <c r="CJ375" s="52">
        <f t="shared" ca="1" si="941"/>
        <v>0.11467399568327019</v>
      </c>
      <c r="CK375" s="52">
        <f t="shared" ca="1" si="942"/>
        <v>0.13164613827041566</v>
      </c>
      <c r="CL375" s="52">
        <f t="shared" ca="1" si="943"/>
        <v>0.13733248902304532</v>
      </c>
      <c r="CM375" s="52">
        <f t="shared" ca="1" si="944"/>
        <v>0.13884555976537455</v>
      </c>
      <c r="CN375" s="52">
        <f t="shared" ca="1" si="945"/>
        <v>0.13428241669410679</v>
      </c>
      <c r="CO375" s="52">
        <f t="shared" ca="1" si="946"/>
        <v>0.12616206013086839</v>
      </c>
      <c r="CP375" s="52">
        <f t="shared" ca="1" si="947"/>
        <v>0.11550291462410872</v>
      </c>
      <c r="CQ375" s="52">
        <f t="shared" ca="1" si="948"/>
        <v>0.10437978625357684</v>
      </c>
      <c r="CR375" s="52">
        <f t="shared" ca="1" si="949"/>
        <v>9.8809182884232308E-2</v>
      </c>
      <c r="CS375" s="52">
        <f t="shared" ca="1" si="950"/>
        <v>0.10193087591699593</v>
      </c>
      <c r="CT375" s="52">
        <f t="shared" ca="1" si="951"/>
        <v>0.10943192625117952</v>
      </c>
      <c r="CU375" s="52">
        <f t="shared" ca="1" si="952"/>
        <v>3.2998549676831281E-2</v>
      </c>
      <c r="CV375" s="52">
        <f t="shared" ca="1" si="953"/>
        <v>-3.8658620669475625E-2</v>
      </c>
      <c r="CW375" s="52">
        <f t="shared" ca="1" si="954"/>
        <v>-9.8528818452669961E-2</v>
      </c>
      <c r="CY375" s="51" t="str">
        <f t="shared" ca="1" si="955"/>
        <v>Slope</v>
      </c>
      <c r="CZ375" s="51" t="str">
        <f t="shared" ca="1" si="956"/>
        <v>Slope</v>
      </c>
      <c r="DA375" s="51" t="str">
        <f t="shared" ca="1" si="957"/>
        <v>Slope</v>
      </c>
      <c r="DB375" s="51" t="str">
        <f t="shared" ca="1" si="958"/>
        <v>Slope</v>
      </c>
      <c r="DC375" s="51" t="str">
        <f t="shared" ca="1" si="959"/>
        <v>Slope</v>
      </c>
      <c r="DD375" s="51" t="str">
        <f t="shared" ca="1" si="960"/>
        <v>Slope</v>
      </c>
      <c r="DE375" s="51" t="str">
        <f t="shared" ca="1" si="961"/>
        <v>Slope</v>
      </c>
      <c r="DF375" s="51" t="str">
        <f t="shared" ca="1" si="962"/>
        <v>Slope</v>
      </c>
      <c r="DG375" s="51" t="str">
        <f t="shared" ca="1" si="963"/>
        <v>Slope</v>
      </c>
      <c r="DH375" s="51" t="str">
        <f t="shared" ca="1" si="964"/>
        <v>Slope</v>
      </c>
      <c r="DI375" s="51" t="str">
        <f t="shared" ca="1" si="965"/>
        <v>Slope</v>
      </c>
      <c r="DJ375" s="51" t="str">
        <f t="shared" ca="1" si="966"/>
        <v>Slope</v>
      </c>
      <c r="DK375" s="51" t="str">
        <f t="shared" ca="1" si="967"/>
        <v>Slope</v>
      </c>
      <c r="DL375" s="51" t="str">
        <f t="shared" ca="1" si="968"/>
        <v>Slope</v>
      </c>
      <c r="DM375" s="51" t="str">
        <f t="shared" ca="1" si="969"/>
        <v>Slope</v>
      </c>
      <c r="DN375" s="51" t="str">
        <f t="shared" ca="1" si="970"/>
        <v>Slope</v>
      </c>
      <c r="DO375" s="51" t="str">
        <f t="shared" ca="1" si="971"/>
        <v>Slope</v>
      </c>
      <c r="DP375" s="51" t="str">
        <f t="shared" ca="1" si="972"/>
        <v>Slope</v>
      </c>
      <c r="DQ375" s="51" t="str">
        <f t="shared" ca="1" si="973"/>
        <v>Slope</v>
      </c>
      <c r="DR375" s="51" t="str">
        <f t="shared" ca="1" si="974"/>
        <v>Slope</v>
      </c>
      <c r="DS375" s="51" t="str">
        <f t="shared" ca="1" si="975"/>
        <v>Slope</v>
      </c>
      <c r="DT375" s="51" t="str">
        <f t="shared" ca="1" si="976"/>
        <v>Slope</v>
      </c>
      <c r="DU375" s="51" t="str">
        <f t="shared" ca="1" si="977"/>
        <v>Slope</v>
      </c>
      <c r="DV375" s="51" t="str">
        <f t="shared" ca="1" si="978"/>
        <v>Slope</v>
      </c>
      <c r="DW375" s="51" t="str">
        <f t="shared" ca="1" si="979"/>
        <v>Slope</v>
      </c>
      <c r="DX375" s="51" t="str">
        <f t="shared" ca="1" si="980"/>
        <v>Slope</v>
      </c>
      <c r="DY375" s="51" t="str">
        <f t="shared" ca="1" si="981"/>
        <v>Slope</v>
      </c>
      <c r="DZ375" s="51" t="str">
        <f t="shared" ca="1" si="982"/>
        <v>Slope</v>
      </c>
      <c r="EA375" s="51" t="str">
        <f t="shared" ca="1" si="983"/>
        <v>Slope</v>
      </c>
      <c r="EB375" s="51" t="str">
        <f t="shared" ca="1" si="984"/>
        <v>Slope</v>
      </c>
      <c r="EC375" s="51" t="str">
        <f t="shared" ca="1" si="985"/>
        <v>Slope</v>
      </c>
      <c r="EE375" s="52">
        <f t="shared" ca="1" si="986"/>
        <v>1.82455991449193E-2</v>
      </c>
      <c r="EF375" s="52">
        <f t="shared" ca="1" si="987"/>
        <v>1.8179326410765362E-2</v>
      </c>
      <c r="EG375" s="52">
        <f t="shared" ca="1" si="988"/>
        <v>4.7089947390009601E-2</v>
      </c>
      <c r="EH375" s="52">
        <f t="shared" ca="1" si="989"/>
        <v>9.5322519062537192E-2</v>
      </c>
      <c r="EI375" s="52">
        <f t="shared" ca="1" si="990"/>
        <v>0.15388737829465149</v>
      </c>
      <c r="EJ375" s="52">
        <f t="shared" ca="1" si="991"/>
        <v>0.2266000589800754</v>
      </c>
      <c r="EK375" s="52">
        <f t="shared" ca="1" si="992"/>
        <v>0.31439758494979986</v>
      </c>
      <c r="EL375" s="52">
        <f t="shared" ca="1" si="993"/>
        <v>0.40917455212967169</v>
      </c>
      <c r="EM375" s="52">
        <f t="shared" ca="1" si="994"/>
        <v>0.51027466080605133</v>
      </c>
      <c r="EN375" s="52">
        <f t="shared" ca="1" si="995"/>
        <v>0.59651199355964812</v>
      </c>
      <c r="EO375" s="52">
        <f t="shared" ca="1" si="996"/>
        <v>0.69430849977802001</v>
      </c>
      <c r="EP375" s="52">
        <f t="shared" ca="1" si="997"/>
        <v>0.79802925228534805</v>
      </c>
      <c r="EQ375" s="52">
        <f t="shared" ca="1" si="998"/>
        <v>0.88763718392883217</v>
      </c>
      <c r="ER375" s="52">
        <f t="shared" ca="1" si="999"/>
        <v>0.95979171853395351</v>
      </c>
      <c r="ES375" s="52">
        <f t="shared" ca="1" si="1000"/>
        <v>0.9886654930375216</v>
      </c>
      <c r="ET375" s="52">
        <f t="shared" ca="1" si="1001"/>
        <v>0.94958073155891387</v>
      </c>
      <c r="EU375" s="52">
        <f t="shared" ca="1" si="1002"/>
        <v>0.91333004295762865</v>
      </c>
      <c r="EV375" s="52">
        <f t="shared" ca="1" si="1003"/>
        <v>0.88483484840197779</v>
      </c>
      <c r="EW375" s="52">
        <f t="shared" ca="1" si="1004"/>
        <v>0.86786270581483238</v>
      </c>
      <c r="EX375" s="52">
        <f t="shared" ca="1" si="1005"/>
        <v>0.86217635506220269</v>
      </c>
      <c r="EY375" s="52">
        <f t="shared" ca="1" si="1006"/>
        <v>0.86066328431987349</v>
      </c>
      <c r="EZ375" s="52">
        <f t="shared" ca="1" si="1007"/>
        <v>0.8652264273911412</v>
      </c>
      <c r="FA375" s="52">
        <f t="shared" ca="1" si="1008"/>
        <v>0.87334678395437959</v>
      </c>
      <c r="FB375" s="52">
        <f t="shared" ca="1" si="1009"/>
        <v>0.88400592946113932</v>
      </c>
      <c r="FC375" s="52">
        <f t="shared" ca="1" si="1010"/>
        <v>0.89512905783167118</v>
      </c>
      <c r="FD375" s="52">
        <f t="shared" ca="1" si="1011"/>
        <v>0.90069966120101574</v>
      </c>
      <c r="FE375" s="52">
        <f t="shared" ca="1" si="1012"/>
        <v>0.89757796816825208</v>
      </c>
      <c r="FF375" s="52">
        <f t="shared" ca="1" si="1013"/>
        <v>0.8900769178340685</v>
      </c>
      <c r="FG375" s="52">
        <f t="shared" ca="1" si="1014"/>
        <v>0.96651029440841674</v>
      </c>
      <c r="FH375" s="52">
        <f t="shared" ca="1" si="1015"/>
        <v>0.96183253524527634</v>
      </c>
      <c r="FI375" s="52">
        <f t="shared" ca="1" si="1016"/>
        <v>0.90196233746208199</v>
      </c>
      <c r="FK375" s="52">
        <f t="shared" ca="1" si="1017"/>
        <v>0.9886654930375216</v>
      </c>
      <c r="FL375" s="59">
        <f t="shared" ca="1" si="1018"/>
        <v>14</v>
      </c>
      <c r="FM375" s="59" t="str">
        <f t="shared" ca="1" si="1019"/>
        <v>Slope</v>
      </c>
      <c r="FN375" s="52">
        <f t="shared" ca="1" si="1020"/>
        <v>0.56666666666666665</v>
      </c>
      <c r="FP375" s="52">
        <f t="shared" ca="1" si="1021"/>
        <v>0.33941519971497308</v>
      </c>
      <c r="FQ375" s="52">
        <f t="shared" ca="1" si="1022"/>
        <v>0.33939310880358842</v>
      </c>
      <c r="FR375" s="52">
        <f t="shared" ca="1" si="1023"/>
        <v>0.33791887135222537</v>
      </c>
      <c r="FS375" s="52">
        <f t="shared" ca="1" si="1024"/>
        <v>0.34288528413195685</v>
      </c>
      <c r="FT375" s="52">
        <f t="shared" ca="1" si="1025"/>
        <v>0.35129579276488382</v>
      </c>
      <c r="FU375" s="52">
        <f t="shared" ca="1" si="1026"/>
        <v>0.36442224188224731</v>
      </c>
      <c r="FV375" s="52">
        <f t="shared" ca="1" si="1027"/>
        <v>0.38257697276104441</v>
      </c>
      <c r="FW375" s="52">
        <f t="shared" ca="1" si="1028"/>
        <v>0.40305818404322391</v>
      </c>
      <c r="FX375" s="52">
        <f t="shared" ca="1" si="1029"/>
        <v>0.42564710915757265</v>
      </c>
      <c r="FY375" s="52">
        <f t="shared" ca="1" si="1030"/>
        <v>0.4432817756309938</v>
      </c>
      <c r="FZ375" s="52">
        <f t="shared" ca="1" si="1031"/>
        <v>0.46476949992600664</v>
      </c>
      <c r="GA375" s="52">
        <f t="shared" ca="1" si="1032"/>
        <v>0.48823197298400489</v>
      </c>
      <c r="GB375" s="52">
        <f t="shared" ca="1" si="1033"/>
        <v>0.50699017242072175</v>
      </c>
      <c r="GC375" s="52">
        <f t="shared" ca="1" si="1034"/>
        <v>0.51993057284465116</v>
      </c>
      <c r="GD375" s="52">
        <f t="shared" ca="1" si="1035"/>
        <v>0.51844405323472942</v>
      </c>
      <c r="GE375" s="52">
        <f t="shared" ca="1" si="1036"/>
        <v>0.4943046882974157</v>
      </c>
      <c r="GF375" s="52">
        <f t="shared" ca="1" si="1037"/>
        <v>0.47111001431920951</v>
      </c>
      <c r="GG375" s="52">
        <f t="shared" ca="1" si="1038"/>
        <v>0.45050050502288147</v>
      </c>
      <c r="GH375" s="52">
        <f t="shared" ca="1" si="1039"/>
        <v>0.43373201304938852</v>
      </c>
      <c r="GI375" s="52">
        <f t="shared" ca="1" si="1040"/>
        <v>0.42072545168740083</v>
      </c>
      <c r="GJ375" s="52">
        <f t="shared" ca="1" si="1041"/>
        <v>0.40910998366218004</v>
      </c>
      <c r="GK375" s="52">
        <f t="shared" ca="1" si="1042"/>
        <v>0.39951992024149147</v>
      </c>
      <c r="GL375" s="52">
        <f t="shared" ca="1" si="1043"/>
        <v>0.39111559465145984</v>
      </c>
      <c r="GM375" s="52">
        <f t="shared" ca="1" si="1044"/>
        <v>0.38355753204260201</v>
      </c>
      <c r="GN375" s="52">
        <f t="shared" ca="1" si="1045"/>
        <v>0.37615413038833478</v>
      </c>
      <c r="GO375" s="52">
        <f t="shared" ca="1" si="1046"/>
        <v>0.36689988706700521</v>
      </c>
      <c r="GP375" s="52">
        <f t="shared" ca="1" si="1047"/>
        <v>0.35474821161163955</v>
      </c>
      <c r="GQ375" s="52">
        <f t="shared" ca="1" si="1048"/>
        <v>0.34113675038913394</v>
      </c>
      <c r="GR375" s="52">
        <f t="shared" ca="1" si="1049"/>
        <v>0.35550343146947222</v>
      </c>
      <c r="GS375" s="52">
        <f t="shared" ca="1" si="1050"/>
        <v>0.34283306730398094</v>
      </c>
      <c r="GT375" s="52">
        <f t="shared" ca="1" si="1051"/>
        <v>0.31176522359847175</v>
      </c>
      <c r="GV375" s="52">
        <f t="shared" ca="1" si="1052"/>
        <v>0.51993057284465116</v>
      </c>
      <c r="GW375" s="59">
        <f t="shared" ca="1" si="1053"/>
        <v>13</v>
      </c>
      <c r="GX375" s="52">
        <f t="shared" ca="1" si="1054"/>
        <v>0.95979171853395351</v>
      </c>
      <c r="GY375" s="52" t="str">
        <f t="shared" ca="1" si="1055"/>
        <v>Slope</v>
      </c>
      <c r="GZ375" s="52">
        <f t="shared" ca="1" si="1056"/>
        <v>0.6</v>
      </c>
      <c r="HB375" s="58">
        <f t="shared" si="1057"/>
        <v>0.16523044109344501</v>
      </c>
      <c r="HC375" s="58"/>
      <c r="HE375" s="52">
        <f t="shared" si="1058"/>
        <v>0.18210931658744722</v>
      </c>
      <c r="HF375" s="52">
        <f t="shared" si="1059"/>
        <v>0</v>
      </c>
      <c r="HH375" s="52">
        <f t="shared" ca="1" si="1060"/>
        <v>0.95979171853395351</v>
      </c>
      <c r="HI375" s="52" t="str">
        <f t="shared" ca="1" si="1061"/>
        <v>Slope</v>
      </c>
      <c r="HJ375" s="59">
        <f t="shared" ca="1" si="1062"/>
        <v>2</v>
      </c>
      <c r="HK375" s="52">
        <f t="shared" ca="1" si="1063"/>
        <v>0.6</v>
      </c>
      <c r="HL375" s="52">
        <f t="shared" si="1064"/>
        <v>0</v>
      </c>
      <c r="HM375" s="52">
        <f t="shared" si="1065"/>
        <v>20</v>
      </c>
      <c r="HN375" s="52">
        <f t="shared" si="1066"/>
        <v>-20</v>
      </c>
      <c r="HP375" s="52">
        <f t="shared" si="1069"/>
        <v>1.0118097066879501E-3</v>
      </c>
      <c r="HR375" s="52">
        <f t="shared" si="1067"/>
        <v>1.9604015672070328E-4</v>
      </c>
      <c r="HS375">
        <f t="shared" si="1068"/>
        <v>4.716228943121261E-3</v>
      </c>
    </row>
    <row r="376" spans="1:227" x14ac:dyDescent="0.2">
      <c r="A376" s="45">
        <v>338</v>
      </c>
      <c r="B376" s="35">
        <f t="shared" si="913"/>
        <v>3.9004629629629563E-2</v>
      </c>
      <c r="C376" s="28">
        <v>16.5230441093445</v>
      </c>
      <c r="D376" s="95">
        <v>0</v>
      </c>
      <c r="E376" s="95">
        <v>999999</v>
      </c>
      <c r="F376" s="37">
        <f t="shared" si="899"/>
        <v>166666.5</v>
      </c>
      <c r="G376" s="38">
        <f t="shared" si="903"/>
        <v>0</v>
      </c>
      <c r="H376" s="102">
        <v>20</v>
      </c>
      <c r="I376" s="102">
        <v>2000</v>
      </c>
      <c r="J376" s="28">
        <v>16.953227519988999</v>
      </c>
      <c r="K376" s="126">
        <f t="shared" si="900"/>
        <v>0.16953227519989</v>
      </c>
      <c r="L376" s="30">
        <f t="shared" si="901"/>
        <v>0.16953227519989</v>
      </c>
      <c r="M376" s="101">
        <f t="shared" si="902"/>
        <v>16.5230441093445</v>
      </c>
      <c r="N376" s="103">
        <f t="shared" si="914"/>
        <v>2.1509170532225085E-4</v>
      </c>
      <c r="AD376" s="52">
        <f t="shared" ca="1" si="915"/>
        <v>0.96826925473607273</v>
      </c>
      <c r="AE376" s="52">
        <f t="shared" ca="1" si="915"/>
        <v>1.0000000000000002</v>
      </c>
      <c r="AF376" s="52">
        <f t="shared" ca="1" si="915"/>
        <v>0.96636108682374222</v>
      </c>
      <c r="AG376" s="52">
        <f t="shared" ca="1" si="909"/>
        <v>0.92983114931578181</v>
      </c>
      <c r="AH376" s="52">
        <f t="shared" ca="1" si="909"/>
        <v>0.88618456905823006</v>
      </c>
      <c r="AI376" s="52">
        <f t="shared" ca="1" si="909"/>
        <v>0.82933454204332402</v>
      </c>
      <c r="AJ376" s="52">
        <f t="shared" ca="1" si="909"/>
        <v>0.75761958169429056</v>
      </c>
      <c r="AK376" s="52">
        <f t="shared" ca="1" si="910"/>
        <v>0.66722912946984958</v>
      </c>
      <c r="AL376" s="52">
        <f t="shared" ca="1" si="910"/>
        <v>0.5803884270628813</v>
      </c>
      <c r="AM376" s="52">
        <f t="shared" ca="1" si="910"/>
        <v>0.46260846912718984</v>
      </c>
      <c r="AN376" s="52">
        <f t="shared" ca="1" si="910"/>
        <v>0.32739389089542342</v>
      </c>
      <c r="AO376" s="52">
        <f t="shared" ca="1" si="911"/>
        <v>0.20915599273896043</v>
      </c>
      <c r="AP376" s="52">
        <f t="shared" ca="1" si="911"/>
        <v>0.1202437452591843</v>
      </c>
      <c r="AQ376" s="52">
        <f t="shared" ca="1" si="911"/>
        <v>8.4143674947430191E-2</v>
      </c>
      <c r="AR376" s="52">
        <f t="shared" ca="1" si="911"/>
        <v>4.9103832225598464E-2</v>
      </c>
      <c r="AS376" s="52">
        <f t="shared" ca="1" si="912"/>
        <v>2.577930467014897E-2</v>
      </c>
      <c r="AT376" s="52">
        <f t="shared" ca="1" si="912"/>
        <v>-2.4210829465079946E-3</v>
      </c>
      <c r="AU376" s="52">
        <f t="shared" ca="1" si="912"/>
        <v>-3.7605011340460522E-2</v>
      </c>
      <c r="AV376" s="52">
        <f t="shared" ca="1" si="912"/>
        <v>-7.4194364462667972E-2</v>
      </c>
      <c r="AW376" s="52">
        <f t="shared" ca="1" si="912"/>
        <v>-0.10411374037752442</v>
      </c>
      <c r="AX376" s="52">
        <f t="shared" ca="1" si="912"/>
        <v>-0.1290682268721195</v>
      </c>
      <c r="AY376" s="52">
        <f t="shared" ca="1" si="906"/>
        <v>-0.14695977840013491</v>
      </c>
      <c r="AZ376" s="52">
        <f t="shared" ca="1" si="906"/>
        <v>-0.16757107313388223</v>
      </c>
      <c r="BA376" s="52">
        <f t="shared" ca="1" si="906"/>
        <v>-0.19434324019137625</v>
      </c>
      <c r="BB376" s="52">
        <f t="shared" ca="1" si="906"/>
        <v>-0.23643741691043949</v>
      </c>
      <c r="BC376" s="52">
        <f t="shared" ca="1" si="907"/>
        <v>-0.29156549047221186</v>
      </c>
      <c r="BD376" s="52">
        <f t="shared" ca="1" si="907"/>
        <v>-0.35017623061889991</v>
      </c>
      <c r="BE376" s="52">
        <f t="shared" ca="1" si="907"/>
        <v>-0.23713074021137048</v>
      </c>
      <c r="BF376" s="52">
        <f t="shared" ca="1" si="907"/>
        <v>-0.12253908227293903</v>
      </c>
      <c r="BG376" s="52">
        <f t="shared" ca="1" si="908"/>
        <v>-1.6161832946318601E-2</v>
      </c>
      <c r="BH376" s="52">
        <f t="shared" ca="1" si="908"/>
        <v>9.4691179163390163E-2</v>
      </c>
      <c r="BJ376" s="52">
        <f t="shared" si="916"/>
        <v>8.4766137599945005E-3</v>
      </c>
      <c r="BK376" s="52">
        <f t="shared" si="917"/>
        <v>-9.5340120852474269E-3</v>
      </c>
      <c r="BL376" s="52">
        <f t="shared" si="918"/>
        <v>-4.767006042623713E-4</v>
      </c>
      <c r="BM376" s="52">
        <f t="shared" si="919"/>
        <v>-4.767006042623713E-4</v>
      </c>
      <c r="BN376" s="52">
        <f t="shared" si="920"/>
        <v>0</v>
      </c>
      <c r="BO376" s="52">
        <f t="shared" si="921"/>
        <v>0</v>
      </c>
      <c r="BP376" s="52">
        <f t="shared" si="922"/>
        <v>4.6019000555573061E-3</v>
      </c>
      <c r="BQ376" s="52">
        <f t="shared" si="923"/>
        <v>0.05</v>
      </c>
      <c r="BS376" s="52">
        <f t="shared" ca="1" si="924"/>
        <v>-0.98231182950398666</v>
      </c>
      <c r="BT376" s="52">
        <f t="shared" ca="1" si="925"/>
        <v>-0.95340120852474242</v>
      </c>
      <c r="BU376" s="52">
        <f t="shared" ca="1" si="926"/>
        <v>-0.90516863685221483</v>
      </c>
      <c r="BV376" s="52">
        <f t="shared" ca="1" si="927"/>
        <v>-0.84660377762010053</v>
      </c>
      <c r="BW376" s="52">
        <f t="shared" ca="1" si="928"/>
        <v>-0.77389109693467661</v>
      </c>
      <c r="BX376" s="52">
        <f t="shared" ca="1" si="929"/>
        <v>-0.68609357096495216</v>
      </c>
      <c r="BY376" s="52">
        <f t="shared" ca="1" si="930"/>
        <v>-0.59131660378508033</v>
      </c>
      <c r="BZ376" s="52">
        <f t="shared" ca="1" si="931"/>
        <v>-0.49021649510870074</v>
      </c>
      <c r="CA376" s="52">
        <f t="shared" ca="1" si="932"/>
        <v>-0.40397916235510384</v>
      </c>
      <c r="CB376" s="52">
        <f t="shared" ca="1" si="933"/>
        <v>-0.30618265613673201</v>
      </c>
      <c r="CC376" s="52">
        <f t="shared" ca="1" si="934"/>
        <v>-0.20246190362940397</v>
      </c>
      <c r="CD376" s="52">
        <f t="shared" ca="1" si="935"/>
        <v>-0.11285397198591977</v>
      </c>
      <c r="CE376" s="52">
        <f t="shared" ca="1" si="936"/>
        <v>-4.0699437380798467E-2</v>
      </c>
      <c r="CF376" s="52">
        <f t="shared" ca="1" si="937"/>
        <v>1.0843351047726379E-2</v>
      </c>
      <c r="CG376" s="52">
        <f t="shared" ca="1" si="938"/>
        <v>4.9928112526334084E-2</v>
      </c>
      <c r="CH376" s="52">
        <f t="shared" ca="1" si="939"/>
        <v>8.6178801127619373E-2</v>
      </c>
      <c r="CI376" s="52">
        <f t="shared" ca="1" si="940"/>
        <v>0.11467399568327019</v>
      </c>
      <c r="CJ376" s="52">
        <f t="shared" ca="1" si="941"/>
        <v>0.13164613827041566</v>
      </c>
      <c r="CK376" s="52">
        <f t="shared" ca="1" si="942"/>
        <v>0.13733248902304532</v>
      </c>
      <c r="CL376" s="52">
        <f t="shared" ca="1" si="943"/>
        <v>0.13884555976537455</v>
      </c>
      <c r="CM376" s="52">
        <f t="shared" ca="1" si="944"/>
        <v>0.13428241669410679</v>
      </c>
      <c r="CN376" s="52">
        <f t="shared" ca="1" si="945"/>
        <v>0.12616206013086839</v>
      </c>
      <c r="CO376" s="52">
        <f t="shared" ca="1" si="946"/>
        <v>0.11550291462410872</v>
      </c>
      <c r="CP376" s="52">
        <f t="shared" ca="1" si="947"/>
        <v>0.10437978625357684</v>
      </c>
      <c r="CQ376" s="52">
        <f t="shared" ca="1" si="948"/>
        <v>9.8809182884232308E-2</v>
      </c>
      <c r="CR376" s="52">
        <f t="shared" ca="1" si="949"/>
        <v>0.10193087591699593</v>
      </c>
      <c r="CS376" s="52">
        <f t="shared" ca="1" si="950"/>
        <v>0.10943192625117952</v>
      </c>
      <c r="CT376" s="52">
        <f t="shared" ca="1" si="951"/>
        <v>3.2998549676831281E-2</v>
      </c>
      <c r="CU376" s="52">
        <f t="shared" ca="1" si="952"/>
        <v>-3.8658620669475625E-2</v>
      </c>
      <c r="CV376" s="52">
        <f t="shared" ca="1" si="953"/>
        <v>-9.8528818452669961E-2</v>
      </c>
      <c r="CW376" s="52">
        <f t="shared" ca="1" si="954"/>
        <v>-0.14890657710812699</v>
      </c>
      <c r="CY376" s="51" t="str">
        <f t="shared" ca="1" si="955"/>
        <v>Slope</v>
      </c>
      <c r="CZ376" s="51" t="str">
        <f t="shared" ca="1" si="956"/>
        <v>Slope</v>
      </c>
      <c r="DA376" s="51" t="str">
        <f t="shared" ca="1" si="957"/>
        <v>Slope</v>
      </c>
      <c r="DB376" s="51" t="str">
        <f t="shared" ca="1" si="958"/>
        <v>Slope</v>
      </c>
      <c r="DC376" s="51" t="str">
        <f t="shared" ca="1" si="959"/>
        <v>Slope</v>
      </c>
      <c r="DD376" s="51" t="str">
        <f t="shared" ca="1" si="960"/>
        <v>Slope</v>
      </c>
      <c r="DE376" s="51" t="str">
        <f t="shared" ca="1" si="961"/>
        <v>Slope</v>
      </c>
      <c r="DF376" s="51" t="str">
        <f t="shared" ca="1" si="962"/>
        <v>Slope</v>
      </c>
      <c r="DG376" s="51" t="str">
        <f t="shared" ca="1" si="963"/>
        <v>Slope</v>
      </c>
      <c r="DH376" s="51" t="str">
        <f t="shared" ca="1" si="964"/>
        <v>Slope</v>
      </c>
      <c r="DI376" s="51" t="str">
        <f t="shared" ca="1" si="965"/>
        <v>Slope</v>
      </c>
      <c r="DJ376" s="51" t="str">
        <f t="shared" ca="1" si="966"/>
        <v>Slope</v>
      </c>
      <c r="DK376" s="51" t="str">
        <f t="shared" ca="1" si="967"/>
        <v>Slope</v>
      </c>
      <c r="DL376" s="51" t="str">
        <f t="shared" ca="1" si="968"/>
        <v>Slope</v>
      </c>
      <c r="DM376" s="51" t="str">
        <f t="shared" ca="1" si="969"/>
        <v>Slope</v>
      </c>
      <c r="DN376" s="51" t="str">
        <f t="shared" ca="1" si="970"/>
        <v>Slope</v>
      </c>
      <c r="DO376" s="51" t="str">
        <f t="shared" ca="1" si="971"/>
        <v>Slope</v>
      </c>
      <c r="DP376" s="51" t="str">
        <f t="shared" ca="1" si="972"/>
        <v>Slope</v>
      </c>
      <c r="DQ376" s="51" t="str">
        <f t="shared" ca="1" si="973"/>
        <v>Slope</v>
      </c>
      <c r="DR376" s="51" t="str">
        <f t="shared" ca="1" si="974"/>
        <v>Slope</v>
      </c>
      <c r="DS376" s="51" t="str">
        <f t="shared" ca="1" si="975"/>
        <v>Slope</v>
      </c>
      <c r="DT376" s="51" t="str">
        <f t="shared" ca="1" si="976"/>
        <v>Slope</v>
      </c>
      <c r="DU376" s="51" t="str">
        <f t="shared" ca="1" si="977"/>
        <v>Slope</v>
      </c>
      <c r="DV376" s="51" t="str">
        <f t="shared" ca="1" si="978"/>
        <v>Slope</v>
      </c>
      <c r="DW376" s="51" t="str">
        <f t="shared" ca="1" si="979"/>
        <v>Slope</v>
      </c>
      <c r="DX376" s="51" t="str">
        <f t="shared" ca="1" si="980"/>
        <v>Slope</v>
      </c>
      <c r="DY376" s="51" t="str">
        <f t="shared" ca="1" si="981"/>
        <v>Slope</v>
      </c>
      <c r="DZ376" s="51" t="str">
        <f t="shared" ca="1" si="982"/>
        <v>Slope</v>
      </c>
      <c r="EA376" s="51" t="str">
        <f t="shared" ca="1" si="983"/>
        <v>Slope</v>
      </c>
      <c r="EB376" s="51" t="str">
        <f t="shared" ca="1" si="984"/>
        <v>Slope</v>
      </c>
      <c r="EC376" s="51" t="str">
        <f t="shared" ca="1" si="985"/>
        <v>Slope</v>
      </c>
      <c r="EE376" s="52">
        <f t="shared" ca="1" si="986"/>
        <v>1.8164871100275759E-2</v>
      </c>
      <c r="EF376" s="52">
        <f t="shared" ca="1" si="987"/>
        <v>4.7075492079519998E-2</v>
      </c>
      <c r="EG376" s="52">
        <f t="shared" ca="1" si="988"/>
        <v>9.5308063752047589E-2</v>
      </c>
      <c r="EH376" s="52">
        <f t="shared" ca="1" si="989"/>
        <v>0.15387292298416189</v>
      </c>
      <c r="EI376" s="52">
        <f t="shared" ca="1" si="990"/>
        <v>0.2265856036695858</v>
      </c>
      <c r="EJ376" s="52">
        <f t="shared" ca="1" si="991"/>
        <v>0.31438312963931025</v>
      </c>
      <c r="EK376" s="52">
        <f t="shared" ca="1" si="992"/>
        <v>0.40916009681918208</v>
      </c>
      <c r="EL376" s="52">
        <f t="shared" ca="1" si="993"/>
        <v>0.51026020549556161</v>
      </c>
      <c r="EM376" s="52">
        <f t="shared" ca="1" si="994"/>
        <v>0.59649753824915852</v>
      </c>
      <c r="EN376" s="52">
        <f t="shared" ca="1" si="995"/>
        <v>0.69429404446753029</v>
      </c>
      <c r="EO376" s="52">
        <f t="shared" ca="1" si="996"/>
        <v>0.79801479697485833</v>
      </c>
      <c r="EP376" s="52">
        <f t="shared" ca="1" si="997"/>
        <v>0.88762272861834257</v>
      </c>
      <c r="EQ376" s="52">
        <f t="shared" ca="1" si="998"/>
        <v>0.95977726322346391</v>
      </c>
      <c r="ER376" s="52">
        <f t="shared" ca="1" si="999"/>
        <v>0.98867994834801121</v>
      </c>
      <c r="ES376" s="52">
        <f t="shared" ca="1" si="1000"/>
        <v>0.94959518686940358</v>
      </c>
      <c r="ET376" s="52">
        <f t="shared" ca="1" si="1001"/>
        <v>0.91334449826811825</v>
      </c>
      <c r="EU376" s="52">
        <f t="shared" ca="1" si="1002"/>
        <v>0.88484930371246739</v>
      </c>
      <c r="EV376" s="52">
        <f t="shared" ca="1" si="1003"/>
        <v>0.86787716112532198</v>
      </c>
      <c r="EW376" s="52">
        <f t="shared" ca="1" si="1004"/>
        <v>0.8621908103726923</v>
      </c>
      <c r="EX376" s="52">
        <f t="shared" ca="1" si="1005"/>
        <v>0.86067773963036309</v>
      </c>
      <c r="EY376" s="52">
        <f t="shared" ca="1" si="1006"/>
        <v>0.86524088270163091</v>
      </c>
      <c r="EZ376" s="52">
        <f t="shared" ca="1" si="1007"/>
        <v>0.8733612392648693</v>
      </c>
      <c r="FA376" s="52">
        <f t="shared" ca="1" si="1008"/>
        <v>0.88402038477162892</v>
      </c>
      <c r="FB376" s="52">
        <f t="shared" ca="1" si="1009"/>
        <v>0.89514351314216078</v>
      </c>
      <c r="FC376" s="52">
        <f t="shared" ca="1" si="1010"/>
        <v>0.90071411651150535</v>
      </c>
      <c r="FD376" s="52">
        <f t="shared" ca="1" si="1011"/>
        <v>0.89759242347874169</v>
      </c>
      <c r="FE376" s="52">
        <f t="shared" ca="1" si="1012"/>
        <v>0.89009137314455811</v>
      </c>
      <c r="FF376" s="52">
        <f t="shared" ca="1" si="1013"/>
        <v>0.96652474971890634</v>
      </c>
      <c r="FG376" s="52">
        <f t="shared" ca="1" si="1014"/>
        <v>0.96181807993478674</v>
      </c>
      <c r="FH376" s="52">
        <f t="shared" ca="1" si="1015"/>
        <v>0.90194788215159238</v>
      </c>
      <c r="FI376" s="52">
        <f t="shared" ca="1" si="1016"/>
        <v>0.85157012349613537</v>
      </c>
      <c r="FK376" s="52">
        <f t="shared" ca="1" si="1017"/>
        <v>0.98867994834801121</v>
      </c>
      <c r="FL376" s="59">
        <f t="shared" ca="1" si="1018"/>
        <v>13</v>
      </c>
      <c r="FM376" s="59" t="str">
        <f t="shared" ca="1" si="1019"/>
        <v>Slope</v>
      </c>
      <c r="FN376" s="52">
        <f t="shared" ca="1" si="1020"/>
        <v>0.6</v>
      </c>
      <c r="FP376" s="52">
        <f t="shared" ca="1" si="1021"/>
        <v>0.33938829036675855</v>
      </c>
      <c r="FQ376" s="52">
        <f t="shared" ca="1" si="1022"/>
        <v>0.34902516402650663</v>
      </c>
      <c r="FR376" s="52">
        <f t="shared" ca="1" si="1023"/>
        <v>0.35399157680623805</v>
      </c>
      <c r="FS376" s="52">
        <f t="shared" ca="1" si="1024"/>
        <v>0.36240208543916508</v>
      </c>
      <c r="FT376" s="52">
        <f t="shared" ca="1" si="1025"/>
        <v>0.37552853455652857</v>
      </c>
      <c r="FU376" s="52">
        <f t="shared" ca="1" si="1026"/>
        <v>0.39368326543532561</v>
      </c>
      <c r="FV376" s="52">
        <f t="shared" ca="1" si="1027"/>
        <v>0.41416447671750511</v>
      </c>
      <c r="FW376" s="52">
        <f t="shared" ca="1" si="1028"/>
        <v>0.43675340183185385</v>
      </c>
      <c r="FX376" s="52">
        <f t="shared" ca="1" si="1029"/>
        <v>0.45438806830527501</v>
      </c>
      <c r="FY376" s="52">
        <f t="shared" ca="1" si="1030"/>
        <v>0.47587579260028789</v>
      </c>
      <c r="FZ376" s="52">
        <f t="shared" ca="1" si="1031"/>
        <v>0.4993382656582861</v>
      </c>
      <c r="GA376" s="52">
        <f t="shared" ca="1" si="1032"/>
        <v>0.51809646509500307</v>
      </c>
      <c r="GB376" s="52">
        <f t="shared" ca="1" si="1033"/>
        <v>0.53103686551893237</v>
      </c>
      <c r="GC376" s="52">
        <f t="shared" ca="1" si="1034"/>
        <v>0.52955998278267036</v>
      </c>
      <c r="GD376" s="52">
        <f t="shared" ca="1" si="1035"/>
        <v>0.50542061784535675</v>
      </c>
      <c r="GE376" s="52">
        <f t="shared" ca="1" si="1036"/>
        <v>0.48222594386715051</v>
      </c>
      <c r="GF376" s="52">
        <f t="shared" ca="1" si="1037"/>
        <v>0.46161643457082246</v>
      </c>
      <c r="GG376" s="52">
        <f t="shared" ca="1" si="1038"/>
        <v>0.44484794259732952</v>
      </c>
      <c r="GH376" s="52">
        <f t="shared" ca="1" si="1039"/>
        <v>0.43184138123534183</v>
      </c>
      <c r="GI376" s="52">
        <f t="shared" ca="1" si="1040"/>
        <v>0.42022591321012104</v>
      </c>
      <c r="GJ376" s="52">
        <f t="shared" ca="1" si="1041"/>
        <v>0.41063584978943252</v>
      </c>
      <c r="GK376" s="52">
        <f t="shared" ca="1" si="1042"/>
        <v>0.40223152419940084</v>
      </c>
      <c r="GL376" s="52">
        <f t="shared" ca="1" si="1043"/>
        <v>0.39467346159054295</v>
      </c>
      <c r="GM376" s="52">
        <f t="shared" ca="1" si="1044"/>
        <v>0.38727005993627583</v>
      </c>
      <c r="GN376" s="52">
        <f t="shared" ca="1" si="1045"/>
        <v>0.37801581661494621</v>
      </c>
      <c r="GO376" s="52">
        <f t="shared" ca="1" si="1046"/>
        <v>0.36586414115958055</v>
      </c>
      <c r="GP376" s="52">
        <f t="shared" ca="1" si="1047"/>
        <v>0.35225267993707488</v>
      </c>
      <c r="GQ376" s="52">
        <f t="shared" ca="1" si="1048"/>
        <v>0.36661936101741321</v>
      </c>
      <c r="GR376" s="52">
        <f t="shared" ca="1" si="1049"/>
        <v>0.3539393599782622</v>
      </c>
      <c r="GS376" s="52">
        <f t="shared" ca="1" si="1050"/>
        <v>0.32287151627275296</v>
      </c>
      <c r="GT376" s="52">
        <f t="shared" ca="1" si="1051"/>
        <v>0.29496781894315621</v>
      </c>
      <c r="GV376" s="52">
        <f t="shared" ca="1" si="1052"/>
        <v>0.53103686551893237</v>
      </c>
      <c r="GW376" s="59">
        <f t="shared" ca="1" si="1053"/>
        <v>12</v>
      </c>
      <c r="GX376" s="52">
        <f t="shared" ca="1" si="1054"/>
        <v>0.95977726322346391</v>
      </c>
      <c r="GY376" s="52" t="str">
        <f t="shared" ca="1" si="1055"/>
        <v>Slope</v>
      </c>
      <c r="GZ376" s="52">
        <f t="shared" ca="1" si="1056"/>
        <v>0.6333333333333333</v>
      </c>
      <c r="HB376" s="58">
        <f t="shared" si="1057"/>
        <v>0.16953227519989</v>
      </c>
      <c r="HC376" s="58"/>
      <c r="HE376" s="52">
        <f t="shared" si="1058"/>
        <v>0.16081523776054463</v>
      </c>
      <c r="HF376" s="52">
        <f t="shared" si="1059"/>
        <v>0</v>
      </c>
      <c r="HH376" s="52">
        <f t="shared" ca="1" si="1060"/>
        <v>0.95977726322346391</v>
      </c>
      <c r="HI376" s="52" t="str">
        <f t="shared" ca="1" si="1061"/>
        <v>Slope</v>
      </c>
      <c r="HJ376" s="59">
        <f t="shared" ca="1" si="1062"/>
        <v>2</v>
      </c>
      <c r="HK376" s="52">
        <f t="shared" ca="1" si="1063"/>
        <v>0.6333333333333333</v>
      </c>
      <c r="HL376" s="52">
        <f t="shared" si="1064"/>
        <v>0</v>
      </c>
      <c r="HM376" s="52">
        <f t="shared" si="1065"/>
        <v>20</v>
      </c>
      <c r="HN376" s="52">
        <f t="shared" si="1066"/>
        <v>-20</v>
      </c>
      <c r="HP376" s="52">
        <f t="shared" si="1069"/>
        <v>2.1509170532225085E-4</v>
      </c>
      <c r="HR376" s="52">
        <f t="shared" si="1067"/>
        <v>1.813419726694067E-4</v>
      </c>
      <c r="HS376">
        <f t="shared" si="1068"/>
        <v>4.6019000555573061E-3</v>
      </c>
    </row>
    <row r="377" spans="1:227" x14ac:dyDescent="0.2">
      <c r="A377" s="45">
        <v>339</v>
      </c>
      <c r="B377" s="35">
        <f t="shared" si="913"/>
        <v>3.9120370370370305E-2</v>
      </c>
      <c r="C377" s="28">
        <v>16.953227519988999</v>
      </c>
      <c r="D377" s="95">
        <v>0</v>
      </c>
      <c r="E377" s="95">
        <v>999999</v>
      </c>
      <c r="F377" s="37">
        <f t="shared" si="899"/>
        <v>166666.5</v>
      </c>
      <c r="G377" s="38">
        <f t="shared" si="903"/>
        <v>0</v>
      </c>
      <c r="H377" s="102">
        <v>20</v>
      </c>
      <c r="I377" s="102">
        <v>2000</v>
      </c>
      <c r="J377" s="28">
        <v>16.0105574131012</v>
      </c>
      <c r="K377" s="126">
        <f t="shared" si="900"/>
        <v>0.16010557413101198</v>
      </c>
      <c r="L377" s="30">
        <f t="shared" si="901"/>
        <v>0.16010557413101198</v>
      </c>
      <c r="M377" s="101">
        <f t="shared" si="902"/>
        <v>16.953227519988999</v>
      </c>
      <c r="N377" s="103">
        <f t="shared" si="914"/>
        <v>4.7133505344390016E-4</v>
      </c>
      <c r="AD377" s="52">
        <f t="shared" ca="1" si="915"/>
        <v>0.96636108682374244</v>
      </c>
      <c r="AE377" s="52">
        <f t="shared" ca="1" si="915"/>
        <v>0.99999999999999967</v>
      </c>
      <c r="AF377" s="52">
        <f t="shared" ca="1" si="915"/>
        <v>0.96267367146705762</v>
      </c>
      <c r="AG377" s="52">
        <f t="shared" ca="1" si="909"/>
        <v>0.91797175616023163</v>
      </c>
      <c r="AH377" s="52">
        <f t="shared" ca="1" si="909"/>
        <v>0.86005819424053154</v>
      </c>
      <c r="AI377" s="52">
        <f t="shared" ca="1" si="909"/>
        <v>0.7883042246982549</v>
      </c>
      <c r="AJ377" s="52">
        <f t="shared" ca="1" si="909"/>
        <v>0.69466910080745081</v>
      </c>
      <c r="AK377" s="52">
        <f t="shared" ca="1" si="910"/>
        <v>0.60162476577162527</v>
      </c>
      <c r="AL377" s="52">
        <f t="shared" ca="1" si="910"/>
        <v>0.47905556769669194</v>
      </c>
      <c r="AM377" s="52">
        <f t="shared" ca="1" si="910"/>
        <v>0.32463487518171652</v>
      </c>
      <c r="AN377" s="52">
        <f t="shared" ca="1" si="910"/>
        <v>0.18285490769596269</v>
      </c>
      <c r="AO377" s="52">
        <f t="shared" ca="1" si="911"/>
        <v>8.2674636638448484E-2</v>
      </c>
      <c r="AP377" s="52">
        <f t="shared" ca="1" si="911"/>
        <v>3.2490594468418517E-2</v>
      </c>
      <c r="AQ377" s="52">
        <f t="shared" ca="1" si="911"/>
        <v>2.2043618201169742E-2</v>
      </c>
      <c r="AR377" s="52">
        <f t="shared" ca="1" si="911"/>
        <v>-9.5786418440958216E-3</v>
      </c>
      <c r="AS377" s="52">
        <f t="shared" ca="1" si="912"/>
        <v>-2.331882001290627E-2</v>
      </c>
      <c r="AT377" s="52">
        <f t="shared" ca="1" si="912"/>
        <v>-3.8111256581891864E-2</v>
      </c>
      <c r="AU377" s="52">
        <f t="shared" ca="1" si="912"/>
        <v>-6.091210162579113E-2</v>
      </c>
      <c r="AV377" s="52">
        <f t="shared" ca="1" si="912"/>
        <v>-9.4517606289167916E-2</v>
      </c>
      <c r="AW377" s="52">
        <f t="shared" ca="1" si="912"/>
        <v>-0.11846370897013275</v>
      </c>
      <c r="AX377" s="52">
        <f t="shared" ca="1" si="912"/>
        <v>-0.14060144170709868</v>
      </c>
      <c r="AY377" s="52">
        <f t="shared" ca="1" si="906"/>
        <v>-0.15683912413334158</v>
      </c>
      <c r="AZ377" s="52">
        <f t="shared" ca="1" si="906"/>
        <v>-0.17893101724587282</v>
      </c>
      <c r="BA377" s="52">
        <f t="shared" ca="1" si="906"/>
        <v>-0.21631308402005611</v>
      </c>
      <c r="BB377" s="52">
        <f t="shared" ca="1" si="906"/>
        <v>-0.27442786002706404</v>
      </c>
      <c r="BC377" s="52">
        <f t="shared" ca="1" si="907"/>
        <v>-0.34028473299685624</v>
      </c>
      <c r="BD377" s="52">
        <f t="shared" ca="1" si="907"/>
        <v>-0.22666095753549922</v>
      </c>
      <c r="BE377" s="52">
        <f t="shared" ca="1" si="907"/>
        <v>-0.10919180115864259</v>
      </c>
      <c r="BF377" s="52">
        <f t="shared" ca="1" si="907"/>
        <v>-3.6771234222569668E-3</v>
      </c>
      <c r="BG377" s="52">
        <f t="shared" ca="1" si="908"/>
        <v>9.6596072534570171E-2</v>
      </c>
      <c r="BH377" s="52">
        <f t="shared" ca="1" si="908"/>
        <v>0.20575414281292737</v>
      </c>
      <c r="BJ377" s="52">
        <f t="shared" si="916"/>
        <v>8.0052787065506004E-3</v>
      </c>
      <c r="BK377" s="52">
        <f t="shared" si="917"/>
        <v>-9.0516863685221483E-3</v>
      </c>
      <c r="BL377" s="52">
        <f t="shared" si="918"/>
        <v>-4.5258431842610733E-4</v>
      </c>
      <c r="BM377" s="52">
        <f t="shared" si="919"/>
        <v>-4.5258431842610733E-4</v>
      </c>
      <c r="BN377" s="52">
        <f t="shared" si="920"/>
        <v>0</v>
      </c>
      <c r="BO377" s="52">
        <f t="shared" si="921"/>
        <v>0</v>
      </c>
      <c r="BP377" s="52">
        <f t="shared" si="922"/>
        <v>4.4079400071195575E-3</v>
      </c>
      <c r="BQ377" s="52">
        <f t="shared" si="923"/>
        <v>0.05</v>
      </c>
      <c r="BS377" s="52">
        <f t="shared" ca="1" si="924"/>
        <v>-0.95340120852474242</v>
      </c>
      <c r="BT377" s="52">
        <f t="shared" ca="1" si="925"/>
        <v>-0.90516863685221483</v>
      </c>
      <c r="BU377" s="52">
        <f t="shared" ca="1" si="926"/>
        <v>-0.84660377762010053</v>
      </c>
      <c r="BV377" s="52">
        <f t="shared" ca="1" si="927"/>
        <v>-0.77389109693467661</v>
      </c>
      <c r="BW377" s="52">
        <f t="shared" ca="1" si="928"/>
        <v>-0.68609357096495216</v>
      </c>
      <c r="BX377" s="52">
        <f t="shared" ca="1" si="929"/>
        <v>-0.59131660378508033</v>
      </c>
      <c r="BY377" s="52">
        <f t="shared" ca="1" si="930"/>
        <v>-0.49021649510870074</v>
      </c>
      <c r="BZ377" s="52">
        <f t="shared" ca="1" si="931"/>
        <v>-0.40397916235510384</v>
      </c>
      <c r="CA377" s="52">
        <f t="shared" ca="1" si="932"/>
        <v>-0.30618265613673201</v>
      </c>
      <c r="CB377" s="52">
        <f t="shared" ca="1" si="933"/>
        <v>-0.20246190362940397</v>
      </c>
      <c r="CC377" s="52">
        <f t="shared" ca="1" si="934"/>
        <v>-0.11285397198591977</v>
      </c>
      <c r="CD377" s="52">
        <f t="shared" ca="1" si="935"/>
        <v>-4.0699437380798467E-2</v>
      </c>
      <c r="CE377" s="52">
        <f t="shared" ca="1" si="936"/>
        <v>1.0843351047726379E-2</v>
      </c>
      <c r="CF377" s="52">
        <f t="shared" ca="1" si="937"/>
        <v>4.9928112526334084E-2</v>
      </c>
      <c r="CG377" s="52">
        <f t="shared" ca="1" si="938"/>
        <v>8.6178801127619373E-2</v>
      </c>
      <c r="CH377" s="52">
        <f t="shared" ca="1" si="939"/>
        <v>0.11467399568327019</v>
      </c>
      <c r="CI377" s="52">
        <f t="shared" ca="1" si="940"/>
        <v>0.13164613827041566</v>
      </c>
      <c r="CJ377" s="52">
        <f t="shared" ca="1" si="941"/>
        <v>0.13733248902304532</v>
      </c>
      <c r="CK377" s="52">
        <f t="shared" ca="1" si="942"/>
        <v>0.13884555976537455</v>
      </c>
      <c r="CL377" s="52">
        <f t="shared" ca="1" si="943"/>
        <v>0.13428241669410679</v>
      </c>
      <c r="CM377" s="52">
        <f t="shared" ca="1" si="944"/>
        <v>0.12616206013086839</v>
      </c>
      <c r="CN377" s="52">
        <f t="shared" ca="1" si="945"/>
        <v>0.11550291462410872</v>
      </c>
      <c r="CO377" s="52">
        <f t="shared" ca="1" si="946"/>
        <v>0.10437978625357684</v>
      </c>
      <c r="CP377" s="52">
        <f t="shared" ca="1" si="947"/>
        <v>9.8809182884232308E-2</v>
      </c>
      <c r="CQ377" s="52">
        <f t="shared" ca="1" si="948"/>
        <v>0.10193087591699593</v>
      </c>
      <c r="CR377" s="52">
        <f t="shared" ca="1" si="949"/>
        <v>0.10943192625117952</v>
      </c>
      <c r="CS377" s="52">
        <f t="shared" ca="1" si="950"/>
        <v>3.2998549676831281E-2</v>
      </c>
      <c r="CT377" s="52">
        <f t="shared" ca="1" si="951"/>
        <v>-3.8658620669475625E-2</v>
      </c>
      <c r="CU377" s="52">
        <f t="shared" ca="1" si="952"/>
        <v>-9.8528818452669961E-2</v>
      </c>
      <c r="CV377" s="52">
        <f t="shared" ca="1" si="953"/>
        <v>-0.14890657710812699</v>
      </c>
      <c r="CW377" s="52">
        <f t="shared" ca="1" si="954"/>
        <v>-0.19122573900066517</v>
      </c>
      <c r="CY377" s="51" t="str">
        <f t="shared" ca="1" si="955"/>
        <v>Slope</v>
      </c>
      <c r="CZ377" s="51" t="str">
        <f t="shared" ca="1" si="956"/>
        <v>Slope</v>
      </c>
      <c r="DA377" s="51" t="str">
        <f t="shared" ca="1" si="957"/>
        <v>Slope</v>
      </c>
      <c r="DB377" s="51" t="str">
        <f t="shared" ca="1" si="958"/>
        <v>Slope</v>
      </c>
      <c r="DC377" s="51" t="str">
        <f t="shared" ca="1" si="959"/>
        <v>Slope</v>
      </c>
      <c r="DD377" s="51" t="str">
        <f t="shared" ca="1" si="960"/>
        <v>Slope</v>
      </c>
      <c r="DE377" s="51" t="str">
        <f t="shared" ca="1" si="961"/>
        <v>Slope</v>
      </c>
      <c r="DF377" s="51" t="str">
        <f t="shared" ca="1" si="962"/>
        <v>Slope</v>
      </c>
      <c r="DG377" s="51" t="str">
        <f t="shared" ca="1" si="963"/>
        <v>Slope</v>
      </c>
      <c r="DH377" s="51" t="str">
        <f t="shared" ca="1" si="964"/>
        <v>Slope</v>
      </c>
      <c r="DI377" s="51" t="str">
        <f t="shared" ca="1" si="965"/>
        <v>Slope</v>
      </c>
      <c r="DJ377" s="51" t="str">
        <f t="shared" ca="1" si="966"/>
        <v>Slope</v>
      </c>
      <c r="DK377" s="51" t="str">
        <f t="shared" ca="1" si="967"/>
        <v>Slope</v>
      </c>
      <c r="DL377" s="51" t="str">
        <f t="shared" ca="1" si="968"/>
        <v>Slope</v>
      </c>
      <c r="DM377" s="51" t="str">
        <f t="shared" ca="1" si="969"/>
        <v>Slope</v>
      </c>
      <c r="DN377" s="51" t="str">
        <f t="shared" ca="1" si="970"/>
        <v>Slope</v>
      </c>
      <c r="DO377" s="51" t="str">
        <f t="shared" ca="1" si="971"/>
        <v>Slope</v>
      </c>
      <c r="DP377" s="51" t="str">
        <f t="shared" ca="1" si="972"/>
        <v>Slope</v>
      </c>
      <c r="DQ377" s="51" t="str">
        <f t="shared" ca="1" si="973"/>
        <v>Slope</v>
      </c>
      <c r="DR377" s="51" t="str">
        <f t="shared" ca="1" si="974"/>
        <v>Slope</v>
      </c>
      <c r="DS377" s="51" t="str">
        <f t="shared" ca="1" si="975"/>
        <v>Slope</v>
      </c>
      <c r="DT377" s="51" t="str">
        <f t="shared" ca="1" si="976"/>
        <v>Slope</v>
      </c>
      <c r="DU377" s="51" t="str">
        <f t="shared" ca="1" si="977"/>
        <v>Slope</v>
      </c>
      <c r="DV377" s="51" t="str">
        <f t="shared" ca="1" si="978"/>
        <v>Slope</v>
      </c>
      <c r="DW377" s="51" t="str">
        <f t="shared" ca="1" si="979"/>
        <v>Slope</v>
      </c>
      <c r="DX377" s="51" t="str">
        <f t="shared" ca="1" si="980"/>
        <v>Slope</v>
      </c>
      <c r="DY377" s="51" t="str">
        <f t="shared" ca="1" si="981"/>
        <v>Slope</v>
      </c>
      <c r="DZ377" s="51" t="str">
        <f t="shared" ca="1" si="982"/>
        <v>Slope</v>
      </c>
      <c r="EA377" s="51" t="str">
        <f t="shared" ca="1" si="983"/>
        <v>Slope</v>
      </c>
      <c r="EB377" s="51" t="str">
        <f t="shared" ca="1" si="984"/>
        <v>Slope</v>
      </c>
      <c r="EC377" s="51" t="str">
        <f t="shared" ca="1" si="985"/>
        <v>Slope</v>
      </c>
      <c r="EE377" s="52">
        <f t="shared" ca="1" si="986"/>
        <v>4.7051375793683681E-2</v>
      </c>
      <c r="EF377" s="52">
        <f t="shared" ca="1" si="987"/>
        <v>9.5283947466211272E-2</v>
      </c>
      <c r="EG377" s="52">
        <f t="shared" ca="1" si="988"/>
        <v>0.15384880669832557</v>
      </c>
      <c r="EH377" s="52">
        <f t="shared" ca="1" si="989"/>
        <v>0.22656148738374948</v>
      </c>
      <c r="EI377" s="52">
        <f t="shared" ca="1" si="990"/>
        <v>0.31435901335347394</v>
      </c>
      <c r="EJ377" s="52">
        <f t="shared" ca="1" si="991"/>
        <v>0.40913598053334577</v>
      </c>
      <c r="EK377" s="52">
        <f t="shared" ca="1" si="992"/>
        <v>0.5102360892097253</v>
      </c>
      <c r="EL377" s="52">
        <f t="shared" ca="1" si="993"/>
        <v>0.59647342196332231</v>
      </c>
      <c r="EM377" s="52">
        <f t="shared" ca="1" si="994"/>
        <v>0.69426992818169408</v>
      </c>
      <c r="EN377" s="52">
        <f t="shared" ca="1" si="995"/>
        <v>0.79799068068902212</v>
      </c>
      <c r="EO377" s="52">
        <f t="shared" ca="1" si="996"/>
        <v>0.88759861233250636</v>
      </c>
      <c r="EP377" s="52">
        <f t="shared" ca="1" si="997"/>
        <v>0.9597531469376277</v>
      </c>
      <c r="EQ377" s="52">
        <f t="shared" ca="1" si="998"/>
        <v>0.98870406463384752</v>
      </c>
      <c r="ER377" s="52">
        <f t="shared" ca="1" si="999"/>
        <v>0.94961930315523979</v>
      </c>
      <c r="ES377" s="52">
        <f t="shared" ca="1" si="1000"/>
        <v>0.91336861455395457</v>
      </c>
      <c r="ET377" s="52">
        <f t="shared" ca="1" si="1001"/>
        <v>0.88487341999830371</v>
      </c>
      <c r="EU377" s="52">
        <f t="shared" ca="1" si="1002"/>
        <v>0.8679012774111583</v>
      </c>
      <c r="EV377" s="52">
        <f t="shared" ca="1" si="1003"/>
        <v>0.86221492665852861</v>
      </c>
      <c r="EW377" s="52">
        <f t="shared" ca="1" si="1004"/>
        <v>0.86070185591619941</v>
      </c>
      <c r="EX377" s="52">
        <f t="shared" ca="1" si="1005"/>
        <v>0.86526499898746712</v>
      </c>
      <c r="EY377" s="52">
        <f t="shared" ca="1" si="1006"/>
        <v>0.87338535555070551</v>
      </c>
      <c r="EZ377" s="52">
        <f t="shared" ca="1" si="1007"/>
        <v>0.88404450105746513</v>
      </c>
      <c r="FA377" s="52">
        <f t="shared" ca="1" si="1008"/>
        <v>0.8951676294279971</v>
      </c>
      <c r="FB377" s="52">
        <f t="shared" ca="1" si="1009"/>
        <v>0.90073823279734155</v>
      </c>
      <c r="FC377" s="52">
        <f t="shared" ca="1" si="1010"/>
        <v>0.897616539764578</v>
      </c>
      <c r="FD377" s="52">
        <f t="shared" ca="1" si="1011"/>
        <v>0.89011548943039442</v>
      </c>
      <c r="FE377" s="52">
        <f t="shared" ca="1" si="1012"/>
        <v>0.96654886600474266</v>
      </c>
      <c r="FF377" s="52">
        <f t="shared" ca="1" si="1013"/>
        <v>0.96179396364895053</v>
      </c>
      <c r="FG377" s="52">
        <f t="shared" ca="1" si="1014"/>
        <v>0.90192376586575618</v>
      </c>
      <c r="FH377" s="52">
        <f t="shared" ca="1" si="1015"/>
        <v>0.85154600721029916</v>
      </c>
      <c r="FI377" s="52">
        <f t="shared" ca="1" si="1016"/>
        <v>0.8092268453177609</v>
      </c>
      <c r="FK377" s="52">
        <f t="shared" ca="1" si="1017"/>
        <v>0.98870406463384752</v>
      </c>
      <c r="FL377" s="59">
        <f t="shared" ca="1" si="1018"/>
        <v>12</v>
      </c>
      <c r="FM377" s="59" t="str">
        <f t="shared" ca="1" si="1019"/>
        <v>Slope</v>
      </c>
      <c r="FN377" s="52">
        <f t="shared" ca="1" si="1020"/>
        <v>0.6333333333333333</v>
      </c>
      <c r="FP377" s="52">
        <f t="shared" ca="1" si="1021"/>
        <v>0.34901712526456119</v>
      </c>
      <c r="FQ377" s="52">
        <f t="shared" ca="1" si="1022"/>
        <v>0.36509464915540374</v>
      </c>
      <c r="FR377" s="52">
        <f t="shared" ca="1" si="1023"/>
        <v>0.37350515778833071</v>
      </c>
      <c r="FS377" s="52">
        <f t="shared" ca="1" si="1024"/>
        <v>0.38663160690569426</v>
      </c>
      <c r="FT377" s="52">
        <f t="shared" ca="1" si="1025"/>
        <v>0.4047863377844913</v>
      </c>
      <c r="FU377" s="52">
        <f t="shared" ca="1" si="1026"/>
        <v>0.42526754906667075</v>
      </c>
      <c r="FV377" s="52">
        <f t="shared" ca="1" si="1027"/>
        <v>0.44785647418101954</v>
      </c>
      <c r="FW377" s="52">
        <f t="shared" ca="1" si="1028"/>
        <v>0.46549114065444075</v>
      </c>
      <c r="FX377" s="52">
        <f t="shared" ca="1" si="1029"/>
        <v>0.48697886494945353</v>
      </c>
      <c r="FY377" s="52">
        <f t="shared" ca="1" si="1030"/>
        <v>0.51044133800745184</v>
      </c>
      <c r="FZ377" s="52">
        <f t="shared" ca="1" si="1031"/>
        <v>0.5291995374441687</v>
      </c>
      <c r="GA377" s="52">
        <f t="shared" ca="1" si="1032"/>
        <v>0.54213993786809811</v>
      </c>
      <c r="GB377" s="52">
        <f t="shared" ca="1" si="1033"/>
        <v>0.54067913265572698</v>
      </c>
      <c r="GC377" s="52">
        <f t="shared" ca="1" si="1034"/>
        <v>0.51653976771841326</v>
      </c>
      <c r="GD377" s="52">
        <f t="shared" ca="1" si="1035"/>
        <v>0.49334509374020707</v>
      </c>
      <c r="GE377" s="52">
        <f t="shared" ca="1" si="1036"/>
        <v>0.47273558444387898</v>
      </c>
      <c r="GF377" s="52">
        <f t="shared" ca="1" si="1037"/>
        <v>0.45596709247038603</v>
      </c>
      <c r="GG377" s="52">
        <f t="shared" ca="1" si="1038"/>
        <v>0.44296053110839839</v>
      </c>
      <c r="GH377" s="52">
        <f t="shared" ca="1" si="1039"/>
        <v>0.43134506308317755</v>
      </c>
      <c r="GI377" s="52">
        <f t="shared" ca="1" si="1040"/>
        <v>0.42175499966248897</v>
      </c>
      <c r="GJ377" s="52">
        <f t="shared" ca="1" si="1041"/>
        <v>0.4133506740724574</v>
      </c>
      <c r="GK377" s="52">
        <f t="shared" ca="1" si="1042"/>
        <v>0.40579261146359946</v>
      </c>
      <c r="GL377" s="52">
        <f t="shared" ca="1" si="1043"/>
        <v>0.39838920980933235</v>
      </c>
      <c r="GM377" s="52">
        <f t="shared" ca="1" si="1044"/>
        <v>0.38913496648800272</v>
      </c>
      <c r="GN377" s="52">
        <f t="shared" ca="1" si="1045"/>
        <v>0.37698329103263706</v>
      </c>
      <c r="GO377" s="52">
        <f t="shared" ca="1" si="1046"/>
        <v>0.36337182981013144</v>
      </c>
      <c r="GP377" s="52">
        <f t="shared" ca="1" si="1047"/>
        <v>0.37773851089046973</v>
      </c>
      <c r="GQ377" s="52">
        <f t="shared" ca="1" si="1048"/>
        <v>0.36504243232742795</v>
      </c>
      <c r="GR377" s="52">
        <f t="shared" ca="1" si="1049"/>
        <v>0.3339745886219187</v>
      </c>
      <c r="GS377" s="52">
        <f t="shared" ca="1" si="1050"/>
        <v>0.3060708912923219</v>
      </c>
      <c r="GT377" s="52">
        <f t="shared" ca="1" si="1051"/>
        <v>0.28085339288369809</v>
      </c>
      <c r="GV377" s="52">
        <f t="shared" ca="1" si="1052"/>
        <v>0.54213993786809811</v>
      </c>
      <c r="GW377" s="59">
        <f t="shared" ca="1" si="1053"/>
        <v>11</v>
      </c>
      <c r="GX377" s="52">
        <f t="shared" ca="1" si="1054"/>
        <v>0.9597531469376277</v>
      </c>
      <c r="GY377" s="52" t="str">
        <f t="shared" ca="1" si="1055"/>
        <v>Slope</v>
      </c>
      <c r="GZ377" s="52">
        <f t="shared" ca="1" si="1056"/>
        <v>0.66666666666666674</v>
      </c>
      <c r="HB377" s="58">
        <f t="shared" si="1057"/>
        <v>0.16010557413101198</v>
      </c>
      <c r="HC377" s="58"/>
      <c r="HE377" s="52">
        <f t="shared" si="1058"/>
        <v>0.20747740805149062</v>
      </c>
      <c r="HF377" s="52">
        <f t="shared" si="1059"/>
        <v>0</v>
      </c>
      <c r="HH377" s="52">
        <f t="shared" ca="1" si="1060"/>
        <v>0.9597531469376277</v>
      </c>
      <c r="HI377" s="52" t="str">
        <f t="shared" ca="1" si="1061"/>
        <v>Slope</v>
      </c>
      <c r="HJ377" s="59">
        <f t="shared" ca="1" si="1062"/>
        <v>2</v>
      </c>
      <c r="HK377" s="52">
        <f t="shared" ca="1" si="1063"/>
        <v>0.66666666666666674</v>
      </c>
      <c r="HL377" s="52">
        <f t="shared" si="1064"/>
        <v>0</v>
      </c>
      <c r="HM377" s="52">
        <f t="shared" si="1065"/>
        <v>20</v>
      </c>
      <c r="HN377" s="52">
        <f t="shared" si="1066"/>
        <v>-20</v>
      </c>
      <c r="HP377" s="52">
        <f t="shared" si="1069"/>
        <v>4.7133505344390016E-4</v>
      </c>
      <c r="HR377" s="52">
        <f t="shared" si="1067"/>
        <v>1.6545440693118102E-4</v>
      </c>
      <c r="HS377">
        <f t="shared" si="1068"/>
        <v>4.4079400071195575E-3</v>
      </c>
    </row>
    <row r="378" spans="1:227" x14ac:dyDescent="0.2">
      <c r="A378" s="45">
        <v>340</v>
      </c>
      <c r="B378" s="35">
        <f t="shared" si="913"/>
        <v>3.9236111111111048E-2</v>
      </c>
      <c r="C378" s="28">
        <v>16.0105574131012</v>
      </c>
      <c r="D378" s="95">
        <v>0</v>
      </c>
      <c r="E378" s="95">
        <v>999999</v>
      </c>
      <c r="F378" s="37">
        <f t="shared" si="899"/>
        <v>166666.5</v>
      </c>
      <c r="G378" s="38">
        <f t="shared" si="903"/>
        <v>0</v>
      </c>
      <c r="H378" s="102">
        <v>20</v>
      </c>
      <c r="I378" s="102">
        <v>2000</v>
      </c>
      <c r="J378" s="28">
        <v>14.3427133560181</v>
      </c>
      <c r="K378" s="126">
        <f t="shared" si="900"/>
        <v>0.143427133560181</v>
      </c>
      <c r="L378" s="30">
        <f t="shared" si="901"/>
        <v>0.143427133560181</v>
      </c>
      <c r="M378" s="101">
        <f t="shared" si="902"/>
        <v>16.0105574131012</v>
      </c>
      <c r="N378" s="103">
        <f t="shared" si="914"/>
        <v>8.3392202854155016E-4</v>
      </c>
      <c r="AD378" s="52">
        <f t="shared" ca="1" si="915"/>
        <v>0.96267367146705773</v>
      </c>
      <c r="AE378" s="52">
        <f t="shared" ca="1" si="915"/>
        <v>1</v>
      </c>
      <c r="AF378" s="52">
        <f t="shared" ca="1" si="915"/>
        <v>0.95605745009097354</v>
      </c>
      <c r="AG378" s="52">
        <f t="shared" ca="1" si="909"/>
        <v>0.89846181706203743</v>
      </c>
      <c r="AH378" s="52">
        <f t="shared" ca="1" si="909"/>
        <v>0.82590228740852267</v>
      </c>
      <c r="AI378" s="52">
        <f t="shared" ca="1" si="909"/>
        <v>0.7327869947190353</v>
      </c>
      <c r="AJ378" s="52">
        <f t="shared" ca="1" si="909"/>
        <v>0.63358635071446789</v>
      </c>
      <c r="AK378" s="52">
        <f t="shared" ca="1" si="910"/>
        <v>0.50534335156892551</v>
      </c>
      <c r="AL378" s="52">
        <f t="shared" ca="1" si="910"/>
        <v>0.34549303045400109</v>
      </c>
      <c r="AM378" s="52">
        <f t="shared" ca="1" si="910"/>
        <v>0.18178651545050728</v>
      </c>
      <c r="AN378" s="52">
        <f t="shared" ca="1" si="910"/>
        <v>5.6993669081210285E-2</v>
      </c>
      <c r="AO378" s="52">
        <f t="shared" ca="1" si="911"/>
        <v>-3.4340834110629078E-3</v>
      </c>
      <c r="AP378" s="52">
        <f t="shared" ca="1" si="911"/>
        <v>-2.8089922673953143E-2</v>
      </c>
      <c r="AQ378" s="52">
        <f t="shared" ca="1" si="911"/>
        <v>-3.4893929487614439E-2</v>
      </c>
      <c r="AR378" s="52">
        <f t="shared" ca="1" si="911"/>
        <v>-5.9104913981431806E-2</v>
      </c>
      <c r="AS378" s="52">
        <f t="shared" ca="1" si="912"/>
        <v>-6.1122804280258423E-2</v>
      </c>
      <c r="AT378" s="52">
        <f t="shared" ca="1" si="912"/>
        <v>-6.4856712081699644E-2</v>
      </c>
      <c r="AU378" s="52">
        <f t="shared" ca="1" si="912"/>
        <v>-8.5277813550694859E-2</v>
      </c>
      <c r="AV378" s="52">
        <f t="shared" ca="1" si="912"/>
        <v>-0.11483686469050193</v>
      </c>
      <c r="AW378" s="52">
        <f t="shared" ca="1" si="912"/>
        <v>-0.1371715462687268</v>
      </c>
      <c r="AX378" s="52">
        <f t="shared" ca="1" si="912"/>
        <v>-0.15885986955913767</v>
      </c>
      <c r="AY378" s="52">
        <f t="shared" ca="1" si="906"/>
        <v>-0.17707336710006585</v>
      </c>
      <c r="AZ378" s="52">
        <f t="shared" ca="1" si="906"/>
        <v>-0.20926516879873733</v>
      </c>
      <c r="BA378" s="52">
        <f t="shared" ca="1" si="906"/>
        <v>-0.26172506737677931</v>
      </c>
      <c r="BB378" s="52">
        <f t="shared" ca="1" si="906"/>
        <v>-0.3309883988167594</v>
      </c>
      <c r="BC378" s="52">
        <f t="shared" ca="1" si="907"/>
        <v>-0.21831858102066456</v>
      </c>
      <c r="BD378" s="52">
        <f t="shared" ca="1" si="907"/>
        <v>-9.9943043264527881E-2</v>
      </c>
      <c r="BE378" s="52">
        <f t="shared" ca="1" si="907"/>
        <v>1.0655687015095998E-2</v>
      </c>
      <c r="BF378" s="52">
        <f t="shared" ca="1" si="907"/>
        <v>0.11194323858120214</v>
      </c>
      <c r="BG378" s="52">
        <f t="shared" ca="1" si="908"/>
        <v>0.21206171825386919</v>
      </c>
      <c r="BH378" s="52">
        <f t="shared" ca="1" si="908"/>
        <v>0.30900754642446954</v>
      </c>
      <c r="BJ378" s="52">
        <f t="shared" si="916"/>
        <v>7.1713566780090502E-3</v>
      </c>
      <c r="BK378" s="52">
        <f t="shared" si="917"/>
        <v>-8.4660377762010054E-3</v>
      </c>
      <c r="BL378" s="52">
        <f t="shared" si="918"/>
        <v>-4.2330188881005025E-4</v>
      </c>
      <c r="BM378" s="52">
        <f t="shared" si="919"/>
        <v>-4.2330188881005025E-4</v>
      </c>
      <c r="BN378" s="52">
        <f t="shared" si="920"/>
        <v>0</v>
      </c>
      <c r="BO378" s="52">
        <f t="shared" si="921"/>
        <v>0</v>
      </c>
      <c r="BP378" s="52">
        <f t="shared" si="922"/>
        <v>4.1775697459912123E-3</v>
      </c>
      <c r="BQ378" s="52">
        <f t="shared" si="923"/>
        <v>0.05</v>
      </c>
      <c r="BS378" s="52">
        <f t="shared" ca="1" si="924"/>
        <v>-0.90516863685221483</v>
      </c>
      <c r="BT378" s="52">
        <f t="shared" ca="1" si="925"/>
        <v>-0.84660377762010053</v>
      </c>
      <c r="BU378" s="52">
        <f t="shared" ca="1" si="926"/>
        <v>-0.77389109693467661</v>
      </c>
      <c r="BV378" s="52">
        <f t="shared" ca="1" si="927"/>
        <v>-0.68609357096495216</v>
      </c>
      <c r="BW378" s="52">
        <f t="shared" ca="1" si="928"/>
        <v>-0.59131660378508033</v>
      </c>
      <c r="BX378" s="52">
        <f t="shared" ca="1" si="929"/>
        <v>-0.49021649510870074</v>
      </c>
      <c r="BY378" s="52">
        <f t="shared" ca="1" si="930"/>
        <v>-0.40397916235510384</v>
      </c>
      <c r="BZ378" s="52">
        <f t="shared" ca="1" si="931"/>
        <v>-0.30618265613673201</v>
      </c>
      <c r="CA378" s="52">
        <f t="shared" ca="1" si="932"/>
        <v>-0.20246190362940397</v>
      </c>
      <c r="CB378" s="52">
        <f t="shared" ca="1" si="933"/>
        <v>-0.11285397198591977</v>
      </c>
      <c r="CC378" s="52">
        <f t="shared" ca="1" si="934"/>
        <v>-4.0699437380798467E-2</v>
      </c>
      <c r="CD378" s="52">
        <f t="shared" ca="1" si="935"/>
        <v>1.0843351047726379E-2</v>
      </c>
      <c r="CE378" s="52">
        <f t="shared" ca="1" si="936"/>
        <v>4.9928112526334084E-2</v>
      </c>
      <c r="CF378" s="52">
        <f t="shared" ca="1" si="937"/>
        <v>8.6178801127619373E-2</v>
      </c>
      <c r="CG378" s="52">
        <f t="shared" ca="1" si="938"/>
        <v>0.11467399568327019</v>
      </c>
      <c r="CH378" s="52">
        <f t="shared" ca="1" si="939"/>
        <v>0.13164613827041566</v>
      </c>
      <c r="CI378" s="52">
        <f t="shared" ca="1" si="940"/>
        <v>0.13733248902304532</v>
      </c>
      <c r="CJ378" s="52">
        <f t="shared" ca="1" si="941"/>
        <v>0.13884555976537455</v>
      </c>
      <c r="CK378" s="52">
        <f t="shared" ca="1" si="942"/>
        <v>0.13428241669410679</v>
      </c>
      <c r="CL378" s="52">
        <f t="shared" ca="1" si="943"/>
        <v>0.12616206013086839</v>
      </c>
      <c r="CM378" s="52">
        <f t="shared" ca="1" si="944"/>
        <v>0.11550291462410872</v>
      </c>
      <c r="CN378" s="52">
        <f t="shared" ca="1" si="945"/>
        <v>0.10437978625357684</v>
      </c>
      <c r="CO378" s="52">
        <f t="shared" ca="1" si="946"/>
        <v>9.8809182884232308E-2</v>
      </c>
      <c r="CP378" s="52">
        <f t="shared" ca="1" si="947"/>
        <v>0.10193087591699593</v>
      </c>
      <c r="CQ378" s="52">
        <f t="shared" ca="1" si="948"/>
        <v>0.10943192625117952</v>
      </c>
      <c r="CR378" s="52">
        <f t="shared" ca="1" si="949"/>
        <v>3.2998549676831281E-2</v>
      </c>
      <c r="CS378" s="52">
        <f t="shared" ca="1" si="950"/>
        <v>-3.8658620669475625E-2</v>
      </c>
      <c r="CT378" s="52">
        <f t="shared" ca="1" si="951"/>
        <v>-9.8528818452669961E-2</v>
      </c>
      <c r="CU378" s="52">
        <f t="shared" ca="1" si="952"/>
        <v>-0.14890657710812699</v>
      </c>
      <c r="CV378" s="52">
        <f t="shared" ca="1" si="953"/>
        <v>-0.19122573900066517</v>
      </c>
      <c r="CW378" s="52">
        <f t="shared" ca="1" si="954"/>
        <v>-0.22087030172828659</v>
      </c>
      <c r="CY378" s="51" t="str">
        <f t="shared" ca="1" si="955"/>
        <v>Slope</v>
      </c>
      <c r="CZ378" s="51" t="str">
        <f t="shared" ca="1" si="956"/>
        <v>Slope</v>
      </c>
      <c r="DA378" s="51" t="str">
        <f t="shared" ca="1" si="957"/>
        <v>Slope</v>
      </c>
      <c r="DB378" s="51" t="str">
        <f t="shared" ca="1" si="958"/>
        <v>Slope</v>
      </c>
      <c r="DC378" s="51" t="str">
        <f t="shared" ca="1" si="959"/>
        <v>Slope</v>
      </c>
      <c r="DD378" s="51" t="str">
        <f t="shared" ca="1" si="960"/>
        <v>Slope</v>
      </c>
      <c r="DE378" s="51" t="str">
        <f t="shared" ca="1" si="961"/>
        <v>Slope</v>
      </c>
      <c r="DF378" s="51" t="str">
        <f t="shared" ca="1" si="962"/>
        <v>Slope</v>
      </c>
      <c r="DG378" s="51" t="str">
        <f t="shared" ca="1" si="963"/>
        <v>Slope</v>
      </c>
      <c r="DH378" s="51" t="str">
        <f t="shared" ca="1" si="964"/>
        <v>Slope</v>
      </c>
      <c r="DI378" s="51" t="str">
        <f t="shared" ca="1" si="965"/>
        <v>Slope</v>
      </c>
      <c r="DJ378" s="51" t="str">
        <f t="shared" ca="1" si="966"/>
        <v>Slope</v>
      </c>
      <c r="DK378" s="51" t="str">
        <f t="shared" ca="1" si="967"/>
        <v>Slope</v>
      </c>
      <c r="DL378" s="51" t="str">
        <f t="shared" ca="1" si="968"/>
        <v>Slope</v>
      </c>
      <c r="DM378" s="51" t="str">
        <f t="shared" ca="1" si="969"/>
        <v>Slope</v>
      </c>
      <c r="DN378" s="51" t="str">
        <f t="shared" ca="1" si="970"/>
        <v>Slope</v>
      </c>
      <c r="DO378" s="51" t="str">
        <f t="shared" ca="1" si="971"/>
        <v>Slope</v>
      </c>
      <c r="DP378" s="51" t="str">
        <f t="shared" ca="1" si="972"/>
        <v>Slope</v>
      </c>
      <c r="DQ378" s="51" t="str">
        <f t="shared" ca="1" si="973"/>
        <v>Slope</v>
      </c>
      <c r="DR378" s="51" t="str">
        <f t="shared" ca="1" si="974"/>
        <v>Slope</v>
      </c>
      <c r="DS378" s="51" t="str">
        <f t="shared" ca="1" si="975"/>
        <v>Slope</v>
      </c>
      <c r="DT378" s="51" t="str">
        <f t="shared" ca="1" si="976"/>
        <v>Slope</v>
      </c>
      <c r="DU378" s="51" t="str">
        <f t="shared" ca="1" si="977"/>
        <v>Slope</v>
      </c>
      <c r="DV378" s="51" t="str">
        <f t="shared" ca="1" si="978"/>
        <v>Slope</v>
      </c>
      <c r="DW378" s="51" t="str">
        <f t="shared" ca="1" si="979"/>
        <v>Slope</v>
      </c>
      <c r="DX378" s="51" t="str">
        <f t="shared" ca="1" si="980"/>
        <v>Slope</v>
      </c>
      <c r="DY378" s="51" t="str">
        <f t="shared" ca="1" si="981"/>
        <v>Slope</v>
      </c>
      <c r="DZ378" s="51" t="str">
        <f t="shared" ca="1" si="982"/>
        <v>Slope</v>
      </c>
      <c r="EA378" s="51" t="str">
        <f t="shared" ca="1" si="983"/>
        <v>Slope</v>
      </c>
      <c r="EB378" s="51" t="str">
        <f t="shared" ca="1" si="984"/>
        <v>Slope</v>
      </c>
      <c r="EC378" s="51" t="str">
        <f t="shared" ca="1" si="985"/>
        <v>Slope</v>
      </c>
      <c r="EE378" s="52">
        <f t="shared" ca="1" si="986"/>
        <v>9.5254665036595187E-2</v>
      </c>
      <c r="EF378" s="52">
        <f t="shared" ca="1" si="987"/>
        <v>0.15381952426870948</v>
      </c>
      <c r="EG378" s="52">
        <f t="shared" ca="1" si="988"/>
        <v>0.2265322049541334</v>
      </c>
      <c r="EH378" s="52">
        <f t="shared" ca="1" si="989"/>
        <v>0.31432973092385785</v>
      </c>
      <c r="EI378" s="52">
        <f t="shared" ca="1" si="990"/>
        <v>0.40910669810372968</v>
      </c>
      <c r="EJ378" s="52">
        <f t="shared" ca="1" si="991"/>
        <v>0.51020680678010932</v>
      </c>
      <c r="EK378" s="52">
        <f t="shared" ca="1" si="992"/>
        <v>0.59644413953370623</v>
      </c>
      <c r="EL378" s="52">
        <f t="shared" ca="1" si="993"/>
        <v>0.694240645752078</v>
      </c>
      <c r="EM378" s="52">
        <f t="shared" ca="1" si="994"/>
        <v>0.79796139825940604</v>
      </c>
      <c r="EN378" s="52">
        <f t="shared" ca="1" si="995"/>
        <v>0.88756932990289028</v>
      </c>
      <c r="EO378" s="52">
        <f t="shared" ca="1" si="996"/>
        <v>0.95972386450801161</v>
      </c>
      <c r="EP378" s="52">
        <f t="shared" ca="1" si="997"/>
        <v>0.98873334706346361</v>
      </c>
      <c r="EQ378" s="52">
        <f t="shared" ca="1" si="998"/>
        <v>0.94964858558485588</v>
      </c>
      <c r="ER378" s="52">
        <f t="shared" ca="1" si="999"/>
        <v>0.91339789698357055</v>
      </c>
      <c r="ES378" s="52">
        <f t="shared" ca="1" si="1000"/>
        <v>0.8849027024279198</v>
      </c>
      <c r="ET378" s="52">
        <f t="shared" ca="1" si="1001"/>
        <v>0.86793055984077427</v>
      </c>
      <c r="EU378" s="52">
        <f t="shared" ca="1" si="1002"/>
        <v>0.86224420908814459</v>
      </c>
      <c r="EV378" s="52">
        <f t="shared" ca="1" si="1003"/>
        <v>0.86073113834581538</v>
      </c>
      <c r="EW378" s="52">
        <f t="shared" ca="1" si="1004"/>
        <v>0.8652942814170832</v>
      </c>
      <c r="EX378" s="52">
        <f t="shared" ca="1" si="1005"/>
        <v>0.8734146379803216</v>
      </c>
      <c r="EY378" s="52">
        <f t="shared" ca="1" si="1006"/>
        <v>0.88407378348708121</v>
      </c>
      <c r="EZ378" s="52">
        <f t="shared" ca="1" si="1007"/>
        <v>0.89519691185761308</v>
      </c>
      <c r="FA378" s="52">
        <f t="shared" ca="1" si="1008"/>
        <v>0.90076751522695764</v>
      </c>
      <c r="FB378" s="52">
        <f t="shared" ca="1" si="1009"/>
        <v>0.89764582219419398</v>
      </c>
      <c r="FC378" s="52">
        <f t="shared" ca="1" si="1010"/>
        <v>0.8901447718600104</v>
      </c>
      <c r="FD378" s="52">
        <f t="shared" ca="1" si="1011"/>
        <v>0.96657814843435863</v>
      </c>
      <c r="FE378" s="52">
        <f t="shared" ca="1" si="1012"/>
        <v>0.96176468121933445</v>
      </c>
      <c r="FF378" s="52">
        <f t="shared" ca="1" si="1013"/>
        <v>0.90189448343614009</v>
      </c>
      <c r="FG378" s="52">
        <f t="shared" ca="1" si="1014"/>
        <v>0.85151672478068308</v>
      </c>
      <c r="FH378" s="52">
        <f t="shared" ca="1" si="1015"/>
        <v>0.80919756288814493</v>
      </c>
      <c r="FI378" s="52">
        <f t="shared" ca="1" si="1016"/>
        <v>0.77955300016052342</v>
      </c>
      <c r="FK378" s="52">
        <f t="shared" ca="1" si="1017"/>
        <v>0.98873334706346361</v>
      </c>
      <c r="FL378" s="59">
        <f t="shared" ca="1" si="1018"/>
        <v>11</v>
      </c>
      <c r="FM378" s="59" t="str">
        <f t="shared" ca="1" si="1019"/>
        <v>Slope</v>
      </c>
      <c r="FN378" s="52">
        <f t="shared" ca="1" si="1020"/>
        <v>0.66666666666666674</v>
      </c>
      <c r="FP378" s="52">
        <f t="shared" ca="1" si="1021"/>
        <v>0.36508488834553171</v>
      </c>
      <c r="FQ378" s="52">
        <f t="shared" ca="1" si="1022"/>
        <v>0.38460650808956981</v>
      </c>
      <c r="FR378" s="52">
        <f t="shared" ca="1" si="1023"/>
        <v>0.3977329572069333</v>
      </c>
      <c r="FS378" s="52">
        <f t="shared" ca="1" si="1024"/>
        <v>0.4158876880857304</v>
      </c>
      <c r="FT378" s="52">
        <f t="shared" ca="1" si="1025"/>
        <v>0.4363688993679099</v>
      </c>
      <c r="FU378" s="52">
        <f t="shared" ca="1" si="1026"/>
        <v>0.45895782448225864</v>
      </c>
      <c r="FV378" s="52">
        <f t="shared" ca="1" si="1027"/>
        <v>0.47659249095567985</v>
      </c>
      <c r="FW378" s="52">
        <f t="shared" ca="1" si="1028"/>
        <v>0.49808021525069268</v>
      </c>
      <c r="FX378" s="52">
        <f t="shared" ca="1" si="1029"/>
        <v>0.52154268830869088</v>
      </c>
      <c r="FY378" s="52">
        <f t="shared" ca="1" si="1030"/>
        <v>0.54030088774540785</v>
      </c>
      <c r="FZ378" s="52">
        <f t="shared" ca="1" si="1031"/>
        <v>0.55324128816933715</v>
      </c>
      <c r="GA378" s="52">
        <f t="shared" ca="1" si="1032"/>
        <v>0.55180000457671008</v>
      </c>
      <c r="GB378" s="52">
        <f t="shared" ca="1" si="1033"/>
        <v>0.52766063963939636</v>
      </c>
      <c r="GC378" s="52">
        <f t="shared" ca="1" si="1034"/>
        <v>0.50446596566119017</v>
      </c>
      <c r="GD378" s="52">
        <f t="shared" ca="1" si="1035"/>
        <v>0.48385645636486213</v>
      </c>
      <c r="GE378" s="52">
        <f t="shared" ca="1" si="1036"/>
        <v>0.46708796439136918</v>
      </c>
      <c r="GF378" s="52">
        <f t="shared" ca="1" si="1037"/>
        <v>0.45408140302938149</v>
      </c>
      <c r="GG378" s="52">
        <f t="shared" ca="1" si="1038"/>
        <v>0.44246593500416065</v>
      </c>
      <c r="GH378" s="52">
        <f t="shared" ca="1" si="1039"/>
        <v>0.43287587158347213</v>
      </c>
      <c r="GI378" s="52">
        <f t="shared" ca="1" si="1040"/>
        <v>0.4244715459934405</v>
      </c>
      <c r="GJ378" s="52">
        <f t="shared" ca="1" si="1041"/>
        <v>0.41691348338458262</v>
      </c>
      <c r="GK378" s="52">
        <f t="shared" ca="1" si="1042"/>
        <v>0.40951008173031545</v>
      </c>
      <c r="GL378" s="52">
        <f t="shared" ca="1" si="1043"/>
        <v>0.40025583840898582</v>
      </c>
      <c r="GM378" s="52">
        <f t="shared" ca="1" si="1044"/>
        <v>0.38810416295362021</v>
      </c>
      <c r="GN378" s="52">
        <f t="shared" ca="1" si="1045"/>
        <v>0.37449270173111449</v>
      </c>
      <c r="GO378" s="52">
        <f t="shared" ca="1" si="1046"/>
        <v>0.38885938281145283</v>
      </c>
      <c r="GP378" s="52">
        <f t="shared" ca="1" si="1047"/>
        <v>0.37614378262866699</v>
      </c>
      <c r="GQ378" s="52">
        <f t="shared" ca="1" si="1048"/>
        <v>0.3450759389231578</v>
      </c>
      <c r="GR378" s="52">
        <f t="shared" ca="1" si="1049"/>
        <v>0.317172241593561</v>
      </c>
      <c r="GS378" s="52">
        <f t="shared" ca="1" si="1050"/>
        <v>0.29195474318493714</v>
      </c>
      <c r="GT378" s="52">
        <f t="shared" ca="1" si="1051"/>
        <v>0.27096211116461894</v>
      </c>
      <c r="GV378" s="52">
        <f t="shared" ca="1" si="1052"/>
        <v>0.55324128816933715</v>
      </c>
      <c r="GW378" s="59">
        <f t="shared" ca="1" si="1053"/>
        <v>10</v>
      </c>
      <c r="GX378" s="52">
        <f t="shared" ca="1" si="1054"/>
        <v>0.95972386450801161</v>
      </c>
      <c r="GY378" s="52" t="str">
        <f t="shared" ca="1" si="1055"/>
        <v>Slope</v>
      </c>
      <c r="GZ378" s="52">
        <f t="shared" ca="1" si="1056"/>
        <v>0.7</v>
      </c>
      <c r="HB378" s="58">
        <f t="shared" si="1057"/>
        <v>0.143427133560181</v>
      </c>
      <c r="HC378" s="58"/>
      <c r="HE378" s="52">
        <f t="shared" si="1058"/>
        <v>0.29003568887710407</v>
      </c>
      <c r="HF378" s="52">
        <f t="shared" si="1059"/>
        <v>0</v>
      </c>
      <c r="HH378" s="52">
        <f t="shared" ca="1" si="1060"/>
        <v>0.95972386450801161</v>
      </c>
      <c r="HI378" s="52" t="str">
        <f t="shared" ca="1" si="1061"/>
        <v>Slope</v>
      </c>
      <c r="HJ378" s="59">
        <f t="shared" ca="1" si="1062"/>
        <v>2</v>
      </c>
      <c r="HK378" s="52">
        <f t="shared" ca="1" si="1063"/>
        <v>0.7</v>
      </c>
      <c r="HL378" s="52">
        <f t="shared" si="1064"/>
        <v>0</v>
      </c>
      <c r="HM378" s="52">
        <f t="shared" si="1065"/>
        <v>20</v>
      </c>
      <c r="HN378" s="52">
        <f t="shared" si="1066"/>
        <v>-20</v>
      </c>
      <c r="HP378" s="52">
        <f t="shared" si="1069"/>
        <v>8.3392202854155016E-4</v>
      </c>
      <c r="HR378" s="52">
        <f t="shared" si="1067"/>
        <v>1.4978362731346234E-4</v>
      </c>
      <c r="HS378">
        <f t="shared" si="1068"/>
        <v>4.1775697459912123E-3</v>
      </c>
    </row>
    <row r="379" spans="1:227" x14ac:dyDescent="0.2">
      <c r="A379" s="45">
        <v>341</v>
      </c>
      <c r="B379" s="35">
        <f t="shared" si="913"/>
        <v>3.9351851851851791E-2</v>
      </c>
      <c r="C379" s="28">
        <v>14.3427133560181</v>
      </c>
      <c r="D379" s="95">
        <v>0</v>
      </c>
      <c r="E379" s="95">
        <v>999999</v>
      </c>
      <c r="F379" s="37">
        <f t="shared" si="899"/>
        <v>166666.5</v>
      </c>
      <c r="G379" s="38">
        <f t="shared" si="903"/>
        <v>0</v>
      </c>
      <c r="H379" s="102">
        <v>20</v>
      </c>
      <c r="I379" s="102">
        <v>2000</v>
      </c>
      <c r="J379" s="28">
        <v>13.0920827388763</v>
      </c>
      <c r="K379" s="126">
        <f t="shared" si="900"/>
        <v>0.13092082738876301</v>
      </c>
      <c r="L379" s="30">
        <f t="shared" si="901"/>
        <v>0.13092082738876301</v>
      </c>
      <c r="M379" s="101">
        <f t="shared" si="902"/>
        <v>14.3427133560181</v>
      </c>
      <c r="N379" s="103">
        <f t="shared" si="914"/>
        <v>6.2531530857090015E-4</v>
      </c>
      <c r="AD379" s="52">
        <f t="shared" ca="1" si="915"/>
        <v>0.95605745009097332</v>
      </c>
      <c r="AE379" s="52">
        <f t="shared" ca="1" si="915"/>
        <v>1.0000000000000002</v>
      </c>
      <c r="AF379" s="52">
        <f t="shared" ca="1" si="915"/>
        <v>0.9474814073111798</v>
      </c>
      <c r="AG379" s="52">
        <f t="shared" ca="1" si="909"/>
        <v>0.87753278790851041</v>
      </c>
      <c r="AH379" s="52">
        <f t="shared" ca="1" si="909"/>
        <v>0.7862888334149728</v>
      </c>
      <c r="AI379" s="52">
        <f t="shared" ca="1" si="909"/>
        <v>0.68394291124618922</v>
      </c>
      <c r="AJ379" s="52">
        <f t="shared" ca="1" si="909"/>
        <v>0.55368301749827753</v>
      </c>
      <c r="AK379" s="52">
        <f t="shared" ca="1" si="910"/>
        <v>0.39011338669229861</v>
      </c>
      <c r="AL379" s="52">
        <f t="shared" ca="1" si="910"/>
        <v>0.21905302562031548</v>
      </c>
      <c r="AM379" s="52">
        <f t="shared" ca="1" si="910"/>
        <v>6.8858948440530615E-2</v>
      </c>
      <c r="AN379" s="52">
        <f t="shared" ca="1" si="910"/>
        <v>-1.8918101420812159E-2</v>
      </c>
      <c r="AO379" s="52">
        <f t="shared" ca="1" si="911"/>
        <v>-5.5597754981542902E-2</v>
      </c>
      <c r="AP379" s="52">
        <f t="shared" ca="1" si="911"/>
        <v>-7.8690681140423949E-2</v>
      </c>
      <c r="AQ379" s="52">
        <f t="shared" ca="1" si="911"/>
        <v>-8.0188824969132932E-2</v>
      </c>
      <c r="AR379" s="52">
        <f t="shared" ca="1" si="911"/>
        <v>-9.8337899242782745E-2</v>
      </c>
      <c r="AS379" s="52">
        <f t="shared" ca="1" si="912"/>
        <v>-9.3333321709694175E-2</v>
      </c>
      <c r="AT379" s="52">
        <f t="shared" ca="1" si="912"/>
        <v>-9.5653200954629578E-2</v>
      </c>
      <c r="AU379" s="52">
        <f t="shared" ca="1" si="912"/>
        <v>-0.11439852163818777</v>
      </c>
      <c r="AV379" s="52">
        <f t="shared" ca="1" si="912"/>
        <v>-0.14483197316306892</v>
      </c>
      <c r="AW379" s="52">
        <f t="shared" ca="1" si="912"/>
        <v>-0.16845856447413568</v>
      </c>
      <c r="AX379" s="52">
        <f t="shared" ca="1" si="912"/>
        <v>-0.19328107377001963</v>
      </c>
      <c r="AY379" s="52">
        <f t="shared" ca="1" si="906"/>
        <v>-0.22003631881776736</v>
      </c>
      <c r="AZ379" s="52">
        <f t="shared" ca="1" si="906"/>
        <v>-0.26456303940108505</v>
      </c>
      <c r="BA379" s="52">
        <f t="shared" ca="1" si="906"/>
        <v>-0.3272137168035435</v>
      </c>
      <c r="BB379" s="52">
        <f t="shared" ca="1" si="906"/>
        <v>-0.22062320199620528</v>
      </c>
      <c r="BC379" s="52">
        <f t="shared" ca="1" si="907"/>
        <v>-0.10323382367620695</v>
      </c>
      <c r="BD379" s="52">
        <f t="shared" ca="1" si="907"/>
        <v>1.2028048924714463E-2</v>
      </c>
      <c r="BE379" s="52">
        <f t="shared" ca="1" si="907"/>
        <v>0.12228055997173622</v>
      </c>
      <c r="BF379" s="52">
        <f t="shared" ca="1" si="907"/>
        <v>0.22735704851685978</v>
      </c>
      <c r="BG379" s="52">
        <f t="shared" ca="1" si="908"/>
        <v>0.31912486252076844</v>
      </c>
      <c r="BH379" s="52">
        <f t="shared" ca="1" si="908"/>
        <v>0.40354594128007032</v>
      </c>
      <c r="BJ379" s="52">
        <f t="shared" si="916"/>
        <v>6.54604136943815E-3</v>
      </c>
      <c r="BK379" s="52">
        <f t="shared" si="917"/>
        <v>-7.7389109693467633E-3</v>
      </c>
      <c r="BL379" s="52">
        <f t="shared" si="918"/>
        <v>-3.869455484673382E-4</v>
      </c>
      <c r="BM379" s="52">
        <f t="shared" si="919"/>
        <v>-3.869455484673382E-4</v>
      </c>
      <c r="BN379" s="52">
        <f t="shared" si="920"/>
        <v>0</v>
      </c>
      <c r="BO379" s="52">
        <f t="shared" si="921"/>
        <v>0</v>
      </c>
      <c r="BP379" s="52">
        <f t="shared" si="922"/>
        <v>3.9234789488420147E-3</v>
      </c>
      <c r="BQ379" s="52">
        <f t="shared" si="923"/>
        <v>0.05</v>
      </c>
      <c r="BS379" s="52">
        <f t="shared" ca="1" si="924"/>
        <v>-0.84660377762010053</v>
      </c>
      <c r="BT379" s="52">
        <f t="shared" ca="1" si="925"/>
        <v>-0.77389109693467661</v>
      </c>
      <c r="BU379" s="52">
        <f t="shared" ca="1" si="926"/>
        <v>-0.68609357096495216</v>
      </c>
      <c r="BV379" s="52">
        <f t="shared" ca="1" si="927"/>
        <v>-0.59131660378508033</v>
      </c>
      <c r="BW379" s="52">
        <f t="shared" ca="1" si="928"/>
        <v>-0.49021649510870074</v>
      </c>
      <c r="BX379" s="52">
        <f t="shared" ca="1" si="929"/>
        <v>-0.40397916235510384</v>
      </c>
      <c r="BY379" s="52">
        <f t="shared" ca="1" si="930"/>
        <v>-0.30618265613673201</v>
      </c>
      <c r="BZ379" s="52">
        <f t="shared" ca="1" si="931"/>
        <v>-0.20246190362940397</v>
      </c>
      <c r="CA379" s="52">
        <f t="shared" ca="1" si="932"/>
        <v>-0.11285397198591977</v>
      </c>
      <c r="CB379" s="52">
        <f t="shared" ca="1" si="933"/>
        <v>-4.0699437380798467E-2</v>
      </c>
      <c r="CC379" s="52">
        <f t="shared" ca="1" si="934"/>
        <v>1.0843351047726379E-2</v>
      </c>
      <c r="CD379" s="52">
        <f t="shared" ca="1" si="935"/>
        <v>4.9928112526334084E-2</v>
      </c>
      <c r="CE379" s="52">
        <f t="shared" ca="1" si="936"/>
        <v>8.6178801127619373E-2</v>
      </c>
      <c r="CF379" s="52">
        <f t="shared" ca="1" si="937"/>
        <v>0.11467399568327019</v>
      </c>
      <c r="CG379" s="52">
        <f t="shared" ca="1" si="938"/>
        <v>0.13164613827041566</v>
      </c>
      <c r="CH379" s="52">
        <f t="shared" ca="1" si="939"/>
        <v>0.13733248902304532</v>
      </c>
      <c r="CI379" s="52">
        <f t="shared" ca="1" si="940"/>
        <v>0.13884555976537455</v>
      </c>
      <c r="CJ379" s="52">
        <f t="shared" ca="1" si="941"/>
        <v>0.13428241669410679</v>
      </c>
      <c r="CK379" s="52">
        <f t="shared" ca="1" si="942"/>
        <v>0.12616206013086839</v>
      </c>
      <c r="CL379" s="52">
        <f t="shared" ca="1" si="943"/>
        <v>0.11550291462410872</v>
      </c>
      <c r="CM379" s="52">
        <f t="shared" ca="1" si="944"/>
        <v>0.10437978625357684</v>
      </c>
      <c r="CN379" s="52">
        <f t="shared" ca="1" si="945"/>
        <v>9.8809182884232308E-2</v>
      </c>
      <c r="CO379" s="52">
        <f t="shared" ca="1" si="946"/>
        <v>0.10193087591699593</v>
      </c>
      <c r="CP379" s="52">
        <f t="shared" ca="1" si="947"/>
        <v>0.10943192625117952</v>
      </c>
      <c r="CQ379" s="52">
        <f t="shared" ca="1" si="948"/>
        <v>3.2998549676831281E-2</v>
      </c>
      <c r="CR379" s="52">
        <f t="shared" ca="1" si="949"/>
        <v>-3.8658620669475625E-2</v>
      </c>
      <c r="CS379" s="52">
        <f t="shared" ca="1" si="950"/>
        <v>-9.8528818452669961E-2</v>
      </c>
      <c r="CT379" s="52">
        <f t="shared" ca="1" si="951"/>
        <v>-0.14890657710812699</v>
      </c>
      <c r="CU379" s="52">
        <f t="shared" ca="1" si="952"/>
        <v>-0.19122573900066517</v>
      </c>
      <c r="CV379" s="52">
        <f t="shared" ca="1" si="953"/>
        <v>-0.22087030172828659</v>
      </c>
      <c r="CW379" s="52">
        <f t="shared" ca="1" si="954"/>
        <v>-0.23791284752528977</v>
      </c>
      <c r="CY379" s="51" t="str">
        <f t="shared" ca="1" si="955"/>
        <v>Slope</v>
      </c>
      <c r="CZ379" s="51" t="str">
        <f t="shared" ca="1" si="956"/>
        <v>Slope</v>
      </c>
      <c r="DA379" s="51" t="str">
        <f t="shared" ca="1" si="957"/>
        <v>Slope</v>
      </c>
      <c r="DB379" s="51" t="str">
        <f t="shared" ca="1" si="958"/>
        <v>Slope</v>
      </c>
      <c r="DC379" s="51" t="str">
        <f t="shared" ca="1" si="959"/>
        <v>Slope</v>
      </c>
      <c r="DD379" s="51" t="str">
        <f t="shared" ca="1" si="960"/>
        <v>Slope</v>
      </c>
      <c r="DE379" s="51" t="str">
        <f t="shared" ca="1" si="961"/>
        <v>Slope</v>
      </c>
      <c r="DF379" s="51" t="str">
        <f t="shared" ca="1" si="962"/>
        <v>Slope</v>
      </c>
      <c r="DG379" s="51" t="str">
        <f t="shared" ca="1" si="963"/>
        <v>Slope</v>
      </c>
      <c r="DH379" s="51" t="str">
        <f t="shared" ca="1" si="964"/>
        <v>Slope</v>
      </c>
      <c r="DI379" s="51" t="str">
        <f t="shared" ca="1" si="965"/>
        <v>Slope</v>
      </c>
      <c r="DJ379" s="51" t="str">
        <f t="shared" ca="1" si="966"/>
        <v>Slope</v>
      </c>
      <c r="DK379" s="51" t="str">
        <f t="shared" ca="1" si="967"/>
        <v>Slope</v>
      </c>
      <c r="DL379" s="51" t="str">
        <f t="shared" ca="1" si="968"/>
        <v>Slope</v>
      </c>
      <c r="DM379" s="51" t="str">
        <f t="shared" ca="1" si="969"/>
        <v>Slope</v>
      </c>
      <c r="DN379" s="51" t="str">
        <f t="shared" ca="1" si="970"/>
        <v>Slope</v>
      </c>
      <c r="DO379" s="51" t="str">
        <f t="shared" ca="1" si="971"/>
        <v>Slope</v>
      </c>
      <c r="DP379" s="51" t="str">
        <f t="shared" ca="1" si="972"/>
        <v>Slope</v>
      </c>
      <c r="DQ379" s="51" t="str">
        <f t="shared" ca="1" si="973"/>
        <v>Slope</v>
      </c>
      <c r="DR379" s="51" t="str">
        <f t="shared" ca="1" si="974"/>
        <v>Slope</v>
      </c>
      <c r="DS379" s="51" t="str">
        <f t="shared" ca="1" si="975"/>
        <v>Slope</v>
      </c>
      <c r="DT379" s="51" t="str">
        <f t="shared" ca="1" si="976"/>
        <v>Slope</v>
      </c>
      <c r="DU379" s="51" t="str">
        <f t="shared" ca="1" si="977"/>
        <v>Slope</v>
      </c>
      <c r="DV379" s="51" t="str">
        <f t="shared" ca="1" si="978"/>
        <v>Slope</v>
      </c>
      <c r="DW379" s="51" t="str">
        <f t="shared" ca="1" si="979"/>
        <v>Slope</v>
      </c>
      <c r="DX379" s="51" t="str">
        <f t="shared" ca="1" si="980"/>
        <v>Slope</v>
      </c>
      <c r="DY379" s="51" t="str">
        <f t="shared" ca="1" si="981"/>
        <v>Slope</v>
      </c>
      <c r="DZ379" s="51" t="str">
        <f t="shared" ca="1" si="982"/>
        <v>Slope</v>
      </c>
      <c r="EA379" s="51" t="str">
        <f t="shared" ca="1" si="983"/>
        <v>Slope</v>
      </c>
      <c r="EB379" s="51" t="str">
        <f t="shared" ca="1" si="984"/>
        <v>Slope</v>
      </c>
      <c r="EC379" s="51" t="str">
        <f t="shared" ca="1" si="985"/>
        <v>Slope</v>
      </c>
      <c r="EE379" s="52">
        <f t="shared" ca="1" si="986"/>
        <v>0.15378316792836677</v>
      </c>
      <c r="EF379" s="52">
        <f t="shared" ca="1" si="987"/>
        <v>0.22649584861379068</v>
      </c>
      <c r="EG379" s="52">
        <f t="shared" ca="1" si="988"/>
        <v>0.31429337458351514</v>
      </c>
      <c r="EH379" s="52">
        <f t="shared" ca="1" si="989"/>
        <v>0.40907034176338697</v>
      </c>
      <c r="EI379" s="52">
        <f t="shared" ca="1" si="990"/>
        <v>0.51017045043976661</v>
      </c>
      <c r="EJ379" s="52">
        <f t="shared" ca="1" si="991"/>
        <v>0.59640778319336352</v>
      </c>
      <c r="EK379" s="52">
        <f t="shared" ca="1" si="992"/>
        <v>0.69420428941173529</v>
      </c>
      <c r="EL379" s="52">
        <f t="shared" ca="1" si="993"/>
        <v>0.79792504191906333</v>
      </c>
      <c r="EM379" s="52">
        <f t="shared" ca="1" si="994"/>
        <v>0.88753297356254757</v>
      </c>
      <c r="EN379" s="52">
        <f t="shared" ca="1" si="995"/>
        <v>0.9596875081676689</v>
      </c>
      <c r="EO379" s="52">
        <f t="shared" ca="1" si="996"/>
        <v>0.98876970340380632</v>
      </c>
      <c r="EP379" s="52">
        <f t="shared" ca="1" si="997"/>
        <v>0.94968494192519859</v>
      </c>
      <c r="EQ379" s="52">
        <f t="shared" ca="1" si="998"/>
        <v>0.91343425332391326</v>
      </c>
      <c r="ER379" s="52">
        <f t="shared" ca="1" si="999"/>
        <v>0.88493905876826251</v>
      </c>
      <c r="ES379" s="52">
        <f t="shared" ca="1" si="1000"/>
        <v>0.86796691618111699</v>
      </c>
      <c r="ET379" s="52">
        <f t="shared" ca="1" si="1001"/>
        <v>0.8622805654284873</v>
      </c>
      <c r="EU379" s="52">
        <f t="shared" ca="1" si="1002"/>
        <v>0.8607674946861581</v>
      </c>
      <c r="EV379" s="52">
        <f t="shared" ca="1" si="1003"/>
        <v>0.86533063775742591</v>
      </c>
      <c r="EW379" s="52">
        <f t="shared" ca="1" si="1004"/>
        <v>0.87345099432066431</v>
      </c>
      <c r="EX379" s="52">
        <f t="shared" ca="1" si="1005"/>
        <v>0.88411013982742392</v>
      </c>
      <c r="EY379" s="52">
        <f t="shared" ca="1" si="1006"/>
        <v>0.89523326819795579</v>
      </c>
      <c r="EZ379" s="52">
        <f t="shared" ca="1" si="1007"/>
        <v>0.90080387156730035</v>
      </c>
      <c r="FA379" s="52">
        <f t="shared" ca="1" si="1008"/>
        <v>0.89768217853453669</v>
      </c>
      <c r="FB379" s="52">
        <f t="shared" ca="1" si="1009"/>
        <v>0.89018112820035311</v>
      </c>
      <c r="FC379" s="52">
        <f t="shared" ca="1" si="1010"/>
        <v>0.96661450477470134</v>
      </c>
      <c r="FD379" s="52">
        <f t="shared" ca="1" si="1011"/>
        <v>0.96172832487899174</v>
      </c>
      <c r="FE379" s="52">
        <f t="shared" ca="1" si="1012"/>
        <v>0.90185812709579738</v>
      </c>
      <c r="FF379" s="52">
        <f t="shared" ca="1" si="1013"/>
        <v>0.85148036844034036</v>
      </c>
      <c r="FG379" s="52">
        <f t="shared" ca="1" si="1014"/>
        <v>0.80916120654780221</v>
      </c>
      <c r="FH379" s="52">
        <f t="shared" ca="1" si="1015"/>
        <v>0.77951664382018071</v>
      </c>
      <c r="FI379" s="52">
        <f t="shared" ca="1" si="1016"/>
        <v>0.76247409802317756</v>
      </c>
      <c r="FK379" s="52">
        <f t="shared" ca="1" si="1017"/>
        <v>0.98876970340380632</v>
      </c>
      <c r="FL379" s="59">
        <f t="shared" ca="1" si="1018"/>
        <v>10</v>
      </c>
      <c r="FM379" s="59" t="str">
        <f t="shared" ca="1" si="1019"/>
        <v>Slope</v>
      </c>
      <c r="FN379" s="52">
        <f t="shared" ca="1" si="1020"/>
        <v>0.7</v>
      </c>
      <c r="FP379" s="52">
        <f t="shared" ca="1" si="1021"/>
        <v>0.38459438930945555</v>
      </c>
      <c r="FQ379" s="52">
        <f t="shared" ca="1" si="1022"/>
        <v>0.40883194953793023</v>
      </c>
      <c r="FR379" s="52">
        <f t="shared" ca="1" si="1023"/>
        <v>0.42698668041672722</v>
      </c>
      <c r="FS379" s="52">
        <f t="shared" ca="1" si="1024"/>
        <v>0.44746789169890677</v>
      </c>
      <c r="FT379" s="52">
        <f t="shared" ca="1" si="1025"/>
        <v>0.47005681681325551</v>
      </c>
      <c r="FU379" s="52">
        <f t="shared" ca="1" si="1026"/>
        <v>0.48769148328667666</v>
      </c>
      <c r="FV379" s="52">
        <f t="shared" ca="1" si="1027"/>
        <v>0.50917920758168955</v>
      </c>
      <c r="FW379" s="52">
        <f t="shared" ca="1" si="1028"/>
        <v>0.53264168063968775</v>
      </c>
      <c r="FX379" s="52">
        <f t="shared" ca="1" si="1029"/>
        <v>0.55139988007640472</v>
      </c>
      <c r="FY379" s="52">
        <f t="shared" ca="1" si="1030"/>
        <v>0.56434028050033413</v>
      </c>
      <c r="FZ379" s="52">
        <f t="shared" ca="1" si="1031"/>
        <v>0.56292323446793535</v>
      </c>
      <c r="GA379" s="52">
        <f t="shared" ca="1" si="1032"/>
        <v>0.53878386953062174</v>
      </c>
      <c r="GB379" s="52">
        <f t="shared" ca="1" si="1033"/>
        <v>0.51558919555241545</v>
      </c>
      <c r="GC379" s="52">
        <f t="shared" ca="1" si="1034"/>
        <v>0.49497968625608746</v>
      </c>
      <c r="GD379" s="52">
        <f t="shared" ca="1" si="1035"/>
        <v>0.47821119428259451</v>
      </c>
      <c r="GE379" s="52">
        <f t="shared" ca="1" si="1036"/>
        <v>0.46520463292060682</v>
      </c>
      <c r="GF379" s="52">
        <f t="shared" ca="1" si="1037"/>
        <v>0.45358916489538603</v>
      </c>
      <c r="GG379" s="52">
        <f t="shared" ca="1" si="1038"/>
        <v>0.44399910147469751</v>
      </c>
      <c r="GH379" s="52">
        <f t="shared" ca="1" si="1039"/>
        <v>0.43559477588466583</v>
      </c>
      <c r="GI379" s="52">
        <f t="shared" ca="1" si="1040"/>
        <v>0.42803671327580795</v>
      </c>
      <c r="GJ379" s="52">
        <f t="shared" ca="1" si="1041"/>
        <v>0.42063331162154083</v>
      </c>
      <c r="GK379" s="52">
        <f t="shared" ca="1" si="1042"/>
        <v>0.4113790683002112</v>
      </c>
      <c r="GL379" s="52">
        <f t="shared" ca="1" si="1043"/>
        <v>0.39922739284484554</v>
      </c>
      <c r="GM379" s="52">
        <f t="shared" ca="1" si="1044"/>
        <v>0.38561593162233992</v>
      </c>
      <c r="GN379" s="52">
        <f t="shared" ca="1" si="1045"/>
        <v>0.39998261270267821</v>
      </c>
      <c r="GO379" s="52">
        <f t="shared" ca="1" si="1046"/>
        <v>0.38724277495966386</v>
      </c>
      <c r="GP379" s="52">
        <f t="shared" ca="1" si="1047"/>
        <v>0.35617493125415461</v>
      </c>
      <c r="GQ379" s="52">
        <f t="shared" ca="1" si="1048"/>
        <v>0.32827123392455787</v>
      </c>
      <c r="GR379" s="52">
        <f t="shared" ca="1" si="1049"/>
        <v>0.30305373551593406</v>
      </c>
      <c r="GS379" s="52">
        <f t="shared" ca="1" si="1050"/>
        <v>0.28206110349561575</v>
      </c>
      <c r="GT379" s="52">
        <f t="shared" ca="1" si="1051"/>
        <v>0.26526914378550365</v>
      </c>
      <c r="GV379" s="52">
        <f t="shared" ca="1" si="1052"/>
        <v>0.56434028050033413</v>
      </c>
      <c r="GW379" s="59">
        <f t="shared" ca="1" si="1053"/>
        <v>9</v>
      </c>
      <c r="GX379" s="52">
        <f t="shared" ca="1" si="1054"/>
        <v>0.9596875081676689</v>
      </c>
      <c r="GY379" s="52" t="str">
        <f t="shared" ca="1" si="1055"/>
        <v>Slope</v>
      </c>
      <c r="GZ379" s="52">
        <f t="shared" ca="1" si="1056"/>
        <v>0.73333333333333339</v>
      </c>
      <c r="HB379" s="58">
        <f t="shared" si="1057"/>
        <v>0.13092082738876301</v>
      </c>
      <c r="HC379" s="58"/>
      <c r="HE379" s="52">
        <f t="shared" si="1058"/>
        <v>0.35194190442562312</v>
      </c>
      <c r="HF379" s="52">
        <f t="shared" si="1059"/>
        <v>0</v>
      </c>
      <c r="HH379" s="52">
        <f t="shared" ca="1" si="1060"/>
        <v>0.9596875081676689</v>
      </c>
      <c r="HI379" s="52" t="str">
        <f t="shared" ca="1" si="1061"/>
        <v>Slope</v>
      </c>
      <c r="HJ379" s="59">
        <f t="shared" ca="1" si="1062"/>
        <v>2</v>
      </c>
      <c r="HK379" s="52">
        <f t="shared" ca="1" si="1063"/>
        <v>0.73333333333333339</v>
      </c>
      <c r="HL379" s="52">
        <f t="shared" si="1064"/>
        <v>0</v>
      </c>
      <c r="HM379" s="52">
        <f t="shared" si="1065"/>
        <v>20</v>
      </c>
      <c r="HN379" s="52">
        <f t="shared" si="1066"/>
        <v>-20</v>
      </c>
      <c r="HP379" s="52">
        <f t="shared" si="1069"/>
        <v>6.2531530857090015E-4</v>
      </c>
      <c r="HR379" s="52">
        <f t="shared" si="1067"/>
        <v>1.3605166165274349E-4</v>
      </c>
      <c r="HS379">
        <f t="shared" si="1068"/>
        <v>3.9234789488420147E-3</v>
      </c>
    </row>
    <row r="380" spans="1:227" x14ac:dyDescent="0.2">
      <c r="A380" s="45">
        <v>342</v>
      </c>
      <c r="B380" s="35">
        <f t="shared" si="913"/>
        <v>3.9467592592592533E-2</v>
      </c>
      <c r="C380" s="28">
        <v>13.0920827388763</v>
      </c>
      <c r="D380" s="95">
        <v>0</v>
      </c>
      <c r="E380" s="95">
        <v>999999</v>
      </c>
      <c r="F380" s="37">
        <f t="shared" si="899"/>
        <v>166666.5</v>
      </c>
      <c r="G380" s="38">
        <f t="shared" si="903"/>
        <v>0</v>
      </c>
      <c r="H380" s="102">
        <v>20</v>
      </c>
      <c r="I380" s="102">
        <v>2000</v>
      </c>
      <c r="J380" s="28">
        <v>12.0622825622559</v>
      </c>
      <c r="K380" s="126">
        <f t="shared" si="900"/>
        <v>0.12062282562255901</v>
      </c>
      <c r="L380" s="30">
        <f t="shared" si="901"/>
        <v>0.12062282562255901</v>
      </c>
      <c r="M380" s="101">
        <f t="shared" si="902"/>
        <v>13.0920827388763</v>
      </c>
      <c r="N380" s="103">
        <f t="shared" si="914"/>
        <v>5.1490008831019986E-4</v>
      </c>
      <c r="AD380" s="52">
        <f t="shared" ca="1" si="915"/>
        <v>0.94748140731118002</v>
      </c>
      <c r="AE380" s="52">
        <f t="shared" ca="1" si="915"/>
        <v>1</v>
      </c>
      <c r="AF380" s="52">
        <f t="shared" ca="1" si="915"/>
        <v>0.93827660245508104</v>
      </c>
      <c r="AG380" s="52">
        <f t="shared" ca="1" si="909"/>
        <v>0.85308500053839242</v>
      </c>
      <c r="AH380" s="52">
        <f t="shared" ca="1" si="909"/>
        <v>0.74891422985293188</v>
      </c>
      <c r="AI380" s="52">
        <f t="shared" ca="1" si="909"/>
        <v>0.62043737220712536</v>
      </c>
      <c r="AJ380" s="52">
        <f t="shared" ca="1" si="909"/>
        <v>0.45745653945303749</v>
      </c>
      <c r="AK380" s="52">
        <f t="shared" ca="1" si="910"/>
        <v>0.28089643625057825</v>
      </c>
      <c r="AL380" s="52">
        <f t="shared" ca="1" si="910"/>
        <v>0.120987667129725</v>
      </c>
      <c r="AM380" s="52">
        <f t="shared" ca="1" si="910"/>
        <v>4.6738750780965111E-3</v>
      </c>
      <c r="AN380" s="52">
        <f t="shared" ca="1" si="910"/>
        <v>-6.2069661896821102E-2</v>
      </c>
      <c r="AO380" s="52">
        <f t="shared" ca="1" si="911"/>
        <v>-9.9397247427654337E-2</v>
      </c>
      <c r="AP380" s="52">
        <f t="shared" ca="1" si="911"/>
        <v>-0.12190008098777726</v>
      </c>
      <c r="AQ380" s="52">
        <f t="shared" ca="1" si="911"/>
        <v>-0.12108768537181054</v>
      </c>
      <c r="AR380" s="52">
        <f t="shared" ca="1" si="911"/>
        <v>-0.13865512815163433</v>
      </c>
      <c r="AS380" s="52">
        <f t="shared" ca="1" si="912"/>
        <v>-0.13379745653851918</v>
      </c>
      <c r="AT380" s="52">
        <f t="shared" ca="1" si="912"/>
        <v>-0.1363855229970436</v>
      </c>
      <c r="AU380" s="52">
        <f t="shared" ca="1" si="912"/>
        <v>-0.15764332436717113</v>
      </c>
      <c r="AV380" s="52">
        <f t="shared" ca="1" si="912"/>
        <v>-0.19179870939486929</v>
      </c>
      <c r="AW380" s="52">
        <f t="shared" ca="1" si="912"/>
        <v>-0.21972747802265075</v>
      </c>
      <c r="AX380" s="52">
        <f t="shared" ca="1" si="912"/>
        <v>-0.25219284332173053</v>
      </c>
      <c r="AY380" s="52">
        <f t="shared" ca="1" si="906"/>
        <v>-0.28844654863428326</v>
      </c>
      <c r="AZ380" s="52">
        <f t="shared" ca="1" si="906"/>
        <v>-0.34197987159630361</v>
      </c>
      <c r="BA380" s="52">
        <f t="shared" ca="1" si="906"/>
        <v>-0.22650421132765938</v>
      </c>
      <c r="BB380" s="52">
        <f t="shared" ca="1" si="906"/>
        <v>-0.11609670392810192</v>
      </c>
      <c r="BC380" s="52">
        <f t="shared" ca="1" si="907"/>
        <v>1.7147339015850574E-3</v>
      </c>
      <c r="BD380" s="52">
        <f t="shared" ca="1" si="907"/>
        <v>0.12058862405912571</v>
      </c>
      <c r="BE380" s="52">
        <f t="shared" ca="1" si="907"/>
        <v>0.23960615789143511</v>
      </c>
      <c r="BF380" s="52">
        <f t="shared" ca="1" si="907"/>
        <v>0.34151352814213881</v>
      </c>
      <c r="BG380" s="52">
        <f t="shared" ca="1" si="908"/>
        <v>0.42487549776903488</v>
      </c>
      <c r="BH380" s="52">
        <f t="shared" ca="1" si="908"/>
        <v>0.49601690370122214</v>
      </c>
      <c r="BJ380" s="52">
        <f t="shared" si="916"/>
        <v>6.0311412811279502E-3</v>
      </c>
      <c r="BK380" s="52">
        <f t="shared" si="917"/>
        <v>-6.8609357096495217E-3</v>
      </c>
      <c r="BL380" s="52">
        <f t="shared" si="918"/>
        <v>-3.43046785482476E-4</v>
      </c>
      <c r="BM380" s="52">
        <f t="shared" si="919"/>
        <v>-3.43046785482476E-4</v>
      </c>
      <c r="BN380" s="52">
        <f t="shared" si="920"/>
        <v>0</v>
      </c>
      <c r="BO380" s="52">
        <f t="shared" si="921"/>
        <v>0</v>
      </c>
      <c r="BP380" s="52">
        <f t="shared" si="922"/>
        <v>3.6519970724113982E-3</v>
      </c>
      <c r="BQ380" s="52">
        <f t="shared" si="923"/>
        <v>0.05</v>
      </c>
      <c r="BS380" s="52">
        <f t="shared" ca="1" si="924"/>
        <v>-0.77389109693467661</v>
      </c>
      <c r="BT380" s="52">
        <f t="shared" ca="1" si="925"/>
        <v>-0.68609357096495216</v>
      </c>
      <c r="BU380" s="52">
        <f t="shared" ca="1" si="926"/>
        <v>-0.59131660378508033</v>
      </c>
      <c r="BV380" s="52">
        <f t="shared" ca="1" si="927"/>
        <v>-0.49021649510870074</v>
      </c>
      <c r="BW380" s="52">
        <f t="shared" ca="1" si="928"/>
        <v>-0.40397916235510384</v>
      </c>
      <c r="BX380" s="52">
        <f t="shared" ca="1" si="929"/>
        <v>-0.30618265613673201</v>
      </c>
      <c r="BY380" s="52">
        <f t="shared" ca="1" si="930"/>
        <v>-0.20246190362940397</v>
      </c>
      <c r="BZ380" s="52">
        <f t="shared" ca="1" si="931"/>
        <v>-0.11285397198591977</v>
      </c>
      <c r="CA380" s="52">
        <f t="shared" ca="1" si="932"/>
        <v>-4.0699437380798467E-2</v>
      </c>
      <c r="CB380" s="52">
        <f t="shared" ca="1" si="933"/>
        <v>1.0843351047726379E-2</v>
      </c>
      <c r="CC380" s="52">
        <f t="shared" ca="1" si="934"/>
        <v>4.9928112526334084E-2</v>
      </c>
      <c r="CD380" s="52">
        <f t="shared" ca="1" si="935"/>
        <v>8.6178801127619373E-2</v>
      </c>
      <c r="CE380" s="52">
        <f t="shared" ca="1" si="936"/>
        <v>0.11467399568327019</v>
      </c>
      <c r="CF380" s="52">
        <f t="shared" ca="1" si="937"/>
        <v>0.13164613827041566</v>
      </c>
      <c r="CG380" s="52">
        <f t="shared" ca="1" si="938"/>
        <v>0.13733248902304532</v>
      </c>
      <c r="CH380" s="52">
        <f t="shared" ca="1" si="939"/>
        <v>0.13884555976537455</v>
      </c>
      <c r="CI380" s="52">
        <f t="shared" ca="1" si="940"/>
        <v>0.13428241669410679</v>
      </c>
      <c r="CJ380" s="52">
        <f t="shared" ca="1" si="941"/>
        <v>0.12616206013086839</v>
      </c>
      <c r="CK380" s="52">
        <f t="shared" ca="1" si="942"/>
        <v>0.11550291462410872</v>
      </c>
      <c r="CL380" s="52">
        <f t="shared" ca="1" si="943"/>
        <v>0.10437978625357684</v>
      </c>
      <c r="CM380" s="52">
        <f t="shared" ca="1" si="944"/>
        <v>9.8809182884232308E-2</v>
      </c>
      <c r="CN380" s="52">
        <f t="shared" ca="1" si="945"/>
        <v>0.10193087591699593</v>
      </c>
      <c r="CO380" s="52">
        <f t="shared" ca="1" si="946"/>
        <v>0.10943192625117952</v>
      </c>
      <c r="CP380" s="52">
        <f t="shared" ca="1" si="947"/>
        <v>3.2998549676831281E-2</v>
      </c>
      <c r="CQ380" s="52">
        <f t="shared" ca="1" si="948"/>
        <v>-3.8658620669475625E-2</v>
      </c>
      <c r="CR380" s="52">
        <f t="shared" ca="1" si="949"/>
        <v>-9.8528818452669961E-2</v>
      </c>
      <c r="CS380" s="52">
        <f t="shared" ca="1" si="950"/>
        <v>-0.14890657710812699</v>
      </c>
      <c r="CT380" s="52">
        <f t="shared" ca="1" si="951"/>
        <v>-0.19122573900066517</v>
      </c>
      <c r="CU380" s="52">
        <f t="shared" ca="1" si="952"/>
        <v>-0.22087030172828659</v>
      </c>
      <c r="CV380" s="52">
        <f t="shared" ca="1" si="953"/>
        <v>-0.23791284752528977</v>
      </c>
      <c r="CW380" s="52">
        <f t="shared" ca="1" si="954"/>
        <v>-0.2425270758629324</v>
      </c>
      <c r="CY380" s="51" t="str">
        <f t="shared" ca="1" si="955"/>
        <v>Slope</v>
      </c>
      <c r="CZ380" s="51" t="str">
        <f t="shared" ca="1" si="956"/>
        <v>Slope</v>
      </c>
      <c r="DA380" s="51" t="str">
        <f t="shared" ca="1" si="957"/>
        <v>Slope</v>
      </c>
      <c r="DB380" s="51" t="str">
        <f t="shared" ca="1" si="958"/>
        <v>Slope</v>
      </c>
      <c r="DC380" s="51" t="str">
        <f t="shared" ca="1" si="959"/>
        <v>Slope</v>
      </c>
      <c r="DD380" s="51" t="str">
        <f t="shared" ca="1" si="960"/>
        <v>Slope</v>
      </c>
      <c r="DE380" s="51" t="str">
        <f t="shared" ca="1" si="961"/>
        <v>Slope</v>
      </c>
      <c r="DF380" s="51" t="str">
        <f t="shared" ca="1" si="962"/>
        <v>Slope</v>
      </c>
      <c r="DG380" s="51" t="str">
        <f t="shared" ca="1" si="963"/>
        <v>Slope</v>
      </c>
      <c r="DH380" s="51" t="str">
        <f t="shared" ca="1" si="964"/>
        <v>Slope</v>
      </c>
      <c r="DI380" s="51" t="str">
        <f t="shared" ca="1" si="965"/>
        <v>Slope</v>
      </c>
      <c r="DJ380" s="51" t="str">
        <f t="shared" ca="1" si="966"/>
        <v>Slope</v>
      </c>
      <c r="DK380" s="51" t="str">
        <f t="shared" ca="1" si="967"/>
        <v>Slope</v>
      </c>
      <c r="DL380" s="51" t="str">
        <f t="shared" ca="1" si="968"/>
        <v>Slope</v>
      </c>
      <c r="DM380" s="51" t="str">
        <f t="shared" ca="1" si="969"/>
        <v>Slope</v>
      </c>
      <c r="DN380" s="51" t="str">
        <f t="shared" ca="1" si="970"/>
        <v>Slope</v>
      </c>
      <c r="DO380" s="51" t="str">
        <f t="shared" ca="1" si="971"/>
        <v>Slope</v>
      </c>
      <c r="DP380" s="51" t="str">
        <f t="shared" ca="1" si="972"/>
        <v>Slope</v>
      </c>
      <c r="DQ380" s="51" t="str">
        <f t="shared" ca="1" si="973"/>
        <v>Slope</v>
      </c>
      <c r="DR380" s="51" t="str">
        <f t="shared" ca="1" si="974"/>
        <v>Slope</v>
      </c>
      <c r="DS380" s="51" t="str">
        <f t="shared" ca="1" si="975"/>
        <v>Slope</v>
      </c>
      <c r="DT380" s="51" t="str">
        <f t="shared" ca="1" si="976"/>
        <v>Slope</v>
      </c>
      <c r="DU380" s="51" t="str">
        <f t="shared" ca="1" si="977"/>
        <v>Slope</v>
      </c>
      <c r="DV380" s="51" t="str">
        <f t="shared" ca="1" si="978"/>
        <v>Slope</v>
      </c>
      <c r="DW380" s="51" t="str">
        <f t="shared" ca="1" si="979"/>
        <v>Slope</v>
      </c>
      <c r="DX380" s="51" t="str">
        <f t="shared" ca="1" si="980"/>
        <v>Slope</v>
      </c>
      <c r="DY380" s="51" t="str">
        <f t="shared" ca="1" si="981"/>
        <v>Slope</v>
      </c>
      <c r="DZ380" s="51" t="str">
        <f t="shared" ca="1" si="982"/>
        <v>Slope</v>
      </c>
      <c r="EA380" s="51" t="str">
        <f t="shared" ca="1" si="983"/>
        <v>Slope</v>
      </c>
      <c r="EB380" s="51" t="str">
        <f t="shared" ca="1" si="984"/>
        <v>Slope</v>
      </c>
      <c r="EC380" s="51" t="str">
        <f t="shared" ca="1" si="985"/>
        <v>Slope</v>
      </c>
      <c r="EE380" s="52">
        <f t="shared" ca="1" si="986"/>
        <v>0.22645194985080586</v>
      </c>
      <c r="EF380" s="52">
        <f t="shared" ca="1" si="987"/>
        <v>0.31424947582053031</v>
      </c>
      <c r="EG380" s="52">
        <f t="shared" ca="1" si="988"/>
        <v>0.40902644300040214</v>
      </c>
      <c r="EH380" s="52">
        <f t="shared" ca="1" si="989"/>
        <v>0.51012655167678167</v>
      </c>
      <c r="EI380" s="52">
        <f t="shared" ca="1" si="990"/>
        <v>0.59636388443037869</v>
      </c>
      <c r="EJ380" s="52">
        <f t="shared" ca="1" si="991"/>
        <v>0.69416039064875046</v>
      </c>
      <c r="EK380" s="52">
        <f t="shared" ca="1" si="992"/>
        <v>0.7978811431560785</v>
      </c>
      <c r="EL380" s="52">
        <f t="shared" ca="1" si="993"/>
        <v>0.88748907479956274</v>
      </c>
      <c r="EM380" s="52">
        <f t="shared" ca="1" si="994"/>
        <v>0.95964360940468396</v>
      </c>
      <c r="EN380" s="52">
        <f t="shared" ca="1" si="995"/>
        <v>0.98881360216679115</v>
      </c>
      <c r="EO380" s="52">
        <f t="shared" ca="1" si="996"/>
        <v>0.94972884068818342</v>
      </c>
      <c r="EP380" s="52">
        <f t="shared" ca="1" si="997"/>
        <v>0.9134781520868982</v>
      </c>
      <c r="EQ380" s="52">
        <f t="shared" ca="1" si="998"/>
        <v>0.88498295753124734</v>
      </c>
      <c r="ER380" s="52">
        <f t="shared" ca="1" si="999"/>
        <v>0.86801081494410193</v>
      </c>
      <c r="ES380" s="52">
        <f t="shared" ca="1" si="1000"/>
        <v>0.86232446419147224</v>
      </c>
      <c r="ET380" s="52">
        <f t="shared" ca="1" si="1001"/>
        <v>0.86081139344914304</v>
      </c>
      <c r="EU380" s="52">
        <f t="shared" ca="1" si="1002"/>
        <v>0.86537453652041074</v>
      </c>
      <c r="EV380" s="52">
        <f t="shared" ca="1" si="1003"/>
        <v>0.87349489308364914</v>
      </c>
      <c r="EW380" s="52">
        <f t="shared" ca="1" si="1004"/>
        <v>0.88415403859040875</v>
      </c>
      <c r="EX380" s="52">
        <f t="shared" ca="1" si="1005"/>
        <v>0.89527716696094073</v>
      </c>
      <c r="EY380" s="52">
        <f t="shared" ca="1" si="1006"/>
        <v>0.90084777033028518</v>
      </c>
      <c r="EZ380" s="52">
        <f t="shared" ca="1" si="1007"/>
        <v>0.89772607729752163</v>
      </c>
      <c r="FA380" s="52">
        <f t="shared" ca="1" si="1008"/>
        <v>0.89022502696333805</v>
      </c>
      <c r="FB380" s="52">
        <f t="shared" ca="1" si="1009"/>
        <v>0.96665840353768628</v>
      </c>
      <c r="FC380" s="52">
        <f t="shared" ca="1" si="1010"/>
        <v>0.96168442611600691</v>
      </c>
      <c r="FD380" s="52">
        <f t="shared" ca="1" si="1011"/>
        <v>0.90181422833281255</v>
      </c>
      <c r="FE380" s="52">
        <f t="shared" ca="1" si="1012"/>
        <v>0.85143646967735553</v>
      </c>
      <c r="FF380" s="52">
        <f t="shared" ca="1" si="1013"/>
        <v>0.80911730778481727</v>
      </c>
      <c r="FG380" s="52">
        <f t="shared" ca="1" si="1014"/>
        <v>0.77947274505719588</v>
      </c>
      <c r="FH380" s="52">
        <f t="shared" ca="1" si="1015"/>
        <v>0.76243019926019273</v>
      </c>
      <c r="FI380" s="52">
        <f t="shared" ca="1" si="1016"/>
        <v>0.75781597092255004</v>
      </c>
      <c r="FK380" s="52">
        <f t="shared" ca="1" si="1017"/>
        <v>0.98881360216679115</v>
      </c>
      <c r="FL380" s="59">
        <f t="shared" ca="1" si="1018"/>
        <v>9</v>
      </c>
      <c r="FM380" s="59" t="str">
        <f t="shared" ca="1" si="1019"/>
        <v>Slope</v>
      </c>
      <c r="FN380" s="52">
        <f t="shared" ca="1" si="1020"/>
        <v>0.73333333333333339</v>
      </c>
      <c r="FP380" s="52">
        <f t="shared" ca="1" si="1021"/>
        <v>0.40881731661693527</v>
      </c>
      <c r="FQ380" s="52">
        <f t="shared" ca="1" si="1022"/>
        <v>0.43808315860684344</v>
      </c>
      <c r="FR380" s="52">
        <f t="shared" ca="1" si="1023"/>
        <v>0.45856436988902288</v>
      </c>
      <c r="FS380" s="52">
        <f t="shared" ca="1" si="1024"/>
        <v>0.48115329500337167</v>
      </c>
      <c r="FT380" s="52">
        <f t="shared" ca="1" si="1025"/>
        <v>0.49878796147679288</v>
      </c>
      <c r="FU380" s="52">
        <f t="shared" ca="1" si="1026"/>
        <v>0.52027568577180561</v>
      </c>
      <c r="FV380" s="52">
        <f t="shared" ca="1" si="1027"/>
        <v>0.54373815882980392</v>
      </c>
      <c r="FW380" s="52">
        <f t="shared" ca="1" si="1028"/>
        <v>0.56249635826652089</v>
      </c>
      <c r="FX380" s="52">
        <f t="shared" ca="1" si="1029"/>
        <v>0.57543675869045019</v>
      </c>
      <c r="FY380" s="52">
        <f t="shared" ca="1" si="1030"/>
        <v>0.57404897850004155</v>
      </c>
      <c r="FZ380" s="52">
        <f t="shared" ca="1" si="1031"/>
        <v>0.54990961356272772</v>
      </c>
      <c r="GA380" s="52">
        <f t="shared" ca="1" si="1032"/>
        <v>0.52671493958452165</v>
      </c>
      <c r="GB380" s="52">
        <f t="shared" ca="1" si="1033"/>
        <v>0.50610543028819355</v>
      </c>
      <c r="GC380" s="52">
        <f t="shared" ca="1" si="1034"/>
        <v>0.4893369383147006</v>
      </c>
      <c r="GD380" s="52">
        <f t="shared" ca="1" si="1035"/>
        <v>0.47633037695271296</v>
      </c>
      <c r="GE380" s="52">
        <f t="shared" ca="1" si="1036"/>
        <v>0.46471490892749207</v>
      </c>
      <c r="GF380" s="52">
        <f t="shared" ca="1" si="1037"/>
        <v>0.45512484550680354</v>
      </c>
      <c r="GG380" s="52">
        <f t="shared" ca="1" si="1038"/>
        <v>0.44672051991677192</v>
      </c>
      <c r="GH380" s="52">
        <f t="shared" ca="1" si="1039"/>
        <v>0.43916245730791398</v>
      </c>
      <c r="GI380" s="52">
        <f t="shared" ca="1" si="1040"/>
        <v>0.43175905565364692</v>
      </c>
      <c r="GJ380" s="52">
        <f t="shared" ca="1" si="1041"/>
        <v>0.42250481233231729</v>
      </c>
      <c r="GK380" s="52">
        <f t="shared" ca="1" si="1042"/>
        <v>0.41035313687695163</v>
      </c>
      <c r="GL380" s="52">
        <f t="shared" ca="1" si="1043"/>
        <v>0.39674167565444596</v>
      </c>
      <c r="GM380" s="52">
        <f t="shared" ca="1" si="1044"/>
        <v>0.4111083567347843</v>
      </c>
      <c r="GN380" s="52">
        <f t="shared" ca="1" si="1045"/>
        <v>0.39833925314978003</v>
      </c>
      <c r="GO380" s="52">
        <f t="shared" ca="1" si="1046"/>
        <v>0.36727140944427084</v>
      </c>
      <c r="GP380" s="52">
        <f t="shared" ca="1" si="1047"/>
        <v>0.33936771211467404</v>
      </c>
      <c r="GQ380" s="52">
        <f t="shared" ca="1" si="1048"/>
        <v>0.31415021370605017</v>
      </c>
      <c r="GR380" s="52">
        <f t="shared" ca="1" si="1049"/>
        <v>0.29315758168573192</v>
      </c>
      <c r="GS380" s="52">
        <f t="shared" ca="1" si="1050"/>
        <v>0.27636562197561976</v>
      </c>
      <c r="GT380" s="52">
        <f t="shared" ca="1" si="1051"/>
        <v>0.2637164347519611</v>
      </c>
      <c r="GV380" s="52">
        <f t="shared" ca="1" si="1052"/>
        <v>0.57543675869045019</v>
      </c>
      <c r="GW380" s="59">
        <f t="shared" ca="1" si="1053"/>
        <v>8</v>
      </c>
      <c r="GX380" s="52">
        <f t="shared" ca="1" si="1054"/>
        <v>0.95964360940468396</v>
      </c>
      <c r="GY380" s="52" t="str">
        <f t="shared" ca="1" si="1055"/>
        <v>Slope</v>
      </c>
      <c r="GZ380" s="52">
        <f t="shared" ca="1" si="1056"/>
        <v>0.76666666666666661</v>
      </c>
      <c r="HB380" s="58">
        <f t="shared" si="1057"/>
        <v>0.12062282562255901</v>
      </c>
      <c r="HC380" s="58"/>
      <c r="HE380" s="52">
        <f t="shared" si="1058"/>
        <v>0.40291701316833295</v>
      </c>
      <c r="HF380" s="52">
        <f t="shared" si="1059"/>
        <v>0</v>
      </c>
      <c r="HH380" s="52">
        <f t="shared" ca="1" si="1060"/>
        <v>0.95964360940468396</v>
      </c>
      <c r="HI380" s="52" t="str">
        <f t="shared" ca="1" si="1061"/>
        <v>Slope</v>
      </c>
      <c r="HJ380" s="59">
        <f t="shared" ca="1" si="1062"/>
        <v>2</v>
      </c>
      <c r="HK380" s="52">
        <f t="shared" ca="1" si="1063"/>
        <v>0.76666666666666661</v>
      </c>
      <c r="HL380" s="52">
        <f t="shared" si="1064"/>
        <v>0</v>
      </c>
      <c r="HM380" s="52">
        <f t="shared" si="1065"/>
        <v>20</v>
      </c>
      <c r="HN380" s="52">
        <f t="shared" si="1066"/>
        <v>-20</v>
      </c>
      <c r="HP380" s="52">
        <f t="shared" si="1069"/>
        <v>5.1490008831019986E-4</v>
      </c>
      <c r="HR380" s="52">
        <f t="shared" si="1067"/>
        <v>1.2631543868099648E-4</v>
      </c>
      <c r="HS380">
        <f t="shared" si="1068"/>
        <v>3.6519970724113982E-3</v>
      </c>
    </row>
    <row r="381" spans="1:227" x14ac:dyDescent="0.2">
      <c r="A381" s="45">
        <v>343</v>
      </c>
      <c r="B381" s="35">
        <f t="shared" si="913"/>
        <v>3.9583333333333276E-2</v>
      </c>
      <c r="C381" s="28">
        <v>12.0622825622559</v>
      </c>
      <c r="D381" s="95">
        <v>0</v>
      </c>
      <c r="E381" s="95">
        <v>999999</v>
      </c>
      <c r="F381" s="37">
        <f t="shared" si="899"/>
        <v>166666.5</v>
      </c>
      <c r="G381" s="38">
        <f t="shared" si="903"/>
        <v>0</v>
      </c>
      <c r="H381" s="102">
        <v>20</v>
      </c>
      <c r="I381" s="102">
        <v>2000</v>
      </c>
      <c r="J381" s="28">
        <v>10.726629495620699</v>
      </c>
      <c r="K381" s="126">
        <f t="shared" si="900"/>
        <v>0.10726629495620699</v>
      </c>
      <c r="L381" s="30">
        <f t="shared" si="901"/>
        <v>0.10726629495620699</v>
      </c>
      <c r="M381" s="101">
        <f t="shared" si="902"/>
        <v>12.0622825622559</v>
      </c>
      <c r="N381" s="103">
        <f t="shared" si="914"/>
        <v>6.6782653331760086E-4</v>
      </c>
      <c r="AD381" s="52">
        <f t="shared" ca="1" si="915"/>
        <v>0.93827660245508115</v>
      </c>
      <c r="AE381" s="52">
        <f t="shared" ca="1" si="915"/>
        <v>0.99999999999999967</v>
      </c>
      <c r="AF381" s="52">
        <f t="shared" ca="1" si="915"/>
        <v>0.92604187786556247</v>
      </c>
      <c r="AG381" s="52">
        <f t="shared" ca="1" si="909"/>
        <v>0.82650711884141748</v>
      </c>
      <c r="AH381" s="52">
        <f t="shared" ca="1" si="909"/>
        <v>0.69865779834594832</v>
      </c>
      <c r="AI381" s="52">
        <f t="shared" ca="1" si="909"/>
        <v>0.53891689526401509</v>
      </c>
      <c r="AJ381" s="52">
        <f t="shared" ca="1" si="909"/>
        <v>0.36130036863573889</v>
      </c>
      <c r="AK381" s="52">
        <f t="shared" ca="1" si="910"/>
        <v>0.19348220210724679</v>
      </c>
      <c r="AL381" s="52">
        <f t="shared" ca="1" si="910"/>
        <v>6.5737200087456926E-2</v>
      </c>
      <c r="AM381" s="52">
        <f t="shared" ca="1" si="910"/>
        <v>-3.2009164390603993E-2</v>
      </c>
      <c r="AN381" s="52">
        <f t="shared" ca="1" si="910"/>
        <v>-0.10251107910909754</v>
      </c>
      <c r="AO381" s="52">
        <f t="shared" ca="1" si="911"/>
        <v>-0.1425618477229004</v>
      </c>
      <c r="AP381" s="52">
        <f t="shared" ca="1" si="911"/>
        <v>-0.16769229731457033</v>
      </c>
      <c r="AQ381" s="52">
        <f t="shared" ca="1" si="911"/>
        <v>-0.16791214167839913</v>
      </c>
      <c r="AR381" s="52">
        <f t="shared" ca="1" si="911"/>
        <v>-0.18881883420242557</v>
      </c>
      <c r="AS381" s="52">
        <f t="shared" ca="1" si="912"/>
        <v>-0.18541617663809812</v>
      </c>
      <c r="AT381" s="52">
        <f t="shared" ca="1" si="912"/>
        <v>-0.1906489936455949</v>
      </c>
      <c r="AU381" s="52">
        <f t="shared" ca="1" si="912"/>
        <v>-0.21624175718456476</v>
      </c>
      <c r="AV381" s="52">
        <f t="shared" ca="1" si="912"/>
        <v>-0.2562179444734034</v>
      </c>
      <c r="AW381" s="52">
        <f t="shared" ca="1" si="912"/>
        <v>-0.29154868136832057</v>
      </c>
      <c r="AX381" s="52">
        <f t="shared" ca="1" si="912"/>
        <v>-0.33286286031795997</v>
      </c>
      <c r="AY381" s="52">
        <f t="shared" ca="1" si="906"/>
        <v>-0.37733799977089849</v>
      </c>
      <c r="AZ381" s="52">
        <f t="shared" ca="1" si="906"/>
        <v>-0.24606437726438027</v>
      </c>
      <c r="BA381" s="52">
        <f t="shared" ca="1" si="906"/>
        <v>-0.12580678879255591</v>
      </c>
      <c r="BB381" s="52">
        <f t="shared" ca="1" si="906"/>
        <v>-1.3629902152986312E-2</v>
      </c>
      <c r="BC381" s="52">
        <f t="shared" ca="1" si="907"/>
        <v>0.11024852345712009</v>
      </c>
      <c r="BD381" s="52">
        <f t="shared" ca="1" si="907"/>
        <v>0.24152134856773244</v>
      </c>
      <c r="BE381" s="52">
        <f t="shared" ca="1" si="907"/>
        <v>0.36169788129433461</v>
      </c>
      <c r="BF381" s="52">
        <f t="shared" ca="1" si="907"/>
        <v>0.45875471128206791</v>
      </c>
      <c r="BG381" s="52">
        <f t="shared" ca="1" si="908"/>
        <v>0.53094492299486507</v>
      </c>
      <c r="BH381" s="52">
        <f t="shared" ca="1" si="908"/>
        <v>0.55534943784954838</v>
      </c>
      <c r="BJ381" s="52">
        <f t="shared" si="916"/>
        <v>5.3633147478103493E-3</v>
      </c>
      <c r="BK381" s="52">
        <f t="shared" si="917"/>
        <v>-5.9131660378508033E-3</v>
      </c>
      <c r="BL381" s="52">
        <f t="shared" si="918"/>
        <v>-2.9565830189254018E-4</v>
      </c>
      <c r="BM381" s="52">
        <f t="shared" si="919"/>
        <v>-2.9565830189254018E-4</v>
      </c>
      <c r="BN381" s="52">
        <f t="shared" si="920"/>
        <v>0</v>
      </c>
      <c r="BO381" s="52">
        <f t="shared" si="921"/>
        <v>0</v>
      </c>
      <c r="BP381" s="52">
        <f t="shared" si="922"/>
        <v>3.373981396077677E-3</v>
      </c>
      <c r="BQ381" s="52">
        <f t="shared" si="923"/>
        <v>0.05</v>
      </c>
      <c r="BS381" s="52">
        <f t="shared" ca="1" si="924"/>
        <v>-0.68609357096495216</v>
      </c>
      <c r="BT381" s="52">
        <f t="shared" ca="1" si="925"/>
        <v>-0.59131660378508033</v>
      </c>
      <c r="BU381" s="52">
        <f t="shared" ca="1" si="926"/>
        <v>-0.49021649510870074</v>
      </c>
      <c r="BV381" s="52">
        <f t="shared" ca="1" si="927"/>
        <v>-0.40397916235510384</v>
      </c>
      <c r="BW381" s="52">
        <f t="shared" ca="1" si="928"/>
        <v>-0.30618265613673201</v>
      </c>
      <c r="BX381" s="52">
        <f t="shared" ca="1" si="929"/>
        <v>-0.20246190362940397</v>
      </c>
      <c r="BY381" s="52">
        <f t="shared" ca="1" si="930"/>
        <v>-0.11285397198591977</v>
      </c>
      <c r="BZ381" s="52">
        <f t="shared" ca="1" si="931"/>
        <v>-4.0699437380798467E-2</v>
      </c>
      <c r="CA381" s="52">
        <f t="shared" ca="1" si="932"/>
        <v>1.0843351047726379E-2</v>
      </c>
      <c r="CB381" s="52">
        <f t="shared" ca="1" si="933"/>
        <v>4.9928112526334084E-2</v>
      </c>
      <c r="CC381" s="52">
        <f t="shared" ca="1" si="934"/>
        <v>8.6178801127619373E-2</v>
      </c>
      <c r="CD381" s="52">
        <f t="shared" ca="1" si="935"/>
        <v>0.11467399568327019</v>
      </c>
      <c r="CE381" s="52">
        <f t="shared" ca="1" si="936"/>
        <v>0.13164613827041566</v>
      </c>
      <c r="CF381" s="52">
        <f t="shared" ca="1" si="937"/>
        <v>0.13733248902304532</v>
      </c>
      <c r="CG381" s="52">
        <f t="shared" ca="1" si="938"/>
        <v>0.13884555976537455</v>
      </c>
      <c r="CH381" s="52">
        <f t="shared" ca="1" si="939"/>
        <v>0.13428241669410679</v>
      </c>
      <c r="CI381" s="52">
        <f t="shared" ca="1" si="940"/>
        <v>0.12616206013086839</v>
      </c>
      <c r="CJ381" s="52">
        <f t="shared" ca="1" si="941"/>
        <v>0.11550291462410872</v>
      </c>
      <c r="CK381" s="52">
        <f t="shared" ca="1" si="942"/>
        <v>0.10437978625357684</v>
      </c>
      <c r="CL381" s="52">
        <f t="shared" ca="1" si="943"/>
        <v>9.8809182884232308E-2</v>
      </c>
      <c r="CM381" s="52">
        <f t="shared" ca="1" si="944"/>
        <v>0.10193087591699593</v>
      </c>
      <c r="CN381" s="52">
        <f t="shared" ca="1" si="945"/>
        <v>0.10943192625117952</v>
      </c>
      <c r="CO381" s="52">
        <f t="shared" ca="1" si="946"/>
        <v>3.2998549676831281E-2</v>
      </c>
      <c r="CP381" s="52">
        <f t="shared" ca="1" si="947"/>
        <v>-3.8658620669475625E-2</v>
      </c>
      <c r="CQ381" s="52">
        <f t="shared" ca="1" si="948"/>
        <v>-9.8528818452669961E-2</v>
      </c>
      <c r="CR381" s="52">
        <f t="shared" ca="1" si="949"/>
        <v>-0.14890657710812699</v>
      </c>
      <c r="CS381" s="52">
        <f t="shared" ca="1" si="950"/>
        <v>-0.19122573900066517</v>
      </c>
      <c r="CT381" s="52">
        <f t="shared" ca="1" si="951"/>
        <v>-0.22087030172828659</v>
      </c>
      <c r="CU381" s="52">
        <f t="shared" ca="1" si="952"/>
        <v>-0.23791284752528977</v>
      </c>
      <c r="CV381" s="52">
        <f t="shared" ca="1" si="953"/>
        <v>-0.2425270758629324</v>
      </c>
      <c r="CW381" s="52">
        <f t="shared" ca="1" si="954"/>
        <v>-0.23112669892068341</v>
      </c>
      <c r="CY381" s="51" t="str">
        <f t="shared" ca="1" si="955"/>
        <v>Slope</v>
      </c>
      <c r="CZ381" s="51" t="str">
        <f t="shared" ca="1" si="956"/>
        <v>Slope</v>
      </c>
      <c r="DA381" s="51" t="str">
        <f t="shared" ca="1" si="957"/>
        <v>Slope</v>
      </c>
      <c r="DB381" s="51" t="str">
        <f t="shared" ca="1" si="958"/>
        <v>Slope</v>
      </c>
      <c r="DC381" s="51" t="str">
        <f t="shared" ca="1" si="959"/>
        <v>Slope</v>
      </c>
      <c r="DD381" s="51" t="str">
        <f t="shared" ca="1" si="960"/>
        <v>Slope</v>
      </c>
      <c r="DE381" s="51" t="str">
        <f t="shared" ca="1" si="961"/>
        <v>Slope</v>
      </c>
      <c r="DF381" s="51" t="str">
        <f t="shared" ca="1" si="962"/>
        <v>Slope</v>
      </c>
      <c r="DG381" s="51" t="str">
        <f t="shared" ca="1" si="963"/>
        <v>Slope</v>
      </c>
      <c r="DH381" s="51" t="str">
        <f t="shared" ca="1" si="964"/>
        <v>Slope</v>
      </c>
      <c r="DI381" s="51" t="str">
        <f t="shared" ca="1" si="965"/>
        <v>Slope</v>
      </c>
      <c r="DJ381" s="51" t="str">
        <f t="shared" ca="1" si="966"/>
        <v>Slope</v>
      </c>
      <c r="DK381" s="51" t="str">
        <f t="shared" ca="1" si="967"/>
        <v>Slope</v>
      </c>
      <c r="DL381" s="51" t="str">
        <f t="shared" ca="1" si="968"/>
        <v>Slope</v>
      </c>
      <c r="DM381" s="51" t="str">
        <f t="shared" ca="1" si="969"/>
        <v>Slope</v>
      </c>
      <c r="DN381" s="51" t="str">
        <f t="shared" ca="1" si="970"/>
        <v>Slope</v>
      </c>
      <c r="DO381" s="51" t="str">
        <f t="shared" ca="1" si="971"/>
        <v>Slope</v>
      </c>
      <c r="DP381" s="51" t="str">
        <f t="shared" ca="1" si="972"/>
        <v>Slope</v>
      </c>
      <c r="DQ381" s="51" t="str">
        <f t="shared" ca="1" si="973"/>
        <v>Slope</v>
      </c>
      <c r="DR381" s="51" t="str">
        <f t="shared" ca="1" si="974"/>
        <v>Slope</v>
      </c>
      <c r="DS381" s="51" t="str">
        <f t="shared" ca="1" si="975"/>
        <v>Slope</v>
      </c>
      <c r="DT381" s="51" t="str">
        <f t="shared" ca="1" si="976"/>
        <v>Slope</v>
      </c>
      <c r="DU381" s="51" t="str">
        <f t="shared" ca="1" si="977"/>
        <v>Slope</v>
      </c>
      <c r="DV381" s="51" t="str">
        <f t="shared" ca="1" si="978"/>
        <v>Slope</v>
      </c>
      <c r="DW381" s="51" t="str">
        <f t="shared" ca="1" si="979"/>
        <v>Slope</v>
      </c>
      <c r="DX381" s="51" t="str">
        <f t="shared" ca="1" si="980"/>
        <v>Slope</v>
      </c>
      <c r="DY381" s="51" t="str">
        <f t="shared" ca="1" si="981"/>
        <v>Slope</v>
      </c>
      <c r="DZ381" s="51" t="str">
        <f t="shared" ca="1" si="982"/>
        <v>Slope</v>
      </c>
      <c r="EA381" s="51" t="str">
        <f t="shared" ca="1" si="983"/>
        <v>Slope</v>
      </c>
      <c r="EB381" s="51" t="str">
        <f t="shared" ca="1" si="984"/>
        <v>Slope</v>
      </c>
      <c r="EC381" s="51" t="str">
        <f t="shared" ca="1" si="985"/>
        <v>Slope</v>
      </c>
      <c r="EE381" s="52">
        <f t="shared" ca="1" si="986"/>
        <v>0.31420208733694033</v>
      </c>
      <c r="EF381" s="52">
        <f t="shared" ca="1" si="987"/>
        <v>0.40897905451681216</v>
      </c>
      <c r="EG381" s="52">
        <f t="shared" ca="1" si="988"/>
        <v>0.5100791631931918</v>
      </c>
      <c r="EH381" s="52">
        <f t="shared" ca="1" si="989"/>
        <v>0.5963164959467887</v>
      </c>
      <c r="EI381" s="52">
        <f t="shared" ca="1" si="990"/>
        <v>0.69411300216516048</v>
      </c>
      <c r="EJ381" s="52">
        <f t="shared" ca="1" si="991"/>
        <v>0.79783375467248852</v>
      </c>
      <c r="EK381" s="52">
        <f t="shared" ca="1" si="992"/>
        <v>0.88744168631597276</v>
      </c>
      <c r="EL381" s="52">
        <f t="shared" ca="1" si="993"/>
        <v>0.95959622092109409</v>
      </c>
      <c r="EM381" s="52">
        <f t="shared" ca="1" si="994"/>
        <v>0.98886099065038113</v>
      </c>
      <c r="EN381" s="52">
        <f t="shared" ca="1" si="995"/>
        <v>0.9497762291717734</v>
      </c>
      <c r="EO381" s="52">
        <f t="shared" ca="1" si="996"/>
        <v>0.91352554057048807</v>
      </c>
      <c r="EP381" s="52">
        <f t="shared" ca="1" si="997"/>
        <v>0.88503034601483721</v>
      </c>
      <c r="EQ381" s="52">
        <f t="shared" ca="1" si="998"/>
        <v>0.8680582034276918</v>
      </c>
      <c r="ER381" s="52">
        <f t="shared" ca="1" si="999"/>
        <v>0.86237185267506211</v>
      </c>
      <c r="ES381" s="52">
        <f t="shared" ca="1" si="1000"/>
        <v>0.86085878193273291</v>
      </c>
      <c r="ET381" s="52">
        <f t="shared" ca="1" si="1001"/>
        <v>0.86542192500400072</v>
      </c>
      <c r="EU381" s="52">
        <f t="shared" ca="1" si="1002"/>
        <v>0.87354228156723912</v>
      </c>
      <c r="EV381" s="52">
        <f t="shared" ca="1" si="1003"/>
        <v>0.88420142707399874</v>
      </c>
      <c r="EW381" s="52">
        <f t="shared" ca="1" si="1004"/>
        <v>0.8953245554445306</v>
      </c>
      <c r="EX381" s="52">
        <f t="shared" ca="1" si="1005"/>
        <v>0.90089515881387516</v>
      </c>
      <c r="EY381" s="52">
        <f t="shared" ca="1" si="1006"/>
        <v>0.8977734657811115</v>
      </c>
      <c r="EZ381" s="52">
        <f t="shared" ca="1" si="1007"/>
        <v>0.89027241544692792</v>
      </c>
      <c r="FA381" s="52">
        <f t="shared" ca="1" si="1008"/>
        <v>0.96670579202127616</v>
      </c>
      <c r="FB381" s="52">
        <f t="shared" ca="1" si="1009"/>
        <v>0.96163703763241692</v>
      </c>
      <c r="FC381" s="52">
        <f t="shared" ca="1" si="1010"/>
        <v>0.90176683984922257</v>
      </c>
      <c r="FD381" s="52">
        <f t="shared" ca="1" si="1011"/>
        <v>0.85138908119376555</v>
      </c>
      <c r="FE381" s="52">
        <f t="shared" ca="1" si="1012"/>
        <v>0.8090699193012274</v>
      </c>
      <c r="FF381" s="52">
        <f t="shared" ca="1" si="1013"/>
        <v>0.77942535657360601</v>
      </c>
      <c r="FG381" s="52">
        <f t="shared" ca="1" si="1014"/>
        <v>0.76238281077660275</v>
      </c>
      <c r="FH381" s="52">
        <f t="shared" ca="1" si="1015"/>
        <v>0.75776858243896017</v>
      </c>
      <c r="FI381" s="52">
        <f t="shared" ca="1" si="1016"/>
        <v>0.76916895938120911</v>
      </c>
      <c r="FK381" s="52">
        <f t="shared" ca="1" si="1017"/>
        <v>0.98886099065038113</v>
      </c>
      <c r="FL381" s="59">
        <f t="shared" ca="1" si="1018"/>
        <v>8</v>
      </c>
      <c r="FM381" s="59" t="str">
        <f t="shared" ca="1" si="1019"/>
        <v>Slope</v>
      </c>
      <c r="FN381" s="52">
        <f t="shared" ca="1" si="1020"/>
        <v>0.76666666666666661</v>
      </c>
      <c r="FP381" s="52">
        <f t="shared" ca="1" si="1021"/>
        <v>0.43806736244564676</v>
      </c>
      <c r="FQ381" s="52">
        <f t="shared" ca="1" si="1022"/>
        <v>0.46965968483893739</v>
      </c>
      <c r="FR381" s="52">
        <f t="shared" ca="1" si="1023"/>
        <v>0.49224860995328612</v>
      </c>
      <c r="FS381" s="52">
        <f t="shared" ca="1" si="1024"/>
        <v>0.50988327642670739</v>
      </c>
      <c r="FT381" s="52">
        <f t="shared" ca="1" si="1025"/>
        <v>0.53137100072172017</v>
      </c>
      <c r="FU381" s="52">
        <f t="shared" ca="1" si="1026"/>
        <v>0.55483347377971837</v>
      </c>
      <c r="FV381" s="52">
        <f t="shared" ca="1" si="1027"/>
        <v>0.57359167321643534</v>
      </c>
      <c r="FW381" s="52">
        <f t="shared" ca="1" si="1028"/>
        <v>0.58653207364036475</v>
      </c>
      <c r="FX381" s="52">
        <f t="shared" ca="1" si="1029"/>
        <v>0.58517588577234925</v>
      </c>
      <c r="FY381" s="52">
        <f t="shared" ca="1" si="1030"/>
        <v>0.56103652083503563</v>
      </c>
      <c r="FZ381" s="52">
        <f t="shared" ca="1" si="1031"/>
        <v>0.53784184685682934</v>
      </c>
      <c r="GA381" s="52">
        <f t="shared" ca="1" si="1032"/>
        <v>0.51723233756050124</v>
      </c>
      <c r="GB381" s="52">
        <f t="shared" ca="1" si="1033"/>
        <v>0.50046384558700829</v>
      </c>
      <c r="GC381" s="52">
        <f t="shared" ca="1" si="1034"/>
        <v>0.48745728422502066</v>
      </c>
      <c r="GD381" s="52">
        <f t="shared" ca="1" si="1035"/>
        <v>0.47584181619979982</v>
      </c>
      <c r="GE381" s="52">
        <f t="shared" ca="1" si="1036"/>
        <v>0.46625175277911129</v>
      </c>
      <c r="GF381" s="52">
        <f t="shared" ca="1" si="1037"/>
        <v>0.45784742718907967</v>
      </c>
      <c r="GG381" s="52">
        <f t="shared" ca="1" si="1038"/>
        <v>0.45028936458022178</v>
      </c>
      <c r="GH381" s="52">
        <f t="shared" ca="1" si="1039"/>
        <v>0.44288596292595461</v>
      </c>
      <c r="GI381" s="52">
        <f t="shared" ca="1" si="1040"/>
        <v>0.43363171960462499</v>
      </c>
      <c r="GJ381" s="52">
        <f t="shared" ca="1" si="1041"/>
        <v>0.42148004414925938</v>
      </c>
      <c r="GK381" s="52">
        <f t="shared" ca="1" si="1042"/>
        <v>0.40786858292675371</v>
      </c>
      <c r="GL381" s="52">
        <f t="shared" ca="1" si="1043"/>
        <v>0.42223526400709199</v>
      </c>
      <c r="GM381" s="52">
        <f t="shared" ca="1" si="1044"/>
        <v>0.40943456809969453</v>
      </c>
      <c r="GN381" s="52">
        <f t="shared" ca="1" si="1045"/>
        <v>0.37836672439418528</v>
      </c>
      <c r="GO381" s="52">
        <f t="shared" ca="1" si="1046"/>
        <v>0.35046302706458848</v>
      </c>
      <c r="GP381" s="52">
        <f t="shared" ca="1" si="1047"/>
        <v>0.32524552865596462</v>
      </c>
      <c r="GQ381" s="52">
        <f t="shared" ca="1" si="1048"/>
        <v>0.30425289663564642</v>
      </c>
      <c r="GR381" s="52">
        <f t="shared" ca="1" si="1049"/>
        <v>0.28746093692553421</v>
      </c>
      <c r="GS381" s="52">
        <f t="shared" ca="1" si="1050"/>
        <v>0.27481174970187555</v>
      </c>
      <c r="GT381" s="52">
        <f t="shared" ca="1" si="1051"/>
        <v>0.26750076423818081</v>
      </c>
      <c r="GV381" s="52">
        <f t="shared" ca="1" si="1052"/>
        <v>0.58653207364036475</v>
      </c>
      <c r="GW381" s="59">
        <f t="shared" ca="1" si="1053"/>
        <v>7</v>
      </c>
      <c r="GX381" s="52">
        <f t="shared" ca="1" si="1054"/>
        <v>0.95959622092109409</v>
      </c>
      <c r="GY381" s="52" t="str">
        <f t="shared" ca="1" si="1055"/>
        <v>Slope</v>
      </c>
      <c r="GZ381" s="52">
        <f t="shared" ca="1" si="1056"/>
        <v>0.8</v>
      </c>
      <c r="HB381" s="58">
        <f t="shared" si="1057"/>
        <v>0.10726629495620699</v>
      </c>
      <c r="HC381" s="58"/>
      <c r="HE381" s="52">
        <f t="shared" si="1058"/>
        <v>0.46903183996677533</v>
      </c>
      <c r="HF381" s="52">
        <f t="shared" si="1059"/>
        <v>0</v>
      </c>
      <c r="HH381" s="52">
        <f t="shared" ca="1" si="1060"/>
        <v>0.95959622092109409</v>
      </c>
      <c r="HI381" s="52" t="str">
        <f t="shared" ca="1" si="1061"/>
        <v>Slope</v>
      </c>
      <c r="HJ381" s="59">
        <f t="shared" ca="1" si="1062"/>
        <v>2</v>
      </c>
      <c r="HK381" s="52">
        <f t="shared" ca="1" si="1063"/>
        <v>0.8</v>
      </c>
      <c r="HL381" s="52">
        <f t="shared" si="1064"/>
        <v>0</v>
      </c>
      <c r="HM381" s="52">
        <f t="shared" si="1065"/>
        <v>20</v>
      </c>
      <c r="HN381" s="52">
        <f t="shared" si="1066"/>
        <v>-20</v>
      </c>
      <c r="HP381" s="52">
        <f t="shared" si="1069"/>
        <v>6.6782653331760086E-4</v>
      </c>
      <c r="HR381" s="52">
        <f t="shared" si="1067"/>
        <v>1.2221000051906755E-4</v>
      </c>
      <c r="HS381">
        <f t="shared" si="1068"/>
        <v>3.373981396077677E-3</v>
      </c>
    </row>
    <row r="382" spans="1:227" x14ac:dyDescent="0.2">
      <c r="A382" s="45">
        <v>344</v>
      </c>
      <c r="B382" s="35">
        <f t="shared" si="913"/>
        <v>3.9699074074074019E-2</v>
      </c>
      <c r="C382" s="28">
        <v>10.726629495620699</v>
      </c>
      <c r="D382" s="95">
        <v>0</v>
      </c>
      <c r="E382" s="95">
        <v>999999</v>
      </c>
      <c r="F382" s="37">
        <f t="shared" si="899"/>
        <v>166666.5</v>
      </c>
      <c r="G382" s="38">
        <f t="shared" si="903"/>
        <v>0</v>
      </c>
      <c r="H382" s="102">
        <v>20</v>
      </c>
      <c r="I382" s="102">
        <v>2000</v>
      </c>
      <c r="J382" s="28">
        <v>9.6084928512573207</v>
      </c>
      <c r="K382" s="126">
        <f t="shared" si="900"/>
        <v>9.608492851257322E-2</v>
      </c>
      <c r="L382" s="30">
        <f t="shared" si="901"/>
        <v>9.608492851257322E-2</v>
      </c>
      <c r="M382" s="101">
        <f t="shared" si="902"/>
        <v>10.726629495620699</v>
      </c>
      <c r="N382" s="103">
        <f t="shared" si="914"/>
        <v>5.5906832218168868E-4</v>
      </c>
      <c r="AD382" s="52">
        <f t="shared" ca="1" si="915"/>
        <v>0.9260418778655628</v>
      </c>
      <c r="AE382" s="52">
        <f t="shared" ca="1" si="915"/>
        <v>1.0000000000000002</v>
      </c>
      <c r="AF382" s="52">
        <f t="shared" ca="1" si="915"/>
        <v>0.91123233152903538</v>
      </c>
      <c r="AG382" s="52">
        <f t="shared" ca="1" si="909"/>
        <v>0.79383066365697741</v>
      </c>
      <c r="AH382" s="52">
        <f t="shared" ca="1" si="909"/>
        <v>0.63796172585057298</v>
      </c>
      <c r="AI382" s="52">
        <f t="shared" ca="1" si="909"/>
        <v>0.46255816961665375</v>
      </c>
      <c r="AJ382" s="52">
        <f t="shared" ca="1" si="909"/>
        <v>0.29124788876394936</v>
      </c>
      <c r="AK382" s="52">
        <f t="shared" ca="1" si="910"/>
        <v>0.15293676933189471</v>
      </c>
      <c r="AL382" s="52">
        <f t="shared" ca="1" si="910"/>
        <v>4.1891480667630453E-2</v>
      </c>
      <c r="AM382" s="52">
        <f t="shared" ca="1" si="910"/>
        <v>-6.2917681549465337E-2</v>
      </c>
      <c r="AN382" s="52">
        <f t="shared" ca="1" si="910"/>
        <v>-0.14148600480712614</v>
      </c>
      <c r="AO382" s="52">
        <f t="shared" ca="1" si="911"/>
        <v>-0.1899204008501342</v>
      </c>
      <c r="AP382" s="52">
        <f t="shared" ca="1" si="911"/>
        <v>-0.22257310088085733</v>
      </c>
      <c r="AQ382" s="52">
        <f t="shared" ca="1" si="911"/>
        <v>-0.22643258079961026</v>
      </c>
      <c r="AR382" s="52">
        <f t="shared" ca="1" si="911"/>
        <v>-0.25330951010213865</v>
      </c>
      <c r="AS382" s="52">
        <f t="shared" ca="1" si="912"/>
        <v>-0.25360452934902339</v>
      </c>
      <c r="AT382" s="52">
        <f t="shared" ca="1" si="912"/>
        <v>-0.26325340308525541</v>
      </c>
      <c r="AU382" s="52">
        <f t="shared" ca="1" si="912"/>
        <v>-0.29477234688208998</v>
      </c>
      <c r="AV382" s="52">
        <f t="shared" ca="1" si="912"/>
        <v>-0.34201261060220978</v>
      </c>
      <c r="AW382" s="52">
        <f t="shared" ca="1" si="912"/>
        <v>-0.38447520753984832</v>
      </c>
      <c r="AX382" s="52">
        <f t="shared" ca="1" si="912"/>
        <v>-0.43380460926978825</v>
      </c>
      <c r="AY382" s="52">
        <f t="shared" ca="1" si="906"/>
        <v>-0.29283502708980746</v>
      </c>
      <c r="AZ382" s="52">
        <f t="shared" ca="1" si="906"/>
        <v>-0.15524529713927798</v>
      </c>
      <c r="BA382" s="52">
        <f t="shared" ca="1" si="906"/>
        <v>-2.973563443003489E-2</v>
      </c>
      <c r="BB382" s="52">
        <f t="shared" ca="1" si="906"/>
        <v>9.0105582294207689E-2</v>
      </c>
      <c r="BC382" s="52">
        <f t="shared" ca="1" si="907"/>
        <v>0.22968076642014781</v>
      </c>
      <c r="BD382" s="52">
        <f t="shared" ca="1" si="907"/>
        <v>0.36693893766639318</v>
      </c>
      <c r="BE382" s="52">
        <f t="shared" ca="1" si="907"/>
        <v>0.4875366535076151</v>
      </c>
      <c r="BF382" s="52">
        <f t="shared" ca="1" si="907"/>
        <v>0.57769551756868731</v>
      </c>
      <c r="BG382" s="52">
        <f t="shared" ca="1" si="908"/>
        <v>0.60257923727331431</v>
      </c>
      <c r="BH382" s="52">
        <f t="shared" ca="1" si="908"/>
        <v>0.58152181921100821</v>
      </c>
      <c r="BJ382" s="52">
        <f t="shared" si="916"/>
        <v>4.8042464256286607E-3</v>
      </c>
      <c r="BK382" s="52">
        <f t="shared" si="917"/>
        <v>-4.9021649510870074E-3</v>
      </c>
      <c r="BL382" s="52">
        <f t="shared" si="918"/>
        <v>-2.4510824755435029E-4</v>
      </c>
      <c r="BM382" s="52">
        <f t="shared" si="919"/>
        <v>-2.4510824755435029E-4</v>
      </c>
      <c r="BN382" s="52">
        <f t="shared" si="920"/>
        <v>0</v>
      </c>
      <c r="BO382" s="52">
        <f t="shared" si="921"/>
        <v>0</v>
      </c>
      <c r="BP382" s="52">
        <f t="shared" si="922"/>
        <v>3.1103390238408049E-3</v>
      </c>
      <c r="BQ382" s="52">
        <f t="shared" si="923"/>
        <v>0.05</v>
      </c>
      <c r="BS382" s="52">
        <f t="shared" ca="1" si="924"/>
        <v>-0.59131660378508033</v>
      </c>
      <c r="BT382" s="52">
        <f t="shared" ca="1" si="925"/>
        <v>-0.49021649510870074</v>
      </c>
      <c r="BU382" s="52">
        <f t="shared" ca="1" si="926"/>
        <v>-0.40397916235510384</v>
      </c>
      <c r="BV382" s="52">
        <f t="shared" ca="1" si="927"/>
        <v>-0.30618265613673201</v>
      </c>
      <c r="BW382" s="52">
        <f t="shared" ca="1" si="928"/>
        <v>-0.20246190362940397</v>
      </c>
      <c r="BX382" s="52">
        <f t="shared" ca="1" si="929"/>
        <v>-0.11285397198591977</v>
      </c>
      <c r="BY382" s="52">
        <f t="shared" ca="1" si="930"/>
        <v>-4.0699437380798467E-2</v>
      </c>
      <c r="BZ382" s="52">
        <f t="shared" ca="1" si="931"/>
        <v>1.0843351047726379E-2</v>
      </c>
      <c r="CA382" s="52">
        <f t="shared" ca="1" si="932"/>
        <v>4.9928112526334084E-2</v>
      </c>
      <c r="CB382" s="52">
        <f t="shared" ca="1" si="933"/>
        <v>8.6178801127619373E-2</v>
      </c>
      <c r="CC382" s="52">
        <f t="shared" ca="1" si="934"/>
        <v>0.11467399568327019</v>
      </c>
      <c r="CD382" s="52">
        <f t="shared" ca="1" si="935"/>
        <v>0.13164613827041566</v>
      </c>
      <c r="CE382" s="52">
        <f t="shared" ca="1" si="936"/>
        <v>0.13733248902304532</v>
      </c>
      <c r="CF382" s="52">
        <f t="shared" ca="1" si="937"/>
        <v>0.13884555976537455</v>
      </c>
      <c r="CG382" s="52">
        <f t="shared" ca="1" si="938"/>
        <v>0.13428241669410679</v>
      </c>
      <c r="CH382" s="52">
        <f t="shared" ca="1" si="939"/>
        <v>0.12616206013086839</v>
      </c>
      <c r="CI382" s="52">
        <f t="shared" ca="1" si="940"/>
        <v>0.11550291462410872</v>
      </c>
      <c r="CJ382" s="52">
        <f t="shared" ca="1" si="941"/>
        <v>0.10437978625357684</v>
      </c>
      <c r="CK382" s="52">
        <f t="shared" ca="1" si="942"/>
        <v>9.8809182884232308E-2</v>
      </c>
      <c r="CL382" s="52">
        <f t="shared" ca="1" si="943"/>
        <v>0.10193087591699593</v>
      </c>
      <c r="CM382" s="52">
        <f t="shared" ca="1" si="944"/>
        <v>0.10943192625117952</v>
      </c>
      <c r="CN382" s="52">
        <f t="shared" ca="1" si="945"/>
        <v>3.2998549676831281E-2</v>
      </c>
      <c r="CO382" s="52">
        <f t="shared" ca="1" si="946"/>
        <v>-3.8658620669475625E-2</v>
      </c>
      <c r="CP382" s="52">
        <f t="shared" ca="1" si="947"/>
        <v>-9.8528818452669961E-2</v>
      </c>
      <c r="CQ382" s="52">
        <f t="shared" ca="1" si="948"/>
        <v>-0.14890657710812699</v>
      </c>
      <c r="CR382" s="52">
        <f t="shared" ca="1" si="949"/>
        <v>-0.19122573900066517</v>
      </c>
      <c r="CS382" s="52">
        <f t="shared" ca="1" si="950"/>
        <v>-0.22087030172828659</v>
      </c>
      <c r="CT382" s="52">
        <f t="shared" ca="1" si="951"/>
        <v>-0.23791284752528977</v>
      </c>
      <c r="CU382" s="52">
        <f t="shared" ca="1" si="952"/>
        <v>-0.2425270758629324</v>
      </c>
      <c r="CV382" s="52">
        <f t="shared" ca="1" si="953"/>
        <v>-0.23112669892068341</v>
      </c>
      <c r="CW382" s="52">
        <f t="shared" ca="1" si="954"/>
        <v>-0.20283501120584618</v>
      </c>
      <c r="CY382" s="51" t="str">
        <f t="shared" ca="1" si="955"/>
        <v>Slope</v>
      </c>
      <c r="CZ382" s="51" t="str">
        <f t="shared" ca="1" si="956"/>
        <v>Slope</v>
      </c>
      <c r="DA382" s="51" t="str">
        <f t="shared" ca="1" si="957"/>
        <v>Slope</v>
      </c>
      <c r="DB382" s="51" t="str">
        <f t="shared" ca="1" si="958"/>
        <v>Slope</v>
      </c>
      <c r="DC382" s="51" t="str">
        <f t="shared" ca="1" si="959"/>
        <v>Slope</v>
      </c>
      <c r="DD382" s="51" t="str">
        <f t="shared" ca="1" si="960"/>
        <v>Slope</v>
      </c>
      <c r="DE382" s="51" t="str">
        <f t="shared" ca="1" si="961"/>
        <v>Slope</v>
      </c>
      <c r="DF382" s="51" t="str">
        <f t="shared" ca="1" si="962"/>
        <v>Slope</v>
      </c>
      <c r="DG382" s="51" t="str">
        <f t="shared" ca="1" si="963"/>
        <v>Slope</v>
      </c>
      <c r="DH382" s="51" t="str">
        <f t="shared" ca="1" si="964"/>
        <v>Slope</v>
      </c>
      <c r="DI382" s="51" t="str">
        <f t="shared" ca="1" si="965"/>
        <v>Slope</v>
      </c>
      <c r="DJ382" s="51" t="str">
        <f t="shared" ca="1" si="966"/>
        <v>Slope</v>
      </c>
      <c r="DK382" s="51" t="str">
        <f t="shared" ca="1" si="967"/>
        <v>Slope</v>
      </c>
      <c r="DL382" s="51" t="str">
        <f t="shared" ca="1" si="968"/>
        <v>Slope</v>
      </c>
      <c r="DM382" s="51" t="str">
        <f t="shared" ca="1" si="969"/>
        <v>Slope</v>
      </c>
      <c r="DN382" s="51" t="str">
        <f t="shared" ca="1" si="970"/>
        <v>Slope</v>
      </c>
      <c r="DO382" s="51" t="str">
        <f t="shared" ca="1" si="971"/>
        <v>Slope</v>
      </c>
      <c r="DP382" s="51" t="str">
        <f t="shared" ca="1" si="972"/>
        <v>Slope</v>
      </c>
      <c r="DQ382" s="51" t="str">
        <f t="shared" ca="1" si="973"/>
        <v>Slope</v>
      </c>
      <c r="DR382" s="51" t="str">
        <f t="shared" ca="1" si="974"/>
        <v>Slope</v>
      </c>
      <c r="DS382" s="51" t="str">
        <f t="shared" ca="1" si="975"/>
        <v>Slope</v>
      </c>
      <c r="DT382" s="51" t="str">
        <f t="shared" ca="1" si="976"/>
        <v>Slope</v>
      </c>
      <c r="DU382" s="51" t="str">
        <f t="shared" ca="1" si="977"/>
        <v>Slope</v>
      </c>
      <c r="DV382" s="51" t="str">
        <f t="shared" ca="1" si="978"/>
        <v>Slope</v>
      </c>
      <c r="DW382" s="51" t="str">
        <f t="shared" ca="1" si="979"/>
        <v>Slope</v>
      </c>
      <c r="DX382" s="51" t="str">
        <f t="shared" ca="1" si="980"/>
        <v>Slope</v>
      </c>
      <c r="DY382" s="51" t="str">
        <f t="shared" ca="1" si="981"/>
        <v>Slope</v>
      </c>
      <c r="DZ382" s="51" t="str">
        <f t="shared" ca="1" si="982"/>
        <v>Slope</v>
      </c>
      <c r="EA382" s="51" t="str">
        <f t="shared" ca="1" si="983"/>
        <v>Slope</v>
      </c>
      <c r="EB382" s="51" t="str">
        <f t="shared" ca="1" si="984"/>
        <v>Slope</v>
      </c>
      <c r="EC382" s="51" t="str">
        <f t="shared" ca="1" si="985"/>
        <v>Slope</v>
      </c>
      <c r="EE382" s="52">
        <f t="shared" ca="1" si="986"/>
        <v>0.40892850446247397</v>
      </c>
      <c r="EF382" s="52">
        <f t="shared" ca="1" si="987"/>
        <v>0.51002861313885361</v>
      </c>
      <c r="EG382" s="52">
        <f t="shared" ca="1" si="988"/>
        <v>0.59626594589245052</v>
      </c>
      <c r="EH382" s="52">
        <f t="shared" ca="1" si="989"/>
        <v>0.69406245211082229</v>
      </c>
      <c r="EI382" s="52">
        <f t="shared" ca="1" si="990"/>
        <v>0.79778320461815033</v>
      </c>
      <c r="EJ382" s="52">
        <f t="shared" ca="1" si="991"/>
        <v>0.88739113626163457</v>
      </c>
      <c r="EK382" s="52">
        <f t="shared" ca="1" si="992"/>
        <v>0.95954567086675591</v>
      </c>
      <c r="EL382" s="52">
        <f t="shared" ca="1" si="993"/>
        <v>0.98891154070471932</v>
      </c>
      <c r="EM382" s="52">
        <f t="shared" ca="1" si="994"/>
        <v>0.94982677922611158</v>
      </c>
      <c r="EN382" s="52">
        <f t="shared" ca="1" si="995"/>
        <v>0.91357609062482625</v>
      </c>
      <c r="EO382" s="52">
        <f t="shared" ca="1" si="996"/>
        <v>0.8850808960691755</v>
      </c>
      <c r="EP382" s="52">
        <f t="shared" ca="1" si="997"/>
        <v>0.86810875348202998</v>
      </c>
      <c r="EQ382" s="52">
        <f t="shared" ca="1" si="998"/>
        <v>0.86242240272940029</v>
      </c>
      <c r="ER382" s="52">
        <f t="shared" ca="1" si="999"/>
        <v>0.86090933198707109</v>
      </c>
      <c r="ES382" s="52">
        <f t="shared" ca="1" si="1000"/>
        <v>0.86547247505833891</v>
      </c>
      <c r="ET382" s="52">
        <f t="shared" ca="1" si="1001"/>
        <v>0.8735928316215773</v>
      </c>
      <c r="EU382" s="52">
        <f t="shared" ca="1" si="1002"/>
        <v>0.88425197712833692</v>
      </c>
      <c r="EV382" s="52">
        <f t="shared" ca="1" si="1003"/>
        <v>0.89537510549886878</v>
      </c>
      <c r="EW382" s="52">
        <f t="shared" ca="1" si="1004"/>
        <v>0.90094570886821335</v>
      </c>
      <c r="EX382" s="52">
        <f t="shared" ca="1" si="1005"/>
        <v>0.89782401583544968</v>
      </c>
      <c r="EY382" s="52">
        <f t="shared" ca="1" si="1006"/>
        <v>0.89032296550126611</v>
      </c>
      <c r="EZ382" s="52">
        <f t="shared" ca="1" si="1007"/>
        <v>0.96675634207561434</v>
      </c>
      <c r="FA382" s="52">
        <f t="shared" ca="1" si="1008"/>
        <v>0.96158648757807874</v>
      </c>
      <c r="FB382" s="52">
        <f t="shared" ca="1" si="1009"/>
        <v>0.90171628979488438</v>
      </c>
      <c r="FC382" s="52">
        <f t="shared" ca="1" si="1010"/>
        <v>0.85133853113942737</v>
      </c>
      <c r="FD382" s="52">
        <f t="shared" ca="1" si="1011"/>
        <v>0.80901936924688922</v>
      </c>
      <c r="FE382" s="52">
        <f t="shared" ca="1" si="1012"/>
        <v>0.77937480651926783</v>
      </c>
      <c r="FF382" s="52">
        <f t="shared" ca="1" si="1013"/>
        <v>0.76233226072226457</v>
      </c>
      <c r="FG382" s="52">
        <f t="shared" ca="1" si="1014"/>
        <v>0.75771803238462199</v>
      </c>
      <c r="FH382" s="52">
        <f t="shared" ca="1" si="1015"/>
        <v>0.76911840932687092</v>
      </c>
      <c r="FI382" s="52">
        <f t="shared" ca="1" si="1016"/>
        <v>0.79741009704170818</v>
      </c>
      <c r="FK382" s="52">
        <f t="shared" ca="1" si="1017"/>
        <v>0.98891154070471932</v>
      </c>
      <c r="FL382" s="59">
        <f t="shared" ca="1" si="1018"/>
        <v>7</v>
      </c>
      <c r="FM382" s="59" t="str">
        <f t="shared" ca="1" si="1019"/>
        <v>Slope</v>
      </c>
      <c r="FN382" s="52">
        <f t="shared" ca="1" si="1020"/>
        <v>0.8</v>
      </c>
      <c r="FP382" s="52">
        <f t="shared" ca="1" si="1021"/>
        <v>0.46964283482082464</v>
      </c>
      <c r="FQ382" s="52">
        <f t="shared" ca="1" si="1022"/>
        <v>0.5033428710462845</v>
      </c>
      <c r="FR382" s="52">
        <f t="shared" ca="1" si="1023"/>
        <v>0.52097753751970566</v>
      </c>
      <c r="FS382" s="52">
        <f t="shared" ca="1" si="1024"/>
        <v>0.54246526181471855</v>
      </c>
      <c r="FT382" s="52">
        <f t="shared" ca="1" si="1025"/>
        <v>0.56592773487271675</v>
      </c>
      <c r="FU382" s="52">
        <f t="shared" ca="1" si="1026"/>
        <v>0.58468593430943372</v>
      </c>
      <c r="FV382" s="52">
        <f t="shared" ca="1" si="1027"/>
        <v>0.59762633473336302</v>
      </c>
      <c r="FW382" s="52">
        <f t="shared" ca="1" si="1028"/>
        <v>0.59630384690157312</v>
      </c>
      <c r="FX382" s="52">
        <f t="shared" ca="1" si="1029"/>
        <v>0.5721644819642594</v>
      </c>
      <c r="FY382" s="52">
        <f t="shared" ca="1" si="1030"/>
        <v>0.54896980798605322</v>
      </c>
      <c r="FZ382" s="52">
        <f t="shared" ca="1" si="1031"/>
        <v>0.52836029868972512</v>
      </c>
      <c r="GA382" s="52">
        <f t="shared" ca="1" si="1032"/>
        <v>0.51159180671623217</v>
      </c>
      <c r="GB382" s="52">
        <f t="shared" ca="1" si="1033"/>
        <v>0.49858524535424448</v>
      </c>
      <c r="GC382" s="52">
        <f t="shared" ca="1" si="1034"/>
        <v>0.48696977732902369</v>
      </c>
      <c r="GD382" s="52">
        <f t="shared" ca="1" si="1035"/>
        <v>0.47737971390833517</v>
      </c>
      <c r="GE382" s="52">
        <f t="shared" ca="1" si="1036"/>
        <v>0.46897538831830349</v>
      </c>
      <c r="GF382" s="52">
        <f t="shared" ca="1" si="1037"/>
        <v>0.4614173257094456</v>
      </c>
      <c r="GG382" s="52">
        <f t="shared" ca="1" si="1038"/>
        <v>0.45401392405517849</v>
      </c>
      <c r="GH382" s="52">
        <f t="shared" ca="1" si="1039"/>
        <v>0.44475968073384886</v>
      </c>
      <c r="GI382" s="52">
        <f t="shared" ca="1" si="1040"/>
        <v>0.4326080052784832</v>
      </c>
      <c r="GJ382" s="52">
        <f t="shared" ca="1" si="1041"/>
        <v>0.41899654405597758</v>
      </c>
      <c r="GK382" s="52">
        <f t="shared" ca="1" si="1042"/>
        <v>0.43336322513631587</v>
      </c>
      <c r="GL382" s="52">
        <f t="shared" ca="1" si="1043"/>
        <v>0.42052882919269285</v>
      </c>
      <c r="GM382" s="52">
        <f t="shared" ca="1" si="1044"/>
        <v>0.38946098548718366</v>
      </c>
      <c r="GN382" s="52">
        <f t="shared" ca="1" si="1045"/>
        <v>0.36155728815758681</v>
      </c>
      <c r="GO382" s="52">
        <f t="shared" ca="1" si="1046"/>
        <v>0.33633978974896306</v>
      </c>
      <c r="GP382" s="52">
        <f t="shared" ca="1" si="1047"/>
        <v>0.3153471577286448</v>
      </c>
      <c r="GQ382" s="52">
        <f t="shared" ca="1" si="1048"/>
        <v>0.29855519801853264</v>
      </c>
      <c r="GR382" s="52">
        <f t="shared" ca="1" si="1049"/>
        <v>0.28590601079487399</v>
      </c>
      <c r="GS382" s="52">
        <f t="shared" ca="1" si="1050"/>
        <v>0.27859502533117914</v>
      </c>
      <c r="GT382" s="52">
        <f t="shared" ca="1" si="1051"/>
        <v>0.27691447679168052</v>
      </c>
      <c r="GV382" s="52">
        <f t="shared" ca="1" si="1052"/>
        <v>0.59762633473336302</v>
      </c>
      <c r="GW382" s="59">
        <f t="shared" ca="1" si="1053"/>
        <v>6</v>
      </c>
      <c r="GX382" s="52">
        <f t="shared" ca="1" si="1054"/>
        <v>0.95954567086675591</v>
      </c>
      <c r="GY382" s="52" t="str">
        <f t="shared" ca="1" si="1055"/>
        <v>Slope</v>
      </c>
      <c r="GZ382" s="52">
        <f t="shared" ca="1" si="1056"/>
        <v>0.83333333333333337</v>
      </c>
      <c r="HB382" s="58">
        <f t="shared" si="1057"/>
        <v>9.608492851257322E-2</v>
      </c>
      <c r="HC382" s="58"/>
      <c r="HE382" s="52">
        <f t="shared" si="1058"/>
        <v>0.52437960386276261</v>
      </c>
      <c r="HF382" s="52">
        <f t="shared" si="1059"/>
        <v>0</v>
      </c>
      <c r="HH382" s="52">
        <f t="shared" ca="1" si="1060"/>
        <v>0.95954567086675591</v>
      </c>
      <c r="HI382" s="52" t="str">
        <f t="shared" ca="1" si="1061"/>
        <v>Slope</v>
      </c>
      <c r="HJ382" s="59">
        <f t="shared" ca="1" si="1062"/>
        <v>2</v>
      </c>
      <c r="HK382" s="52">
        <f t="shared" ca="1" si="1063"/>
        <v>0.83333333333333337</v>
      </c>
      <c r="HL382" s="52">
        <f t="shared" si="1064"/>
        <v>0</v>
      </c>
      <c r="HM382" s="52">
        <f t="shared" si="1065"/>
        <v>20</v>
      </c>
      <c r="HN382" s="52">
        <f t="shared" si="1066"/>
        <v>-20</v>
      </c>
      <c r="HP382" s="52">
        <f t="shared" si="1069"/>
        <v>5.5906832218168868E-4</v>
      </c>
      <c r="HR382" s="52">
        <f t="shared" si="1067"/>
        <v>1.2449833264740692E-4</v>
      </c>
      <c r="HS382">
        <f t="shared" si="1068"/>
        <v>3.1103390238408049E-3</v>
      </c>
    </row>
    <row r="383" spans="1:227" x14ac:dyDescent="0.2">
      <c r="A383" s="45">
        <v>345</v>
      </c>
      <c r="B383" s="35">
        <f t="shared" si="913"/>
        <v>3.9814814814814761E-2</v>
      </c>
      <c r="C383" s="28">
        <v>9.6084928512573207</v>
      </c>
      <c r="D383" s="95">
        <v>0</v>
      </c>
      <c r="E383" s="95">
        <v>999999</v>
      </c>
      <c r="F383" s="37">
        <f t="shared" si="899"/>
        <v>166666.5</v>
      </c>
      <c r="G383" s="38">
        <f t="shared" si="903"/>
        <v>0</v>
      </c>
      <c r="H383" s="102">
        <v>20</v>
      </c>
      <c r="I383" s="102">
        <v>2000</v>
      </c>
      <c r="J383" s="28">
        <v>8.2325094938278198</v>
      </c>
      <c r="K383" s="126">
        <f t="shared" si="900"/>
        <v>8.2325094938278193E-2</v>
      </c>
      <c r="L383" s="30">
        <f t="shared" si="901"/>
        <v>8.2325094938278193E-2</v>
      </c>
      <c r="M383" s="101">
        <f t="shared" si="902"/>
        <v>9.6084928512573207</v>
      </c>
      <c r="N383" s="103">
        <f t="shared" si="914"/>
        <v>6.8799167871475084E-4</v>
      </c>
      <c r="AD383" s="52">
        <f t="shared" ca="1" si="915"/>
        <v>0.91123233152903504</v>
      </c>
      <c r="AE383" s="52">
        <f t="shared" ca="1" si="915"/>
        <v>1.0000000000000002</v>
      </c>
      <c r="AF383" s="52">
        <f t="shared" ca="1" si="915"/>
        <v>0.88931709530085867</v>
      </c>
      <c r="AG383" s="52">
        <f t="shared" ca="1" si="909"/>
        <v>0.7409869877659182</v>
      </c>
      <c r="AH383" s="52">
        <f t="shared" ca="1" si="909"/>
        <v>0.56555845847104214</v>
      </c>
      <c r="AI383" s="52">
        <f t="shared" ca="1" si="909"/>
        <v>0.39276698024768469</v>
      </c>
      <c r="AJ383" s="52">
        <f t="shared" ca="1" si="909"/>
        <v>0.24917980025168338</v>
      </c>
      <c r="AK383" s="52">
        <f t="shared" ca="1" si="910"/>
        <v>0.12713827001101674</v>
      </c>
      <c r="AL383" s="52">
        <f t="shared" ca="1" si="910"/>
        <v>8.2677406705085991E-3</v>
      </c>
      <c r="AM383" s="52">
        <f t="shared" ca="1" si="910"/>
        <v>-0.1053944792682333</v>
      </c>
      <c r="AN383" s="52">
        <f t="shared" ca="1" si="910"/>
        <v>-0.1925191368577665</v>
      </c>
      <c r="AO383" s="52">
        <f t="shared" ca="1" si="911"/>
        <v>-0.24721397249981583</v>
      </c>
      <c r="AP383" s="52">
        <f t="shared" ca="1" si="911"/>
        <v>-0.28500379618853172</v>
      </c>
      <c r="AQ383" s="52">
        <f t="shared" ca="1" si="911"/>
        <v>-0.2910877384752375</v>
      </c>
      <c r="AR383" s="52">
        <f t="shared" ca="1" si="911"/>
        <v>-0.3227104367187541</v>
      </c>
      <c r="AS383" s="52">
        <f t="shared" ca="1" si="912"/>
        <v>-0.32579111798434007</v>
      </c>
      <c r="AT383" s="52">
        <f t="shared" ca="1" si="912"/>
        <v>-0.33982330659414051</v>
      </c>
      <c r="AU383" s="52">
        <f t="shared" ca="1" si="912"/>
        <v>-0.37991375910970276</v>
      </c>
      <c r="AV383" s="52">
        <f t="shared" ca="1" si="912"/>
        <v>-0.43840693729356295</v>
      </c>
      <c r="AW383" s="52">
        <f t="shared" ca="1" si="912"/>
        <v>-0.49058150304688697</v>
      </c>
      <c r="AX383" s="52">
        <f t="shared" ca="1" si="912"/>
        <v>-0.34645426673169444</v>
      </c>
      <c r="AY383" s="52">
        <f t="shared" ca="1" si="906"/>
        <v>-0.19593662023889344</v>
      </c>
      <c r="AZ383" s="52">
        <f t="shared" ca="1" si="906"/>
        <v>-5.2388617931512567E-2</v>
      </c>
      <c r="BA383" s="52">
        <f t="shared" ca="1" si="906"/>
        <v>8.1175730069685106E-2</v>
      </c>
      <c r="BB383" s="52">
        <f t="shared" ca="1" si="906"/>
        <v>0.21490616206962634</v>
      </c>
      <c r="BC383" s="52">
        <f t="shared" ca="1" si="907"/>
        <v>0.35921315303483059</v>
      </c>
      <c r="BD383" s="52">
        <f t="shared" ca="1" si="907"/>
        <v>0.4962862153821419</v>
      </c>
      <c r="BE383" s="52">
        <f t="shared" ca="1" si="907"/>
        <v>0.60935990205563217</v>
      </c>
      <c r="BF383" s="52">
        <f t="shared" ca="1" si="907"/>
        <v>0.6512615181818826</v>
      </c>
      <c r="BG383" s="52">
        <f t="shared" ca="1" si="908"/>
        <v>0.62804803841518264</v>
      </c>
      <c r="BH383" s="52">
        <f t="shared" ca="1" si="908"/>
        <v>0.58208166270107586</v>
      </c>
      <c r="BJ383" s="52">
        <f t="shared" si="916"/>
        <v>4.1162547469139098E-3</v>
      </c>
      <c r="BK383" s="52">
        <f t="shared" si="917"/>
        <v>-4.0397916235510398E-3</v>
      </c>
      <c r="BL383" s="52">
        <f t="shared" si="918"/>
        <v>-2.0198958117755201E-4</v>
      </c>
      <c r="BM383" s="52">
        <f t="shared" si="919"/>
        <v>-2.0198958117755201E-4</v>
      </c>
      <c r="BN383" s="52">
        <f t="shared" si="920"/>
        <v>0</v>
      </c>
      <c r="BO383" s="52">
        <f t="shared" si="921"/>
        <v>0</v>
      </c>
      <c r="BP383" s="52">
        <f t="shared" si="922"/>
        <v>2.8463886590461007E-3</v>
      </c>
      <c r="BQ383" s="52">
        <f t="shared" si="923"/>
        <v>0.05</v>
      </c>
      <c r="BS383" s="52">
        <f t="shared" ca="1" si="924"/>
        <v>-0.49021649510870074</v>
      </c>
      <c r="BT383" s="52">
        <f t="shared" ca="1" si="925"/>
        <v>-0.40397916235510384</v>
      </c>
      <c r="BU383" s="52">
        <f t="shared" ca="1" si="926"/>
        <v>-0.30618265613673201</v>
      </c>
      <c r="BV383" s="52">
        <f t="shared" ca="1" si="927"/>
        <v>-0.20246190362940397</v>
      </c>
      <c r="BW383" s="52">
        <f t="shared" ca="1" si="928"/>
        <v>-0.11285397198591977</v>
      </c>
      <c r="BX383" s="52">
        <f t="shared" ca="1" si="929"/>
        <v>-4.0699437380798467E-2</v>
      </c>
      <c r="BY383" s="52">
        <f t="shared" ca="1" si="930"/>
        <v>1.0843351047726379E-2</v>
      </c>
      <c r="BZ383" s="52">
        <f t="shared" ca="1" si="931"/>
        <v>4.9928112526334084E-2</v>
      </c>
      <c r="CA383" s="52">
        <f t="shared" ca="1" si="932"/>
        <v>8.6178801127619373E-2</v>
      </c>
      <c r="CB383" s="52">
        <f t="shared" ca="1" si="933"/>
        <v>0.11467399568327019</v>
      </c>
      <c r="CC383" s="52">
        <f t="shared" ca="1" si="934"/>
        <v>0.13164613827041566</v>
      </c>
      <c r="CD383" s="52">
        <f t="shared" ca="1" si="935"/>
        <v>0.13733248902304532</v>
      </c>
      <c r="CE383" s="52">
        <f t="shared" ca="1" si="936"/>
        <v>0.13884555976537455</v>
      </c>
      <c r="CF383" s="52">
        <f t="shared" ca="1" si="937"/>
        <v>0.13428241669410679</v>
      </c>
      <c r="CG383" s="52">
        <f t="shared" ca="1" si="938"/>
        <v>0.12616206013086839</v>
      </c>
      <c r="CH383" s="52">
        <f t="shared" ca="1" si="939"/>
        <v>0.11550291462410872</v>
      </c>
      <c r="CI383" s="52">
        <f t="shared" ca="1" si="940"/>
        <v>0.10437978625357684</v>
      </c>
      <c r="CJ383" s="52">
        <f t="shared" ca="1" si="941"/>
        <v>9.8809182884232308E-2</v>
      </c>
      <c r="CK383" s="52">
        <f t="shared" ca="1" si="942"/>
        <v>0.10193087591699593</v>
      </c>
      <c r="CL383" s="52">
        <f t="shared" ca="1" si="943"/>
        <v>0.10943192625117952</v>
      </c>
      <c r="CM383" s="52">
        <f t="shared" ca="1" si="944"/>
        <v>3.2998549676831281E-2</v>
      </c>
      <c r="CN383" s="52">
        <f t="shared" ca="1" si="945"/>
        <v>-3.8658620669475625E-2</v>
      </c>
      <c r="CO383" s="52">
        <f t="shared" ca="1" si="946"/>
        <v>-9.8528818452669961E-2</v>
      </c>
      <c r="CP383" s="52">
        <f t="shared" ca="1" si="947"/>
        <v>-0.14890657710812699</v>
      </c>
      <c r="CQ383" s="52">
        <f t="shared" ca="1" si="948"/>
        <v>-0.19122573900066517</v>
      </c>
      <c r="CR383" s="52">
        <f t="shared" ca="1" si="949"/>
        <v>-0.22087030172828659</v>
      </c>
      <c r="CS383" s="52">
        <f t="shared" ca="1" si="950"/>
        <v>-0.23791284752528977</v>
      </c>
      <c r="CT383" s="52">
        <f t="shared" ca="1" si="951"/>
        <v>-0.2425270758629324</v>
      </c>
      <c r="CU383" s="52">
        <f t="shared" ca="1" si="952"/>
        <v>-0.23112669892068341</v>
      </c>
      <c r="CV383" s="52">
        <f t="shared" ca="1" si="953"/>
        <v>-0.20283501120584618</v>
      </c>
      <c r="CW383" s="52">
        <f t="shared" ca="1" si="954"/>
        <v>-0.16183021738223971</v>
      </c>
      <c r="CY383" s="51" t="str">
        <f t="shared" ca="1" si="955"/>
        <v>Slope</v>
      </c>
      <c r="CZ383" s="51" t="str">
        <f t="shared" ca="1" si="956"/>
        <v>Slope</v>
      </c>
      <c r="DA383" s="51" t="str">
        <f t="shared" ca="1" si="957"/>
        <v>Slope</v>
      </c>
      <c r="DB383" s="51" t="str">
        <f t="shared" ca="1" si="958"/>
        <v>Slope</v>
      </c>
      <c r="DC383" s="51" t="str">
        <f t="shared" ca="1" si="959"/>
        <v>Slope</v>
      </c>
      <c r="DD383" s="51" t="str">
        <f t="shared" ca="1" si="960"/>
        <v>Slope</v>
      </c>
      <c r="DE383" s="51" t="str">
        <f t="shared" ca="1" si="961"/>
        <v>Slope</v>
      </c>
      <c r="DF383" s="51" t="str">
        <f t="shared" ca="1" si="962"/>
        <v>Slope</v>
      </c>
      <c r="DG383" s="51" t="str">
        <f t="shared" ca="1" si="963"/>
        <v>Slope</v>
      </c>
      <c r="DH383" s="51" t="str">
        <f t="shared" ca="1" si="964"/>
        <v>Slope</v>
      </c>
      <c r="DI383" s="51" t="str">
        <f t="shared" ca="1" si="965"/>
        <v>Slope</v>
      </c>
      <c r="DJ383" s="51" t="str">
        <f t="shared" ca="1" si="966"/>
        <v>Slope</v>
      </c>
      <c r="DK383" s="51" t="str">
        <f t="shared" ca="1" si="967"/>
        <v>Slope</v>
      </c>
      <c r="DL383" s="51" t="str">
        <f t="shared" ca="1" si="968"/>
        <v>Slope</v>
      </c>
      <c r="DM383" s="51" t="str">
        <f t="shared" ca="1" si="969"/>
        <v>Slope</v>
      </c>
      <c r="DN383" s="51" t="str">
        <f t="shared" ca="1" si="970"/>
        <v>Slope</v>
      </c>
      <c r="DO383" s="51" t="str">
        <f t="shared" ca="1" si="971"/>
        <v>Slope</v>
      </c>
      <c r="DP383" s="51" t="str">
        <f t="shared" ca="1" si="972"/>
        <v>Slope</v>
      </c>
      <c r="DQ383" s="51" t="str">
        <f t="shared" ca="1" si="973"/>
        <v>Slope</v>
      </c>
      <c r="DR383" s="51" t="str">
        <f t="shared" ca="1" si="974"/>
        <v>Slope</v>
      </c>
      <c r="DS383" s="51" t="str">
        <f t="shared" ca="1" si="975"/>
        <v>Slope</v>
      </c>
      <c r="DT383" s="51" t="str">
        <f t="shared" ca="1" si="976"/>
        <v>Slope</v>
      </c>
      <c r="DU383" s="51" t="str">
        <f t="shared" ca="1" si="977"/>
        <v>Slope</v>
      </c>
      <c r="DV383" s="51" t="str">
        <f t="shared" ca="1" si="978"/>
        <v>Slope</v>
      </c>
      <c r="DW383" s="51" t="str">
        <f t="shared" ca="1" si="979"/>
        <v>Slope</v>
      </c>
      <c r="DX383" s="51" t="str">
        <f t="shared" ca="1" si="980"/>
        <v>Slope</v>
      </c>
      <c r="DY383" s="51" t="str">
        <f t="shared" ca="1" si="981"/>
        <v>Slope</v>
      </c>
      <c r="DZ383" s="51" t="str">
        <f t="shared" ca="1" si="982"/>
        <v>Slope</v>
      </c>
      <c r="EA383" s="51" t="str">
        <f t="shared" ca="1" si="983"/>
        <v>Slope</v>
      </c>
      <c r="EB383" s="51" t="str">
        <f t="shared" ca="1" si="984"/>
        <v>Slope</v>
      </c>
      <c r="EC383" s="51" t="str">
        <f t="shared" ca="1" si="985"/>
        <v>Slope</v>
      </c>
      <c r="EE383" s="52">
        <f t="shared" ca="1" si="986"/>
        <v>0.50998549447247687</v>
      </c>
      <c r="EF383" s="52">
        <f t="shared" ca="1" si="987"/>
        <v>0.59622282722607367</v>
      </c>
      <c r="EG383" s="52">
        <f t="shared" ca="1" si="988"/>
        <v>0.69401933344444555</v>
      </c>
      <c r="EH383" s="52">
        <f t="shared" ca="1" si="989"/>
        <v>0.79774008595177359</v>
      </c>
      <c r="EI383" s="52">
        <f t="shared" ca="1" si="990"/>
        <v>0.88734801759525772</v>
      </c>
      <c r="EJ383" s="52">
        <f t="shared" ca="1" si="991"/>
        <v>0.95950255220037906</v>
      </c>
      <c r="EK383" s="52">
        <f t="shared" ca="1" si="992"/>
        <v>0.98895465937109606</v>
      </c>
      <c r="EL383" s="52">
        <f t="shared" ca="1" si="993"/>
        <v>0.94986989789248832</v>
      </c>
      <c r="EM383" s="52">
        <f t="shared" ca="1" si="994"/>
        <v>0.9136192092912031</v>
      </c>
      <c r="EN383" s="52">
        <f t="shared" ca="1" si="995"/>
        <v>0.88512401473555224</v>
      </c>
      <c r="EO383" s="52">
        <f t="shared" ca="1" si="996"/>
        <v>0.86815187214840672</v>
      </c>
      <c r="EP383" s="52">
        <f t="shared" ca="1" si="997"/>
        <v>0.86246552139577715</v>
      </c>
      <c r="EQ383" s="52">
        <f t="shared" ca="1" si="998"/>
        <v>0.86095245065344783</v>
      </c>
      <c r="ER383" s="52">
        <f t="shared" ca="1" si="999"/>
        <v>0.86551559372471565</v>
      </c>
      <c r="ES383" s="52">
        <f t="shared" ca="1" si="1000"/>
        <v>0.87363595028795404</v>
      </c>
      <c r="ET383" s="52">
        <f t="shared" ca="1" si="1001"/>
        <v>0.88429509579471377</v>
      </c>
      <c r="EU383" s="52">
        <f t="shared" ca="1" si="1002"/>
        <v>0.89541822416524564</v>
      </c>
      <c r="EV383" s="52">
        <f t="shared" ca="1" si="1003"/>
        <v>0.90098882753459009</v>
      </c>
      <c r="EW383" s="52">
        <f t="shared" ca="1" si="1004"/>
        <v>0.89786713450182654</v>
      </c>
      <c r="EX383" s="52">
        <f t="shared" ca="1" si="1005"/>
        <v>0.89036608416764296</v>
      </c>
      <c r="EY383" s="52">
        <f t="shared" ca="1" si="1006"/>
        <v>0.96679946074199119</v>
      </c>
      <c r="EZ383" s="52">
        <f t="shared" ca="1" si="1007"/>
        <v>0.96154336891170189</v>
      </c>
      <c r="FA383" s="52">
        <f t="shared" ca="1" si="1008"/>
        <v>0.90167317112850753</v>
      </c>
      <c r="FB383" s="52">
        <f t="shared" ca="1" si="1009"/>
        <v>0.85129541247305052</v>
      </c>
      <c r="FC383" s="52">
        <f t="shared" ca="1" si="1010"/>
        <v>0.80897625058051237</v>
      </c>
      <c r="FD383" s="52">
        <f t="shared" ca="1" si="1011"/>
        <v>0.77933168785289098</v>
      </c>
      <c r="FE383" s="52">
        <f t="shared" ca="1" si="1012"/>
        <v>0.76228914205588783</v>
      </c>
      <c r="FF383" s="52">
        <f t="shared" ca="1" si="1013"/>
        <v>0.75767491371824514</v>
      </c>
      <c r="FG383" s="52">
        <f t="shared" ca="1" si="1014"/>
        <v>0.76907529066049418</v>
      </c>
      <c r="FH383" s="52">
        <f t="shared" ca="1" si="1015"/>
        <v>0.79736697837533144</v>
      </c>
      <c r="FI383" s="52">
        <f t="shared" ca="1" si="1016"/>
        <v>0.83837177219893788</v>
      </c>
      <c r="FK383" s="52">
        <f t="shared" ca="1" si="1017"/>
        <v>0.98895465937109606</v>
      </c>
      <c r="FL383" s="59">
        <f t="shared" ca="1" si="1018"/>
        <v>6</v>
      </c>
      <c r="FM383" s="59" t="str">
        <f t="shared" ca="1" si="1019"/>
        <v>Slope</v>
      </c>
      <c r="FN383" s="52">
        <f t="shared" ca="1" si="1020"/>
        <v>0.83333333333333337</v>
      </c>
      <c r="FP383" s="52">
        <f t="shared" ca="1" si="1021"/>
        <v>0.50332849815749225</v>
      </c>
      <c r="FQ383" s="52">
        <f t="shared" ca="1" si="1022"/>
        <v>0.53207427574202448</v>
      </c>
      <c r="FR383" s="52">
        <f t="shared" ca="1" si="1023"/>
        <v>0.55356200003703737</v>
      </c>
      <c r="FS383" s="52">
        <f t="shared" ca="1" si="1024"/>
        <v>0.57702447309503557</v>
      </c>
      <c r="FT383" s="52">
        <f t="shared" ca="1" si="1025"/>
        <v>0.59578267253175254</v>
      </c>
      <c r="FU383" s="52">
        <f t="shared" ca="1" si="1026"/>
        <v>0.60872307295568184</v>
      </c>
      <c r="FV383" s="52">
        <f t="shared" ca="1" si="1027"/>
        <v>0.60742933090147644</v>
      </c>
      <c r="FW383" s="52">
        <f t="shared" ca="1" si="1028"/>
        <v>0.58328996596416283</v>
      </c>
      <c r="FX383" s="52">
        <f t="shared" ca="1" si="1029"/>
        <v>0.56009529198595653</v>
      </c>
      <c r="FY383" s="52">
        <f t="shared" ca="1" si="1030"/>
        <v>0.53948578268962855</v>
      </c>
      <c r="FZ383" s="52">
        <f t="shared" ca="1" si="1031"/>
        <v>0.52271729071613549</v>
      </c>
      <c r="GA383" s="52">
        <f t="shared" ca="1" si="1032"/>
        <v>0.50971072935414796</v>
      </c>
      <c r="GB383" s="52">
        <f t="shared" ca="1" si="1033"/>
        <v>0.49809526132892701</v>
      </c>
      <c r="GC383" s="52">
        <f t="shared" ca="1" si="1034"/>
        <v>0.48850519790823854</v>
      </c>
      <c r="GD383" s="52">
        <f t="shared" ca="1" si="1035"/>
        <v>0.48010087231820686</v>
      </c>
      <c r="GE383" s="52">
        <f t="shared" ca="1" si="1036"/>
        <v>0.47254280970934898</v>
      </c>
      <c r="GF383" s="52">
        <f t="shared" ca="1" si="1037"/>
        <v>0.4651394080550818</v>
      </c>
      <c r="GG383" s="52">
        <f t="shared" ca="1" si="1038"/>
        <v>0.45588516473375224</v>
      </c>
      <c r="GH383" s="52">
        <f t="shared" ca="1" si="1039"/>
        <v>0.44373348927838657</v>
      </c>
      <c r="GI383" s="52">
        <f t="shared" ca="1" si="1040"/>
        <v>0.43012202805588096</v>
      </c>
      <c r="GJ383" s="52">
        <f t="shared" ca="1" si="1041"/>
        <v>0.4444887091362193</v>
      </c>
      <c r="GK383" s="52">
        <f t="shared" ca="1" si="1042"/>
        <v>0.43162556741501173</v>
      </c>
      <c r="GL383" s="52">
        <f t="shared" ca="1" si="1043"/>
        <v>0.40055772370950249</v>
      </c>
      <c r="GM383" s="52">
        <f t="shared" ca="1" si="1044"/>
        <v>0.37265402637990575</v>
      </c>
      <c r="GN383" s="52">
        <f t="shared" ca="1" si="1045"/>
        <v>0.34743652797128188</v>
      </c>
      <c r="GO383" s="52">
        <f t="shared" ca="1" si="1046"/>
        <v>0.32644389595096363</v>
      </c>
      <c r="GP383" s="52">
        <f t="shared" ca="1" si="1047"/>
        <v>0.30965193624085147</v>
      </c>
      <c r="GQ383" s="52">
        <f t="shared" ca="1" si="1048"/>
        <v>0.29700274901719281</v>
      </c>
      <c r="GR383" s="52">
        <f t="shared" ca="1" si="1049"/>
        <v>0.28969176355349802</v>
      </c>
      <c r="GS383" s="52">
        <f t="shared" ca="1" si="1050"/>
        <v>0.28801121501399934</v>
      </c>
      <c r="GT383" s="52">
        <f t="shared" ca="1" si="1051"/>
        <v>0.29056836851075707</v>
      </c>
      <c r="GV383" s="52">
        <f t="shared" ca="1" si="1052"/>
        <v>0.60872307295568184</v>
      </c>
      <c r="GW383" s="59">
        <f t="shared" ca="1" si="1053"/>
        <v>5</v>
      </c>
      <c r="GX383" s="52">
        <f t="shared" ca="1" si="1054"/>
        <v>0.95950255220037906</v>
      </c>
      <c r="GY383" s="52" t="str">
        <f t="shared" ca="1" si="1055"/>
        <v>Slope</v>
      </c>
      <c r="GZ383" s="52">
        <f t="shared" ca="1" si="1056"/>
        <v>0.8666666666666667</v>
      </c>
      <c r="HB383" s="58">
        <f t="shared" si="1057"/>
        <v>8.2325094938278193E-2</v>
      </c>
      <c r="HC383" s="58"/>
      <c r="HE383" s="52">
        <f t="shared" si="1058"/>
        <v>0.59249078005552291</v>
      </c>
      <c r="HF383" s="52">
        <f t="shared" si="1059"/>
        <v>0</v>
      </c>
      <c r="HH383" s="52">
        <f t="shared" ca="1" si="1060"/>
        <v>0.95950255220037906</v>
      </c>
      <c r="HI383" s="52" t="str">
        <f t="shared" ca="1" si="1061"/>
        <v>Slope</v>
      </c>
      <c r="HJ383" s="59">
        <f t="shared" ca="1" si="1062"/>
        <v>2</v>
      </c>
      <c r="HK383" s="52">
        <f t="shared" ca="1" si="1063"/>
        <v>0.8666666666666667</v>
      </c>
      <c r="HL383" s="52">
        <f t="shared" si="1064"/>
        <v>0</v>
      </c>
      <c r="HM383" s="52">
        <f t="shared" si="1065"/>
        <v>20</v>
      </c>
      <c r="HN383" s="52">
        <f t="shared" si="1066"/>
        <v>-20</v>
      </c>
      <c r="HP383" s="52">
        <f t="shared" si="1069"/>
        <v>6.8799167871475084E-4</v>
      </c>
      <c r="HR383" s="52">
        <f t="shared" si="1067"/>
        <v>1.321812949739602E-4</v>
      </c>
      <c r="HS383">
        <f t="shared" si="1068"/>
        <v>2.8463886590461007E-3</v>
      </c>
    </row>
    <row r="384" spans="1:227" x14ac:dyDescent="0.2">
      <c r="A384" s="45">
        <v>346</v>
      </c>
      <c r="B384" s="35">
        <f t="shared" si="913"/>
        <v>3.9930555555555504E-2</v>
      </c>
      <c r="C384" s="28">
        <v>8.2325094938278198</v>
      </c>
      <c r="D384" s="95">
        <v>0</v>
      </c>
      <c r="E384" s="95">
        <v>999999</v>
      </c>
      <c r="F384" s="37">
        <f t="shared" si="899"/>
        <v>166666.5</v>
      </c>
      <c r="G384" s="38">
        <f t="shared" si="903"/>
        <v>0</v>
      </c>
      <c r="H384" s="102">
        <v>20</v>
      </c>
      <c r="I384" s="102">
        <v>2000</v>
      </c>
      <c r="J384" s="28">
        <v>7.35123515129089</v>
      </c>
      <c r="K384" s="126">
        <f t="shared" si="900"/>
        <v>7.3512351512908913E-2</v>
      </c>
      <c r="L384" s="30">
        <f t="shared" si="901"/>
        <v>7.3512351512908913E-2</v>
      </c>
      <c r="M384" s="101">
        <f t="shared" si="902"/>
        <v>8.2325094938278198</v>
      </c>
      <c r="N384" s="103">
        <f t="shared" si="914"/>
        <v>4.4063717126846492E-4</v>
      </c>
      <c r="AD384" s="52">
        <f t="shared" ca="1" si="915"/>
        <v>0.8893170953008589</v>
      </c>
      <c r="AE384" s="52">
        <f t="shared" ca="1" si="915"/>
        <v>0.99999999999999956</v>
      </c>
      <c r="AF384" s="52">
        <f t="shared" ca="1" si="915"/>
        <v>0.86653449053376774</v>
      </c>
      <c r="AG384" s="52">
        <f t="shared" ca="1" si="909"/>
        <v>0.69913063568912814</v>
      </c>
      <c r="AH384" s="52">
        <f t="shared" ca="1" si="909"/>
        <v>0.52393347753027164</v>
      </c>
      <c r="AI384" s="52">
        <f t="shared" ca="1" si="909"/>
        <v>0.3759331446975554</v>
      </c>
      <c r="AJ384" s="52">
        <f t="shared" ca="1" si="909"/>
        <v>0.24660542122076515</v>
      </c>
      <c r="AK384" s="52">
        <f t="shared" ca="1" si="910"/>
        <v>0.11469392872590804</v>
      </c>
      <c r="AL384" s="52">
        <f t="shared" ca="1" si="910"/>
        <v>-1.82893336284277E-2</v>
      </c>
      <c r="AM384" s="52">
        <f t="shared" ca="1" si="910"/>
        <v>-0.15065418314435183</v>
      </c>
      <c r="AN384" s="52">
        <f t="shared" ca="1" si="910"/>
        <v>-0.25512427696910234</v>
      </c>
      <c r="AO384" s="52">
        <f t="shared" ca="1" si="911"/>
        <v>-0.32010661056266598</v>
      </c>
      <c r="AP384" s="52">
        <f t="shared" ca="1" si="911"/>
        <v>-0.36749297117662238</v>
      </c>
      <c r="AQ384" s="52">
        <f t="shared" ca="1" si="911"/>
        <v>-0.37933220220954844</v>
      </c>
      <c r="AR384" s="52">
        <f t="shared" ca="1" si="911"/>
        <v>-0.41848178118740148</v>
      </c>
      <c r="AS384" s="52">
        <f t="shared" ca="1" si="912"/>
        <v>-0.42646321382710173</v>
      </c>
      <c r="AT384" s="52">
        <f t="shared" ca="1" si="912"/>
        <v>-0.44541871036259822</v>
      </c>
      <c r="AU384" s="52">
        <f t="shared" ca="1" si="912"/>
        <v>-0.49197090808045107</v>
      </c>
      <c r="AV384" s="52">
        <f t="shared" ca="1" si="912"/>
        <v>-0.5599970395135857</v>
      </c>
      <c r="AW384" s="52">
        <f t="shared" ca="1" si="912"/>
        <v>-0.42442016525053045</v>
      </c>
      <c r="AX384" s="52">
        <f t="shared" ca="1" si="912"/>
        <v>-0.27159226359417477</v>
      </c>
      <c r="AY384" s="52">
        <f t="shared" ca="1" si="906"/>
        <v>-0.10987381293225196</v>
      </c>
      <c r="AZ384" s="52">
        <f t="shared" ca="1" si="906"/>
        <v>4.7307633849160133E-2</v>
      </c>
      <c r="BA384" s="52">
        <f t="shared" ca="1" si="906"/>
        <v>0.20052335158768159</v>
      </c>
      <c r="BB384" s="52">
        <f t="shared" ca="1" si="906"/>
        <v>0.34384696054745018</v>
      </c>
      <c r="BC384" s="52">
        <f t="shared" ca="1" si="907"/>
        <v>0.49454979545664263</v>
      </c>
      <c r="BD384" s="52">
        <f t="shared" ca="1" si="907"/>
        <v>0.63146370495917559</v>
      </c>
      <c r="BE384" s="52">
        <f t="shared" ca="1" si="907"/>
        <v>0.69854870754402743</v>
      </c>
      <c r="BF384" s="52">
        <f t="shared" ca="1" si="907"/>
        <v>0.69467000924905908</v>
      </c>
      <c r="BG384" s="52">
        <f t="shared" ca="1" si="908"/>
        <v>0.65046800923895753</v>
      </c>
      <c r="BH384" s="52">
        <f t="shared" ca="1" si="908"/>
        <v>0.57591401749163285</v>
      </c>
      <c r="BJ384" s="52">
        <f t="shared" si="916"/>
        <v>3.6756175756454449E-3</v>
      </c>
      <c r="BK384" s="52">
        <f t="shared" si="917"/>
        <v>-3.0618265613673212E-3</v>
      </c>
      <c r="BL384" s="52">
        <f t="shared" si="918"/>
        <v>-1.5309132806836604E-4</v>
      </c>
      <c r="BM384" s="52">
        <f t="shared" si="919"/>
        <v>-1.5309132806836604E-4</v>
      </c>
      <c r="BN384" s="52">
        <f t="shared" si="920"/>
        <v>0</v>
      </c>
      <c r="BO384" s="52">
        <f t="shared" si="921"/>
        <v>0</v>
      </c>
      <c r="BP384" s="52">
        <f t="shared" si="922"/>
        <v>2.61152028980479E-3</v>
      </c>
      <c r="BQ384" s="52">
        <f t="shared" si="923"/>
        <v>0.05</v>
      </c>
      <c r="BS384" s="52">
        <f t="shared" ca="1" si="924"/>
        <v>-0.40397916235510384</v>
      </c>
      <c r="BT384" s="52">
        <f t="shared" ca="1" si="925"/>
        <v>-0.30618265613673201</v>
      </c>
      <c r="BU384" s="52">
        <f t="shared" ca="1" si="926"/>
        <v>-0.20246190362940397</v>
      </c>
      <c r="BV384" s="52">
        <f t="shared" ca="1" si="927"/>
        <v>-0.11285397198591977</v>
      </c>
      <c r="BW384" s="52">
        <f t="shared" ca="1" si="928"/>
        <v>-4.0699437380798467E-2</v>
      </c>
      <c r="BX384" s="52">
        <f t="shared" ca="1" si="929"/>
        <v>1.0843351047726379E-2</v>
      </c>
      <c r="BY384" s="52">
        <f t="shared" ca="1" si="930"/>
        <v>4.9928112526334084E-2</v>
      </c>
      <c r="BZ384" s="52">
        <f t="shared" ca="1" si="931"/>
        <v>8.6178801127619373E-2</v>
      </c>
      <c r="CA384" s="52">
        <f t="shared" ca="1" si="932"/>
        <v>0.11467399568327019</v>
      </c>
      <c r="CB384" s="52">
        <f t="shared" ca="1" si="933"/>
        <v>0.13164613827041566</v>
      </c>
      <c r="CC384" s="52">
        <f t="shared" ca="1" si="934"/>
        <v>0.13733248902304532</v>
      </c>
      <c r="CD384" s="52">
        <f t="shared" ca="1" si="935"/>
        <v>0.13884555976537455</v>
      </c>
      <c r="CE384" s="52">
        <f t="shared" ca="1" si="936"/>
        <v>0.13428241669410679</v>
      </c>
      <c r="CF384" s="52">
        <f t="shared" ca="1" si="937"/>
        <v>0.12616206013086839</v>
      </c>
      <c r="CG384" s="52">
        <f t="shared" ca="1" si="938"/>
        <v>0.11550291462410872</v>
      </c>
      <c r="CH384" s="52">
        <f t="shared" ca="1" si="939"/>
        <v>0.10437978625357684</v>
      </c>
      <c r="CI384" s="52">
        <f t="shared" ca="1" si="940"/>
        <v>9.8809182884232308E-2</v>
      </c>
      <c r="CJ384" s="52">
        <f t="shared" ca="1" si="941"/>
        <v>0.10193087591699593</v>
      </c>
      <c r="CK384" s="52">
        <f t="shared" ca="1" si="942"/>
        <v>0.10943192625117952</v>
      </c>
      <c r="CL384" s="52">
        <f t="shared" ca="1" si="943"/>
        <v>3.2998549676831281E-2</v>
      </c>
      <c r="CM384" s="52">
        <f t="shared" ca="1" si="944"/>
        <v>-3.8658620669475625E-2</v>
      </c>
      <c r="CN384" s="52">
        <f t="shared" ca="1" si="945"/>
        <v>-9.8528818452669961E-2</v>
      </c>
      <c r="CO384" s="52">
        <f t="shared" ca="1" si="946"/>
        <v>-0.14890657710812699</v>
      </c>
      <c r="CP384" s="52">
        <f t="shared" ca="1" si="947"/>
        <v>-0.19122573900066517</v>
      </c>
      <c r="CQ384" s="52">
        <f t="shared" ca="1" si="948"/>
        <v>-0.22087030172828659</v>
      </c>
      <c r="CR384" s="52">
        <f t="shared" ca="1" si="949"/>
        <v>-0.23791284752528977</v>
      </c>
      <c r="CS384" s="52">
        <f t="shared" ca="1" si="950"/>
        <v>-0.2425270758629324</v>
      </c>
      <c r="CT384" s="52">
        <f t="shared" ca="1" si="951"/>
        <v>-0.23112669892068341</v>
      </c>
      <c r="CU384" s="52">
        <f t="shared" ca="1" si="952"/>
        <v>-0.20283501120584618</v>
      </c>
      <c r="CV384" s="52">
        <f t="shared" ca="1" si="953"/>
        <v>-0.16183021738223971</v>
      </c>
      <c r="CW384" s="52">
        <f t="shared" ca="1" si="954"/>
        <v>-0.10165981221343243</v>
      </c>
      <c r="CY384" s="51" t="str">
        <f t="shared" ca="1" si="955"/>
        <v>Slope</v>
      </c>
      <c r="CZ384" s="51" t="str">
        <f t="shared" ca="1" si="956"/>
        <v>Slope</v>
      </c>
      <c r="DA384" s="51" t="str">
        <f t="shared" ca="1" si="957"/>
        <v>Slope</v>
      </c>
      <c r="DB384" s="51" t="str">
        <f t="shared" ca="1" si="958"/>
        <v>Slope</v>
      </c>
      <c r="DC384" s="51" t="str">
        <f t="shared" ca="1" si="959"/>
        <v>Slope</v>
      </c>
      <c r="DD384" s="51" t="str">
        <f t="shared" ca="1" si="960"/>
        <v>Slope</v>
      </c>
      <c r="DE384" s="51" t="str">
        <f t="shared" ca="1" si="961"/>
        <v>Slope</v>
      </c>
      <c r="DF384" s="51" t="str">
        <f t="shared" ca="1" si="962"/>
        <v>Slope</v>
      </c>
      <c r="DG384" s="51" t="str">
        <f t="shared" ca="1" si="963"/>
        <v>Slope</v>
      </c>
      <c r="DH384" s="51" t="str">
        <f t="shared" ca="1" si="964"/>
        <v>Slope</v>
      </c>
      <c r="DI384" s="51" t="str">
        <f t="shared" ca="1" si="965"/>
        <v>Slope</v>
      </c>
      <c r="DJ384" s="51" t="str">
        <f t="shared" ca="1" si="966"/>
        <v>Slope</v>
      </c>
      <c r="DK384" s="51" t="str">
        <f t="shared" ca="1" si="967"/>
        <v>Slope</v>
      </c>
      <c r="DL384" s="51" t="str">
        <f t="shared" ca="1" si="968"/>
        <v>Slope</v>
      </c>
      <c r="DM384" s="51" t="str">
        <f t="shared" ca="1" si="969"/>
        <v>Slope</v>
      </c>
      <c r="DN384" s="51" t="str">
        <f t="shared" ca="1" si="970"/>
        <v>Slope</v>
      </c>
      <c r="DO384" s="51" t="str">
        <f t="shared" ca="1" si="971"/>
        <v>Slope</v>
      </c>
      <c r="DP384" s="51" t="str">
        <f t="shared" ca="1" si="972"/>
        <v>Slope</v>
      </c>
      <c r="DQ384" s="51" t="str">
        <f t="shared" ca="1" si="973"/>
        <v>Slope</v>
      </c>
      <c r="DR384" s="51" t="str">
        <f t="shared" ca="1" si="974"/>
        <v>Slope</v>
      </c>
      <c r="DS384" s="51" t="str">
        <f t="shared" ca="1" si="975"/>
        <v>Slope</v>
      </c>
      <c r="DT384" s="51" t="str">
        <f t="shared" ca="1" si="976"/>
        <v>Slope</v>
      </c>
      <c r="DU384" s="51" t="str">
        <f t="shared" ca="1" si="977"/>
        <v>Slope</v>
      </c>
      <c r="DV384" s="51" t="str">
        <f t="shared" ca="1" si="978"/>
        <v>Slope</v>
      </c>
      <c r="DW384" s="51" t="str">
        <f t="shared" ca="1" si="979"/>
        <v>Slope</v>
      </c>
      <c r="DX384" s="51" t="str">
        <f t="shared" ca="1" si="980"/>
        <v>Slope</v>
      </c>
      <c r="DY384" s="51" t="str">
        <f t="shared" ca="1" si="981"/>
        <v>Slope</v>
      </c>
      <c r="DZ384" s="51" t="str">
        <f t="shared" ca="1" si="982"/>
        <v>Slope</v>
      </c>
      <c r="EA384" s="51" t="str">
        <f t="shared" ca="1" si="983"/>
        <v>Slope</v>
      </c>
      <c r="EB384" s="51" t="str">
        <f t="shared" ca="1" si="984"/>
        <v>Slope</v>
      </c>
      <c r="EC384" s="51" t="str">
        <f t="shared" ca="1" si="985"/>
        <v>Slope</v>
      </c>
      <c r="EE384" s="52">
        <f t="shared" ca="1" si="986"/>
        <v>0.59617392897296451</v>
      </c>
      <c r="EF384" s="52">
        <f t="shared" ca="1" si="987"/>
        <v>0.69397043519133628</v>
      </c>
      <c r="EG384" s="52">
        <f t="shared" ca="1" si="988"/>
        <v>0.79769118769866443</v>
      </c>
      <c r="EH384" s="52">
        <f t="shared" ca="1" si="989"/>
        <v>0.88729911934214856</v>
      </c>
      <c r="EI384" s="52">
        <f t="shared" ca="1" si="990"/>
        <v>0.95945365394726989</v>
      </c>
      <c r="EJ384" s="52">
        <f t="shared" ca="1" si="991"/>
        <v>0.98900355762420522</v>
      </c>
      <c r="EK384" s="52">
        <f t="shared" ca="1" si="992"/>
        <v>0.9499187961455976</v>
      </c>
      <c r="EL384" s="52">
        <f t="shared" ca="1" si="993"/>
        <v>0.91366810754431227</v>
      </c>
      <c r="EM384" s="52">
        <f t="shared" ca="1" si="994"/>
        <v>0.88517291298866141</v>
      </c>
      <c r="EN384" s="52">
        <f t="shared" ca="1" si="995"/>
        <v>0.868200770401516</v>
      </c>
      <c r="EO384" s="52">
        <f t="shared" ca="1" si="996"/>
        <v>0.86251441964888631</v>
      </c>
      <c r="EP384" s="52">
        <f t="shared" ca="1" si="997"/>
        <v>0.86100134890655711</v>
      </c>
      <c r="EQ384" s="52">
        <f t="shared" ca="1" si="998"/>
        <v>0.86556449197782481</v>
      </c>
      <c r="ER384" s="52">
        <f t="shared" ca="1" si="999"/>
        <v>0.87368484854106321</v>
      </c>
      <c r="ES384" s="52">
        <f t="shared" ca="1" si="1000"/>
        <v>0.88434399404782293</v>
      </c>
      <c r="ET384" s="52">
        <f t="shared" ca="1" si="1001"/>
        <v>0.8954671224183548</v>
      </c>
      <c r="EU384" s="52">
        <f t="shared" ca="1" si="1002"/>
        <v>0.90103772578769936</v>
      </c>
      <c r="EV384" s="52">
        <f t="shared" ca="1" si="1003"/>
        <v>0.8979160327549357</v>
      </c>
      <c r="EW384" s="52">
        <f t="shared" ca="1" si="1004"/>
        <v>0.89041498242075212</v>
      </c>
      <c r="EX384" s="52">
        <f t="shared" ca="1" si="1005"/>
        <v>0.96684835899510035</v>
      </c>
      <c r="EY384" s="52">
        <f t="shared" ca="1" si="1006"/>
        <v>0.96149447065859273</v>
      </c>
      <c r="EZ384" s="52">
        <f t="shared" ca="1" si="1007"/>
        <v>0.90162427287539837</v>
      </c>
      <c r="FA384" s="52">
        <f t="shared" ca="1" si="1008"/>
        <v>0.85124651421994135</v>
      </c>
      <c r="FB384" s="52">
        <f t="shared" ca="1" si="1009"/>
        <v>0.8089273523274032</v>
      </c>
      <c r="FC384" s="52">
        <f t="shared" ca="1" si="1010"/>
        <v>0.77928278959978181</v>
      </c>
      <c r="FD384" s="52">
        <f t="shared" ca="1" si="1011"/>
        <v>0.76224024380277866</v>
      </c>
      <c r="FE384" s="52">
        <f t="shared" ca="1" si="1012"/>
        <v>0.75762601546513597</v>
      </c>
      <c r="FF384" s="52">
        <f t="shared" ca="1" si="1013"/>
        <v>0.76902639240738502</v>
      </c>
      <c r="FG384" s="52">
        <f t="shared" ca="1" si="1014"/>
        <v>0.79731808012222216</v>
      </c>
      <c r="FH384" s="52">
        <f t="shared" ca="1" si="1015"/>
        <v>0.83832287394582861</v>
      </c>
      <c r="FI384" s="52">
        <f t="shared" ca="1" si="1016"/>
        <v>0.89849327911463595</v>
      </c>
      <c r="FK384" s="52">
        <f t="shared" ca="1" si="1017"/>
        <v>0.98900355762420522</v>
      </c>
      <c r="FL384" s="59">
        <f t="shared" ca="1" si="1018"/>
        <v>5</v>
      </c>
      <c r="FM384" s="59" t="str">
        <f t="shared" ca="1" si="1019"/>
        <v>Slope</v>
      </c>
      <c r="FN384" s="52">
        <f t="shared" ca="1" si="1020"/>
        <v>0.8666666666666667</v>
      </c>
      <c r="FP384" s="52">
        <f t="shared" ca="1" si="1021"/>
        <v>0.5320579763243215</v>
      </c>
      <c r="FQ384" s="52">
        <f t="shared" ca="1" si="1022"/>
        <v>0.56465681173044535</v>
      </c>
      <c r="FR384" s="52">
        <f t="shared" ca="1" si="1023"/>
        <v>0.58811928478844366</v>
      </c>
      <c r="FS384" s="52">
        <f t="shared" ca="1" si="1024"/>
        <v>0.60687748422516063</v>
      </c>
      <c r="FT384" s="52">
        <f t="shared" ca="1" si="1025"/>
        <v>0.61981788464908993</v>
      </c>
      <c r="FU384" s="52">
        <f t="shared" ca="1" si="1026"/>
        <v>0.6185567414302906</v>
      </c>
      <c r="FV384" s="52">
        <f t="shared" ca="1" si="1027"/>
        <v>0.59441737649297699</v>
      </c>
      <c r="FW384" s="52">
        <f t="shared" ca="1" si="1028"/>
        <v>0.5712227025147707</v>
      </c>
      <c r="FX384" s="52">
        <f t="shared" ca="1" si="1029"/>
        <v>0.5506131932184426</v>
      </c>
      <c r="FY384" s="52">
        <f t="shared" ca="1" si="1030"/>
        <v>0.53384470124494976</v>
      </c>
      <c r="FZ384" s="52">
        <f t="shared" ca="1" si="1031"/>
        <v>0.52083813988296201</v>
      </c>
      <c r="GA384" s="52">
        <f t="shared" ca="1" si="1032"/>
        <v>0.50922267185774128</v>
      </c>
      <c r="GB384" s="52">
        <f t="shared" ca="1" si="1033"/>
        <v>0.49963260843705265</v>
      </c>
      <c r="GC384" s="52">
        <f t="shared" ca="1" si="1034"/>
        <v>0.49122828284702102</v>
      </c>
      <c r="GD384" s="52">
        <f t="shared" ca="1" si="1035"/>
        <v>0.4836702202381632</v>
      </c>
      <c r="GE384" s="52">
        <f t="shared" ca="1" si="1036"/>
        <v>0.47626681858389602</v>
      </c>
      <c r="GF384" s="52">
        <f t="shared" ca="1" si="1037"/>
        <v>0.46701257526256645</v>
      </c>
      <c r="GG384" s="52">
        <f t="shared" ca="1" si="1038"/>
        <v>0.45486089980720079</v>
      </c>
      <c r="GH384" s="52">
        <f t="shared" ca="1" si="1039"/>
        <v>0.44124943858469512</v>
      </c>
      <c r="GI384" s="52">
        <f t="shared" ca="1" si="1040"/>
        <v>0.45561611966503346</v>
      </c>
      <c r="GJ384" s="52">
        <f t="shared" ca="1" si="1041"/>
        <v>0.44272037910841977</v>
      </c>
      <c r="GK384" s="52">
        <f t="shared" ca="1" si="1042"/>
        <v>0.41165253540291052</v>
      </c>
      <c r="GL384" s="52">
        <f t="shared" ca="1" si="1043"/>
        <v>0.38374883807331372</v>
      </c>
      <c r="GM384" s="52">
        <f t="shared" ca="1" si="1044"/>
        <v>0.35853133966468997</v>
      </c>
      <c r="GN384" s="52">
        <f t="shared" ca="1" si="1045"/>
        <v>0.33753870764437166</v>
      </c>
      <c r="GO384" s="52">
        <f t="shared" ca="1" si="1046"/>
        <v>0.3207467479342595</v>
      </c>
      <c r="GP384" s="52">
        <f t="shared" ca="1" si="1047"/>
        <v>0.30809756071060085</v>
      </c>
      <c r="GQ384" s="52">
        <f t="shared" ca="1" si="1048"/>
        <v>0.30078657524690611</v>
      </c>
      <c r="GR384" s="52">
        <f t="shared" ca="1" si="1049"/>
        <v>0.29910602670740738</v>
      </c>
      <c r="GS384" s="52">
        <f t="shared" ca="1" si="1050"/>
        <v>0.30166318020416505</v>
      </c>
      <c r="GT384" s="52">
        <f t="shared" ca="1" si="1051"/>
        <v>0.31060887081598976</v>
      </c>
      <c r="GV384" s="52">
        <f t="shared" ca="1" si="1052"/>
        <v>0.61981788464908993</v>
      </c>
      <c r="GW384" s="59">
        <f t="shared" ca="1" si="1053"/>
        <v>4</v>
      </c>
      <c r="GX384" s="52">
        <f t="shared" ca="1" si="1054"/>
        <v>0.95945365394726989</v>
      </c>
      <c r="GY384" s="52" t="str">
        <f t="shared" ca="1" si="1055"/>
        <v>Slope</v>
      </c>
      <c r="GZ384" s="52">
        <f t="shared" ca="1" si="1056"/>
        <v>0.9</v>
      </c>
      <c r="HB384" s="58">
        <f t="shared" si="1057"/>
        <v>7.3512351512908913E-2</v>
      </c>
      <c r="HC384" s="58"/>
      <c r="HE384" s="52">
        <f t="shared" si="1058"/>
        <v>0.63611386001110093</v>
      </c>
      <c r="HF384" s="52">
        <f t="shared" si="1059"/>
        <v>0</v>
      </c>
      <c r="HH384" s="52">
        <f t="shared" ca="1" si="1060"/>
        <v>0.95945365394726989</v>
      </c>
      <c r="HI384" s="52" t="str">
        <f t="shared" ca="1" si="1061"/>
        <v>Slope</v>
      </c>
      <c r="HJ384" s="59">
        <f t="shared" ca="1" si="1062"/>
        <v>2</v>
      </c>
      <c r="HK384" s="52">
        <f t="shared" ca="1" si="1063"/>
        <v>0.9</v>
      </c>
      <c r="HL384" s="52">
        <f t="shared" si="1064"/>
        <v>0</v>
      </c>
      <c r="HM384" s="52">
        <f t="shared" si="1065"/>
        <v>20</v>
      </c>
      <c r="HN384" s="52">
        <f t="shared" si="1066"/>
        <v>-20</v>
      </c>
      <c r="HP384" s="52">
        <f t="shared" si="1069"/>
        <v>4.4063717126846492E-4</v>
      </c>
      <c r="HR384" s="52">
        <f t="shared" si="1067"/>
        <v>1.4612598091290517E-4</v>
      </c>
      <c r="HS384">
        <f t="shared" si="1068"/>
        <v>2.61152028980479E-3</v>
      </c>
    </row>
    <row r="385" spans="1:227" x14ac:dyDescent="0.2">
      <c r="A385" s="45">
        <v>347</v>
      </c>
      <c r="B385" s="35">
        <f t="shared" si="913"/>
        <v>4.0046296296296247E-2</v>
      </c>
      <c r="C385" s="28">
        <v>7.35123515129089</v>
      </c>
      <c r="D385" s="95">
        <v>0</v>
      </c>
      <c r="E385" s="95">
        <v>999999</v>
      </c>
      <c r="F385" s="37">
        <f t="shared" si="899"/>
        <v>166666.5</v>
      </c>
      <c r="G385" s="38">
        <f t="shared" si="903"/>
        <v>0</v>
      </c>
      <c r="H385" s="102">
        <v>20</v>
      </c>
      <c r="I385" s="102">
        <v>2000</v>
      </c>
      <c r="J385" s="28">
        <v>4.6777099370956403</v>
      </c>
      <c r="K385" s="126">
        <f t="shared" si="900"/>
        <v>4.6777099370956407E-2</v>
      </c>
      <c r="L385" s="30">
        <f t="shared" si="901"/>
        <v>4.6777099370956407E-2</v>
      </c>
      <c r="M385" s="101">
        <f t="shared" si="902"/>
        <v>7.35123515129089</v>
      </c>
      <c r="N385" s="103">
        <f t="shared" si="914"/>
        <v>1.3367626070976248E-3</v>
      </c>
      <c r="AD385" s="52">
        <f t="shared" ca="1" si="915"/>
        <v>0.86653449053376774</v>
      </c>
      <c r="AE385" s="52">
        <f t="shared" ca="1" si="915"/>
        <v>1</v>
      </c>
      <c r="AF385" s="52">
        <f t="shared" ca="1" si="915"/>
        <v>0.84854984599994643</v>
      </c>
      <c r="AG385" s="52">
        <f t="shared" ca="1" si="909"/>
        <v>0.67985236983546149</v>
      </c>
      <c r="AH385" s="52">
        <f t="shared" ca="1" si="909"/>
        <v>0.52722774429950192</v>
      </c>
      <c r="AI385" s="52">
        <f t="shared" ca="1" si="909"/>
        <v>0.39256392482381719</v>
      </c>
      <c r="AJ385" s="52">
        <f t="shared" ca="1" si="909"/>
        <v>0.25218034794409305</v>
      </c>
      <c r="AK385" s="52">
        <f t="shared" ca="1" si="910"/>
        <v>0.10268514365505076</v>
      </c>
      <c r="AL385" s="52">
        <f t="shared" ca="1" si="910"/>
        <v>-5.5144715300354752E-2</v>
      </c>
      <c r="AM385" s="52">
        <f t="shared" ca="1" si="910"/>
        <v>-0.21413953904157829</v>
      </c>
      <c r="AN385" s="52">
        <f t="shared" ca="1" si="910"/>
        <v>-0.33561655591199774</v>
      </c>
      <c r="AO385" s="52">
        <f t="shared" ca="1" si="911"/>
        <v>-0.4156002940912718</v>
      </c>
      <c r="AP385" s="52">
        <f t="shared" ca="1" si="911"/>
        <v>-0.47409189277018687</v>
      </c>
      <c r="AQ385" s="52">
        <f t="shared" ca="1" si="911"/>
        <v>-0.49335822995645845</v>
      </c>
      <c r="AR385" s="52">
        <f t="shared" ca="1" si="911"/>
        <v>-0.54097873674077557</v>
      </c>
      <c r="AS385" s="52">
        <f t="shared" ca="1" si="912"/>
        <v>-0.5523885724491332</v>
      </c>
      <c r="AT385" s="52">
        <f t="shared" ca="1" si="912"/>
        <v>-0.57370649609998947</v>
      </c>
      <c r="AU385" s="52">
        <f t="shared" ca="1" si="912"/>
        <v>-0.62775098803040053</v>
      </c>
      <c r="AV385" s="52">
        <f t="shared" ca="1" si="912"/>
        <v>-0.50791945012708428</v>
      </c>
      <c r="AW385" s="52">
        <f t="shared" ca="1" si="912"/>
        <v>-0.36548363991293753</v>
      </c>
      <c r="AX385" s="52">
        <f t="shared" ca="1" si="912"/>
        <v>-0.19894834559195934</v>
      </c>
      <c r="AY385" s="52">
        <f t="shared" ca="1" si="906"/>
        <v>-1.9318796663655529E-2</v>
      </c>
      <c r="AZ385" s="52">
        <f t="shared" ca="1" si="906"/>
        <v>0.16303507403849449</v>
      </c>
      <c r="BA385" s="52">
        <f t="shared" ca="1" si="906"/>
        <v>0.3317575542323819</v>
      </c>
      <c r="BB385" s="52">
        <f t="shared" ca="1" si="906"/>
        <v>0.48500010558293116</v>
      </c>
      <c r="BC385" s="52">
        <f t="shared" ca="1" si="907"/>
        <v>0.64047375120481487</v>
      </c>
      <c r="BD385" s="52">
        <f t="shared" ca="1" si="907"/>
        <v>0.73222202979356588</v>
      </c>
      <c r="BE385" s="52">
        <f t="shared" ca="1" si="907"/>
        <v>0.75463371218934883</v>
      </c>
      <c r="BF385" s="52">
        <f t="shared" ca="1" si="907"/>
        <v>0.73320633244793798</v>
      </c>
      <c r="BG385" s="52">
        <f t="shared" ca="1" si="908"/>
        <v>0.66375250362505511</v>
      </c>
      <c r="BH385" s="52">
        <f t="shared" ca="1" si="908"/>
        <v>0.62395883562719268</v>
      </c>
      <c r="BJ385" s="52">
        <f t="shared" si="916"/>
        <v>2.3388549685478201E-3</v>
      </c>
      <c r="BK385" s="52">
        <f t="shared" si="917"/>
        <v>-2.0246190362940399E-3</v>
      </c>
      <c r="BL385" s="52">
        <f t="shared" si="918"/>
        <v>-1.0123095181470198E-4</v>
      </c>
      <c r="BM385" s="52">
        <f t="shared" si="919"/>
        <v>-1.0123095181470198E-4</v>
      </c>
      <c r="BN385" s="52">
        <f t="shared" si="920"/>
        <v>0</v>
      </c>
      <c r="BO385" s="52">
        <f t="shared" si="921"/>
        <v>0</v>
      </c>
      <c r="BP385" s="52">
        <f t="shared" si="922"/>
        <v>2.3994144718425202E-3</v>
      </c>
      <c r="BQ385" s="52">
        <f t="shared" si="923"/>
        <v>0.05</v>
      </c>
      <c r="BS385" s="52">
        <f t="shared" ca="1" si="924"/>
        <v>-0.30618265613673201</v>
      </c>
      <c r="BT385" s="52">
        <f t="shared" ca="1" si="925"/>
        <v>-0.20246190362940397</v>
      </c>
      <c r="BU385" s="52">
        <f t="shared" ca="1" si="926"/>
        <v>-0.11285397198591977</v>
      </c>
      <c r="BV385" s="52">
        <f t="shared" ca="1" si="927"/>
        <v>-4.0699437380798467E-2</v>
      </c>
      <c r="BW385" s="52">
        <f t="shared" ca="1" si="928"/>
        <v>1.0843351047726379E-2</v>
      </c>
      <c r="BX385" s="52">
        <f t="shared" ca="1" si="929"/>
        <v>4.9928112526334084E-2</v>
      </c>
      <c r="BY385" s="52">
        <f t="shared" ca="1" si="930"/>
        <v>8.6178801127619373E-2</v>
      </c>
      <c r="BZ385" s="52">
        <f t="shared" ca="1" si="931"/>
        <v>0.11467399568327019</v>
      </c>
      <c r="CA385" s="52">
        <f t="shared" ca="1" si="932"/>
        <v>0.13164613827041566</v>
      </c>
      <c r="CB385" s="52">
        <f t="shared" ca="1" si="933"/>
        <v>0.13733248902304532</v>
      </c>
      <c r="CC385" s="52">
        <f t="shared" ca="1" si="934"/>
        <v>0.13884555976537455</v>
      </c>
      <c r="CD385" s="52">
        <f t="shared" ca="1" si="935"/>
        <v>0.13428241669410679</v>
      </c>
      <c r="CE385" s="52">
        <f t="shared" ca="1" si="936"/>
        <v>0.12616206013086839</v>
      </c>
      <c r="CF385" s="52">
        <f t="shared" ca="1" si="937"/>
        <v>0.11550291462410872</v>
      </c>
      <c r="CG385" s="52">
        <f t="shared" ca="1" si="938"/>
        <v>0.10437978625357684</v>
      </c>
      <c r="CH385" s="52">
        <f t="shared" ca="1" si="939"/>
        <v>9.8809182884232308E-2</v>
      </c>
      <c r="CI385" s="52">
        <f t="shared" ca="1" si="940"/>
        <v>0.10193087591699593</v>
      </c>
      <c r="CJ385" s="52">
        <f t="shared" ca="1" si="941"/>
        <v>0.10943192625117952</v>
      </c>
      <c r="CK385" s="52">
        <f t="shared" ca="1" si="942"/>
        <v>3.2998549676831281E-2</v>
      </c>
      <c r="CL385" s="52">
        <f t="shared" ca="1" si="943"/>
        <v>-3.8658620669475625E-2</v>
      </c>
      <c r="CM385" s="52">
        <f t="shared" ca="1" si="944"/>
        <v>-9.8528818452669961E-2</v>
      </c>
      <c r="CN385" s="52">
        <f t="shared" ca="1" si="945"/>
        <v>-0.14890657710812699</v>
      </c>
      <c r="CO385" s="52">
        <f t="shared" ca="1" si="946"/>
        <v>-0.19122573900066517</v>
      </c>
      <c r="CP385" s="52">
        <f t="shared" ca="1" si="947"/>
        <v>-0.22087030172828659</v>
      </c>
      <c r="CQ385" s="52">
        <f t="shared" ca="1" si="948"/>
        <v>-0.23791284752528977</v>
      </c>
      <c r="CR385" s="52">
        <f t="shared" ca="1" si="949"/>
        <v>-0.2425270758629324</v>
      </c>
      <c r="CS385" s="52">
        <f t="shared" ca="1" si="950"/>
        <v>-0.23112669892068341</v>
      </c>
      <c r="CT385" s="52">
        <f t="shared" ca="1" si="951"/>
        <v>-0.20283501120584618</v>
      </c>
      <c r="CU385" s="52">
        <f t="shared" ca="1" si="952"/>
        <v>-0.16183021738223971</v>
      </c>
      <c r="CV385" s="52">
        <f t="shared" ca="1" si="953"/>
        <v>-0.10165981221343243</v>
      </c>
      <c r="CW385" s="52">
        <f t="shared" ca="1" si="954"/>
        <v>-4.3041559281728918E-2</v>
      </c>
      <c r="CY385" s="51" t="str">
        <f t="shared" ca="1" si="955"/>
        <v>Slope</v>
      </c>
      <c r="CZ385" s="51" t="str">
        <f t="shared" ca="1" si="956"/>
        <v>Slope</v>
      </c>
      <c r="DA385" s="51" t="str">
        <f t="shared" ca="1" si="957"/>
        <v>Slope</v>
      </c>
      <c r="DB385" s="51" t="str">
        <f t="shared" ca="1" si="958"/>
        <v>Slope</v>
      </c>
      <c r="DC385" s="51" t="str">
        <f t="shared" ca="1" si="959"/>
        <v>Slope</v>
      </c>
      <c r="DD385" s="51" t="str">
        <f t="shared" ca="1" si="960"/>
        <v>Slope</v>
      </c>
      <c r="DE385" s="51" t="str">
        <f t="shared" ca="1" si="961"/>
        <v>Slope</v>
      </c>
      <c r="DF385" s="51" t="str">
        <f t="shared" ca="1" si="962"/>
        <v>Slope</v>
      </c>
      <c r="DG385" s="51" t="str">
        <f t="shared" ca="1" si="963"/>
        <v>Slope</v>
      </c>
      <c r="DH385" s="51" t="str">
        <f t="shared" ca="1" si="964"/>
        <v>Slope</v>
      </c>
      <c r="DI385" s="51" t="str">
        <f t="shared" ca="1" si="965"/>
        <v>Slope</v>
      </c>
      <c r="DJ385" s="51" t="str">
        <f t="shared" ca="1" si="966"/>
        <v>Slope</v>
      </c>
      <c r="DK385" s="51" t="str">
        <f t="shared" ca="1" si="967"/>
        <v>Slope</v>
      </c>
      <c r="DL385" s="51" t="str">
        <f t="shared" ca="1" si="968"/>
        <v>Slope</v>
      </c>
      <c r="DM385" s="51" t="str">
        <f t="shared" ca="1" si="969"/>
        <v>Slope</v>
      </c>
      <c r="DN385" s="51" t="str">
        <f t="shared" ca="1" si="970"/>
        <v>Slope</v>
      </c>
      <c r="DO385" s="51" t="str">
        <f t="shared" ca="1" si="971"/>
        <v>Slope</v>
      </c>
      <c r="DP385" s="51" t="str">
        <f t="shared" ca="1" si="972"/>
        <v>Slope</v>
      </c>
      <c r="DQ385" s="51" t="str">
        <f t="shared" ca="1" si="973"/>
        <v>Slope</v>
      </c>
      <c r="DR385" s="51" t="str">
        <f t="shared" ca="1" si="974"/>
        <v>Slope</v>
      </c>
      <c r="DS385" s="51" t="str">
        <f t="shared" ca="1" si="975"/>
        <v>Slope</v>
      </c>
      <c r="DT385" s="51" t="str">
        <f t="shared" ca="1" si="976"/>
        <v>Slope</v>
      </c>
      <c r="DU385" s="51" t="str">
        <f t="shared" ca="1" si="977"/>
        <v>Slope</v>
      </c>
      <c r="DV385" s="51" t="str">
        <f t="shared" ca="1" si="978"/>
        <v>Slope</v>
      </c>
      <c r="DW385" s="51" t="str">
        <f t="shared" ca="1" si="979"/>
        <v>Slope</v>
      </c>
      <c r="DX385" s="51" t="str">
        <f t="shared" ca="1" si="980"/>
        <v>Slope</v>
      </c>
      <c r="DY385" s="51" t="str">
        <f t="shared" ca="1" si="981"/>
        <v>Slope</v>
      </c>
      <c r="DZ385" s="51" t="str">
        <f t="shared" ca="1" si="982"/>
        <v>Slope</v>
      </c>
      <c r="EA385" s="51" t="str">
        <f t="shared" ca="1" si="983"/>
        <v>Slope</v>
      </c>
      <c r="EB385" s="51" t="str">
        <f t="shared" ca="1" si="984"/>
        <v>Slope</v>
      </c>
      <c r="EC385" s="51" t="str">
        <f t="shared" ca="1" si="985"/>
        <v>Slope</v>
      </c>
      <c r="EE385" s="52">
        <f t="shared" ca="1" si="986"/>
        <v>0.69391857481508268</v>
      </c>
      <c r="EF385" s="52">
        <f t="shared" ca="1" si="987"/>
        <v>0.79763932732241072</v>
      </c>
      <c r="EG385" s="52">
        <f t="shared" ca="1" si="988"/>
        <v>0.88724725896589496</v>
      </c>
      <c r="EH385" s="52">
        <f t="shared" ca="1" si="989"/>
        <v>0.95940179357101618</v>
      </c>
      <c r="EI385" s="52">
        <f t="shared" ca="1" si="990"/>
        <v>0.98905541800045893</v>
      </c>
      <c r="EJ385" s="52">
        <f t="shared" ca="1" si="991"/>
        <v>0.9499706565218512</v>
      </c>
      <c r="EK385" s="52">
        <f t="shared" ca="1" si="992"/>
        <v>0.91371996792056587</v>
      </c>
      <c r="EL385" s="52">
        <f t="shared" ca="1" si="993"/>
        <v>0.88522477336491512</v>
      </c>
      <c r="EM385" s="52">
        <f t="shared" ca="1" si="994"/>
        <v>0.8682526307777696</v>
      </c>
      <c r="EN385" s="52">
        <f t="shared" ca="1" si="995"/>
        <v>0.86256628002514002</v>
      </c>
      <c r="EO385" s="52">
        <f t="shared" ca="1" si="996"/>
        <v>0.86105320928281071</v>
      </c>
      <c r="EP385" s="52">
        <f t="shared" ca="1" si="997"/>
        <v>0.86561635235407852</v>
      </c>
      <c r="EQ385" s="52">
        <f t="shared" ca="1" si="998"/>
        <v>0.87373670891731692</v>
      </c>
      <c r="ER385" s="52">
        <f t="shared" ca="1" si="999"/>
        <v>0.88439585442407653</v>
      </c>
      <c r="ES385" s="52">
        <f t="shared" ca="1" si="1000"/>
        <v>0.8955189827946084</v>
      </c>
      <c r="ET385" s="52">
        <f t="shared" ca="1" si="1001"/>
        <v>0.90108958616395296</v>
      </c>
      <c r="EU385" s="52">
        <f t="shared" ca="1" si="1002"/>
        <v>0.89796789313118941</v>
      </c>
      <c r="EV385" s="52">
        <f t="shared" ca="1" si="1003"/>
        <v>0.89046684279700572</v>
      </c>
      <c r="EW385" s="52">
        <f t="shared" ca="1" si="1004"/>
        <v>0.96690021937135406</v>
      </c>
      <c r="EX385" s="52">
        <f t="shared" ca="1" si="1005"/>
        <v>0.96144261028233913</v>
      </c>
      <c r="EY385" s="52">
        <f t="shared" ca="1" si="1006"/>
        <v>0.90157241249914477</v>
      </c>
      <c r="EZ385" s="52">
        <f t="shared" ca="1" si="1007"/>
        <v>0.85119465384368764</v>
      </c>
      <c r="FA385" s="52">
        <f t="shared" ca="1" si="1008"/>
        <v>0.80887549195114949</v>
      </c>
      <c r="FB385" s="52">
        <f t="shared" ca="1" si="1009"/>
        <v>0.7792309292235281</v>
      </c>
      <c r="FC385" s="52">
        <f t="shared" ca="1" si="1010"/>
        <v>0.76218838342652495</v>
      </c>
      <c r="FD385" s="52">
        <f t="shared" ca="1" si="1011"/>
        <v>0.75757415508888226</v>
      </c>
      <c r="FE385" s="52">
        <f t="shared" ca="1" si="1012"/>
        <v>0.76897453203113131</v>
      </c>
      <c r="FF385" s="52">
        <f t="shared" ca="1" si="1013"/>
        <v>0.79726621974596856</v>
      </c>
      <c r="FG385" s="52">
        <f t="shared" ca="1" si="1014"/>
        <v>0.83827101356957501</v>
      </c>
      <c r="FH385" s="52">
        <f t="shared" ca="1" si="1015"/>
        <v>0.89844141873838224</v>
      </c>
      <c r="FI385" s="52">
        <f t="shared" ca="1" si="1016"/>
        <v>0.95705967167008577</v>
      </c>
      <c r="FK385" s="52">
        <f t="shared" ca="1" si="1017"/>
        <v>0.98905541800045893</v>
      </c>
      <c r="FL385" s="59">
        <f t="shared" ca="1" si="1018"/>
        <v>4</v>
      </c>
      <c r="FM385" s="59" t="str">
        <f t="shared" ca="1" si="1019"/>
        <v>Slope</v>
      </c>
      <c r="FN385" s="52">
        <f t="shared" ca="1" si="1020"/>
        <v>0.9</v>
      </c>
      <c r="FP385" s="52">
        <f t="shared" ca="1" si="1021"/>
        <v>0.56463952493836089</v>
      </c>
      <c r="FQ385" s="52">
        <f t="shared" ca="1" si="1022"/>
        <v>0.59921310910747017</v>
      </c>
      <c r="FR385" s="52">
        <f t="shared" ca="1" si="1023"/>
        <v>0.61797130854418714</v>
      </c>
      <c r="FS385" s="52">
        <f t="shared" ca="1" si="1024"/>
        <v>0.63091170896811644</v>
      </c>
      <c r="FT385" s="52">
        <f t="shared" ca="1" si="1025"/>
        <v>0.62968513933348635</v>
      </c>
      <c r="FU385" s="52">
        <f t="shared" ca="1" si="1026"/>
        <v>0.60554577439617252</v>
      </c>
      <c r="FV385" s="52">
        <f t="shared" ca="1" si="1027"/>
        <v>0.58235110041796645</v>
      </c>
      <c r="FW385" s="52">
        <f t="shared" ca="1" si="1028"/>
        <v>0.56174159112163835</v>
      </c>
      <c r="FX385" s="52">
        <f t="shared" ca="1" si="1029"/>
        <v>0.5449730991481454</v>
      </c>
      <c r="FY385" s="52">
        <f t="shared" ca="1" si="1030"/>
        <v>0.53196653778615777</v>
      </c>
      <c r="FZ385" s="52">
        <f t="shared" ca="1" si="1031"/>
        <v>0.52035106976093681</v>
      </c>
      <c r="GA385" s="52">
        <f t="shared" ca="1" si="1032"/>
        <v>0.51076100634024835</v>
      </c>
      <c r="GB385" s="52">
        <f t="shared" ca="1" si="1033"/>
        <v>0.50235668075021667</v>
      </c>
      <c r="GC385" s="52">
        <f t="shared" ca="1" si="1034"/>
        <v>0.49479861814135884</v>
      </c>
      <c r="GD385" s="52">
        <f t="shared" ca="1" si="1035"/>
        <v>0.48739521648709166</v>
      </c>
      <c r="GE385" s="52">
        <f t="shared" ca="1" si="1036"/>
        <v>0.47814097316576204</v>
      </c>
      <c r="GF385" s="52">
        <f t="shared" ca="1" si="1037"/>
        <v>0.46598929771039643</v>
      </c>
      <c r="GG385" s="52">
        <f t="shared" ca="1" si="1038"/>
        <v>0.45237783648789076</v>
      </c>
      <c r="GH385" s="52">
        <f t="shared" ca="1" si="1039"/>
        <v>0.4667445175682291</v>
      </c>
      <c r="GI385" s="52">
        <f t="shared" ca="1" si="1040"/>
        <v>0.45381420342744638</v>
      </c>
      <c r="GJ385" s="52">
        <f t="shared" ca="1" si="1041"/>
        <v>0.42274635972193714</v>
      </c>
      <c r="GK385" s="52">
        <f t="shared" ca="1" si="1042"/>
        <v>0.39484266239234028</v>
      </c>
      <c r="GL385" s="52">
        <f t="shared" ca="1" si="1043"/>
        <v>0.36962516398371648</v>
      </c>
      <c r="GM385" s="52">
        <f t="shared" ca="1" si="1044"/>
        <v>0.34863253196339827</v>
      </c>
      <c r="GN385" s="52">
        <f t="shared" ca="1" si="1045"/>
        <v>0.331840572253286</v>
      </c>
      <c r="GO385" s="52">
        <f t="shared" ca="1" si="1046"/>
        <v>0.31919138502962741</v>
      </c>
      <c r="GP385" s="52">
        <f t="shared" ca="1" si="1047"/>
        <v>0.31188039956593261</v>
      </c>
      <c r="GQ385" s="52">
        <f t="shared" ca="1" si="1048"/>
        <v>0.31019985102643394</v>
      </c>
      <c r="GR385" s="52">
        <f t="shared" ca="1" si="1049"/>
        <v>0.31275700452319166</v>
      </c>
      <c r="GS385" s="52">
        <f t="shared" ca="1" si="1050"/>
        <v>0.32170269513501626</v>
      </c>
      <c r="GT385" s="52">
        <f t="shared" ca="1" si="1051"/>
        <v>0.33013100166780635</v>
      </c>
      <c r="GV385" s="52">
        <f t="shared" ca="1" si="1052"/>
        <v>0.63091170896811644</v>
      </c>
      <c r="GW385" s="59">
        <f t="shared" ca="1" si="1053"/>
        <v>3</v>
      </c>
      <c r="GX385" s="52">
        <f t="shared" ca="1" si="1054"/>
        <v>0.95940179357101618</v>
      </c>
      <c r="GY385" s="52" t="str">
        <f t="shared" ca="1" si="1055"/>
        <v>Slope</v>
      </c>
      <c r="GZ385" s="52">
        <f t="shared" ca="1" si="1056"/>
        <v>0.93333333333333335</v>
      </c>
      <c r="HB385" s="58">
        <f t="shared" si="1057"/>
        <v>4.6777099370956407E-2</v>
      </c>
      <c r="HC385" s="58"/>
      <c r="HE385" s="52">
        <f t="shared" si="1058"/>
        <v>0.76845335811376581</v>
      </c>
      <c r="HF385" s="52">
        <f t="shared" si="1059"/>
        <v>0</v>
      </c>
      <c r="HH385" s="52">
        <f t="shared" ca="1" si="1060"/>
        <v>0.95940179357101618</v>
      </c>
      <c r="HI385" s="52" t="str">
        <f t="shared" ca="1" si="1061"/>
        <v>Slope</v>
      </c>
      <c r="HJ385" s="59">
        <f t="shared" ca="1" si="1062"/>
        <v>2</v>
      </c>
      <c r="HK385" s="52">
        <f t="shared" ca="1" si="1063"/>
        <v>0.93333333333333335</v>
      </c>
      <c r="HL385" s="52">
        <f t="shared" si="1064"/>
        <v>0</v>
      </c>
      <c r="HM385" s="52">
        <f t="shared" si="1065"/>
        <v>20</v>
      </c>
      <c r="HN385" s="52">
        <f t="shared" si="1066"/>
        <v>-20</v>
      </c>
      <c r="HP385" s="52">
        <f t="shared" si="1069"/>
        <v>1.3367626070976248E-3</v>
      </c>
      <c r="HR385" s="52">
        <f t="shared" si="1067"/>
        <v>1.6328212322084141E-4</v>
      </c>
      <c r="HS385">
        <f t="shared" si="1068"/>
        <v>2.3994144718425202E-3</v>
      </c>
    </row>
    <row r="386" spans="1:227" x14ac:dyDescent="0.2">
      <c r="A386" s="45">
        <v>348</v>
      </c>
      <c r="B386" s="35">
        <f t="shared" si="913"/>
        <v>4.0162037037036989E-2</v>
      </c>
      <c r="C386" s="28">
        <v>4.6777099370956403</v>
      </c>
      <c r="D386" s="95">
        <v>0</v>
      </c>
      <c r="E386" s="95">
        <v>999999</v>
      </c>
      <c r="F386" s="37">
        <f t="shared" si="899"/>
        <v>166666.5</v>
      </c>
      <c r="G386" s="38">
        <f t="shared" si="903"/>
        <v>0</v>
      </c>
      <c r="H386" s="102">
        <v>20</v>
      </c>
      <c r="I386" s="102">
        <v>2000</v>
      </c>
      <c r="J386" s="28">
        <v>1.7176070809364301</v>
      </c>
      <c r="K386" s="126">
        <f t="shared" si="900"/>
        <v>1.7176070809364299E-2</v>
      </c>
      <c r="L386" s="30">
        <f t="shared" si="901"/>
        <v>1.7176070809364299E-2</v>
      </c>
      <c r="M386" s="101">
        <f t="shared" si="902"/>
        <v>4.6777099370956403</v>
      </c>
      <c r="N386" s="103">
        <f t="shared" si="914"/>
        <v>1.480051428079605E-3</v>
      </c>
      <c r="AD386" s="52">
        <f t="shared" ca="1" si="915"/>
        <v>0.84854984599994665</v>
      </c>
      <c r="AE386" s="52">
        <f t="shared" ca="1" si="915"/>
        <v>1.0000000000000002</v>
      </c>
      <c r="AF386" s="52">
        <f t="shared" ca="1" si="915"/>
        <v>0.84202073546707534</v>
      </c>
      <c r="AG386" s="52">
        <f t="shared" ca="1" si="909"/>
        <v>0.68902671606966659</v>
      </c>
      <c r="AH386" s="52">
        <f t="shared" ca="1" si="909"/>
        <v>0.54829845036246516</v>
      </c>
      <c r="AI386" s="52">
        <f t="shared" ca="1" si="909"/>
        <v>0.40628642793839953</v>
      </c>
      <c r="AJ386" s="52">
        <f t="shared" ca="1" si="909"/>
        <v>0.25197227337475664</v>
      </c>
      <c r="AK386" s="52">
        <f t="shared" ca="1" si="910"/>
        <v>8.0317388435795986E-2</v>
      </c>
      <c r="AL386" s="52">
        <f t="shared" ca="1" si="910"/>
        <v>-0.10259942972057845</v>
      </c>
      <c r="AM386" s="52">
        <f t="shared" ca="1" si="910"/>
        <v>-0.27874513478180873</v>
      </c>
      <c r="AN386" s="52">
        <f t="shared" ca="1" si="910"/>
        <v>-0.41670271461192149</v>
      </c>
      <c r="AO386" s="52">
        <f t="shared" ca="1" si="911"/>
        <v>-0.50785527734811431</v>
      </c>
      <c r="AP386" s="52">
        <f t="shared" ca="1" si="911"/>
        <v>-0.57523473158606453</v>
      </c>
      <c r="AQ386" s="52">
        <f t="shared" ca="1" si="911"/>
        <v>-0.60031080991396801</v>
      </c>
      <c r="AR386" s="52">
        <f t="shared" ca="1" si="911"/>
        <v>-0.65235355130659534</v>
      </c>
      <c r="AS386" s="52">
        <f t="shared" ca="1" si="912"/>
        <v>-0.66440407925545664</v>
      </c>
      <c r="AT386" s="52">
        <f t="shared" ca="1" si="912"/>
        <v>-0.68944801455294324</v>
      </c>
      <c r="AU386" s="52">
        <f t="shared" ca="1" si="912"/>
        <v>-0.59131615048113662</v>
      </c>
      <c r="AV386" s="52">
        <f t="shared" ca="1" si="912"/>
        <v>-0.46780211955246331</v>
      </c>
      <c r="AW386" s="52">
        <f t="shared" ca="1" si="912"/>
        <v>-0.31484736064973551</v>
      </c>
      <c r="AX386" s="52">
        <f t="shared" ca="1" si="912"/>
        <v>-0.13333969178891639</v>
      </c>
      <c r="AY386" s="52">
        <f t="shared" ca="1" si="906"/>
        <v>6.907753376858497E-2</v>
      </c>
      <c r="AZ386" s="52">
        <f t="shared" ca="1" si="906"/>
        <v>0.2677721054967282</v>
      </c>
      <c r="BA386" s="52">
        <f t="shared" ca="1" si="906"/>
        <v>0.44740479784467302</v>
      </c>
      <c r="BB386" s="52">
        <f t="shared" ca="1" si="906"/>
        <v>0.60456234779986695</v>
      </c>
      <c r="BC386" s="52">
        <f t="shared" ca="1" si="907"/>
        <v>0.72001689965401205</v>
      </c>
      <c r="BD386" s="52">
        <f t="shared" ca="1" si="907"/>
        <v>0.77441081721573402</v>
      </c>
      <c r="BE386" s="52">
        <f t="shared" ca="1" si="907"/>
        <v>0.78451683412051787</v>
      </c>
      <c r="BF386" s="52">
        <f t="shared" ca="1" si="907"/>
        <v>0.74503229799064052</v>
      </c>
      <c r="BG386" s="52">
        <f t="shared" ca="1" si="908"/>
        <v>0.70378620143430048</v>
      </c>
      <c r="BH386" s="52">
        <f t="shared" ca="1" si="908"/>
        <v>0.63235756794154785</v>
      </c>
      <c r="BJ386" s="52">
        <f t="shared" si="916"/>
        <v>8.588035404682151E-4</v>
      </c>
      <c r="BK386" s="52">
        <f t="shared" si="917"/>
        <v>-1.1285397198591992E-3</v>
      </c>
      <c r="BL386" s="52">
        <f t="shared" si="918"/>
        <v>-5.6426985992959925E-5</v>
      </c>
      <c r="BM386" s="52">
        <f t="shared" si="919"/>
        <v>-5.6426985992959925E-5</v>
      </c>
      <c r="BN386" s="52">
        <f t="shared" si="920"/>
        <v>0</v>
      </c>
      <c r="BO386" s="52">
        <f t="shared" si="921"/>
        <v>0</v>
      </c>
      <c r="BP386" s="52">
        <f t="shared" si="922"/>
        <v>2.2713674910985727E-3</v>
      </c>
      <c r="BQ386" s="52">
        <f t="shared" si="923"/>
        <v>0.05</v>
      </c>
      <c r="BS386" s="52">
        <f t="shared" ca="1" si="924"/>
        <v>-0.20246190362940397</v>
      </c>
      <c r="BT386" s="52">
        <f t="shared" ca="1" si="925"/>
        <v>-0.11285397198591977</v>
      </c>
      <c r="BU386" s="52">
        <f t="shared" ca="1" si="926"/>
        <v>-4.0699437380798467E-2</v>
      </c>
      <c r="BV386" s="52">
        <f t="shared" ca="1" si="927"/>
        <v>1.0843351047726379E-2</v>
      </c>
      <c r="BW386" s="52">
        <f t="shared" ca="1" si="928"/>
        <v>4.9928112526334084E-2</v>
      </c>
      <c r="BX386" s="52">
        <f t="shared" ca="1" si="929"/>
        <v>8.6178801127619373E-2</v>
      </c>
      <c r="BY386" s="52">
        <f t="shared" ca="1" si="930"/>
        <v>0.11467399568327019</v>
      </c>
      <c r="BZ386" s="52">
        <f t="shared" ca="1" si="931"/>
        <v>0.13164613827041566</v>
      </c>
      <c r="CA386" s="52">
        <f t="shared" ca="1" si="932"/>
        <v>0.13733248902304532</v>
      </c>
      <c r="CB386" s="52">
        <f t="shared" ca="1" si="933"/>
        <v>0.13884555976537455</v>
      </c>
      <c r="CC386" s="52">
        <f t="shared" ca="1" si="934"/>
        <v>0.13428241669410679</v>
      </c>
      <c r="CD386" s="52">
        <f t="shared" ca="1" si="935"/>
        <v>0.12616206013086839</v>
      </c>
      <c r="CE386" s="52">
        <f t="shared" ca="1" si="936"/>
        <v>0.11550291462410872</v>
      </c>
      <c r="CF386" s="52">
        <f t="shared" ca="1" si="937"/>
        <v>0.10437978625357684</v>
      </c>
      <c r="CG386" s="52">
        <f t="shared" ca="1" si="938"/>
        <v>9.8809182884232308E-2</v>
      </c>
      <c r="CH386" s="52">
        <f t="shared" ca="1" si="939"/>
        <v>0.10193087591699593</v>
      </c>
      <c r="CI386" s="52">
        <f t="shared" ca="1" si="940"/>
        <v>0.10943192625117952</v>
      </c>
      <c r="CJ386" s="52">
        <f t="shared" ca="1" si="941"/>
        <v>3.2998549676831281E-2</v>
      </c>
      <c r="CK386" s="52">
        <f t="shared" ca="1" si="942"/>
        <v>-3.8658620669475625E-2</v>
      </c>
      <c r="CL386" s="52">
        <f t="shared" ca="1" si="943"/>
        <v>-9.8528818452669961E-2</v>
      </c>
      <c r="CM386" s="52">
        <f t="shared" ca="1" si="944"/>
        <v>-0.14890657710812699</v>
      </c>
      <c r="CN386" s="52">
        <f t="shared" ca="1" si="945"/>
        <v>-0.19122573900066517</v>
      </c>
      <c r="CO386" s="52">
        <f t="shared" ca="1" si="946"/>
        <v>-0.22087030172828659</v>
      </c>
      <c r="CP386" s="52">
        <f t="shared" ca="1" si="947"/>
        <v>-0.23791284752528977</v>
      </c>
      <c r="CQ386" s="52">
        <f t="shared" ca="1" si="948"/>
        <v>-0.2425270758629324</v>
      </c>
      <c r="CR386" s="52">
        <f t="shared" ca="1" si="949"/>
        <v>-0.23112669892068341</v>
      </c>
      <c r="CS386" s="52">
        <f t="shared" ca="1" si="950"/>
        <v>-0.20283501120584618</v>
      </c>
      <c r="CT386" s="52">
        <f t="shared" ca="1" si="951"/>
        <v>-0.16183021738223971</v>
      </c>
      <c r="CU386" s="52">
        <f t="shared" ca="1" si="952"/>
        <v>-0.10165981221343243</v>
      </c>
      <c r="CV386" s="52">
        <f t="shared" ca="1" si="953"/>
        <v>-4.3041559281728918E-2</v>
      </c>
      <c r="CW386" s="52">
        <f t="shared" ca="1" si="954"/>
        <v>4.3593478028572295E-2</v>
      </c>
      <c r="CY386" s="51" t="str">
        <f t="shared" ca="1" si="955"/>
        <v>Slope</v>
      </c>
      <c r="CZ386" s="51" t="str">
        <f t="shared" ca="1" si="956"/>
        <v>Slope</v>
      </c>
      <c r="DA386" s="51" t="str">
        <f t="shared" ca="1" si="957"/>
        <v>Slope</v>
      </c>
      <c r="DB386" s="51" t="str">
        <f t="shared" ca="1" si="958"/>
        <v>Slope</v>
      </c>
      <c r="DC386" s="51" t="str">
        <f t="shared" ca="1" si="959"/>
        <v>Slope</v>
      </c>
      <c r="DD386" s="51" t="str">
        <f t="shared" ca="1" si="960"/>
        <v>Slope</v>
      </c>
      <c r="DE386" s="51" t="str">
        <f t="shared" ca="1" si="961"/>
        <v>Slope</v>
      </c>
      <c r="DF386" s="51" t="str">
        <f t="shared" ca="1" si="962"/>
        <v>Slope</v>
      </c>
      <c r="DG386" s="51" t="str">
        <f t="shared" ca="1" si="963"/>
        <v>Slope</v>
      </c>
      <c r="DH386" s="51" t="str">
        <f t="shared" ca="1" si="964"/>
        <v>Slope</v>
      </c>
      <c r="DI386" s="51" t="str">
        <f t="shared" ca="1" si="965"/>
        <v>Slope</v>
      </c>
      <c r="DJ386" s="51" t="str">
        <f t="shared" ca="1" si="966"/>
        <v>Slope</v>
      </c>
      <c r="DK386" s="51" t="str">
        <f t="shared" ca="1" si="967"/>
        <v>Slope</v>
      </c>
      <c r="DL386" s="51" t="str">
        <f t="shared" ca="1" si="968"/>
        <v>Slope</v>
      </c>
      <c r="DM386" s="51" t="str">
        <f t="shared" ca="1" si="969"/>
        <v>Slope</v>
      </c>
      <c r="DN386" s="51" t="str">
        <f t="shared" ca="1" si="970"/>
        <v>Slope</v>
      </c>
      <c r="DO386" s="51" t="str">
        <f t="shared" ca="1" si="971"/>
        <v>Slope</v>
      </c>
      <c r="DP386" s="51" t="str">
        <f t="shared" ca="1" si="972"/>
        <v>Slope</v>
      </c>
      <c r="DQ386" s="51" t="str">
        <f t="shared" ca="1" si="973"/>
        <v>Slope</v>
      </c>
      <c r="DR386" s="51" t="str">
        <f t="shared" ca="1" si="974"/>
        <v>Slope</v>
      </c>
      <c r="DS386" s="51" t="str">
        <f t="shared" ca="1" si="975"/>
        <v>Slope</v>
      </c>
      <c r="DT386" s="51" t="str">
        <f t="shared" ca="1" si="976"/>
        <v>Slope</v>
      </c>
      <c r="DU386" s="51" t="str">
        <f t="shared" ca="1" si="977"/>
        <v>Slope</v>
      </c>
      <c r="DV386" s="51" t="str">
        <f t="shared" ca="1" si="978"/>
        <v>Slope</v>
      </c>
      <c r="DW386" s="51" t="str">
        <f t="shared" ca="1" si="979"/>
        <v>Slope</v>
      </c>
      <c r="DX386" s="51" t="str">
        <f t="shared" ca="1" si="980"/>
        <v>Slope</v>
      </c>
      <c r="DY386" s="51" t="str">
        <f t="shared" ca="1" si="981"/>
        <v>Slope</v>
      </c>
      <c r="DZ386" s="51" t="str">
        <f t="shared" ca="1" si="982"/>
        <v>Slope</v>
      </c>
      <c r="EA386" s="51" t="str">
        <f t="shared" ca="1" si="983"/>
        <v>Slope</v>
      </c>
      <c r="EB386" s="51" t="str">
        <f t="shared" ca="1" si="984"/>
        <v>Slope</v>
      </c>
      <c r="EC386" s="51" t="str">
        <f t="shared" ca="1" si="985"/>
        <v>Slope</v>
      </c>
      <c r="EE386" s="52">
        <f t="shared" ca="1" si="986"/>
        <v>0.79759452335658898</v>
      </c>
      <c r="EF386" s="52">
        <f t="shared" ca="1" si="987"/>
        <v>0.88720245500007322</v>
      </c>
      <c r="EG386" s="52">
        <f t="shared" ca="1" si="988"/>
        <v>0.95935698960519444</v>
      </c>
      <c r="EH386" s="52">
        <f t="shared" ca="1" si="989"/>
        <v>0.98910022196628067</v>
      </c>
      <c r="EI386" s="52">
        <f t="shared" ca="1" si="990"/>
        <v>0.95001546048767294</v>
      </c>
      <c r="EJ386" s="52">
        <f t="shared" ca="1" si="991"/>
        <v>0.91376477188638772</v>
      </c>
      <c r="EK386" s="52">
        <f t="shared" ca="1" si="992"/>
        <v>0.88526957733073686</v>
      </c>
      <c r="EL386" s="52">
        <f t="shared" ca="1" si="993"/>
        <v>0.86829743474359145</v>
      </c>
      <c r="EM386" s="52">
        <f t="shared" ca="1" si="994"/>
        <v>0.86261108399096176</v>
      </c>
      <c r="EN386" s="52">
        <f t="shared" ca="1" si="995"/>
        <v>0.86109801324863255</v>
      </c>
      <c r="EO386" s="52">
        <f t="shared" ca="1" si="996"/>
        <v>0.86566115631990026</v>
      </c>
      <c r="EP386" s="52">
        <f t="shared" ca="1" si="997"/>
        <v>0.87378151288313866</v>
      </c>
      <c r="EQ386" s="52">
        <f t="shared" ca="1" si="998"/>
        <v>0.88444065838989827</v>
      </c>
      <c r="ER386" s="52">
        <f t="shared" ca="1" si="999"/>
        <v>0.89556378676043025</v>
      </c>
      <c r="ES386" s="52">
        <f t="shared" ca="1" si="1000"/>
        <v>0.9011343901297747</v>
      </c>
      <c r="ET386" s="52">
        <f t="shared" ca="1" si="1001"/>
        <v>0.89801269709701115</v>
      </c>
      <c r="EU386" s="52">
        <f t="shared" ca="1" si="1002"/>
        <v>0.89051164676282757</v>
      </c>
      <c r="EV386" s="52">
        <f t="shared" ca="1" si="1003"/>
        <v>0.9669450233371758</v>
      </c>
      <c r="EW386" s="52">
        <f t="shared" ca="1" si="1004"/>
        <v>0.96139780631651739</v>
      </c>
      <c r="EX386" s="52">
        <f t="shared" ca="1" si="1005"/>
        <v>0.90152760853332303</v>
      </c>
      <c r="EY386" s="52">
        <f t="shared" ca="1" si="1006"/>
        <v>0.85114984987786602</v>
      </c>
      <c r="EZ386" s="52">
        <f t="shared" ca="1" si="1007"/>
        <v>0.80883068798532776</v>
      </c>
      <c r="FA386" s="52">
        <f t="shared" ca="1" si="1008"/>
        <v>0.77918612525770636</v>
      </c>
      <c r="FB386" s="52">
        <f t="shared" ca="1" si="1009"/>
        <v>0.76214357946070321</v>
      </c>
      <c r="FC386" s="52">
        <f t="shared" ca="1" si="1010"/>
        <v>0.75752935112306052</v>
      </c>
      <c r="FD386" s="52">
        <f t="shared" ca="1" si="1011"/>
        <v>0.76892972806530957</v>
      </c>
      <c r="FE386" s="52">
        <f t="shared" ca="1" si="1012"/>
        <v>0.79722141578014671</v>
      </c>
      <c r="FF386" s="52">
        <f t="shared" ca="1" si="1013"/>
        <v>0.83822620960375327</v>
      </c>
      <c r="FG386" s="52">
        <f t="shared" ca="1" si="1014"/>
        <v>0.8983966147725605</v>
      </c>
      <c r="FH386" s="52">
        <f t="shared" ca="1" si="1015"/>
        <v>0.95701486770426403</v>
      </c>
      <c r="FI386" s="52">
        <f t="shared" ca="1" si="1016"/>
        <v>0.95635009498543477</v>
      </c>
      <c r="FK386" s="52">
        <f t="shared" ca="1" si="1017"/>
        <v>0.98910022196628067</v>
      </c>
      <c r="FL386" s="59">
        <f t="shared" ca="1" si="1018"/>
        <v>3</v>
      </c>
      <c r="FM386" s="59" t="str">
        <f t="shared" ca="1" si="1019"/>
        <v>Slope</v>
      </c>
      <c r="FN386" s="52">
        <f t="shared" ca="1" si="1020"/>
        <v>0.93333333333333335</v>
      </c>
      <c r="FP386" s="52">
        <f t="shared" ca="1" si="1021"/>
        <v>0.59919817445219636</v>
      </c>
      <c r="FQ386" s="52">
        <f t="shared" ca="1" si="1022"/>
        <v>0.62906748500002441</v>
      </c>
      <c r="FR386" s="52">
        <f t="shared" ca="1" si="1023"/>
        <v>0.64200788542395371</v>
      </c>
      <c r="FS386" s="52">
        <f t="shared" ca="1" si="1024"/>
        <v>0.64081118509987134</v>
      </c>
      <c r="FT386" s="52">
        <f t="shared" ca="1" si="1025"/>
        <v>0.61667182016255762</v>
      </c>
      <c r="FU386" s="52">
        <f t="shared" ca="1" si="1026"/>
        <v>0.59347714618435143</v>
      </c>
      <c r="FV386" s="52">
        <f t="shared" ca="1" si="1027"/>
        <v>0.57286763688802345</v>
      </c>
      <c r="FW386" s="52">
        <f t="shared" ca="1" si="1028"/>
        <v>0.5560991449145305</v>
      </c>
      <c r="FX386" s="52">
        <f t="shared" ca="1" si="1029"/>
        <v>0.54309258355254275</v>
      </c>
      <c r="FY386" s="52">
        <f t="shared" ca="1" si="1030"/>
        <v>0.53147711552732191</v>
      </c>
      <c r="FZ386" s="52">
        <f t="shared" ca="1" si="1031"/>
        <v>0.52188705210663333</v>
      </c>
      <c r="GA386" s="52">
        <f t="shared" ca="1" si="1032"/>
        <v>0.51348272651660176</v>
      </c>
      <c r="GB386" s="52">
        <f t="shared" ca="1" si="1033"/>
        <v>0.50592466390774382</v>
      </c>
      <c r="GC386" s="52">
        <f t="shared" ca="1" si="1034"/>
        <v>0.4985212622534767</v>
      </c>
      <c r="GD386" s="52">
        <f t="shared" ca="1" si="1035"/>
        <v>0.48926701893214708</v>
      </c>
      <c r="GE386" s="52">
        <f t="shared" ca="1" si="1036"/>
        <v>0.47711534347678147</v>
      </c>
      <c r="GF386" s="52">
        <f t="shared" ca="1" si="1037"/>
        <v>0.46350388225427586</v>
      </c>
      <c r="GG386" s="52">
        <f t="shared" ca="1" si="1038"/>
        <v>0.47787056333461414</v>
      </c>
      <c r="GH386" s="52">
        <f t="shared" ca="1" si="1039"/>
        <v>0.46491037988328354</v>
      </c>
      <c r="GI386" s="52">
        <f t="shared" ca="1" si="1040"/>
        <v>0.43384253617777435</v>
      </c>
      <c r="GJ386" s="52">
        <f t="shared" ca="1" si="1041"/>
        <v>0.40593883884817755</v>
      </c>
      <c r="GK386" s="52">
        <f t="shared" ca="1" si="1042"/>
        <v>0.38072134043955369</v>
      </c>
      <c r="GL386" s="52">
        <f t="shared" ca="1" si="1043"/>
        <v>0.35972870841923543</v>
      </c>
      <c r="GM386" s="52">
        <f t="shared" ca="1" si="1044"/>
        <v>0.34293674870912327</v>
      </c>
      <c r="GN386" s="52">
        <f t="shared" ca="1" si="1045"/>
        <v>0.33028756148546456</v>
      </c>
      <c r="GO386" s="52">
        <f t="shared" ca="1" si="1046"/>
        <v>0.32297657602176982</v>
      </c>
      <c r="GP386" s="52">
        <f t="shared" ca="1" si="1047"/>
        <v>0.3212960274822711</v>
      </c>
      <c r="GQ386" s="52">
        <f t="shared" ca="1" si="1048"/>
        <v>0.32385318097902888</v>
      </c>
      <c r="GR386" s="52">
        <f t="shared" ca="1" si="1049"/>
        <v>0.33279887159085347</v>
      </c>
      <c r="GS386" s="52">
        <f t="shared" ca="1" si="1050"/>
        <v>0.3412271781236435</v>
      </c>
      <c r="GT386" s="52">
        <f t="shared" ca="1" si="1051"/>
        <v>0.32989447610625605</v>
      </c>
      <c r="GV386" s="52">
        <f t="shared" ca="1" si="1052"/>
        <v>0.64200788542395371</v>
      </c>
      <c r="GW386" s="59">
        <f t="shared" ca="1" si="1053"/>
        <v>2</v>
      </c>
      <c r="GX386" s="52">
        <f t="shared" ca="1" si="1054"/>
        <v>0.95935698960519444</v>
      </c>
      <c r="GY386" s="52" t="str">
        <f t="shared" ca="1" si="1055"/>
        <v>Slope</v>
      </c>
      <c r="GZ386" s="52">
        <f t="shared" ca="1" si="1056"/>
        <v>0.96666666666666667</v>
      </c>
      <c r="HB386" s="58">
        <f t="shared" si="1057"/>
        <v>1.7176070809364299E-2</v>
      </c>
      <c r="HC386" s="58"/>
      <c r="HE386" s="52">
        <f t="shared" si="1058"/>
        <v>0.91497844949364671</v>
      </c>
      <c r="HF386" s="52">
        <f t="shared" si="1059"/>
        <v>0</v>
      </c>
      <c r="HH386" s="52">
        <f t="shared" ca="1" si="1060"/>
        <v>0.95935698960519444</v>
      </c>
      <c r="HI386" s="52" t="str">
        <f t="shared" ca="1" si="1061"/>
        <v>Slope</v>
      </c>
      <c r="HJ386" s="59">
        <f t="shared" ca="1" si="1062"/>
        <v>2</v>
      </c>
      <c r="HK386" s="52">
        <f t="shared" ca="1" si="1063"/>
        <v>0.96666666666666667</v>
      </c>
      <c r="HL386" s="52">
        <f t="shared" si="1064"/>
        <v>0</v>
      </c>
      <c r="HM386" s="52">
        <f t="shared" si="1065"/>
        <v>20</v>
      </c>
      <c r="HN386" s="52">
        <f t="shared" si="1066"/>
        <v>-20</v>
      </c>
      <c r="HP386" s="52">
        <f t="shared" si="1069"/>
        <v>1.480051428079605E-3</v>
      </c>
      <c r="HR386" s="52">
        <f t="shared" si="1067"/>
        <v>1.8105946991922481E-4</v>
      </c>
      <c r="HS386">
        <f t="shared" si="1068"/>
        <v>2.2713674910985727E-3</v>
      </c>
    </row>
    <row r="387" spans="1:227" x14ac:dyDescent="0.2">
      <c r="A387" s="45">
        <v>349</v>
      </c>
      <c r="B387" s="35">
        <f t="shared" si="913"/>
        <v>4.0277777777777732E-2</v>
      </c>
      <c r="C387" s="28">
        <v>1.7176070809364301</v>
      </c>
      <c r="D387" s="95">
        <v>0</v>
      </c>
      <c r="E387" s="95">
        <v>999999</v>
      </c>
      <c r="F387" s="37">
        <f t="shared" si="899"/>
        <v>166666.5</v>
      </c>
      <c r="G387" s="38">
        <f t="shared" si="903"/>
        <v>0</v>
      </c>
      <c r="H387" s="102">
        <v>20</v>
      </c>
      <c r="I387" s="102">
        <v>2000</v>
      </c>
      <c r="J387" s="28">
        <v>-1.35305300354958</v>
      </c>
      <c r="K387" s="126">
        <f t="shared" si="900"/>
        <v>-1.3530530035495801E-2</v>
      </c>
      <c r="L387" s="30">
        <f t="shared" si="901"/>
        <v>-1.3530530035495801E-2</v>
      </c>
      <c r="M387" s="101">
        <f t="shared" si="902"/>
        <v>1.7176070809364301</v>
      </c>
      <c r="N387" s="103">
        <f t="shared" si="914"/>
        <v>1.5353300422430052E-3</v>
      </c>
      <c r="AD387" s="52">
        <f t="shared" ca="1" si="915"/>
        <v>0.84202073546707523</v>
      </c>
      <c r="AE387" s="52">
        <f t="shared" ca="1" si="915"/>
        <v>0.99999999999999967</v>
      </c>
      <c r="AF387" s="52">
        <f t="shared" ca="1" si="915"/>
        <v>0.84711424325607376</v>
      </c>
      <c r="AG387" s="52">
        <f t="shared" ca="1" si="909"/>
        <v>0.70343230223770203</v>
      </c>
      <c r="AH387" s="52">
        <f t="shared" ca="1" si="909"/>
        <v>0.56007021437577076</v>
      </c>
      <c r="AI387" s="52">
        <f t="shared" ca="1" si="909"/>
        <v>0.4095973251491854</v>
      </c>
      <c r="AJ387" s="52">
        <f t="shared" ca="1" si="909"/>
        <v>0.23880374313698385</v>
      </c>
      <c r="AK387" s="52">
        <f t="shared" ca="1" si="910"/>
        <v>4.7291915079006305E-2</v>
      </c>
      <c r="AL387" s="52">
        <f t="shared" ca="1" si="910"/>
        <v>-0.1473794608098529</v>
      </c>
      <c r="AM387" s="52">
        <f t="shared" ca="1" si="910"/>
        <v>-0.33664133649157019</v>
      </c>
      <c r="AN387" s="52">
        <f t="shared" ca="1" si="910"/>
        <v>-0.48327933444464927</v>
      </c>
      <c r="AO387" s="52">
        <f t="shared" ca="1" si="911"/>
        <v>-0.58084943484931184</v>
      </c>
      <c r="AP387" s="52">
        <f t="shared" ca="1" si="911"/>
        <v>-0.65286960755898427</v>
      </c>
      <c r="AQ387" s="52">
        <f t="shared" ca="1" si="911"/>
        <v>-0.67952325187004692</v>
      </c>
      <c r="AR387" s="52">
        <f t="shared" ca="1" si="911"/>
        <v>-0.73172360361326005</v>
      </c>
      <c r="AS387" s="52">
        <f t="shared" ca="1" si="912"/>
        <v>-0.7456163816493917</v>
      </c>
      <c r="AT387" s="52">
        <f t="shared" ca="1" si="912"/>
        <v>-0.6707503860857843</v>
      </c>
      <c r="AU387" s="52">
        <f t="shared" ca="1" si="912"/>
        <v>-0.57069061929736098</v>
      </c>
      <c r="AV387" s="52">
        <f t="shared" ca="1" si="912"/>
        <v>-0.4397154902883641</v>
      </c>
      <c r="AW387" s="52">
        <f t="shared" ca="1" si="912"/>
        <v>-0.2765257252988616</v>
      </c>
      <c r="AX387" s="52">
        <f t="shared" ca="1" si="912"/>
        <v>-7.8512704040611586E-2</v>
      </c>
      <c r="AY387" s="52">
        <f t="shared" ca="1" si="906"/>
        <v>0.13829406147373563</v>
      </c>
      <c r="AZ387" s="52">
        <f t="shared" ca="1" si="906"/>
        <v>0.34742539623236518</v>
      </c>
      <c r="BA387" s="52">
        <f t="shared" ca="1" si="906"/>
        <v>0.53101197367581077</v>
      </c>
      <c r="BB387" s="52">
        <f t="shared" ca="1" si="906"/>
        <v>0.6553864677280955</v>
      </c>
      <c r="BC387" s="52">
        <f t="shared" ca="1" si="907"/>
        <v>0.74260652713656794</v>
      </c>
      <c r="BD387" s="52">
        <f t="shared" ca="1" si="907"/>
        <v>0.7894495827172513</v>
      </c>
      <c r="BE387" s="52">
        <f t="shared" ca="1" si="907"/>
        <v>0.78892141634794677</v>
      </c>
      <c r="BF387" s="52">
        <f t="shared" ca="1" si="907"/>
        <v>0.76678524054242103</v>
      </c>
      <c r="BG387" s="52">
        <f t="shared" ca="1" si="908"/>
        <v>0.70384368814659926</v>
      </c>
      <c r="BH387" s="52">
        <f t="shared" ca="1" si="908"/>
        <v>0.63208940313509066</v>
      </c>
      <c r="BJ387" s="52">
        <f t="shared" si="916"/>
        <v>-6.7652650177479001E-4</v>
      </c>
      <c r="BK387" s="52">
        <f t="shared" si="917"/>
        <v>-4.0699437380798504E-4</v>
      </c>
      <c r="BL387" s="52">
        <f t="shared" si="918"/>
        <v>-2.0349718690399217E-5</v>
      </c>
      <c r="BM387" s="52">
        <f t="shared" si="919"/>
        <v>-2.0349718690399217E-5</v>
      </c>
      <c r="BN387" s="52">
        <f t="shared" si="920"/>
        <v>0</v>
      </c>
      <c r="BO387" s="52">
        <f t="shared" si="921"/>
        <v>0</v>
      </c>
      <c r="BP387" s="52">
        <f t="shared" si="922"/>
        <v>2.2262852210122312E-3</v>
      </c>
      <c r="BQ387" s="52">
        <f t="shared" si="923"/>
        <v>0.05</v>
      </c>
      <c r="BS387" s="52">
        <f t="shared" ca="1" si="924"/>
        <v>-0.11285397198591977</v>
      </c>
      <c r="BT387" s="52">
        <f t="shared" ca="1" si="925"/>
        <v>-4.0699437380798467E-2</v>
      </c>
      <c r="BU387" s="52">
        <f t="shared" ca="1" si="926"/>
        <v>1.0843351047726379E-2</v>
      </c>
      <c r="BV387" s="52">
        <f t="shared" ca="1" si="927"/>
        <v>4.9928112526334084E-2</v>
      </c>
      <c r="BW387" s="52">
        <f t="shared" ca="1" si="928"/>
        <v>8.6178801127619373E-2</v>
      </c>
      <c r="BX387" s="52">
        <f t="shared" ca="1" si="929"/>
        <v>0.11467399568327019</v>
      </c>
      <c r="BY387" s="52">
        <f t="shared" ca="1" si="930"/>
        <v>0.13164613827041566</v>
      </c>
      <c r="BZ387" s="52">
        <f t="shared" ca="1" si="931"/>
        <v>0.13733248902304532</v>
      </c>
      <c r="CA387" s="52">
        <f t="shared" ca="1" si="932"/>
        <v>0.13884555976537455</v>
      </c>
      <c r="CB387" s="52">
        <f t="shared" ca="1" si="933"/>
        <v>0.13428241669410679</v>
      </c>
      <c r="CC387" s="52">
        <f t="shared" ca="1" si="934"/>
        <v>0.12616206013086839</v>
      </c>
      <c r="CD387" s="52">
        <f t="shared" ca="1" si="935"/>
        <v>0.11550291462410872</v>
      </c>
      <c r="CE387" s="52">
        <f t="shared" ca="1" si="936"/>
        <v>0.10437978625357684</v>
      </c>
      <c r="CF387" s="52">
        <f t="shared" ca="1" si="937"/>
        <v>9.8809182884232308E-2</v>
      </c>
      <c r="CG387" s="52">
        <f t="shared" ca="1" si="938"/>
        <v>0.10193087591699593</v>
      </c>
      <c r="CH387" s="52">
        <f t="shared" ca="1" si="939"/>
        <v>0.10943192625117952</v>
      </c>
      <c r="CI387" s="52">
        <f t="shared" ca="1" si="940"/>
        <v>3.2998549676831281E-2</v>
      </c>
      <c r="CJ387" s="52">
        <f t="shared" ca="1" si="941"/>
        <v>-3.8658620669475625E-2</v>
      </c>
      <c r="CK387" s="52">
        <f t="shared" ca="1" si="942"/>
        <v>-9.8528818452669961E-2</v>
      </c>
      <c r="CL387" s="52">
        <f t="shared" ca="1" si="943"/>
        <v>-0.14890657710812699</v>
      </c>
      <c r="CM387" s="52">
        <f t="shared" ca="1" si="944"/>
        <v>-0.19122573900066517</v>
      </c>
      <c r="CN387" s="52">
        <f t="shared" ca="1" si="945"/>
        <v>-0.22087030172828659</v>
      </c>
      <c r="CO387" s="52">
        <f t="shared" ca="1" si="946"/>
        <v>-0.23791284752528977</v>
      </c>
      <c r="CP387" s="52">
        <f t="shared" ca="1" si="947"/>
        <v>-0.2425270758629324</v>
      </c>
      <c r="CQ387" s="52">
        <f t="shared" ca="1" si="948"/>
        <v>-0.23112669892068341</v>
      </c>
      <c r="CR387" s="52">
        <f t="shared" ca="1" si="949"/>
        <v>-0.20283501120584618</v>
      </c>
      <c r="CS387" s="52">
        <f t="shared" ca="1" si="950"/>
        <v>-0.16183021738223971</v>
      </c>
      <c r="CT387" s="52">
        <f t="shared" ca="1" si="951"/>
        <v>-0.10165981221343243</v>
      </c>
      <c r="CU387" s="52">
        <f t="shared" ca="1" si="952"/>
        <v>-4.3041559281728918E-2</v>
      </c>
      <c r="CV387" s="52">
        <f t="shared" ca="1" si="953"/>
        <v>4.3593478028572295E-2</v>
      </c>
      <c r="CW387" s="52">
        <f t="shared" ca="1" si="954"/>
        <v>0.140560598127664</v>
      </c>
      <c r="CY387" s="51" t="str">
        <f t="shared" ca="1" si="955"/>
        <v>Slope</v>
      </c>
      <c r="CZ387" s="51" t="str">
        <f t="shared" ca="1" si="956"/>
        <v>Slope</v>
      </c>
      <c r="DA387" s="51" t="str">
        <f t="shared" ca="1" si="957"/>
        <v>Slope</v>
      </c>
      <c r="DB387" s="51" t="str">
        <f t="shared" ca="1" si="958"/>
        <v>Slope</v>
      </c>
      <c r="DC387" s="51" t="str">
        <f t="shared" ca="1" si="959"/>
        <v>Slope</v>
      </c>
      <c r="DD387" s="51" t="str">
        <f t="shared" ca="1" si="960"/>
        <v>Slope</v>
      </c>
      <c r="DE387" s="51" t="str">
        <f t="shared" ca="1" si="961"/>
        <v>Slope</v>
      </c>
      <c r="DF387" s="51" t="str">
        <f t="shared" ca="1" si="962"/>
        <v>Slope</v>
      </c>
      <c r="DG387" s="51" t="str">
        <f t="shared" ca="1" si="963"/>
        <v>Slope</v>
      </c>
      <c r="DH387" s="51" t="str">
        <f t="shared" ca="1" si="964"/>
        <v>Slope</v>
      </c>
      <c r="DI387" s="51" t="str">
        <f t="shared" ca="1" si="965"/>
        <v>Slope</v>
      </c>
      <c r="DJ387" s="51" t="str">
        <f t="shared" ca="1" si="966"/>
        <v>Slope</v>
      </c>
      <c r="DK387" s="51" t="str">
        <f t="shared" ca="1" si="967"/>
        <v>Slope</v>
      </c>
      <c r="DL387" s="51" t="str">
        <f t="shared" ca="1" si="968"/>
        <v>Slope</v>
      </c>
      <c r="DM387" s="51" t="str">
        <f t="shared" ca="1" si="969"/>
        <v>Slope</v>
      </c>
      <c r="DN387" s="51" t="str">
        <f t="shared" ca="1" si="970"/>
        <v>Slope</v>
      </c>
      <c r="DO387" s="51" t="str">
        <f t="shared" ca="1" si="971"/>
        <v>Slope</v>
      </c>
      <c r="DP387" s="51" t="str">
        <f t="shared" ca="1" si="972"/>
        <v>Slope</v>
      </c>
      <c r="DQ387" s="51" t="str">
        <f t="shared" ca="1" si="973"/>
        <v>Slope</v>
      </c>
      <c r="DR387" s="51" t="str">
        <f t="shared" ca="1" si="974"/>
        <v>Slope</v>
      </c>
      <c r="DS387" s="51" t="str">
        <f t="shared" ca="1" si="975"/>
        <v>Slope</v>
      </c>
      <c r="DT387" s="51" t="str">
        <f t="shared" ca="1" si="976"/>
        <v>Slope</v>
      </c>
      <c r="DU387" s="51" t="str">
        <f t="shared" ca="1" si="977"/>
        <v>Slope</v>
      </c>
      <c r="DV387" s="51" t="str">
        <f t="shared" ca="1" si="978"/>
        <v>Slope</v>
      </c>
      <c r="DW387" s="51" t="str">
        <f t="shared" ca="1" si="979"/>
        <v>Slope</v>
      </c>
      <c r="DX387" s="51" t="str">
        <f t="shared" ca="1" si="980"/>
        <v>Slope</v>
      </c>
      <c r="DY387" s="51" t="str">
        <f t="shared" ca="1" si="981"/>
        <v>Slope</v>
      </c>
      <c r="DZ387" s="51" t="str">
        <f t="shared" ca="1" si="982"/>
        <v>Slope</v>
      </c>
      <c r="EA387" s="51" t="str">
        <f t="shared" ca="1" si="983"/>
        <v>Slope</v>
      </c>
      <c r="EB387" s="51" t="str">
        <f t="shared" ca="1" si="984"/>
        <v>Slope</v>
      </c>
      <c r="EC387" s="51" t="str">
        <f t="shared" ca="1" si="985"/>
        <v>Slope</v>
      </c>
      <c r="EE387" s="52">
        <f t="shared" ca="1" si="986"/>
        <v>0.88716637773277063</v>
      </c>
      <c r="EF387" s="52">
        <f t="shared" ca="1" si="987"/>
        <v>0.95932091233789196</v>
      </c>
      <c r="EG387" s="52">
        <f t="shared" ca="1" si="988"/>
        <v>0.98913629923358326</v>
      </c>
      <c r="EH387" s="52">
        <f t="shared" ca="1" si="989"/>
        <v>0.95005153775497553</v>
      </c>
      <c r="EI387" s="52">
        <f t="shared" ca="1" si="990"/>
        <v>0.9138008491536902</v>
      </c>
      <c r="EJ387" s="52">
        <f t="shared" ca="1" si="991"/>
        <v>0.88530565459803945</v>
      </c>
      <c r="EK387" s="52">
        <f t="shared" ca="1" si="992"/>
        <v>0.86833351201089393</v>
      </c>
      <c r="EL387" s="52">
        <f t="shared" ca="1" si="993"/>
        <v>0.86264716125826424</v>
      </c>
      <c r="EM387" s="52">
        <f t="shared" ca="1" si="994"/>
        <v>0.86113409051593504</v>
      </c>
      <c r="EN387" s="52">
        <f t="shared" ca="1" si="995"/>
        <v>0.86569723358720285</v>
      </c>
      <c r="EO387" s="52">
        <f t="shared" ca="1" si="996"/>
        <v>0.87381759015044125</v>
      </c>
      <c r="EP387" s="52">
        <f t="shared" ca="1" si="997"/>
        <v>0.88447673565720086</v>
      </c>
      <c r="EQ387" s="52">
        <f t="shared" ca="1" si="998"/>
        <v>0.89559986402773273</v>
      </c>
      <c r="ER387" s="52">
        <f t="shared" ca="1" si="999"/>
        <v>0.90117046739707729</v>
      </c>
      <c r="ES387" s="52">
        <f t="shared" ca="1" si="1000"/>
        <v>0.89804877436431363</v>
      </c>
      <c r="ET387" s="52">
        <f t="shared" ca="1" si="1001"/>
        <v>0.89054772403013005</v>
      </c>
      <c r="EU387" s="52">
        <f t="shared" ca="1" si="1002"/>
        <v>0.96698110060447828</v>
      </c>
      <c r="EV387" s="52">
        <f t="shared" ca="1" si="1003"/>
        <v>0.9613617290492148</v>
      </c>
      <c r="EW387" s="52">
        <f t="shared" ca="1" si="1004"/>
        <v>0.90149153126602044</v>
      </c>
      <c r="EX387" s="52">
        <f t="shared" ca="1" si="1005"/>
        <v>0.85111377261056342</v>
      </c>
      <c r="EY387" s="52">
        <f t="shared" ca="1" si="1006"/>
        <v>0.80879461071802528</v>
      </c>
      <c r="EZ387" s="52">
        <f t="shared" ca="1" si="1007"/>
        <v>0.77915004799040377</v>
      </c>
      <c r="FA387" s="52">
        <f t="shared" ca="1" si="1008"/>
        <v>0.76210750219340062</v>
      </c>
      <c r="FB387" s="52">
        <f t="shared" ca="1" si="1009"/>
        <v>0.75749327385575804</v>
      </c>
      <c r="FC387" s="52">
        <f t="shared" ca="1" si="1010"/>
        <v>0.76889365079800698</v>
      </c>
      <c r="FD387" s="52">
        <f t="shared" ca="1" si="1011"/>
        <v>0.79718533851284423</v>
      </c>
      <c r="FE387" s="52">
        <f t="shared" ca="1" si="1012"/>
        <v>0.83819013233645068</v>
      </c>
      <c r="FF387" s="52">
        <f t="shared" ca="1" si="1013"/>
        <v>0.89836053750525802</v>
      </c>
      <c r="FG387" s="52">
        <f t="shared" ca="1" si="1014"/>
        <v>0.95697879043696144</v>
      </c>
      <c r="FH387" s="52">
        <f t="shared" ca="1" si="1015"/>
        <v>0.95638617225273725</v>
      </c>
      <c r="FI387" s="52">
        <f t="shared" ca="1" si="1016"/>
        <v>0.85941905215364556</v>
      </c>
      <c r="FK387" s="52">
        <f t="shared" ca="1" si="1017"/>
        <v>0.98913629923358326</v>
      </c>
      <c r="FL387" s="59">
        <f t="shared" ca="1" si="1018"/>
        <v>2</v>
      </c>
      <c r="FM387" s="59" t="str">
        <f t="shared" ca="1" si="1019"/>
        <v>Slope</v>
      </c>
      <c r="FN387" s="52">
        <f t="shared" ca="1" si="1020"/>
        <v>0.96666666666666667</v>
      </c>
      <c r="FP387" s="52">
        <f t="shared" ca="1" si="1021"/>
        <v>0.62905545924425676</v>
      </c>
      <c r="FQ387" s="52">
        <f t="shared" ca="1" si="1022"/>
        <v>0.65310697077929736</v>
      </c>
      <c r="FR387" s="52">
        <f t="shared" ca="1" si="1023"/>
        <v>0.65193432196674994</v>
      </c>
      <c r="FS387" s="52">
        <f t="shared" ca="1" si="1024"/>
        <v>0.62779495702943633</v>
      </c>
      <c r="FT387" s="52">
        <f t="shared" ca="1" si="1025"/>
        <v>0.60460028305123004</v>
      </c>
      <c r="FU387" s="52">
        <f t="shared" ca="1" si="1026"/>
        <v>0.58399077375490194</v>
      </c>
      <c r="FV387" s="52">
        <f t="shared" ca="1" si="1027"/>
        <v>0.5672222817814091</v>
      </c>
      <c r="FW387" s="52">
        <f t="shared" ca="1" si="1028"/>
        <v>0.55421572041942135</v>
      </c>
      <c r="FX387" s="52">
        <f t="shared" ca="1" si="1029"/>
        <v>0.54260025239420051</v>
      </c>
      <c r="FY387" s="52">
        <f t="shared" ca="1" si="1030"/>
        <v>0.53301018897351204</v>
      </c>
      <c r="FZ387" s="52">
        <f t="shared" ca="1" si="1031"/>
        <v>0.52460586338348036</v>
      </c>
      <c r="GA387" s="52">
        <f t="shared" ca="1" si="1032"/>
        <v>0.51704780077462253</v>
      </c>
      <c r="GB387" s="52">
        <f t="shared" ca="1" si="1033"/>
        <v>0.50964439912035531</v>
      </c>
      <c r="GC387" s="52">
        <f t="shared" ca="1" si="1034"/>
        <v>0.50039015579902568</v>
      </c>
      <c r="GD387" s="52">
        <f t="shared" ca="1" si="1035"/>
        <v>0.48823848034366008</v>
      </c>
      <c r="GE387" s="52">
        <f t="shared" ca="1" si="1036"/>
        <v>0.4746270191211544</v>
      </c>
      <c r="GF387" s="52">
        <f t="shared" ca="1" si="1037"/>
        <v>0.48899370020149269</v>
      </c>
      <c r="GG387" s="52">
        <f t="shared" ca="1" si="1038"/>
        <v>0.47600946523862714</v>
      </c>
      <c r="GH387" s="52">
        <f t="shared" ca="1" si="1039"/>
        <v>0.44494162153311789</v>
      </c>
      <c r="GI387" s="52">
        <f t="shared" ca="1" si="1040"/>
        <v>0.41703792420352115</v>
      </c>
      <c r="GJ387" s="52">
        <f t="shared" ca="1" si="1041"/>
        <v>0.39182042579489729</v>
      </c>
      <c r="GK387" s="52">
        <f t="shared" ca="1" si="1042"/>
        <v>0.37082779377457903</v>
      </c>
      <c r="GL387" s="52">
        <f t="shared" ca="1" si="1043"/>
        <v>0.35403583406446681</v>
      </c>
      <c r="GM387" s="52">
        <f t="shared" ca="1" si="1044"/>
        <v>0.34138664684080822</v>
      </c>
      <c r="GN387" s="52">
        <f t="shared" ca="1" si="1045"/>
        <v>0.33407566137711342</v>
      </c>
      <c r="GO387" s="52">
        <f t="shared" ca="1" si="1046"/>
        <v>0.33239511283761469</v>
      </c>
      <c r="GP387" s="52">
        <f t="shared" ca="1" si="1047"/>
        <v>0.33495226633437242</v>
      </c>
      <c r="GQ387" s="52">
        <f t="shared" ca="1" si="1048"/>
        <v>0.34389795694619713</v>
      </c>
      <c r="GR387" s="52">
        <f t="shared" ca="1" si="1049"/>
        <v>0.3523262634789871</v>
      </c>
      <c r="GS387" s="52">
        <f t="shared" ca="1" si="1050"/>
        <v>0.3410176129731346</v>
      </c>
      <c r="GT387" s="52">
        <f t="shared" ca="1" si="1051"/>
        <v>0.29758412849565963</v>
      </c>
      <c r="GV387" s="52">
        <f t="shared" ca="1" si="1052"/>
        <v>0.65310697077929736</v>
      </c>
      <c r="GW387" s="59">
        <f t="shared" ca="1" si="1053"/>
        <v>1</v>
      </c>
      <c r="GX387" s="52">
        <f t="shared" ca="1" si="1054"/>
        <v>0.95932091233789196</v>
      </c>
      <c r="GY387" s="52" t="str">
        <f t="shared" ca="1" si="1055"/>
        <v>Slope</v>
      </c>
      <c r="GZ387" s="52">
        <f t="shared" ca="1" si="1056"/>
        <v>1</v>
      </c>
      <c r="HB387" s="58">
        <f t="shared" si="1057"/>
        <v>1.3530530035495801E-2</v>
      </c>
      <c r="HC387" s="58"/>
      <c r="HE387" s="52">
        <f t="shared" si="1058"/>
        <v>0.93302387632429573</v>
      </c>
      <c r="HF387" s="52">
        <f t="shared" si="1059"/>
        <v>0</v>
      </c>
      <c r="HH387" s="52">
        <f t="shared" ca="1" si="1060"/>
        <v>0.95932091233789196</v>
      </c>
      <c r="HI387" s="52" t="str">
        <f t="shared" ca="1" si="1061"/>
        <v>Slope</v>
      </c>
      <c r="HJ387" s="59">
        <f t="shared" ca="1" si="1062"/>
        <v>2</v>
      </c>
      <c r="HK387" s="52">
        <f t="shared" ca="1" si="1063"/>
        <v>1</v>
      </c>
      <c r="HL387" s="52">
        <f t="shared" si="1064"/>
        <v>0</v>
      </c>
      <c r="HM387" s="52">
        <f t="shared" si="1065"/>
        <v>20</v>
      </c>
      <c r="HN387" s="52">
        <f t="shared" si="1066"/>
        <v>-20</v>
      </c>
      <c r="HP387" s="52">
        <f t="shared" si="1069"/>
        <v>1.5353300422430052E-3</v>
      </c>
      <c r="HR387" s="52">
        <f t="shared" si="1067"/>
        <v>1.9831033437096195E-4</v>
      </c>
      <c r="HS387">
        <f t="shared" si="1068"/>
        <v>2.2262852210122312E-3</v>
      </c>
    </row>
    <row r="388" spans="1:227" x14ac:dyDescent="0.2">
      <c r="A388" s="45">
        <v>350</v>
      </c>
      <c r="B388" s="35">
        <f t="shared" si="913"/>
        <v>4.0393518518518474E-2</v>
      </c>
      <c r="C388" s="28">
        <v>-1.35305300354958</v>
      </c>
      <c r="D388" s="95">
        <v>0</v>
      </c>
      <c r="E388" s="95">
        <v>999999</v>
      </c>
      <c r="F388" s="37">
        <f t="shared" si="899"/>
        <v>166666.5</v>
      </c>
      <c r="G388" s="38">
        <f t="shared" si="903"/>
        <v>0</v>
      </c>
      <c r="H388" s="102">
        <v>20</v>
      </c>
      <c r="I388" s="102">
        <v>2000</v>
      </c>
      <c r="J388" s="28">
        <v>-2.91714727878571</v>
      </c>
      <c r="K388" s="126">
        <f t="shared" si="900"/>
        <v>-2.9171472787857099E-2</v>
      </c>
      <c r="L388" s="30">
        <f t="shared" si="901"/>
        <v>-2.9171472787857099E-2</v>
      </c>
      <c r="M388" s="101">
        <f t="shared" si="902"/>
        <v>-1.35305300354958</v>
      </c>
      <c r="N388" s="103">
        <f t="shared" si="914"/>
        <v>7.8204713761806496E-4</v>
      </c>
      <c r="AD388" s="52">
        <f t="shared" ca="1" si="915"/>
        <v>0.84711424325607376</v>
      </c>
      <c r="AE388" s="52">
        <f t="shared" ca="1" si="915"/>
        <v>1.0000000000000002</v>
      </c>
      <c r="AF388" s="52">
        <f t="shared" ca="1" si="915"/>
        <v>0.85137114997358043</v>
      </c>
      <c r="AG388" s="52">
        <f t="shared" ca="1" si="909"/>
        <v>0.70878104943892961</v>
      </c>
      <c r="AH388" s="52">
        <f t="shared" ca="1" si="909"/>
        <v>0.56173768602300833</v>
      </c>
      <c r="AI388" s="52">
        <f t="shared" ca="1" si="909"/>
        <v>0.40029755944303819</v>
      </c>
      <c r="AJ388" s="52">
        <f t="shared" ca="1" si="909"/>
        <v>0.2151380429762009</v>
      </c>
      <c r="AK388" s="52">
        <f t="shared" ca="1" si="910"/>
        <v>1.7251290962735578E-2</v>
      </c>
      <c r="AL388" s="52">
        <f t="shared" ca="1" si="910"/>
        <v>-0.18532994438609798</v>
      </c>
      <c r="AM388" s="52">
        <f t="shared" ca="1" si="910"/>
        <v>-0.37847045122080281</v>
      </c>
      <c r="AN388" s="52">
        <f t="shared" ca="1" si="910"/>
        <v>-0.52744395995119575</v>
      </c>
      <c r="AO388" s="52">
        <f t="shared" ca="1" si="911"/>
        <v>-0.6263233313447375</v>
      </c>
      <c r="AP388" s="52">
        <f t="shared" ca="1" si="911"/>
        <v>-0.69786464027436723</v>
      </c>
      <c r="AQ388" s="52">
        <f t="shared" ca="1" si="911"/>
        <v>-0.72298964963349266</v>
      </c>
      <c r="AR388" s="52">
        <f t="shared" ca="1" si="911"/>
        <v>-0.77581530373750995</v>
      </c>
      <c r="AS388" s="52">
        <f t="shared" ca="1" si="912"/>
        <v>-0.75138136861477689</v>
      </c>
      <c r="AT388" s="52">
        <f t="shared" ca="1" si="912"/>
        <v>-0.67313951924756943</v>
      </c>
      <c r="AU388" s="52">
        <f t="shared" ca="1" si="912"/>
        <v>-0.56644870727464147</v>
      </c>
      <c r="AV388" s="52">
        <f t="shared" ca="1" si="912"/>
        <v>-0.42793586105290504</v>
      </c>
      <c r="AW388" s="52">
        <f t="shared" ca="1" si="912"/>
        <v>-0.2538231144521923</v>
      </c>
      <c r="AX388" s="52">
        <f t="shared" ca="1" si="912"/>
        <v>-4.3303960728772899E-2</v>
      </c>
      <c r="AY388" s="52">
        <f t="shared" ca="1" si="906"/>
        <v>0.18356535259995901</v>
      </c>
      <c r="AZ388" s="52">
        <f t="shared" ca="1" si="906"/>
        <v>0.3972922533952965</v>
      </c>
      <c r="BA388" s="52">
        <f t="shared" ca="1" si="906"/>
        <v>0.55902784538112593</v>
      </c>
      <c r="BB388" s="52">
        <f t="shared" ca="1" si="906"/>
        <v>0.66601414329823527</v>
      </c>
      <c r="BC388" s="52">
        <f t="shared" ca="1" si="907"/>
        <v>0.74931169011177146</v>
      </c>
      <c r="BD388" s="52">
        <f t="shared" ca="1" si="907"/>
        <v>0.79122656602494634</v>
      </c>
      <c r="BE388" s="52">
        <f t="shared" ca="1" si="907"/>
        <v>0.79288451261952864</v>
      </c>
      <c r="BF388" s="52">
        <f t="shared" ca="1" si="907"/>
        <v>0.75790604101629933</v>
      </c>
      <c r="BG388" s="52">
        <f t="shared" ca="1" si="908"/>
        <v>0.69968588087731232</v>
      </c>
      <c r="BH388" s="52">
        <f t="shared" ca="1" si="908"/>
        <v>0.63767073223907078</v>
      </c>
      <c r="BJ388" s="52">
        <f t="shared" si="916"/>
        <v>-1.458573639392855E-3</v>
      </c>
      <c r="BK388" s="52">
        <f t="shared" si="917"/>
        <v>1.084335104772642E-4</v>
      </c>
      <c r="BL388" s="52">
        <f t="shared" si="918"/>
        <v>5.421675523863204E-6</v>
      </c>
      <c r="BM388" s="52">
        <f t="shared" si="919"/>
        <v>5.421675523863204E-6</v>
      </c>
      <c r="BN388" s="52">
        <f t="shared" si="920"/>
        <v>0</v>
      </c>
      <c r="BO388" s="52">
        <f t="shared" si="921"/>
        <v>0</v>
      </c>
      <c r="BP388" s="52">
        <f t="shared" si="922"/>
        <v>2.2369114379985249E-3</v>
      </c>
      <c r="BQ388" s="52">
        <f t="shared" si="923"/>
        <v>0.05</v>
      </c>
      <c r="BS388" s="52">
        <f t="shared" ca="1" si="924"/>
        <v>-4.0699437380798467E-2</v>
      </c>
      <c r="BT388" s="52">
        <f t="shared" ca="1" si="925"/>
        <v>1.0843351047726379E-2</v>
      </c>
      <c r="BU388" s="52">
        <f t="shared" ca="1" si="926"/>
        <v>4.9928112526334084E-2</v>
      </c>
      <c r="BV388" s="52">
        <f t="shared" ca="1" si="927"/>
        <v>8.6178801127619373E-2</v>
      </c>
      <c r="BW388" s="52">
        <f t="shared" ca="1" si="928"/>
        <v>0.11467399568327019</v>
      </c>
      <c r="BX388" s="52">
        <f t="shared" ca="1" si="929"/>
        <v>0.13164613827041566</v>
      </c>
      <c r="BY388" s="52">
        <f t="shared" ca="1" si="930"/>
        <v>0.13733248902304532</v>
      </c>
      <c r="BZ388" s="52">
        <f t="shared" ca="1" si="931"/>
        <v>0.13884555976537455</v>
      </c>
      <c r="CA388" s="52">
        <f t="shared" ca="1" si="932"/>
        <v>0.13428241669410679</v>
      </c>
      <c r="CB388" s="52">
        <f t="shared" ca="1" si="933"/>
        <v>0.12616206013086839</v>
      </c>
      <c r="CC388" s="52">
        <f t="shared" ca="1" si="934"/>
        <v>0.11550291462410872</v>
      </c>
      <c r="CD388" s="52">
        <f t="shared" ca="1" si="935"/>
        <v>0.10437978625357684</v>
      </c>
      <c r="CE388" s="52">
        <f t="shared" ca="1" si="936"/>
        <v>9.8809182884232308E-2</v>
      </c>
      <c r="CF388" s="52">
        <f t="shared" ca="1" si="937"/>
        <v>0.10193087591699593</v>
      </c>
      <c r="CG388" s="52">
        <f t="shared" ca="1" si="938"/>
        <v>0.10943192625117952</v>
      </c>
      <c r="CH388" s="52">
        <f t="shared" ca="1" si="939"/>
        <v>3.2998549676831281E-2</v>
      </c>
      <c r="CI388" s="52">
        <f t="shared" ca="1" si="940"/>
        <v>-3.8658620669475625E-2</v>
      </c>
      <c r="CJ388" s="52">
        <f t="shared" ca="1" si="941"/>
        <v>-9.8528818452669961E-2</v>
      </c>
      <c r="CK388" s="52">
        <f t="shared" ca="1" si="942"/>
        <v>-0.14890657710812699</v>
      </c>
      <c r="CL388" s="52">
        <f t="shared" ca="1" si="943"/>
        <v>-0.19122573900066517</v>
      </c>
      <c r="CM388" s="52">
        <f t="shared" ca="1" si="944"/>
        <v>-0.22087030172828659</v>
      </c>
      <c r="CN388" s="52">
        <f t="shared" ca="1" si="945"/>
        <v>-0.23791284752528977</v>
      </c>
      <c r="CO388" s="52">
        <f t="shared" ca="1" si="946"/>
        <v>-0.2425270758629324</v>
      </c>
      <c r="CP388" s="52">
        <f t="shared" ca="1" si="947"/>
        <v>-0.23112669892068341</v>
      </c>
      <c r="CQ388" s="52">
        <f t="shared" ca="1" si="948"/>
        <v>-0.20283501120584618</v>
      </c>
      <c r="CR388" s="52">
        <f t="shared" ca="1" si="949"/>
        <v>-0.16183021738223971</v>
      </c>
      <c r="CS388" s="52">
        <f t="shared" ca="1" si="950"/>
        <v>-0.10165981221343243</v>
      </c>
      <c r="CT388" s="52">
        <f t="shared" ca="1" si="951"/>
        <v>-4.3041559281728918E-2</v>
      </c>
      <c r="CU388" s="52">
        <f t="shared" ca="1" si="952"/>
        <v>4.3593478028572295E-2</v>
      </c>
      <c r="CV388" s="52">
        <f t="shared" ca="1" si="953"/>
        <v>0.140560598127664</v>
      </c>
      <c r="CW388" s="52">
        <f t="shared" ca="1" si="954"/>
        <v>0.23029781825419868</v>
      </c>
      <c r="CY388" s="51" t="str">
        <f t="shared" ca="1" si="955"/>
        <v>Slope</v>
      </c>
      <c r="CZ388" s="51" t="str">
        <f t="shared" ca="1" si="956"/>
        <v>Slope</v>
      </c>
      <c r="DA388" s="51" t="str">
        <f t="shared" ca="1" si="957"/>
        <v>Slope</v>
      </c>
      <c r="DB388" s="51" t="str">
        <f t="shared" ca="1" si="958"/>
        <v>Slope</v>
      </c>
      <c r="DC388" s="51" t="str">
        <f t="shared" ca="1" si="959"/>
        <v>Slope</v>
      </c>
      <c r="DD388" s="51" t="str">
        <f t="shared" ca="1" si="960"/>
        <v>Slope</v>
      </c>
      <c r="DE388" s="51" t="str">
        <f t="shared" ca="1" si="961"/>
        <v>Slope</v>
      </c>
      <c r="DF388" s="51" t="str">
        <f t="shared" ca="1" si="962"/>
        <v>Slope</v>
      </c>
      <c r="DG388" s="51" t="str">
        <f t="shared" ca="1" si="963"/>
        <v>Slope</v>
      </c>
      <c r="DH388" s="51" t="str">
        <f t="shared" ca="1" si="964"/>
        <v>Slope</v>
      </c>
      <c r="DI388" s="51" t="str">
        <f t="shared" ca="1" si="965"/>
        <v>Slope</v>
      </c>
      <c r="DJ388" s="51" t="str">
        <f t="shared" ca="1" si="966"/>
        <v>Slope</v>
      </c>
      <c r="DK388" s="51" t="str">
        <f t="shared" ca="1" si="967"/>
        <v>Slope</v>
      </c>
      <c r="DL388" s="51" t="str">
        <f t="shared" ca="1" si="968"/>
        <v>Slope</v>
      </c>
      <c r="DM388" s="51" t="str">
        <f t="shared" ca="1" si="969"/>
        <v>Slope</v>
      </c>
      <c r="DN388" s="51" t="str">
        <f t="shared" ca="1" si="970"/>
        <v>Slope</v>
      </c>
      <c r="DO388" s="51" t="str">
        <f t="shared" ca="1" si="971"/>
        <v>Slope</v>
      </c>
      <c r="DP388" s="51" t="str">
        <f t="shared" ca="1" si="972"/>
        <v>Slope</v>
      </c>
      <c r="DQ388" s="51" t="str">
        <f t="shared" ca="1" si="973"/>
        <v>Slope</v>
      </c>
      <c r="DR388" s="51" t="str">
        <f t="shared" ca="1" si="974"/>
        <v>Slope</v>
      </c>
      <c r="DS388" s="51" t="str">
        <f t="shared" ca="1" si="975"/>
        <v>Slope</v>
      </c>
      <c r="DT388" s="51" t="str">
        <f t="shared" ca="1" si="976"/>
        <v>Slope</v>
      </c>
      <c r="DU388" s="51" t="str">
        <f t="shared" ca="1" si="977"/>
        <v>Slope</v>
      </c>
      <c r="DV388" s="51" t="str">
        <f t="shared" ca="1" si="978"/>
        <v>Slope</v>
      </c>
      <c r="DW388" s="51" t="str">
        <f t="shared" ca="1" si="979"/>
        <v>Slope</v>
      </c>
      <c r="DX388" s="51" t="str">
        <f t="shared" ca="1" si="980"/>
        <v>Slope</v>
      </c>
      <c r="DY388" s="51" t="str">
        <f t="shared" ca="1" si="981"/>
        <v>Slope</v>
      </c>
      <c r="DZ388" s="51" t="str">
        <f t="shared" ca="1" si="982"/>
        <v>Slope</v>
      </c>
      <c r="EA388" s="51" t="str">
        <f t="shared" ca="1" si="983"/>
        <v>Slope</v>
      </c>
      <c r="EB388" s="51" t="str">
        <f t="shared" ca="1" si="984"/>
        <v>Slope</v>
      </c>
      <c r="EC388" s="51" t="str">
        <f t="shared" ca="1" si="985"/>
        <v>Slope</v>
      </c>
      <c r="EE388" s="52">
        <f t="shared" ca="1" si="986"/>
        <v>0.95929514094367763</v>
      </c>
      <c r="EF388" s="52">
        <f t="shared" ca="1" si="987"/>
        <v>0.98916207062779749</v>
      </c>
      <c r="EG388" s="52">
        <f t="shared" ca="1" si="988"/>
        <v>0.95007730914918975</v>
      </c>
      <c r="EH388" s="52">
        <f t="shared" ca="1" si="989"/>
        <v>0.91382662054790453</v>
      </c>
      <c r="EI388" s="52">
        <f t="shared" ca="1" si="990"/>
        <v>0.88533142599225367</v>
      </c>
      <c r="EJ388" s="52">
        <f t="shared" ca="1" si="991"/>
        <v>0.86835928340510815</v>
      </c>
      <c r="EK388" s="52">
        <f t="shared" ca="1" si="992"/>
        <v>0.86267293265247857</v>
      </c>
      <c r="EL388" s="52">
        <f t="shared" ca="1" si="993"/>
        <v>0.86115986191014926</v>
      </c>
      <c r="EM388" s="52">
        <f t="shared" ca="1" si="994"/>
        <v>0.86572300498141708</v>
      </c>
      <c r="EN388" s="52">
        <f t="shared" ca="1" si="995"/>
        <v>0.87384336154465547</v>
      </c>
      <c r="EO388" s="52">
        <f t="shared" ca="1" si="996"/>
        <v>0.8845025070514152</v>
      </c>
      <c r="EP388" s="52">
        <f t="shared" ca="1" si="997"/>
        <v>0.89562563542194706</v>
      </c>
      <c r="EQ388" s="52">
        <f t="shared" ca="1" si="998"/>
        <v>0.90119623879129152</v>
      </c>
      <c r="ER388" s="52">
        <f t="shared" ca="1" si="999"/>
        <v>0.89807454575852796</v>
      </c>
      <c r="ES388" s="52">
        <f t="shared" ca="1" si="1000"/>
        <v>0.89057349542434439</v>
      </c>
      <c r="ET388" s="52">
        <f t="shared" ca="1" si="1001"/>
        <v>0.96700687199869262</v>
      </c>
      <c r="EU388" s="52">
        <f t="shared" ca="1" si="1002"/>
        <v>0.96133595765500046</v>
      </c>
      <c r="EV388" s="52">
        <f t="shared" ca="1" si="1003"/>
        <v>0.90146575987180622</v>
      </c>
      <c r="EW388" s="52">
        <f t="shared" ca="1" si="1004"/>
        <v>0.85108800121634909</v>
      </c>
      <c r="EX388" s="52">
        <f t="shared" ca="1" si="1005"/>
        <v>0.80876883932381094</v>
      </c>
      <c r="EY388" s="52">
        <f t="shared" ca="1" si="1006"/>
        <v>0.77912427659618955</v>
      </c>
      <c r="EZ388" s="52">
        <f t="shared" ca="1" si="1007"/>
        <v>0.7620817307991864</v>
      </c>
      <c r="FA388" s="52">
        <f t="shared" ca="1" si="1008"/>
        <v>0.75746750246154371</v>
      </c>
      <c r="FB388" s="52">
        <f t="shared" ca="1" si="1009"/>
        <v>0.76886787940379275</v>
      </c>
      <c r="FC388" s="52">
        <f t="shared" ca="1" si="1010"/>
        <v>0.79715956711863001</v>
      </c>
      <c r="FD388" s="52">
        <f t="shared" ca="1" si="1011"/>
        <v>0.83816436094223645</v>
      </c>
      <c r="FE388" s="52">
        <f t="shared" ca="1" si="1012"/>
        <v>0.89833476611104368</v>
      </c>
      <c r="FF388" s="52">
        <f t="shared" ca="1" si="1013"/>
        <v>0.95695301904274721</v>
      </c>
      <c r="FG388" s="52">
        <f t="shared" ca="1" si="1014"/>
        <v>0.95641194364695159</v>
      </c>
      <c r="FH388" s="52">
        <f t="shared" ca="1" si="1015"/>
        <v>0.85944482354785989</v>
      </c>
      <c r="FI388" s="52">
        <f t="shared" ca="1" si="1016"/>
        <v>0.76970760342132516</v>
      </c>
      <c r="FK388" s="52">
        <f t="shared" ca="1" si="1017"/>
        <v>0.98916207062779749</v>
      </c>
      <c r="FL388" s="59">
        <f t="shared" ca="1" si="1018"/>
        <v>1</v>
      </c>
      <c r="FM388" s="59" t="str">
        <f t="shared" ca="1" si="1019"/>
        <v>Slope</v>
      </c>
      <c r="FN388" s="52">
        <f t="shared" ca="1" si="1020"/>
        <v>1</v>
      </c>
      <c r="FP388" s="52">
        <f t="shared" ca="1" si="1021"/>
        <v>0.65309838031455913</v>
      </c>
      <c r="FQ388" s="52">
        <f t="shared" ca="1" si="1022"/>
        <v>0.66305402354259912</v>
      </c>
      <c r="FR388" s="52">
        <f t="shared" ca="1" si="1023"/>
        <v>0.6389146586052854</v>
      </c>
      <c r="FS388" s="52">
        <f t="shared" ca="1" si="1024"/>
        <v>0.61571998462707933</v>
      </c>
      <c r="FT388" s="52">
        <f t="shared" ca="1" si="1025"/>
        <v>0.59511047533075123</v>
      </c>
      <c r="FU388" s="52">
        <f t="shared" ca="1" si="1026"/>
        <v>0.57834198335725828</v>
      </c>
      <c r="FV388" s="52">
        <f t="shared" ca="1" si="1027"/>
        <v>0.56533542199527065</v>
      </c>
      <c r="FW388" s="52">
        <f t="shared" ca="1" si="1028"/>
        <v>0.55371995397004969</v>
      </c>
      <c r="FX388" s="52">
        <f t="shared" ca="1" si="1029"/>
        <v>0.54412989054936123</v>
      </c>
      <c r="FY388" s="52">
        <f t="shared" ca="1" si="1030"/>
        <v>0.53572556495932955</v>
      </c>
      <c r="FZ388" s="52">
        <f t="shared" ca="1" si="1031"/>
        <v>0.52816750235047172</v>
      </c>
      <c r="GA388" s="52">
        <f t="shared" ca="1" si="1032"/>
        <v>0.5207641006962046</v>
      </c>
      <c r="GB388" s="52">
        <f t="shared" ca="1" si="1033"/>
        <v>0.51150985737487487</v>
      </c>
      <c r="GC388" s="52">
        <f t="shared" ca="1" si="1034"/>
        <v>0.49935818191950931</v>
      </c>
      <c r="GD388" s="52">
        <f t="shared" ca="1" si="1035"/>
        <v>0.48574672069700364</v>
      </c>
      <c r="GE388" s="52">
        <f t="shared" ca="1" si="1036"/>
        <v>0.50011340177734187</v>
      </c>
      <c r="GF388" s="52">
        <f t="shared" ca="1" si="1037"/>
        <v>0.48711198588500015</v>
      </c>
      <c r="GG388" s="52">
        <f t="shared" ca="1" si="1038"/>
        <v>0.45604414217949096</v>
      </c>
      <c r="GH388" s="52">
        <f t="shared" ca="1" si="1039"/>
        <v>0.42814044484989411</v>
      </c>
      <c r="GI388" s="52">
        <f t="shared" ca="1" si="1040"/>
        <v>0.40292294644127025</v>
      </c>
      <c r="GJ388" s="52">
        <f t="shared" ca="1" si="1041"/>
        <v>0.38193031442095204</v>
      </c>
      <c r="GK388" s="52">
        <f t="shared" ca="1" si="1042"/>
        <v>0.36513835471083989</v>
      </c>
      <c r="GL388" s="52">
        <f t="shared" ca="1" si="1043"/>
        <v>0.35248916748718118</v>
      </c>
      <c r="GM388" s="52">
        <f t="shared" ca="1" si="1044"/>
        <v>0.34517818202348649</v>
      </c>
      <c r="GN388" s="52">
        <f t="shared" ca="1" si="1045"/>
        <v>0.34349763348398776</v>
      </c>
      <c r="GO388" s="52">
        <f t="shared" ca="1" si="1046"/>
        <v>0.34605478698074543</v>
      </c>
      <c r="GP388" s="52">
        <f t="shared" ca="1" si="1047"/>
        <v>0.35500047759257009</v>
      </c>
      <c r="GQ388" s="52">
        <f t="shared" ca="1" si="1048"/>
        <v>0.36342878412536017</v>
      </c>
      <c r="GR388" s="52">
        <f t="shared" ca="1" si="1049"/>
        <v>0.35213731454898384</v>
      </c>
      <c r="GS388" s="52">
        <f t="shared" ca="1" si="1050"/>
        <v>0.30870383007150881</v>
      </c>
      <c r="GT388" s="52">
        <f t="shared" ca="1" si="1051"/>
        <v>0.26768031225155281</v>
      </c>
      <c r="GV388" s="52">
        <f t="shared" ca="1" si="1052"/>
        <v>0.66305402354259912</v>
      </c>
      <c r="GW388" s="59">
        <f t="shared" ca="1" si="1053"/>
        <v>1</v>
      </c>
      <c r="GX388" s="52">
        <f t="shared" ca="1" si="1054"/>
        <v>0.98916207062779749</v>
      </c>
      <c r="GY388" s="52" t="str">
        <f t="shared" ca="1" si="1055"/>
        <v>Slope</v>
      </c>
      <c r="GZ388" s="52">
        <f t="shared" ca="1" si="1056"/>
        <v>1</v>
      </c>
      <c r="HB388" s="58">
        <f t="shared" si="1057"/>
        <v>2.9171472787857099E-2</v>
      </c>
      <c r="HC388" s="58"/>
      <c r="HE388" s="52">
        <f t="shared" si="1058"/>
        <v>0.85560120970010733</v>
      </c>
      <c r="HF388" s="52">
        <f t="shared" si="1059"/>
        <v>0</v>
      </c>
      <c r="HH388" s="52">
        <f t="shared" ca="1" si="1060"/>
        <v>0.98916207062779749</v>
      </c>
      <c r="HI388" s="52" t="str">
        <f t="shared" ca="1" si="1061"/>
        <v>Slope</v>
      </c>
      <c r="HJ388" s="59">
        <f t="shared" ca="1" si="1062"/>
        <v>2</v>
      </c>
      <c r="HK388" s="52">
        <f t="shared" ca="1" si="1063"/>
        <v>1</v>
      </c>
      <c r="HL388" s="52">
        <f t="shared" si="1064"/>
        <v>0</v>
      </c>
      <c r="HM388" s="52">
        <f t="shared" si="1065"/>
        <v>20</v>
      </c>
      <c r="HN388" s="52">
        <f t="shared" si="1066"/>
        <v>-20</v>
      </c>
      <c r="HP388" s="52">
        <f t="shared" si="1069"/>
        <v>7.8204713761806496E-4</v>
      </c>
      <c r="HR388" s="52">
        <f t="shared" si="1067"/>
        <v>2.1416913185430493E-4</v>
      </c>
      <c r="HS388">
        <f t="shared" si="1068"/>
        <v>2.2369114379985249E-3</v>
      </c>
    </row>
    <row r="389" spans="1:227" x14ac:dyDescent="0.2">
      <c r="A389" s="45">
        <v>351</v>
      </c>
      <c r="B389" s="35">
        <f t="shared" si="913"/>
        <v>4.0509259259259217E-2</v>
      </c>
      <c r="C389" s="28">
        <v>-2.91714727878571</v>
      </c>
      <c r="D389" s="95">
        <v>0</v>
      </c>
      <c r="E389" s="95">
        <v>999999</v>
      </c>
      <c r="F389" s="37">
        <f t="shared" si="899"/>
        <v>166666.5</v>
      </c>
      <c r="G389" s="38">
        <f t="shared" si="903"/>
        <v>0</v>
      </c>
      <c r="H389" s="102">
        <v>20</v>
      </c>
      <c r="I389" s="102">
        <v>2000</v>
      </c>
      <c r="J389" s="28">
        <v>-2.9133573174476601</v>
      </c>
      <c r="K389" s="126">
        <f t="shared" si="900"/>
        <v>-2.9133573174476603E-2</v>
      </c>
      <c r="L389" s="30">
        <f t="shared" si="901"/>
        <v>-2.9133573174476603E-2</v>
      </c>
      <c r="M389" s="101">
        <f t="shared" si="902"/>
        <v>-2.91714727878571</v>
      </c>
      <c r="N389" s="103">
        <f t="shared" si="914"/>
        <v>1.894980669024833E-6</v>
      </c>
      <c r="AD389" s="52">
        <f t="shared" ca="1" si="915"/>
        <v>0.85137114997358065</v>
      </c>
      <c r="AE389" s="52">
        <f t="shared" ca="1" si="915"/>
        <v>0.99999999999999989</v>
      </c>
      <c r="AF389" s="52">
        <f t="shared" ca="1" si="915"/>
        <v>0.85375296832097458</v>
      </c>
      <c r="AG389" s="52">
        <f t="shared" ca="1" si="909"/>
        <v>0.70981433852339582</v>
      </c>
      <c r="AH389" s="52">
        <f t="shared" ca="1" si="909"/>
        <v>0.55459895882735322</v>
      </c>
      <c r="AI389" s="52">
        <f t="shared" ca="1" si="909"/>
        <v>0.38104610984652043</v>
      </c>
      <c r="AJ389" s="52">
        <f t="shared" ca="1" si="909"/>
        <v>0.19107087702175668</v>
      </c>
      <c r="AK389" s="52">
        <f t="shared" ca="1" si="910"/>
        <v>-1.3191205359399785E-2</v>
      </c>
      <c r="AL389" s="52">
        <f t="shared" ca="1" si="910"/>
        <v>-0.21804947804396435</v>
      </c>
      <c r="AM389" s="52">
        <f t="shared" ca="1" si="910"/>
        <v>-0.41139771288132754</v>
      </c>
      <c r="AN389" s="52">
        <f t="shared" ca="1" si="910"/>
        <v>-0.55945719794856652</v>
      </c>
      <c r="AO389" s="52">
        <f t="shared" ca="1" si="911"/>
        <v>-0.65657612346676397</v>
      </c>
      <c r="AP389" s="52">
        <f t="shared" ca="1" si="911"/>
        <v>-0.72602446505835894</v>
      </c>
      <c r="AQ389" s="52">
        <f t="shared" ca="1" si="911"/>
        <v>-0.75134038045022689</v>
      </c>
      <c r="AR389" s="52">
        <f t="shared" ca="1" si="911"/>
        <v>-0.79803658348088413</v>
      </c>
      <c r="AS389" s="52">
        <f t="shared" ca="1" si="912"/>
        <v>-0.76897720655762769</v>
      </c>
      <c r="AT389" s="52">
        <f t="shared" ca="1" si="912"/>
        <v>-0.683929619301194</v>
      </c>
      <c r="AU389" s="52">
        <f t="shared" ca="1" si="912"/>
        <v>-0.57034045051000859</v>
      </c>
      <c r="AV389" s="52">
        <f t="shared" ca="1" si="912"/>
        <v>-0.42317517601090859</v>
      </c>
      <c r="AW389" s="52">
        <f t="shared" ca="1" si="912"/>
        <v>-0.23649292236508107</v>
      </c>
      <c r="AX389" s="52">
        <f t="shared" ca="1" si="912"/>
        <v>-1.4608228818874252E-2</v>
      </c>
      <c r="AY389" s="52">
        <f t="shared" ca="1" si="906"/>
        <v>0.21904197401224254</v>
      </c>
      <c r="AZ389" s="52">
        <f t="shared" ca="1" si="906"/>
        <v>0.41880119040135844</v>
      </c>
      <c r="BA389" s="52">
        <f t="shared" ca="1" si="906"/>
        <v>0.56910360629447043</v>
      </c>
      <c r="BB389" s="52">
        <f t="shared" ca="1" si="906"/>
        <v>0.67395910134090764</v>
      </c>
      <c r="BC389" s="52">
        <f t="shared" ca="1" si="907"/>
        <v>0.75423215888659534</v>
      </c>
      <c r="BD389" s="52">
        <f t="shared" ca="1" si="907"/>
        <v>0.78863642526709099</v>
      </c>
      <c r="BE389" s="52">
        <f t="shared" ca="1" si="907"/>
        <v>0.78004165834165529</v>
      </c>
      <c r="BF389" s="52">
        <f t="shared" ca="1" si="907"/>
        <v>0.75005694879592144</v>
      </c>
      <c r="BG389" s="52">
        <f t="shared" ca="1" si="908"/>
        <v>0.70199838344410259</v>
      </c>
      <c r="BH389" s="52">
        <f t="shared" ca="1" si="908"/>
        <v>0.64608045684786386</v>
      </c>
      <c r="BJ389" s="52">
        <f t="shared" si="916"/>
        <v>-1.4566786587238301E-3</v>
      </c>
      <c r="BK389" s="52">
        <f t="shared" si="917"/>
        <v>4.9928112526334057E-4</v>
      </c>
      <c r="BL389" s="52">
        <f t="shared" si="918"/>
        <v>2.4964056263167038E-5</v>
      </c>
      <c r="BM389" s="52">
        <f t="shared" si="919"/>
        <v>2.4964056263167038E-5</v>
      </c>
      <c r="BN389" s="52">
        <f t="shared" si="920"/>
        <v>0</v>
      </c>
      <c r="BO389" s="52">
        <f t="shared" si="921"/>
        <v>0</v>
      </c>
      <c r="BP389" s="52">
        <f t="shared" si="922"/>
        <v>2.2590371348615466E-3</v>
      </c>
      <c r="BQ389" s="52">
        <f t="shared" si="923"/>
        <v>0.05</v>
      </c>
      <c r="BS389" s="52">
        <f t="shared" ca="1" si="924"/>
        <v>1.0843351047726379E-2</v>
      </c>
      <c r="BT389" s="52">
        <f t="shared" ca="1" si="925"/>
        <v>4.9928112526334084E-2</v>
      </c>
      <c r="BU389" s="52">
        <f t="shared" ca="1" si="926"/>
        <v>8.6178801127619373E-2</v>
      </c>
      <c r="BV389" s="52">
        <f t="shared" ca="1" si="927"/>
        <v>0.11467399568327019</v>
      </c>
      <c r="BW389" s="52">
        <f t="shared" ca="1" si="928"/>
        <v>0.13164613827041566</v>
      </c>
      <c r="BX389" s="52">
        <f t="shared" ca="1" si="929"/>
        <v>0.13733248902304532</v>
      </c>
      <c r="BY389" s="52">
        <f t="shared" ca="1" si="930"/>
        <v>0.13884555976537455</v>
      </c>
      <c r="BZ389" s="52">
        <f t="shared" ca="1" si="931"/>
        <v>0.13428241669410679</v>
      </c>
      <c r="CA389" s="52">
        <f t="shared" ca="1" si="932"/>
        <v>0.12616206013086839</v>
      </c>
      <c r="CB389" s="52">
        <f t="shared" ca="1" si="933"/>
        <v>0.11550291462410872</v>
      </c>
      <c r="CC389" s="52">
        <f t="shared" ca="1" si="934"/>
        <v>0.10437978625357684</v>
      </c>
      <c r="CD389" s="52">
        <f t="shared" ca="1" si="935"/>
        <v>9.8809182884232308E-2</v>
      </c>
      <c r="CE389" s="52">
        <f t="shared" ca="1" si="936"/>
        <v>0.10193087591699593</v>
      </c>
      <c r="CF389" s="52">
        <f t="shared" ca="1" si="937"/>
        <v>0.10943192625117952</v>
      </c>
      <c r="CG389" s="52">
        <f t="shared" ca="1" si="938"/>
        <v>3.2998549676831281E-2</v>
      </c>
      <c r="CH389" s="52">
        <f t="shared" ca="1" si="939"/>
        <v>-3.8658620669475625E-2</v>
      </c>
      <c r="CI389" s="52">
        <f t="shared" ca="1" si="940"/>
        <v>-9.8528818452669961E-2</v>
      </c>
      <c r="CJ389" s="52">
        <f t="shared" ca="1" si="941"/>
        <v>-0.14890657710812699</v>
      </c>
      <c r="CK389" s="52">
        <f t="shared" ca="1" si="942"/>
        <v>-0.19122573900066517</v>
      </c>
      <c r="CL389" s="52">
        <f t="shared" ca="1" si="943"/>
        <v>-0.22087030172828659</v>
      </c>
      <c r="CM389" s="52">
        <f t="shared" ca="1" si="944"/>
        <v>-0.23791284752528977</v>
      </c>
      <c r="CN389" s="52">
        <f t="shared" ca="1" si="945"/>
        <v>-0.2425270758629324</v>
      </c>
      <c r="CO389" s="52">
        <f t="shared" ca="1" si="946"/>
        <v>-0.23112669892068341</v>
      </c>
      <c r="CP389" s="52">
        <f t="shared" ca="1" si="947"/>
        <v>-0.20283501120584618</v>
      </c>
      <c r="CQ389" s="52">
        <f t="shared" ca="1" si="948"/>
        <v>-0.16183021738223971</v>
      </c>
      <c r="CR389" s="52">
        <f t="shared" ca="1" si="949"/>
        <v>-0.10165981221343243</v>
      </c>
      <c r="CS389" s="52">
        <f t="shared" ca="1" si="950"/>
        <v>-4.3041559281728918E-2</v>
      </c>
      <c r="CT389" s="52">
        <f t="shared" ca="1" si="951"/>
        <v>4.3593478028572295E-2</v>
      </c>
      <c r="CU389" s="52">
        <f t="shared" ca="1" si="952"/>
        <v>0.140560598127664</v>
      </c>
      <c r="CV389" s="52">
        <f t="shared" ca="1" si="953"/>
        <v>0.23029781825419868</v>
      </c>
      <c r="CW389" s="52">
        <f t="shared" ca="1" si="954"/>
        <v>0.31122891652968615</v>
      </c>
      <c r="CY389" s="51" t="str">
        <f t="shared" ca="1" si="955"/>
        <v>Slope</v>
      </c>
      <c r="CZ389" s="51" t="str">
        <f t="shared" ca="1" si="956"/>
        <v>Slope</v>
      </c>
      <c r="DA389" s="51" t="str">
        <f t="shared" ca="1" si="957"/>
        <v>Slope</v>
      </c>
      <c r="DB389" s="51" t="str">
        <f t="shared" ca="1" si="958"/>
        <v>Slope</v>
      </c>
      <c r="DC389" s="51" t="str">
        <f t="shared" ca="1" si="959"/>
        <v>Slope</v>
      </c>
      <c r="DD389" s="51" t="str">
        <f t="shared" ca="1" si="960"/>
        <v>Slope</v>
      </c>
      <c r="DE389" s="51" t="str">
        <f t="shared" ca="1" si="961"/>
        <v>Slope</v>
      </c>
      <c r="DF389" s="51" t="str">
        <f t="shared" ca="1" si="962"/>
        <v>Slope</v>
      </c>
      <c r="DG389" s="51" t="str">
        <f t="shared" ca="1" si="963"/>
        <v>Slope</v>
      </c>
      <c r="DH389" s="51" t="str">
        <f t="shared" ca="1" si="964"/>
        <v>Slope</v>
      </c>
      <c r="DI389" s="51" t="str">
        <f t="shared" ca="1" si="965"/>
        <v>Slope</v>
      </c>
      <c r="DJ389" s="51" t="str">
        <f t="shared" ca="1" si="966"/>
        <v>Slope</v>
      </c>
      <c r="DK389" s="51" t="str">
        <f t="shared" ca="1" si="967"/>
        <v>Slope</v>
      </c>
      <c r="DL389" s="51" t="str">
        <f t="shared" ca="1" si="968"/>
        <v>Slope</v>
      </c>
      <c r="DM389" s="51" t="str">
        <f t="shared" ca="1" si="969"/>
        <v>Slope</v>
      </c>
      <c r="DN389" s="51" t="str">
        <f t="shared" ca="1" si="970"/>
        <v>Slope</v>
      </c>
      <c r="DO389" s="51" t="str">
        <f t="shared" ca="1" si="971"/>
        <v>Slope</v>
      </c>
      <c r="DP389" s="51" t="str">
        <f t="shared" ca="1" si="972"/>
        <v>Slope</v>
      </c>
      <c r="DQ389" s="51" t="str">
        <f t="shared" ca="1" si="973"/>
        <v>Slope</v>
      </c>
      <c r="DR389" s="51" t="str">
        <f t="shared" ca="1" si="974"/>
        <v>Slope</v>
      </c>
      <c r="DS389" s="51" t="str">
        <f t="shared" ca="1" si="975"/>
        <v>Slope</v>
      </c>
      <c r="DT389" s="51" t="str">
        <f t="shared" ca="1" si="976"/>
        <v>Slope</v>
      </c>
      <c r="DU389" s="51" t="str">
        <f t="shared" ca="1" si="977"/>
        <v>Slope</v>
      </c>
      <c r="DV389" s="51" t="str">
        <f t="shared" ca="1" si="978"/>
        <v>Slope</v>
      </c>
      <c r="DW389" s="51" t="str">
        <f t="shared" ca="1" si="979"/>
        <v>Slope</v>
      </c>
      <c r="DX389" s="51" t="str">
        <f t="shared" ca="1" si="980"/>
        <v>Slope</v>
      </c>
      <c r="DY389" s="51" t="str">
        <f t="shared" ca="1" si="981"/>
        <v>Slope</v>
      </c>
      <c r="DZ389" s="51" t="str">
        <f t="shared" ca="1" si="982"/>
        <v>Slope</v>
      </c>
      <c r="EA389" s="51" t="str">
        <f t="shared" ca="1" si="983"/>
        <v>Slope</v>
      </c>
      <c r="EB389" s="51" t="str">
        <f t="shared" ca="1" si="984"/>
        <v>Slope</v>
      </c>
      <c r="EC389" s="51" t="str">
        <f t="shared" ca="1" si="985"/>
        <v>Slope</v>
      </c>
      <c r="EE389" s="52">
        <f t="shared" ca="1" si="986"/>
        <v>0.9891816130085368</v>
      </c>
      <c r="EF389" s="52">
        <f t="shared" ca="1" si="987"/>
        <v>0.95009685152992907</v>
      </c>
      <c r="EG389" s="52">
        <f t="shared" ca="1" si="988"/>
        <v>0.91384616292864385</v>
      </c>
      <c r="EH389" s="52">
        <f t="shared" ca="1" si="989"/>
        <v>0.88535096837299299</v>
      </c>
      <c r="EI389" s="52">
        <f t="shared" ca="1" si="990"/>
        <v>0.86837882578584757</v>
      </c>
      <c r="EJ389" s="52">
        <f t="shared" ca="1" si="991"/>
        <v>0.86269247503321789</v>
      </c>
      <c r="EK389" s="52">
        <f t="shared" ca="1" si="992"/>
        <v>0.86117940429088868</v>
      </c>
      <c r="EL389" s="52">
        <f t="shared" ca="1" si="993"/>
        <v>0.86574254736215639</v>
      </c>
      <c r="EM389" s="52">
        <f t="shared" ca="1" si="994"/>
        <v>0.87386290392539478</v>
      </c>
      <c r="EN389" s="52">
        <f t="shared" ca="1" si="995"/>
        <v>0.8845220494321544</v>
      </c>
      <c r="EO389" s="52">
        <f t="shared" ca="1" si="996"/>
        <v>0.89564517780268638</v>
      </c>
      <c r="EP389" s="52">
        <f t="shared" ca="1" si="997"/>
        <v>0.90121578117203083</v>
      </c>
      <c r="EQ389" s="52">
        <f t="shared" ca="1" si="998"/>
        <v>0.89809408813926728</v>
      </c>
      <c r="ER389" s="52">
        <f t="shared" ca="1" si="999"/>
        <v>0.8905930378050837</v>
      </c>
      <c r="ES389" s="52">
        <f t="shared" ca="1" si="1000"/>
        <v>0.96702641437943193</v>
      </c>
      <c r="ET389" s="52">
        <f t="shared" ca="1" si="1001"/>
        <v>0.96131641527426126</v>
      </c>
      <c r="EU389" s="52">
        <f t="shared" ca="1" si="1002"/>
        <v>0.9014462174910669</v>
      </c>
      <c r="EV389" s="52">
        <f t="shared" ca="1" si="1003"/>
        <v>0.85106845883560989</v>
      </c>
      <c r="EW389" s="52">
        <f t="shared" ca="1" si="1004"/>
        <v>0.80874929694307163</v>
      </c>
      <c r="EX389" s="52">
        <f t="shared" ca="1" si="1005"/>
        <v>0.77910473421545023</v>
      </c>
      <c r="EY389" s="52">
        <f t="shared" ca="1" si="1006"/>
        <v>0.76206218841844708</v>
      </c>
      <c r="EZ389" s="52">
        <f t="shared" ca="1" si="1007"/>
        <v>0.75744796008080439</v>
      </c>
      <c r="FA389" s="52">
        <f t="shared" ca="1" si="1008"/>
        <v>0.76884833702305344</v>
      </c>
      <c r="FB389" s="52">
        <f t="shared" ca="1" si="1009"/>
        <v>0.79714002473789058</v>
      </c>
      <c r="FC389" s="52">
        <f t="shared" ca="1" si="1010"/>
        <v>0.83814481856149714</v>
      </c>
      <c r="FD389" s="52">
        <f t="shared" ca="1" si="1011"/>
        <v>0.89831522373030437</v>
      </c>
      <c r="FE389" s="52">
        <f t="shared" ca="1" si="1012"/>
        <v>0.9569334766620079</v>
      </c>
      <c r="FF389" s="52">
        <f t="shared" ca="1" si="1013"/>
        <v>0.9564314860276909</v>
      </c>
      <c r="FG389" s="52">
        <f t="shared" ca="1" si="1014"/>
        <v>0.85946436592859921</v>
      </c>
      <c r="FH389" s="52">
        <f t="shared" ca="1" si="1015"/>
        <v>0.76972714580206447</v>
      </c>
      <c r="FI389" s="52">
        <f t="shared" ca="1" si="1016"/>
        <v>0.68879604752657708</v>
      </c>
      <c r="FK389" s="52">
        <f t="shared" ca="1" si="1017"/>
        <v>0.9891816130085368</v>
      </c>
      <c r="FL389" s="59">
        <f t="shared" ca="1" si="1018"/>
        <v>0</v>
      </c>
      <c r="FM389" s="59" t="str">
        <f t="shared" ca="1" si="1019"/>
        <v>Slope</v>
      </c>
      <c r="FN389" s="52">
        <f t="shared" ca="1" si="1020"/>
        <v>1</v>
      </c>
      <c r="FP389" s="52">
        <f t="shared" ca="1" si="1021"/>
        <v>0.66306053766951223</v>
      </c>
      <c r="FQ389" s="52">
        <f t="shared" ca="1" si="1022"/>
        <v>0.65003228384330969</v>
      </c>
      <c r="FR389" s="52">
        <f t="shared" ca="1" si="1023"/>
        <v>0.6268376098651034</v>
      </c>
      <c r="FS389" s="52">
        <f t="shared" ca="1" si="1024"/>
        <v>0.60622810056877541</v>
      </c>
      <c r="FT389" s="52">
        <f t="shared" ca="1" si="1025"/>
        <v>0.58945960859528257</v>
      </c>
      <c r="FU389" s="52">
        <f t="shared" ca="1" si="1026"/>
        <v>0.57645304723329482</v>
      </c>
      <c r="FV389" s="52">
        <f t="shared" ca="1" si="1027"/>
        <v>0.56483757920807398</v>
      </c>
      <c r="FW389" s="52">
        <f t="shared" ca="1" si="1028"/>
        <v>0.55524751578738551</v>
      </c>
      <c r="FX389" s="52">
        <f t="shared" ca="1" si="1029"/>
        <v>0.54684319019735383</v>
      </c>
      <c r="FY389" s="52">
        <f t="shared" ca="1" si="1030"/>
        <v>0.53928512758849589</v>
      </c>
      <c r="FZ389" s="52">
        <f t="shared" ca="1" si="1031"/>
        <v>0.53188172593422878</v>
      </c>
      <c r="GA389" s="52">
        <f t="shared" ca="1" si="1032"/>
        <v>0.52262748261289915</v>
      </c>
      <c r="GB389" s="52">
        <f t="shared" ca="1" si="1033"/>
        <v>0.51047580715753349</v>
      </c>
      <c r="GC389" s="52">
        <f t="shared" ca="1" si="1034"/>
        <v>0.49686434593502782</v>
      </c>
      <c r="GD389" s="52">
        <f t="shared" ca="1" si="1035"/>
        <v>0.51123102701536616</v>
      </c>
      <c r="GE389" s="52">
        <f t="shared" ca="1" si="1036"/>
        <v>0.49821658286919818</v>
      </c>
      <c r="GF389" s="52">
        <f t="shared" ca="1" si="1037"/>
        <v>0.46714873916368893</v>
      </c>
      <c r="GG389" s="52">
        <f t="shared" ca="1" si="1038"/>
        <v>0.43924504183409219</v>
      </c>
      <c r="GH389" s="52">
        <f t="shared" ca="1" si="1039"/>
        <v>0.41402754342546827</v>
      </c>
      <c r="GI389" s="52">
        <f t="shared" ca="1" si="1040"/>
        <v>0.39303491140515001</v>
      </c>
      <c r="GJ389" s="52">
        <f t="shared" ca="1" si="1041"/>
        <v>0.37624295169503791</v>
      </c>
      <c r="GK389" s="52">
        <f t="shared" ca="1" si="1042"/>
        <v>0.3635937644713792</v>
      </c>
      <c r="GL389" s="52">
        <f t="shared" ca="1" si="1043"/>
        <v>0.35628277900768446</v>
      </c>
      <c r="GM389" s="52">
        <f t="shared" ca="1" si="1044"/>
        <v>0.35460223046818573</v>
      </c>
      <c r="GN389" s="52">
        <f t="shared" ca="1" si="1045"/>
        <v>0.3571593839649434</v>
      </c>
      <c r="GO389" s="52">
        <f t="shared" ca="1" si="1046"/>
        <v>0.36610507457676811</v>
      </c>
      <c r="GP389" s="52">
        <f t="shared" ca="1" si="1047"/>
        <v>0.37453338110955814</v>
      </c>
      <c r="GQ389" s="52">
        <f t="shared" ca="1" si="1048"/>
        <v>0.36325493978700807</v>
      </c>
      <c r="GR389" s="52">
        <f t="shared" ca="1" si="1049"/>
        <v>0.31982145530953304</v>
      </c>
      <c r="GS389" s="52">
        <f t="shared" ca="1" si="1050"/>
        <v>0.27879793748957699</v>
      </c>
      <c r="GT389" s="52">
        <f t="shared" ca="1" si="1051"/>
        <v>0.24070979361997011</v>
      </c>
      <c r="GV389" s="52">
        <f t="shared" ca="1" si="1052"/>
        <v>0.66306053766951223</v>
      </c>
      <c r="GW389" s="59">
        <f t="shared" ca="1" si="1053"/>
        <v>0</v>
      </c>
      <c r="GX389" s="52">
        <f t="shared" ca="1" si="1054"/>
        <v>0.9891816130085368</v>
      </c>
      <c r="GY389" s="52" t="str">
        <f t="shared" ca="1" si="1055"/>
        <v>Slope</v>
      </c>
      <c r="GZ389" s="52">
        <f t="shared" ca="1" si="1056"/>
        <v>1</v>
      </c>
      <c r="HB389" s="58">
        <f t="shared" si="1057"/>
        <v>2.9133573174476603E-2</v>
      </c>
      <c r="HC389" s="58"/>
      <c r="HE389" s="52">
        <f t="shared" si="1058"/>
        <v>0.85578881278634089</v>
      </c>
      <c r="HF389" s="52">
        <f t="shared" si="1059"/>
        <v>0</v>
      </c>
      <c r="HH389" s="52">
        <f t="shared" ca="1" si="1060"/>
        <v>0.9891816130085368</v>
      </c>
      <c r="HI389" s="52" t="str">
        <f t="shared" ca="1" si="1061"/>
        <v>Slope</v>
      </c>
      <c r="HJ389" s="59">
        <f t="shared" ca="1" si="1062"/>
        <v>2</v>
      </c>
      <c r="HK389" s="52">
        <f t="shared" ca="1" si="1063"/>
        <v>1</v>
      </c>
      <c r="HL389" s="52">
        <f t="shared" si="1064"/>
        <v>0</v>
      </c>
      <c r="HM389" s="52">
        <f t="shared" si="1065"/>
        <v>20</v>
      </c>
      <c r="HN389" s="52">
        <f t="shared" si="1066"/>
        <v>-20</v>
      </c>
      <c r="HP389" s="52">
        <f t="shared" si="1069"/>
        <v>1.894980669024833E-6</v>
      </c>
      <c r="HR389" s="52">
        <f t="shared" si="1067"/>
        <v>2.2806068850490376E-4</v>
      </c>
      <c r="HS389">
        <f t="shared" si="1068"/>
        <v>2.2590371348615466E-3</v>
      </c>
    </row>
    <row r="390" spans="1:227" x14ac:dyDescent="0.2">
      <c r="A390" s="45">
        <v>352</v>
      </c>
      <c r="B390" s="35">
        <f t="shared" si="913"/>
        <v>4.062499999999996E-2</v>
      </c>
      <c r="C390" s="28">
        <v>-2.9133573174476601</v>
      </c>
      <c r="D390" s="95">
        <v>0</v>
      </c>
      <c r="E390" s="95">
        <v>999999</v>
      </c>
      <c r="F390" s="37">
        <f t="shared" si="899"/>
        <v>166666.5</v>
      </c>
      <c r="G390" s="38">
        <f t="shared" si="903"/>
        <v>0</v>
      </c>
      <c r="H390" s="102">
        <v>20</v>
      </c>
      <c r="I390" s="102">
        <v>2000</v>
      </c>
      <c r="J390" s="28">
        <v>-2.90956735610962</v>
      </c>
      <c r="K390" s="126">
        <f t="shared" si="900"/>
        <v>-2.90956735610962E-2</v>
      </c>
      <c r="L390" s="30">
        <f t="shared" si="901"/>
        <v>-2.90956735610962E-2</v>
      </c>
      <c r="M390" s="101">
        <f t="shared" si="902"/>
        <v>-2.9133573174476601</v>
      </c>
      <c r="N390" s="103">
        <f t="shared" si="914"/>
        <v>1.8949806690200625E-6</v>
      </c>
      <c r="AD390" s="52">
        <f t="shared" ca="1" si="915"/>
        <v>0.8537529683209748</v>
      </c>
      <c r="AE390" s="52">
        <f t="shared" ca="1" si="915"/>
        <v>1</v>
      </c>
      <c r="AF390" s="52">
        <f t="shared" ca="1" si="915"/>
        <v>0.85381163862243714</v>
      </c>
      <c r="AG390" s="52">
        <f t="shared" ca="1" si="909"/>
        <v>0.70329882102986996</v>
      </c>
      <c r="AH390" s="52">
        <f t="shared" ca="1" si="909"/>
        <v>0.53675489442053126</v>
      </c>
      <c r="AI390" s="52">
        <f t="shared" ca="1" si="909"/>
        <v>0.35816066644157324</v>
      </c>
      <c r="AJ390" s="52">
        <f t="shared" ca="1" si="909"/>
        <v>0.16133732720929458</v>
      </c>
      <c r="AK390" s="52">
        <f t="shared" ca="1" si="910"/>
        <v>-4.5757561101317512E-2</v>
      </c>
      <c r="AL390" s="52">
        <f t="shared" ca="1" si="910"/>
        <v>-0.2512052100116276</v>
      </c>
      <c r="AM390" s="52">
        <f t="shared" ca="1" si="910"/>
        <v>-0.44313844375125705</v>
      </c>
      <c r="AN390" s="52">
        <f t="shared" ca="1" si="910"/>
        <v>-0.58880831874791661</v>
      </c>
      <c r="AO390" s="52">
        <f t="shared" ca="1" si="911"/>
        <v>-0.684122710754546</v>
      </c>
      <c r="AP390" s="52">
        <f t="shared" ca="1" si="911"/>
        <v>-0.75391785188667804</v>
      </c>
      <c r="AQ390" s="52">
        <f t="shared" ca="1" si="911"/>
        <v>-0.77281186742227126</v>
      </c>
      <c r="AR390" s="52">
        <f t="shared" ca="1" si="911"/>
        <v>-0.81635226698526431</v>
      </c>
      <c r="AS390" s="52">
        <f t="shared" ca="1" si="912"/>
        <v>-0.78192939632755987</v>
      </c>
      <c r="AT390" s="52">
        <f t="shared" ca="1" si="912"/>
        <v>-0.69077301177184103</v>
      </c>
      <c r="AU390" s="52">
        <f t="shared" ca="1" si="912"/>
        <v>-0.56983885121124245</v>
      </c>
      <c r="AV390" s="52">
        <f t="shared" ca="1" si="912"/>
        <v>-0.41042309273817268</v>
      </c>
      <c r="AW390" s="52">
        <f t="shared" ca="1" si="912"/>
        <v>-0.21159426289309341</v>
      </c>
      <c r="AX390" s="52">
        <f t="shared" ca="1" si="912"/>
        <v>1.9005552594181116E-2</v>
      </c>
      <c r="AY390" s="52">
        <f t="shared" ca="1" si="906"/>
        <v>0.24173915924054298</v>
      </c>
      <c r="AZ390" s="52">
        <f t="shared" ca="1" si="906"/>
        <v>0.43026013431447951</v>
      </c>
      <c r="BA390" s="52">
        <f t="shared" ca="1" si="906"/>
        <v>0.57768390151072935</v>
      </c>
      <c r="BB390" s="52">
        <f t="shared" ca="1" si="906"/>
        <v>0.67886204681762152</v>
      </c>
      <c r="BC390" s="52">
        <f t="shared" ca="1" si="907"/>
        <v>0.75012874568228283</v>
      </c>
      <c r="BD390" s="52">
        <f t="shared" ca="1" si="907"/>
        <v>0.77128159718199618</v>
      </c>
      <c r="BE390" s="52">
        <f t="shared" ca="1" si="907"/>
        <v>0.76575324441114656</v>
      </c>
      <c r="BF390" s="52">
        <f t="shared" ca="1" si="907"/>
        <v>0.74550556398187051</v>
      </c>
      <c r="BG390" s="52">
        <f t="shared" ca="1" si="908"/>
        <v>0.70445822609158504</v>
      </c>
      <c r="BH390" s="52">
        <f t="shared" ca="1" si="908"/>
        <v>0.65214500988838309</v>
      </c>
      <c r="BJ390" s="52">
        <f t="shared" si="916"/>
        <v>-1.4547836780548101E-3</v>
      </c>
      <c r="BK390" s="52">
        <f t="shared" si="917"/>
        <v>8.6178801127619314E-4</v>
      </c>
      <c r="BL390" s="52">
        <f t="shared" si="918"/>
        <v>4.3089400563809674E-5</v>
      </c>
      <c r="BM390" s="52">
        <f t="shared" si="919"/>
        <v>4.3089400563809674E-5</v>
      </c>
      <c r="BN390" s="52">
        <f t="shared" si="920"/>
        <v>0</v>
      </c>
      <c r="BO390" s="52">
        <f t="shared" si="921"/>
        <v>0</v>
      </c>
      <c r="BP390" s="52">
        <f t="shared" si="922"/>
        <v>2.2756616905653644E-3</v>
      </c>
      <c r="BQ390" s="52">
        <f t="shared" si="923"/>
        <v>0.05</v>
      </c>
      <c r="BS390" s="52">
        <f t="shared" ca="1" si="924"/>
        <v>4.9928112526334084E-2</v>
      </c>
      <c r="BT390" s="52">
        <f t="shared" ca="1" si="925"/>
        <v>8.6178801127619373E-2</v>
      </c>
      <c r="BU390" s="52">
        <f t="shared" ca="1" si="926"/>
        <v>0.11467399568327019</v>
      </c>
      <c r="BV390" s="52">
        <f t="shared" ca="1" si="927"/>
        <v>0.13164613827041566</v>
      </c>
      <c r="BW390" s="52">
        <f t="shared" ca="1" si="928"/>
        <v>0.13733248902304532</v>
      </c>
      <c r="BX390" s="52">
        <f t="shared" ca="1" si="929"/>
        <v>0.13884555976537455</v>
      </c>
      <c r="BY390" s="52">
        <f t="shared" ca="1" si="930"/>
        <v>0.13428241669410679</v>
      </c>
      <c r="BZ390" s="52">
        <f t="shared" ca="1" si="931"/>
        <v>0.12616206013086839</v>
      </c>
      <c r="CA390" s="52">
        <f t="shared" ca="1" si="932"/>
        <v>0.11550291462410872</v>
      </c>
      <c r="CB390" s="52">
        <f t="shared" ca="1" si="933"/>
        <v>0.10437978625357684</v>
      </c>
      <c r="CC390" s="52">
        <f t="shared" ca="1" si="934"/>
        <v>9.8809182884232308E-2</v>
      </c>
      <c r="CD390" s="52">
        <f t="shared" ca="1" si="935"/>
        <v>0.10193087591699593</v>
      </c>
      <c r="CE390" s="52">
        <f t="shared" ca="1" si="936"/>
        <v>0.10943192625117952</v>
      </c>
      <c r="CF390" s="52">
        <f t="shared" ca="1" si="937"/>
        <v>3.2998549676831281E-2</v>
      </c>
      <c r="CG390" s="52">
        <f t="shared" ca="1" si="938"/>
        <v>-3.8658620669475625E-2</v>
      </c>
      <c r="CH390" s="52">
        <f t="shared" ca="1" si="939"/>
        <v>-9.8528818452669961E-2</v>
      </c>
      <c r="CI390" s="52">
        <f t="shared" ca="1" si="940"/>
        <v>-0.14890657710812699</v>
      </c>
      <c r="CJ390" s="52">
        <f t="shared" ca="1" si="941"/>
        <v>-0.19122573900066517</v>
      </c>
      <c r="CK390" s="52">
        <f t="shared" ca="1" si="942"/>
        <v>-0.22087030172828659</v>
      </c>
      <c r="CL390" s="52">
        <f t="shared" ca="1" si="943"/>
        <v>-0.23791284752528977</v>
      </c>
      <c r="CM390" s="52">
        <f t="shared" ca="1" si="944"/>
        <v>-0.2425270758629324</v>
      </c>
      <c r="CN390" s="52">
        <f t="shared" ca="1" si="945"/>
        <v>-0.23112669892068341</v>
      </c>
      <c r="CO390" s="52">
        <f t="shared" ca="1" si="946"/>
        <v>-0.20283501120584618</v>
      </c>
      <c r="CP390" s="52">
        <f t="shared" ca="1" si="947"/>
        <v>-0.16183021738223971</v>
      </c>
      <c r="CQ390" s="52">
        <f t="shared" ca="1" si="948"/>
        <v>-0.10165981221343243</v>
      </c>
      <c r="CR390" s="52">
        <f t="shared" ca="1" si="949"/>
        <v>-4.3041559281728918E-2</v>
      </c>
      <c r="CS390" s="52">
        <f t="shared" ca="1" si="950"/>
        <v>4.3593478028572295E-2</v>
      </c>
      <c r="CT390" s="52">
        <f t="shared" ca="1" si="951"/>
        <v>0.140560598127664</v>
      </c>
      <c r="CU390" s="52">
        <f t="shared" ca="1" si="952"/>
        <v>0.23029781825419868</v>
      </c>
      <c r="CV390" s="52">
        <f t="shared" ca="1" si="953"/>
        <v>0.31122891652968615</v>
      </c>
      <c r="CW390" s="52">
        <f t="shared" ca="1" si="954"/>
        <v>0.38495731506977332</v>
      </c>
      <c r="CY390" s="51" t="str">
        <f t="shared" ca="1" si="955"/>
        <v>Slope</v>
      </c>
      <c r="CZ390" s="51" t="str">
        <f t="shared" ca="1" si="956"/>
        <v>Slope</v>
      </c>
      <c r="DA390" s="51" t="str">
        <f t="shared" ca="1" si="957"/>
        <v>Slope</v>
      </c>
      <c r="DB390" s="51" t="str">
        <f t="shared" ca="1" si="958"/>
        <v>Slope</v>
      </c>
      <c r="DC390" s="51" t="str">
        <f t="shared" ca="1" si="959"/>
        <v>Slope</v>
      </c>
      <c r="DD390" s="51" t="str">
        <f t="shared" ca="1" si="960"/>
        <v>Slope</v>
      </c>
      <c r="DE390" s="51" t="str">
        <f t="shared" ca="1" si="961"/>
        <v>Slope</v>
      </c>
      <c r="DF390" s="51" t="str">
        <f t="shared" ca="1" si="962"/>
        <v>Slope</v>
      </c>
      <c r="DG390" s="51" t="str">
        <f t="shared" ca="1" si="963"/>
        <v>Slope</v>
      </c>
      <c r="DH390" s="51" t="str">
        <f t="shared" ca="1" si="964"/>
        <v>Slope</v>
      </c>
      <c r="DI390" s="51" t="str">
        <f t="shared" ca="1" si="965"/>
        <v>Slope</v>
      </c>
      <c r="DJ390" s="51" t="str">
        <f t="shared" ca="1" si="966"/>
        <v>Slope</v>
      </c>
      <c r="DK390" s="51" t="str">
        <f t="shared" ca="1" si="967"/>
        <v>Slope</v>
      </c>
      <c r="DL390" s="51" t="str">
        <f t="shared" ca="1" si="968"/>
        <v>Slope</v>
      </c>
      <c r="DM390" s="51" t="str">
        <f t="shared" ca="1" si="969"/>
        <v>Slope</v>
      </c>
      <c r="DN390" s="51" t="str">
        <f t="shared" ca="1" si="970"/>
        <v>Slope</v>
      </c>
      <c r="DO390" s="51" t="str">
        <f t="shared" ca="1" si="971"/>
        <v>Slope</v>
      </c>
      <c r="DP390" s="51" t="str">
        <f t="shared" ca="1" si="972"/>
        <v>Slope</v>
      </c>
      <c r="DQ390" s="51" t="str">
        <f t="shared" ca="1" si="973"/>
        <v>Slope</v>
      </c>
      <c r="DR390" s="51" t="str">
        <f t="shared" ca="1" si="974"/>
        <v>Slope</v>
      </c>
      <c r="DS390" s="51" t="str">
        <f t="shared" ca="1" si="975"/>
        <v>Slope</v>
      </c>
      <c r="DT390" s="51" t="str">
        <f t="shared" ca="1" si="976"/>
        <v>Slope</v>
      </c>
      <c r="DU390" s="51" t="str">
        <f t="shared" ca="1" si="977"/>
        <v>Slope</v>
      </c>
      <c r="DV390" s="51" t="str">
        <f t="shared" ca="1" si="978"/>
        <v>Slope</v>
      </c>
      <c r="DW390" s="51" t="str">
        <f t="shared" ca="1" si="979"/>
        <v>Slope</v>
      </c>
      <c r="DX390" s="51" t="str">
        <f t="shared" ca="1" si="980"/>
        <v>Slope</v>
      </c>
      <c r="DY390" s="51" t="str">
        <f t="shared" ca="1" si="981"/>
        <v>Slope</v>
      </c>
      <c r="DZ390" s="51" t="str">
        <f t="shared" ca="1" si="982"/>
        <v>Slope</v>
      </c>
      <c r="EA390" s="51" t="str">
        <f t="shared" ca="1" si="983"/>
        <v>Slope</v>
      </c>
      <c r="EB390" s="51" t="str">
        <f t="shared" ca="1" si="984"/>
        <v>Slope</v>
      </c>
      <c r="EC390" s="51" t="str">
        <f t="shared" ca="1" si="985"/>
        <v>Slope</v>
      </c>
      <c r="EE390" s="52">
        <f t="shared" ca="1" si="986"/>
        <v>0.95011497687422974</v>
      </c>
      <c r="EF390" s="52">
        <f t="shared" ca="1" si="987"/>
        <v>0.91386428827294441</v>
      </c>
      <c r="EG390" s="52">
        <f t="shared" ca="1" si="988"/>
        <v>0.88536909371729366</v>
      </c>
      <c r="EH390" s="52">
        <f t="shared" ca="1" si="989"/>
        <v>0.86839695113014814</v>
      </c>
      <c r="EI390" s="52">
        <f t="shared" ca="1" si="990"/>
        <v>0.86271060037751846</v>
      </c>
      <c r="EJ390" s="52">
        <f t="shared" ca="1" si="991"/>
        <v>0.86119752963518925</v>
      </c>
      <c r="EK390" s="52">
        <f t="shared" ca="1" si="992"/>
        <v>0.86576067270645707</v>
      </c>
      <c r="EL390" s="52">
        <f t="shared" ca="1" si="993"/>
        <v>0.87388102926969546</v>
      </c>
      <c r="EM390" s="52">
        <f t="shared" ca="1" si="994"/>
        <v>0.88454017477645508</v>
      </c>
      <c r="EN390" s="52">
        <f t="shared" ca="1" si="995"/>
        <v>0.89566330314698694</v>
      </c>
      <c r="EO390" s="52">
        <f t="shared" ca="1" si="996"/>
        <v>0.90123390651633151</v>
      </c>
      <c r="EP390" s="52">
        <f t="shared" ca="1" si="997"/>
        <v>0.89811221348356784</v>
      </c>
      <c r="EQ390" s="52">
        <f t="shared" ca="1" si="998"/>
        <v>0.89061116314938427</v>
      </c>
      <c r="ER390" s="52">
        <f t="shared" ca="1" si="999"/>
        <v>0.9670445397237325</v>
      </c>
      <c r="ES390" s="52">
        <f t="shared" ca="1" si="1000"/>
        <v>0.96129828992996058</v>
      </c>
      <c r="ET390" s="52">
        <f t="shared" ca="1" si="1001"/>
        <v>0.90142809214676622</v>
      </c>
      <c r="EU390" s="52">
        <f t="shared" ca="1" si="1002"/>
        <v>0.85105033349130921</v>
      </c>
      <c r="EV390" s="52">
        <f t="shared" ca="1" si="1003"/>
        <v>0.80873117159877106</v>
      </c>
      <c r="EW390" s="52">
        <f t="shared" ca="1" si="1004"/>
        <v>0.77908660887114967</v>
      </c>
      <c r="EX390" s="52">
        <f t="shared" ca="1" si="1005"/>
        <v>0.7620440630741464</v>
      </c>
      <c r="EY390" s="52">
        <f t="shared" ca="1" si="1006"/>
        <v>0.75742983473650383</v>
      </c>
      <c r="EZ390" s="52">
        <f t="shared" ca="1" si="1007"/>
        <v>0.76883021167875276</v>
      </c>
      <c r="FA390" s="52">
        <f t="shared" ca="1" si="1008"/>
        <v>0.79712189939359002</v>
      </c>
      <c r="FB390" s="52">
        <f t="shared" ca="1" si="1009"/>
        <v>0.83812669321719646</v>
      </c>
      <c r="FC390" s="52">
        <f t="shared" ca="1" si="1010"/>
        <v>0.8982970983860038</v>
      </c>
      <c r="FD390" s="52">
        <f t="shared" ca="1" si="1011"/>
        <v>0.95691535131770733</v>
      </c>
      <c r="FE390" s="52">
        <f t="shared" ca="1" si="1012"/>
        <v>0.95644961137199147</v>
      </c>
      <c r="FF390" s="52">
        <f t="shared" ca="1" si="1013"/>
        <v>0.85948249127289977</v>
      </c>
      <c r="FG390" s="52">
        <f t="shared" ca="1" si="1014"/>
        <v>0.76974527114636515</v>
      </c>
      <c r="FH390" s="52">
        <f t="shared" ca="1" si="1015"/>
        <v>0.68881417287087765</v>
      </c>
      <c r="FI390" s="52">
        <f t="shared" ca="1" si="1016"/>
        <v>0.61508577433079048</v>
      </c>
      <c r="FK390" s="52">
        <f t="shared" ca="1" si="1017"/>
        <v>0.9670445397237325</v>
      </c>
      <c r="FL390" s="59">
        <f t="shared" ca="1" si="1018"/>
        <v>13</v>
      </c>
      <c r="FM390" s="59" t="str">
        <f t="shared" ca="1" si="1019"/>
        <v>Slope</v>
      </c>
      <c r="FN390" s="52">
        <f t="shared" ca="1" si="1020"/>
        <v>0.6</v>
      </c>
      <c r="FP390" s="52">
        <f t="shared" ca="1" si="1021"/>
        <v>0.65003832562474329</v>
      </c>
      <c r="FQ390" s="52">
        <f t="shared" ca="1" si="1022"/>
        <v>0.63795476275764806</v>
      </c>
      <c r="FR390" s="52">
        <f t="shared" ca="1" si="1023"/>
        <v>0.61734525346132008</v>
      </c>
      <c r="FS390" s="52">
        <f t="shared" ca="1" si="1024"/>
        <v>0.60057676148782713</v>
      </c>
      <c r="FT390" s="52">
        <f t="shared" ca="1" si="1025"/>
        <v>0.58757020012583938</v>
      </c>
      <c r="FU390" s="52">
        <f t="shared" ca="1" si="1026"/>
        <v>0.57595473210061865</v>
      </c>
      <c r="FV390" s="52">
        <f t="shared" ca="1" si="1027"/>
        <v>0.56636466867993018</v>
      </c>
      <c r="FW390" s="52">
        <f t="shared" ca="1" si="1028"/>
        <v>0.5579603430898985</v>
      </c>
      <c r="FX390" s="52">
        <f t="shared" ca="1" si="1029"/>
        <v>0.55040228048104056</v>
      </c>
      <c r="FY390" s="52">
        <f t="shared" ca="1" si="1030"/>
        <v>0.54299887882677345</v>
      </c>
      <c r="FZ390" s="52">
        <f t="shared" ca="1" si="1031"/>
        <v>0.53374463550544382</v>
      </c>
      <c r="GA390" s="52">
        <f t="shared" ca="1" si="1032"/>
        <v>0.52159296005007816</v>
      </c>
      <c r="GB390" s="52">
        <f t="shared" ca="1" si="1033"/>
        <v>0.50798149882757249</v>
      </c>
      <c r="GC390" s="52">
        <f t="shared" ca="1" si="1034"/>
        <v>0.52234817990791083</v>
      </c>
      <c r="GD390" s="52">
        <f t="shared" ca="1" si="1035"/>
        <v>0.50932165219887571</v>
      </c>
      <c r="GE390" s="52">
        <f t="shared" ca="1" si="1036"/>
        <v>0.47825380849336646</v>
      </c>
      <c r="GF390" s="52">
        <f t="shared" ca="1" si="1037"/>
        <v>0.45035011116376966</v>
      </c>
      <c r="GG390" s="52">
        <f t="shared" ca="1" si="1038"/>
        <v>0.42513261275514591</v>
      </c>
      <c r="GH390" s="52">
        <f t="shared" ca="1" si="1039"/>
        <v>0.40413998073482765</v>
      </c>
      <c r="GI390" s="52">
        <f t="shared" ca="1" si="1040"/>
        <v>0.38734802102471544</v>
      </c>
      <c r="GJ390" s="52">
        <f t="shared" ca="1" si="1041"/>
        <v>0.37469883380105684</v>
      </c>
      <c r="GK390" s="52">
        <f t="shared" ca="1" si="1042"/>
        <v>0.36738784833736199</v>
      </c>
      <c r="GL390" s="52">
        <f t="shared" ca="1" si="1043"/>
        <v>0.36570729979786332</v>
      </c>
      <c r="GM390" s="52">
        <f t="shared" ca="1" si="1044"/>
        <v>0.36826445329462104</v>
      </c>
      <c r="GN390" s="52">
        <f t="shared" ca="1" si="1045"/>
        <v>0.37721014390644569</v>
      </c>
      <c r="GO390" s="52">
        <f t="shared" ca="1" si="1046"/>
        <v>0.38563845043923572</v>
      </c>
      <c r="GP390" s="52">
        <f t="shared" ca="1" si="1047"/>
        <v>0.37437209267955268</v>
      </c>
      <c r="GQ390" s="52">
        <f t="shared" ca="1" si="1048"/>
        <v>0.33093860820207771</v>
      </c>
      <c r="GR390" s="52">
        <f t="shared" ca="1" si="1049"/>
        <v>0.28991509038212171</v>
      </c>
      <c r="GS390" s="52">
        <f t="shared" ca="1" si="1050"/>
        <v>0.25182694651251475</v>
      </c>
      <c r="GT390" s="52">
        <f t="shared" ca="1" si="1051"/>
        <v>0.21613970255470791</v>
      </c>
      <c r="GV390" s="52">
        <f t="shared" ca="1" si="1052"/>
        <v>0.65003832562474329</v>
      </c>
      <c r="GW390" s="59">
        <f t="shared" ca="1" si="1053"/>
        <v>0</v>
      </c>
      <c r="GX390" s="52">
        <f t="shared" ca="1" si="1054"/>
        <v>0.95011497687422974</v>
      </c>
      <c r="GY390" s="52" t="str">
        <f t="shared" ca="1" si="1055"/>
        <v>Slope</v>
      </c>
      <c r="GZ390" s="52">
        <f t="shared" ca="1" si="1056"/>
        <v>1</v>
      </c>
      <c r="HB390" s="58">
        <f t="shared" si="1057"/>
        <v>2.90956735610962E-2</v>
      </c>
      <c r="HC390" s="58"/>
      <c r="HE390" s="52">
        <f t="shared" si="1058"/>
        <v>0.85597641587257378</v>
      </c>
      <c r="HF390" s="52">
        <f t="shared" si="1059"/>
        <v>0</v>
      </c>
      <c r="HH390" s="52">
        <f t="shared" ca="1" si="1060"/>
        <v>0.95011497687422974</v>
      </c>
      <c r="HI390" s="52" t="str">
        <f t="shared" ca="1" si="1061"/>
        <v>Slope</v>
      </c>
      <c r="HJ390" s="59">
        <f t="shared" ca="1" si="1062"/>
        <v>2</v>
      </c>
      <c r="HK390" s="52">
        <f t="shared" ca="1" si="1063"/>
        <v>1</v>
      </c>
      <c r="HL390" s="52">
        <f t="shared" si="1064"/>
        <v>0</v>
      </c>
      <c r="HM390" s="52">
        <f t="shared" si="1065"/>
        <v>20</v>
      </c>
      <c r="HN390" s="52">
        <f t="shared" si="1066"/>
        <v>-20</v>
      </c>
      <c r="HP390" s="52">
        <f t="shared" si="1069"/>
        <v>1.8949806690200625E-6</v>
      </c>
      <c r="HR390" s="52">
        <f t="shared" si="1067"/>
        <v>2.391818204712419E-4</v>
      </c>
      <c r="HS390">
        <f t="shared" si="1068"/>
        <v>2.2756616905653644E-3</v>
      </c>
    </row>
    <row r="391" spans="1:227" x14ac:dyDescent="0.2">
      <c r="A391" s="45">
        <v>353</v>
      </c>
      <c r="B391" s="35">
        <f t="shared" si="913"/>
        <v>4.0740740740740702E-2</v>
      </c>
      <c r="C391" s="28">
        <v>-2.90956735610962</v>
      </c>
      <c r="D391" s="95">
        <v>0</v>
      </c>
      <c r="E391" s="95">
        <v>999999</v>
      </c>
      <c r="F391" s="37">
        <f t="shared" si="899"/>
        <v>166666.5</v>
      </c>
      <c r="G391" s="38">
        <f t="shared" si="903"/>
        <v>0</v>
      </c>
      <c r="H391" s="102">
        <v>20</v>
      </c>
      <c r="I391" s="102">
        <v>2000</v>
      </c>
      <c r="J391" s="28">
        <v>-2.9057773947715799</v>
      </c>
      <c r="K391" s="126">
        <f t="shared" si="900"/>
        <v>-2.9057773947715797E-2</v>
      </c>
      <c r="L391" s="30">
        <f t="shared" si="901"/>
        <v>-2.9057773947715797E-2</v>
      </c>
      <c r="M391" s="101">
        <f t="shared" si="902"/>
        <v>-2.90956735610962</v>
      </c>
      <c r="N391" s="103">
        <f t="shared" si="914"/>
        <v>1.8949806690200625E-6</v>
      </c>
      <c r="AD391" s="52">
        <f t="shared" ca="1" si="915"/>
        <v>0.85381163862243703</v>
      </c>
      <c r="AE391" s="52">
        <f t="shared" ca="1" si="915"/>
        <v>0.99999999999999978</v>
      </c>
      <c r="AF391" s="52">
        <f t="shared" ca="1" si="915"/>
        <v>0.85072959895016387</v>
      </c>
      <c r="AG391" s="52">
        <f t="shared" ca="1" si="909"/>
        <v>0.69157945697301959</v>
      </c>
      <c r="AH391" s="52">
        <f t="shared" ca="1" si="909"/>
        <v>0.5202824566364419</v>
      </c>
      <c r="AI391" s="52">
        <f t="shared" ca="1" si="909"/>
        <v>0.33522085515458666</v>
      </c>
      <c r="AJ391" s="52">
        <f t="shared" ca="1" si="909"/>
        <v>0.13516891159508024</v>
      </c>
      <c r="AK391" s="52">
        <f t="shared" ca="1" si="910"/>
        <v>-7.3081268003989674E-2</v>
      </c>
      <c r="AL391" s="52">
        <f t="shared" ca="1" si="910"/>
        <v>-0.27772756288798217</v>
      </c>
      <c r="AM391" s="52">
        <f t="shared" ca="1" si="910"/>
        <v>-0.46815475109426929</v>
      </c>
      <c r="AN391" s="52">
        <f t="shared" ca="1" si="910"/>
        <v>-0.61392347651897006</v>
      </c>
      <c r="AO391" s="52">
        <f t="shared" ca="1" si="911"/>
        <v>-0.71076631563032844</v>
      </c>
      <c r="AP391" s="52">
        <f t="shared" ca="1" si="911"/>
        <v>-0.77254046708942847</v>
      </c>
      <c r="AQ391" s="52">
        <f t="shared" ca="1" si="911"/>
        <v>-0.78695986732973133</v>
      </c>
      <c r="AR391" s="52">
        <f t="shared" ca="1" si="911"/>
        <v>-0.8289654014904968</v>
      </c>
      <c r="AS391" s="52">
        <f t="shared" ca="1" si="912"/>
        <v>-0.79114365694599964</v>
      </c>
      <c r="AT391" s="52">
        <f t="shared" ca="1" si="912"/>
        <v>-0.69506868352175089</v>
      </c>
      <c r="AU391" s="52">
        <f t="shared" ca="1" si="912"/>
        <v>-0.56393980690013956</v>
      </c>
      <c r="AV391" s="52">
        <f t="shared" ca="1" si="912"/>
        <v>-0.39338151460705001</v>
      </c>
      <c r="AW391" s="52">
        <f t="shared" ca="1" si="912"/>
        <v>-0.18545288374656618</v>
      </c>
      <c r="AX391" s="52">
        <f t="shared" ca="1" si="912"/>
        <v>3.7905580148086433E-2</v>
      </c>
      <c r="AY391" s="52">
        <f t="shared" ca="1" si="906"/>
        <v>0.25015460034756382</v>
      </c>
      <c r="AZ391" s="52">
        <f t="shared" ca="1" si="906"/>
        <v>0.43470032238807704</v>
      </c>
      <c r="BA391" s="52">
        <f t="shared" ca="1" si="906"/>
        <v>0.57579683045904728</v>
      </c>
      <c r="BB391" s="52">
        <f t="shared" ca="1" si="906"/>
        <v>0.66676543776076347</v>
      </c>
      <c r="BC391" s="52">
        <f t="shared" ca="1" si="907"/>
        <v>0.72036274693477742</v>
      </c>
      <c r="BD391" s="52">
        <f t="shared" ca="1" si="907"/>
        <v>0.74251762206799321</v>
      </c>
      <c r="BE391" s="52">
        <f t="shared" ca="1" si="907"/>
        <v>0.74781228563585911</v>
      </c>
      <c r="BF391" s="52">
        <f t="shared" ca="1" si="907"/>
        <v>0.73609261633931022</v>
      </c>
      <c r="BG391" s="52">
        <f t="shared" ca="1" si="908"/>
        <v>0.69976095712192521</v>
      </c>
      <c r="BH391" s="52">
        <f t="shared" ca="1" si="908"/>
        <v>0.65060634471858803</v>
      </c>
      <c r="BJ391" s="52">
        <f t="shared" si="916"/>
        <v>-1.45288869738579E-3</v>
      </c>
      <c r="BK391" s="52">
        <f t="shared" si="917"/>
        <v>1.1467399568327015E-3</v>
      </c>
      <c r="BL391" s="52">
        <f t="shared" si="918"/>
        <v>5.7336997841635086E-5</v>
      </c>
      <c r="BM391" s="52">
        <f t="shared" si="919"/>
        <v>5.7336997841635086E-5</v>
      </c>
      <c r="BN391" s="52">
        <f t="shared" si="920"/>
        <v>0</v>
      </c>
      <c r="BO391" s="52">
        <f t="shared" si="921"/>
        <v>0</v>
      </c>
      <c r="BP391" s="52">
        <f t="shared" si="922"/>
        <v>2.2787784243020496E-3</v>
      </c>
      <c r="BQ391" s="52">
        <f t="shared" si="923"/>
        <v>0.05</v>
      </c>
      <c r="BS391" s="52">
        <f t="shared" ca="1" si="924"/>
        <v>8.6178801127619373E-2</v>
      </c>
      <c r="BT391" s="52">
        <f t="shared" ca="1" si="925"/>
        <v>0.11467399568327019</v>
      </c>
      <c r="BU391" s="52">
        <f t="shared" ca="1" si="926"/>
        <v>0.13164613827041566</v>
      </c>
      <c r="BV391" s="52">
        <f t="shared" ca="1" si="927"/>
        <v>0.13733248902304532</v>
      </c>
      <c r="BW391" s="52">
        <f t="shared" ca="1" si="928"/>
        <v>0.13884555976537455</v>
      </c>
      <c r="BX391" s="52">
        <f t="shared" ca="1" si="929"/>
        <v>0.13428241669410679</v>
      </c>
      <c r="BY391" s="52">
        <f t="shared" ca="1" si="930"/>
        <v>0.12616206013086839</v>
      </c>
      <c r="BZ391" s="52">
        <f t="shared" ca="1" si="931"/>
        <v>0.11550291462410872</v>
      </c>
      <c r="CA391" s="52">
        <f t="shared" ca="1" si="932"/>
        <v>0.10437978625357684</v>
      </c>
      <c r="CB391" s="52">
        <f t="shared" ca="1" si="933"/>
        <v>9.8809182884232308E-2</v>
      </c>
      <c r="CC391" s="52">
        <f t="shared" ca="1" si="934"/>
        <v>0.10193087591699593</v>
      </c>
      <c r="CD391" s="52">
        <f t="shared" ca="1" si="935"/>
        <v>0.10943192625117952</v>
      </c>
      <c r="CE391" s="52">
        <f t="shared" ca="1" si="936"/>
        <v>3.2998549676831281E-2</v>
      </c>
      <c r="CF391" s="52">
        <f t="shared" ca="1" si="937"/>
        <v>-3.8658620669475625E-2</v>
      </c>
      <c r="CG391" s="52">
        <f t="shared" ca="1" si="938"/>
        <v>-9.8528818452669961E-2</v>
      </c>
      <c r="CH391" s="52">
        <f t="shared" ca="1" si="939"/>
        <v>-0.14890657710812699</v>
      </c>
      <c r="CI391" s="52">
        <f t="shared" ca="1" si="940"/>
        <v>-0.19122573900066517</v>
      </c>
      <c r="CJ391" s="52">
        <f t="shared" ca="1" si="941"/>
        <v>-0.22087030172828659</v>
      </c>
      <c r="CK391" s="52">
        <f t="shared" ca="1" si="942"/>
        <v>-0.23791284752528977</v>
      </c>
      <c r="CL391" s="52">
        <f t="shared" ca="1" si="943"/>
        <v>-0.2425270758629324</v>
      </c>
      <c r="CM391" s="52">
        <f t="shared" ca="1" si="944"/>
        <v>-0.23112669892068341</v>
      </c>
      <c r="CN391" s="52">
        <f t="shared" ca="1" si="945"/>
        <v>-0.20283501120584618</v>
      </c>
      <c r="CO391" s="52">
        <f t="shared" ca="1" si="946"/>
        <v>-0.16183021738223971</v>
      </c>
      <c r="CP391" s="52">
        <f t="shared" ca="1" si="947"/>
        <v>-0.10165981221343243</v>
      </c>
      <c r="CQ391" s="52">
        <f t="shared" ca="1" si="948"/>
        <v>-4.3041559281728918E-2</v>
      </c>
      <c r="CR391" s="52">
        <f t="shared" ca="1" si="949"/>
        <v>4.3593478028572295E-2</v>
      </c>
      <c r="CS391" s="52">
        <f t="shared" ca="1" si="950"/>
        <v>0.140560598127664</v>
      </c>
      <c r="CT391" s="52">
        <f t="shared" ca="1" si="951"/>
        <v>0.23029781825419868</v>
      </c>
      <c r="CU391" s="52">
        <f t="shared" ca="1" si="952"/>
        <v>0.31122891652968615</v>
      </c>
      <c r="CV391" s="52">
        <f t="shared" ca="1" si="953"/>
        <v>0.38495731506977332</v>
      </c>
      <c r="CW391" s="52">
        <f t="shared" ca="1" si="954"/>
        <v>0.45304819466846596</v>
      </c>
      <c r="CY391" s="51" t="str">
        <f t="shared" ca="1" si="955"/>
        <v>Slope</v>
      </c>
      <c r="CZ391" s="51" t="str">
        <f t="shared" ca="1" si="956"/>
        <v>Slope</v>
      </c>
      <c r="DA391" s="51" t="str">
        <f t="shared" ca="1" si="957"/>
        <v>Slope</v>
      </c>
      <c r="DB391" s="51" t="str">
        <f t="shared" ca="1" si="958"/>
        <v>Slope</v>
      </c>
      <c r="DC391" s="51" t="str">
        <f t="shared" ca="1" si="959"/>
        <v>Slope</v>
      </c>
      <c r="DD391" s="51" t="str">
        <f t="shared" ca="1" si="960"/>
        <v>Slope</v>
      </c>
      <c r="DE391" s="51" t="str">
        <f t="shared" ca="1" si="961"/>
        <v>Slope</v>
      </c>
      <c r="DF391" s="51" t="str">
        <f t="shared" ca="1" si="962"/>
        <v>Slope</v>
      </c>
      <c r="DG391" s="51" t="str">
        <f t="shared" ca="1" si="963"/>
        <v>Slope</v>
      </c>
      <c r="DH391" s="51" t="str">
        <f t="shared" ca="1" si="964"/>
        <v>Slope</v>
      </c>
      <c r="DI391" s="51" t="str">
        <f t="shared" ca="1" si="965"/>
        <v>Slope</v>
      </c>
      <c r="DJ391" s="51" t="str">
        <f t="shared" ca="1" si="966"/>
        <v>Slope</v>
      </c>
      <c r="DK391" s="51" t="str">
        <f t="shared" ca="1" si="967"/>
        <v>Slope</v>
      </c>
      <c r="DL391" s="51" t="str">
        <f t="shared" ca="1" si="968"/>
        <v>Slope</v>
      </c>
      <c r="DM391" s="51" t="str">
        <f t="shared" ca="1" si="969"/>
        <v>Slope</v>
      </c>
      <c r="DN391" s="51" t="str">
        <f t="shared" ca="1" si="970"/>
        <v>Slope</v>
      </c>
      <c r="DO391" s="51" t="str">
        <f t="shared" ca="1" si="971"/>
        <v>Slope</v>
      </c>
      <c r="DP391" s="51" t="str">
        <f t="shared" ca="1" si="972"/>
        <v>Slope</v>
      </c>
      <c r="DQ391" s="51" t="str">
        <f t="shared" ca="1" si="973"/>
        <v>Slope</v>
      </c>
      <c r="DR391" s="51" t="str">
        <f t="shared" ca="1" si="974"/>
        <v>Slope</v>
      </c>
      <c r="DS391" s="51" t="str">
        <f t="shared" ca="1" si="975"/>
        <v>Slope</v>
      </c>
      <c r="DT391" s="51" t="str">
        <f t="shared" ca="1" si="976"/>
        <v>Slope</v>
      </c>
      <c r="DU391" s="51" t="str">
        <f t="shared" ca="1" si="977"/>
        <v>Slope</v>
      </c>
      <c r="DV391" s="51" t="str">
        <f t="shared" ca="1" si="978"/>
        <v>Slope</v>
      </c>
      <c r="DW391" s="51" t="str">
        <f t="shared" ca="1" si="979"/>
        <v>Slope</v>
      </c>
      <c r="DX391" s="51" t="str">
        <f t="shared" ca="1" si="980"/>
        <v>Slope</v>
      </c>
      <c r="DY391" s="51" t="str">
        <f t="shared" ca="1" si="981"/>
        <v>Slope</v>
      </c>
      <c r="DZ391" s="51" t="str">
        <f t="shared" ca="1" si="982"/>
        <v>Slope</v>
      </c>
      <c r="EA391" s="51" t="str">
        <f t="shared" ca="1" si="983"/>
        <v>Slope</v>
      </c>
      <c r="EB391" s="51" t="str">
        <f t="shared" ca="1" si="984"/>
        <v>Slope</v>
      </c>
      <c r="EC391" s="51" t="str">
        <f t="shared" ca="1" si="985"/>
        <v>Slope</v>
      </c>
      <c r="EE391" s="52">
        <f t="shared" ca="1" si="986"/>
        <v>0.91387853587022227</v>
      </c>
      <c r="EF391" s="52">
        <f t="shared" ca="1" si="987"/>
        <v>0.88538334131457141</v>
      </c>
      <c r="EG391" s="52">
        <f t="shared" ca="1" si="988"/>
        <v>0.868411198727426</v>
      </c>
      <c r="EH391" s="52">
        <f t="shared" ca="1" si="989"/>
        <v>0.86272484797479632</v>
      </c>
      <c r="EI391" s="52">
        <f t="shared" ca="1" si="990"/>
        <v>0.86121177723246711</v>
      </c>
      <c r="EJ391" s="52">
        <f t="shared" ca="1" si="991"/>
        <v>0.86577492030373482</v>
      </c>
      <c r="EK391" s="52">
        <f t="shared" ca="1" si="992"/>
        <v>0.87389527686697321</v>
      </c>
      <c r="EL391" s="52">
        <f t="shared" ca="1" si="993"/>
        <v>0.88455442237373294</v>
      </c>
      <c r="EM391" s="52">
        <f t="shared" ca="1" si="994"/>
        <v>0.89567755074426481</v>
      </c>
      <c r="EN391" s="52">
        <f t="shared" ca="1" si="995"/>
        <v>0.90124815411360937</v>
      </c>
      <c r="EO391" s="52">
        <f t="shared" ca="1" si="996"/>
        <v>0.89812646108084571</v>
      </c>
      <c r="EP391" s="52">
        <f t="shared" ca="1" si="997"/>
        <v>0.89062541074666213</v>
      </c>
      <c r="EQ391" s="52">
        <f t="shared" ca="1" si="998"/>
        <v>0.96705878732101036</v>
      </c>
      <c r="ER391" s="52">
        <f t="shared" ca="1" si="999"/>
        <v>0.96128404233268272</v>
      </c>
      <c r="ES391" s="52">
        <f t="shared" ca="1" si="1000"/>
        <v>0.90141384454948836</v>
      </c>
      <c r="ET391" s="52">
        <f t="shared" ca="1" si="1001"/>
        <v>0.85103608589403135</v>
      </c>
      <c r="EU391" s="52">
        <f t="shared" ca="1" si="1002"/>
        <v>0.8087169240014932</v>
      </c>
      <c r="EV391" s="52">
        <f t="shared" ca="1" si="1003"/>
        <v>0.77907236127387181</v>
      </c>
      <c r="EW391" s="52">
        <f t="shared" ca="1" si="1004"/>
        <v>0.76202981547686854</v>
      </c>
      <c r="EX391" s="52">
        <f t="shared" ca="1" si="1005"/>
        <v>0.75741558713922597</v>
      </c>
      <c r="EY391" s="52">
        <f t="shared" ca="1" si="1006"/>
        <v>0.7688159640814749</v>
      </c>
      <c r="EZ391" s="52">
        <f t="shared" ca="1" si="1007"/>
        <v>0.79710765179631216</v>
      </c>
      <c r="FA391" s="52">
        <f t="shared" ca="1" si="1008"/>
        <v>0.83811244561991871</v>
      </c>
      <c r="FB391" s="52">
        <f t="shared" ca="1" si="1009"/>
        <v>0.89828285078872594</v>
      </c>
      <c r="FC391" s="52">
        <f t="shared" ca="1" si="1010"/>
        <v>0.95690110372042947</v>
      </c>
      <c r="FD391" s="52">
        <f t="shared" ca="1" si="1011"/>
        <v>0.95646385896926933</v>
      </c>
      <c r="FE391" s="52">
        <f t="shared" ca="1" si="1012"/>
        <v>0.85949673887017763</v>
      </c>
      <c r="FF391" s="52">
        <f t="shared" ca="1" si="1013"/>
        <v>0.76975951874364301</v>
      </c>
      <c r="FG391" s="52">
        <f t="shared" ca="1" si="1014"/>
        <v>0.68882842046815551</v>
      </c>
      <c r="FH391" s="52">
        <f t="shared" ca="1" si="1015"/>
        <v>0.61510002192806834</v>
      </c>
      <c r="FI391" s="52">
        <f t="shared" ca="1" si="1016"/>
        <v>0.5470091423293757</v>
      </c>
      <c r="FK391" s="52">
        <f t="shared" ca="1" si="1017"/>
        <v>0.96705878732101036</v>
      </c>
      <c r="FL391" s="59">
        <f t="shared" ca="1" si="1018"/>
        <v>12</v>
      </c>
      <c r="FM391" s="59" t="str">
        <f t="shared" ca="1" si="1019"/>
        <v>Slope</v>
      </c>
      <c r="FN391" s="52">
        <f t="shared" ca="1" si="1020"/>
        <v>0.6333333333333333</v>
      </c>
      <c r="FP391" s="52">
        <f t="shared" ca="1" si="1021"/>
        <v>0.63795951195674072</v>
      </c>
      <c r="FQ391" s="52">
        <f t="shared" ca="1" si="1022"/>
        <v>0.62846111377152369</v>
      </c>
      <c r="FR391" s="52">
        <f t="shared" ca="1" si="1023"/>
        <v>0.61169262179803086</v>
      </c>
      <c r="FS391" s="52">
        <f t="shared" ca="1" si="1024"/>
        <v>0.59868606043604322</v>
      </c>
      <c r="FT391" s="52">
        <f t="shared" ca="1" si="1025"/>
        <v>0.58707059241082238</v>
      </c>
      <c r="FU391" s="52">
        <f t="shared" ca="1" si="1026"/>
        <v>0.5774805289901338</v>
      </c>
      <c r="FV391" s="52">
        <f t="shared" ca="1" si="1027"/>
        <v>0.56907620340010223</v>
      </c>
      <c r="FW391" s="52">
        <f t="shared" ca="1" si="1028"/>
        <v>0.56151814079124429</v>
      </c>
      <c r="FX391" s="52">
        <f t="shared" ca="1" si="1029"/>
        <v>0.55411473913697717</v>
      </c>
      <c r="FY391" s="52">
        <f t="shared" ca="1" si="1030"/>
        <v>0.54486049581564755</v>
      </c>
      <c r="FZ391" s="52">
        <f t="shared" ca="1" si="1031"/>
        <v>0.53270882036028189</v>
      </c>
      <c r="GA391" s="52">
        <f t="shared" ca="1" si="1032"/>
        <v>0.51909735913777622</v>
      </c>
      <c r="GB391" s="52">
        <f t="shared" ca="1" si="1033"/>
        <v>0.53346404021811455</v>
      </c>
      <c r="GC391" s="52">
        <f t="shared" ca="1" si="1034"/>
        <v>0.52042801411089423</v>
      </c>
      <c r="GD391" s="52">
        <f t="shared" ca="1" si="1035"/>
        <v>0.48936017040538499</v>
      </c>
      <c r="GE391" s="52">
        <f t="shared" ca="1" si="1036"/>
        <v>0.46145647307578819</v>
      </c>
      <c r="GF391" s="52">
        <f t="shared" ca="1" si="1037"/>
        <v>0.43623897466716433</v>
      </c>
      <c r="GG391" s="52">
        <f t="shared" ca="1" si="1038"/>
        <v>0.41524634264684612</v>
      </c>
      <c r="GH391" s="52">
        <f t="shared" ca="1" si="1039"/>
        <v>0.39845438293673391</v>
      </c>
      <c r="GI391" s="52">
        <f t="shared" ca="1" si="1040"/>
        <v>0.38580519571307526</v>
      </c>
      <c r="GJ391" s="52">
        <f t="shared" ca="1" si="1041"/>
        <v>0.37849421024938051</v>
      </c>
      <c r="GK391" s="52">
        <f t="shared" ca="1" si="1042"/>
        <v>0.37681366170988179</v>
      </c>
      <c r="GL391" s="52">
        <f t="shared" ca="1" si="1043"/>
        <v>0.37937081520663951</v>
      </c>
      <c r="GM391" s="52">
        <f t="shared" ca="1" si="1044"/>
        <v>0.38831650581846422</v>
      </c>
      <c r="GN391" s="52">
        <f t="shared" ca="1" si="1045"/>
        <v>0.39674481235125425</v>
      </c>
      <c r="GO391" s="52">
        <f t="shared" ca="1" si="1046"/>
        <v>0.38548795298975641</v>
      </c>
      <c r="GP391" s="52">
        <f t="shared" ca="1" si="1047"/>
        <v>0.34205446851228138</v>
      </c>
      <c r="GQ391" s="52">
        <f t="shared" ca="1" si="1048"/>
        <v>0.30103095069232544</v>
      </c>
      <c r="GR391" s="52">
        <f t="shared" ca="1" si="1049"/>
        <v>0.26294280682271848</v>
      </c>
      <c r="GS391" s="52">
        <f t="shared" ca="1" si="1050"/>
        <v>0.22725556286491166</v>
      </c>
      <c r="GT391" s="52">
        <f t="shared" ca="1" si="1051"/>
        <v>0.19344749188756966</v>
      </c>
      <c r="GV391" s="52">
        <f t="shared" ca="1" si="1052"/>
        <v>0.63795951195674072</v>
      </c>
      <c r="GW391" s="59">
        <f t="shared" ca="1" si="1053"/>
        <v>0</v>
      </c>
      <c r="GX391" s="52">
        <f t="shared" ca="1" si="1054"/>
        <v>0.91387853587022227</v>
      </c>
      <c r="GY391" s="52" t="str">
        <f t="shared" ca="1" si="1055"/>
        <v>Slope</v>
      </c>
      <c r="GZ391" s="52">
        <f t="shared" ca="1" si="1056"/>
        <v>1</v>
      </c>
      <c r="HB391" s="58">
        <f t="shared" si="1057"/>
        <v>2.9057773947715797E-2</v>
      </c>
      <c r="HC391" s="58"/>
      <c r="HE391" s="52">
        <f t="shared" si="1058"/>
        <v>0.85616401895880678</v>
      </c>
      <c r="HF391" s="52">
        <f t="shared" si="1059"/>
        <v>0</v>
      </c>
      <c r="HH391" s="52">
        <f t="shared" ca="1" si="1060"/>
        <v>0.91387853587022227</v>
      </c>
      <c r="HI391" s="52" t="str">
        <f t="shared" ca="1" si="1061"/>
        <v>Slope</v>
      </c>
      <c r="HJ391" s="59">
        <f t="shared" ca="1" si="1062"/>
        <v>2</v>
      </c>
      <c r="HK391" s="52">
        <f t="shared" ca="1" si="1063"/>
        <v>1</v>
      </c>
      <c r="HL391" s="52">
        <f t="shared" si="1064"/>
        <v>0</v>
      </c>
      <c r="HM391" s="52">
        <f t="shared" si="1065"/>
        <v>20</v>
      </c>
      <c r="HN391" s="52">
        <f t="shared" si="1066"/>
        <v>-20</v>
      </c>
      <c r="HP391" s="52">
        <f t="shared" si="1069"/>
        <v>1.8949806690200625E-6</v>
      </c>
      <c r="HR391" s="52">
        <f t="shared" si="1067"/>
        <v>2.4603395767675435E-4</v>
      </c>
      <c r="HS391">
        <f t="shared" si="1068"/>
        <v>2.2787784243020496E-3</v>
      </c>
    </row>
    <row r="392" spans="1:227" x14ac:dyDescent="0.2">
      <c r="A392" s="45">
        <v>354</v>
      </c>
      <c r="B392" s="35">
        <f t="shared" si="913"/>
        <v>4.0856481481481445E-2</v>
      </c>
      <c r="C392" s="28">
        <v>-2.9057773947715799</v>
      </c>
      <c r="D392" s="95">
        <v>0</v>
      </c>
      <c r="E392" s="95">
        <v>999999</v>
      </c>
      <c r="F392" s="37">
        <f t="shared" si="899"/>
        <v>166666.5</v>
      </c>
      <c r="G392" s="38">
        <f t="shared" si="903"/>
        <v>0</v>
      </c>
      <c r="H392" s="102">
        <v>20</v>
      </c>
      <c r="I392" s="102">
        <v>2000</v>
      </c>
      <c r="J392" s="28">
        <v>-2.9019874334335301</v>
      </c>
      <c r="K392" s="126">
        <f t="shared" si="900"/>
        <v>-2.90198743343353E-2</v>
      </c>
      <c r="L392" s="30">
        <f t="shared" si="901"/>
        <v>-2.90198743343353E-2</v>
      </c>
      <c r="M392" s="101">
        <f t="shared" si="902"/>
        <v>-2.9057773947715799</v>
      </c>
      <c r="N392" s="103">
        <f t="shared" si="914"/>
        <v>1.8949806690250499E-6</v>
      </c>
      <c r="AD392" s="52">
        <f t="shared" ca="1" si="915"/>
        <v>0.85072959895016387</v>
      </c>
      <c r="AE392" s="52">
        <f t="shared" ca="1" si="915"/>
        <v>1</v>
      </c>
      <c r="AF392" s="52">
        <f t="shared" ca="1" si="915"/>
        <v>0.8469592946308121</v>
      </c>
      <c r="AG392" s="52">
        <f t="shared" ca="1" si="909"/>
        <v>0.68445198907133242</v>
      </c>
      <c r="AH392" s="52">
        <f t="shared" ca="1" si="909"/>
        <v>0.50857347385419593</v>
      </c>
      <c r="AI392" s="52">
        <f t="shared" ca="1" si="909"/>
        <v>0.32096518812164282</v>
      </c>
      <c r="AJ392" s="52">
        <f t="shared" ca="1" si="909"/>
        <v>0.11995147427709578</v>
      </c>
      <c r="AK392" s="52">
        <f t="shared" ca="1" si="910"/>
        <v>-8.7805844262258639E-2</v>
      </c>
      <c r="AL392" s="52">
        <f t="shared" ca="1" si="910"/>
        <v>-0.29267637479136321</v>
      </c>
      <c r="AM392" s="52">
        <f t="shared" ca="1" si="910"/>
        <v>-0.48618533988867291</v>
      </c>
      <c r="AN392" s="52">
        <f t="shared" ca="1" si="910"/>
        <v>-0.63535037452520371</v>
      </c>
      <c r="AO392" s="52">
        <f t="shared" ca="1" si="911"/>
        <v>-0.71846730039580975</v>
      </c>
      <c r="AP392" s="52">
        <f t="shared" ca="1" si="911"/>
        <v>-0.77674765723341976</v>
      </c>
      <c r="AQ392" s="52">
        <f t="shared" ca="1" si="911"/>
        <v>-0.79202510552923644</v>
      </c>
      <c r="AR392" s="52">
        <f t="shared" ca="1" si="911"/>
        <v>-0.83581337811048728</v>
      </c>
      <c r="AS392" s="52">
        <f t="shared" ca="1" si="912"/>
        <v>-0.79797432395626078</v>
      </c>
      <c r="AT392" s="52">
        <f t="shared" ca="1" si="912"/>
        <v>-0.69588907242354492</v>
      </c>
      <c r="AU392" s="52">
        <f t="shared" ca="1" si="912"/>
        <v>-0.55700373448682849</v>
      </c>
      <c r="AV392" s="52">
        <f t="shared" ca="1" si="912"/>
        <v>-0.37941566541127192</v>
      </c>
      <c r="AW392" s="52">
        <f t="shared" ca="1" si="912"/>
        <v>-0.1760550525408745</v>
      </c>
      <c r="AX392" s="52">
        <f t="shared" ca="1" si="912"/>
        <v>3.7046160656047704E-2</v>
      </c>
      <c r="AY392" s="52">
        <f t="shared" ca="1" si="906"/>
        <v>0.24345359007070985</v>
      </c>
      <c r="AZ392" s="52">
        <f t="shared" ca="1" si="906"/>
        <v>0.41785660324931528</v>
      </c>
      <c r="BA392" s="52">
        <f t="shared" ca="1" si="906"/>
        <v>0.54666013413209757</v>
      </c>
      <c r="BB392" s="52">
        <f t="shared" ca="1" si="906"/>
        <v>0.61579406153590477</v>
      </c>
      <c r="BC392" s="52">
        <f t="shared" ca="1" si="907"/>
        <v>0.66817098866137581</v>
      </c>
      <c r="BD392" s="52">
        <f t="shared" ca="1" si="907"/>
        <v>0.70293814945209476</v>
      </c>
      <c r="BE392" s="52">
        <f t="shared" ca="1" si="907"/>
        <v>0.71940917626188117</v>
      </c>
      <c r="BF392" s="52">
        <f t="shared" ca="1" si="907"/>
        <v>0.71393527006230206</v>
      </c>
      <c r="BG392" s="52">
        <f t="shared" ca="1" si="908"/>
        <v>0.68176629564478552</v>
      </c>
      <c r="BH392" s="52">
        <f t="shared" ca="1" si="908"/>
        <v>0.63490955471161759</v>
      </c>
      <c r="BJ392" s="52">
        <f t="shared" si="916"/>
        <v>-1.450993716716765E-3</v>
      </c>
      <c r="BK392" s="52">
        <f t="shared" si="917"/>
        <v>1.3164613827041567E-3</v>
      </c>
      <c r="BL392" s="52">
        <f t="shared" si="918"/>
        <v>6.5823069135207836E-5</v>
      </c>
      <c r="BM392" s="52">
        <f t="shared" si="919"/>
        <v>6.5823069135207836E-5</v>
      </c>
      <c r="BN392" s="52">
        <f t="shared" si="920"/>
        <v>0</v>
      </c>
      <c r="BO392" s="52">
        <f t="shared" si="921"/>
        <v>0</v>
      </c>
      <c r="BP392" s="52">
        <f t="shared" si="922"/>
        <v>2.2712462930747812E-3</v>
      </c>
      <c r="BQ392" s="52">
        <f t="shared" si="923"/>
        <v>0.05</v>
      </c>
      <c r="BS392" s="52">
        <f t="shared" ca="1" si="924"/>
        <v>0.11467399568327019</v>
      </c>
      <c r="BT392" s="52">
        <f t="shared" ca="1" si="925"/>
        <v>0.13164613827041566</v>
      </c>
      <c r="BU392" s="52">
        <f t="shared" ca="1" si="926"/>
        <v>0.13733248902304532</v>
      </c>
      <c r="BV392" s="52">
        <f t="shared" ca="1" si="927"/>
        <v>0.13884555976537455</v>
      </c>
      <c r="BW392" s="52">
        <f t="shared" ca="1" si="928"/>
        <v>0.13428241669410679</v>
      </c>
      <c r="BX392" s="52">
        <f t="shared" ca="1" si="929"/>
        <v>0.12616206013086839</v>
      </c>
      <c r="BY392" s="52">
        <f t="shared" ca="1" si="930"/>
        <v>0.11550291462410872</v>
      </c>
      <c r="BZ392" s="52">
        <f t="shared" ca="1" si="931"/>
        <v>0.10437978625357684</v>
      </c>
      <c r="CA392" s="52">
        <f t="shared" ca="1" si="932"/>
        <v>9.8809182884232308E-2</v>
      </c>
      <c r="CB392" s="52">
        <f t="shared" ca="1" si="933"/>
        <v>0.10193087591699593</v>
      </c>
      <c r="CC392" s="52">
        <f t="shared" ca="1" si="934"/>
        <v>0.10943192625117952</v>
      </c>
      <c r="CD392" s="52">
        <f t="shared" ca="1" si="935"/>
        <v>3.2998549676831281E-2</v>
      </c>
      <c r="CE392" s="52">
        <f t="shared" ca="1" si="936"/>
        <v>-3.8658620669475625E-2</v>
      </c>
      <c r="CF392" s="52">
        <f t="shared" ca="1" si="937"/>
        <v>-9.8528818452669961E-2</v>
      </c>
      <c r="CG392" s="52">
        <f t="shared" ca="1" si="938"/>
        <v>-0.14890657710812699</v>
      </c>
      <c r="CH392" s="52">
        <f t="shared" ca="1" si="939"/>
        <v>-0.19122573900066517</v>
      </c>
      <c r="CI392" s="52">
        <f t="shared" ca="1" si="940"/>
        <v>-0.22087030172828659</v>
      </c>
      <c r="CJ392" s="52">
        <f t="shared" ca="1" si="941"/>
        <v>-0.23791284752528977</v>
      </c>
      <c r="CK392" s="52">
        <f t="shared" ca="1" si="942"/>
        <v>-0.2425270758629324</v>
      </c>
      <c r="CL392" s="52">
        <f t="shared" ca="1" si="943"/>
        <v>-0.23112669892068341</v>
      </c>
      <c r="CM392" s="52">
        <f t="shared" ca="1" si="944"/>
        <v>-0.20283501120584618</v>
      </c>
      <c r="CN392" s="52">
        <f t="shared" ca="1" si="945"/>
        <v>-0.16183021738223971</v>
      </c>
      <c r="CO392" s="52">
        <f t="shared" ca="1" si="946"/>
        <v>-0.10165981221343243</v>
      </c>
      <c r="CP392" s="52">
        <f t="shared" ca="1" si="947"/>
        <v>-4.3041559281728918E-2</v>
      </c>
      <c r="CQ392" s="52">
        <f t="shared" ca="1" si="948"/>
        <v>4.3593478028572295E-2</v>
      </c>
      <c r="CR392" s="52">
        <f t="shared" ca="1" si="949"/>
        <v>0.140560598127664</v>
      </c>
      <c r="CS392" s="52">
        <f t="shared" ca="1" si="950"/>
        <v>0.23029781825419868</v>
      </c>
      <c r="CT392" s="52">
        <f t="shared" ca="1" si="951"/>
        <v>0.31122891652968615</v>
      </c>
      <c r="CU392" s="52">
        <f t="shared" ca="1" si="952"/>
        <v>0.38495731506977332</v>
      </c>
      <c r="CV392" s="52">
        <f t="shared" ca="1" si="953"/>
        <v>0.45304819466846596</v>
      </c>
      <c r="CW392" s="52">
        <f t="shared" ca="1" si="954"/>
        <v>0.51812761772664295</v>
      </c>
      <c r="CY392" s="51" t="str">
        <f t="shared" ca="1" si="955"/>
        <v>Slope</v>
      </c>
      <c r="CZ392" s="51" t="str">
        <f t="shared" ca="1" si="956"/>
        <v>Slope</v>
      </c>
      <c r="DA392" s="51" t="str">
        <f t="shared" ca="1" si="957"/>
        <v>Slope</v>
      </c>
      <c r="DB392" s="51" t="str">
        <f t="shared" ca="1" si="958"/>
        <v>Slope</v>
      </c>
      <c r="DC392" s="51" t="str">
        <f t="shared" ca="1" si="959"/>
        <v>Slope</v>
      </c>
      <c r="DD392" s="51" t="str">
        <f t="shared" ca="1" si="960"/>
        <v>Slope</v>
      </c>
      <c r="DE392" s="51" t="str">
        <f t="shared" ca="1" si="961"/>
        <v>Slope</v>
      </c>
      <c r="DF392" s="51" t="str">
        <f t="shared" ca="1" si="962"/>
        <v>Slope</v>
      </c>
      <c r="DG392" s="51" t="str">
        <f t="shared" ca="1" si="963"/>
        <v>Slope</v>
      </c>
      <c r="DH392" s="51" t="str">
        <f t="shared" ca="1" si="964"/>
        <v>Slope</v>
      </c>
      <c r="DI392" s="51" t="str">
        <f t="shared" ca="1" si="965"/>
        <v>Slope</v>
      </c>
      <c r="DJ392" s="51" t="str">
        <f t="shared" ca="1" si="966"/>
        <v>Slope</v>
      </c>
      <c r="DK392" s="51" t="str">
        <f t="shared" ca="1" si="967"/>
        <v>Slope</v>
      </c>
      <c r="DL392" s="51" t="str">
        <f t="shared" ca="1" si="968"/>
        <v>Slope</v>
      </c>
      <c r="DM392" s="51" t="str">
        <f t="shared" ca="1" si="969"/>
        <v>Slope</v>
      </c>
      <c r="DN392" s="51" t="str">
        <f t="shared" ca="1" si="970"/>
        <v>Slope</v>
      </c>
      <c r="DO392" s="51" t="str">
        <f t="shared" ca="1" si="971"/>
        <v>Slope</v>
      </c>
      <c r="DP392" s="51" t="str">
        <f t="shared" ca="1" si="972"/>
        <v>Slope</v>
      </c>
      <c r="DQ392" s="51" t="str">
        <f t="shared" ca="1" si="973"/>
        <v>Slope</v>
      </c>
      <c r="DR392" s="51" t="str">
        <f t="shared" ca="1" si="974"/>
        <v>Slope</v>
      </c>
      <c r="DS392" s="51" t="str">
        <f t="shared" ca="1" si="975"/>
        <v>Slope</v>
      </c>
      <c r="DT392" s="51" t="str">
        <f t="shared" ca="1" si="976"/>
        <v>Slope</v>
      </c>
      <c r="DU392" s="51" t="str">
        <f t="shared" ca="1" si="977"/>
        <v>Slope</v>
      </c>
      <c r="DV392" s="51" t="str">
        <f t="shared" ca="1" si="978"/>
        <v>Slope</v>
      </c>
      <c r="DW392" s="51" t="str">
        <f t="shared" ca="1" si="979"/>
        <v>Slope</v>
      </c>
      <c r="DX392" s="51" t="str">
        <f t="shared" ca="1" si="980"/>
        <v>Slope</v>
      </c>
      <c r="DY392" s="51" t="str">
        <f t="shared" ca="1" si="981"/>
        <v>Slope</v>
      </c>
      <c r="DZ392" s="51" t="str">
        <f t="shared" ca="1" si="982"/>
        <v>Slope</v>
      </c>
      <c r="EA392" s="51" t="str">
        <f t="shared" ca="1" si="983"/>
        <v>Slope</v>
      </c>
      <c r="EB392" s="51" t="str">
        <f t="shared" ca="1" si="984"/>
        <v>Slope</v>
      </c>
      <c r="EC392" s="51" t="str">
        <f t="shared" ca="1" si="985"/>
        <v>Slope</v>
      </c>
      <c r="EE392" s="52">
        <f t="shared" ca="1" si="986"/>
        <v>0.88539182738586497</v>
      </c>
      <c r="EF392" s="52">
        <f t="shared" ca="1" si="987"/>
        <v>0.86841968479871956</v>
      </c>
      <c r="EG392" s="52">
        <f t="shared" ca="1" si="988"/>
        <v>0.86273333404608987</v>
      </c>
      <c r="EH392" s="52">
        <f t="shared" ca="1" si="989"/>
        <v>0.86122026330376067</v>
      </c>
      <c r="EI392" s="52">
        <f t="shared" ca="1" si="990"/>
        <v>0.86578340637502849</v>
      </c>
      <c r="EJ392" s="52">
        <f t="shared" ca="1" si="991"/>
        <v>0.87390376293826688</v>
      </c>
      <c r="EK392" s="52">
        <f t="shared" ca="1" si="992"/>
        <v>0.8845629084450265</v>
      </c>
      <c r="EL392" s="52">
        <f t="shared" ca="1" si="993"/>
        <v>0.89568603681555836</v>
      </c>
      <c r="EM392" s="52">
        <f t="shared" ca="1" si="994"/>
        <v>0.90125664018490292</v>
      </c>
      <c r="EN392" s="52">
        <f t="shared" ca="1" si="995"/>
        <v>0.89813494715213926</v>
      </c>
      <c r="EO392" s="52">
        <f t="shared" ca="1" si="996"/>
        <v>0.89063389681795568</v>
      </c>
      <c r="EP392" s="52">
        <f t="shared" ca="1" si="997"/>
        <v>0.96706727339230392</v>
      </c>
      <c r="EQ392" s="52">
        <f t="shared" ca="1" si="998"/>
        <v>0.96127555626138916</v>
      </c>
      <c r="ER392" s="52">
        <f t="shared" ca="1" si="999"/>
        <v>0.90140535847819481</v>
      </c>
      <c r="ES392" s="52">
        <f t="shared" ca="1" si="1000"/>
        <v>0.85102759982273779</v>
      </c>
      <c r="ET392" s="52">
        <f t="shared" ca="1" si="1001"/>
        <v>0.80870843793019964</v>
      </c>
      <c r="EU392" s="52">
        <f t="shared" ca="1" si="1002"/>
        <v>0.77906387520257825</v>
      </c>
      <c r="EV392" s="52">
        <f t="shared" ca="1" si="1003"/>
        <v>0.76202132940557499</v>
      </c>
      <c r="EW392" s="52">
        <f t="shared" ca="1" si="1004"/>
        <v>0.75740710106793241</v>
      </c>
      <c r="EX392" s="52">
        <f t="shared" ca="1" si="1005"/>
        <v>0.76880747801018134</v>
      </c>
      <c r="EY392" s="52">
        <f t="shared" ca="1" si="1006"/>
        <v>0.7970991657250186</v>
      </c>
      <c r="EZ392" s="52">
        <f t="shared" ca="1" si="1007"/>
        <v>0.83810395954862504</v>
      </c>
      <c r="FA392" s="52">
        <f t="shared" ca="1" si="1008"/>
        <v>0.89827436471743238</v>
      </c>
      <c r="FB392" s="52">
        <f t="shared" ca="1" si="1009"/>
        <v>0.95689261764913591</v>
      </c>
      <c r="FC392" s="52">
        <f t="shared" ca="1" si="1010"/>
        <v>0.95647234504056289</v>
      </c>
      <c r="FD392" s="52">
        <f t="shared" ca="1" si="1011"/>
        <v>0.85950522494147119</v>
      </c>
      <c r="FE392" s="52">
        <f t="shared" ca="1" si="1012"/>
        <v>0.76976800481493657</v>
      </c>
      <c r="FF392" s="52">
        <f t="shared" ca="1" si="1013"/>
        <v>0.68883690653944907</v>
      </c>
      <c r="FG392" s="52">
        <f t="shared" ca="1" si="1014"/>
        <v>0.6151085079993619</v>
      </c>
      <c r="FH392" s="52">
        <f t="shared" ca="1" si="1015"/>
        <v>0.54701762840066925</v>
      </c>
      <c r="FI392" s="52">
        <f t="shared" ca="1" si="1016"/>
        <v>0.48193820534249221</v>
      </c>
      <c r="FK392" s="52">
        <f t="shared" ca="1" si="1017"/>
        <v>0.96706727339230392</v>
      </c>
      <c r="FL392" s="59">
        <f t="shared" ca="1" si="1018"/>
        <v>11</v>
      </c>
      <c r="FM392" s="59" t="str">
        <f t="shared" ca="1" si="1019"/>
        <v>Slope</v>
      </c>
      <c r="FN392" s="52">
        <f t="shared" ca="1" si="1020"/>
        <v>0.66666666666666674</v>
      </c>
      <c r="FP392" s="52">
        <f t="shared" ca="1" si="1021"/>
        <v>0.62846394246195492</v>
      </c>
      <c r="FQ392" s="52">
        <f t="shared" ca="1" si="1022"/>
        <v>0.62280656159957315</v>
      </c>
      <c r="FR392" s="52">
        <f t="shared" ca="1" si="1023"/>
        <v>0.6098000002375854</v>
      </c>
      <c r="FS392" s="52">
        <f t="shared" ca="1" si="1024"/>
        <v>0.59818453221236467</v>
      </c>
      <c r="FT392" s="52">
        <f t="shared" ca="1" si="1025"/>
        <v>0.58859446879167621</v>
      </c>
      <c r="FU392" s="52">
        <f t="shared" ca="1" si="1026"/>
        <v>0.58019014320164453</v>
      </c>
      <c r="FV392" s="52">
        <f t="shared" ca="1" si="1027"/>
        <v>0.57263208059278659</v>
      </c>
      <c r="FW392" s="52">
        <f t="shared" ca="1" si="1028"/>
        <v>0.56522867893851947</v>
      </c>
      <c r="FX392" s="52">
        <f t="shared" ca="1" si="1029"/>
        <v>0.55597443561718984</v>
      </c>
      <c r="FY392" s="52">
        <f t="shared" ca="1" si="1030"/>
        <v>0.54382276016182418</v>
      </c>
      <c r="FZ392" s="52">
        <f t="shared" ca="1" si="1031"/>
        <v>0.53021129893931851</v>
      </c>
      <c r="GA392" s="52">
        <f t="shared" ca="1" si="1032"/>
        <v>0.54457798001965685</v>
      </c>
      <c r="GB392" s="52">
        <f t="shared" ca="1" si="1033"/>
        <v>0.53153629653157419</v>
      </c>
      <c r="GC392" s="52">
        <f t="shared" ca="1" si="1034"/>
        <v>0.50046845282606489</v>
      </c>
      <c r="GD392" s="52">
        <f t="shared" ca="1" si="1035"/>
        <v>0.47256475549646815</v>
      </c>
      <c r="GE392" s="52">
        <f t="shared" ca="1" si="1036"/>
        <v>0.44734725708784429</v>
      </c>
      <c r="GF392" s="52">
        <f t="shared" ca="1" si="1037"/>
        <v>0.42635462506752608</v>
      </c>
      <c r="GG392" s="52">
        <f t="shared" ca="1" si="1038"/>
        <v>0.40956266535741387</v>
      </c>
      <c r="GH392" s="52">
        <f t="shared" ca="1" si="1039"/>
        <v>0.39691347813375522</v>
      </c>
      <c r="GI392" s="52">
        <f t="shared" ca="1" si="1040"/>
        <v>0.38960249267006042</v>
      </c>
      <c r="GJ392" s="52">
        <f t="shared" ca="1" si="1041"/>
        <v>0.38792194413056175</v>
      </c>
      <c r="GK392" s="52">
        <f t="shared" ca="1" si="1042"/>
        <v>0.39047909762731942</v>
      </c>
      <c r="GL392" s="52">
        <f t="shared" ca="1" si="1043"/>
        <v>0.39942478823914407</v>
      </c>
      <c r="GM392" s="52">
        <f t="shared" ca="1" si="1044"/>
        <v>0.40785309477193421</v>
      </c>
      <c r="GN392" s="52">
        <f t="shared" ca="1" si="1045"/>
        <v>0.39660189279129865</v>
      </c>
      <c r="GO392" s="52">
        <f t="shared" ca="1" si="1046"/>
        <v>0.35316840831382368</v>
      </c>
      <c r="GP392" s="52">
        <f t="shared" ca="1" si="1047"/>
        <v>0.31214489049386768</v>
      </c>
      <c r="GQ392" s="52">
        <f t="shared" ca="1" si="1048"/>
        <v>0.27405674662426077</v>
      </c>
      <c r="GR392" s="52">
        <f t="shared" ca="1" si="1049"/>
        <v>0.23836950266645396</v>
      </c>
      <c r="GS392" s="52">
        <f t="shared" ca="1" si="1050"/>
        <v>0.20456143168911198</v>
      </c>
      <c r="GT392" s="52">
        <f t="shared" ca="1" si="1051"/>
        <v>0.1717571795586085</v>
      </c>
      <c r="GV392" s="52">
        <f t="shared" ca="1" si="1052"/>
        <v>0.62846394246195492</v>
      </c>
      <c r="GW392" s="59">
        <f t="shared" ca="1" si="1053"/>
        <v>0</v>
      </c>
      <c r="GX392" s="52">
        <f t="shared" ca="1" si="1054"/>
        <v>0.88539182738586497</v>
      </c>
      <c r="GY392" s="52" t="str">
        <f t="shared" ca="1" si="1055"/>
        <v>Slope</v>
      </c>
      <c r="GZ392" s="52">
        <f t="shared" ca="1" si="1056"/>
        <v>1</v>
      </c>
      <c r="HB392" s="58">
        <f t="shared" si="1057"/>
        <v>2.90198743343353E-2</v>
      </c>
      <c r="HC392" s="58"/>
      <c r="HE392" s="52">
        <f t="shared" si="1058"/>
        <v>0.85635162204504023</v>
      </c>
      <c r="HF392" s="52">
        <f t="shared" si="1059"/>
        <v>0</v>
      </c>
      <c r="HH392" s="52">
        <f t="shared" ca="1" si="1060"/>
        <v>0.88539182738586497</v>
      </c>
      <c r="HI392" s="52" t="str">
        <f t="shared" ca="1" si="1061"/>
        <v>Slope</v>
      </c>
      <c r="HJ392" s="59">
        <f t="shared" ca="1" si="1062"/>
        <v>2</v>
      </c>
      <c r="HK392" s="52">
        <f t="shared" ca="1" si="1063"/>
        <v>1</v>
      </c>
      <c r="HL392" s="52">
        <f t="shared" si="1064"/>
        <v>0</v>
      </c>
      <c r="HM392" s="52">
        <f t="shared" si="1065"/>
        <v>20</v>
      </c>
      <c r="HN392" s="52">
        <f t="shared" si="1066"/>
        <v>-20</v>
      </c>
      <c r="HP392" s="52">
        <f t="shared" si="1069"/>
        <v>1.8949806690250499E-6</v>
      </c>
      <c r="HR392" s="52">
        <f t="shared" si="1067"/>
        <v>2.4827191947130296E-4</v>
      </c>
      <c r="HS392">
        <f t="shared" si="1068"/>
        <v>2.2712462930747812E-3</v>
      </c>
    </row>
    <row r="393" spans="1:227" x14ac:dyDescent="0.2">
      <c r="A393" s="45">
        <v>355</v>
      </c>
      <c r="B393" s="35">
        <f t="shared" si="913"/>
        <v>4.0972222222222188E-2</v>
      </c>
      <c r="C393" s="28">
        <v>-2.9019874334335301</v>
      </c>
      <c r="D393" s="95">
        <v>0</v>
      </c>
      <c r="E393" s="95">
        <v>999999</v>
      </c>
      <c r="F393" s="37">
        <f t="shared" si="899"/>
        <v>166666.5</v>
      </c>
      <c r="G393" s="38">
        <f t="shared" si="903"/>
        <v>0</v>
      </c>
      <c r="H393" s="102">
        <v>20</v>
      </c>
      <c r="I393" s="102">
        <v>2000</v>
      </c>
      <c r="J393" s="28">
        <v>-2.8981971740722701</v>
      </c>
      <c r="K393" s="126">
        <f t="shared" si="900"/>
        <v>-2.8981971740722697E-2</v>
      </c>
      <c r="L393" s="30">
        <f t="shared" si="901"/>
        <v>-2.8981971740722697E-2</v>
      </c>
      <c r="M393" s="101">
        <f t="shared" si="902"/>
        <v>-2.9019874334335301</v>
      </c>
      <c r="N393" s="103">
        <f t="shared" si="914"/>
        <v>1.8951296806299714E-6</v>
      </c>
      <c r="AD393" s="52">
        <f t="shared" ca="1" si="915"/>
        <v>0.84695929463081199</v>
      </c>
      <c r="AE393" s="52">
        <f t="shared" ca="1" si="915"/>
        <v>1.0000000000000004</v>
      </c>
      <c r="AF393" s="52">
        <f t="shared" ca="1" si="915"/>
        <v>0.84592413456093596</v>
      </c>
      <c r="AG393" s="52">
        <f t="shared" ca="1" si="909"/>
        <v>0.68173577416460862</v>
      </c>
      <c r="AH393" s="52">
        <f t="shared" ca="1" si="909"/>
        <v>0.50507242178107736</v>
      </c>
      <c r="AI393" s="52">
        <f t="shared" ca="1" si="909"/>
        <v>0.31777626287568234</v>
      </c>
      <c r="AJ393" s="52">
        <f t="shared" ca="1" si="909"/>
        <v>0.11795620064043309</v>
      </c>
      <c r="AK393" s="52">
        <f t="shared" ca="1" si="910"/>
        <v>-9.0692163875995269E-2</v>
      </c>
      <c r="AL393" s="52">
        <f t="shared" ca="1" si="910"/>
        <v>-0.30048807726406873</v>
      </c>
      <c r="AM393" s="52">
        <f t="shared" ca="1" si="910"/>
        <v>-0.4984888510419509</v>
      </c>
      <c r="AN393" s="52">
        <f t="shared" ca="1" si="910"/>
        <v>-0.62543538098958229</v>
      </c>
      <c r="AO393" s="52">
        <f t="shared" ca="1" si="911"/>
        <v>-0.70565940349303669</v>
      </c>
      <c r="AP393" s="52">
        <f t="shared" ca="1" si="911"/>
        <v>-0.7694777918426603</v>
      </c>
      <c r="AQ393" s="52">
        <f t="shared" ca="1" si="911"/>
        <v>-0.78865600395648894</v>
      </c>
      <c r="AR393" s="52">
        <f t="shared" ca="1" si="911"/>
        <v>-0.83856178724185704</v>
      </c>
      <c r="AS393" s="52">
        <f t="shared" ca="1" si="912"/>
        <v>-0.80094956904405268</v>
      </c>
      <c r="AT393" s="52">
        <f t="shared" ca="1" si="912"/>
        <v>-0.69573616521205339</v>
      </c>
      <c r="AU393" s="52">
        <f t="shared" ca="1" si="912"/>
        <v>-0.55342420265600401</v>
      </c>
      <c r="AV393" s="52">
        <f t="shared" ca="1" si="912"/>
        <v>-0.37945459528137387</v>
      </c>
      <c r="AW393" s="52">
        <f t="shared" ca="1" si="912"/>
        <v>-0.18745393462302301</v>
      </c>
      <c r="AX393" s="52">
        <f t="shared" ca="1" si="912"/>
        <v>1.7099673403877247E-2</v>
      </c>
      <c r="AY393" s="52">
        <f t="shared" ca="1" si="906"/>
        <v>0.20919450688628788</v>
      </c>
      <c r="AZ393" s="52">
        <f t="shared" ca="1" si="906"/>
        <v>0.37093771791159269</v>
      </c>
      <c r="BA393" s="52">
        <f t="shared" ca="1" si="906"/>
        <v>0.47266650785804343</v>
      </c>
      <c r="BB393" s="52">
        <f t="shared" ca="1" si="906"/>
        <v>0.53898085921920569</v>
      </c>
      <c r="BC393" s="52">
        <f t="shared" ca="1" si="907"/>
        <v>0.60464336252822359</v>
      </c>
      <c r="BD393" s="52">
        <f t="shared" ca="1" si="907"/>
        <v>0.65242823788410975</v>
      </c>
      <c r="BE393" s="52">
        <f t="shared" ca="1" si="907"/>
        <v>0.67660980680089355</v>
      </c>
      <c r="BF393" s="52">
        <f t="shared" ca="1" si="907"/>
        <v>0.67613118347500367</v>
      </c>
      <c r="BG393" s="52">
        <f t="shared" ca="1" si="908"/>
        <v>0.64639476919654826</v>
      </c>
      <c r="BH393" s="52">
        <f t="shared" ca="1" si="908"/>
        <v>0.60233155977969044</v>
      </c>
      <c r="BJ393" s="52">
        <f t="shared" si="916"/>
        <v>-1.449098587036135E-3</v>
      </c>
      <c r="BK393" s="52">
        <f t="shared" si="917"/>
        <v>1.3733248902304529E-3</v>
      </c>
      <c r="BL393" s="52">
        <f t="shared" si="918"/>
        <v>6.8666244511522652E-5</v>
      </c>
      <c r="BM393" s="52">
        <f t="shared" si="919"/>
        <v>6.8666244511522652E-5</v>
      </c>
      <c r="BN393" s="52">
        <f t="shared" si="920"/>
        <v>0</v>
      </c>
      <c r="BO393" s="52">
        <f t="shared" si="921"/>
        <v>0</v>
      </c>
      <c r="BP393" s="52">
        <f t="shared" si="922"/>
        <v>2.2654150931322252E-3</v>
      </c>
      <c r="BQ393" s="52">
        <f t="shared" si="923"/>
        <v>0.05</v>
      </c>
      <c r="BS393" s="52">
        <f t="shared" ca="1" si="924"/>
        <v>0.13164613827041566</v>
      </c>
      <c r="BT393" s="52">
        <f t="shared" ca="1" si="925"/>
        <v>0.13733248902304532</v>
      </c>
      <c r="BU393" s="52">
        <f t="shared" ca="1" si="926"/>
        <v>0.13884555976537455</v>
      </c>
      <c r="BV393" s="52">
        <f t="shared" ca="1" si="927"/>
        <v>0.13428241669410679</v>
      </c>
      <c r="BW393" s="52">
        <f t="shared" ca="1" si="928"/>
        <v>0.12616206013086839</v>
      </c>
      <c r="BX393" s="52">
        <f t="shared" ca="1" si="929"/>
        <v>0.11550291462410872</v>
      </c>
      <c r="BY393" s="52">
        <f t="shared" ca="1" si="930"/>
        <v>0.10437978625357684</v>
      </c>
      <c r="BZ393" s="52">
        <f t="shared" ca="1" si="931"/>
        <v>9.8809182884232308E-2</v>
      </c>
      <c r="CA393" s="52">
        <f t="shared" ca="1" si="932"/>
        <v>0.10193087591699593</v>
      </c>
      <c r="CB393" s="52">
        <f t="shared" ca="1" si="933"/>
        <v>0.10943192625117952</v>
      </c>
      <c r="CC393" s="52">
        <f t="shared" ca="1" si="934"/>
        <v>3.2998549676831281E-2</v>
      </c>
      <c r="CD393" s="52">
        <f t="shared" ca="1" si="935"/>
        <v>-3.8658620669475625E-2</v>
      </c>
      <c r="CE393" s="52">
        <f t="shared" ca="1" si="936"/>
        <v>-9.8528818452669961E-2</v>
      </c>
      <c r="CF393" s="52">
        <f t="shared" ca="1" si="937"/>
        <v>-0.14890657710812699</v>
      </c>
      <c r="CG393" s="52">
        <f t="shared" ca="1" si="938"/>
        <v>-0.19122573900066517</v>
      </c>
      <c r="CH393" s="52">
        <f t="shared" ca="1" si="939"/>
        <v>-0.22087030172828659</v>
      </c>
      <c r="CI393" s="52">
        <f t="shared" ca="1" si="940"/>
        <v>-0.23791284752528977</v>
      </c>
      <c r="CJ393" s="52">
        <f t="shared" ca="1" si="941"/>
        <v>-0.2425270758629324</v>
      </c>
      <c r="CK393" s="52">
        <f t="shared" ca="1" si="942"/>
        <v>-0.23112669892068341</v>
      </c>
      <c r="CL393" s="52">
        <f t="shared" ca="1" si="943"/>
        <v>-0.20283501120584618</v>
      </c>
      <c r="CM393" s="52">
        <f t="shared" ca="1" si="944"/>
        <v>-0.16183021738223971</v>
      </c>
      <c r="CN393" s="52">
        <f t="shared" ca="1" si="945"/>
        <v>-0.10165981221343243</v>
      </c>
      <c r="CO393" s="52">
        <f t="shared" ca="1" si="946"/>
        <v>-4.3041559281728918E-2</v>
      </c>
      <c r="CP393" s="52">
        <f t="shared" ca="1" si="947"/>
        <v>4.3593478028572295E-2</v>
      </c>
      <c r="CQ393" s="52">
        <f t="shared" ca="1" si="948"/>
        <v>0.140560598127664</v>
      </c>
      <c r="CR393" s="52">
        <f t="shared" ca="1" si="949"/>
        <v>0.23029781825419868</v>
      </c>
      <c r="CS393" s="52">
        <f t="shared" ca="1" si="950"/>
        <v>0.31122891652968615</v>
      </c>
      <c r="CT393" s="52">
        <f t="shared" ca="1" si="951"/>
        <v>0.38495731506977332</v>
      </c>
      <c r="CU393" s="52">
        <f t="shared" ca="1" si="952"/>
        <v>0.45304819466846596</v>
      </c>
      <c r="CV393" s="52">
        <f t="shared" ca="1" si="953"/>
        <v>0.51812761772664295</v>
      </c>
      <c r="CW393" s="52">
        <f t="shared" ca="1" si="954"/>
        <v>0.57648726348434709</v>
      </c>
      <c r="CY393" s="51" t="str">
        <f t="shared" ca="1" si="955"/>
        <v>Slope</v>
      </c>
      <c r="CZ393" s="51" t="str">
        <f t="shared" ca="1" si="956"/>
        <v>Slope</v>
      </c>
      <c r="DA393" s="51" t="str">
        <f t="shared" ca="1" si="957"/>
        <v>Slope</v>
      </c>
      <c r="DB393" s="51" t="str">
        <f t="shared" ca="1" si="958"/>
        <v>Slope</v>
      </c>
      <c r="DC393" s="51" t="str">
        <f t="shared" ca="1" si="959"/>
        <v>Slope</v>
      </c>
      <c r="DD393" s="51" t="str">
        <f t="shared" ca="1" si="960"/>
        <v>Slope</v>
      </c>
      <c r="DE393" s="51" t="str">
        <f t="shared" ca="1" si="961"/>
        <v>Slope</v>
      </c>
      <c r="DF393" s="51" t="str">
        <f t="shared" ca="1" si="962"/>
        <v>Slope</v>
      </c>
      <c r="DG393" s="51" t="str">
        <f t="shared" ca="1" si="963"/>
        <v>Slope</v>
      </c>
      <c r="DH393" s="51" t="str">
        <f t="shared" ca="1" si="964"/>
        <v>Slope</v>
      </c>
      <c r="DI393" s="51" t="str">
        <f t="shared" ca="1" si="965"/>
        <v>Slope</v>
      </c>
      <c r="DJ393" s="51" t="str">
        <f t="shared" ca="1" si="966"/>
        <v>Slope</v>
      </c>
      <c r="DK393" s="51" t="str">
        <f t="shared" ca="1" si="967"/>
        <v>Slope</v>
      </c>
      <c r="DL393" s="51" t="str">
        <f t="shared" ca="1" si="968"/>
        <v>Slope</v>
      </c>
      <c r="DM393" s="51" t="str">
        <f t="shared" ca="1" si="969"/>
        <v>Slope</v>
      </c>
      <c r="DN393" s="51" t="str">
        <f t="shared" ca="1" si="970"/>
        <v>Slope</v>
      </c>
      <c r="DO393" s="51" t="str">
        <f t="shared" ca="1" si="971"/>
        <v>Slope</v>
      </c>
      <c r="DP393" s="51" t="str">
        <f t="shared" ca="1" si="972"/>
        <v>Slope</v>
      </c>
      <c r="DQ393" s="51" t="str">
        <f t="shared" ca="1" si="973"/>
        <v>Slope</v>
      </c>
      <c r="DR393" s="51" t="str">
        <f t="shared" ca="1" si="974"/>
        <v>Slope</v>
      </c>
      <c r="DS393" s="51" t="str">
        <f t="shared" ca="1" si="975"/>
        <v>Slope</v>
      </c>
      <c r="DT393" s="51" t="str">
        <f t="shared" ca="1" si="976"/>
        <v>Slope</v>
      </c>
      <c r="DU393" s="51" t="str">
        <f t="shared" ca="1" si="977"/>
        <v>Slope</v>
      </c>
      <c r="DV393" s="51" t="str">
        <f t="shared" ca="1" si="978"/>
        <v>Slope</v>
      </c>
      <c r="DW393" s="51" t="str">
        <f t="shared" ca="1" si="979"/>
        <v>Slope</v>
      </c>
      <c r="DX393" s="51" t="str">
        <f t="shared" ca="1" si="980"/>
        <v>Slope</v>
      </c>
      <c r="DY393" s="51" t="str">
        <f t="shared" ca="1" si="981"/>
        <v>Slope</v>
      </c>
      <c r="DZ393" s="51" t="str">
        <f t="shared" ca="1" si="982"/>
        <v>Slope</v>
      </c>
      <c r="EA393" s="51" t="str">
        <f t="shared" ca="1" si="983"/>
        <v>Slope</v>
      </c>
      <c r="EB393" s="51" t="str">
        <f t="shared" ca="1" si="984"/>
        <v>Slope</v>
      </c>
      <c r="EC393" s="51" t="str">
        <f t="shared" ca="1" si="985"/>
        <v>Slope</v>
      </c>
      <c r="EE393" s="52">
        <f t="shared" ca="1" si="986"/>
        <v>0.8684225279740958</v>
      </c>
      <c r="EF393" s="52">
        <f t="shared" ca="1" si="987"/>
        <v>0.86273617722146623</v>
      </c>
      <c r="EG393" s="52">
        <f t="shared" ca="1" si="988"/>
        <v>0.86122310647913691</v>
      </c>
      <c r="EH393" s="52">
        <f t="shared" ca="1" si="989"/>
        <v>0.86578624955040473</v>
      </c>
      <c r="EI393" s="52">
        <f t="shared" ca="1" si="990"/>
        <v>0.87390660611364313</v>
      </c>
      <c r="EJ393" s="52">
        <f t="shared" ca="1" si="991"/>
        <v>0.88456575162040285</v>
      </c>
      <c r="EK393" s="52">
        <f t="shared" ca="1" si="992"/>
        <v>0.89568887999093472</v>
      </c>
      <c r="EL393" s="52">
        <f t="shared" ca="1" si="993"/>
        <v>0.90125948336027917</v>
      </c>
      <c r="EM393" s="52">
        <f t="shared" ca="1" si="994"/>
        <v>0.89813779032751562</v>
      </c>
      <c r="EN393" s="52">
        <f t="shared" ca="1" si="995"/>
        <v>0.89063673999333204</v>
      </c>
      <c r="EO393" s="52">
        <f t="shared" ca="1" si="996"/>
        <v>0.96707011656768027</v>
      </c>
      <c r="EP393" s="52">
        <f t="shared" ca="1" si="997"/>
        <v>0.96127271308601281</v>
      </c>
      <c r="EQ393" s="52">
        <f t="shared" ca="1" si="998"/>
        <v>0.90140251530281856</v>
      </c>
      <c r="ER393" s="52">
        <f t="shared" ca="1" si="999"/>
        <v>0.85102475664736144</v>
      </c>
      <c r="ES393" s="52">
        <f t="shared" ca="1" si="1000"/>
        <v>0.80870559475482329</v>
      </c>
      <c r="ET393" s="52">
        <f t="shared" ca="1" si="1001"/>
        <v>0.77906103202720189</v>
      </c>
      <c r="EU393" s="52">
        <f t="shared" ca="1" si="1002"/>
        <v>0.76201848623019874</v>
      </c>
      <c r="EV393" s="52">
        <f t="shared" ca="1" si="1003"/>
        <v>0.75740425789255605</v>
      </c>
      <c r="EW393" s="52">
        <f t="shared" ca="1" si="1004"/>
        <v>0.7688046348348051</v>
      </c>
      <c r="EX393" s="52">
        <f t="shared" ca="1" si="1005"/>
        <v>0.79709632254964236</v>
      </c>
      <c r="EY393" s="52">
        <f t="shared" ca="1" si="1006"/>
        <v>0.8381011163732488</v>
      </c>
      <c r="EZ393" s="52">
        <f t="shared" ca="1" si="1007"/>
        <v>0.89827152154205603</v>
      </c>
      <c r="FA393" s="52">
        <f t="shared" ca="1" si="1008"/>
        <v>0.95688977447375956</v>
      </c>
      <c r="FB393" s="52">
        <f t="shared" ca="1" si="1009"/>
        <v>0.95647518821593924</v>
      </c>
      <c r="FC393" s="52">
        <f t="shared" ca="1" si="1010"/>
        <v>0.85950806811684755</v>
      </c>
      <c r="FD393" s="52">
        <f t="shared" ca="1" si="1011"/>
        <v>0.76977084799031281</v>
      </c>
      <c r="FE393" s="52">
        <f t="shared" ca="1" si="1012"/>
        <v>0.68883974971482531</v>
      </c>
      <c r="FF393" s="52">
        <f t="shared" ca="1" si="1013"/>
        <v>0.61511135117473814</v>
      </c>
      <c r="FG393" s="52">
        <f t="shared" ca="1" si="1014"/>
        <v>0.54702047157604561</v>
      </c>
      <c r="FH393" s="52">
        <f t="shared" ca="1" si="1015"/>
        <v>0.48194104851786856</v>
      </c>
      <c r="FI393" s="52">
        <f t="shared" ca="1" si="1016"/>
        <v>0.42358140276016443</v>
      </c>
      <c r="FK393" s="52">
        <f t="shared" ca="1" si="1017"/>
        <v>0.96707011656768027</v>
      </c>
      <c r="FL393" s="59">
        <f t="shared" ca="1" si="1018"/>
        <v>10</v>
      </c>
      <c r="FM393" s="59" t="str">
        <f t="shared" ca="1" si="1019"/>
        <v>Slope</v>
      </c>
      <c r="FN393" s="52">
        <f t="shared" ca="1" si="1020"/>
        <v>0.7</v>
      </c>
      <c r="FP393" s="52">
        <f t="shared" ca="1" si="1021"/>
        <v>0.62280750932469853</v>
      </c>
      <c r="FQ393" s="52">
        <f t="shared" ca="1" si="1022"/>
        <v>0.62091205907382196</v>
      </c>
      <c r="FR393" s="52">
        <f t="shared" ca="1" si="1023"/>
        <v>0.60929659104860112</v>
      </c>
      <c r="FS393" s="52">
        <f t="shared" ca="1" si="1024"/>
        <v>0.59970652762791266</v>
      </c>
      <c r="FT393" s="52">
        <f t="shared" ca="1" si="1025"/>
        <v>0.59130220203788109</v>
      </c>
      <c r="FU393" s="52">
        <f t="shared" ca="1" si="1026"/>
        <v>0.58374413942902315</v>
      </c>
      <c r="FV393" s="52">
        <f t="shared" ca="1" si="1027"/>
        <v>0.57634073777475603</v>
      </c>
      <c r="FW393" s="52">
        <f t="shared" ca="1" si="1028"/>
        <v>0.5670864944534264</v>
      </c>
      <c r="FX393" s="52">
        <f t="shared" ca="1" si="1029"/>
        <v>0.55493481899806074</v>
      </c>
      <c r="FY393" s="52">
        <f t="shared" ca="1" si="1030"/>
        <v>0.54132335777555518</v>
      </c>
      <c r="FZ393" s="52">
        <f t="shared" ca="1" si="1031"/>
        <v>0.55569003885589341</v>
      </c>
      <c r="GA393" s="52">
        <f t="shared" ca="1" si="1032"/>
        <v>0.54264645991755978</v>
      </c>
      <c r="GB393" s="52">
        <f t="shared" ca="1" si="1033"/>
        <v>0.51157861621205059</v>
      </c>
      <c r="GC393" s="52">
        <f t="shared" ca="1" si="1034"/>
        <v>0.48367491888245373</v>
      </c>
      <c r="GD393" s="52">
        <f t="shared" ca="1" si="1035"/>
        <v>0.45845742047382998</v>
      </c>
      <c r="GE393" s="52">
        <f t="shared" ca="1" si="1036"/>
        <v>0.43746478845351172</v>
      </c>
      <c r="GF393" s="52">
        <f t="shared" ca="1" si="1037"/>
        <v>0.42067282874339951</v>
      </c>
      <c r="GG393" s="52">
        <f t="shared" ca="1" si="1038"/>
        <v>0.40802364151974091</v>
      </c>
      <c r="GH393" s="52">
        <f t="shared" ca="1" si="1039"/>
        <v>0.40071265605604611</v>
      </c>
      <c r="GI393" s="52">
        <f t="shared" ca="1" si="1040"/>
        <v>0.39903210751654739</v>
      </c>
      <c r="GJ393" s="52">
        <f t="shared" ca="1" si="1041"/>
        <v>0.40158926101330517</v>
      </c>
      <c r="GK393" s="52">
        <f t="shared" ca="1" si="1042"/>
        <v>0.41053495162512976</v>
      </c>
      <c r="GL393" s="52">
        <f t="shared" ca="1" si="1043"/>
        <v>0.41896325815791979</v>
      </c>
      <c r="GM393" s="52">
        <f t="shared" ca="1" si="1044"/>
        <v>0.40771395162753532</v>
      </c>
      <c r="GN393" s="52">
        <f t="shared" ca="1" si="1045"/>
        <v>0.36428046715006024</v>
      </c>
      <c r="GO393" s="52">
        <f t="shared" ca="1" si="1046"/>
        <v>0.32325694933010424</v>
      </c>
      <c r="GP393" s="52">
        <f t="shared" ca="1" si="1047"/>
        <v>0.28516880546049728</v>
      </c>
      <c r="GQ393" s="52">
        <f t="shared" ca="1" si="1048"/>
        <v>0.24948156150269046</v>
      </c>
      <c r="GR393" s="52">
        <f t="shared" ca="1" si="1049"/>
        <v>0.21567349052534851</v>
      </c>
      <c r="GS393" s="52">
        <f t="shared" ca="1" si="1050"/>
        <v>0.18286923839484506</v>
      </c>
      <c r="GT393" s="52">
        <f t="shared" ca="1" si="1051"/>
        <v>0.15230491203116589</v>
      </c>
      <c r="GV393" s="52">
        <f t="shared" ca="1" si="1052"/>
        <v>0.62280750932469853</v>
      </c>
      <c r="GW393" s="59">
        <f t="shared" ca="1" si="1053"/>
        <v>0</v>
      </c>
      <c r="GX393" s="52">
        <f t="shared" ca="1" si="1054"/>
        <v>0.8684225279740958</v>
      </c>
      <c r="GY393" s="52" t="str">
        <f t="shared" ca="1" si="1055"/>
        <v>Slope</v>
      </c>
      <c r="GZ393" s="52">
        <f t="shared" ca="1" si="1056"/>
        <v>1</v>
      </c>
      <c r="HB393" s="58">
        <f t="shared" si="1057"/>
        <v>2.8981971740722697E-2</v>
      </c>
      <c r="HC393" s="58"/>
      <c r="HE393" s="52">
        <f t="shared" si="1058"/>
        <v>0.85653923988342262</v>
      </c>
      <c r="HF393" s="52">
        <f t="shared" si="1059"/>
        <v>0</v>
      </c>
      <c r="HH393" s="52">
        <f t="shared" ca="1" si="1060"/>
        <v>0.8684225279740958</v>
      </c>
      <c r="HI393" s="52" t="str">
        <f t="shared" ca="1" si="1061"/>
        <v>Slope</v>
      </c>
      <c r="HJ393" s="59">
        <f t="shared" ca="1" si="1062"/>
        <v>2</v>
      </c>
      <c r="HK393" s="52">
        <f t="shared" ca="1" si="1063"/>
        <v>1</v>
      </c>
      <c r="HL393" s="52">
        <f t="shared" si="1064"/>
        <v>0</v>
      </c>
      <c r="HM393" s="52">
        <f t="shared" si="1065"/>
        <v>20</v>
      </c>
      <c r="HN393" s="52">
        <f t="shared" si="1066"/>
        <v>-20</v>
      </c>
      <c r="HP393" s="52">
        <f t="shared" si="1069"/>
        <v>1.8951296806299714E-6</v>
      </c>
      <c r="HR393" s="52">
        <f t="shared" si="1067"/>
        <v>2.4697700616258114E-4</v>
      </c>
      <c r="HS393">
        <f t="shared" si="1068"/>
        <v>2.2654150931322252E-3</v>
      </c>
    </row>
    <row r="394" spans="1:227" x14ac:dyDescent="0.2">
      <c r="A394" s="45">
        <v>356</v>
      </c>
      <c r="B394" s="35">
        <f t="shared" si="913"/>
        <v>4.108796296296293E-2</v>
      </c>
      <c r="C394" s="28">
        <v>-2.8981971740722701</v>
      </c>
      <c r="D394" s="95">
        <v>0</v>
      </c>
      <c r="E394" s="95">
        <v>999999</v>
      </c>
      <c r="F394" s="37">
        <f t="shared" ref="F394:F457" si="1070">E394/6</f>
        <v>166666.5</v>
      </c>
      <c r="G394" s="38">
        <f t="shared" si="903"/>
        <v>0</v>
      </c>
      <c r="H394" s="102">
        <v>20</v>
      </c>
      <c r="I394" s="102">
        <v>2000</v>
      </c>
      <c r="J394" s="28">
        <v>-2.8944072127342202</v>
      </c>
      <c r="K394" s="126">
        <f t="shared" ref="K394:K457" si="1071">IF(I394 = 0, 0, H394 * J394 / I394)</f>
        <v>-2.8944072127342204E-2</v>
      </c>
      <c r="L394" s="30">
        <f t="shared" ref="L394:L457" si="1072">D394 + K394</f>
        <v>-2.8944072127342204E-2</v>
      </c>
      <c r="M394" s="101">
        <f t="shared" ref="M394:M457" si="1073">C394 - G394</f>
        <v>-2.8981971740722701</v>
      </c>
      <c r="N394" s="103">
        <f t="shared" si="914"/>
        <v>1.894980669024833E-6</v>
      </c>
      <c r="AD394" s="52">
        <f t="shared" ca="1" si="915"/>
        <v>0.84592413456093618</v>
      </c>
      <c r="AE394" s="52">
        <f t="shared" ca="1" si="915"/>
        <v>1.0000000000000002</v>
      </c>
      <c r="AF394" s="52">
        <f t="shared" ca="1" si="915"/>
        <v>0.84528722374326304</v>
      </c>
      <c r="AG394" s="52">
        <f t="shared" ca="1" si="909"/>
        <v>0.68089306939249095</v>
      </c>
      <c r="AH394" s="52">
        <f t="shared" ca="1" si="909"/>
        <v>0.50492933222004299</v>
      </c>
      <c r="AI394" s="52">
        <f t="shared" ca="1" si="909"/>
        <v>0.31914280326360711</v>
      </c>
      <c r="AJ394" s="52">
        <f t="shared" ca="1" si="909"/>
        <v>0.11904375006249505</v>
      </c>
      <c r="AK394" s="52">
        <f t="shared" ca="1" si="910"/>
        <v>-9.4053917582919755E-2</v>
      </c>
      <c r="AL394" s="52">
        <f t="shared" ca="1" si="910"/>
        <v>-0.30804834554861565</v>
      </c>
      <c r="AM394" s="52">
        <f t="shared" ca="1" si="910"/>
        <v>-0.47448548224363796</v>
      </c>
      <c r="AN394" s="52">
        <f t="shared" ca="1" si="910"/>
        <v>-0.60111359089358529</v>
      </c>
      <c r="AO394" s="52">
        <f t="shared" ca="1" si="911"/>
        <v>-0.68900721915778096</v>
      </c>
      <c r="AP394" s="52">
        <f t="shared" ca="1" si="911"/>
        <v>-0.75947959580487967</v>
      </c>
      <c r="AQ394" s="52">
        <f t="shared" ca="1" si="911"/>
        <v>-0.7853134999370105</v>
      </c>
      <c r="AR394" s="52">
        <f t="shared" ca="1" si="911"/>
        <v>-0.84023519334816077</v>
      </c>
      <c r="AS394" s="52">
        <f t="shared" ca="1" si="912"/>
        <v>-0.80268312731568026</v>
      </c>
      <c r="AT394" s="52">
        <f t="shared" ca="1" si="912"/>
        <v>-0.69539930776274927</v>
      </c>
      <c r="AU394" s="52">
        <f t="shared" ca="1" si="912"/>
        <v>-0.5557906696333782</v>
      </c>
      <c r="AV394" s="52">
        <f t="shared" ca="1" si="912"/>
        <v>-0.39383481357870731</v>
      </c>
      <c r="AW394" s="52">
        <f t="shared" ca="1" si="912"/>
        <v>-0.21110602737241013</v>
      </c>
      <c r="AX394" s="52">
        <f t="shared" ca="1" si="912"/>
        <v>-2.1518095317229785E-2</v>
      </c>
      <c r="AY394" s="52">
        <f t="shared" ca="1" si="906"/>
        <v>0.16263419736048154</v>
      </c>
      <c r="AZ394" s="52">
        <f t="shared" ca="1" si="906"/>
        <v>0.29559383622441332</v>
      </c>
      <c r="BA394" s="52">
        <f t="shared" ca="1" si="906"/>
        <v>0.39089185523999015</v>
      </c>
      <c r="BB394" s="52">
        <f t="shared" ca="1" si="906"/>
        <v>0.46879252040434782</v>
      </c>
      <c r="BC394" s="52">
        <f t="shared" ca="1" si="907"/>
        <v>0.54607312656514695</v>
      </c>
      <c r="BD394" s="52">
        <f t="shared" ca="1" si="907"/>
        <v>0.60111456708735078</v>
      </c>
      <c r="BE394" s="52">
        <f t="shared" ca="1" si="907"/>
        <v>0.63010053453538295</v>
      </c>
      <c r="BF394" s="52">
        <f t="shared" ca="1" si="907"/>
        <v>0.63161426472881554</v>
      </c>
      <c r="BG394" s="52">
        <f t="shared" ca="1" si="908"/>
        <v>0.60445966891738745</v>
      </c>
      <c r="BH394" s="52">
        <f t="shared" ca="1" si="908"/>
        <v>0.56728424950908696</v>
      </c>
      <c r="BJ394" s="52">
        <f t="shared" si="916"/>
        <v>-1.4472036063671102E-3</v>
      </c>
      <c r="BK394" s="52">
        <f t="shared" si="917"/>
        <v>1.3884555976537457E-3</v>
      </c>
      <c r="BL394" s="52">
        <f t="shared" si="918"/>
        <v>6.9422779882687266E-5</v>
      </c>
      <c r="BM394" s="52">
        <f t="shared" si="919"/>
        <v>6.9422779882687266E-5</v>
      </c>
      <c r="BN394" s="52">
        <f t="shared" si="920"/>
        <v>0</v>
      </c>
      <c r="BO394" s="52">
        <f t="shared" si="921"/>
        <v>0</v>
      </c>
      <c r="BP394" s="52">
        <f t="shared" si="922"/>
        <v>2.2634463393245521E-3</v>
      </c>
      <c r="BQ394" s="52">
        <f t="shared" si="923"/>
        <v>0.05</v>
      </c>
      <c r="BS394" s="52">
        <f t="shared" ca="1" si="924"/>
        <v>0.13733248902304532</v>
      </c>
      <c r="BT394" s="52">
        <f t="shared" ca="1" si="925"/>
        <v>0.13884555976537455</v>
      </c>
      <c r="BU394" s="52">
        <f t="shared" ca="1" si="926"/>
        <v>0.13428241669410679</v>
      </c>
      <c r="BV394" s="52">
        <f t="shared" ca="1" si="927"/>
        <v>0.12616206013086839</v>
      </c>
      <c r="BW394" s="52">
        <f t="shared" ca="1" si="928"/>
        <v>0.11550291462410872</v>
      </c>
      <c r="BX394" s="52">
        <f t="shared" ca="1" si="929"/>
        <v>0.10437978625357684</v>
      </c>
      <c r="BY394" s="52">
        <f t="shared" ca="1" si="930"/>
        <v>9.8809182884232308E-2</v>
      </c>
      <c r="BZ394" s="52">
        <f t="shared" ca="1" si="931"/>
        <v>0.10193087591699593</v>
      </c>
      <c r="CA394" s="52">
        <f t="shared" ca="1" si="932"/>
        <v>0.10943192625117952</v>
      </c>
      <c r="CB394" s="52">
        <f t="shared" ca="1" si="933"/>
        <v>3.2998549676831281E-2</v>
      </c>
      <c r="CC394" s="52">
        <f t="shared" ca="1" si="934"/>
        <v>-3.8658620669475625E-2</v>
      </c>
      <c r="CD394" s="52">
        <f t="shared" ca="1" si="935"/>
        <v>-9.8528818452669961E-2</v>
      </c>
      <c r="CE394" s="52">
        <f t="shared" ca="1" si="936"/>
        <v>-0.14890657710812699</v>
      </c>
      <c r="CF394" s="52">
        <f t="shared" ca="1" si="937"/>
        <v>-0.19122573900066517</v>
      </c>
      <c r="CG394" s="52">
        <f t="shared" ca="1" si="938"/>
        <v>-0.22087030172828659</v>
      </c>
      <c r="CH394" s="52">
        <f t="shared" ca="1" si="939"/>
        <v>-0.23791284752528977</v>
      </c>
      <c r="CI394" s="52">
        <f t="shared" ca="1" si="940"/>
        <v>-0.2425270758629324</v>
      </c>
      <c r="CJ394" s="52">
        <f t="shared" ca="1" si="941"/>
        <v>-0.23112669892068341</v>
      </c>
      <c r="CK394" s="52">
        <f t="shared" ca="1" si="942"/>
        <v>-0.20283501120584618</v>
      </c>
      <c r="CL394" s="52">
        <f t="shared" ca="1" si="943"/>
        <v>-0.16183021738223971</v>
      </c>
      <c r="CM394" s="52">
        <f t="shared" ca="1" si="944"/>
        <v>-0.10165981221343243</v>
      </c>
      <c r="CN394" s="52">
        <f t="shared" ca="1" si="945"/>
        <v>-4.3041559281728918E-2</v>
      </c>
      <c r="CO394" s="52">
        <f t="shared" ca="1" si="946"/>
        <v>4.3593478028572295E-2</v>
      </c>
      <c r="CP394" s="52">
        <f t="shared" ca="1" si="947"/>
        <v>0.140560598127664</v>
      </c>
      <c r="CQ394" s="52">
        <f t="shared" ca="1" si="948"/>
        <v>0.23029781825419868</v>
      </c>
      <c r="CR394" s="52">
        <f t="shared" ca="1" si="949"/>
        <v>0.31122891652968615</v>
      </c>
      <c r="CS394" s="52">
        <f t="shared" ca="1" si="950"/>
        <v>0.38495731506977332</v>
      </c>
      <c r="CT394" s="52">
        <f t="shared" ca="1" si="951"/>
        <v>0.45304819466846596</v>
      </c>
      <c r="CU394" s="52">
        <f t="shared" ca="1" si="952"/>
        <v>0.51812761772664295</v>
      </c>
      <c r="CV394" s="52">
        <f t="shared" ca="1" si="953"/>
        <v>0.57648726348434709</v>
      </c>
      <c r="CW394" s="52">
        <f t="shared" ca="1" si="954"/>
        <v>0.62300900042417517</v>
      </c>
      <c r="CY394" s="51" t="str">
        <f t="shared" ca="1" si="955"/>
        <v>Slope</v>
      </c>
      <c r="CZ394" s="51" t="str">
        <f t="shared" ca="1" si="956"/>
        <v>Slope</v>
      </c>
      <c r="DA394" s="51" t="str">
        <f t="shared" ca="1" si="957"/>
        <v>Slope</v>
      </c>
      <c r="DB394" s="51" t="str">
        <f t="shared" ca="1" si="958"/>
        <v>Slope</v>
      </c>
      <c r="DC394" s="51" t="str">
        <f t="shared" ca="1" si="959"/>
        <v>Slope</v>
      </c>
      <c r="DD394" s="51" t="str">
        <f t="shared" ca="1" si="960"/>
        <v>Slope</v>
      </c>
      <c r="DE394" s="51" t="str">
        <f t="shared" ca="1" si="961"/>
        <v>Slope</v>
      </c>
      <c r="DF394" s="51" t="str">
        <f t="shared" ca="1" si="962"/>
        <v>Slope</v>
      </c>
      <c r="DG394" s="51" t="str">
        <f t="shared" ca="1" si="963"/>
        <v>Slope</v>
      </c>
      <c r="DH394" s="51" t="str">
        <f t="shared" ca="1" si="964"/>
        <v>Slope</v>
      </c>
      <c r="DI394" s="51" t="str">
        <f t="shared" ca="1" si="965"/>
        <v>Slope</v>
      </c>
      <c r="DJ394" s="51" t="str">
        <f t="shared" ca="1" si="966"/>
        <v>Slope</v>
      </c>
      <c r="DK394" s="51" t="str">
        <f t="shared" ca="1" si="967"/>
        <v>Slope</v>
      </c>
      <c r="DL394" s="51" t="str">
        <f t="shared" ca="1" si="968"/>
        <v>Slope</v>
      </c>
      <c r="DM394" s="51" t="str">
        <f t="shared" ca="1" si="969"/>
        <v>Slope</v>
      </c>
      <c r="DN394" s="51" t="str">
        <f t="shared" ca="1" si="970"/>
        <v>Slope</v>
      </c>
      <c r="DO394" s="51" t="str">
        <f t="shared" ca="1" si="971"/>
        <v>Slope</v>
      </c>
      <c r="DP394" s="51" t="str">
        <f t="shared" ca="1" si="972"/>
        <v>Slope</v>
      </c>
      <c r="DQ394" s="51" t="str">
        <f t="shared" ca="1" si="973"/>
        <v>Slope</v>
      </c>
      <c r="DR394" s="51" t="str">
        <f t="shared" ca="1" si="974"/>
        <v>Slope</v>
      </c>
      <c r="DS394" s="51" t="str">
        <f t="shared" ca="1" si="975"/>
        <v>Slope</v>
      </c>
      <c r="DT394" s="51" t="str">
        <f t="shared" ca="1" si="976"/>
        <v>Slope</v>
      </c>
      <c r="DU394" s="51" t="str">
        <f t="shared" ca="1" si="977"/>
        <v>Slope</v>
      </c>
      <c r="DV394" s="51" t="str">
        <f t="shared" ca="1" si="978"/>
        <v>Slope</v>
      </c>
      <c r="DW394" s="51" t="str">
        <f t="shared" ca="1" si="979"/>
        <v>Slope</v>
      </c>
      <c r="DX394" s="51" t="str">
        <f t="shared" ca="1" si="980"/>
        <v>Slope</v>
      </c>
      <c r="DY394" s="51" t="str">
        <f t="shared" ca="1" si="981"/>
        <v>Slope</v>
      </c>
      <c r="DZ394" s="51" t="str">
        <f t="shared" ca="1" si="982"/>
        <v>Slope</v>
      </c>
      <c r="EA394" s="51" t="str">
        <f t="shared" ca="1" si="983"/>
        <v>Slope</v>
      </c>
      <c r="EB394" s="51" t="str">
        <f t="shared" ca="1" si="984"/>
        <v>Slope</v>
      </c>
      <c r="EC394" s="51" t="str">
        <f t="shared" ca="1" si="985"/>
        <v>Slope</v>
      </c>
      <c r="EE394" s="52">
        <f t="shared" ca="1" si="986"/>
        <v>0.86273693375683735</v>
      </c>
      <c r="EF394" s="52">
        <f t="shared" ca="1" si="987"/>
        <v>0.86122386301450815</v>
      </c>
      <c r="EG394" s="52">
        <f t="shared" ca="1" si="988"/>
        <v>0.86578700608577597</v>
      </c>
      <c r="EH394" s="52">
        <f t="shared" ca="1" si="989"/>
        <v>0.87390736264901436</v>
      </c>
      <c r="EI394" s="52">
        <f t="shared" ca="1" si="990"/>
        <v>0.88456650815577398</v>
      </c>
      <c r="EJ394" s="52">
        <f t="shared" ca="1" si="991"/>
        <v>0.89568963652630584</v>
      </c>
      <c r="EK394" s="52">
        <f t="shared" ca="1" si="992"/>
        <v>0.90126023989565041</v>
      </c>
      <c r="EL394" s="52">
        <f t="shared" ca="1" si="993"/>
        <v>0.89813854686288674</v>
      </c>
      <c r="EM394" s="52">
        <f t="shared" ca="1" si="994"/>
        <v>0.89063749652870317</v>
      </c>
      <c r="EN394" s="52">
        <f t="shared" ca="1" si="995"/>
        <v>0.9670708731030514</v>
      </c>
      <c r="EO394" s="52">
        <f t="shared" ca="1" si="996"/>
        <v>0.96127195655064168</v>
      </c>
      <c r="EP394" s="52">
        <f t="shared" ca="1" si="997"/>
        <v>0.90140175876744733</v>
      </c>
      <c r="EQ394" s="52">
        <f t="shared" ca="1" si="998"/>
        <v>0.85102400011199031</v>
      </c>
      <c r="ER394" s="52">
        <f t="shared" ca="1" si="999"/>
        <v>0.80870483821945216</v>
      </c>
      <c r="ES394" s="52">
        <f t="shared" ca="1" si="1000"/>
        <v>0.77906027549183077</v>
      </c>
      <c r="ET394" s="52">
        <f t="shared" ca="1" si="1001"/>
        <v>0.76201772969482751</v>
      </c>
      <c r="EU394" s="52">
        <f t="shared" ca="1" si="1002"/>
        <v>0.75740350135718493</v>
      </c>
      <c r="EV394" s="52">
        <f t="shared" ca="1" si="1003"/>
        <v>0.76880387829943386</v>
      </c>
      <c r="EW394" s="52">
        <f t="shared" ca="1" si="1004"/>
        <v>0.79709556601427112</v>
      </c>
      <c r="EX394" s="52">
        <f t="shared" ca="1" si="1005"/>
        <v>0.83810035983787756</v>
      </c>
      <c r="EY394" s="52">
        <f t="shared" ca="1" si="1006"/>
        <v>0.8982707650066849</v>
      </c>
      <c r="EZ394" s="52">
        <f t="shared" ca="1" si="1007"/>
        <v>0.95688901793838843</v>
      </c>
      <c r="FA394" s="52">
        <f t="shared" ca="1" si="1008"/>
        <v>0.95647594475131037</v>
      </c>
      <c r="FB394" s="52">
        <f t="shared" ca="1" si="1009"/>
        <v>0.85950882465221867</v>
      </c>
      <c r="FC394" s="52">
        <f t="shared" ca="1" si="1010"/>
        <v>0.76977160452568405</v>
      </c>
      <c r="FD394" s="52">
        <f t="shared" ca="1" si="1011"/>
        <v>0.68884050625019655</v>
      </c>
      <c r="FE394" s="52">
        <f t="shared" ca="1" si="1012"/>
        <v>0.61511210771010938</v>
      </c>
      <c r="FF394" s="52">
        <f t="shared" ca="1" si="1013"/>
        <v>0.54702122811141674</v>
      </c>
      <c r="FG394" s="52">
        <f t="shared" ca="1" si="1014"/>
        <v>0.48194180505323969</v>
      </c>
      <c r="FH394" s="52">
        <f t="shared" ca="1" si="1015"/>
        <v>0.42358215929553555</v>
      </c>
      <c r="FI394" s="52">
        <f t="shared" ca="1" si="1016"/>
        <v>0.37706042235570747</v>
      </c>
      <c r="FK394" s="52">
        <f t="shared" ca="1" si="1017"/>
        <v>0.9670708731030514</v>
      </c>
      <c r="FL394" s="59">
        <f t="shared" ca="1" si="1018"/>
        <v>9</v>
      </c>
      <c r="FM394" s="59" t="str">
        <f t="shared" ca="1" si="1019"/>
        <v>Slope</v>
      </c>
      <c r="FN394" s="52">
        <f t="shared" ca="1" si="1020"/>
        <v>0.73333333333333339</v>
      </c>
      <c r="FP394" s="52">
        <f t="shared" ca="1" si="1021"/>
        <v>0.62091231125227908</v>
      </c>
      <c r="FQ394" s="52">
        <f t="shared" ca="1" si="1022"/>
        <v>0.62040795433816931</v>
      </c>
      <c r="FR394" s="52">
        <f t="shared" ca="1" si="1023"/>
        <v>0.61081789091748084</v>
      </c>
      <c r="FS394" s="52">
        <f t="shared" ca="1" si="1024"/>
        <v>0.60241356532744916</v>
      </c>
      <c r="FT394" s="52">
        <f t="shared" ca="1" si="1025"/>
        <v>0.59485550271859133</v>
      </c>
      <c r="FU394" s="52">
        <f t="shared" ca="1" si="1026"/>
        <v>0.58745210106432411</v>
      </c>
      <c r="FV394" s="52">
        <f t="shared" ca="1" si="1027"/>
        <v>0.57819785774299459</v>
      </c>
      <c r="FW394" s="52">
        <f t="shared" ca="1" si="1028"/>
        <v>0.56604618228762882</v>
      </c>
      <c r="FX394" s="52">
        <f t="shared" ca="1" si="1029"/>
        <v>0.55243472106512326</v>
      </c>
      <c r="FY394" s="52">
        <f t="shared" ca="1" si="1030"/>
        <v>0.5668014021454616</v>
      </c>
      <c r="FZ394" s="52">
        <f t="shared" ca="1" si="1031"/>
        <v>0.55375731885021384</v>
      </c>
      <c r="GA394" s="52">
        <f t="shared" ca="1" si="1032"/>
        <v>0.52268947514470465</v>
      </c>
      <c r="GB394" s="52">
        <f t="shared" ca="1" si="1033"/>
        <v>0.49478577781510785</v>
      </c>
      <c r="GC394" s="52">
        <f t="shared" ca="1" si="1034"/>
        <v>0.46956827940648405</v>
      </c>
      <c r="GD394" s="52">
        <f t="shared" ca="1" si="1035"/>
        <v>0.44857564738616579</v>
      </c>
      <c r="GE394" s="52">
        <f t="shared" ca="1" si="1036"/>
        <v>0.43178368767605357</v>
      </c>
      <c r="GF394" s="52">
        <f t="shared" ca="1" si="1037"/>
        <v>0.41913450045239498</v>
      </c>
      <c r="GG394" s="52">
        <f t="shared" ca="1" si="1038"/>
        <v>0.41182351498870018</v>
      </c>
      <c r="GH394" s="52">
        <f t="shared" ca="1" si="1039"/>
        <v>0.41014296644920145</v>
      </c>
      <c r="GI394" s="52">
        <f t="shared" ca="1" si="1040"/>
        <v>0.41270011994595912</v>
      </c>
      <c r="GJ394" s="52">
        <f t="shared" ca="1" si="1041"/>
        <v>0.42164581055778383</v>
      </c>
      <c r="GK394" s="52">
        <f t="shared" ca="1" si="1042"/>
        <v>0.43007411709057392</v>
      </c>
      <c r="GL394" s="52">
        <f t="shared" ca="1" si="1043"/>
        <v>0.4188253149171034</v>
      </c>
      <c r="GM394" s="52">
        <f t="shared" ca="1" si="1044"/>
        <v>0.37539183043962843</v>
      </c>
      <c r="GN394" s="52">
        <f t="shared" ca="1" si="1045"/>
        <v>0.33436831261967237</v>
      </c>
      <c r="GO394" s="52">
        <f t="shared" ca="1" si="1046"/>
        <v>0.29628016875006546</v>
      </c>
      <c r="GP394" s="52">
        <f t="shared" ca="1" si="1047"/>
        <v>0.26059292479225865</v>
      </c>
      <c r="GQ394" s="52">
        <f t="shared" ca="1" si="1048"/>
        <v>0.22678485381491667</v>
      </c>
      <c r="GR394" s="52">
        <f t="shared" ca="1" si="1049"/>
        <v>0.19398060168441322</v>
      </c>
      <c r="GS394" s="52">
        <f t="shared" ca="1" si="1050"/>
        <v>0.16341627532073408</v>
      </c>
      <c r="GT394" s="52">
        <f t="shared" ca="1" si="1051"/>
        <v>0.13679791856301357</v>
      </c>
      <c r="GV394" s="52">
        <f t="shared" ca="1" si="1052"/>
        <v>0.62091231125227908</v>
      </c>
      <c r="GW394" s="59">
        <f t="shared" ca="1" si="1053"/>
        <v>0</v>
      </c>
      <c r="GX394" s="52">
        <f t="shared" ca="1" si="1054"/>
        <v>0.86273693375683735</v>
      </c>
      <c r="GY394" s="52" t="str">
        <f t="shared" ca="1" si="1055"/>
        <v>Slope</v>
      </c>
      <c r="GZ394" s="52">
        <f t="shared" ca="1" si="1056"/>
        <v>1</v>
      </c>
      <c r="HB394" s="58">
        <f t="shared" si="1057"/>
        <v>2.8944072127342204E-2</v>
      </c>
      <c r="HC394" s="58"/>
      <c r="HE394" s="52">
        <f t="shared" si="1058"/>
        <v>0.85672684296965618</v>
      </c>
      <c r="HF394" s="52">
        <f t="shared" si="1059"/>
        <v>0</v>
      </c>
      <c r="HH394" s="52">
        <f t="shared" ca="1" si="1060"/>
        <v>0.86273693375683735</v>
      </c>
      <c r="HI394" s="52" t="str">
        <f t="shared" ca="1" si="1061"/>
        <v>Slope</v>
      </c>
      <c r="HJ394" s="59">
        <f t="shared" ca="1" si="1062"/>
        <v>2</v>
      </c>
      <c r="HK394" s="52">
        <f t="shared" ca="1" si="1063"/>
        <v>1</v>
      </c>
      <c r="HL394" s="52">
        <f t="shared" si="1064"/>
        <v>0</v>
      </c>
      <c r="HM394" s="52">
        <f t="shared" si="1065"/>
        <v>20</v>
      </c>
      <c r="HN394" s="52">
        <f t="shared" si="1066"/>
        <v>-20</v>
      </c>
      <c r="HP394" s="52">
        <f t="shared" si="1069"/>
        <v>1.894980669024833E-6</v>
      </c>
      <c r="HR394" s="52">
        <f t="shared" si="1067"/>
        <v>2.4372845759955639E-4</v>
      </c>
      <c r="HS394">
        <f t="shared" si="1068"/>
        <v>2.2634463393245521E-3</v>
      </c>
    </row>
    <row r="395" spans="1:227" x14ac:dyDescent="0.2">
      <c r="A395" s="45">
        <v>357</v>
      </c>
      <c r="B395" s="35">
        <f t="shared" si="913"/>
        <v>4.1203703703703673E-2</v>
      </c>
      <c r="C395" s="28">
        <v>-2.8944072127342202</v>
      </c>
      <c r="D395" s="95">
        <v>0</v>
      </c>
      <c r="E395" s="95">
        <v>999999</v>
      </c>
      <c r="F395" s="37">
        <f t="shared" si="1070"/>
        <v>166666.5</v>
      </c>
      <c r="G395" s="38">
        <f t="shared" ref="G395:G458" si="1074">IF($Q$2=TRUE,D395,IF( ABS(D395 - G394) &lt; F395, D395, G394 + SIGN( D395 - G394 ) * F395 ))</f>
        <v>0</v>
      </c>
      <c r="H395" s="102">
        <v>20</v>
      </c>
      <c r="I395" s="102">
        <v>2000</v>
      </c>
      <c r="J395" s="28">
        <v>-2.8906172513961801</v>
      </c>
      <c r="K395" s="126">
        <f t="shared" si="1071"/>
        <v>-2.8906172513961798E-2</v>
      </c>
      <c r="L395" s="30">
        <f t="shared" si="1072"/>
        <v>-2.8906172513961798E-2</v>
      </c>
      <c r="M395" s="101">
        <f t="shared" si="1073"/>
        <v>-2.8944072127342202</v>
      </c>
      <c r="N395" s="103">
        <f t="shared" si="914"/>
        <v>1.8949806690200625E-6</v>
      </c>
      <c r="AD395" s="52">
        <f t="shared" ca="1" si="915"/>
        <v>0.84528722374326304</v>
      </c>
      <c r="AE395" s="52">
        <f t="shared" ca="1" si="915"/>
        <v>1.0000000000000002</v>
      </c>
      <c r="AF395" s="52">
        <f t="shared" ca="1" si="915"/>
        <v>0.84645662095368845</v>
      </c>
      <c r="AG395" s="52">
        <f t="shared" ca="1" si="909"/>
        <v>0.68385740444161958</v>
      </c>
      <c r="AH395" s="52">
        <f t="shared" ca="1" si="909"/>
        <v>0.51029158872369762</v>
      </c>
      <c r="AI395" s="52">
        <f t="shared" ca="1" si="909"/>
        <v>0.32482444159343887</v>
      </c>
      <c r="AJ395" s="52">
        <f t="shared" ca="1" si="909"/>
        <v>0.12065242901883708</v>
      </c>
      <c r="AK395" s="52">
        <f t="shared" ca="1" si="910"/>
        <v>-9.5904714254251691E-2</v>
      </c>
      <c r="AL395" s="52">
        <f t="shared" ca="1" si="910"/>
        <v>-0.26490287617965913</v>
      </c>
      <c r="AM395" s="52">
        <f t="shared" ca="1" si="910"/>
        <v>-0.43337077877258545</v>
      </c>
      <c r="AN395" s="52">
        <f t="shared" ca="1" si="910"/>
        <v>-0.57071578215425711</v>
      </c>
      <c r="AO395" s="52">
        <f t="shared" ca="1" si="911"/>
        <v>-0.66746640125289769</v>
      </c>
      <c r="AP395" s="52">
        <f t="shared" ca="1" si="911"/>
        <v>-0.74778857620197448</v>
      </c>
      <c r="AQ395" s="52">
        <f t="shared" ca="1" si="911"/>
        <v>-0.78096288277523085</v>
      </c>
      <c r="AR395" s="52">
        <f t="shared" ca="1" si="911"/>
        <v>-0.84093079652379621</v>
      </c>
      <c r="AS395" s="52">
        <f t="shared" ca="1" si="912"/>
        <v>-0.80448223701422028</v>
      </c>
      <c r="AT395" s="52">
        <f t="shared" ca="1" si="912"/>
        <v>-0.69991383786420824</v>
      </c>
      <c r="AU395" s="52">
        <f t="shared" ca="1" si="912"/>
        <v>-0.5736016536697548</v>
      </c>
      <c r="AV395" s="52">
        <f t="shared" ca="1" si="912"/>
        <v>-0.42260819131831578</v>
      </c>
      <c r="AW395" s="52">
        <f t="shared" ca="1" si="912"/>
        <v>-0.25660540539964227</v>
      </c>
      <c r="AX395" s="52">
        <f t="shared" ca="1" si="912"/>
        <v>-7.0293741786972147E-2</v>
      </c>
      <c r="AY395" s="52">
        <f t="shared" ca="1" si="906"/>
        <v>8.3101155445633471E-2</v>
      </c>
      <c r="AZ395" s="52">
        <f t="shared" ca="1" si="906"/>
        <v>0.20551097994730974</v>
      </c>
      <c r="BA395" s="52">
        <f t="shared" ca="1" si="906"/>
        <v>0.3097251973313776</v>
      </c>
      <c r="BB395" s="52">
        <f t="shared" ca="1" si="906"/>
        <v>0.39862184481919505</v>
      </c>
      <c r="BC395" s="52">
        <f t="shared" ca="1" si="907"/>
        <v>0.48263807864567393</v>
      </c>
      <c r="BD395" s="52">
        <f t="shared" ca="1" si="907"/>
        <v>0.54218183168705258</v>
      </c>
      <c r="BE395" s="52">
        <f t="shared" ca="1" si="907"/>
        <v>0.57270566099853493</v>
      </c>
      <c r="BF395" s="52">
        <f t="shared" ca="1" si="907"/>
        <v>0.57626287375470497</v>
      </c>
      <c r="BG395" s="52">
        <f t="shared" ca="1" si="908"/>
        <v>0.55603598355586348</v>
      </c>
      <c r="BH395" s="52">
        <f t="shared" ca="1" si="908"/>
        <v>0.53311480722974169</v>
      </c>
      <c r="BJ395" s="52">
        <f t="shared" si="916"/>
        <v>-1.4453086256980901E-3</v>
      </c>
      <c r="BK395" s="52">
        <f t="shared" si="917"/>
        <v>1.3428241669410669E-3</v>
      </c>
      <c r="BL395" s="52">
        <f t="shared" si="918"/>
        <v>6.7141208347053368E-5</v>
      </c>
      <c r="BM395" s="52">
        <f t="shared" si="919"/>
        <v>6.7141208347053368E-5</v>
      </c>
      <c r="BN395" s="52">
        <f t="shared" si="920"/>
        <v>0</v>
      </c>
      <c r="BO395" s="52">
        <f t="shared" si="921"/>
        <v>0</v>
      </c>
      <c r="BP395" s="52">
        <f t="shared" si="922"/>
        <v>2.2711299987409977E-3</v>
      </c>
      <c r="BQ395" s="52">
        <f t="shared" si="923"/>
        <v>0.05</v>
      </c>
      <c r="BS395" s="52">
        <f t="shared" ca="1" si="924"/>
        <v>0.13884555976537455</v>
      </c>
      <c r="BT395" s="52">
        <f t="shared" ca="1" si="925"/>
        <v>0.13428241669410679</v>
      </c>
      <c r="BU395" s="52">
        <f t="shared" ca="1" si="926"/>
        <v>0.12616206013086839</v>
      </c>
      <c r="BV395" s="52">
        <f t="shared" ca="1" si="927"/>
        <v>0.11550291462410872</v>
      </c>
      <c r="BW395" s="52">
        <f t="shared" ca="1" si="928"/>
        <v>0.10437978625357684</v>
      </c>
      <c r="BX395" s="52">
        <f t="shared" ca="1" si="929"/>
        <v>9.8809182884232308E-2</v>
      </c>
      <c r="BY395" s="52">
        <f t="shared" ca="1" si="930"/>
        <v>0.10193087591699593</v>
      </c>
      <c r="BZ395" s="52">
        <f t="shared" ca="1" si="931"/>
        <v>0.10943192625117952</v>
      </c>
      <c r="CA395" s="52">
        <f t="shared" ca="1" si="932"/>
        <v>3.2998549676831281E-2</v>
      </c>
      <c r="CB395" s="52">
        <f t="shared" ca="1" si="933"/>
        <v>-3.8658620669475625E-2</v>
      </c>
      <c r="CC395" s="52">
        <f t="shared" ca="1" si="934"/>
        <v>-9.8528818452669961E-2</v>
      </c>
      <c r="CD395" s="52">
        <f t="shared" ca="1" si="935"/>
        <v>-0.14890657710812699</v>
      </c>
      <c r="CE395" s="52">
        <f t="shared" ca="1" si="936"/>
        <v>-0.19122573900066517</v>
      </c>
      <c r="CF395" s="52">
        <f t="shared" ca="1" si="937"/>
        <v>-0.22087030172828659</v>
      </c>
      <c r="CG395" s="52">
        <f t="shared" ca="1" si="938"/>
        <v>-0.23791284752528977</v>
      </c>
      <c r="CH395" s="52">
        <f t="shared" ca="1" si="939"/>
        <v>-0.2425270758629324</v>
      </c>
      <c r="CI395" s="52">
        <f t="shared" ca="1" si="940"/>
        <v>-0.23112669892068341</v>
      </c>
      <c r="CJ395" s="52">
        <f t="shared" ca="1" si="941"/>
        <v>-0.20283501120584618</v>
      </c>
      <c r="CK395" s="52">
        <f t="shared" ca="1" si="942"/>
        <v>-0.16183021738223971</v>
      </c>
      <c r="CL395" s="52">
        <f t="shared" ca="1" si="943"/>
        <v>-0.10165981221343243</v>
      </c>
      <c r="CM395" s="52">
        <f t="shared" ca="1" si="944"/>
        <v>-4.3041559281728918E-2</v>
      </c>
      <c r="CN395" s="52">
        <f t="shared" ca="1" si="945"/>
        <v>4.3593478028572295E-2</v>
      </c>
      <c r="CO395" s="52">
        <f t="shared" ca="1" si="946"/>
        <v>0.140560598127664</v>
      </c>
      <c r="CP395" s="52">
        <f t="shared" ca="1" si="947"/>
        <v>0.23029781825419868</v>
      </c>
      <c r="CQ395" s="52">
        <f t="shared" ca="1" si="948"/>
        <v>0.31122891652968615</v>
      </c>
      <c r="CR395" s="52">
        <f t="shared" ca="1" si="949"/>
        <v>0.38495731506977332</v>
      </c>
      <c r="CS395" s="52">
        <f t="shared" ca="1" si="950"/>
        <v>0.45304819466846596</v>
      </c>
      <c r="CT395" s="52">
        <f t="shared" ca="1" si="951"/>
        <v>0.51812761772664295</v>
      </c>
      <c r="CU395" s="52">
        <f t="shared" ca="1" si="952"/>
        <v>0.57648726348434709</v>
      </c>
      <c r="CV395" s="52">
        <f t="shared" ca="1" si="953"/>
        <v>0.62300900042417517</v>
      </c>
      <c r="CW395" s="52">
        <f t="shared" ca="1" si="954"/>
        <v>0.65266640838836443</v>
      </c>
      <c r="CY395" s="51" t="str">
        <f t="shared" ca="1" si="955"/>
        <v>Slope</v>
      </c>
      <c r="CZ395" s="51" t="str">
        <f t="shared" ca="1" si="956"/>
        <v>Slope</v>
      </c>
      <c r="DA395" s="51" t="str">
        <f t="shared" ca="1" si="957"/>
        <v>Slope</v>
      </c>
      <c r="DB395" s="51" t="str">
        <f t="shared" ca="1" si="958"/>
        <v>Slope</v>
      </c>
      <c r="DC395" s="51" t="str">
        <f t="shared" ca="1" si="959"/>
        <v>Slope</v>
      </c>
      <c r="DD395" s="51" t="str">
        <f t="shared" ca="1" si="960"/>
        <v>Slope</v>
      </c>
      <c r="DE395" s="51" t="str">
        <f t="shared" ca="1" si="961"/>
        <v>Slope</v>
      </c>
      <c r="DF395" s="51" t="str">
        <f t="shared" ca="1" si="962"/>
        <v>Slope</v>
      </c>
      <c r="DG395" s="51" t="str">
        <f t="shared" ca="1" si="963"/>
        <v>Slope</v>
      </c>
      <c r="DH395" s="51" t="str">
        <f t="shared" ca="1" si="964"/>
        <v>Slope</v>
      </c>
      <c r="DI395" s="51" t="str">
        <f t="shared" ca="1" si="965"/>
        <v>Slope</v>
      </c>
      <c r="DJ395" s="51" t="str">
        <f t="shared" ca="1" si="966"/>
        <v>Slope</v>
      </c>
      <c r="DK395" s="51" t="str">
        <f t="shared" ca="1" si="967"/>
        <v>Slope</v>
      </c>
      <c r="DL395" s="51" t="str">
        <f t="shared" ca="1" si="968"/>
        <v>Slope</v>
      </c>
      <c r="DM395" s="51" t="str">
        <f t="shared" ca="1" si="969"/>
        <v>Slope</v>
      </c>
      <c r="DN395" s="51" t="str">
        <f t="shared" ca="1" si="970"/>
        <v>Slope</v>
      </c>
      <c r="DO395" s="51" t="str">
        <f t="shared" ca="1" si="971"/>
        <v>Slope</v>
      </c>
      <c r="DP395" s="51" t="str">
        <f t="shared" ca="1" si="972"/>
        <v>Slope</v>
      </c>
      <c r="DQ395" s="51" t="str">
        <f t="shared" ca="1" si="973"/>
        <v>Slope</v>
      </c>
      <c r="DR395" s="51" t="str">
        <f t="shared" ca="1" si="974"/>
        <v>Slope</v>
      </c>
      <c r="DS395" s="51" t="str">
        <f t="shared" ca="1" si="975"/>
        <v>Slope</v>
      </c>
      <c r="DT395" s="51" t="str">
        <f t="shared" ca="1" si="976"/>
        <v>Slope</v>
      </c>
      <c r="DU395" s="51" t="str">
        <f t="shared" ca="1" si="977"/>
        <v>Slope</v>
      </c>
      <c r="DV395" s="51" t="str">
        <f t="shared" ca="1" si="978"/>
        <v>Slope</v>
      </c>
      <c r="DW395" s="51" t="str">
        <f t="shared" ca="1" si="979"/>
        <v>Slope</v>
      </c>
      <c r="DX395" s="51" t="str">
        <f t="shared" ca="1" si="980"/>
        <v>Slope</v>
      </c>
      <c r="DY395" s="51" t="str">
        <f t="shared" ca="1" si="981"/>
        <v>Slope</v>
      </c>
      <c r="DZ395" s="51" t="str">
        <f t="shared" ca="1" si="982"/>
        <v>Slope</v>
      </c>
      <c r="EA395" s="51" t="str">
        <f t="shared" ca="1" si="983"/>
        <v>Slope</v>
      </c>
      <c r="EB395" s="51" t="str">
        <f t="shared" ca="1" si="984"/>
        <v>Slope</v>
      </c>
      <c r="EC395" s="51" t="str">
        <f t="shared" ca="1" si="985"/>
        <v>Slope</v>
      </c>
      <c r="EE395" s="52">
        <f t="shared" ca="1" si="986"/>
        <v>0.86122158144297245</v>
      </c>
      <c r="EF395" s="52">
        <f t="shared" ca="1" si="987"/>
        <v>0.86578472451424027</v>
      </c>
      <c r="EG395" s="52">
        <f t="shared" ca="1" si="988"/>
        <v>0.87390508107747866</v>
      </c>
      <c r="EH395" s="52">
        <f t="shared" ca="1" si="989"/>
        <v>0.88456422658423839</v>
      </c>
      <c r="EI395" s="52">
        <f t="shared" ca="1" si="990"/>
        <v>0.89568735495477025</v>
      </c>
      <c r="EJ395" s="52">
        <f t="shared" ca="1" si="991"/>
        <v>0.90125795832411471</v>
      </c>
      <c r="EK395" s="52">
        <f t="shared" ca="1" si="992"/>
        <v>0.89813626529135115</v>
      </c>
      <c r="EL395" s="52">
        <f t="shared" ca="1" si="993"/>
        <v>0.89063521495716758</v>
      </c>
      <c r="EM395" s="52">
        <f t="shared" ca="1" si="994"/>
        <v>0.96706859153151581</v>
      </c>
      <c r="EN395" s="52">
        <f t="shared" ca="1" si="995"/>
        <v>0.96127423812217727</v>
      </c>
      <c r="EO395" s="52">
        <f t="shared" ca="1" si="996"/>
        <v>0.90140404033898303</v>
      </c>
      <c r="EP395" s="52">
        <f t="shared" ca="1" si="997"/>
        <v>0.8510262816835259</v>
      </c>
      <c r="EQ395" s="52">
        <f t="shared" ca="1" si="998"/>
        <v>0.80870711979098775</v>
      </c>
      <c r="ER395" s="52">
        <f t="shared" ca="1" si="999"/>
        <v>0.77906255706336636</v>
      </c>
      <c r="ES395" s="52">
        <f t="shared" ca="1" si="1000"/>
        <v>0.76202001126636321</v>
      </c>
      <c r="ET395" s="52">
        <f t="shared" ca="1" si="1001"/>
        <v>0.75740578292872052</v>
      </c>
      <c r="EU395" s="52">
        <f t="shared" ca="1" si="1002"/>
        <v>0.76880615987096956</v>
      </c>
      <c r="EV395" s="52">
        <f t="shared" ca="1" si="1003"/>
        <v>0.79709784758580682</v>
      </c>
      <c r="EW395" s="52">
        <f t="shared" ca="1" si="1004"/>
        <v>0.83810264140941326</v>
      </c>
      <c r="EX395" s="52">
        <f t="shared" ca="1" si="1005"/>
        <v>0.89827304657822049</v>
      </c>
      <c r="EY395" s="52">
        <f t="shared" ca="1" si="1006"/>
        <v>0.95689129950992402</v>
      </c>
      <c r="EZ395" s="52">
        <f t="shared" ca="1" si="1007"/>
        <v>0.95647366317977478</v>
      </c>
      <c r="FA395" s="52">
        <f t="shared" ca="1" si="1008"/>
        <v>0.85950654308068308</v>
      </c>
      <c r="FB395" s="52">
        <f t="shared" ca="1" si="1009"/>
        <v>0.76976932295414835</v>
      </c>
      <c r="FC395" s="52">
        <f t="shared" ca="1" si="1010"/>
        <v>0.68883822467866085</v>
      </c>
      <c r="FD395" s="52">
        <f t="shared" ca="1" si="1011"/>
        <v>0.61510982613857368</v>
      </c>
      <c r="FE395" s="52">
        <f t="shared" ca="1" si="1012"/>
        <v>0.54701894653988115</v>
      </c>
      <c r="FF395" s="52">
        <f t="shared" ca="1" si="1013"/>
        <v>0.4819395234817041</v>
      </c>
      <c r="FG395" s="52">
        <f t="shared" ca="1" si="1014"/>
        <v>0.42357987772399996</v>
      </c>
      <c r="FH395" s="52">
        <f t="shared" ca="1" si="1015"/>
        <v>0.37705814078417188</v>
      </c>
      <c r="FI395" s="52">
        <f t="shared" ca="1" si="1016"/>
        <v>0.34740073281998263</v>
      </c>
      <c r="FK395" s="52">
        <f t="shared" ca="1" si="1017"/>
        <v>0.96706859153151581</v>
      </c>
      <c r="FL395" s="59">
        <f t="shared" ca="1" si="1018"/>
        <v>8</v>
      </c>
      <c r="FM395" s="59" t="str">
        <f t="shared" ca="1" si="1019"/>
        <v>Slope</v>
      </c>
      <c r="FN395" s="52">
        <f t="shared" ca="1" si="1020"/>
        <v>0.76666666666666661</v>
      </c>
      <c r="FP395" s="52">
        <f t="shared" ca="1" si="1021"/>
        <v>0.62040719381432408</v>
      </c>
      <c r="FQ395" s="52">
        <f t="shared" ca="1" si="1022"/>
        <v>0.62192824150474668</v>
      </c>
      <c r="FR395" s="52">
        <f t="shared" ca="1" si="1023"/>
        <v>0.613523915914715</v>
      </c>
      <c r="FS395" s="52">
        <f t="shared" ca="1" si="1024"/>
        <v>0.60596585330585717</v>
      </c>
      <c r="FT395" s="52">
        <f t="shared" ca="1" si="1025"/>
        <v>0.59856245165159006</v>
      </c>
      <c r="FU395" s="52">
        <f t="shared" ca="1" si="1026"/>
        <v>0.58930820833026043</v>
      </c>
      <c r="FV395" s="52">
        <f t="shared" ca="1" si="1027"/>
        <v>0.57715653287489488</v>
      </c>
      <c r="FW395" s="52">
        <f t="shared" ca="1" si="1028"/>
        <v>0.5635450716523891</v>
      </c>
      <c r="FX395" s="52">
        <f t="shared" ca="1" si="1029"/>
        <v>0.57791175273272744</v>
      </c>
      <c r="FY395" s="52">
        <f t="shared" ca="1" si="1030"/>
        <v>0.56486919048517015</v>
      </c>
      <c r="FZ395" s="52">
        <f t="shared" ca="1" si="1031"/>
        <v>0.53380134677966096</v>
      </c>
      <c r="GA395" s="52">
        <f t="shared" ca="1" si="1032"/>
        <v>0.50589764945006421</v>
      </c>
      <c r="GB395" s="52">
        <f t="shared" ca="1" si="1033"/>
        <v>0.4806801510414403</v>
      </c>
      <c r="GC395" s="52">
        <f t="shared" ca="1" si="1034"/>
        <v>0.45968751902112204</v>
      </c>
      <c r="GD395" s="52">
        <f t="shared" ca="1" si="1035"/>
        <v>0.44289555931100993</v>
      </c>
      <c r="GE395" s="52">
        <f t="shared" ca="1" si="1036"/>
        <v>0.43024637208735123</v>
      </c>
      <c r="GF395" s="52">
        <f t="shared" ca="1" si="1037"/>
        <v>0.42293538662365648</v>
      </c>
      <c r="GG395" s="52">
        <f t="shared" ca="1" si="1038"/>
        <v>0.42125483808415781</v>
      </c>
      <c r="GH395" s="52">
        <f t="shared" ca="1" si="1039"/>
        <v>0.42381199158091548</v>
      </c>
      <c r="GI395" s="52">
        <f t="shared" ca="1" si="1040"/>
        <v>0.43275768219274013</v>
      </c>
      <c r="GJ395" s="52">
        <f t="shared" ca="1" si="1041"/>
        <v>0.44118598872553022</v>
      </c>
      <c r="GK395" s="52">
        <f t="shared" ca="1" si="1042"/>
        <v>0.42993566550436935</v>
      </c>
      <c r="GL395" s="52">
        <f t="shared" ca="1" si="1043"/>
        <v>0.38650218102689438</v>
      </c>
      <c r="GM395" s="52">
        <f t="shared" ca="1" si="1044"/>
        <v>0.34547866320693832</v>
      </c>
      <c r="GN395" s="52">
        <f t="shared" ca="1" si="1045"/>
        <v>0.30739051933733136</v>
      </c>
      <c r="GO395" s="52">
        <f t="shared" ca="1" si="1046"/>
        <v>0.27170327537952454</v>
      </c>
      <c r="GP395" s="52">
        <f t="shared" ca="1" si="1047"/>
        <v>0.23789520440218259</v>
      </c>
      <c r="GQ395" s="52">
        <f t="shared" ca="1" si="1048"/>
        <v>0.20509095227167912</v>
      </c>
      <c r="GR395" s="52">
        <f t="shared" ca="1" si="1049"/>
        <v>0.17452662590799997</v>
      </c>
      <c r="GS395" s="52">
        <f t="shared" ca="1" si="1050"/>
        <v>0.14790826915027952</v>
      </c>
      <c r="GT395" s="52">
        <f t="shared" ca="1" si="1051"/>
        <v>0.12691135538443865</v>
      </c>
      <c r="GV395" s="52">
        <f t="shared" ca="1" si="1052"/>
        <v>0.62192824150474668</v>
      </c>
      <c r="GW395" s="59">
        <f t="shared" ca="1" si="1053"/>
        <v>1</v>
      </c>
      <c r="GX395" s="52">
        <f t="shared" ca="1" si="1054"/>
        <v>0.86578472451424027</v>
      </c>
      <c r="GY395" s="52" t="str">
        <f t="shared" ca="1" si="1055"/>
        <v>Slope</v>
      </c>
      <c r="GZ395" s="52">
        <f t="shared" ca="1" si="1056"/>
        <v>1</v>
      </c>
      <c r="HB395" s="58">
        <f t="shared" si="1057"/>
        <v>2.8906172513961798E-2</v>
      </c>
      <c r="HC395" s="58"/>
      <c r="HE395" s="52">
        <f t="shared" si="1058"/>
        <v>0.85691444605588907</v>
      </c>
      <c r="HF395" s="52">
        <f t="shared" si="1059"/>
        <v>0</v>
      </c>
      <c r="HH395" s="52">
        <f t="shared" ca="1" si="1060"/>
        <v>0.86578472451424027</v>
      </c>
      <c r="HI395" s="52" t="str">
        <f t="shared" ca="1" si="1061"/>
        <v>Slope</v>
      </c>
      <c r="HJ395" s="59">
        <f t="shared" ca="1" si="1062"/>
        <v>2</v>
      </c>
      <c r="HK395" s="52">
        <f t="shared" ca="1" si="1063"/>
        <v>1</v>
      </c>
      <c r="HL395" s="52">
        <f t="shared" si="1064"/>
        <v>0</v>
      </c>
      <c r="HM395" s="52">
        <f t="shared" si="1065"/>
        <v>20</v>
      </c>
      <c r="HN395" s="52">
        <f t="shared" si="1066"/>
        <v>-20</v>
      </c>
      <c r="HP395" s="52">
        <f t="shared" si="1069"/>
        <v>1.8949806690200625E-6</v>
      </c>
      <c r="HR395" s="52">
        <f t="shared" si="1067"/>
        <v>2.3852558640415444E-4</v>
      </c>
      <c r="HS395">
        <f t="shared" si="1068"/>
        <v>2.2711299987409977E-3</v>
      </c>
    </row>
    <row r="396" spans="1:227" x14ac:dyDescent="0.2">
      <c r="A396" s="45">
        <v>358</v>
      </c>
      <c r="B396" s="35">
        <f t="shared" si="913"/>
        <v>4.1319444444444416E-2</v>
      </c>
      <c r="C396" s="28">
        <v>-2.8906172513961801</v>
      </c>
      <c r="D396" s="95">
        <v>0</v>
      </c>
      <c r="E396" s="95">
        <v>999999</v>
      </c>
      <c r="F396" s="37">
        <f t="shared" si="1070"/>
        <v>166666.5</v>
      </c>
      <c r="G396" s="38">
        <f t="shared" si="1074"/>
        <v>0</v>
      </c>
      <c r="H396" s="102">
        <v>20</v>
      </c>
      <c r="I396" s="102">
        <v>2000</v>
      </c>
      <c r="J396" s="28">
        <v>-2.88682729005814</v>
      </c>
      <c r="K396" s="126">
        <f t="shared" si="1071"/>
        <v>-2.8868272900581398E-2</v>
      </c>
      <c r="L396" s="30">
        <f t="shared" si="1072"/>
        <v>-2.8868272900581398E-2</v>
      </c>
      <c r="M396" s="101">
        <f t="shared" si="1073"/>
        <v>-2.8906172513961801</v>
      </c>
      <c r="N396" s="103">
        <f t="shared" si="914"/>
        <v>1.8949806690200625E-6</v>
      </c>
      <c r="AD396" s="52">
        <f t="shared" ca="1" si="915"/>
        <v>0.84645662095368834</v>
      </c>
      <c r="AE396" s="52">
        <f t="shared" ca="1" si="915"/>
        <v>1.0000000000000002</v>
      </c>
      <c r="AF396" s="52">
        <f t="shared" ca="1" si="915"/>
        <v>0.84881969344114372</v>
      </c>
      <c r="AG396" s="52">
        <f t="shared" ca="1" si="909"/>
        <v>0.68909735498842561</v>
      </c>
      <c r="AH396" s="52">
        <f t="shared" ca="1" si="909"/>
        <v>0.51656793035263271</v>
      </c>
      <c r="AI396" s="52">
        <f t="shared" ca="1" si="909"/>
        <v>0.32776608295954024</v>
      </c>
      <c r="AJ396" s="52">
        <f t="shared" ca="1" si="909"/>
        <v>0.12099518399786804</v>
      </c>
      <c r="AK396" s="52">
        <f t="shared" ca="1" si="910"/>
        <v>-3.6836902216473955E-2</v>
      </c>
      <c r="AL396" s="52">
        <f t="shared" ca="1" si="910"/>
        <v>-0.20966173444286071</v>
      </c>
      <c r="AM396" s="52">
        <f t="shared" ca="1" si="910"/>
        <v>-0.39095248903877389</v>
      </c>
      <c r="AN396" s="52">
        <f t="shared" ca="1" si="910"/>
        <v>-0.53920012571523501</v>
      </c>
      <c r="AO396" s="52">
        <f t="shared" ca="1" si="911"/>
        <v>-0.64723717553179083</v>
      </c>
      <c r="AP396" s="52">
        <f t="shared" ca="1" si="911"/>
        <v>-0.73833205738246588</v>
      </c>
      <c r="AQ396" s="52">
        <f t="shared" ca="1" si="911"/>
        <v>-0.77857070646221305</v>
      </c>
      <c r="AR396" s="52">
        <f t="shared" ca="1" si="911"/>
        <v>-0.84246730078725773</v>
      </c>
      <c r="AS396" s="52">
        <f t="shared" ca="1" si="912"/>
        <v>-0.80871612212836452</v>
      </c>
      <c r="AT396" s="52">
        <f t="shared" ca="1" si="912"/>
        <v>-0.7183026689445634</v>
      </c>
      <c r="AU396" s="52">
        <f t="shared" ca="1" si="912"/>
        <v>-0.6036826823403143</v>
      </c>
      <c r="AV396" s="52">
        <f t="shared" ca="1" si="912"/>
        <v>-0.46978456653433776</v>
      </c>
      <c r="AW396" s="52">
        <f t="shared" ca="1" si="912"/>
        <v>-0.30027567883300477</v>
      </c>
      <c r="AX396" s="52">
        <f t="shared" ca="1" si="912"/>
        <v>-0.1441490103672643</v>
      </c>
      <c r="AY396" s="52">
        <f t="shared" ca="1" si="906"/>
        <v>-5.0411842920319461E-3</v>
      </c>
      <c r="AZ396" s="52">
        <f t="shared" ca="1" si="906"/>
        <v>0.12211074619469722</v>
      </c>
      <c r="BA396" s="52">
        <f t="shared" ca="1" si="906"/>
        <v>0.23472818681874913</v>
      </c>
      <c r="BB396" s="52">
        <f t="shared" ca="1" si="906"/>
        <v>0.32966205498379469</v>
      </c>
      <c r="BC396" s="52">
        <f t="shared" ca="1" si="907"/>
        <v>0.41733213097013283</v>
      </c>
      <c r="BD396" s="52">
        <f t="shared" ca="1" si="907"/>
        <v>0.47766056241871396</v>
      </c>
      <c r="BE396" s="52">
        <f t="shared" ca="1" si="907"/>
        <v>0.50973997717217534</v>
      </c>
      <c r="BF396" s="52">
        <f t="shared" ca="1" si="907"/>
        <v>0.51971043205332279</v>
      </c>
      <c r="BG396" s="52">
        <f t="shared" ca="1" si="908"/>
        <v>0.51413378960993172</v>
      </c>
      <c r="BH396" s="52">
        <f t="shared" ca="1" si="908"/>
        <v>0.4984704359214529</v>
      </c>
      <c r="BJ396" s="52">
        <f t="shared" si="916"/>
        <v>-1.44341364502907E-3</v>
      </c>
      <c r="BK396" s="52">
        <f t="shared" si="917"/>
        <v>1.2616206013086838E-3</v>
      </c>
      <c r="BL396" s="52">
        <f t="shared" si="918"/>
        <v>6.308103006543418E-5</v>
      </c>
      <c r="BM396" s="52">
        <f t="shared" si="919"/>
        <v>6.308103006543418E-5</v>
      </c>
      <c r="BN396" s="52">
        <f t="shared" si="920"/>
        <v>0</v>
      </c>
      <c r="BO396" s="52">
        <f t="shared" si="921"/>
        <v>0</v>
      </c>
      <c r="BP396" s="52">
        <f t="shared" si="922"/>
        <v>2.2870550954696722E-3</v>
      </c>
      <c r="BQ396" s="52">
        <f t="shared" si="923"/>
        <v>0.05</v>
      </c>
      <c r="BS396" s="52">
        <f t="shared" ca="1" si="924"/>
        <v>0.13428241669410679</v>
      </c>
      <c r="BT396" s="52">
        <f t="shared" ca="1" si="925"/>
        <v>0.12616206013086839</v>
      </c>
      <c r="BU396" s="52">
        <f t="shared" ca="1" si="926"/>
        <v>0.11550291462410872</v>
      </c>
      <c r="BV396" s="52">
        <f t="shared" ca="1" si="927"/>
        <v>0.10437978625357684</v>
      </c>
      <c r="BW396" s="52">
        <f t="shared" ca="1" si="928"/>
        <v>9.8809182884232308E-2</v>
      </c>
      <c r="BX396" s="52">
        <f t="shared" ca="1" si="929"/>
        <v>0.10193087591699593</v>
      </c>
      <c r="BY396" s="52">
        <f t="shared" ca="1" si="930"/>
        <v>0.10943192625117952</v>
      </c>
      <c r="BZ396" s="52">
        <f t="shared" ca="1" si="931"/>
        <v>3.2998549676831281E-2</v>
      </c>
      <c r="CA396" s="52">
        <f t="shared" ca="1" si="932"/>
        <v>-3.8658620669475625E-2</v>
      </c>
      <c r="CB396" s="52">
        <f t="shared" ca="1" si="933"/>
        <v>-9.8528818452669961E-2</v>
      </c>
      <c r="CC396" s="52">
        <f t="shared" ca="1" si="934"/>
        <v>-0.14890657710812699</v>
      </c>
      <c r="CD396" s="52">
        <f t="shared" ca="1" si="935"/>
        <v>-0.19122573900066517</v>
      </c>
      <c r="CE396" s="52">
        <f t="shared" ca="1" si="936"/>
        <v>-0.22087030172828659</v>
      </c>
      <c r="CF396" s="52">
        <f t="shared" ca="1" si="937"/>
        <v>-0.23791284752528977</v>
      </c>
      <c r="CG396" s="52">
        <f t="shared" ca="1" si="938"/>
        <v>-0.2425270758629324</v>
      </c>
      <c r="CH396" s="52">
        <f t="shared" ca="1" si="939"/>
        <v>-0.23112669892068341</v>
      </c>
      <c r="CI396" s="52">
        <f t="shared" ca="1" si="940"/>
        <v>-0.20283501120584618</v>
      </c>
      <c r="CJ396" s="52">
        <f t="shared" ca="1" si="941"/>
        <v>-0.16183021738223971</v>
      </c>
      <c r="CK396" s="52">
        <f t="shared" ca="1" si="942"/>
        <v>-0.10165981221343243</v>
      </c>
      <c r="CL396" s="52">
        <f t="shared" ca="1" si="943"/>
        <v>-4.3041559281728918E-2</v>
      </c>
      <c r="CM396" s="52">
        <f t="shared" ca="1" si="944"/>
        <v>4.3593478028572295E-2</v>
      </c>
      <c r="CN396" s="52">
        <f t="shared" ca="1" si="945"/>
        <v>0.140560598127664</v>
      </c>
      <c r="CO396" s="52">
        <f t="shared" ca="1" si="946"/>
        <v>0.23029781825419868</v>
      </c>
      <c r="CP396" s="52">
        <f t="shared" ca="1" si="947"/>
        <v>0.31122891652968615</v>
      </c>
      <c r="CQ396" s="52">
        <f t="shared" ca="1" si="948"/>
        <v>0.38495731506977332</v>
      </c>
      <c r="CR396" s="52">
        <f t="shared" ca="1" si="949"/>
        <v>0.45304819466846596</v>
      </c>
      <c r="CS396" s="52">
        <f t="shared" ca="1" si="950"/>
        <v>0.51812761772664295</v>
      </c>
      <c r="CT396" s="52">
        <f t="shared" ca="1" si="951"/>
        <v>0.57648726348434709</v>
      </c>
      <c r="CU396" s="52">
        <f t="shared" ca="1" si="952"/>
        <v>0.62300900042417517</v>
      </c>
      <c r="CV396" s="52">
        <f t="shared" ca="1" si="953"/>
        <v>0.65266640838836443</v>
      </c>
      <c r="CW396" s="52">
        <f t="shared" ca="1" si="954"/>
        <v>0.67436475357821835</v>
      </c>
      <c r="CY396" s="51" t="str">
        <f t="shared" ca="1" si="955"/>
        <v>Slope</v>
      </c>
      <c r="CZ396" s="51" t="str">
        <f t="shared" ca="1" si="956"/>
        <v>Slope</v>
      </c>
      <c r="DA396" s="51" t="str">
        <f t="shared" ca="1" si="957"/>
        <v>Slope</v>
      </c>
      <c r="DB396" s="51" t="str">
        <f t="shared" ca="1" si="958"/>
        <v>Slope</v>
      </c>
      <c r="DC396" s="51" t="str">
        <f t="shared" ca="1" si="959"/>
        <v>Slope</v>
      </c>
      <c r="DD396" s="51" t="str">
        <f t="shared" ca="1" si="960"/>
        <v>Slope</v>
      </c>
      <c r="DE396" s="51" t="str">
        <f t="shared" ca="1" si="961"/>
        <v>Slope</v>
      </c>
      <c r="DF396" s="51" t="str">
        <f t="shared" ca="1" si="962"/>
        <v>Slope</v>
      </c>
      <c r="DG396" s="51" t="str">
        <f t="shared" ca="1" si="963"/>
        <v>Slope</v>
      </c>
      <c r="DH396" s="51" t="str">
        <f t="shared" ca="1" si="964"/>
        <v>Slope</v>
      </c>
      <c r="DI396" s="51" t="str">
        <f t="shared" ca="1" si="965"/>
        <v>Slope</v>
      </c>
      <c r="DJ396" s="51" t="str">
        <f t="shared" ca="1" si="966"/>
        <v>Slope</v>
      </c>
      <c r="DK396" s="51" t="str">
        <f t="shared" ca="1" si="967"/>
        <v>Slope</v>
      </c>
      <c r="DL396" s="51" t="str">
        <f t="shared" ca="1" si="968"/>
        <v>Slope</v>
      </c>
      <c r="DM396" s="51" t="str">
        <f t="shared" ca="1" si="969"/>
        <v>Slope</v>
      </c>
      <c r="DN396" s="51" t="str">
        <f t="shared" ca="1" si="970"/>
        <v>Slope</v>
      </c>
      <c r="DO396" s="51" t="str">
        <f t="shared" ca="1" si="971"/>
        <v>Slope</v>
      </c>
      <c r="DP396" s="51" t="str">
        <f t="shared" ca="1" si="972"/>
        <v>Slope</v>
      </c>
      <c r="DQ396" s="51" t="str">
        <f t="shared" ca="1" si="973"/>
        <v>Slope</v>
      </c>
      <c r="DR396" s="51" t="str">
        <f t="shared" ca="1" si="974"/>
        <v>Slope</v>
      </c>
      <c r="DS396" s="51" t="str">
        <f t="shared" ca="1" si="975"/>
        <v>Slope</v>
      </c>
      <c r="DT396" s="51" t="str">
        <f t="shared" ca="1" si="976"/>
        <v>Slope</v>
      </c>
      <c r="DU396" s="51" t="str">
        <f t="shared" ca="1" si="977"/>
        <v>Slope</v>
      </c>
      <c r="DV396" s="51" t="str">
        <f t="shared" ca="1" si="978"/>
        <v>Slope</v>
      </c>
      <c r="DW396" s="51" t="str">
        <f t="shared" ca="1" si="979"/>
        <v>Slope</v>
      </c>
      <c r="DX396" s="51" t="str">
        <f t="shared" ca="1" si="980"/>
        <v>Slope</v>
      </c>
      <c r="DY396" s="51" t="str">
        <f t="shared" ca="1" si="981"/>
        <v>Slope</v>
      </c>
      <c r="DZ396" s="51" t="str">
        <f t="shared" ca="1" si="982"/>
        <v>Slope</v>
      </c>
      <c r="EA396" s="51" t="str">
        <f t="shared" ca="1" si="983"/>
        <v>Slope</v>
      </c>
      <c r="EB396" s="51" t="str">
        <f t="shared" ca="1" si="984"/>
        <v>Slope</v>
      </c>
      <c r="EC396" s="51" t="str">
        <f t="shared" ca="1" si="985"/>
        <v>Slope</v>
      </c>
      <c r="EE396" s="52">
        <f t="shared" ca="1" si="986"/>
        <v>0.86578066433595868</v>
      </c>
      <c r="EF396" s="52">
        <f t="shared" ca="1" si="987"/>
        <v>0.87390102089919708</v>
      </c>
      <c r="EG396" s="52">
        <f t="shared" ca="1" si="988"/>
        <v>0.88456016640595669</v>
      </c>
      <c r="EH396" s="52">
        <f t="shared" ca="1" si="989"/>
        <v>0.89568329477648856</v>
      </c>
      <c r="EI396" s="52">
        <f t="shared" ca="1" si="990"/>
        <v>0.90125389814583312</v>
      </c>
      <c r="EJ396" s="52">
        <f t="shared" ca="1" si="991"/>
        <v>0.89813220511306946</v>
      </c>
      <c r="EK396" s="52">
        <f t="shared" ca="1" si="992"/>
        <v>0.89063115477888588</v>
      </c>
      <c r="EL396" s="52">
        <f t="shared" ca="1" si="993"/>
        <v>0.96706453135323411</v>
      </c>
      <c r="EM396" s="52">
        <f t="shared" ca="1" si="994"/>
        <v>0.96127829830045897</v>
      </c>
      <c r="EN396" s="52">
        <f t="shared" ca="1" si="995"/>
        <v>0.90140810051726461</v>
      </c>
      <c r="EO396" s="52">
        <f t="shared" ca="1" si="996"/>
        <v>0.85103034186180759</v>
      </c>
      <c r="EP396" s="52">
        <f t="shared" ca="1" si="997"/>
        <v>0.80871117996926944</v>
      </c>
      <c r="EQ396" s="52">
        <f t="shared" ca="1" si="998"/>
        <v>0.77906661724164794</v>
      </c>
      <c r="ER396" s="52">
        <f t="shared" ca="1" si="999"/>
        <v>0.76202407144464479</v>
      </c>
      <c r="ES396" s="52">
        <f t="shared" ca="1" si="1000"/>
        <v>0.75740984310700221</v>
      </c>
      <c r="ET396" s="52">
        <f t="shared" ca="1" si="1001"/>
        <v>0.76881022004925115</v>
      </c>
      <c r="EU396" s="52">
        <f t="shared" ca="1" si="1002"/>
        <v>0.7971019077640884</v>
      </c>
      <c r="EV396" s="52">
        <f t="shared" ca="1" si="1003"/>
        <v>0.83810670158769485</v>
      </c>
      <c r="EW396" s="52">
        <f t="shared" ca="1" si="1004"/>
        <v>0.89827710675650219</v>
      </c>
      <c r="EX396" s="52">
        <f t="shared" ca="1" si="1005"/>
        <v>0.9568953596882056</v>
      </c>
      <c r="EY396" s="52">
        <f t="shared" ca="1" si="1006"/>
        <v>0.9564696030014932</v>
      </c>
      <c r="EZ396" s="52">
        <f t="shared" ca="1" si="1007"/>
        <v>0.85950248290240139</v>
      </c>
      <c r="FA396" s="52">
        <f t="shared" ca="1" si="1008"/>
        <v>0.76976526277586677</v>
      </c>
      <c r="FB396" s="52">
        <f t="shared" ca="1" si="1009"/>
        <v>0.68883416450037926</v>
      </c>
      <c r="FC396" s="52">
        <f t="shared" ca="1" si="1010"/>
        <v>0.61510576596029209</v>
      </c>
      <c r="FD396" s="52">
        <f t="shared" ca="1" si="1011"/>
        <v>0.54701488636159945</v>
      </c>
      <c r="FE396" s="52">
        <f t="shared" ca="1" si="1012"/>
        <v>0.48193546330342252</v>
      </c>
      <c r="FF396" s="52">
        <f t="shared" ca="1" si="1013"/>
        <v>0.42357581754571838</v>
      </c>
      <c r="FG396" s="52">
        <f t="shared" ca="1" si="1014"/>
        <v>0.3770540806058903</v>
      </c>
      <c r="FH396" s="52">
        <f t="shared" ca="1" si="1015"/>
        <v>0.34739667264170104</v>
      </c>
      <c r="FI396" s="52">
        <f t="shared" ca="1" si="1016"/>
        <v>0.32569832745184712</v>
      </c>
      <c r="FK396" s="52">
        <f t="shared" ca="1" si="1017"/>
        <v>0.96706453135323411</v>
      </c>
      <c r="FL396" s="59">
        <f t="shared" ca="1" si="1018"/>
        <v>7</v>
      </c>
      <c r="FM396" s="59" t="str">
        <f t="shared" ca="1" si="1019"/>
        <v>Slope</v>
      </c>
      <c r="FN396" s="52">
        <f t="shared" ca="1" si="1020"/>
        <v>0.8</v>
      </c>
      <c r="FP396" s="52">
        <f t="shared" ca="1" si="1021"/>
        <v>0.62192688811198615</v>
      </c>
      <c r="FQ396" s="52">
        <f t="shared" ca="1" si="1022"/>
        <v>0.62463367363306566</v>
      </c>
      <c r="FR396" s="52">
        <f t="shared" ca="1" si="1023"/>
        <v>0.61707561102420772</v>
      </c>
      <c r="FS396" s="52">
        <f t="shared" ca="1" si="1024"/>
        <v>0.6096722093699406</v>
      </c>
      <c r="FT396" s="52">
        <f t="shared" ca="1" si="1025"/>
        <v>0.60041796604861108</v>
      </c>
      <c r="FU396" s="52">
        <f t="shared" ca="1" si="1026"/>
        <v>0.58826629059324531</v>
      </c>
      <c r="FV396" s="52">
        <f t="shared" ca="1" si="1027"/>
        <v>0.57465482937073975</v>
      </c>
      <c r="FW396" s="52">
        <f t="shared" ca="1" si="1028"/>
        <v>0.58902151045107809</v>
      </c>
      <c r="FX396" s="52">
        <f t="shared" ca="1" si="1029"/>
        <v>0.57598165498904186</v>
      </c>
      <c r="FY396" s="52">
        <f t="shared" ca="1" si="1030"/>
        <v>0.54491381128353267</v>
      </c>
      <c r="FZ396" s="52">
        <f t="shared" ca="1" si="1031"/>
        <v>0.51701011395393581</v>
      </c>
      <c r="GA396" s="52">
        <f t="shared" ca="1" si="1032"/>
        <v>0.49179261554531206</v>
      </c>
      <c r="GB396" s="52">
        <f t="shared" ca="1" si="1033"/>
        <v>0.47079998352499369</v>
      </c>
      <c r="GC396" s="52">
        <f t="shared" ca="1" si="1034"/>
        <v>0.45400802381488159</v>
      </c>
      <c r="GD396" s="52">
        <f t="shared" ca="1" si="1035"/>
        <v>0.44135883659122294</v>
      </c>
      <c r="GE396" s="52">
        <f t="shared" ca="1" si="1036"/>
        <v>0.43404785112752814</v>
      </c>
      <c r="GF396" s="52">
        <f t="shared" ca="1" si="1037"/>
        <v>0.43236730258802947</v>
      </c>
      <c r="GG396" s="52">
        <f t="shared" ca="1" si="1038"/>
        <v>0.43492445608478714</v>
      </c>
      <c r="GH396" s="52">
        <f t="shared" ca="1" si="1039"/>
        <v>0.44387014669661179</v>
      </c>
      <c r="GI396" s="52">
        <f t="shared" ca="1" si="1040"/>
        <v>0.45229845322940188</v>
      </c>
      <c r="GJ396" s="52">
        <f t="shared" ca="1" si="1041"/>
        <v>0.44104542322271995</v>
      </c>
      <c r="GK396" s="52">
        <f t="shared" ca="1" si="1042"/>
        <v>0.39761193874524486</v>
      </c>
      <c r="GL396" s="52">
        <f t="shared" ca="1" si="1043"/>
        <v>0.35658842092528886</v>
      </c>
      <c r="GM396" s="52">
        <f t="shared" ca="1" si="1044"/>
        <v>0.31850027705568196</v>
      </c>
      <c r="GN396" s="52">
        <f t="shared" ca="1" si="1045"/>
        <v>0.28281303309787509</v>
      </c>
      <c r="GO396" s="52">
        <f t="shared" ca="1" si="1046"/>
        <v>0.24900496212053314</v>
      </c>
      <c r="GP396" s="52">
        <f t="shared" ca="1" si="1047"/>
        <v>0.21620070999002972</v>
      </c>
      <c r="GQ396" s="52">
        <f t="shared" ca="1" si="1048"/>
        <v>0.18563638362635054</v>
      </c>
      <c r="GR396" s="52">
        <f t="shared" ca="1" si="1049"/>
        <v>0.15901802686863009</v>
      </c>
      <c r="GS396" s="52">
        <f t="shared" ca="1" si="1050"/>
        <v>0.13802111310278922</v>
      </c>
      <c r="GT396" s="52">
        <f t="shared" ca="1" si="1051"/>
        <v>0.11967722026172682</v>
      </c>
      <c r="GV396" s="52">
        <f t="shared" ca="1" si="1052"/>
        <v>0.62463367363306566</v>
      </c>
      <c r="GW396" s="59">
        <f t="shared" ca="1" si="1053"/>
        <v>1</v>
      </c>
      <c r="GX396" s="52">
        <f t="shared" ca="1" si="1054"/>
        <v>0.87390102089919708</v>
      </c>
      <c r="GY396" s="52" t="str">
        <f t="shared" ca="1" si="1055"/>
        <v>Slope</v>
      </c>
      <c r="GZ396" s="52">
        <f t="shared" ca="1" si="1056"/>
        <v>1</v>
      </c>
      <c r="HB396" s="58">
        <f t="shared" si="1057"/>
        <v>2.8868272900581398E-2</v>
      </c>
      <c r="HC396" s="58"/>
      <c r="HE396" s="52">
        <f t="shared" si="1058"/>
        <v>0.85710204914212207</v>
      </c>
      <c r="HF396" s="52">
        <f t="shared" si="1059"/>
        <v>0</v>
      </c>
      <c r="HH396" s="52">
        <f t="shared" ca="1" si="1060"/>
        <v>0.87390102089919708</v>
      </c>
      <c r="HI396" s="52" t="str">
        <f t="shared" ca="1" si="1061"/>
        <v>Slope</v>
      </c>
      <c r="HJ396" s="59">
        <f t="shared" ca="1" si="1062"/>
        <v>2</v>
      </c>
      <c r="HK396" s="52">
        <f t="shared" ca="1" si="1063"/>
        <v>1</v>
      </c>
      <c r="HL396" s="52">
        <f t="shared" si="1064"/>
        <v>0</v>
      </c>
      <c r="HM396" s="52">
        <f t="shared" si="1065"/>
        <v>20</v>
      </c>
      <c r="HN396" s="52">
        <f t="shared" si="1066"/>
        <v>-20</v>
      </c>
      <c r="HP396" s="52">
        <f t="shared" si="1069"/>
        <v>1.8949806690200625E-6</v>
      </c>
      <c r="HR396" s="52">
        <f t="shared" si="1067"/>
        <v>2.326507356164183E-4</v>
      </c>
      <c r="HS396">
        <f t="shared" si="1068"/>
        <v>2.2870550954696722E-3</v>
      </c>
    </row>
    <row r="397" spans="1:227" x14ac:dyDescent="0.2">
      <c r="A397" s="45">
        <v>359</v>
      </c>
      <c r="B397" s="35">
        <f t="shared" si="913"/>
        <v>4.1435185185185158E-2</v>
      </c>
      <c r="C397" s="28">
        <v>-2.88682729005814</v>
      </c>
      <c r="D397" s="95">
        <v>0</v>
      </c>
      <c r="E397" s="95">
        <v>999999</v>
      </c>
      <c r="F397" s="37">
        <f t="shared" si="1070"/>
        <v>166666.5</v>
      </c>
      <c r="G397" s="38">
        <f t="shared" si="1074"/>
        <v>0</v>
      </c>
      <c r="H397" s="102">
        <v>20</v>
      </c>
      <c r="I397" s="102">
        <v>2000</v>
      </c>
      <c r="J397" s="28">
        <v>-2.8830373287200901</v>
      </c>
      <c r="K397" s="126">
        <f t="shared" si="1071"/>
        <v>-2.8830373287200898E-2</v>
      </c>
      <c r="L397" s="30">
        <f t="shared" si="1072"/>
        <v>-2.8830373287200898E-2</v>
      </c>
      <c r="M397" s="101">
        <f t="shared" si="1073"/>
        <v>-2.88682729005814</v>
      </c>
      <c r="N397" s="103">
        <f t="shared" si="914"/>
        <v>1.8949806690250499E-6</v>
      </c>
      <c r="AD397" s="52">
        <f t="shared" ca="1" si="915"/>
        <v>0.84881969344114394</v>
      </c>
      <c r="AE397" s="52">
        <f t="shared" ca="1" si="915"/>
        <v>1.0000000000000002</v>
      </c>
      <c r="AF397" s="52">
        <f t="shared" ca="1" si="915"/>
        <v>0.85200069067692696</v>
      </c>
      <c r="AG397" s="52">
        <f t="shared" ca="1" si="909"/>
        <v>0.6939211219563457</v>
      </c>
      <c r="AH397" s="52">
        <f t="shared" ca="1" si="909"/>
        <v>0.51880127787928521</v>
      </c>
      <c r="AI397" s="52">
        <f t="shared" ca="1" si="909"/>
        <v>0.32814478214215403</v>
      </c>
      <c r="AJ397" s="52">
        <f t="shared" ca="1" si="909"/>
        <v>0.19380510035192869</v>
      </c>
      <c r="AK397" s="52">
        <f t="shared" ca="1" si="910"/>
        <v>3.0416027807840838E-2</v>
      </c>
      <c r="AL397" s="52">
        <f t="shared" ca="1" si="910"/>
        <v>-0.15620229631966889</v>
      </c>
      <c r="AM397" s="52">
        <f t="shared" ca="1" si="910"/>
        <v>-0.34983204905616672</v>
      </c>
      <c r="AN397" s="52">
        <f t="shared" ca="1" si="910"/>
        <v>-0.51075110918422173</v>
      </c>
      <c r="AO397" s="52">
        <f t="shared" ca="1" si="911"/>
        <v>-0.63203866476663584</v>
      </c>
      <c r="AP397" s="52">
        <f t="shared" ca="1" si="911"/>
        <v>-0.73312167506089809</v>
      </c>
      <c r="AQ397" s="52">
        <f t="shared" ca="1" si="911"/>
        <v>-0.77947557040735127</v>
      </c>
      <c r="AR397" s="52">
        <f t="shared" ca="1" si="911"/>
        <v>-0.84640519217575727</v>
      </c>
      <c r="AS397" s="52">
        <f t="shared" ca="1" si="912"/>
        <v>-0.826789440211674</v>
      </c>
      <c r="AT397" s="52">
        <f t="shared" ca="1" si="912"/>
        <v>-0.74842863854759523</v>
      </c>
      <c r="AU397" s="52">
        <f t="shared" ca="1" si="912"/>
        <v>-0.65078680531112199</v>
      </c>
      <c r="AV397" s="52">
        <f t="shared" ca="1" si="912"/>
        <v>-0.50634827228184831</v>
      </c>
      <c r="AW397" s="52">
        <f t="shared" ca="1" si="912"/>
        <v>-0.36481161249914468</v>
      </c>
      <c r="AX397" s="52">
        <f t="shared" ca="1" si="912"/>
        <v>-0.22540667925335989</v>
      </c>
      <c r="AY397" s="52">
        <f t="shared" ca="1" si="906"/>
        <v>-8.5805693584135173E-2</v>
      </c>
      <c r="AZ397" s="52">
        <f t="shared" ca="1" si="906"/>
        <v>4.6499463650062488E-2</v>
      </c>
      <c r="BA397" s="52">
        <f t="shared" ca="1" si="906"/>
        <v>0.16357421968375735</v>
      </c>
      <c r="BB397" s="52">
        <f t="shared" ca="1" si="906"/>
        <v>0.2616338762056461</v>
      </c>
      <c r="BC397" s="52">
        <f t="shared" ca="1" si="907"/>
        <v>0.34923012704276812</v>
      </c>
      <c r="BD397" s="52">
        <f t="shared" ca="1" si="907"/>
        <v>0.4105746893668481</v>
      </c>
      <c r="BE397" s="52">
        <f t="shared" ca="1" si="907"/>
        <v>0.44850007843169959</v>
      </c>
      <c r="BF397" s="52">
        <f t="shared" ca="1" si="907"/>
        <v>0.4726310398632862</v>
      </c>
      <c r="BG397" s="52">
        <f t="shared" ca="1" si="908"/>
        <v>0.47410191766433069</v>
      </c>
      <c r="BH397" s="52">
        <f t="shared" ca="1" si="908"/>
        <v>0.46849548868833946</v>
      </c>
      <c r="BJ397" s="52">
        <f t="shared" si="916"/>
        <v>-1.441518664360045E-3</v>
      </c>
      <c r="BK397" s="52">
        <f t="shared" si="917"/>
        <v>1.1550291462410875E-3</v>
      </c>
      <c r="BL397" s="52">
        <f t="shared" si="918"/>
        <v>5.7751457312054405E-5</v>
      </c>
      <c r="BM397" s="52">
        <f t="shared" si="919"/>
        <v>5.7751457312054405E-5</v>
      </c>
      <c r="BN397" s="52">
        <f t="shared" si="920"/>
        <v>0</v>
      </c>
      <c r="BO397" s="52">
        <f t="shared" si="921"/>
        <v>0</v>
      </c>
      <c r="BP397" s="52">
        <f t="shared" si="922"/>
        <v>2.3104835917037605E-3</v>
      </c>
      <c r="BQ397" s="52">
        <f t="shared" si="923"/>
        <v>0.05</v>
      </c>
      <c r="BS397" s="52">
        <f t="shared" ca="1" si="924"/>
        <v>0.12616206013086839</v>
      </c>
      <c r="BT397" s="52">
        <f t="shared" ca="1" si="925"/>
        <v>0.11550291462410872</v>
      </c>
      <c r="BU397" s="52">
        <f t="shared" ca="1" si="926"/>
        <v>0.10437978625357684</v>
      </c>
      <c r="BV397" s="52">
        <f t="shared" ca="1" si="927"/>
        <v>9.8809182884232308E-2</v>
      </c>
      <c r="BW397" s="52">
        <f t="shared" ca="1" si="928"/>
        <v>0.10193087591699593</v>
      </c>
      <c r="BX397" s="52">
        <f t="shared" ca="1" si="929"/>
        <v>0.10943192625117952</v>
      </c>
      <c r="BY397" s="52">
        <f t="shared" ca="1" si="930"/>
        <v>3.2998549676831281E-2</v>
      </c>
      <c r="BZ397" s="52">
        <f t="shared" ca="1" si="931"/>
        <v>-3.8658620669475625E-2</v>
      </c>
      <c r="CA397" s="52">
        <f t="shared" ca="1" si="932"/>
        <v>-9.8528818452669961E-2</v>
      </c>
      <c r="CB397" s="52">
        <f t="shared" ca="1" si="933"/>
        <v>-0.14890657710812699</v>
      </c>
      <c r="CC397" s="52">
        <f t="shared" ca="1" si="934"/>
        <v>-0.19122573900066517</v>
      </c>
      <c r="CD397" s="52">
        <f t="shared" ca="1" si="935"/>
        <v>-0.22087030172828659</v>
      </c>
      <c r="CE397" s="52">
        <f t="shared" ca="1" si="936"/>
        <v>-0.23791284752528977</v>
      </c>
      <c r="CF397" s="52">
        <f t="shared" ca="1" si="937"/>
        <v>-0.2425270758629324</v>
      </c>
      <c r="CG397" s="52">
        <f t="shared" ca="1" si="938"/>
        <v>-0.23112669892068341</v>
      </c>
      <c r="CH397" s="52">
        <f t="shared" ca="1" si="939"/>
        <v>-0.20283501120584618</v>
      </c>
      <c r="CI397" s="52">
        <f t="shared" ca="1" si="940"/>
        <v>-0.16183021738223971</v>
      </c>
      <c r="CJ397" s="52">
        <f t="shared" ca="1" si="941"/>
        <v>-0.10165981221343243</v>
      </c>
      <c r="CK397" s="52">
        <f t="shared" ca="1" si="942"/>
        <v>-4.3041559281728918E-2</v>
      </c>
      <c r="CL397" s="52">
        <f t="shared" ca="1" si="943"/>
        <v>4.3593478028572295E-2</v>
      </c>
      <c r="CM397" s="52">
        <f t="shared" ca="1" si="944"/>
        <v>0.140560598127664</v>
      </c>
      <c r="CN397" s="52">
        <f t="shared" ca="1" si="945"/>
        <v>0.23029781825419868</v>
      </c>
      <c r="CO397" s="52">
        <f t="shared" ca="1" si="946"/>
        <v>0.31122891652968615</v>
      </c>
      <c r="CP397" s="52">
        <f t="shared" ca="1" si="947"/>
        <v>0.38495731506977332</v>
      </c>
      <c r="CQ397" s="52">
        <f t="shared" ca="1" si="948"/>
        <v>0.45304819466846596</v>
      </c>
      <c r="CR397" s="52">
        <f t="shared" ca="1" si="949"/>
        <v>0.51812761772664295</v>
      </c>
      <c r="CS397" s="52">
        <f t="shared" ca="1" si="950"/>
        <v>0.57648726348434709</v>
      </c>
      <c r="CT397" s="52">
        <f t="shared" ca="1" si="951"/>
        <v>0.62300900042417517</v>
      </c>
      <c r="CU397" s="52">
        <f t="shared" ca="1" si="952"/>
        <v>0.65266640838836443</v>
      </c>
      <c r="CV397" s="52">
        <f t="shared" ca="1" si="953"/>
        <v>0.67436475357821835</v>
      </c>
      <c r="CW397" s="52">
        <f t="shared" ca="1" si="954"/>
        <v>0.6851349495831992</v>
      </c>
      <c r="CY397" s="51" t="str">
        <f t="shared" ca="1" si="955"/>
        <v>Slope</v>
      </c>
      <c r="CZ397" s="51" t="str">
        <f t="shared" ca="1" si="956"/>
        <v>Slope</v>
      </c>
      <c r="DA397" s="51" t="str">
        <f t="shared" ca="1" si="957"/>
        <v>Slope</v>
      </c>
      <c r="DB397" s="51" t="str">
        <f t="shared" ca="1" si="958"/>
        <v>Slope</v>
      </c>
      <c r="DC397" s="51" t="str">
        <f t="shared" ca="1" si="959"/>
        <v>Slope</v>
      </c>
      <c r="DD397" s="51" t="str">
        <f t="shared" ca="1" si="960"/>
        <v>Slope</v>
      </c>
      <c r="DE397" s="51" t="str">
        <f t="shared" ca="1" si="961"/>
        <v>Slope</v>
      </c>
      <c r="DF397" s="51" t="str">
        <f t="shared" ca="1" si="962"/>
        <v>Slope</v>
      </c>
      <c r="DG397" s="51" t="str">
        <f t="shared" ca="1" si="963"/>
        <v>Slope</v>
      </c>
      <c r="DH397" s="51" t="str">
        <f t="shared" ca="1" si="964"/>
        <v>Slope</v>
      </c>
      <c r="DI397" s="51" t="str">
        <f t="shared" ca="1" si="965"/>
        <v>Slope</v>
      </c>
      <c r="DJ397" s="51" t="str">
        <f t="shared" ca="1" si="966"/>
        <v>Slope</v>
      </c>
      <c r="DK397" s="51" t="str">
        <f t="shared" ca="1" si="967"/>
        <v>Slope</v>
      </c>
      <c r="DL397" s="51" t="str">
        <f t="shared" ca="1" si="968"/>
        <v>Slope</v>
      </c>
      <c r="DM397" s="51" t="str">
        <f t="shared" ca="1" si="969"/>
        <v>Slope</v>
      </c>
      <c r="DN397" s="51" t="str">
        <f t="shared" ca="1" si="970"/>
        <v>Slope</v>
      </c>
      <c r="DO397" s="51" t="str">
        <f t="shared" ca="1" si="971"/>
        <v>Slope</v>
      </c>
      <c r="DP397" s="51" t="str">
        <f t="shared" ca="1" si="972"/>
        <v>Slope</v>
      </c>
      <c r="DQ397" s="51" t="str">
        <f t="shared" ca="1" si="973"/>
        <v>Slope</v>
      </c>
      <c r="DR397" s="51" t="str">
        <f t="shared" ca="1" si="974"/>
        <v>Slope</v>
      </c>
      <c r="DS397" s="51" t="str">
        <f t="shared" ca="1" si="975"/>
        <v>Slope</v>
      </c>
      <c r="DT397" s="51" t="str">
        <f t="shared" ca="1" si="976"/>
        <v>Slope</v>
      </c>
      <c r="DU397" s="51" t="str">
        <f t="shared" ca="1" si="977"/>
        <v>Slope</v>
      </c>
      <c r="DV397" s="51" t="str">
        <f t="shared" ca="1" si="978"/>
        <v>Slope</v>
      </c>
      <c r="DW397" s="51" t="str">
        <f t="shared" ca="1" si="979"/>
        <v>Slope</v>
      </c>
      <c r="DX397" s="51" t="str">
        <f t="shared" ca="1" si="980"/>
        <v>Slope</v>
      </c>
      <c r="DY397" s="51" t="str">
        <f t="shared" ca="1" si="981"/>
        <v>Slope</v>
      </c>
      <c r="DZ397" s="51" t="str">
        <f t="shared" ca="1" si="982"/>
        <v>Slope</v>
      </c>
      <c r="EA397" s="51" t="str">
        <f t="shared" ca="1" si="983"/>
        <v>Slope</v>
      </c>
      <c r="EB397" s="51" t="str">
        <f t="shared" ca="1" si="984"/>
        <v>Slope</v>
      </c>
      <c r="EC397" s="51" t="str">
        <f t="shared" ca="1" si="985"/>
        <v>Slope</v>
      </c>
      <c r="EE397" s="52">
        <f t="shared" ca="1" si="986"/>
        <v>0.87389569132644362</v>
      </c>
      <c r="EF397" s="52">
        <f t="shared" ca="1" si="987"/>
        <v>0.88455483683320335</v>
      </c>
      <c r="EG397" s="52">
        <f t="shared" ca="1" si="988"/>
        <v>0.89567796520373522</v>
      </c>
      <c r="EH397" s="52">
        <f t="shared" ca="1" si="989"/>
        <v>0.90124856857307978</v>
      </c>
      <c r="EI397" s="52">
        <f t="shared" ca="1" si="990"/>
        <v>0.89812687554031612</v>
      </c>
      <c r="EJ397" s="52">
        <f t="shared" ca="1" si="991"/>
        <v>0.89062582520613254</v>
      </c>
      <c r="EK397" s="52">
        <f t="shared" ca="1" si="992"/>
        <v>0.96705920178048077</v>
      </c>
      <c r="EL397" s="52">
        <f t="shared" ca="1" si="993"/>
        <v>0.96128362787321231</v>
      </c>
      <c r="EM397" s="52">
        <f t="shared" ca="1" si="994"/>
        <v>0.90141343009001795</v>
      </c>
      <c r="EN397" s="52">
        <f t="shared" ca="1" si="995"/>
        <v>0.85103567143456094</v>
      </c>
      <c r="EO397" s="52">
        <f t="shared" ca="1" si="996"/>
        <v>0.80871650954202279</v>
      </c>
      <c r="EP397" s="52">
        <f t="shared" ca="1" si="997"/>
        <v>0.77907194681440139</v>
      </c>
      <c r="EQ397" s="52">
        <f t="shared" ca="1" si="998"/>
        <v>0.76202940101739824</v>
      </c>
      <c r="ER397" s="52">
        <f t="shared" ca="1" si="999"/>
        <v>0.75741517267975556</v>
      </c>
      <c r="ES397" s="52">
        <f t="shared" ca="1" si="1000"/>
        <v>0.7688155496220046</v>
      </c>
      <c r="ET397" s="52">
        <f t="shared" ca="1" si="1001"/>
        <v>0.79710723733684175</v>
      </c>
      <c r="EU397" s="52">
        <f t="shared" ca="1" si="1002"/>
        <v>0.83811203116044819</v>
      </c>
      <c r="EV397" s="52">
        <f t="shared" ca="1" si="1003"/>
        <v>0.89828243632925553</v>
      </c>
      <c r="EW397" s="52">
        <f t="shared" ca="1" si="1004"/>
        <v>0.95690068926095906</v>
      </c>
      <c r="EX397" s="52">
        <f t="shared" ca="1" si="1005"/>
        <v>0.95646427342873974</v>
      </c>
      <c r="EY397" s="52">
        <f t="shared" ca="1" si="1006"/>
        <v>0.85949715332964804</v>
      </c>
      <c r="EZ397" s="52">
        <f t="shared" ca="1" si="1007"/>
        <v>0.76975993320311331</v>
      </c>
      <c r="FA397" s="52">
        <f t="shared" ca="1" si="1008"/>
        <v>0.68882883492762592</v>
      </c>
      <c r="FB397" s="52">
        <f t="shared" ca="1" si="1009"/>
        <v>0.61510043638753875</v>
      </c>
      <c r="FC397" s="52">
        <f t="shared" ca="1" si="1010"/>
        <v>0.54700955678884611</v>
      </c>
      <c r="FD397" s="52">
        <f t="shared" ca="1" si="1011"/>
        <v>0.48193013373066906</v>
      </c>
      <c r="FE397" s="52">
        <f t="shared" ca="1" si="1012"/>
        <v>0.42357048797296493</v>
      </c>
      <c r="FF397" s="52">
        <f t="shared" ca="1" si="1013"/>
        <v>0.37704875103313684</v>
      </c>
      <c r="FG397" s="52">
        <f t="shared" ca="1" si="1014"/>
        <v>0.34739134306894759</v>
      </c>
      <c r="FH397" s="52">
        <f t="shared" ca="1" si="1015"/>
        <v>0.32569299787909367</v>
      </c>
      <c r="FI397" s="52">
        <f t="shared" ca="1" si="1016"/>
        <v>0.31492280187411281</v>
      </c>
      <c r="FK397" s="52">
        <f t="shared" ca="1" si="1017"/>
        <v>0.96705920178048077</v>
      </c>
      <c r="FL397" s="59">
        <f t="shared" ca="1" si="1018"/>
        <v>6</v>
      </c>
      <c r="FM397" s="59" t="str">
        <f t="shared" ca="1" si="1019"/>
        <v>Slope</v>
      </c>
      <c r="FN397" s="52">
        <f t="shared" ca="1" si="1020"/>
        <v>0.83333333333333337</v>
      </c>
      <c r="FP397" s="52">
        <f t="shared" ca="1" si="1021"/>
        <v>0.6246318971088145</v>
      </c>
      <c r="FQ397" s="52">
        <f t="shared" ca="1" si="1022"/>
        <v>0.62818494561106775</v>
      </c>
      <c r="FR397" s="52">
        <f t="shared" ca="1" si="1023"/>
        <v>0.62078154395680052</v>
      </c>
      <c r="FS397" s="52">
        <f t="shared" ca="1" si="1024"/>
        <v>0.61152730063547101</v>
      </c>
      <c r="FT397" s="52">
        <f t="shared" ca="1" si="1025"/>
        <v>0.59937562518010534</v>
      </c>
      <c r="FU397" s="52">
        <f t="shared" ca="1" si="1026"/>
        <v>0.58576416395759967</v>
      </c>
      <c r="FV397" s="52">
        <f t="shared" ca="1" si="1027"/>
        <v>0.60013084503793801</v>
      </c>
      <c r="FW397" s="52">
        <f t="shared" ca="1" si="1028"/>
        <v>0.58709454262440408</v>
      </c>
      <c r="FX397" s="52">
        <f t="shared" ca="1" si="1029"/>
        <v>0.55602669891889489</v>
      </c>
      <c r="FY397" s="52">
        <f t="shared" ca="1" si="1030"/>
        <v>0.52812300158929815</v>
      </c>
      <c r="FZ397" s="52">
        <f t="shared" ca="1" si="1031"/>
        <v>0.50290550318067417</v>
      </c>
      <c r="GA397" s="52">
        <f t="shared" ca="1" si="1032"/>
        <v>0.48191287116035597</v>
      </c>
      <c r="GB397" s="52">
        <f t="shared" ca="1" si="1033"/>
        <v>0.46512091145024381</v>
      </c>
      <c r="GC397" s="52">
        <f t="shared" ca="1" si="1034"/>
        <v>0.4524717242265851</v>
      </c>
      <c r="GD397" s="52">
        <f t="shared" ca="1" si="1035"/>
        <v>0.44516073876289042</v>
      </c>
      <c r="GE397" s="52">
        <f t="shared" ca="1" si="1036"/>
        <v>0.44348019022339163</v>
      </c>
      <c r="GF397" s="52">
        <f t="shared" ca="1" si="1037"/>
        <v>0.44603734372014936</v>
      </c>
      <c r="GG397" s="52">
        <f t="shared" ca="1" si="1038"/>
        <v>0.45498303433197407</v>
      </c>
      <c r="GH397" s="52">
        <f t="shared" ca="1" si="1039"/>
        <v>0.4634113408647641</v>
      </c>
      <c r="GI397" s="52">
        <f t="shared" ca="1" si="1040"/>
        <v>0.45215475780957992</v>
      </c>
      <c r="GJ397" s="52">
        <f t="shared" ca="1" si="1041"/>
        <v>0.4087212733321049</v>
      </c>
      <c r="GK397" s="52">
        <f t="shared" ca="1" si="1042"/>
        <v>0.36769775551214884</v>
      </c>
      <c r="GL397" s="52">
        <f t="shared" ca="1" si="1043"/>
        <v>0.32960961164254199</v>
      </c>
      <c r="GM397" s="52">
        <f t="shared" ca="1" si="1044"/>
        <v>0.29392236768473512</v>
      </c>
      <c r="GN397" s="52">
        <f t="shared" ca="1" si="1045"/>
        <v>0.26011429670739311</v>
      </c>
      <c r="GO397" s="52">
        <f t="shared" ca="1" si="1046"/>
        <v>0.22731004457688966</v>
      </c>
      <c r="GP397" s="52">
        <f t="shared" ca="1" si="1047"/>
        <v>0.19674571821321052</v>
      </c>
      <c r="GQ397" s="52">
        <f t="shared" ca="1" si="1048"/>
        <v>0.17012736145549004</v>
      </c>
      <c r="GR397" s="52">
        <f t="shared" ca="1" si="1049"/>
        <v>0.14913044768964917</v>
      </c>
      <c r="GS397" s="52">
        <f t="shared" ca="1" si="1050"/>
        <v>0.13078655484858678</v>
      </c>
      <c r="GT397" s="52">
        <f t="shared" ca="1" si="1051"/>
        <v>0.11608537840248205</v>
      </c>
      <c r="GV397" s="52">
        <f t="shared" ca="1" si="1052"/>
        <v>0.62818494561106775</v>
      </c>
      <c r="GW397" s="59">
        <f t="shared" ca="1" si="1053"/>
        <v>1</v>
      </c>
      <c r="GX397" s="52">
        <f t="shared" ca="1" si="1054"/>
        <v>0.88455483683320335</v>
      </c>
      <c r="GY397" s="52" t="str">
        <f t="shared" ca="1" si="1055"/>
        <v>Slope</v>
      </c>
      <c r="GZ397" s="52">
        <f t="shared" ca="1" si="1056"/>
        <v>1</v>
      </c>
      <c r="HB397" s="58">
        <f t="shared" si="1057"/>
        <v>2.8830373287200898E-2</v>
      </c>
      <c r="HC397" s="58"/>
      <c r="HE397" s="52">
        <f t="shared" si="1058"/>
        <v>0.85728965222835551</v>
      </c>
      <c r="HF397" s="52">
        <f t="shared" si="1059"/>
        <v>0</v>
      </c>
      <c r="HH397" s="52">
        <f t="shared" ca="1" si="1060"/>
        <v>0.88455483683320335</v>
      </c>
      <c r="HI397" s="52" t="str">
        <f t="shared" ca="1" si="1061"/>
        <v>Slope</v>
      </c>
      <c r="HJ397" s="59">
        <f t="shared" ca="1" si="1062"/>
        <v>2</v>
      </c>
      <c r="HK397" s="52">
        <f t="shared" ca="1" si="1063"/>
        <v>1</v>
      </c>
      <c r="HL397" s="52">
        <f t="shared" si="1064"/>
        <v>0</v>
      </c>
      <c r="HM397" s="52">
        <f t="shared" si="1065"/>
        <v>20</v>
      </c>
      <c r="HN397" s="52">
        <f t="shared" si="1066"/>
        <v>-20</v>
      </c>
      <c r="HP397" s="52">
        <f t="shared" si="1069"/>
        <v>1.8949806690250499E-6</v>
      </c>
      <c r="HR397" s="52">
        <f t="shared" si="1067"/>
        <v>2.2870093961190209E-4</v>
      </c>
      <c r="HS397">
        <f t="shared" si="1068"/>
        <v>2.3104835917037605E-3</v>
      </c>
    </row>
    <row r="398" spans="1:227" x14ac:dyDescent="0.2">
      <c r="A398" s="45">
        <v>360</v>
      </c>
      <c r="B398" s="35">
        <f t="shared" si="913"/>
        <v>4.1550925925925901E-2</v>
      </c>
      <c r="C398" s="28">
        <v>-2.8830373287200901</v>
      </c>
      <c r="D398" s="95">
        <v>0</v>
      </c>
      <c r="E398" s="95">
        <v>999999</v>
      </c>
      <c r="F398" s="37">
        <f t="shared" si="1070"/>
        <v>166666.5</v>
      </c>
      <c r="G398" s="38">
        <f t="shared" si="1074"/>
        <v>0</v>
      </c>
      <c r="H398" s="102">
        <v>20</v>
      </c>
      <c r="I398" s="102">
        <v>2000</v>
      </c>
      <c r="J398" s="28">
        <v>-2.87924736738205</v>
      </c>
      <c r="K398" s="126">
        <f t="shared" si="1071"/>
        <v>-2.8792473673820498E-2</v>
      </c>
      <c r="L398" s="30">
        <f t="shared" si="1072"/>
        <v>-2.8792473673820498E-2</v>
      </c>
      <c r="M398" s="101">
        <f t="shared" si="1073"/>
        <v>-2.8830373287200901</v>
      </c>
      <c r="N398" s="103">
        <f t="shared" si="914"/>
        <v>1.8949806690200625E-6</v>
      </c>
      <c r="AD398" s="52">
        <f t="shared" ca="1" si="915"/>
        <v>0.8520006906769273</v>
      </c>
      <c r="AE398" s="52">
        <f t="shared" ca="1" si="915"/>
        <v>1.0000000000000002</v>
      </c>
      <c r="AF398" s="52">
        <f t="shared" ca="1" si="915"/>
        <v>0.85412812275783301</v>
      </c>
      <c r="AG398" s="52">
        <f t="shared" ca="1" si="909"/>
        <v>0.6942033555262328</v>
      </c>
      <c r="AH398" s="52">
        <f t="shared" ca="1" si="909"/>
        <v>0.51768181853359674</v>
      </c>
      <c r="AI398" s="52">
        <f t="shared" ca="1" si="909"/>
        <v>0.41184040350762713</v>
      </c>
      <c r="AJ398" s="52">
        <f t="shared" ca="1" si="909"/>
        <v>0.26996546607346805</v>
      </c>
      <c r="AK398" s="52">
        <f t="shared" ca="1" si="910"/>
        <v>9.2197599148529111E-2</v>
      </c>
      <c r="AL398" s="52">
        <f t="shared" ca="1" si="910"/>
        <v>-0.10726642163178406</v>
      </c>
      <c r="AM398" s="52">
        <f t="shared" ca="1" si="910"/>
        <v>-0.31423247777176877</v>
      </c>
      <c r="AN398" s="52">
        <f t="shared" ca="1" si="910"/>
        <v>-0.4909116441516197</v>
      </c>
      <c r="AO398" s="52">
        <f t="shared" ca="1" si="911"/>
        <v>-0.62441537066998165</v>
      </c>
      <c r="AP398" s="52">
        <f t="shared" ca="1" si="911"/>
        <v>-0.73346927187318833</v>
      </c>
      <c r="AQ398" s="52">
        <f t="shared" ca="1" si="911"/>
        <v>-0.78489255596942265</v>
      </c>
      <c r="AR398" s="52">
        <f t="shared" ca="1" si="911"/>
        <v>-0.86502960641367554</v>
      </c>
      <c r="AS398" s="52">
        <f t="shared" ca="1" si="912"/>
        <v>-0.85631556372703821</v>
      </c>
      <c r="AT398" s="52">
        <f t="shared" ca="1" si="912"/>
        <v>-0.79390515487034585</v>
      </c>
      <c r="AU398" s="52">
        <f t="shared" ca="1" si="912"/>
        <v>-0.67825405117667159</v>
      </c>
      <c r="AV398" s="52">
        <f t="shared" ca="1" si="912"/>
        <v>-0.55824162651341225</v>
      </c>
      <c r="AW398" s="52">
        <f t="shared" ca="1" si="912"/>
        <v>-0.43409299603784368</v>
      </c>
      <c r="AX398" s="52">
        <f t="shared" ca="1" si="912"/>
        <v>-0.29776023608207147</v>
      </c>
      <c r="AY398" s="52">
        <f t="shared" ca="1" si="906"/>
        <v>-0.15638634388080333</v>
      </c>
      <c r="AZ398" s="52">
        <f t="shared" ca="1" si="906"/>
        <v>-2.1436638183668186E-2</v>
      </c>
      <c r="BA398" s="52">
        <f t="shared" ca="1" si="906"/>
        <v>9.7676250209960985E-2</v>
      </c>
      <c r="BB398" s="52">
        <f t="shared" ca="1" si="906"/>
        <v>0.19546160032172158</v>
      </c>
      <c r="BC398" s="52">
        <f t="shared" ca="1" si="907"/>
        <v>0.28378607267501427</v>
      </c>
      <c r="BD398" s="52">
        <f t="shared" ca="1" si="907"/>
        <v>0.35038641216124927</v>
      </c>
      <c r="BE398" s="52">
        <f t="shared" ca="1" si="907"/>
        <v>0.40154077972567553</v>
      </c>
      <c r="BF398" s="52">
        <f t="shared" ca="1" si="907"/>
        <v>0.43191582413436463</v>
      </c>
      <c r="BG398" s="52">
        <f t="shared" ca="1" si="908"/>
        <v>0.44323247661768561</v>
      </c>
      <c r="BH398" s="52">
        <f t="shared" ca="1" si="908"/>
        <v>0.44524071490631462</v>
      </c>
      <c r="BJ398" s="52">
        <f t="shared" si="916"/>
        <v>-1.4396236836910249E-3</v>
      </c>
      <c r="BK398" s="52">
        <f t="shared" si="917"/>
        <v>1.0437978625357685E-3</v>
      </c>
      <c r="BL398" s="52">
        <f t="shared" si="918"/>
        <v>5.2189893126788432E-5</v>
      </c>
      <c r="BM398" s="52">
        <f t="shared" si="919"/>
        <v>5.2189893126788432E-5</v>
      </c>
      <c r="BN398" s="52">
        <f t="shared" si="920"/>
        <v>0</v>
      </c>
      <c r="BO398" s="52">
        <f t="shared" si="921"/>
        <v>0</v>
      </c>
      <c r="BP398" s="52">
        <f t="shared" si="922"/>
        <v>2.3365538403567047E-3</v>
      </c>
      <c r="BQ398" s="52">
        <f t="shared" si="923"/>
        <v>0.05</v>
      </c>
      <c r="BS398" s="52">
        <f t="shared" ca="1" si="924"/>
        <v>0.11550291462410872</v>
      </c>
      <c r="BT398" s="52">
        <f t="shared" ca="1" si="925"/>
        <v>0.10437978625357684</v>
      </c>
      <c r="BU398" s="52">
        <f t="shared" ca="1" si="926"/>
        <v>9.8809182884232308E-2</v>
      </c>
      <c r="BV398" s="52">
        <f t="shared" ca="1" si="927"/>
        <v>0.10193087591699593</v>
      </c>
      <c r="BW398" s="52">
        <f t="shared" ca="1" si="928"/>
        <v>0.10943192625117952</v>
      </c>
      <c r="BX398" s="52">
        <f t="shared" ca="1" si="929"/>
        <v>3.2998549676831281E-2</v>
      </c>
      <c r="BY398" s="52">
        <f t="shared" ca="1" si="930"/>
        <v>-3.8658620669475625E-2</v>
      </c>
      <c r="BZ398" s="52">
        <f t="shared" ca="1" si="931"/>
        <v>-9.8528818452669961E-2</v>
      </c>
      <c r="CA398" s="52">
        <f t="shared" ca="1" si="932"/>
        <v>-0.14890657710812699</v>
      </c>
      <c r="CB398" s="52">
        <f t="shared" ca="1" si="933"/>
        <v>-0.19122573900066517</v>
      </c>
      <c r="CC398" s="52">
        <f t="shared" ca="1" si="934"/>
        <v>-0.22087030172828659</v>
      </c>
      <c r="CD398" s="52">
        <f t="shared" ca="1" si="935"/>
        <v>-0.23791284752528977</v>
      </c>
      <c r="CE398" s="52">
        <f t="shared" ca="1" si="936"/>
        <v>-0.2425270758629324</v>
      </c>
      <c r="CF398" s="52">
        <f t="shared" ca="1" si="937"/>
        <v>-0.23112669892068341</v>
      </c>
      <c r="CG398" s="52">
        <f t="shared" ca="1" si="938"/>
        <v>-0.20283501120584618</v>
      </c>
      <c r="CH398" s="52">
        <f t="shared" ca="1" si="939"/>
        <v>-0.16183021738223971</v>
      </c>
      <c r="CI398" s="52">
        <f t="shared" ca="1" si="940"/>
        <v>-0.10165981221343243</v>
      </c>
      <c r="CJ398" s="52">
        <f t="shared" ca="1" si="941"/>
        <v>-4.3041559281728918E-2</v>
      </c>
      <c r="CK398" s="52">
        <f t="shared" ca="1" si="942"/>
        <v>4.3593478028572295E-2</v>
      </c>
      <c r="CL398" s="52">
        <f t="shared" ca="1" si="943"/>
        <v>0.140560598127664</v>
      </c>
      <c r="CM398" s="52">
        <f t="shared" ca="1" si="944"/>
        <v>0.23029781825419868</v>
      </c>
      <c r="CN398" s="52">
        <f t="shared" ca="1" si="945"/>
        <v>0.31122891652968615</v>
      </c>
      <c r="CO398" s="52">
        <f t="shared" ca="1" si="946"/>
        <v>0.38495731506977332</v>
      </c>
      <c r="CP398" s="52">
        <f t="shared" ca="1" si="947"/>
        <v>0.45304819466846596</v>
      </c>
      <c r="CQ398" s="52">
        <f t="shared" ca="1" si="948"/>
        <v>0.51812761772664295</v>
      </c>
      <c r="CR398" s="52">
        <f t="shared" ca="1" si="949"/>
        <v>0.57648726348434709</v>
      </c>
      <c r="CS398" s="52">
        <f t="shared" ca="1" si="950"/>
        <v>0.62300900042417517</v>
      </c>
      <c r="CT398" s="52">
        <f t="shared" ca="1" si="951"/>
        <v>0.65266640838836443</v>
      </c>
      <c r="CU398" s="52">
        <f t="shared" ca="1" si="952"/>
        <v>0.67436475357821835</v>
      </c>
      <c r="CV398" s="52">
        <f t="shared" ca="1" si="953"/>
        <v>0.6851349495831992</v>
      </c>
      <c r="CW398" s="52">
        <f t="shared" ca="1" si="954"/>
        <v>0.68769823348209691</v>
      </c>
      <c r="CY398" s="51" t="str">
        <f t="shared" ca="1" si="955"/>
        <v>Slope</v>
      </c>
      <c r="CZ398" s="51" t="str">
        <f t="shared" ca="1" si="956"/>
        <v>Slope</v>
      </c>
      <c r="DA398" s="51" t="str">
        <f t="shared" ca="1" si="957"/>
        <v>Slope</v>
      </c>
      <c r="DB398" s="51" t="str">
        <f t="shared" ca="1" si="958"/>
        <v>Slope</v>
      </c>
      <c r="DC398" s="51" t="str">
        <f t="shared" ca="1" si="959"/>
        <v>Slope</v>
      </c>
      <c r="DD398" s="51" t="str">
        <f t="shared" ca="1" si="960"/>
        <v>Slope</v>
      </c>
      <c r="DE398" s="51" t="str">
        <f t="shared" ca="1" si="961"/>
        <v>Slope</v>
      </c>
      <c r="DF398" s="51" t="str">
        <f t="shared" ca="1" si="962"/>
        <v>Slope</v>
      </c>
      <c r="DG398" s="51" t="str">
        <f t="shared" ca="1" si="963"/>
        <v>Slope</v>
      </c>
      <c r="DH398" s="51" t="str">
        <f t="shared" ca="1" si="964"/>
        <v>Slope</v>
      </c>
      <c r="DI398" s="51" t="str">
        <f t="shared" ca="1" si="965"/>
        <v>Slope</v>
      </c>
      <c r="DJ398" s="51" t="str">
        <f t="shared" ca="1" si="966"/>
        <v>Slope</v>
      </c>
      <c r="DK398" s="51" t="str">
        <f t="shared" ca="1" si="967"/>
        <v>Slope</v>
      </c>
      <c r="DL398" s="51" t="str">
        <f t="shared" ca="1" si="968"/>
        <v>Slope</v>
      </c>
      <c r="DM398" s="51" t="str">
        <f t="shared" ca="1" si="969"/>
        <v>Slope</v>
      </c>
      <c r="DN398" s="51" t="str">
        <f t="shared" ca="1" si="970"/>
        <v>Slope</v>
      </c>
      <c r="DO398" s="51" t="str">
        <f t="shared" ca="1" si="971"/>
        <v>Slope</v>
      </c>
      <c r="DP398" s="51" t="str">
        <f t="shared" ca="1" si="972"/>
        <v>Slope</v>
      </c>
      <c r="DQ398" s="51" t="str">
        <f t="shared" ca="1" si="973"/>
        <v>Slope</v>
      </c>
      <c r="DR398" s="51" t="str">
        <f t="shared" ca="1" si="974"/>
        <v>Slope</v>
      </c>
      <c r="DS398" s="51" t="str">
        <f t="shared" ca="1" si="975"/>
        <v>Slope</v>
      </c>
      <c r="DT398" s="51" t="str">
        <f t="shared" ca="1" si="976"/>
        <v>Slope</v>
      </c>
      <c r="DU398" s="51" t="str">
        <f t="shared" ca="1" si="977"/>
        <v>Slope</v>
      </c>
      <c r="DV398" s="51" t="str">
        <f t="shared" ca="1" si="978"/>
        <v>Slope</v>
      </c>
      <c r="DW398" s="51" t="str">
        <f t="shared" ca="1" si="979"/>
        <v>Slope</v>
      </c>
      <c r="DX398" s="51" t="str">
        <f t="shared" ca="1" si="980"/>
        <v>Slope</v>
      </c>
      <c r="DY398" s="51" t="str">
        <f t="shared" ca="1" si="981"/>
        <v>Slope</v>
      </c>
      <c r="DZ398" s="51" t="str">
        <f t="shared" ca="1" si="982"/>
        <v>Slope</v>
      </c>
      <c r="EA398" s="51" t="str">
        <f t="shared" ca="1" si="983"/>
        <v>Slope</v>
      </c>
      <c r="EB398" s="51" t="str">
        <f t="shared" ca="1" si="984"/>
        <v>Slope</v>
      </c>
      <c r="EC398" s="51" t="str">
        <f t="shared" ca="1" si="985"/>
        <v>Slope</v>
      </c>
      <c r="EE398" s="52">
        <f t="shared" ca="1" si="986"/>
        <v>0.88454927526901805</v>
      </c>
      <c r="EF398" s="52">
        <f t="shared" ca="1" si="987"/>
        <v>0.89567240363954992</v>
      </c>
      <c r="EG398" s="52">
        <f t="shared" ca="1" si="988"/>
        <v>0.90124300700889448</v>
      </c>
      <c r="EH398" s="52">
        <f t="shared" ca="1" si="989"/>
        <v>0.89812131397613082</v>
      </c>
      <c r="EI398" s="52">
        <f t="shared" ca="1" si="990"/>
        <v>0.89062026364194724</v>
      </c>
      <c r="EJ398" s="52">
        <f t="shared" ca="1" si="991"/>
        <v>0.96705364021629547</v>
      </c>
      <c r="EK398" s="52">
        <f t="shared" ca="1" si="992"/>
        <v>0.96128918943739761</v>
      </c>
      <c r="EL398" s="52">
        <f t="shared" ca="1" si="993"/>
        <v>0.90141899165420325</v>
      </c>
      <c r="EM398" s="52">
        <f t="shared" ca="1" si="994"/>
        <v>0.85104123299874623</v>
      </c>
      <c r="EN398" s="52">
        <f t="shared" ca="1" si="995"/>
        <v>0.80872207110620808</v>
      </c>
      <c r="EO398" s="52">
        <f t="shared" ca="1" si="996"/>
        <v>0.77907750837858658</v>
      </c>
      <c r="EP398" s="52">
        <f t="shared" ca="1" si="997"/>
        <v>0.76203496258158343</v>
      </c>
      <c r="EQ398" s="52">
        <f t="shared" ca="1" si="998"/>
        <v>0.75742073424394085</v>
      </c>
      <c r="ER398" s="52">
        <f t="shared" ca="1" si="999"/>
        <v>0.76882111118618979</v>
      </c>
      <c r="ES398" s="52">
        <f t="shared" ca="1" si="1000"/>
        <v>0.79711279890102704</v>
      </c>
      <c r="ET398" s="52">
        <f t="shared" ca="1" si="1001"/>
        <v>0.83811759272463349</v>
      </c>
      <c r="EU398" s="52">
        <f t="shared" ca="1" si="1002"/>
        <v>0.89828799789344083</v>
      </c>
      <c r="EV398" s="52">
        <f t="shared" ca="1" si="1003"/>
        <v>0.95690625082514424</v>
      </c>
      <c r="EW398" s="52">
        <f t="shared" ca="1" si="1004"/>
        <v>0.95645871186455445</v>
      </c>
      <c r="EX398" s="52">
        <f t="shared" ca="1" si="1005"/>
        <v>0.85949159176546275</v>
      </c>
      <c r="EY398" s="52">
        <f t="shared" ca="1" si="1006"/>
        <v>0.76975437163892813</v>
      </c>
      <c r="EZ398" s="52">
        <f t="shared" ca="1" si="1007"/>
        <v>0.68882327336344062</v>
      </c>
      <c r="FA398" s="52">
        <f t="shared" ca="1" si="1008"/>
        <v>0.61509487482335345</v>
      </c>
      <c r="FB398" s="52">
        <f t="shared" ca="1" si="1009"/>
        <v>0.54700399522466081</v>
      </c>
      <c r="FC398" s="52">
        <f t="shared" ca="1" si="1010"/>
        <v>0.48192457216648388</v>
      </c>
      <c r="FD398" s="52">
        <f t="shared" ca="1" si="1011"/>
        <v>0.42356492640877974</v>
      </c>
      <c r="FE398" s="52">
        <f t="shared" ca="1" si="1012"/>
        <v>0.37704318946895166</v>
      </c>
      <c r="FF398" s="52">
        <f t="shared" ca="1" si="1013"/>
        <v>0.3473857815047624</v>
      </c>
      <c r="FG398" s="52">
        <f t="shared" ca="1" si="1014"/>
        <v>0.32568743631490849</v>
      </c>
      <c r="FH398" s="52">
        <f t="shared" ca="1" si="1015"/>
        <v>0.31491724030992763</v>
      </c>
      <c r="FI398" s="52">
        <f t="shared" ca="1" si="1016"/>
        <v>0.31235395641102992</v>
      </c>
      <c r="FK398" s="52">
        <f t="shared" ca="1" si="1017"/>
        <v>0.96705364021629547</v>
      </c>
      <c r="FL398" s="59">
        <f t="shared" ca="1" si="1018"/>
        <v>5</v>
      </c>
      <c r="FM398" s="59" t="str">
        <f t="shared" ca="1" si="1019"/>
        <v>Slope</v>
      </c>
      <c r="FN398" s="52">
        <f t="shared" ca="1" si="1020"/>
        <v>0.8666666666666667</v>
      </c>
      <c r="FP398" s="52">
        <f t="shared" ca="1" si="1021"/>
        <v>0.62818309175633935</v>
      </c>
      <c r="FQ398" s="52">
        <f t="shared" ca="1" si="1022"/>
        <v>0.6318908012131832</v>
      </c>
      <c r="FR398" s="52">
        <f t="shared" ca="1" si="1023"/>
        <v>0.62263655789185368</v>
      </c>
      <c r="FS398" s="52">
        <f t="shared" ca="1" si="1024"/>
        <v>0.61048488243648802</v>
      </c>
      <c r="FT398" s="52">
        <f t="shared" ca="1" si="1025"/>
        <v>0.59687342121398235</v>
      </c>
      <c r="FU398" s="52">
        <f t="shared" ca="1" si="1026"/>
        <v>0.61124010229432069</v>
      </c>
      <c r="FV398" s="52">
        <f t="shared" ca="1" si="1027"/>
        <v>0.59820750759024366</v>
      </c>
      <c r="FW398" s="52">
        <f t="shared" ca="1" si="1028"/>
        <v>0.56713966388473436</v>
      </c>
      <c r="FX398" s="52">
        <f t="shared" ca="1" si="1029"/>
        <v>0.53923596655513761</v>
      </c>
      <c r="FY398" s="52">
        <f t="shared" ca="1" si="1030"/>
        <v>0.51401846814651386</v>
      </c>
      <c r="FZ398" s="52">
        <f t="shared" ca="1" si="1031"/>
        <v>0.49302583612619544</v>
      </c>
      <c r="GA398" s="52">
        <f t="shared" ca="1" si="1032"/>
        <v>0.47623387641608339</v>
      </c>
      <c r="GB398" s="52">
        <f t="shared" ca="1" si="1033"/>
        <v>0.46358468919242468</v>
      </c>
      <c r="GC398" s="52">
        <f t="shared" ca="1" si="1034"/>
        <v>0.45627370372872988</v>
      </c>
      <c r="GD398" s="52">
        <f t="shared" ca="1" si="1035"/>
        <v>0.45459315518923121</v>
      </c>
      <c r="GE398" s="52">
        <f t="shared" ca="1" si="1036"/>
        <v>0.45715030868598888</v>
      </c>
      <c r="GF398" s="52">
        <f t="shared" ca="1" si="1037"/>
        <v>0.46609599929781353</v>
      </c>
      <c r="GG398" s="52">
        <f t="shared" ca="1" si="1038"/>
        <v>0.47452430583060362</v>
      </c>
      <c r="GH398" s="52">
        <f t="shared" ca="1" si="1039"/>
        <v>0.46326401506596254</v>
      </c>
      <c r="GI398" s="52">
        <f t="shared" ca="1" si="1040"/>
        <v>0.41983053058848752</v>
      </c>
      <c r="GJ398" s="52">
        <f t="shared" ca="1" si="1041"/>
        <v>0.37880701276853157</v>
      </c>
      <c r="GK398" s="52">
        <f t="shared" ca="1" si="1042"/>
        <v>0.34071886889892466</v>
      </c>
      <c r="GL398" s="52">
        <f t="shared" ca="1" si="1043"/>
        <v>0.3050316249411178</v>
      </c>
      <c r="GM398" s="52">
        <f t="shared" ca="1" si="1044"/>
        <v>0.27122355396377584</v>
      </c>
      <c r="GN398" s="52">
        <f t="shared" ca="1" si="1045"/>
        <v>0.23841930183327237</v>
      </c>
      <c r="GO398" s="52">
        <f t="shared" ca="1" si="1046"/>
        <v>0.20785497546959322</v>
      </c>
      <c r="GP398" s="52">
        <f t="shared" ca="1" si="1047"/>
        <v>0.18123661871187274</v>
      </c>
      <c r="GQ398" s="52">
        <f t="shared" ca="1" si="1048"/>
        <v>0.1602397049460319</v>
      </c>
      <c r="GR398" s="52">
        <f t="shared" ca="1" si="1049"/>
        <v>0.14189581210496949</v>
      </c>
      <c r="GS398" s="52">
        <f t="shared" ca="1" si="1050"/>
        <v>0.12719463565886477</v>
      </c>
      <c r="GT398" s="52">
        <f t="shared" ca="1" si="1051"/>
        <v>0.11522909658145442</v>
      </c>
      <c r="GV398" s="52">
        <f t="shared" ca="1" si="1052"/>
        <v>0.6318908012131832</v>
      </c>
      <c r="GW398" s="59">
        <f t="shared" ca="1" si="1053"/>
        <v>1</v>
      </c>
      <c r="GX398" s="52">
        <f t="shared" ca="1" si="1054"/>
        <v>0.89567240363954992</v>
      </c>
      <c r="GY398" s="52" t="str">
        <f t="shared" ca="1" si="1055"/>
        <v>Slope</v>
      </c>
      <c r="GZ398" s="52">
        <f t="shared" ca="1" si="1056"/>
        <v>1</v>
      </c>
      <c r="HB398" s="58">
        <f t="shared" si="1057"/>
        <v>2.8792473673820498E-2</v>
      </c>
      <c r="HC398" s="58"/>
      <c r="HE398" s="52">
        <f t="shared" si="1058"/>
        <v>0.85747725531458852</v>
      </c>
      <c r="HF398" s="52">
        <f t="shared" si="1059"/>
        <v>0</v>
      </c>
      <c r="HH398" s="52">
        <f t="shared" ca="1" si="1060"/>
        <v>0.89567240363954992</v>
      </c>
      <c r="HI398" s="52" t="str">
        <f t="shared" ca="1" si="1061"/>
        <v>Slope</v>
      </c>
      <c r="HJ398" s="59">
        <f t="shared" ca="1" si="1062"/>
        <v>2</v>
      </c>
      <c r="HK398" s="52">
        <f t="shared" ca="1" si="1063"/>
        <v>1</v>
      </c>
      <c r="HL398" s="52">
        <f t="shared" si="1064"/>
        <v>0</v>
      </c>
      <c r="HM398" s="52">
        <f t="shared" si="1065"/>
        <v>20</v>
      </c>
      <c r="HN398" s="52">
        <f t="shared" si="1066"/>
        <v>-20</v>
      </c>
      <c r="HP398" s="52">
        <f t="shared" si="1069"/>
        <v>1.8949806690200625E-6</v>
      </c>
      <c r="HR398" s="52">
        <f t="shared" si="1067"/>
        <v>2.3508308951697234E-4</v>
      </c>
      <c r="HS398">
        <f t="shared" si="1068"/>
        <v>2.3365538403567047E-3</v>
      </c>
    </row>
    <row r="399" spans="1:227" x14ac:dyDescent="0.2">
      <c r="A399" s="45">
        <v>361</v>
      </c>
      <c r="B399" s="35">
        <f t="shared" si="913"/>
        <v>4.1666666666666644E-2</v>
      </c>
      <c r="C399" s="28">
        <v>-2.87924736738205</v>
      </c>
      <c r="D399" s="95">
        <v>0</v>
      </c>
      <c r="E399" s="95">
        <v>999999</v>
      </c>
      <c r="F399" s="37">
        <f t="shared" si="1070"/>
        <v>166666.5</v>
      </c>
      <c r="G399" s="38">
        <f t="shared" si="1074"/>
        <v>0</v>
      </c>
      <c r="H399" s="102">
        <v>20</v>
      </c>
      <c r="I399" s="102">
        <v>2000</v>
      </c>
      <c r="J399" s="28">
        <v>-2.8754574060440099</v>
      </c>
      <c r="K399" s="126">
        <f t="shared" si="1071"/>
        <v>-2.8754574060440099E-2</v>
      </c>
      <c r="L399" s="30">
        <f t="shared" si="1072"/>
        <v>-2.8754574060440099E-2</v>
      </c>
      <c r="M399" s="37">
        <f t="shared" si="1073"/>
        <v>-2.87924736738205</v>
      </c>
      <c r="N399" s="34"/>
      <c r="BJ399" s="52">
        <f t="shared" si="916"/>
        <v>-1.4377287030220049E-3</v>
      </c>
      <c r="BK399" s="52">
        <f t="shared" si="917"/>
        <v>9.880918288423233E-4</v>
      </c>
      <c r="BL399" s="52">
        <f t="shared" si="918"/>
        <v>4.9404591442116152E-5</v>
      </c>
      <c r="BM399" s="52">
        <f t="shared" si="919"/>
        <v>4.9404591442116152E-5</v>
      </c>
      <c r="BN399" s="52">
        <f t="shared" si="920"/>
        <v>0</v>
      </c>
      <c r="BO399" s="52">
        <f t="shared" si="921"/>
        <v>0</v>
      </c>
      <c r="BP399" s="52">
        <f t="shared" si="922"/>
        <v>2.3489234804279693E-3</v>
      </c>
      <c r="BQ399" s="52">
        <f t="shared" si="923"/>
        <v>0.05</v>
      </c>
    </row>
    <row r="400" spans="1:227" x14ac:dyDescent="0.2">
      <c r="A400" s="45">
        <v>362</v>
      </c>
      <c r="B400" s="35">
        <f t="shared" si="913"/>
        <v>4.1782407407407386E-2</v>
      </c>
      <c r="C400" s="28">
        <v>-2.8754574060440099</v>
      </c>
      <c r="D400" s="95">
        <v>0</v>
      </c>
      <c r="E400" s="95">
        <v>999999</v>
      </c>
      <c r="F400" s="37">
        <f t="shared" si="1070"/>
        <v>166666.5</v>
      </c>
      <c r="G400" s="38">
        <f t="shared" si="1074"/>
        <v>0</v>
      </c>
      <c r="H400" s="102">
        <v>20</v>
      </c>
      <c r="I400" s="102">
        <v>2000</v>
      </c>
      <c r="J400" s="28">
        <v>-2.87166744470596</v>
      </c>
      <c r="K400" s="126">
        <f t="shared" si="1071"/>
        <v>-2.8716674447059599E-2</v>
      </c>
      <c r="L400" s="30">
        <f t="shared" si="1072"/>
        <v>-2.8716674447059599E-2</v>
      </c>
      <c r="M400" s="30">
        <f t="shared" si="1073"/>
        <v>-2.8754574060440099</v>
      </c>
      <c r="N400" s="34"/>
      <c r="BJ400" s="52">
        <f t="shared" si="916"/>
        <v>-1.43583372235298E-3</v>
      </c>
      <c r="BK400" s="52">
        <f t="shared" si="917"/>
        <v>1.0193087591699596E-3</v>
      </c>
      <c r="BL400" s="52">
        <f t="shared" si="918"/>
        <v>6.6879458497542878E-5</v>
      </c>
      <c r="BM400" s="52">
        <f t="shared" si="919"/>
        <v>6.6879458497542878E-5</v>
      </c>
      <c r="BN400" s="52">
        <f t="shared" si="920"/>
        <v>0</v>
      </c>
      <c r="BO400" s="52">
        <f t="shared" si="921"/>
        <v>0</v>
      </c>
      <c r="BP400" s="52"/>
      <c r="BQ400" s="52"/>
    </row>
    <row r="401" spans="1:165" x14ac:dyDescent="0.2">
      <c r="A401" s="45">
        <v>363</v>
      </c>
      <c r="B401" s="35">
        <f t="shared" si="913"/>
        <v>4.1898148148148129E-2</v>
      </c>
      <c r="C401" s="28">
        <v>-2.87166744470596</v>
      </c>
      <c r="D401" s="95">
        <v>0</v>
      </c>
      <c r="E401" s="95">
        <v>999999</v>
      </c>
      <c r="F401" s="37">
        <f t="shared" si="1070"/>
        <v>166666.5</v>
      </c>
      <c r="G401" s="38">
        <f t="shared" si="1074"/>
        <v>0</v>
      </c>
      <c r="H401" s="102">
        <v>20</v>
      </c>
      <c r="I401" s="102">
        <v>2000</v>
      </c>
      <c r="J401" s="28">
        <v>-15.042542219162</v>
      </c>
      <c r="K401" s="126">
        <f t="shared" si="1071"/>
        <v>-0.15042542219161997</v>
      </c>
      <c r="L401" s="30">
        <f t="shared" si="1072"/>
        <v>-0.15042542219161997</v>
      </c>
      <c r="M401" s="30">
        <f t="shared" si="1073"/>
        <v>-2.87166744470596</v>
      </c>
      <c r="N401" s="34"/>
      <c r="BJ401" s="52">
        <f t="shared" si="916"/>
        <v>-7.521271109581E-3</v>
      </c>
      <c r="BK401" s="52">
        <f t="shared" si="917"/>
        <v>1.0943192625117932E-3</v>
      </c>
      <c r="BL401" s="52">
        <f t="shared" si="918"/>
        <v>8.7747883684750075E-5</v>
      </c>
      <c r="BM401" s="52">
        <f t="shared" si="919"/>
        <v>8.7747883684750075E-5</v>
      </c>
      <c r="BN401" s="52">
        <f t="shared" si="920"/>
        <v>0</v>
      </c>
      <c r="BO401" s="52">
        <f t="shared" si="921"/>
        <v>0</v>
      </c>
      <c r="BP401" s="52"/>
      <c r="BQ401" s="52"/>
      <c r="EC401" s="51">
        <v>184</v>
      </c>
      <c r="ED401" s="63" t="str">
        <f ca="1">TEXT(OFFSET($B$39, EC401, 0), "HH:MM:SS")</f>
        <v>00:30:40</v>
      </c>
      <c r="EE401" s="51">
        <f t="shared" ref="EE401:FI401" ca="1" si="1075">OFFSET(EE$9, $EC$401, 0 )</f>
        <v>0.60757145398102974</v>
      </c>
      <c r="EF401" s="51">
        <f t="shared" ca="1" si="1075"/>
        <v>0.5565991344049217</v>
      </c>
      <c r="EG401" s="51">
        <f t="shared" ca="1" si="1075"/>
        <v>0.51733627443549179</v>
      </c>
      <c r="EH401" s="51">
        <f t="shared" ca="1" si="1075"/>
        <v>0.49678384241364459</v>
      </c>
      <c r="EI401" s="51">
        <f t="shared" ca="1" si="1075"/>
        <v>0.49836126319720409</v>
      </c>
      <c r="EJ401" s="51">
        <f t="shared" ca="1" si="1075"/>
        <v>0.5257226741150387</v>
      </c>
      <c r="EK401" s="51">
        <f t="shared" ca="1" si="1075"/>
        <v>0.57306801061913903</v>
      </c>
      <c r="EL401" s="51">
        <f t="shared" ca="1" si="1075"/>
        <v>0.634279579391962</v>
      </c>
      <c r="EM401" s="51">
        <f t="shared" ca="1" si="1075"/>
        <v>0.70919707357990469</v>
      </c>
      <c r="EN401" s="51">
        <f t="shared" ca="1" si="1075"/>
        <v>0.79325601286767411</v>
      </c>
      <c r="EO401" s="51">
        <f t="shared" ca="1" si="1075"/>
        <v>0.87637996906251248</v>
      </c>
      <c r="EP401" s="51">
        <f t="shared" ca="1" si="1075"/>
        <v>0.95041417042306064</v>
      </c>
      <c r="EQ401" s="51">
        <f t="shared" ca="1" si="1075"/>
        <v>0.98053608472141707</v>
      </c>
      <c r="ER401" s="51">
        <f t="shared" ca="1" si="1075"/>
        <v>0.91048388776998412</v>
      </c>
      <c r="ES401" s="51">
        <f t="shared" ca="1" si="1075"/>
        <v>0.84289085769047589</v>
      </c>
      <c r="ET401" s="51">
        <f t="shared" ca="1" si="1075"/>
        <v>0.78001866199524938</v>
      </c>
      <c r="EU401" s="51">
        <f t="shared" ca="1" si="1075"/>
        <v>0.72182791461700557</v>
      </c>
      <c r="EV401" s="51">
        <f t="shared" ca="1" si="1075"/>
        <v>0.66685726541453105</v>
      </c>
      <c r="EW401" s="51">
        <f t="shared" ca="1" si="1075"/>
        <v>0.61473880148085291</v>
      </c>
      <c r="EX401" s="51">
        <f t="shared" ca="1" si="1075"/>
        <v>0.56495157420993847</v>
      </c>
      <c r="EY401" s="51">
        <f t="shared" ca="1" si="1075"/>
        <v>0.52367215412231372</v>
      </c>
      <c r="EZ401" s="51">
        <f t="shared" ca="1" si="1075"/>
        <v>0.49160454692407274</v>
      </c>
      <c r="FA401" s="51">
        <f t="shared" ca="1" si="1075"/>
        <v>0.46434666479410103</v>
      </c>
      <c r="FB401" s="51">
        <f t="shared" ca="1" si="1075"/>
        <v>0.44403037192057704</v>
      </c>
      <c r="FC401" s="51">
        <f t="shared" ca="1" si="1075"/>
        <v>0.40197325662512595</v>
      </c>
      <c r="FD401" s="51">
        <f t="shared" ca="1" si="1075"/>
        <v>0.38463693269646704</v>
      </c>
      <c r="FE401" s="51">
        <f t="shared" ca="1" si="1075"/>
        <v>0.39521844282669294</v>
      </c>
      <c r="FF401" s="51">
        <f t="shared" ca="1" si="1075"/>
        <v>0.43441575896834173</v>
      </c>
      <c r="FG401" s="51">
        <f t="shared" ca="1" si="1075"/>
        <v>0.4955845825285311</v>
      </c>
      <c r="FH401" s="51">
        <f t="shared" ca="1" si="1075"/>
        <v>0.56254583554911264</v>
      </c>
      <c r="FI401" s="51">
        <f t="shared" ca="1" si="1075"/>
        <v>0.62925121466221734</v>
      </c>
    </row>
    <row r="402" spans="1:165" x14ac:dyDescent="0.2">
      <c r="A402" s="45">
        <v>364</v>
      </c>
      <c r="B402" s="35">
        <f t="shared" si="913"/>
        <v>4.2013888888888871E-2</v>
      </c>
      <c r="C402" s="28">
        <v>-15.042542219162</v>
      </c>
      <c r="D402" s="95">
        <v>0</v>
      </c>
      <c r="E402" s="95">
        <v>999999</v>
      </c>
      <c r="F402" s="37">
        <f t="shared" si="1070"/>
        <v>166666.5</v>
      </c>
      <c r="G402" s="38">
        <f t="shared" si="1074"/>
        <v>0</v>
      </c>
      <c r="H402" s="102">
        <v>20</v>
      </c>
      <c r="I402" s="102">
        <v>2000</v>
      </c>
      <c r="J402" s="28">
        <v>-13.9435815811157</v>
      </c>
      <c r="K402" s="126">
        <f t="shared" si="1071"/>
        <v>-0.13943581581115699</v>
      </c>
      <c r="L402" s="30">
        <f t="shared" si="1072"/>
        <v>-0.13943581581115699</v>
      </c>
      <c r="M402" s="30">
        <f t="shared" si="1073"/>
        <v>-15.042542219162</v>
      </c>
      <c r="N402" s="34"/>
      <c r="BJ402" s="52">
        <f t="shared" si="916"/>
        <v>-6.9717907905578495E-3</v>
      </c>
      <c r="BK402" s="52">
        <f t="shared" si="917"/>
        <v>3.2998549676831282E-4</v>
      </c>
      <c r="BL402" s="52">
        <f t="shared" si="918"/>
        <v>6.4425825217324196E-5</v>
      </c>
      <c r="BM402" s="52">
        <f t="shared" si="919"/>
        <v>6.4425825217324196E-5</v>
      </c>
      <c r="BN402" s="52">
        <f t="shared" si="920"/>
        <v>0</v>
      </c>
      <c r="BO402" s="52">
        <f t="shared" si="921"/>
        <v>0</v>
      </c>
      <c r="BP402" s="52"/>
      <c r="BQ402" s="52"/>
      <c r="EE402" t="str">
        <f t="shared" ref="EE402:FI402" ca="1" si="1076">OFFSET(CY9, $EC$401, 0 )</f>
        <v>Slope</v>
      </c>
      <c r="EF402" t="str">
        <f t="shared" ca="1" si="1076"/>
        <v>Slope</v>
      </c>
      <c r="EG402" t="str">
        <f t="shared" ca="1" si="1076"/>
        <v>Slope</v>
      </c>
      <c r="EH402" t="str">
        <f t="shared" ca="1" si="1076"/>
        <v>Slope</v>
      </c>
      <c r="EI402" t="str">
        <f t="shared" ca="1" si="1076"/>
        <v>Slope</v>
      </c>
      <c r="EJ402" t="str">
        <f t="shared" ca="1" si="1076"/>
        <v>Slope</v>
      </c>
      <c r="EK402" t="str">
        <f t="shared" ca="1" si="1076"/>
        <v>Slope</v>
      </c>
      <c r="EL402" t="str">
        <f t="shared" ca="1" si="1076"/>
        <v>Slope</v>
      </c>
      <c r="EM402" t="str">
        <f t="shared" ca="1" si="1076"/>
        <v>Slope</v>
      </c>
      <c r="EN402" t="str">
        <f t="shared" ca="1" si="1076"/>
        <v>Slope</v>
      </c>
      <c r="EO402" t="str">
        <f t="shared" ca="1" si="1076"/>
        <v>Slope</v>
      </c>
      <c r="EP402" t="str">
        <f t="shared" ca="1" si="1076"/>
        <v>Slope</v>
      </c>
      <c r="EQ402" t="str">
        <f t="shared" ca="1" si="1076"/>
        <v>Slope</v>
      </c>
      <c r="ER402" t="str">
        <f t="shared" ca="1" si="1076"/>
        <v>Slope</v>
      </c>
      <c r="ES402" t="str">
        <f t="shared" ca="1" si="1076"/>
        <v>Slope</v>
      </c>
      <c r="ET402" t="str">
        <f t="shared" ca="1" si="1076"/>
        <v>Slope</v>
      </c>
      <c r="EU402" t="str">
        <f t="shared" ca="1" si="1076"/>
        <v>Slope</v>
      </c>
      <c r="EV402" t="str">
        <f t="shared" ca="1" si="1076"/>
        <v>Slope</v>
      </c>
      <c r="EW402" t="str">
        <f t="shared" ca="1" si="1076"/>
        <v>Slope</v>
      </c>
      <c r="EX402" t="str">
        <f t="shared" ca="1" si="1076"/>
        <v>Slope</v>
      </c>
      <c r="EY402" t="str">
        <f t="shared" ca="1" si="1076"/>
        <v>Slope</v>
      </c>
      <c r="EZ402" t="str">
        <f t="shared" ca="1" si="1076"/>
        <v>Slope</v>
      </c>
      <c r="FA402" t="str">
        <f t="shared" ca="1" si="1076"/>
        <v>Slope</v>
      </c>
      <c r="FB402" t="str">
        <f t="shared" ca="1" si="1076"/>
        <v>Slope</v>
      </c>
      <c r="FC402" t="str">
        <f t="shared" ca="1" si="1076"/>
        <v>Slope</v>
      </c>
      <c r="FD402" t="str">
        <f t="shared" ca="1" si="1076"/>
        <v>Slope</v>
      </c>
      <c r="FE402" t="str">
        <f t="shared" ca="1" si="1076"/>
        <v>Slope</v>
      </c>
      <c r="FF402" t="str">
        <f t="shared" ca="1" si="1076"/>
        <v>Slope</v>
      </c>
      <c r="FG402" t="str">
        <f t="shared" ca="1" si="1076"/>
        <v>Slope</v>
      </c>
      <c r="FH402" t="str">
        <f t="shared" ca="1" si="1076"/>
        <v>Slope</v>
      </c>
      <c r="FI402" t="str">
        <f t="shared" ca="1" si="1076"/>
        <v>Slope</v>
      </c>
    </row>
    <row r="403" spans="1:165" x14ac:dyDescent="0.2">
      <c r="A403" s="45">
        <v>365</v>
      </c>
      <c r="B403" s="35">
        <f t="shared" si="913"/>
        <v>4.2129629629629614E-2</v>
      </c>
      <c r="C403" s="28">
        <v>-13.9435815811157</v>
      </c>
      <c r="D403" s="95">
        <v>0</v>
      </c>
      <c r="E403" s="95">
        <v>999999</v>
      </c>
      <c r="F403" s="37">
        <f t="shared" si="1070"/>
        <v>166666.5</v>
      </c>
      <c r="G403" s="38">
        <f t="shared" si="1074"/>
        <v>0</v>
      </c>
      <c r="H403" s="102">
        <v>20</v>
      </c>
      <c r="I403" s="102">
        <v>2000</v>
      </c>
      <c r="J403" s="28">
        <v>-13.0333471298218</v>
      </c>
      <c r="K403" s="126">
        <f t="shared" si="1071"/>
        <v>-0.13033347129821801</v>
      </c>
      <c r="L403" s="30">
        <f t="shared" si="1072"/>
        <v>-0.13033347129821801</v>
      </c>
      <c r="M403" s="30">
        <f t="shared" si="1073"/>
        <v>-13.9435815811157</v>
      </c>
      <c r="N403" s="34"/>
      <c r="BJ403" s="52">
        <f t="shared" si="916"/>
        <v>-6.5166735649108999E-3</v>
      </c>
      <c r="BK403" s="52">
        <f t="shared" si="917"/>
        <v>-3.8658620669475556E-4</v>
      </c>
      <c r="BL403" s="52">
        <f t="shared" si="918"/>
        <v>3.9668184328683787E-5</v>
      </c>
      <c r="BM403" s="52">
        <f t="shared" si="919"/>
        <v>3.9668184328683787E-5</v>
      </c>
      <c r="BN403" s="52">
        <f t="shared" si="920"/>
        <v>0</v>
      </c>
      <c r="BO403" s="52">
        <f t="shared" si="921"/>
        <v>0</v>
      </c>
      <c r="BP403" s="52"/>
      <c r="BQ403" s="52"/>
      <c r="ED403" t="s">
        <v>64</v>
      </c>
      <c r="EE403">
        <f t="shared" ref="EE403:EN404" ca="1" si="1077">IF(EE$402 = $ED403, EE$401, 0)</f>
        <v>0</v>
      </c>
      <c r="EF403">
        <f t="shared" ca="1" si="1077"/>
        <v>0</v>
      </c>
      <c r="EG403">
        <f t="shared" ca="1" si="1077"/>
        <v>0</v>
      </c>
      <c r="EH403">
        <f t="shared" ca="1" si="1077"/>
        <v>0</v>
      </c>
      <c r="EI403">
        <f t="shared" ca="1" si="1077"/>
        <v>0</v>
      </c>
      <c r="EJ403">
        <f t="shared" ca="1" si="1077"/>
        <v>0</v>
      </c>
      <c r="EK403">
        <f t="shared" ca="1" si="1077"/>
        <v>0</v>
      </c>
      <c r="EL403">
        <f t="shared" ca="1" si="1077"/>
        <v>0</v>
      </c>
      <c r="EM403">
        <f t="shared" ca="1" si="1077"/>
        <v>0</v>
      </c>
      <c r="EN403">
        <f t="shared" ca="1" si="1077"/>
        <v>0</v>
      </c>
      <c r="EO403">
        <f t="shared" ref="EO403:EX404" ca="1" si="1078">IF(EO$402 = $ED403, EO$401, 0)</f>
        <v>0</v>
      </c>
      <c r="EP403">
        <f t="shared" ca="1" si="1078"/>
        <v>0</v>
      </c>
      <c r="EQ403">
        <f t="shared" ca="1" si="1078"/>
        <v>0</v>
      </c>
      <c r="ER403">
        <f t="shared" ca="1" si="1078"/>
        <v>0</v>
      </c>
      <c r="ES403">
        <f t="shared" ca="1" si="1078"/>
        <v>0</v>
      </c>
      <c r="ET403">
        <f t="shared" ca="1" si="1078"/>
        <v>0</v>
      </c>
      <c r="EU403">
        <f t="shared" ca="1" si="1078"/>
        <v>0</v>
      </c>
      <c r="EV403">
        <f t="shared" ca="1" si="1078"/>
        <v>0</v>
      </c>
      <c r="EW403">
        <f t="shared" ca="1" si="1078"/>
        <v>0</v>
      </c>
      <c r="EX403">
        <f t="shared" ca="1" si="1078"/>
        <v>0</v>
      </c>
      <c r="EY403">
        <f t="shared" ref="EY403:FI404" ca="1" si="1079">IF(EY$402 = $ED403, EY$401, 0)</f>
        <v>0</v>
      </c>
      <c r="EZ403">
        <f t="shared" ca="1" si="1079"/>
        <v>0</v>
      </c>
      <c r="FA403">
        <f t="shared" ca="1" si="1079"/>
        <v>0</v>
      </c>
      <c r="FB403">
        <f t="shared" ca="1" si="1079"/>
        <v>0</v>
      </c>
      <c r="FC403">
        <f t="shared" ca="1" si="1079"/>
        <v>0</v>
      </c>
      <c r="FD403">
        <f t="shared" ca="1" si="1079"/>
        <v>0</v>
      </c>
      <c r="FE403">
        <f t="shared" ca="1" si="1079"/>
        <v>0</v>
      </c>
      <c r="FF403">
        <f t="shared" ca="1" si="1079"/>
        <v>0</v>
      </c>
      <c r="FG403">
        <f t="shared" ca="1" si="1079"/>
        <v>0</v>
      </c>
      <c r="FH403">
        <f t="shared" ca="1" si="1079"/>
        <v>0</v>
      </c>
      <c r="FI403">
        <f t="shared" ca="1" si="1079"/>
        <v>0</v>
      </c>
    </row>
    <row r="404" spans="1:165" x14ac:dyDescent="0.2">
      <c r="A404" s="45">
        <v>366</v>
      </c>
      <c r="B404" s="35">
        <f t="shared" si="913"/>
        <v>4.2245370370370357E-2</v>
      </c>
      <c r="C404" s="28">
        <v>-13.0333471298218</v>
      </c>
      <c r="D404" s="95">
        <v>0</v>
      </c>
      <c r="E404" s="95">
        <v>999999</v>
      </c>
      <c r="F404" s="37">
        <f t="shared" si="1070"/>
        <v>166666.5</v>
      </c>
      <c r="G404" s="38">
        <f t="shared" si="1074"/>
        <v>0</v>
      </c>
      <c r="H404" s="102">
        <v>20</v>
      </c>
      <c r="I404" s="102">
        <v>2000</v>
      </c>
      <c r="J404" s="28">
        <v>-12.3542153835297</v>
      </c>
      <c r="K404" s="126">
        <f t="shared" si="1071"/>
        <v>-0.123542153835297</v>
      </c>
      <c r="L404" s="30">
        <f t="shared" si="1072"/>
        <v>-0.123542153835297</v>
      </c>
      <c r="M404" s="30">
        <f t="shared" si="1073"/>
        <v>-13.0333471298218</v>
      </c>
      <c r="N404" s="34"/>
      <c r="BJ404" s="52">
        <f t="shared" si="916"/>
        <v>-6.1771076917648505E-3</v>
      </c>
      <c r="BK404" s="52">
        <f t="shared" si="917"/>
        <v>-9.8528818452669966E-4</v>
      </c>
      <c r="BL404" s="52">
        <f t="shared" si="918"/>
        <v>1.257509178458164E-5</v>
      </c>
      <c r="BM404" s="52">
        <f t="shared" si="919"/>
        <v>1.257509178458164E-5</v>
      </c>
      <c r="BN404" s="52">
        <f t="shared" si="920"/>
        <v>0</v>
      </c>
      <c r="BO404" s="52">
        <f t="shared" si="921"/>
        <v>0</v>
      </c>
      <c r="BP404" s="52"/>
      <c r="BQ404" s="52"/>
      <c r="ED404" t="s">
        <v>65</v>
      </c>
      <c r="EE404">
        <f t="shared" ca="1" si="1077"/>
        <v>0.60757145398102974</v>
      </c>
      <c r="EF404">
        <f t="shared" ca="1" si="1077"/>
        <v>0.5565991344049217</v>
      </c>
      <c r="EG404">
        <f t="shared" ca="1" si="1077"/>
        <v>0.51733627443549179</v>
      </c>
      <c r="EH404">
        <f t="shared" ca="1" si="1077"/>
        <v>0.49678384241364459</v>
      </c>
      <c r="EI404">
        <f t="shared" ca="1" si="1077"/>
        <v>0.49836126319720409</v>
      </c>
      <c r="EJ404">
        <f t="shared" ca="1" si="1077"/>
        <v>0.5257226741150387</v>
      </c>
      <c r="EK404">
        <f t="shared" ca="1" si="1077"/>
        <v>0.57306801061913903</v>
      </c>
      <c r="EL404">
        <f t="shared" ca="1" si="1077"/>
        <v>0.634279579391962</v>
      </c>
      <c r="EM404">
        <f t="shared" ca="1" si="1077"/>
        <v>0.70919707357990469</v>
      </c>
      <c r="EN404">
        <f t="shared" ca="1" si="1077"/>
        <v>0.79325601286767411</v>
      </c>
      <c r="EO404">
        <f t="shared" ca="1" si="1078"/>
        <v>0.87637996906251248</v>
      </c>
      <c r="EP404">
        <f t="shared" ca="1" si="1078"/>
        <v>0.95041417042306064</v>
      </c>
      <c r="EQ404">
        <f t="shared" ca="1" si="1078"/>
        <v>0.98053608472141707</v>
      </c>
      <c r="ER404">
        <f t="shared" ca="1" si="1078"/>
        <v>0.91048388776998412</v>
      </c>
      <c r="ES404">
        <f t="shared" ca="1" si="1078"/>
        <v>0.84289085769047589</v>
      </c>
      <c r="ET404">
        <f t="shared" ca="1" si="1078"/>
        <v>0.78001866199524938</v>
      </c>
      <c r="EU404">
        <f t="shared" ca="1" si="1078"/>
        <v>0.72182791461700557</v>
      </c>
      <c r="EV404">
        <f t="shared" ca="1" si="1078"/>
        <v>0.66685726541453105</v>
      </c>
      <c r="EW404">
        <f t="shared" ca="1" si="1078"/>
        <v>0.61473880148085291</v>
      </c>
      <c r="EX404">
        <f t="shared" ca="1" si="1078"/>
        <v>0.56495157420993847</v>
      </c>
      <c r="EY404">
        <f t="shared" ca="1" si="1079"/>
        <v>0.52367215412231372</v>
      </c>
      <c r="EZ404">
        <f t="shared" ca="1" si="1079"/>
        <v>0.49160454692407274</v>
      </c>
      <c r="FA404">
        <f t="shared" ca="1" si="1079"/>
        <v>0.46434666479410103</v>
      </c>
      <c r="FB404">
        <f t="shared" ca="1" si="1079"/>
        <v>0.44403037192057704</v>
      </c>
      <c r="FC404">
        <f t="shared" ca="1" si="1079"/>
        <v>0.40197325662512595</v>
      </c>
      <c r="FD404">
        <f t="shared" ca="1" si="1079"/>
        <v>0.38463693269646704</v>
      </c>
      <c r="FE404">
        <f t="shared" ca="1" si="1079"/>
        <v>0.39521844282669294</v>
      </c>
      <c r="FF404">
        <f t="shared" ca="1" si="1079"/>
        <v>0.43441575896834173</v>
      </c>
      <c r="FG404">
        <f t="shared" ca="1" si="1079"/>
        <v>0.4955845825285311</v>
      </c>
      <c r="FH404">
        <f t="shared" ca="1" si="1079"/>
        <v>0.56254583554911264</v>
      </c>
      <c r="FI404">
        <f t="shared" ca="1" si="1079"/>
        <v>0.62925121466221734</v>
      </c>
    </row>
    <row r="405" spans="1:165" x14ac:dyDescent="0.2">
      <c r="A405" s="45">
        <v>367</v>
      </c>
      <c r="B405" s="35">
        <f t="shared" si="913"/>
        <v>4.2361111111111099E-2</v>
      </c>
      <c r="C405" s="28">
        <v>-12.3542153835297</v>
      </c>
      <c r="D405" s="95">
        <v>0</v>
      </c>
      <c r="E405" s="95">
        <v>999999</v>
      </c>
      <c r="F405" s="37">
        <f t="shared" si="1070"/>
        <v>166666.5</v>
      </c>
      <c r="G405" s="38">
        <f t="shared" si="1074"/>
        <v>0</v>
      </c>
      <c r="H405" s="102">
        <v>20</v>
      </c>
      <c r="I405" s="102">
        <v>2000</v>
      </c>
      <c r="J405" s="28">
        <v>-11.9807779788971</v>
      </c>
      <c r="K405" s="126">
        <f t="shared" si="1071"/>
        <v>-0.119807779788971</v>
      </c>
      <c r="L405" s="30">
        <f t="shared" si="1072"/>
        <v>-0.119807779788971</v>
      </c>
      <c r="M405" s="30">
        <f t="shared" si="1073"/>
        <v>-12.3542153835297</v>
      </c>
      <c r="N405" s="34"/>
      <c r="BJ405" s="52">
        <f t="shared" si="916"/>
        <v>-5.9903889894485501E-3</v>
      </c>
      <c r="BK405" s="52">
        <f t="shared" si="917"/>
        <v>-1.4890657710812697E-3</v>
      </c>
      <c r="BL405" s="52">
        <f t="shared" si="918"/>
        <v>-1.8292297007372371E-5</v>
      </c>
      <c r="BM405" s="52">
        <f t="shared" si="919"/>
        <v>-1.8292297007372371E-5</v>
      </c>
      <c r="BN405" s="52">
        <f t="shared" si="920"/>
        <v>0</v>
      </c>
      <c r="BO405" s="52">
        <f t="shared" si="921"/>
        <v>0</v>
      </c>
      <c r="BP405" s="52"/>
      <c r="BQ405" s="52"/>
    </row>
    <row r="406" spans="1:165" x14ac:dyDescent="0.2">
      <c r="A406" s="45">
        <v>368</v>
      </c>
      <c r="B406" s="35">
        <f t="shared" si="913"/>
        <v>4.2476851851851842E-2</v>
      </c>
      <c r="C406" s="28">
        <v>-11.9807779788971</v>
      </c>
      <c r="D406" s="95">
        <v>0</v>
      </c>
      <c r="E406" s="95">
        <v>999999</v>
      </c>
      <c r="F406" s="37">
        <f t="shared" si="1070"/>
        <v>166666.5</v>
      </c>
      <c r="G406" s="38">
        <f t="shared" si="1074"/>
        <v>0</v>
      </c>
      <c r="H406" s="102">
        <v>20</v>
      </c>
      <c r="I406" s="102">
        <v>2000</v>
      </c>
      <c r="J406" s="28">
        <v>-11.113805770874</v>
      </c>
      <c r="K406" s="126">
        <f t="shared" si="1071"/>
        <v>-0.11113805770874001</v>
      </c>
      <c r="L406" s="30">
        <f t="shared" si="1072"/>
        <v>-0.11113805770874001</v>
      </c>
      <c r="M406" s="30">
        <f t="shared" si="1073"/>
        <v>-11.9807779788971</v>
      </c>
      <c r="N406" s="34"/>
      <c r="BJ406" s="52">
        <f t="shared" si="916"/>
        <v>-5.5569028854370005E-3</v>
      </c>
      <c r="BK406" s="52">
        <f t="shared" si="917"/>
        <v>-1.9122573900066514E-3</v>
      </c>
      <c r="BL406" s="52">
        <f t="shared" si="918"/>
        <v>-5.5319182761013114E-5</v>
      </c>
      <c r="BM406" s="52">
        <f t="shared" si="919"/>
        <v>-5.5319182761013114E-5</v>
      </c>
      <c r="BN406" s="52">
        <f t="shared" si="920"/>
        <v>0</v>
      </c>
      <c r="BO406" s="52">
        <f t="shared" si="921"/>
        <v>0</v>
      </c>
      <c r="BP406" s="52"/>
      <c r="BQ406" s="52"/>
    </row>
    <row r="407" spans="1:165" x14ac:dyDescent="0.2">
      <c r="A407" s="45">
        <v>369</v>
      </c>
      <c r="B407" s="35">
        <f t="shared" si="913"/>
        <v>4.2592592592592585E-2</v>
      </c>
      <c r="C407" s="28">
        <v>-11.113805770874</v>
      </c>
      <c r="D407" s="95">
        <v>0</v>
      </c>
      <c r="E407" s="95">
        <v>999999</v>
      </c>
      <c r="F407" s="37">
        <f t="shared" si="1070"/>
        <v>166666.5</v>
      </c>
      <c r="G407" s="38">
        <f t="shared" si="1074"/>
        <v>0</v>
      </c>
      <c r="H407" s="102">
        <v>20</v>
      </c>
      <c r="I407" s="102">
        <v>2000</v>
      </c>
      <c r="J407" s="28">
        <v>-10.220562219619801</v>
      </c>
      <c r="K407" s="126">
        <f t="shared" si="1071"/>
        <v>-0.10220562219619801</v>
      </c>
      <c r="L407" s="30">
        <f t="shared" si="1072"/>
        <v>-0.10220562219619801</v>
      </c>
      <c r="M407" s="30">
        <f t="shared" si="1073"/>
        <v>-11.113805770874</v>
      </c>
      <c r="N407" s="34"/>
      <c r="BJ407" s="52">
        <f t="shared" si="916"/>
        <v>-5.1102811098099003E-3</v>
      </c>
      <c r="BK407" s="52">
        <f t="shared" si="917"/>
        <v>-2.2087030172828659E-3</v>
      </c>
      <c r="BL407" s="52">
        <f t="shared" si="918"/>
        <v>-9.708725394526434E-5</v>
      </c>
      <c r="BM407" s="52">
        <f t="shared" si="919"/>
        <v>-9.708725394526434E-5</v>
      </c>
      <c r="BN407" s="52">
        <f t="shared" si="920"/>
        <v>0</v>
      </c>
      <c r="BO407" s="52">
        <f t="shared" si="921"/>
        <v>0</v>
      </c>
      <c r="BP407" s="52"/>
      <c r="BQ407" s="52"/>
    </row>
    <row r="408" spans="1:165" x14ac:dyDescent="0.2">
      <c r="A408" s="45">
        <v>370</v>
      </c>
      <c r="B408" s="35">
        <f t="shared" si="913"/>
        <v>4.2708333333333327E-2</v>
      </c>
      <c r="C408" s="28">
        <v>-10.220562219619801</v>
      </c>
      <c r="D408" s="95">
        <v>0</v>
      </c>
      <c r="E408" s="95">
        <v>999999</v>
      </c>
      <c r="F408" s="37">
        <f t="shared" si="1070"/>
        <v>166666.5</v>
      </c>
      <c r="G408" s="38">
        <f t="shared" si="1074"/>
        <v>0</v>
      </c>
      <c r="H408" s="102">
        <v>20</v>
      </c>
      <c r="I408" s="102">
        <v>2000</v>
      </c>
      <c r="J408" s="28">
        <v>-9.3183618783950806</v>
      </c>
      <c r="K408" s="126">
        <f t="shared" si="1071"/>
        <v>-9.3183618783950803E-2</v>
      </c>
      <c r="L408" s="30">
        <f t="shared" si="1072"/>
        <v>-9.3183618783950803E-2</v>
      </c>
      <c r="M408" s="30">
        <f t="shared" si="1073"/>
        <v>-10.220562219619801</v>
      </c>
      <c r="N408" s="34"/>
      <c r="BJ408" s="52">
        <f t="shared" si="916"/>
        <v>-4.6591809391975407E-3</v>
      </c>
      <c r="BK408" s="52">
        <f t="shared" si="917"/>
        <v>-2.3791284752528973E-3</v>
      </c>
      <c r="BL408" s="52">
        <f t="shared" si="918"/>
        <v>-1.4427034600828713E-4</v>
      </c>
      <c r="BM408" s="52">
        <f t="shared" si="919"/>
        <v>-1.4427034600828713E-4</v>
      </c>
      <c r="BN408" s="52">
        <f t="shared" si="920"/>
        <v>0</v>
      </c>
      <c r="BO408" s="52">
        <f t="shared" si="921"/>
        <v>0</v>
      </c>
      <c r="BP408" s="52"/>
      <c r="BQ408" s="52"/>
    </row>
    <row r="409" spans="1:165" x14ac:dyDescent="0.2">
      <c r="A409" s="45">
        <v>371</v>
      </c>
      <c r="B409" s="35">
        <f t="shared" si="913"/>
        <v>4.282407407407407E-2</v>
      </c>
      <c r="C409" s="28">
        <v>-9.3183618783950806</v>
      </c>
      <c r="D409" s="95">
        <v>0</v>
      </c>
      <c r="E409" s="95">
        <v>999999</v>
      </c>
      <c r="F409" s="37">
        <f t="shared" si="1070"/>
        <v>166666.5</v>
      </c>
      <c r="G409" s="38">
        <f t="shared" si="1074"/>
        <v>0</v>
      </c>
      <c r="H409" s="102">
        <v>20</v>
      </c>
      <c r="I409" s="102">
        <v>2000</v>
      </c>
      <c r="J409" s="28">
        <v>-6.88881635665894</v>
      </c>
      <c r="K409" s="126">
        <f t="shared" si="1071"/>
        <v>-6.8888163566589403E-2</v>
      </c>
      <c r="L409" s="30">
        <f t="shared" si="1072"/>
        <v>-6.8888163566589403E-2</v>
      </c>
      <c r="M409" s="30">
        <f t="shared" si="1073"/>
        <v>-9.3183618783950806</v>
      </c>
      <c r="N409" s="34"/>
      <c r="BJ409" s="52">
        <f t="shared" si="916"/>
        <v>-3.44440817832947E-3</v>
      </c>
      <c r="BK409" s="52">
        <f t="shared" si="917"/>
        <v>-2.4252707586293236E-3</v>
      </c>
      <c r="BL409" s="52">
        <f t="shared" si="918"/>
        <v>-1.9777711676796498E-4</v>
      </c>
      <c r="BM409" s="52">
        <f t="shared" si="919"/>
        <v>-1.9777711676796498E-4</v>
      </c>
      <c r="BN409" s="52">
        <f t="shared" si="920"/>
        <v>0</v>
      </c>
      <c r="BO409" s="52">
        <f t="shared" si="921"/>
        <v>0</v>
      </c>
      <c r="BP409" s="52"/>
      <c r="BQ409" s="52"/>
    </row>
    <row r="410" spans="1:165" x14ac:dyDescent="0.2">
      <c r="A410" s="45">
        <v>372</v>
      </c>
      <c r="B410" s="35">
        <f t="shared" si="913"/>
        <v>4.2939814814814813E-2</v>
      </c>
      <c r="C410" s="28">
        <v>-6.88881635665894</v>
      </c>
      <c r="D410" s="95">
        <v>0</v>
      </c>
      <c r="E410" s="95">
        <v>999999</v>
      </c>
      <c r="F410" s="37">
        <f t="shared" si="1070"/>
        <v>166666.5</v>
      </c>
      <c r="G410" s="38">
        <f t="shared" si="1074"/>
        <v>0</v>
      </c>
      <c r="H410" s="102">
        <v>20</v>
      </c>
      <c r="I410" s="102">
        <v>2000</v>
      </c>
      <c r="J410" s="28">
        <v>-4.4762179255485499</v>
      </c>
      <c r="K410" s="126">
        <f t="shared" si="1071"/>
        <v>-4.47621792554855E-2</v>
      </c>
      <c r="L410" s="30">
        <f t="shared" si="1072"/>
        <v>-4.47621792554855E-2</v>
      </c>
      <c r="M410" s="30">
        <f t="shared" si="1073"/>
        <v>-6.88881635665894</v>
      </c>
      <c r="N410" s="34"/>
      <c r="BJ410" s="52">
        <f t="shared" si="916"/>
        <v>-2.2381089627742752E-3</v>
      </c>
      <c r="BK410" s="52">
        <f t="shared" si="917"/>
        <v>-2.3112669892068334E-3</v>
      </c>
      <c r="BL410" s="52">
        <f t="shared" si="918"/>
        <v>-2.4672218713265133E-4</v>
      </c>
      <c r="BM410" s="52">
        <f t="shared" si="919"/>
        <v>-2.4672218713265133E-4</v>
      </c>
      <c r="BN410" s="52">
        <f t="shared" si="920"/>
        <v>0</v>
      </c>
      <c r="BO410" s="52">
        <f t="shared" si="921"/>
        <v>0</v>
      </c>
      <c r="BP410" s="52"/>
      <c r="BQ410" s="52"/>
    </row>
    <row r="411" spans="1:165" x14ac:dyDescent="0.2">
      <c r="A411" s="45">
        <v>373</v>
      </c>
      <c r="B411" s="35">
        <f t="shared" si="913"/>
        <v>4.3055555555555555E-2</v>
      </c>
      <c r="C411" s="28">
        <v>-4.4762179255485499</v>
      </c>
      <c r="D411" s="95">
        <v>0</v>
      </c>
      <c r="E411" s="95">
        <v>999999</v>
      </c>
      <c r="F411" s="37">
        <f t="shared" si="1070"/>
        <v>166666.5</v>
      </c>
      <c r="G411" s="38">
        <f t="shared" si="1074"/>
        <v>0</v>
      </c>
      <c r="H411" s="102">
        <v>20</v>
      </c>
      <c r="I411" s="102">
        <v>2000</v>
      </c>
      <c r="J411" s="28">
        <v>-3.3950501680374101</v>
      </c>
      <c r="K411" s="126">
        <f t="shared" si="1071"/>
        <v>-3.3950501680374105E-2</v>
      </c>
      <c r="L411" s="30">
        <f t="shared" si="1072"/>
        <v>-3.3950501680374105E-2</v>
      </c>
      <c r="M411" s="30">
        <f t="shared" si="1073"/>
        <v>-4.4762179255485499</v>
      </c>
      <c r="N411" s="34"/>
      <c r="BJ411" s="52">
        <f t="shared" si="916"/>
        <v>-1.697525084018705E-3</v>
      </c>
      <c r="BK411" s="52">
        <f t="shared" si="917"/>
        <v>-2.0283501120584618E-3</v>
      </c>
      <c r="BL411" s="52">
        <f t="shared" si="918"/>
        <v>-2.8734936284130047E-4</v>
      </c>
      <c r="BM411" s="52">
        <f t="shared" si="919"/>
        <v>-2.8734936284130047E-4</v>
      </c>
      <c r="BN411" s="52">
        <f t="shared" si="920"/>
        <v>0</v>
      </c>
      <c r="BO411" s="52">
        <f t="shared" si="921"/>
        <v>0</v>
      </c>
      <c r="BP411" s="52"/>
      <c r="BQ411" s="52"/>
    </row>
    <row r="412" spans="1:165" x14ac:dyDescent="0.2">
      <c r="A412" s="45">
        <v>374</v>
      </c>
      <c r="B412" s="35">
        <f t="shared" si="913"/>
        <v>4.3171296296296298E-2</v>
      </c>
      <c r="C412" s="28">
        <v>-3.3950501680374101</v>
      </c>
      <c r="D412" s="95">
        <v>0</v>
      </c>
      <c r="E412" s="95">
        <v>999999</v>
      </c>
      <c r="F412" s="37">
        <f t="shared" si="1070"/>
        <v>166666.5</v>
      </c>
      <c r="G412" s="38">
        <f t="shared" si="1074"/>
        <v>0</v>
      </c>
      <c r="H412" s="102">
        <v>20</v>
      </c>
      <c r="I412" s="102">
        <v>2000</v>
      </c>
      <c r="J412" s="28">
        <v>-1.95541635155678</v>
      </c>
      <c r="K412" s="126">
        <f t="shared" si="1071"/>
        <v>-1.95541635155678E-2</v>
      </c>
      <c r="L412" s="30">
        <f t="shared" si="1072"/>
        <v>-1.95541635155678E-2</v>
      </c>
      <c r="M412" s="30">
        <f t="shared" si="1073"/>
        <v>-3.3950501680374101</v>
      </c>
      <c r="N412" s="34"/>
      <c r="BJ412" s="52">
        <f t="shared" si="916"/>
        <v>-9.7770817577838998E-4</v>
      </c>
      <c r="BK412" s="52">
        <f t="shared" si="917"/>
        <v>-1.6183021738223969E-3</v>
      </c>
      <c r="BL412" s="52">
        <f t="shared" si="918"/>
        <v>-3.2687816790029193E-4</v>
      </c>
      <c r="BM412" s="52">
        <f t="shared" si="919"/>
        <v>-3.2687816790029193E-4</v>
      </c>
      <c r="BN412" s="52">
        <f t="shared" si="920"/>
        <v>0</v>
      </c>
      <c r="BO412" s="52">
        <f t="shared" si="921"/>
        <v>0</v>
      </c>
      <c r="BP412" s="52"/>
      <c r="BQ412" s="52"/>
    </row>
    <row r="413" spans="1:165" x14ac:dyDescent="0.2">
      <c r="A413" s="45">
        <v>375</v>
      </c>
      <c r="B413" s="35">
        <f t="shared" si="913"/>
        <v>4.3287037037037041E-2</v>
      </c>
      <c r="C413" s="28">
        <v>-1.95541635155678</v>
      </c>
      <c r="D413" s="95">
        <v>0</v>
      </c>
      <c r="E413" s="95">
        <v>999999</v>
      </c>
      <c r="F413" s="37">
        <f t="shared" si="1070"/>
        <v>166666.5</v>
      </c>
      <c r="G413" s="38">
        <f t="shared" si="1074"/>
        <v>0</v>
      </c>
      <c r="H413" s="102">
        <v>20</v>
      </c>
      <c r="I413" s="102">
        <v>2000</v>
      </c>
      <c r="J413" s="28">
        <v>-4.0655192732811001</v>
      </c>
      <c r="K413" s="126">
        <f t="shared" si="1071"/>
        <v>-4.0655192732810999E-2</v>
      </c>
      <c r="L413" s="30">
        <f t="shared" si="1072"/>
        <v>-4.0655192732810999E-2</v>
      </c>
      <c r="M413" s="30">
        <f t="shared" si="1073"/>
        <v>-1.95541635155678</v>
      </c>
      <c r="N413" s="34"/>
      <c r="BJ413" s="52">
        <f t="shared" si="916"/>
        <v>-2.03275963664055E-3</v>
      </c>
      <c r="BK413" s="52">
        <f t="shared" si="917"/>
        <v>-1.0165981221343246E-3</v>
      </c>
      <c r="BL413" s="52">
        <f t="shared" si="918"/>
        <v>-3.5901337181784023E-4</v>
      </c>
      <c r="BM413" s="52">
        <f t="shared" si="919"/>
        <v>-3.5901337181784023E-4</v>
      </c>
      <c r="BN413" s="52">
        <f t="shared" si="920"/>
        <v>0</v>
      </c>
      <c r="BO413" s="52">
        <f t="shared" si="921"/>
        <v>0</v>
      </c>
      <c r="BP413" s="52"/>
      <c r="BQ413" s="52"/>
    </row>
    <row r="414" spans="1:165" x14ac:dyDescent="0.2">
      <c r="A414" s="45">
        <v>376</v>
      </c>
      <c r="B414" s="35">
        <f t="shared" si="913"/>
        <v>4.3402777777777783E-2</v>
      </c>
      <c r="C414" s="28">
        <v>-4.0655192732811001</v>
      </c>
      <c r="D414" s="95">
        <v>0</v>
      </c>
      <c r="E414" s="95">
        <v>999999</v>
      </c>
      <c r="F414" s="37">
        <f t="shared" si="1070"/>
        <v>166666.5</v>
      </c>
      <c r="G414" s="38">
        <f t="shared" si="1074"/>
        <v>0</v>
      </c>
      <c r="H414" s="102">
        <v>20</v>
      </c>
      <c r="I414" s="102">
        <v>2000</v>
      </c>
      <c r="J414" s="28">
        <v>-1.59828782081604</v>
      </c>
      <c r="K414" s="126">
        <f t="shared" si="1071"/>
        <v>-1.5982878208160401E-2</v>
      </c>
      <c r="L414" s="30">
        <f t="shared" si="1072"/>
        <v>-1.5982878208160401E-2</v>
      </c>
      <c r="M414" s="30">
        <f t="shared" si="1073"/>
        <v>-4.0655192732811001</v>
      </c>
      <c r="N414" s="34"/>
      <c r="BJ414" s="52">
        <f t="shared" si="916"/>
        <v>-7.9914391040802001E-4</v>
      </c>
      <c r="BK414" s="52">
        <f t="shared" si="917"/>
        <v>-4.3041559281729007E-4</v>
      </c>
      <c r="BL414" s="52">
        <f t="shared" si="918"/>
        <v>-4.2220698962645435E-4</v>
      </c>
      <c r="BM414" s="52">
        <f t="shared" si="919"/>
        <v>-4.2220698962645435E-4</v>
      </c>
      <c r="BN414" s="52">
        <f t="shared" si="920"/>
        <v>0</v>
      </c>
      <c r="BO414" s="52">
        <f t="shared" si="921"/>
        <v>0</v>
      </c>
      <c r="BP414" s="52"/>
      <c r="BQ414" s="52"/>
    </row>
    <row r="415" spans="1:165" x14ac:dyDescent="0.2">
      <c r="A415" s="45">
        <v>377</v>
      </c>
      <c r="B415" s="35">
        <f t="shared" si="913"/>
        <v>4.3518518518518526E-2</v>
      </c>
      <c r="C415" s="28">
        <v>-1.59828782081604</v>
      </c>
      <c r="D415" s="95">
        <v>0</v>
      </c>
      <c r="E415" s="95">
        <v>999999</v>
      </c>
      <c r="F415" s="37">
        <f t="shared" si="1070"/>
        <v>166666.5</v>
      </c>
      <c r="G415" s="38">
        <f t="shared" si="1074"/>
        <v>0</v>
      </c>
      <c r="H415" s="102">
        <v>20</v>
      </c>
      <c r="I415" s="102">
        <v>2000</v>
      </c>
      <c r="J415" s="28">
        <v>-0.33417295664548902</v>
      </c>
      <c r="K415" s="126">
        <f t="shared" si="1071"/>
        <v>-3.3417295664548903E-3</v>
      </c>
      <c r="L415" s="30">
        <f t="shared" si="1072"/>
        <v>-3.3417295664548903E-3</v>
      </c>
      <c r="M415" s="30">
        <f t="shared" si="1073"/>
        <v>-1.59828782081604</v>
      </c>
      <c r="N415" s="34"/>
      <c r="BJ415" s="52">
        <f t="shared" si="916"/>
        <v>-1.670864783227445E-4</v>
      </c>
      <c r="BK415" s="52">
        <f t="shared" si="917"/>
        <v>4.3593478028572342E-4</v>
      </c>
      <c r="BL415" s="52">
        <f t="shared" si="918"/>
        <v>-4.6697989798017851E-4</v>
      </c>
      <c r="BM415" s="52">
        <f t="shared" si="919"/>
        <v>-4.6697989798017851E-4</v>
      </c>
      <c r="BN415" s="52">
        <f t="shared" si="920"/>
        <v>0</v>
      </c>
      <c r="BO415" s="52">
        <f t="shared" si="921"/>
        <v>0</v>
      </c>
      <c r="BP415" s="52"/>
      <c r="BQ415" s="52"/>
    </row>
    <row r="416" spans="1:165" x14ac:dyDescent="0.2">
      <c r="A416" s="45">
        <v>378</v>
      </c>
      <c r="B416" s="35">
        <f t="shared" si="913"/>
        <v>4.3634259259259268E-2</v>
      </c>
      <c r="C416" s="28">
        <v>-0.33417295664548902</v>
      </c>
      <c r="D416" s="95">
        <v>0</v>
      </c>
      <c r="E416" s="95">
        <v>999999</v>
      </c>
      <c r="F416" s="37">
        <f t="shared" si="1070"/>
        <v>166666.5</v>
      </c>
      <c r="G416" s="38">
        <f t="shared" si="1074"/>
        <v>0</v>
      </c>
      <c r="H416" s="102">
        <v>20</v>
      </c>
      <c r="I416" s="102">
        <v>2000</v>
      </c>
      <c r="J416" s="28">
        <v>-0.32809298485517502</v>
      </c>
      <c r="K416" s="126">
        <f t="shared" si="1071"/>
        <v>-3.2809298485517503E-3</v>
      </c>
      <c r="L416" s="30">
        <f t="shared" si="1072"/>
        <v>-3.2809298485517503E-3</v>
      </c>
      <c r="M416" s="30">
        <f t="shared" si="1073"/>
        <v>-0.33417295664548902</v>
      </c>
      <c r="N416" s="34"/>
      <c r="BJ416" s="52">
        <f t="shared" si="916"/>
        <v>-1.640464924275875E-4</v>
      </c>
      <c r="BK416" s="52">
        <f t="shared" si="917"/>
        <v>1.4056059812766399E-3</v>
      </c>
      <c r="BL416" s="52">
        <f t="shared" si="918"/>
        <v>-4.976612556275424E-4</v>
      </c>
      <c r="BM416" s="52">
        <f t="shared" si="919"/>
        <v>-4.976612556275424E-4</v>
      </c>
      <c r="BN416" s="52">
        <f t="shared" si="920"/>
        <v>0</v>
      </c>
      <c r="BO416" s="52">
        <f t="shared" si="921"/>
        <v>0</v>
      </c>
      <c r="BP416" s="52"/>
      <c r="BQ416" s="52"/>
    </row>
    <row r="417" spans="1:69" x14ac:dyDescent="0.2">
      <c r="A417" s="45">
        <v>379</v>
      </c>
      <c r="B417" s="35">
        <f t="shared" si="913"/>
        <v>4.3750000000000011E-2</v>
      </c>
      <c r="C417" s="28">
        <v>-0.32809298485517502</v>
      </c>
      <c r="D417" s="95">
        <v>0</v>
      </c>
      <c r="E417" s="95">
        <v>999999</v>
      </c>
      <c r="F417" s="37">
        <f t="shared" si="1070"/>
        <v>166666.5</v>
      </c>
      <c r="G417" s="38">
        <f t="shared" si="1074"/>
        <v>0</v>
      </c>
      <c r="H417" s="102">
        <v>20</v>
      </c>
      <c r="I417" s="102">
        <v>2000</v>
      </c>
      <c r="J417" s="28">
        <v>-0.38999844342470202</v>
      </c>
      <c r="K417" s="126">
        <f t="shared" si="1071"/>
        <v>-3.8999844342470203E-3</v>
      </c>
      <c r="L417" s="30">
        <f t="shared" si="1072"/>
        <v>-3.8999844342470203E-3</v>
      </c>
      <c r="M417" s="30">
        <f t="shared" si="1073"/>
        <v>-0.32809298485517502</v>
      </c>
      <c r="N417" s="34"/>
      <c r="BJ417" s="52">
        <f t="shared" si="916"/>
        <v>-1.9499922171235101E-4</v>
      </c>
      <c r="BK417" s="52">
        <f t="shared" si="917"/>
        <v>2.3029781825419874E-3</v>
      </c>
      <c r="BL417" s="52">
        <f t="shared" si="918"/>
        <v>-5.2560560425722917E-4</v>
      </c>
      <c r="BM417" s="52">
        <f t="shared" si="919"/>
        <v>-5.2560560425722917E-4</v>
      </c>
      <c r="BN417" s="52">
        <f t="shared" si="920"/>
        <v>0</v>
      </c>
      <c r="BO417" s="52">
        <f t="shared" si="921"/>
        <v>0</v>
      </c>
      <c r="BP417" s="52"/>
      <c r="BQ417" s="52"/>
    </row>
    <row r="418" spans="1:69" x14ac:dyDescent="0.2">
      <c r="A418" s="45">
        <v>380</v>
      </c>
      <c r="B418" s="35">
        <f t="shared" si="913"/>
        <v>4.3865740740740754E-2</v>
      </c>
      <c r="C418" s="28">
        <v>-0.38999844342470202</v>
      </c>
      <c r="D418" s="95">
        <v>0</v>
      </c>
      <c r="E418" s="95">
        <v>999999</v>
      </c>
      <c r="F418" s="37">
        <f t="shared" si="1070"/>
        <v>166666.5</v>
      </c>
      <c r="G418" s="38">
        <f t="shared" si="1074"/>
        <v>0</v>
      </c>
      <c r="H418" s="102">
        <v>20</v>
      </c>
      <c r="I418" s="102">
        <v>2000</v>
      </c>
      <c r="J418" s="28">
        <v>-0.66294342279434204</v>
      </c>
      <c r="K418" s="126">
        <f t="shared" si="1071"/>
        <v>-6.6294342279434202E-3</v>
      </c>
      <c r="L418" s="30">
        <f t="shared" si="1072"/>
        <v>-6.6294342279434202E-3</v>
      </c>
      <c r="M418" s="30">
        <f t="shared" si="1073"/>
        <v>-0.38999844342470202</v>
      </c>
      <c r="N418" s="34"/>
      <c r="BJ418" s="52">
        <f t="shared" si="916"/>
        <v>-3.31471711397171E-4</v>
      </c>
      <c r="BK418" s="52">
        <f t="shared" si="917"/>
        <v>3.1122891652968611E-3</v>
      </c>
      <c r="BL418" s="52">
        <f t="shared" si="918"/>
        <v>-5.475783009420733E-4</v>
      </c>
      <c r="BM418" s="52">
        <f t="shared" si="919"/>
        <v>-5.475783009420733E-4</v>
      </c>
      <c r="BN418" s="52">
        <f t="shared" si="920"/>
        <v>0</v>
      </c>
      <c r="BO418" s="52">
        <f t="shared" si="921"/>
        <v>0</v>
      </c>
      <c r="BP418" s="52"/>
      <c r="BQ418" s="52"/>
    </row>
    <row r="419" spans="1:69" x14ac:dyDescent="0.2">
      <c r="A419" s="45">
        <v>381</v>
      </c>
      <c r="B419" s="35">
        <f t="shared" si="913"/>
        <v>4.3981481481481496E-2</v>
      </c>
      <c r="C419" s="28">
        <v>-0.66294342279434204</v>
      </c>
      <c r="D419" s="95">
        <v>0</v>
      </c>
      <c r="E419" s="95">
        <v>999999</v>
      </c>
      <c r="F419" s="37">
        <f t="shared" si="1070"/>
        <v>166666.5</v>
      </c>
      <c r="G419" s="38">
        <f t="shared" si="1074"/>
        <v>0</v>
      </c>
      <c r="H419" s="102">
        <v>20</v>
      </c>
      <c r="I419" s="102">
        <v>2000</v>
      </c>
      <c r="J419" s="28">
        <v>-1.00829601287842</v>
      </c>
      <c r="K419" s="126">
        <f t="shared" si="1071"/>
        <v>-1.0082960128784199E-2</v>
      </c>
      <c r="L419" s="30">
        <f t="shared" si="1072"/>
        <v>-1.0082960128784199E-2</v>
      </c>
      <c r="M419" s="30">
        <f t="shared" si="1073"/>
        <v>-0.66294342279434204</v>
      </c>
      <c r="N419" s="34"/>
      <c r="BJ419" s="52">
        <f t="shared" si="916"/>
        <v>-5.0414800643921E-4</v>
      </c>
      <c r="BK419" s="52">
        <f t="shared" si="917"/>
        <v>3.8495731506977332E-3</v>
      </c>
      <c r="BL419" s="52">
        <f t="shared" si="918"/>
        <v>-5.6150917302478338E-4</v>
      </c>
      <c r="BM419" s="52">
        <f t="shared" si="919"/>
        <v>-5.6150917302478338E-4</v>
      </c>
      <c r="BN419" s="52">
        <f t="shared" si="920"/>
        <v>0</v>
      </c>
      <c r="BO419" s="52">
        <f t="shared" si="921"/>
        <v>0</v>
      </c>
      <c r="BP419" s="52"/>
      <c r="BQ419" s="52"/>
    </row>
    <row r="420" spans="1:69" x14ac:dyDescent="0.2">
      <c r="A420" s="45">
        <v>382</v>
      </c>
      <c r="B420" s="35">
        <f t="shared" si="913"/>
        <v>4.4097222222222239E-2</v>
      </c>
      <c r="C420" s="28">
        <v>-1.00829601287842</v>
      </c>
      <c r="D420" s="95">
        <v>0</v>
      </c>
      <c r="E420" s="95">
        <v>999999</v>
      </c>
      <c r="F420" s="37">
        <f t="shared" si="1070"/>
        <v>166666.5</v>
      </c>
      <c r="G420" s="38">
        <f t="shared" si="1074"/>
        <v>0</v>
      </c>
      <c r="H420" s="102">
        <v>20</v>
      </c>
      <c r="I420" s="102">
        <v>2000</v>
      </c>
      <c r="J420" s="28">
        <v>-1.3536486029624899</v>
      </c>
      <c r="K420" s="126">
        <f t="shared" si="1071"/>
        <v>-1.35364860296249E-2</v>
      </c>
      <c r="L420" s="30">
        <f t="shared" si="1072"/>
        <v>-1.35364860296249E-2</v>
      </c>
      <c r="M420" s="30">
        <f t="shared" si="1073"/>
        <v>-1.00829601287842</v>
      </c>
      <c r="N420" s="34"/>
      <c r="BJ420" s="52">
        <f t="shared" si="916"/>
        <v>-6.7682430148124494E-4</v>
      </c>
      <c r="BK420" s="52">
        <f t="shared" si="917"/>
        <v>4.530481946684658E-3</v>
      </c>
      <c r="BL420" s="52">
        <f t="shared" si="918"/>
        <v>-5.5973382610263137E-4</v>
      </c>
      <c r="BM420" s="52">
        <f t="shared" si="919"/>
        <v>-5.5973382610263137E-4</v>
      </c>
      <c r="BN420" s="52">
        <f t="shared" si="920"/>
        <v>0</v>
      </c>
      <c r="BO420" s="52">
        <f t="shared" si="921"/>
        <v>0</v>
      </c>
      <c r="BP420" s="52"/>
      <c r="BQ420" s="52"/>
    </row>
    <row r="421" spans="1:69" x14ac:dyDescent="0.2">
      <c r="A421" s="45">
        <v>383</v>
      </c>
      <c r="B421" s="35">
        <f t="shared" si="913"/>
        <v>4.4212962962962982E-2</v>
      </c>
      <c r="C421" s="28">
        <v>-1.3536486029624899</v>
      </c>
      <c r="D421" s="95">
        <v>0</v>
      </c>
      <c r="E421" s="95">
        <v>999999</v>
      </c>
      <c r="F421" s="37">
        <f t="shared" si="1070"/>
        <v>166666.5</v>
      </c>
      <c r="G421" s="38">
        <f t="shared" si="1074"/>
        <v>0</v>
      </c>
      <c r="H421" s="102">
        <v>20</v>
      </c>
      <c r="I421" s="102">
        <v>2000</v>
      </c>
      <c r="J421" s="28">
        <v>-2.5359523296356201</v>
      </c>
      <c r="K421" s="126">
        <f t="shared" si="1071"/>
        <v>-2.5359523296356202E-2</v>
      </c>
      <c r="L421" s="30">
        <f t="shared" si="1072"/>
        <v>-2.5359523296356202E-2</v>
      </c>
      <c r="M421" s="30">
        <f t="shared" si="1073"/>
        <v>-1.3536486029624899</v>
      </c>
      <c r="N421" s="34"/>
      <c r="BJ421" s="52">
        <f t="shared" si="916"/>
        <v>-1.2679761648178101E-3</v>
      </c>
      <c r="BK421" s="52">
        <f t="shared" si="917"/>
        <v>5.1812761772664293E-3</v>
      </c>
      <c r="BL421" s="52">
        <f t="shared" si="918"/>
        <v>-5.2422422915696944E-4</v>
      </c>
      <c r="BM421" s="52">
        <f t="shared" si="919"/>
        <v>-5.2422422915696944E-4</v>
      </c>
      <c r="BN421" s="52">
        <f t="shared" si="920"/>
        <v>0</v>
      </c>
      <c r="BO421" s="52">
        <f t="shared" si="921"/>
        <v>0</v>
      </c>
      <c r="BP421" s="52"/>
      <c r="BQ421" s="52"/>
    </row>
    <row r="422" spans="1:69" x14ac:dyDescent="0.2">
      <c r="A422" s="45">
        <v>384</v>
      </c>
      <c r="B422" s="35">
        <f t="shared" si="913"/>
        <v>4.4328703703703724E-2</v>
      </c>
      <c r="C422" s="28">
        <v>-2.5359523296356201</v>
      </c>
      <c r="D422" s="95">
        <v>0</v>
      </c>
      <c r="E422" s="95">
        <v>999999</v>
      </c>
      <c r="F422" s="37">
        <f t="shared" si="1070"/>
        <v>166666.5</v>
      </c>
      <c r="G422" s="38">
        <f t="shared" si="1074"/>
        <v>0</v>
      </c>
      <c r="H422" s="102">
        <v>20</v>
      </c>
      <c r="I422" s="102">
        <v>2000</v>
      </c>
      <c r="J422" s="28">
        <v>-4.4202318787574804</v>
      </c>
      <c r="K422" s="126">
        <f t="shared" si="1071"/>
        <v>-4.4202318787574801E-2</v>
      </c>
      <c r="L422" s="30">
        <f t="shared" si="1072"/>
        <v>-4.4202318787574801E-2</v>
      </c>
      <c r="M422" s="30">
        <f t="shared" si="1073"/>
        <v>-2.5359523296356201</v>
      </c>
      <c r="N422" s="34"/>
      <c r="BJ422" s="52">
        <f t="shared" si="916"/>
        <v>-2.2101159393787401E-3</v>
      </c>
      <c r="BK422" s="52">
        <f t="shared" si="917"/>
        <v>5.7648726348434702E-3</v>
      </c>
      <c r="BL422" s="52">
        <f t="shared" si="918"/>
        <v>-4.6164405310437613E-4</v>
      </c>
      <c r="BM422" s="52">
        <f t="shared" si="919"/>
        <v>-4.6164405310437613E-4</v>
      </c>
      <c r="BN422" s="52">
        <f t="shared" si="920"/>
        <v>0</v>
      </c>
      <c r="BO422" s="52">
        <f t="shared" si="921"/>
        <v>0</v>
      </c>
      <c r="BP422" s="52"/>
      <c r="BQ422" s="52"/>
    </row>
    <row r="423" spans="1:69" x14ac:dyDescent="0.2">
      <c r="A423" s="45">
        <v>385</v>
      </c>
      <c r="B423" s="35">
        <f t="shared" si="913"/>
        <v>4.4444444444444467E-2</v>
      </c>
      <c r="C423" s="28">
        <v>-4.4202318787574804</v>
      </c>
      <c r="D423" s="95">
        <v>0</v>
      </c>
      <c r="E423" s="95">
        <v>999999</v>
      </c>
      <c r="F423" s="37">
        <f t="shared" si="1070"/>
        <v>166666.5</v>
      </c>
      <c r="G423" s="38">
        <f t="shared" si="1074"/>
        <v>0</v>
      </c>
      <c r="H423" s="102">
        <v>20</v>
      </c>
      <c r="I423" s="102">
        <v>2000</v>
      </c>
      <c r="J423" s="28">
        <v>-6.3911557197570801</v>
      </c>
      <c r="K423" s="126">
        <f t="shared" si="1071"/>
        <v>-6.3911557197570801E-2</v>
      </c>
      <c r="L423" s="30">
        <f t="shared" si="1072"/>
        <v>-6.3911557197570801E-2</v>
      </c>
      <c r="M423" s="30">
        <f t="shared" si="1073"/>
        <v>-4.4202318787574804</v>
      </c>
      <c r="N423" s="34"/>
      <c r="BJ423" s="52">
        <f t="shared" si="916"/>
        <v>-3.1955778598785401E-3</v>
      </c>
      <c r="BK423" s="52">
        <f t="shared" si="917"/>
        <v>6.2300900042417517E-3</v>
      </c>
      <c r="BL423" s="52">
        <f t="shared" si="918"/>
        <v>-3.9618592177118365E-4</v>
      </c>
      <c r="BM423" s="52">
        <f t="shared" si="919"/>
        <v>-3.9618592177118365E-4</v>
      </c>
      <c r="BN423" s="52">
        <f t="shared" si="920"/>
        <v>0</v>
      </c>
      <c r="BO423" s="52">
        <f t="shared" si="921"/>
        <v>0</v>
      </c>
      <c r="BP423" s="52"/>
      <c r="BQ423" s="52"/>
    </row>
    <row r="424" spans="1:69" x14ac:dyDescent="0.2">
      <c r="A424" s="45">
        <v>386</v>
      </c>
      <c r="B424" s="35">
        <f t="shared" ref="B424:B459" si="1080">B423 + TIME(0,0,10)</f>
        <v>4.456018518518521E-2</v>
      </c>
      <c r="C424" s="28">
        <v>-6.3911557197570801</v>
      </c>
      <c r="D424" s="95">
        <v>0</v>
      </c>
      <c r="E424" s="95">
        <v>999999</v>
      </c>
      <c r="F424" s="37">
        <f t="shared" si="1070"/>
        <v>166666.5</v>
      </c>
      <c r="G424" s="38">
        <f t="shared" si="1074"/>
        <v>0</v>
      </c>
      <c r="H424" s="102">
        <v>20</v>
      </c>
      <c r="I424" s="102">
        <v>2000</v>
      </c>
      <c r="J424" s="28">
        <v>-7.31779217720032</v>
      </c>
      <c r="K424" s="126">
        <f t="shared" si="1071"/>
        <v>-7.3177921772003204E-2</v>
      </c>
      <c r="L424" s="30">
        <f t="shared" si="1072"/>
        <v>-7.3177921772003204E-2</v>
      </c>
      <c r="M424" s="30">
        <f t="shared" si="1073"/>
        <v>-6.3911557197570801</v>
      </c>
      <c r="N424" s="34"/>
      <c r="BJ424" s="52">
        <f t="shared" ref="BJ424:BJ429" si="1081">MIN(MAX(IF(I424 = 0, 0, J424 / I424 ), -1), 1)</f>
        <v>-3.6588960886001602E-3</v>
      </c>
      <c r="BK424" s="52">
        <f t="shared" ref="BK424:BK429" si="1082">SLOPE( K424:K454, $A424:$A454 )</f>
        <v>6.5266640838836428E-3</v>
      </c>
      <c r="BL424" s="52">
        <f t="shared" ref="BL424:BL429" si="1083">SLOPE( BJ424:BJ454, $A424:$A454 )</f>
        <v>-3.5694160631724521E-4</v>
      </c>
      <c r="BM424" s="52">
        <f t="shared" ref="BM424:BM429" si="1084">IF( $BL$5 = 1, BK424, BL424)</f>
        <v>-3.5694160631724521E-4</v>
      </c>
      <c r="BN424" s="52">
        <f t="shared" ref="BN424:BN429" si="1085">$D$5</f>
        <v>0</v>
      </c>
      <c r="BO424" s="52">
        <f t="shared" ref="BO424:BO429" si="1086">-BN424</f>
        <v>0</v>
      </c>
      <c r="BP424" s="52"/>
      <c r="BQ424" s="52"/>
    </row>
    <row r="425" spans="1:69" x14ac:dyDescent="0.2">
      <c r="A425" s="45">
        <v>387</v>
      </c>
      <c r="B425" s="35">
        <f t="shared" si="1080"/>
        <v>4.4675925925925952E-2</v>
      </c>
      <c r="C425" s="28">
        <v>-7.31779217720032</v>
      </c>
      <c r="D425" s="95">
        <v>0</v>
      </c>
      <c r="E425" s="95">
        <v>999999</v>
      </c>
      <c r="F425" s="37">
        <f t="shared" si="1070"/>
        <v>166666.5</v>
      </c>
      <c r="G425" s="38">
        <f t="shared" si="1074"/>
        <v>0</v>
      </c>
      <c r="H425" s="102">
        <v>20</v>
      </c>
      <c r="I425" s="102">
        <v>2000</v>
      </c>
      <c r="J425" s="28">
        <v>-8.6210751533508301</v>
      </c>
      <c r="K425" s="126">
        <f t="shared" si="1071"/>
        <v>-8.6210751533508295E-2</v>
      </c>
      <c r="L425" s="30">
        <f t="shared" si="1072"/>
        <v>-8.6210751533508295E-2</v>
      </c>
      <c r="M425" s="30">
        <f t="shared" si="1073"/>
        <v>-7.31779217720032</v>
      </c>
      <c r="N425" s="34"/>
      <c r="BJ425" s="52">
        <f t="shared" si="1081"/>
        <v>-4.3105375766754155E-3</v>
      </c>
      <c r="BK425" s="52">
        <f t="shared" si="1082"/>
        <v>6.7436475357821853E-3</v>
      </c>
      <c r="BL425" s="52">
        <f t="shared" si="1083"/>
        <v>-2.7897050976752991E-4</v>
      </c>
      <c r="BM425" s="52">
        <f t="shared" si="1084"/>
        <v>-2.7897050976752991E-4</v>
      </c>
      <c r="BN425" s="52">
        <f t="shared" si="1085"/>
        <v>0</v>
      </c>
      <c r="BO425" s="52">
        <f t="shared" si="1086"/>
        <v>0</v>
      </c>
      <c r="BP425" s="52"/>
      <c r="BQ425" s="52"/>
    </row>
    <row r="426" spans="1:69" x14ac:dyDescent="0.2">
      <c r="A426" s="45">
        <v>388</v>
      </c>
      <c r="B426" s="35">
        <f t="shared" si="1080"/>
        <v>4.4791666666666695E-2</v>
      </c>
      <c r="C426" s="28">
        <v>-8.6210751533508301</v>
      </c>
      <c r="D426" s="95">
        <v>0</v>
      </c>
      <c r="E426" s="95">
        <v>999999</v>
      </c>
      <c r="F426" s="37">
        <f t="shared" si="1070"/>
        <v>166666.5</v>
      </c>
      <c r="G426" s="38">
        <f t="shared" si="1074"/>
        <v>0</v>
      </c>
      <c r="H426" s="102">
        <v>20</v>
      </c>
      <c r="I426" s="102">
        <v>2000</v>
      </c>
      <c r="J426" s="28">
        <v>-9.59502160549164</v>
      </c>
      <c r="K426" s="126">
        <f t="shared" si="1071"/>
        <v>-9.5950216054916396E-2</v>
      </c>
      <c r="L426" s="30">
        <f t="shared" si="1072"/>
        <v>-9.5950216054916396E-2</v>
      </c>
      <c r="M426" s="30">
        <f t="shared" si="1073"/>
        <v>-8.6210751533508301</v>
      </c>
      <c r="N426" s="34"/>
      <c r="BJ426" s="52">
        <f t="shared" si="1081"/>
        <v>-4.79751080274582E-3</v>
      </c>
      <c r="BK426" s="52">
        <f t="shared" si="1082"/>
        <v>6.8513494958319914E-3</v>
      </c>
      <c r="BL426" s="52">
        <f t="shared" si="1083"/>
        <v>-1.9240716099738902E-4</v>
      </c>
      <c r="BM426" s="52">
        <f t="shared" si="1084"/>
        <v>-1.9240716099738902E-4</v>
      </c>
      <c r="BN426" s="52">
        <f t="shared" si="1085"/>
        <v>0</v>
      </c>
      <c r="BO426" s="52">
        <f t="shared" si="1086"/>
        <v>0</v>
      </c>
      <c r="BP426" s="52"/>
      <c r="BQ426" s="52"/>
    </row>
    <row r="427" spans="1:69" x14ac:dyDescent="0.2">
      <c r="A427" s="45">
        <v>389</v>
      </c>
      <c r="B427" s="35">
        <f t="shared" si="1080"/>
        <v>4.4907407407407438E-2</v>
      </c>
      <c r="C427" s="28">
        <v>-9.59502160549164</v>
      </c>
      <c r="D427" s="95">
        <v>0</v>
      </c>
      <c r="E427" s="95">
        <v>999999</v>
      </c>
      <c r="F427" s="37">
        <f t="shared" si="1070"/>
        <v>166666.5</v>
      </c>
      <c r="G427" s="38">
        <f t="shared" si="1074"/>
        <v>0</v>
      </c>
      <c r="H427" s="102">
        <v>20</v>
      </c>
      <c r="I427" s="102">
        <v>2000</v>
      </c>
      <c r="J427" s="28">
        <v>-10.465770959854099</v>
      </c>
      <c r="K427" s="126">
        <f t="shared" si="1071"/>
        <v>-0.104657709598541</v>
      </c>
      <c r="L427" s="30">
        <f t="shared" si="1072"/>
        <v>-0.104657709598541</v>
      </c>
      <c r="M427" s="30">
        <f t="shared" si="1073"/>
        <v>-9.59502160549164</v>
      </c>
      <c r="N427" s="34"/>
      <c r="BJ427" s="52">
        <f t="shared" si="1081"/>
        <v>-5.23288547992705E-3</v>
      </c>
      <c r="BK427" s="52">
        <f t="shared" si="1082"/>
        <v>6.8769823348209689E-3</v>
      </c>
      <c r="BL427" s="52">
        <f t="shared" si="1083"/>
        <v>-5.4156482219700017E-5</v>
      </c>
      <c r="BM427" s="52">
        <f t="shared" si="1084"/>
        <v>-5.4156482219700017E-5</v>
      </c>
      <c r="BN427" s="52">
        <f t="shared" si="1085"/>
        <v>0</v>
      </c>
      <c r="BO427" s="52">
        <f t="shared" si="1086"/>
        <v>0</v>
      </c>
      <c r="BP427" s="52"/>
      <c r="BQ427" s="52"/>
    </row>
    <row r="428" spans="1:69" x14ac:dyDescent="0.2">
      <c r="A428" s="45">
        <v>390</v>
      </c>
      <c r="B428" s="35">
        <f t="shared" si="1080"/>
        <v>4.502314814814818E-2</v>
      </c>
      <c r="C428" s="28">
        <v>-10.465770959854099</v>
      </c>
      <c r="D428" s="95">
        <v>0</v>
      </c>
      <c r="E428" s="95">
        <v>999999</v>
      </c>
      <c r="F428" s="37">
        <f t="shared" si="1070"/>
        <v>166666.5</v>
      </c>
      <c r="G428" s="38">
        <f t="shared" si="1074"/>
        <v>0</v>
      </c>
      <c r="H428" s="102">
        <v>20</v>
      </c>
      <c r="I428" s="102">
        <v>2000</v>
      </c>
      <c r="J428" s="28">
        <v>-11.0517883300781</v>
      </c>
      <c r="K428" s="126">
        <f t="shared" si="1071"/>
        <v>-0.11051788330078099</v>
      </c>
      <c r="L428" s="30">
        <f t="shared" si="1072"/>
        <v>-0.11051788330078099</v>
      </c>
      <c r="M428" s="30">
        <f t="shared" si="1073"/>
        <v>-10.465770959854099</v>
      </c>
      <c r="N428" s="34"/>
      <c r="BJ428" s="52">
        <f t="shared" si="1081"/>
        <v>-5.5258941650390501E-3</v>
      </c>
      <c r="BK428" s="52">
        <f t="shared" si="1082"/>
        <v>6.8253386291044311E-3</v>
      </c>
      <c r="BL428" s="52">
        <f t="shared" si="1083"/>
        <v>1.8469572067260007E-4</v>
      </c>
      <c r="BM428" s="52">
        <f t="shared" si="1084"/>
        <v>1.8469572067260007E-4</v>
      </c>
      <c r="BN428" s="52">
        <f t="shared" si="1085"/>
        <v>0</v>
      </c>
      <c r="BO428" s="52">
        <f t="shared" si="1086"/>
        <v>0</v>
      </c>
      <c r="BP428" s="52"/>
      <c r="BQ428" s="52"/>
    </row>
    <row r="429" spans="1:69" x14ac:dyDescent="0.2">
      <c r="A429" s="45">
        <v>391</v>
      </c>
      <c r="B429" s="35">
        <f t="shared" si="1080"/>
        <v>4.5138888888888923E-2</v>
      </c>
      <c r="C429" s="28">
        <v>-11.0517883300781</v>
      </c>
      <c r="D429" s="95">
        <v>0</v>
      </c>
      <c r="E429" s="95">
        <v>999999</v>
      </c>
      <c r="F429" s="37">
        <f t="shared" si="1070"/>
        <v>166666.5</v>
      </c>
      <c r="G429" s="38">
        <f t="shared" si="1074"/>
        <v>0</v>
      </c>
      <c r="H429" s="102">
        <v>20</v>
      </c>
      <c r="I429" s="102">
        <v>2000</v>
      </c>
      <c r="J429" s="28">
        <v>-10.682396888732899</v>
      </c>
      <c r="K429" s="126">
        <f t="shared" si="1071"/>
        <v>-0.10682396888732899</v>
      </c>
      <c r="L429" s="30">
        <f t="shared" si="1072"/>
        <v>-0.10682396888732899</v>
      </c>
      <c r="M429" s="30">
        <f t="shared" si="1073"/>
        <v>-11.0517883300781</v>
      </c>
      <c r="N429" s="34"/>
      <c r="BJ429" s="52">
        <f t="shared" si="1081"/>
        <v>-5.34119844436645E-3</v>
      </c>
      <c r="BK429" s="52">
        <f t="shared" si="1082"/>
        <v>6.7084591874792664E-3</v>
      </c>
      <c r="BL429" s="52" t="e">
        <f t="shared" si="1083"/>
        <v>#DIV/0!</v>
      </c>
      <c r="BM429" s="52" t="e">
        <f t="shared" si="1084"/>
        <v>#DIV/0!</v>
      </c>
      <c r="BN429" s="52">
        <f t="shared" si="1085"/>
        <v>0</v>
      </c>
      <c r="BO429" s="52">
        <f t="shared" si="1086"/>
        <v>0</v>
      </c>
      <c r="BP429" s="52"/>
      <c r="BQ429" s="52"/>
    </row>
    <row r="430" spans="1:69" x14ac:dyDescent="0.2">
      <c r="A430" s="45">
        <v>392</v>
      </c>
      <c r="B430" s="35">
        <f t="shared" si="1080"/>
        <v>4.5254629629629665E-2</v>
      </c>
      <c r="C430" s="28">
        <v>-10.682396888732899</v>
      </c>
      <c r="D430" s="95">
        <v>0</v>
      </c>
      <c r="E430" s="95">
        <v>999999</v>
      </c>
      <c r="F430" s="37">
        <f t="shared" si="1070"/>
        <v>166666.5</v>
      </c>
      <c r="G430" s="38">
        <f t="shared" si="1074"/>
        <v>0</v>
      </c>
      <c r="H430" s="102">
        <v>20</v>
      </c>
      <c r="I430" s="102">
        <v>2000</v>
      </c>
      <c r="J430" s="28">
        <v>-9.7695231437683105</v>
      </c>
      <c r="K430" s="126">
        <f t="shared" si="1071"/>
        <v>-9.7695231437683105E-2</v>
      </c>
      <c r="L430" s="30">
        <f t="shared" si="1072"/>
        <v>-9.7695231437683105E-2</v>
      </c>
      <c r="M430" s="30">
        <f t="shared" si="1073"/>
        <v>-10.682396888732899</v>
      </c>
      <c r="N430" s="34"/>
    </row>
    <row r="431" spans="1:69" x14ac:dyDescent="0.2">
      <c r="A431" s="45">
        <v>393</v>
      </c>
      <c r="B431" s="35">
        <f t="shared" si="1080"/>
        <v>4.5370370370370408E-2</v>
      </c>
      <c r="C431" s="28">
        <v>-9.7695231437683105</v>
      </c>
      <c r="D431" s="95">
        <v>0</v>
      </c>
      <c r="E431" s="95">
        <v>999999</v>
      </c>
      <c r="F431" s="37">
        <f t="shared" si="1070"/>
        <v>166666.5</v>
      </c>
      <c r="G431" s="38">
        <f t="shared" si="1074"/>
        <v>0</v>
      </c>
      <c r="H431" s="102">
        <v>20</v>
      </c>
      <c r="I431" s="102">
        <v>2000</v>
      </c>
      <c r="J431" s="28">
        <v>-9.50911641120911</v>
      </c>
      <c r="K431" s="126">
        <f t="shared" si="1071"/>
        <v>-9.5091164112091092E-2</v>
      </c>
      <c r="L431" s="30">
        <f t="shared" si="1072"/>
        <v>-9.5091164112091092E-2</v>
      </c>
      <c r="M431" s="30">
        <f t="shared" si="1073"/>
        <v>-9.7695231437683105</v>
      </c>
      <c r="N431" s="34"/>
    </row>
    <row r="432" spans="1:69" x14ac:dyDescent="0.2">
      <c r="A432" s="45">
        <v>394</v>
      </c>
      <c r="B432" s="35">
        <f t="shared" si="1080"/>
        <v>4.5486111111111151E-2</v>
      </c>
      <c r="C432" s="28">
        <v>-9.50911641120911</v>
      </c>
      <c r="D432" s="95">
        <v>0</v>
      </c>
      <c r="E432" s="95">
        <v>999999</v>
      </c>
      <c r="F432" s="37">
        <f t="shared" si="1070"/>
        <v>166666.5</v>
      </c>
      <c r="G432" s="38">
        <f t="shared" si="1074"/>
        <v>0</v>
      </c>
      <c r="H432" s="102">
        <v>20</v>
      </c>
      <c r="I432" s="102">
        <v>2000</v>
      </c>
      <c r="J432" s="28">
        <v>-10.846505165100099</v>
      </c>
      <c r="K432" s="126">
        <f t="shared" si="1071"/>
        <v>-0.108465051651001</v>
      </c>
      <c r="L432" s="30">
        <f t="shared" si="1072"/>
        <v>-0.108465051651001</v>
      </c>
      <c r="M432" s="30">
        <f t="shared" si="1073"/>
        <v>-9.50911641120911</v>
      </c>
      <c r="N432" s="34"/>
    </row>
    <row r="433" spans="1:14" x14ac:dyDescent="0.2">
      <c r="A433" s="45">
        <v>395</v>
      </c>
      <c r="B433" s="35">
        <f t="shared" si="1080"/>
        <v>4.5601851851851893E-2</v>
      </c>
      <c r="C433" s="28">
        <v>-10.846505165100099</v>
      </c>
      <c r="D433" s="95">
        <v>0</v>
      </c>
      <c r="E433" s="95">
        <v>999999</v>
      </c>
      <c r="F433" s="37">
        <f t="shared" si="1070"/>
        <v>166666.5</v>
      </c>
      <c r="G433" s="38">
        <f t="shared" si="1074"/>
        <v>0</v>
      </c>
      <c r="H433" s="102">
        <v>20</v>
      </c>
      <c r="I433" s="102">
        <v>2000</v>
      </c>
      <c r="J433" s="28">
        <v>-10.9493279457092</v>
      </c>
      <c r="K433" s="126">
        <f t="shared" si="1071"/>
        <v>-0.109493279457092</v>
      </c>
      <c r="L433" s="30">
        <f t="shared" si="1072"/>
        <v>-0.109493279457092</v>
      </c>
      <c r="M433" s="30">
        <f t="shared" si="1073"/>
        <v>-10.846505165100099</v>
      </c>
      <c r="N433" s="34"/>
    </row>
    <row r="434" spans="1:14" x14ac:dyDescent="0.2">
      <c r="A434" s="45">
        <v>396</v>
      </c>
      <c r="B434" s="35">
        <f t="shared" si="1080"/>
        <v>4.5717592592592636E-2</v>
      </c>
      <c r="C434" s="28">
        <v>-10.9493279457092</v>
      </c>
      <c r="D434" s="95">
        <v>0</v>
      </c>
      <c r="E434" s="95">
        <v>999999</v>
      </c>
      <c r="F434" s="37">
        <f t="shared" si="1070"/>
        <v>166666.5</v>
      </c>
      <c r="G434" s="38">
        <f t="shared" si="1074"/>
        <v>0</v>
      </c>
      <c r="H434" s="102">
        <v>20</v>
      </c>
      <c r="I434" s="102">
        <v>2000</v>
      </c>
      <c r="J434" s="28">
        <v>-9.7718483209610003</v>
      </c>
      <c r="K434" s="126">
        <f t="shared" si="1071"/>
        <v>-9.7718483209610005E-2</v>
      </c>
      <c r="L434" s="30">
        <f t="shared" si="1072"/>
        <v>-9.7718483209610005E-2</v>
      </c>
      <c r="M434" s="30">
        <f t="shared" si="1073"/>
        <v>-10.9493279457092</v>
      </c>
      <c r="N434" s="34"/>
    </row>
    <row r="435" spans="1:14" x14ac:dyDescent="0.2">
      <c r="A435" s="45">
        <v>397</v>
      </c>
      <c r="B435" s="35">
        <f t="shared" si="1080"/>
        <v>4.5833333333333379E-2</v>
      </c>
      <c r="C435" s="28">
        <v>-9.7718483209610003</v>
      </c>
      <c r="D435" s="95">
        <v>0</v>
      </c>
      <c r="E435" s="95">
        <v>999999</v>
      </c>
      <c r="F435" s="37">
        <f t="shared" si="1070"/>
        <v>166666.5</v>
      </c>
      <c r="G435" s="38">
        <f t="shared" si="1074"/>
        <v>0</v>
      </c>
      <c r="H435" s="102">
        <v>20</v>
      </c>
      <c r="I435" s="102">
        <v>2000</v>
      </c>
      <c r="J435" s="28">
        <v>-8.7094056606292707</v>
      </c>
      <c r="K435" s="126">
        <f t="shared" si="1071"/>
        <v>-8.7094056606292714E-2</v>
      </c>
      <c r="L435" s="30">
        <f t="shared" si="1072"/>
        <v>-8.7094056606292714E-2</v>
      </c>
      <c r="M435" s="30">
        <f t="shared" si="1073"/>
        <v>-9.7718483209610003</v>
      </c>
      <c r="N435" s="34"/>
    </row>
    <row r="436" spans="1:14" x14ac:dyDescent="0.2">
      <c r="A436" s="45">
        <v>398</v>
      </c>
      <c r="B436" s="35">
        <f t="shared" si="1080"/>
        <v>4.5949074074074121E-2</v>
      </c>
      <c r="C436" s="28">
        <v>-8.7094056606292707</v>
      </c>
      <c r="D436" s="95">
        <v>0</v>
      </c>
      <c r="E436" s="95">
        <v>999999</v>
      </c>
      <c r="F436" s="37">
        <f t="shared" si="1070"/>
        <v>166666.5</v>
      </c>
      <c r="G436" s="38">
        <f t="shared" si="1074"/>
        <v>0</v>
      </c>
      <c r="H436" s="102">
        <v>20</v>
      </c>
      <c r="I436" s="102">
        <v>2000</v>
      </c>
      <c r="J436" s="28">
        <v>-7.5323969125747698</v>
      </c>
      <c r="K436" s="126">
        <f t="shared" si="1071"/>
        <v>-7.5323969125747695E-2</v>
      </c>
      <c r="L436" s="30">
        <f t="shared" si="1072"/>
        <v>-7.5323969125747695E-2</v>
      </c>
      <c r="M436" s="30">
        <f t="shared" si="1073"/>
        <v>-8.7094056606292707</v>
      </c>
      <c r="N436" s="34"/>
    </row>
    <row r="437" spans="1:14" x14ac:dyDescent="0.2">
      <c r="A437" s="45">
        <v>399</v>
      </c>
      <c r="B437" s="35">
        <f t="shared" si="1080"/>
        <v>4.6064814814814864E-2</v>
      </c>
      <c r="C437" s="28">
        <v>-7.5323969125747698</v>
      </c>
      <c r="D437" s="95">
        <v>0</v>
      </c>
      <c r="E437" s="95">
        <v>999999</v>
      </c>
      <c r="F437" s="37">
        <f t="shared" si="1070"/>
        <v>166666.5</v>
      </c>
      <c r="G437" s="38">
        <f t="shared" si="1074"/>
        <v>0</v>
      </c>
      <c r="H437" s="102">
        <v>20</v>
      </c>
      <c r="I437" s="102">
        <v>2000</v>
      </c>
      <c r="J437" s="28">
        <v>-6.06507480144501</v>
      </c>
      <c r="K437" s="126">
        <f t="shared" si="1071"/>
        <v>-6.0650748014450098E-2</v>
      </c>
      <c r="L437" s="30">
        <f t="shared" si="1072"/>
        <v>-6.0650748014450098E-2</v>
      </c>
      <c r="M437" s="30">
        <f t="shared" si="1073"/>
        <v>-7.5323969125747698</v>
      </c>
      <c r="N437" s="34"/>
    </row>
    <row r="438" spans="1:14" x14ac:dyDescent="0.2">
      <c r="A438" s="45">
        <v>400</v>
      </c>
      <c r="B438" s="35">
        <f t="shared" si="1080"/>
        <v>4.6180555555555607E-2</v>
      </c>
      <c r="C438" s="28">
        <v>-6.06507480144501</v>
      </c>
      <c r="D438" s="95">
        <v>0</v>
      </c>
      <c r="E438" s="95">
        <v>999999</v>
      </c>
      <c r="F438" s="37">
        <f t="shared" si="1070"/>
        <v>166666.5</v>
      </c>
      <c r="G438" s="38">
        <f t="shared" si="1074"/>
        <v>0</v>
      </c>
      <c r="H438" s="102">
        <v>20</v>
      </c>
      <c r="I438" s="102">
        <v>2000</v>
      </c>
      <c r="J438" s="28">
        <v>-4.59775239229202</v>
      </c>
      <c r="K438" s="126">
        <f t="shared" si="1071"/>
        <v>-4.5977523922920198E-2</v>
      </c>
      <c r="L438" s="30">
        <f t="shared" si="1072"/>
        <v>-4.5977523922920198E-2</v>
      </c>
      <c r="M438" s="30">
        <f t="shared" si="1073"/>
        <v>-6.06507480144501</v>
      </c>
      <c r="N438" s="34"/>
    </row>
    <row r="439" spans="1:14" x14ac:dyDescent="0.2">
      <c r="A439" s="45">
        <v>401</v>
      </c>
      <c r="B439" s="35">
        <f t="shared" si="1080"/>
        <v>4.6296296296296349E-2</v>
      </c>
      <c r="C439" s="28">
        <v>-4.59775239229202</v>
      </c>
      <c r="D439" s="95">
        <v>0</v>
      </c>
      <c r="E439" s="95">
        <v>999999</v>
      </c>
      <c r="F439" s="37">
        <f t="shared" si="1070"/>
        <v>166666.5</v>
      </c>
      <c r="G439" s="38">
        <f t="shared" si="1074"/>
        <v>0</v>
      </c>
      <c r="H439" s="102">
        <v>20</v>
      </c>
      <c r="I439" s="102">
        <v>2000</v>
      </c>
      <c r="J439" s="28">
        <v>-3.1304302811622602</v>
      </c>
      <c r="K439" s="126">
        <f t="shared" si="1071"/>
        <v>-3.1304302811622602E-2</v>
      </c>
      <c r="L439" s="30">
        <f t="shared" si="1072"/>
        <v>-3.1304302811622602E-2</v>
      </c>
      <c r="M439" s="30">
        <f t="shared" si="1073"/>
        <v>-4.59775239229202</v>
      </c>
      <c r="N439" s="34"/>
    </row>
    <row r="440" spans="1:14" x14ac:dyDescent="0.2">
      <c r="A440" s="45">
        <v>402</v>
      </c>
      <c r="B440" s="35">
        <f t="shared" si="1080"/>
        <v>4.6412037037037092E-2</v>
      </c>
      <c r="C440" s="28">
        <v>-3.1304302811622602</v>
      </c>
      <c r="D440" s="95">
        <v>0</v>
      </c>
      <c r="E440" s="95">
        <v>999999</v>
      </c>
      <c r="F440" s="37">
        <f t="shared" si="1070"/>
        <v>166666.5</v>
      </c>
      <c r="G440" s="38">
        <f t="shared" si="1074"/>
        <v>0</v>
      </c>
      <c r="H440" s="102">
        <v>20</v>
      </c>
      <c r="I440" s="102">
        <v>2000</v>
      </c>
      <c r="J440" s="28">
        <v>-2.6616686582565299</v>
      </c>
      <c r="K440" s="126">
        <f t="shared" si="1071"/>
        <v>-2.6616686582565302E-2</v>
      </c>
      <c r="L440" s="30">
        <f t="shared" si="1072"/>
        <v>-2.6616686582565302E-2</v>
      </c>
      <c r="M440" s="30">
        <f t="shared" si="1073"/>
        <v>-3.1304302811622602</v>
      </c>
      <c r="N440" s="34"/>
    </row>
    <row r="441" spans="1:14" x14ac:dyDescent="0.2">
      <c r="A441" s="45">
        <v>403</v>
      </c>
      <c r="B441" s="35">
        <f t="shared" si="1080"/>
        <v>4.6527777777777835E-2</v>
      </c>
      <c r="C441" s="28">
        <v>-2.6616686582565299</v>
      </c>
      <c r="D441" s="95">
        <v>0</v>
      </c>
      <c r="E441" s="95">
        <v>999999</v>
      </c>
      <c r="F441" s="37">
        <f t="shared" si="1070"/>
        <v>166666.5</v>
      </c>
      <c r="G441" s="38">
        <f t="shared" si="1074"/>
        <v>0</v>
      </c>
      <c r="H441" s="102">
        <v>20</v>
      </c>
      <c r="I441" s="102">
        <v>2000</v>
      </c>
      <c r="J441" s="28">
        <v>-2.1606004238128702</v>
      </c>
      <c r="K441" s="126">
        <f t="shared" si="1071"/>
        <v>-2.1606004238128702E-2</v>
      </c>
      <c r="L441" s="30">
        <f t="shared" si="1072"/>
        <v>-2.1606004238128702E-2</v>
      </c>
      <c r="M441" s="30">
        <f t="shared" si="1073"/>
        <v>-2.6616686582565299</v>
      </c>
      <c r="N441" s="34"/>
    </row>
    <row r="442" spans="1:14" x14ac:dyDescent="0.2">
      <c r="A442" s="45">
        <v>404</v>
      </c>
      <c r="B442" s="35">
        <f t="shared" si="1080"/>
        <v>4.6643518518518577E-2</v>
      </c>
      <c r="C442" s="28">
        <v>-2.1606004238128702</v>
      </c>
      <c r="D442" s="95">
        <v>0</v>
      </c>
      <c r="E442" s="95">
        <v>999999</v>
      </c>
      <c r="F442" s="37">
        <f t="shared" si="1070"/>
        <v>166666.5</v>
      </c>
      <c r="G442" s="38">
        <f t="shared" si="1074"/>
        <v>0</v>
      </c>
      <c r="H442" s="102">
        <v>20</v>
      </c>
      <c r="I442" s="102">
        <v>2000</v>
      </c>
      <c r="J442" s="28">
        <v>-1.05757132172585</v>
      </c>
      <c r="K442" s="126">
        <f t="shared" si="1071"/>
        <v>-1.05757132172585E-2</v>
      </c>
      <c r="L442" s="30">
        <f t="shared" si="1072"/>
        <v>-1.05757132172585E-2</v>
      </c>
      <c r="M442" s="30">
        <f t="shared" si="1073"/>
        <v>-2.1606004238128702</v>
      </c>
      <c r="N442" s="34"/>
    </row>
    <row r="443" spans="1:14" x14ac:dyDescent="0.2">
      <c r="A443" s="45">
        <v>405</v>
      </c>
      <c r="B443" s="35">
        <f t="shared" si="1080"/>
        <v>4.675925925925932E-2</v>
      </c>
      <c r="C443" s="28">
        <v>-1.05757132172585</v>
      </c>
      <c r="D443" s="95">
        <v>0</v>
      </c>
      <c r="E443" s="95">
        <v>999999</v>
      </c>
      <c r="F443" s="37">
        <f t="shared" si="1070"/>
        <v>166666.5</v>
      </c>
      <c r="G443" s="38">
        <f t="shared" si="1074"/>
        <v>0</v>
      </c>
      <c r="H443" s="102">
        <v>20</v>
      </c>
      <c r="I443" s="102">
        <v>2000</v>
      </c>
      <c r="J443" s="28">
        <v>0.731365606188774</v>
      </c>
      <c r="K443" s="126">
        <f t="shared" si="1071"/>
        <v>7.3136560618877406E-3</v>
      </c>
      <c r="L443" s="30">
        <f t="shared" si="1072"/>
        <v>7.3136560618877406E-3</v>
      </c>
      <c r="M443" s="30">
        <f t="shared" si="1073"/>
        <v>-1.05757132172585</v>
      </c>
      <c r="N443" s="34"/>
    </row>
    <row r="444" spans="1:14" x14ac:dyDescent="0.2">
      <c r="A444" s="45">
        <v>406</v>
      </c>
      <c r="B444" s="35">
        <f t="shared" si="1080"/>
        <v>4.6875000000000062E-2</v>
      </c>
      <c r="C444" s="28">
        <v>0.731365606188774</v>
      </c>
      <c r="D444" s="95">
        <v>0</v>
      </c>
      <c r="E444" s="95">
        <v>999999</v>
      </c>
      <c r="F444" s="37">
        <f t="shared" si="1070"/>
        <v>166666.5</v>
      </c>
      <c r="G444" s="38">
        <f t="shared" si="1074"/>
        <v>0</v>
      </c>
      <c r="H444" s="102">
        <v>20</v>
      </c>
      <c r="I444" s="102">
        <v>2000</v>
      </c>
      <c r="J444" s="28">
        <v>2.90463835000992</v>
      </c>
      <c r="K444" s="126">
        <f t="shared" si="1071"/>
        <v>2.90463835000992E-2</v>
      </c>
      <c r="L444" s="30">
        <f t="shared" si="1072"/>
        <v>2.90463835000992E-2</v>
      </c>
      <c r="M444" s="30">
        <f t="shared" si="1073"/>
        <v>0.731365606188774</v>
      </c>
      <c r="N444" s="34"/>
    </row>
    <row r="445" spans="1:14" x14ac:dyDescent="0.2">
      <c r="A445" s="45">
        <v>407</v>
      </c>
      <c r="B445" s="35">
        <f t="shared" si="1080"/>
        <v>4.6990740740740805E-2</v>
      </c>
      <c r="C445" s="28">
        <v>2.90463835000992</v>
      </c>
      <c r="D445" s="95">
        <v>0</v>
      </c>
      <c r="E445" s="95">
        <v>999999</v>
      </c>
      <c r="F445" s="37">
        <f t="shared" si="1070"/>
        <v>166666.5</v>
      </c>
      <c r="G445" s="38">
        <f t="shared" si="1074"/>
        <v>0</v>
      </c>
      <c r="H445" s="102">
        <v>20</v>
      </c>
      <c r="I445" s="102">
        <v>2000</v>
      </c>
      <c r="J445" s="28">
        <v>5.3697103261947596</v>
      </c>
      <c r="K445" s="126">
        <f t="shared" si="1071"/>
        <v>5.3697103261947599E-2</v>
      </c>
      <c r="L445" s="30">
        <f t="shared" si="1072"/>
        <v>5.3697103261947599E-2</v>
      </c>
      <c r="M445" s="30">
        <f t="shared" si="1073"/>
        <v>2.90463835000992</v>
      </c>
      <c r="N445" s="34"/>
    </row>
    <row r="446" spans="1:14" x14ac:dyDescent="0.2">
      <c r="A446" s="45">
        <v>408</v>
      </c>
      <c r="B446" s="35">
        <f t="shared" si="1080"/>
        <v>4.7106481481481548E-2</v>
      </c>
      <c r="C446" s="28">
        <v>5.3697103261947596</v>
      </c>
      <c r="D446" s="95">
        <v>0</v>
      </c>
      <c r="E446" s="95">
        <v>999999</v>
      </c>
      <c r="F446" s="37">
        <f t="shared" si="1070"/>
        <v>166666.5</v>
      </c>
      <c r="G446" s="38">
        <f t="shared" si="1074"/>
        <v>0</v>
      </c>
      <c r="H446" s="102">
        <v>20</v>
      </c>
      <c r="I446" s="102">
        <v>2000</v>
      </c>
      <c r="J446" s="28">
        <v>6.19409203529358</v>
      </c>
      <c r="K446" s="126">
        <f t="shared" si="1071"/>
        <v>6.1940920352935795E-2</v>
      </c>
      <c r="L446" s="30">
        <f t="shared" si="1072"/>
        <v>6.1940920352935795E-2</v>
      </c>
      <c r="M446" s="30">
        <f t="shared" si="1073"/>
        <v>5.3697103261947596</v>
      </c>
      <c r="N446" s="34"/>
    </row>
    <row r="447" spans="1:14" x14ac:dyDescent="0.2">
      <c r="A447" s="45">
        <v>409</v>
      </c>
      <c r="B447" s="35">
        <f t="shared" si="1080"/>
        <v>4.722222222222229E-2</v>
      </c>
      <c r="C447" s="28">
        <v>6.19409203529358</v>
      </c>
      <c r="D447" s="95">
        <v>0</v>
      </c>
      <c r="E447" s="95">
        <v>999999</v>
      </c>
      <c r="F447" s="37">
        <f t="shared" si="1070"/>
        <v>166666.5</v>
      </c>
      <c r="G447" s="38">
        <f t="shared" si="1074"/>
        <v>0</v>
      </c>
      <c r="H447" s="102">
        <v>20</v>
      </c>
      <c r="I447" s="102">
        <v>2000</v>
      </c>
      <c r="J447" s="28">
        <v>5.4274809360504204</v>
      </c>
      <c r="K447" s="126">
        <f t="shared" si="1071"/>
        <v>5.427480936050421E-2</v>
      </c>
      <c r="L447" s="30">
        <f t="shared" si="1072"/>
        <v>5.427480936050421E-2</v>
      </c>
      <c r="M447" s="30">
        <f t="shared" si="1073"/>
        <v>6.19409203529358</v>
      </c>
      <c r="N447" s="34"/>
    </row>
    <row r="448" spans="1:14" x14ac:dyDescent="0.2">
      <c r="A448" s="45">
        <v>410</v>
      </c>
      <c r="B448" s="35">
        <f t="shared" si="1080"/>
        <v>4.7337962962963033E-2</v>
      </c>
      <c r="C448" s="28">
        <v>5.4274809360504204</v>
      </c>
      <c r="D448" s="95">
        <v>0</v>
      </c>
      <c r="E448" s="95">
        <v>999999</v>
      </c>
      <c r="F448" s="37">
        <f t="shared" si="1070"/>
        <v>166666.5</v>
      </c>
      <c r="G448" s="38">
        <f t="shared" si="1074"/>
        <v>0</v>
      </c>
      <c r="H448" s="102">
        <v>20</v>
      </c>
      <c r="I448" s="102">
        <v>2000</v>
      </c>
      <c r="J448" s="28">
        <v>4.4212728738784799</v>
      </c>
      <c r="K448" s="126">
        <f t="shared" si="1071"/>
        <v>4.4212728738784797E-2</v>
      </c>
      <c r="L448" s="30">
        <f t="shared" si="1072"/>
        <v>4.4212728738784797E-2</v>
      </c>
      <c r="M448" s="30">
        <f t="shared" si="1073"/>
        <v>5.4274809360504204</v>
      </c>
      <c r="N448" s="34"/>
    </row>
    <row r="449" spans="1:14" x14ac:dyDescent="0.2">
      <c r="A449" s="45">
        <v>411</v>
      </c>
      <c r="B449" s="35">
        <f t="shared" si="1080"/>
        <v>4.7453703703703776E-2</v>
      </c>
      <c r="C449" s="28">
        <v>4.4212728738784799</v>
      </c>
      <c r="D449" s="95">
        <v>0</v>
      </c>
      <c r="E449" s="95">
        <v>999999</v>
      </c>
      <c r="F449" s="37">
        <f t="shared" si="1070"/>
        <v>166666.5</v>
      </c>
      <c r="G449" s="38">
        <f t="shared" si="1074"/>
        <v>0</v>
      </c>
      <c r="H449" s="102">
        <v>20</v>
      </c>
      <c r="I449" s="102">
        <v>2000</v>
      </c>
      <c r="J449" s="28">
        <v>3.8423192501068102</v>
      </c>
      <c r="K449" s="126">
        <f t="shared" si="1071"/>
        <v>3.8423192501068099E-2</v>
      </c>
      <c r="L449" s="30">
        <f t="shared" si="1072"/>
        <v>3.8423192501068099E-2</v>
      </c>
      <c r="M449" s="30">
        <f t="shared" si="1073"/>
        <v>4.4212728738784799</v>
      </c>
      <c r="N449" s="34"/>
    </row>
    <row r="450" spans="1:14" x14ac:dyDescent="0.2">
      <c r="A450" s="45">
        <v>412</v>
      </c>
      <c r="B450" s="35">
        <f t="shared" si="1080"/>
        <v>4.7569444444444518E-2</v>
      </c>
      <c r="C450" s="28">
        <v>3.8423192501068102</v>
      </c>
      <c r="D450" s="95">
        <v>0</v>
      </c>
      <c r="E450" s="95">
        <v>999999</v>
      </c>
      <c r="F450" s="37">
        <f t="shared" si="1070"/>
        <v>166666.5</v>
      </c>
      <c r="G450" s="38">
        <f t="shared" si="1074"/>
        <v>0</v>
      </c>
      <c r="H450" s="102">
        <v>20</v>
      </c>
      <c r="I450" s="102">
        <v>2000</v>
      </c>
      <c r="J450" s="28">
        <v>3.5789763927459699</v>
      </c>
      <c r="K450" s="126">
        <f t="shared" si="1071"/>
        <v>3.5789763927459702E-2</v>
      </c>
      <c r="L450" s="30">
        <f t="shared" si="1072"/>
        <v>3.5789763927459702E-2</v>
      </c>
      <c r="M450" s="30">
        <f t="shared" si="1073"/>
        <v>3.8423192501068102</v>
      </c>
      <c r="N450" s="34"/>
    </row>
    <row r="451" spans="1:14" x14ac:dyDescent="0.2">
      <c r="A451" s="45">
        <v>413</v>
      </c>
      <c r="B451" s="35">
        <f t="shared" si="1080"/>
        <v>4.7685185185185261E-2</v>
      </c>
      <c r="C451" s="28">
        <v>3.5789763927459699</v>
      </c>
      <c r="D451" s="95">
        <v>0</v>
      </c>
      <c r="E451" s="95">
        <v>999999</v>
      </c>
      <c r="F451" s="37">
        <f t="shared" si="1070"/>
        <v>166666.5</v>
      </c>
      <c r="G451" s="38">
        <f t="shared" si="1074"/>
        <v>0</v>
      </c>
      <c r="H451" s="102">
        <v>20</v>
      </c>
      <c r="I451" s="102">
        <v>2000</v>
      </c>
      <c r="J451" s="28">
        <v>3.7552765011787401</v>
      </c>
      <c r="K451" s="126">
        <f t="shared" si="1071"/>
        <v>3.7552765011787399E-2</v>
      </c>
      <c r="L451" s="30">
        <f t="shared" si="1072"/>
        <v>3.7552765011787399E-2</v>
      </c>
      <c r="M451" s="30">
        <f t="shared" si="1073"/>
        <v>3.5789763927459699</v>
      </c>
      <c r="N451" s="34"/>
    </row>
    <row r="452" spans="1:14" x14ac:dyDescent="0.2">
      <c r="A452" s="45">
        <v>414</v>
      </c>
      <c r="B452" s="35">
        <f t="shared" si="1080"/>
        <v>4.7800925925926004E-2</v>
      </c>
      <c r="C452" s="28">
        <v>3.7552765011787401</v>
      </c>
      <c r="D452" s="95">
        <v>0</v>
      </c>
      <c r="E452" s="95">
        <v>999999</v>
      </c>
      <c r="F452" s="37">
        <f t="shared" si="1070"/>
        <v>166666.5</v>
      </c>
      <c r="G452" s="38">
        <f t="shared" si="1074"/>
        <v>0</v>
      </c>
      <c r="H452" s="102">
        <v>20</v>
      </c>
      <c r="I452" s="102">
        <v>2000</v>
      </c>
      <c r="J452" s="28">
        <v>4.2459923028945896</v>
      </c>
      <c r="K452" s="126">
        <f t="shared" si="1071"/>
        <v>4.2459923028945898E-2</v>
      </c>
      <c r="L452" s="30">
        <f t="shared" si="1072"/>
        <v>4.2459923028945898E-2</v>
      </c>
      <c r="M452" s="30">
        <f t="shared" si="1073"/>
        <v>3.7552765011787401</v>
      </c>
      <c r="N452" s="34"/>
    </row>
    <row r="453" spans="1:14" x14ac:dyDescent="0.2">
      <c r="A453" s="45">
        <v>415</v>
      </c>
      <c r="B453" s="35">
        <f t="shared" si="1080"/>
        <v>4.7916666666666746E-2</v>
      </c>
      <c r="C453" s="28">
        <v>4.2459923028945896</v>
      </c>
      <c r="D453" s="95">
        <v>0</v>
      </c>
      <c r="E453" s="95">
        <v>999999</v>
      </c>
      <c r="F453" s="37">
        <f t="shared" si="1070"/>
        <v>166666.5</v>
      </c>
      <c r="G453" s="38">
        <f t="shared" si="1074"/>
        <v>0</v>
      </c>
      <c r="H453" s="102">
        <v>20</v>
      </c>
      <c r="I453" s="102">
        <v>2000</v>
      </c>
      <c r="J453" s="28">
        <v>4.7508192062377903</v>
      </c>
      <c r="K453" s="126">
        <f t="shared" si="1071"/>
        <v>4.7508192062377899E-2</v>
      </c>
      <c r="L453" s="30">
        <f t="shared" si="1072"/>
        <v>4.7508192062377899E-2</v>
      </c>
      <c r="M453" s="30">
        <f t="shared" si="1073"/>
        <v>4.2459923028945896</v>
      </c>
      <c r="N453" s="34"/>
    </row>
    <row r="454" spans="1:14" x14ac:dyDescent="0.2">
      <c r="A454" s="45">
        <v>416</v>
      </c>
      <c r="B454" s="35">
        <f t="shared" si="1080"/>
        <v>4.8032407407407489E-2</v>
      </c>
      <c r="C454" s="28">
        <v>4.7508192062377903</v>
      </c>
      <c r="D454" s="95">
        <v>0</v>
      </c>
      <c r="E454" s="95">
        <v>999999</v>
      </c>
      <c r="F454" s="37">
        <f t="shared" si="1070"/>
        <v>166666.5</v>
      </c>
      <c r="G454" s="38">
        <f t="shared" si="1074"/>
        <v>0</v>
      </c>
      <c r="H454" s="102">
        <v>20</v>
      </c>
      <c r="I454" s="102">
        <v>2000</v>
      </c>
      <c r="J454" s="28">
        <v>4.6763056516647303</v>
      </c>
      <c r="K454" s="126">
        <f t="shared" si="1071"/>
        <v>4.6763056516647306E-2</v>
      </c>
      <c r="L454" s="30">
        <f t="shared" si="1072"/>
        <v>4.6763056516647306E-2</v>
      </c>
      <c r="M454" s="30">
        <f t="shared" si="1073"/>
        <v>4.7508192062377903</v>
      </c>
      <c r="N454" s="34"/>
    </row>
    <row r="455" spans="1:14" x14ac:dyDescent="0.2">
      <c r="A455" s="45">
        <v>417</v>
      </c>
      <c r="B455" s="35">
        <f t="shared" si="1080"/>
        <v>4.8148148148148232E-2</v>
      </c>
      <c r="C455" s="28">
        <v>4.6763056516647303</v>
      </c>
      <c r="D455" s="95">
        <v>0</v>
      </c>
      <c r="E455" s="95">
        <v>999999</v>
      </c>
      <c r="F455" s="37">
        <f t="shared" si="1070"/>
        <v>166666.5</v>
      </c>
      <c r="G455" s="38">
        <f t="shared" si="1074"/>
        <v>0</v>
      </c>
      <c r="H455" s="102">
        <v>20</v>
      </c>
      <c r="I455" s="102">
        <v>2000</v>
      </c>
      <c r="J455" s="28">
        <v>5.0866502523422197</v>
      </c>
      <c r="K455" s="126">
        <f t="shared" si="1071"/>
        <v>5.0866502523422195E-2</v>
      </c>
      <c r="L455" s="30">
        <f t="shared" si="1072"/>
        <v>5.0866502523422195E-2</v>
      </c>
      <c r="M455" s="30">
        <f t="shared" si="1073"/>
        <v>4.6763056516647303</v>
      </c>
      <c r="N455" s="34"/>
    </row>
    <row r="456" spans="1:14" x14ac:dyDescent="0.2">
      <c r="A456" s="45">
        <v>418</v>
      </c>
      <c r="B456" s="35">
        <f t="shared" si="1080"/>
        <v>4.8263888888888974E-2</v>
      </c>
      <c r="C456" s="28">
        <v>5.0866502523422197</v>
      </c>
      <c r="D456" s="95">
        <v>0</v>
      </c>
      <c r="E456" s="95">
        <v>999999</v>
      </c>
      <c r="F456" s="37">
        <f t="shared" si="1070"/>
        <v>166666.5</v>
      </c>
      <c r="G456" s="38">
        <f t="shared" si="1074"/>
        <v>0</v>
      </c>
      <c r="H456" s="102">
        <v>20</v>
      </c>
      <c r="I456" s="102">
        <v>2000</v>
      </c>
      <c r="J456" s="28">
        <v>5.4969942569732702</v>
      </c>
      <c r="K456" s="126">
        <f t="shared" si="1071"/>
        <v>5.4969942569732699E-2</v>
      </c>
      <c r="L456" s="30">
        <f t="shared" si="1072"/>
        <v>5.4969942569732699E-2</v>
      </c>
      <c r="M456" s="30">
        <f t="shared" si="1073"/>
        <v>5.0866502523422197</v>
      </c>
      <c r="N456" s="34"/>
    </row>
    <row r="457" spans="1:14" x14ac:dyDescent="0.2">
      <c r="A457" s="45">
        <v>419</v>
      </c>
      <c r="B457" s="35">
        <f t="shared" si="1080"/>
        <v>4.8379629629629717E-2</v>
      </c>
      <c r="C457" s="28">
        <v>5.4969942569732702</v>
      </c>
      <c r="D457" s="95">
        <v>0</v>
      </c>
      <c r="E457" s="95">
        <v>999999</v>
      </c>
      <c r="F457" s="37">
        <f t="shared" si="1070"/>
        <v>166666.5</v>
      </c>
      <c r="G457" s="38">
        <f t="shared" si="1074"/>
        <v>0</v>
      </c>
      <c r="H457" s="102">
        <v>20</v>
      </c>
      <c r="I457" s="102">
        <v>2000</v>
      </c>
      <c r="J457" s="28">
        <v>6.1201989650726301</v>
      </c>
      <c r="K457" s="126">
        <f t="shared" si="1071"/>
        <v>6.1201989650726304E-2</v>
      </c>
      <c r="L457" s="30">
        <f t="shared" si="1072"/>
        <v>6.1201989650726304E-2</v>
      </c>
      <c r="M457" s="30">
        <f t="shared" si="1073"/>
        <v>5.4969942569732702</v>
      </c>
      <c r="N457" s="34"/>
    </row>
    <row r="458" spans="1:14" x14ac:dyDescent="0.2">
      <c r="A458" s="45">
        <v>420</v>
      </c>
      <c r="B458" s="35">
        <f t="shared" si="1080"/>
        <v>4.8495370370370459E-2</v>
      </c>
      <c r="C458" s="28">
        <v>6.1201989650726301</v>
      </c>
      <c r="D458" s="95">
        <v>0</v>
      </c>
      <c r="E458" s="95">
        <v>999999</v>
      </c>
      <c r="F458" s="37">
        <f>E458/6</f>
        <v>166666.5</v>
      </c>
      <c r="G458" s="38">
        <f t="shared" si="1074"/>
        <v>0</v>
      </c>
      <c r="H458" s="102">
        <v>20</v>
      </c>
      <c r="I458" s="102">
        <v>2000</v>
      </c>
      <c r="J458" s="28">
        <v>6.8190407752990696</v>
      </c>
      <c r="K458" s="126">
        <f>IF(I458 = 0, 0, H458 * J458 / I458)</f>
        <v>6.8190407752990692E-2</v>
      </c>
      <c r="L458" s="30">
        <f>D458 + K458</f>
        <v>6.8190407752990692E-2</v>
      </c>
      <c r="M458" s="30">
        <f>C458 - G458</f>
        <v>6.1201989650726301</v>
      </c>
      <c r="N458" s="34"/>
    </row>
    <row r="459" spans="1:14" x14ac:dyDescent="0.2">
      <c r="A459" s="45">
        <v>421</v>
      </c>
      <c r="B459" s="35">
        <f t="shared" si="1080"/>
        <v>4.8611111111111202E-2</v>
      </c>
      <c r="C459" s="28">
        <v>6.8190407752990696</v>
      </c>
      <c r="D459" s="95">
        <v>0</v>
      </c>
      <c r="E459" s="95">
        <v>999999</v>
      </c>
      <c r="F459" s="37">
        <f>E459/6</f>
        <v>166666.5</v>
      </c>
      <c r="G459" s="38">
        <f>IF($Q$2=TRUE,D459,IF( ABS(D459 - G458) &lt; F459, D459, G458 + SIGN( D459 - G458 ) * F459 ))</f>
        <v>0</v>
      </c>
      <c r="H459" s="102">
        <v>20</v>
      </c>
      <c r="I459" s="102">
        <v>2000</v>
      </c>
      <c r="J459" s="28">
        <v>7.51788258552551</v>
      </c>
      <c r="K459" s="126">
        <f>IF(I459 = 0, 0, H459 * J459 / I459)</f>
        <v>7.5178825855255094E-2</v>
      </c>
      <c r="L459" s="30">
        <f>D459 + K459</f>
        <v>7.5178825855255094E-2</v>
      </c>
      <c r="M459" s="30">
        <f>C459 - G459</f>
        <v>6.8190407752990696</v>
      </c>
      <c r="N459" s="34"/>
    </row>
    <row r="460" spans="1:14" x14ac:dyDescent="0.2">
      <c r="C460">
        <v>7.51788258552551</v>
      </c>
      <c r="I460" s="102">
        <v>2000</v>
      </c>
      <c r="J460">
        <v>7.0368176698684701</v>
      </c>
    </row>
    <row r="461" spans="1:14" x14ac:dyDescent="0.2">
      <c r="C461">
        <v>7.0368176698684701</v>
      </c>
      <c r="I461" s="102">
        <v>2000</v>
      </c>
      <c r="J461">
        <v>5.4049146175384504</v>
      </c>
    </row>
    <row r="462" spans="1:14" x14ac:dyDescent="0.2">
      <c r="C462">
        <v>5.4049146175384504</v>
      </c>
      <c r="I462" s="102">
        <v>2000</v>
      </c>
      <c r="J462">
        <v>5.0208884477615401</v>
      </c>
    </row>
    <row r="463" spans="1:14" x14ac:dyDescent="0.2">
      <c r="C463">
        <v>5.0208884477615401</v>
      </c>
      <c r="I463" s="102">
        <v>2000</v>
      </c>
      <c r="J463">
        <v>5.2345597743988002</v>
      </c>
    </row>
    <row r="464" spans="1:14" x14ac:dyDescent="0.2">
      <c r="C464">
        <v>5.2345597743988002</v>
      </c>
      <c r="I464" s="102">
        <v>2000</v>
      </c>
      <c r="J464">
        <v>5.5583351850509599</v>
      </c>
    </row>
    <row r="465" spans="3:10" x14ac:dyDescent="0.2">
      <c r="C465">
        <v>5.5583351850509599</v>
      </c>
      <c r="I465" s="102">
        <v>2000</v>
      </c>
      <c r="J465">
        <v>5.6492787599563599</v>
      </c>
    </row>
    <row r="466" spans="3:10" x14ac:dyDescent="0.2">
      <c r="C466">
        <v>5.6492787599563599</v>
      </c>
      <c r="I466" s="102">
        <v>2000</v>
      </c>
      <c r="J466">
        <v>5.2840369939804104</v>
      </c>
    </row>
    <row r="467" spans="3:10" x14ac:dyDescent="0.2">
      <c r="C467">
        <v>5.2840369939804104</v>
      </c>
      <c r="I467" s="102">
        <v>2000</v>
      </c>
      <c r="J467">
        <v>4.9187946319580096</v>
      </c>
    </row>
    <row r="468" spans="3:10" x14ac:dyDescent="0.2">
      <c r="C468">
        <v>4.9187946319580096</v>
      </c>
      <c r="I468" s="102">
        <v>2000</v>
      </c>
      <c r="J468">
        <v>4.1196471452713004</v>
      </c>
    </row>
    <row r="469" spans="3:10" x14ac:dyDescent="0.2">
      <c r="C469">
        <v>4.1196471452713004</v>
      </c>
      <c r="I469" s="102">
        <v>2000</v>
      </c>
      <c r="J469">
        <v>2.9139712452888502</v>
      </c>
    </row>
    <row r="470" spans="3:10" x14ac:dyDescent="0.2">
      <c r="C470">
        <v>2.9139712452888502</v>
      </c>
      <c r="I470" s="102">
        <v>2000</v>
      </c>
      <c r="J470">
        <v>1.3524062931537599</v>
      </c>
    </row>
    <row r="471" spans="3:10" x14ac:dyDescent="0.2">
      <c r="C471">
        <v>1.3524062931537599</v>
      </c>
      <c r="I471" s="102">
        <v>2000</v>
      </c>
      <c r="J471">
        <v>0.37751585245132402</v>
      </c>
    </row>
    <row r="472" spans="3:10" x14ac:dyDescent="0.2">
      <c r="C472">
        <v>0.37751585245132402</v>
      </c>
      <c r="I472" s="102">
        <v>2000</v>
      </c>
      <c r="J472">
        <v>-0.38917485624551801</v>
      </c>
    </row>
    <row r="473" spans="3:10" x14ac:dyDescent="0.2">
      <c r="C473">
        <v>-0.38917485624551801</v>
      </c>
      <c r="I473" s="102">
        <v>2000</v>
      </c>
      <c r="J473">
        <v>-1.5124523639678999</v>
      </c>
    </row>
    <row r="474" spans="3:10" x14ac:dyDescent="0.2">
      <c r="C474">
        <v>-1.5124523639678999</v>
      </c>
      <c r="I474" s="102">
        <v>2000</v>
      </c>
      <c r="J474">
        <v>-2.7616193890571599</v>
      </c>
    </row>
    <row r="475" spans="3:10" x14ac:dyDescent="0.2">
      <c r="C475">
        <v>-2.7616193890571599</v>
      </c>
      <c r="I475" s="102">
        <v>2000</v>
      </c>
      <c r="J475">
        <v>-4.0885668992996198</v>
      </c>
    </row>
    <row r="476" spans="3:10" x14ac:dyDescent="0.2">
      <c r="C476">
        <v>-4.0885668992996198</v>
      </c>
      <c r="I476" s="102">
        <v>2000</v>
      </c>
      <c r="J476">
        <v>-5.87893426418304</v>
      </c>
    </row>
    <row r="477" spans="3:10" x14ac:dyDescent="0.2">
      <c r="C477">
        <v>-5.87893426418304</v>
      </c>
      <c r="I477" s="102">
        <v>2000</v>
      </c>
      <c r="J477">
        <v>-7.8942233324050903</v>
      </c>
    </row>
    <row r="478" spans="3:10" x14ac:dyDescent="0.2">
      <c r="C478">
        <v>-7.8942233324050903</v>
      </c>
      <c r="I478" s="102">
        <v>2000</v>
      </c>
      <c r="J478">
        <v>-9.1666299104690605</v>
      </c>
    </row>
    <row r="479" spans="3:10" x14ac:dyDescent="0.2">
      <c r="C479">
        <v>-9.1666299104690605</v>
      </c>
      <c r="I479" s="102">
        <v>2000</v>
      </c>
      <c r="J479">
        <v>-9.6273571252822894</v>
      </c>
    </row>
    <row r="480" spans="3:10" x14ac:dyDescent="0.2">
      <c r="C480">
        <v>-9.6273571252822894</v>
      </c>
      <c r="I480" s="102">
        <v>2000</v>
      </c>
      <c r="J480">
        <v>-8.6028802394866908</v>
      </c>
    </row>
    <row r="481" spans="3:10" x14ac:dyDescent="0.2">
      <c r="C481">
        <v>-8.6028802394866908</v>
      </c>
      <c r="I481" s="102">
        <v>2000</v>
      </c>
      <c r="J481">
        <v>-7.0785951614379901</v>
      </c>
    </row>
    <row r="482" spans="3:10" x14ac:dyDescent="0.2">
      <c r="C482">
        <v>-7.0785951614379901</v>
      </c>
      <c r="I482" s="102">
        <v>2000</v>
      </c>
      <c r="J482">
        <v>-5.9450256824493399</v>
      </c>
    </row>
    <row r="483" spans="3:10" x14ac:dyDescent="0.2">
      <c r="C483">
        <v>-5.9450256824493399</v>
      </c>
      <c r="I483" s="102">
        <v>2000</v>
      </c>
      <c r="J483">
        <v>-5.1691055297851598</v>
      </c>
    </row>
    <row r="484" spans="3:10" x14ac:dyDescent="0.2">
      <c r="C484">
        <v>-5.1691055297851598</v>
      </c>
      <c r="I484" s="102">
        <v>2000</v>
      </c>
      <c r="J484">
        <v>-4.37697529792786</v>
      </c>
    </row>
    <row r="485" spans="3:10" x14ac:dyDescent="0.2">
      <c r="C485">
        <v>-4.37697529792786</v>
      </c>
      <c r="I485" s="102">
        <v>2000</v>
      </c>
      <c r="J485">
        <v>-3.4129214286804199</v>
      </c>
    </row>
    <row r="486" spans="3:10" x14ac:dyDescent="0.2">
      <c r="C486">
        <v>-3.4129214286804199</v>
      </c>
      <c r="I486" s="102">
        <v>2000</v>
      </c>
      <c r="J486">
        <v>-1.58144578337669</v>
      </c>
    </row>
    <row r="487" spans="3:10" x14ac:dyDescent="0.2">
      <c r="C487">
        <v>-1.58144578337669</v>
      </c>
      <c r="I487" s="102">
        <v>2000</v>
      </c>
      <c r="J487">
        <v>-1.35241955518723</v>
      </c>
    </row>
    <row r="488" spans="3:10" x14ac:dyDescent="0.2">
      <c r="C488">
        <v>-1.35241955518723</v>
      </c>
      <c r="I488" s="102">
        <v>2000</v>
      </c>
      <c r="J488">
        <v>-1.99438244104385</v>
      </c>
    </row>
    <row r="489" spans="3:10" x14ac:dyDescent="0.2">
      <c r="C489">
        <v>-1.99438244104385</v>
      </c>
      <c r="I489" s="102">
        <v>2000</v>
      </c>
      <c r="J489">
        <v>-1.581030189991</v>
      </c>
    </row>
    <row r="490" spans="3:10" x14ac:dyDescent="0.2">
      <c r="C490">
        <v>-1.581030189991</v>
      </c>
      <c r="I490" s="102">
        <v>2000</v>
      </c>
      <c r="J490">
        <v>-0.63566453754901897</v>
      </c>
    </row>
    <row r="491" spans="3:10" x14ac:dyDescent="0.2">
      <c r="C491">
        <v>-0.63566453754901897</v>
      </c>
      <c r="I491" s="102">
        <v>2000</v>
      </c>
      <c r="J491">
        <v>-0.73258578777313199</v>
      </c>
    </row>
    <row r="492" spans="3:10" x14ac:dyDescent="0.2">
      <c r="C492">
        <v>-0.73258578777313199</v>
      </c>
      <c r="I492" s="102">
        <v>2000</v>
      </c>
      <c r="J492">
        <v>-0.82950711250305198</v>
      </c>
    </row>
    <row r="493" spans="3:10" x14ac:dyDescent="0.2">
      <c r="C493">
        <v>-0.82950711250305198</v>
      </c>
      <c r="I493" s="102">
        <v>2000</v>
      </c>
      <c r="J493">
        <v>-4.60313353687525E-2</v>
      </c>
    </row>
    <row r="494" spans="3:10" x14ac:dyDescent="0.2">
      <c r="C494">
        <v>-4.60313353687525E-2</v>
      </c>
      <c r="I494" s="102">
        <v>2000</v>
      </c>
      <c r="J494">
        <v>-0.21482294425368301</v>
      </c>
    </row>
    <row r="495" spans="3:10" x14ac:dyDescent="0.2">
      <c r="C495">
        <v>-0.21482294425368301</v>
      </c>
      <c r="I495" s="102">
        <v>2000</v>
      </c>
      <c r="J495">
        <v>-0.14767806977033601</v>
      </c>
    </row>
    <row r="496" spans="3:10" x14ac:dyDescent="0.2">
      <c r="C496">
        <v>-0.14767806977033601</v>
      </c>
      <c r="I496" s="102">
        <v>2000</v>
      </c>
      <c r="J496">
        <v>8.9412759989500101E-2</v>
      </c>
    </row>
    <row r="497" spans="3:10" x14ac:dyDescent="0.2">
      <c r="C497">
        <v>8.9412759989500101E-2</v>
      </c>
      <c r="I497" s="102">
        <v>2000</v>
      </c>
      <c r="J497">
        <v>1.588064879179</v>
      </c>
    </row>
    <row r="498" spans="3:10" x14ac:dyDescent="0.2">
      <c r="C498">
        <v>1.588064879179</v>
      </c>
      <c r="I498" s="102">
        <v>2000</v>
      </c>
      <c r="J498">
        <v>1.7687839269638099</v>
      </c>
    </row>
    <row r="499" spans="3:10" x14ac:dyDescent="0.2">
      <c r="C499">
        <v>1.7687839269638099</v>
      </c>
      <c r="I499" s="102">
        <v>2000</v>
      </c>
      <c r="J499">
        <v>2.1626813709735901</v>
      </c>
    </row>
    <row r="500" spans="3:10" x14ac:dyDescent="0.2">
      <c r="C500">
        <v>2.1626813709735901</v>
      </c>
      <c r="I500" s="102">
        <v>2000</v>
      </c>
      <c r="J500">
        <v>2.9333978891372698</v>
      </c>
    </row>
    <row r="501" spans="3:10" x14ac:dyDescent="0.2">
      <c r="C501">
        <v>2.9333978891372698</v>
      </c>
      <c r="I501" s="102">
        <v>2000</v>
      </c>
      <c r="J501">
        <v>2.9069629311561598</v>
      </c>
    </row>
    <row r="502" spans="3:10" x14ac:dyDescent="0.2">
      <c r="C502">
        <v>2.9069629311561598</v>
      </c>
      <c r="I502" s="102">
        <v>2000</v>
      </c>
      <c r="J502">
        <v>3.9455273747444202</v>
      </c>
    </row>
    <row r="503" spans="3:10" x14ac:dyDescent="0.2">
      <c r="C503">
        <v>3.9455273747444202</v>
      </c>
      <c r="I503" s="102">
        <v>2000</v>
      </c>
      <c r="J503">
        <v>4.9528369307517996</v>
      </c>
    </row>
    <row r="504" spans="3:10" x14ac:dyDescent="0.2">
      <c r="C504">
        <v>4.9528369307517996</v>
      </c>
      <c r="I504" s="102">
        <v>2000</v>
      </c>
      <c r="J504">
        <v>6.8280190229415902</v>
      </c>
    </row>
    <row r="505" spans="3:10" x14ac:dyDescent="0.2">
      <c r="C505">
        <v>6.8280190229415902</v>
      </c>
      <c r="I505" s="102">
        <v>2000</v>
      </c>
      <c r="J505">
        <v>8.0475783348083496</v>
      </c>
    </row>
    <row r="506" spans="3:10" x14ac:dyDescent="0.2">
      <c r="C506">
        <v>8.0475783348083496</v>
      </c>
      <c r="I506" s="102">
        <v>2000</v>
      </c>
      <c r="J506">
        <v>8.65412533283234</v>
      </c>
    </row>
    <row r="507" spans="3:10" x14ac:dyDescent="0.2">
      <c r="C507">
        <v>8.65412533283234</v>
      </c>
      <c r="I507" s="102">
        <v>2000</v>
      </c>
      <c r="J507">
        <v>8.5459762811660802</v>
      </c>
    </row>
    <row r="508" spans="3:10" x14ac:dyDescent="0.2">
      <c r="C508">
        <v>8.5459762811660802</v>
      </c>
      <c r="I508" s="102">
        <v>2000</v>
      </c>
      <c r="J508">
        <v>7.9176825284957904</v>
      </c>
    </row>
    <row r="509" spans="3:10" x14ac:dyDescent="0.2">
      <c r="C509">
        <v>7.9176825284957904</v>
      </c>
      <c r="I509" s="102">
        <v>2000</v>
      </c>
      <c r="J509">
        <v>7.1957290172576904</v>
      </c>
    </row>
    <row r="510" spans="3:10" x14ac:dyDescent="0.2">
      <c r="C510">
        <v>7.1957290172576904</v>
      </c>
      <c r="I510" s="102">
        <v>2000</v>
      </c>
      <c r="J510">
        <v>6.4691370725631696</v>
      </c>
    </row>
    <row r="511" spans="3:10" x14ac:dyDescent="0.2">
      <c r="C511">
        <v>6.4691370725631696</v>
      </c>
      <c r="I511" s="102">
        <v>2000</v>
      </c>
      <c r="J511">
        <v>5.7385820150375402</v>
      </c>
    </row>
    <row r="512" spans="3:10" x14ac:dyDescent="0.2">
      <c r="C512">
        <v>5.7385820150375402</v>
      </c>
      <c r="I512" s="102">
        <v>2000</v>
      </c>
      <c r="J512">
        <v>4.4664028286933899</v>
      </c>
    </row>
    <row r="513" spans="3:10" x14ac:dyDescent="0.2">
      <c r="C513">
        <v>4.4664028286933899</v>
      </c>
      <c r="I513" s="102">
        <v>2000</v>
      </c>
      <c r="J513">
        <v>3.4414970874786399</v>
      </c>
    </row>
    <row r="514" spans="3:10" x14ac:dyDescent="0.2">
      <c r="C514">
        <v>3.4414970874786399</v>
      </c>
      <c r="I514" s="102">
        <v>2000</v>
      </c>
      <c r="J514">
        <v>2.90605217218399</v>
      </c>
    </row>
    <row r="515" spans="3:10" x14ac:dyDescent="0.2">
      <c r="C515">
        <v>2.90605217218399</v>
      </c>
      <c r="I515" s="102">
        <v>2000</v>
      </c>
      <c r="J515">
        <v>2.3137079179287001</v>
      </c>
    </row>
    <row r="516" spans="3:10" x14ac:dyDescent="0.2">
      <c r="C516">
        <v>2.3137079179287001</v>
      </c>
      <c r="I516" s="102">
        <v>2000</v>
      </c>
      <c r="J516">
        <v>2.8090137243270901</v>
      </c>
    </row>
    <row r="517" spans="3:10" x14ac:dyDescent="0.2">
      <c r="C517">
        <v>2.8090137243270901</v>
      </c>
      <c r="I517" s="102">
        <v>2000</v>
      </c>
      <c r="J517">
        <v>3.9173632860183698</v>
      </c>
    </row>
    <row r="518" spans="3:10" x14ac:dyDescent="0.2">
      <c r="C518">
        <v>3.9173632860183698</v>
      </c>
      <c r="I518" s="102">
        <v>2000</v>
      </c>
      <c r="J518">
        <v>4.4384679198265102</v>
      </c>
    </row>
    <row r="519" spans="3:10" x14ac:dyDescent="0.2">
      <c r="C519">
        <v>4.4384679198265102</v>
      </c>
      <c r="I519" s="102">
        <v>2000</v>
      </c>
      <c r="J519">
        <v>4.4706538319587699</v>
      </c>
    </row>
    <row r="520" spans="3:10" x14ac:dyDescent="0.2">
      <c r="C520">
        <v>4.4706538319587699</v>
      </c>
      <c r="I520" s="102">
        <v>2000</v>
      </c>
      <c r="J520">
        <v>4.4706538319587699</v>
      </c>
    </row>
    <row r="521" spans="3:10" x14ac:dyDescent="0.2">
      <c r="C521">
        <v>4.4706538319587699</v>
      </c>
      <c r="I521" s="102">
        <v>2000</v>
      </c>
      <c r="J521">
        <v>4.4706538319587699</v>
      </c>
    </row>
    <row r="522" spans="3:10" x14ac:dyDescent="0.2">
      <c r="C522">
        <v>4.4706538319587699</v>
      </c>
      <c r="I522" s="102">
        <v>2000</v>
      </c>
      <c r="J522">
        <v>4.4706538319587699</v>
      </c>
    </row>
    <row r="523" spans="3:10" x14ac:dyDescent="0.2">
      <c r="C523">
        <v>4.4706538319587699</v>
      </c>
      <c r="I523" s="102">
        <v>2000</v>
      </c>
      <c r="J523">
        <v>4.4706538319587699</v>
      </c>
    </row>
    <row r="524" spans="3:10" x14ac:dyDescent="0.2">
      <c r="C524">
        <v>4.4706538319587699</v>
      </c>
      <c r="I524" s="102">
        <v>2000</v>
      </c>
      <c r="J524">
        <v>4.4706538319587699</v>
      </c>
    </row>
    <row r="525" spans="3:10" x14ac:dyDescent="0.2">
      <c r="C525">
        <v>4.4706538319587699</v>
      </c>
      <c r="I525" s="102">
        <v>2000</v>
      </c>
      <c r="J525">
        <v>4.4706538319587699</v>
      </c>
    </row>
    <row r="526" spans="3:10" x14ac:dyDescent="0.2">
      <c r="C526">
        <v>4.4706538319587699</v>
      </c>
      <c r="I526" s="102">
        <v>2000</v>
      </c>
      <c r="J526">
        <v>4.4706538319587699</v>
      </c>
    </row>
    <row r="527" spans="3:10" x14ac:dyDescent="0.2">
      <c r="C527">
        <v>4.4706538319587699</v>
      </c>
      <c r="I527" s="102">
        <v>2000</v>
      </c>
      <c r="J527">
        <v>4.4706538319587699</v>
      </c>
    </row>
    <row r="528" spans="3:10" x14ac:dyDescent="0.2">
      <c r="C528">
        <v>4.4706538319587699</v>
      </c>
      <c r="I528" s="102">
        <v>2000</v>
      </c>
      <c r="J528">
        <v>4.4706538319587699</v>
      </c>
    </row>
    <row r="529" spans="3:10" x14ac:dyDescent="0.2">
      <c r="C529">
        <v>4.4706538319587699</v>
      </c>
      <c r="I529" s="102">
        <v>2000</v>
      </c>
      <c r="J529">
        <v>4.4706538319587699</v>
      </c>
    </row>
    <row r="530" spans="3:10" x14ac:dyDescent="0.2">
      <c r="C530">
        <v>4.4706538319587699</v>
      </c>
      <c r="I530" s="102">
        <v>2000</v>
      </c>
      <c r="J530">
        <v>-13.405312299728401</v>
      </c>
    </row>
    <row r="531" spans="3:10" x14ac:dyDescent="0.2">
      <c r="C531">
        <v>-13.405312299728401</v>
      </c>
      <c r="I531" s="102">
        <v>2000</v>
      </c>
      <c r="J531">
        <v>-13.2539045810699</v>
      </c>
    </row>
    <row r="532" spans="3:10" x14ac:dyDescent="0.2">
      <c r="C532">
        <v>-13.2539045810699</v>
      </c>
      <c r="I532" s="102">
        <v>2000</v>
      </c>
      <c r="J532">
        <v>-12.775630950927701</v>
      </c>
    </row>
    <row r="533" spans="3:10" x14ac:dyDescent="0.2">
      <c r="C533">
        <v>-12.775630950927701</v>
      </c>
      <c r="I533" s="102">
        <v>2000</v>
      </c>
      <c r="J533">
        <v>-12.286065816879301</v>
      </c>
    </row>
    <row r="534" spans="3:10" x14ac:dyDescent="0.2">
      <c r="C534">
        <v>-12.286065816879301</v>
      </c>
      <c r="I534" s="102">
        <v>2000</v>
      </c>
      <c r="J534">
        <v>-12.452354431152299</v>
      </c>
    </row>
    <row r="535" spans="3:10" x14ac:dyDescent="0.2">
      <c r="C535">
        <v>-12.452354431152299</v>
      </c>
      <c r="I535" s="102">
        <v>2000</v>
      </c>
      <c r="J535">
        <v>-11.3503098487854</v>
      </c>
    </row>
    <row r="536" spans="3:10" x14ac:dyDescent="0.2">
      <c r="C536">
        <v>-11.3503098487854</v>
      </c>
      <c r="I536" s="102">
        <v>2000</v>
      </c>
      <c r="J536">
        <v>-10.163950920105</v>
      </c>
    </row>
    <row r="537" spans="3:10" x14ac:dyDescent="0.2">
      <c r="C537">
        <v>-10.163950920105</v>
      </c>
      <c r="I537" s="102">
        <v>2000</v>
      </c>
      <c r="J537">
        <v>-8.8979572057723999</v>
      </c>
    </row>
    <row r="538" spans="3:10" x14ac:dyDescent="0.2">
      <c r="C538">
        <v>-8.8979572057723999</v>
      </c>
      <c r="I538" s="102">
        <v>2000</v>
      </c>
      <c r="J538">
        <v>-8.0352395772933995</v>
      </c>
    </row>
    <row r="539" spans="3:10" x14ac:dyDescent="0.2">
      <c r="C539">
        <v>-8.0352395772933995</v>
      </c>
      <c r="I539" s="102">
        <v>2000</v>
      </c>
      <c r="J539">
        <v>-7.3250579833984402</v>
      </c>
    </row>
    <row r="540" spans="3:10" x14ac:dyDescent="0.2">
      <c r="C540">
        <v>-7.3250579833984402</v>
      </c>
      <c r="I540" s="102">
        <v>2000</v>
      </c>
      <c r="J540">
        <v>-6.7285948991775504</v>
      </c>
    </row>
    <row r="541" spans="3:10" x14ac:dyDescent="0.2">
      <c r="C541">
        <v>-6.7285948991775504</v>
      </c>
      <c r="I541" s="102">
        <v>2000</v>
      </c>
      <c r="J541">
        <v>-6.0755151510238701</v>
      </c>
    </row>
    <row r="542" spans="3:10" x14ac:dyDescent="0.2">
      <c r="C542">
        <v>-6.0755151510238701</v>
      </c>
      <c r="I542" s="102">
        <v>2000</v>
      </c>
      <c r="J542">
        <v>-4.5379978418350202</v>
      </c>
    </row>
    <row r="543" spans="3:10" x14ac:dyDescent="0.2">
      <c r="C543">
        <v>-4.5379978418350202</v>
      </c>
      <c r="I543" s="102">
        <v>2000</v>
      </c>
      <c r="J543">
        <v>-3.4367007017135598</v>
      </c>
    </row>
    <row r="544" spans="3:10" x14ac:dyDescent="0.2">
      <c r="C544">
        <v>-3.4367007017135598</v>
      </c>
      <c r="I544" s="102">
        <v>2000</v>
      </c>
      <c r="J544">
        <v>-2.2048693895340001</v>
      </c>
    </row>
    <row r="545" spans="3:10" x14ac:dyDescent="0.2">
      <c r="C545">
        <v>-2.2048693895340001</v>
      </c>
      <c r="I545" s="102">
        <v>2000</v>
      </c>
      <c r="J545">
        <v>-0.71719892323017098</v>
      </c>
    </row>
    <row r="546" spans="3:10" x14ac:dyDescent="0.2">
      <c r="C546">
        <v>-0.71719892323017098</v>
      </c>
      <c r="I546" s="102">
        <v>2000</v>
      </c>
      <c r="J546">
        <v>0.77047161757946003</v>
      </c>
    </row>
    <row r="547" spans="3:10" x14ac:dyDescent="0.2">
      <c r="C547">
        <v>0.77047161757946003</v>
      </c>
      <c r="I547" s="102">
        <v>2000</v>
      </c>
      <c r="J547">
        <v>1.99858337640762</v>
      </c>
    </row>
    <row r="548" spans="3:10" x14ac:dyDescent="0.2">
      <c r="C548">
        <v>1.99858337640762</v>
      </c>
      <c r="I548" s="102">
        <v>2000</v>
      </c>
      <c r="J548">
        <v>2.6477819681167598</v>
      </c>
    </row>
    <row r="549" spans="3:10" x14ac:dyDescent="0.2">
      <c r="C549">
        <v>2.6477819681167598</v>
      </c>
      <c r="I549" s="102">
        <v>2000</v>
      </c>
      <c r="J549">
        <v>2.8797227144241302</v>
      </c>
    </row>
    <row r="550" spans="3:10" x14ac:dyDescent="0.2">
      <c r="C550">
        <v>2.8797227144241302</v>
      </c>
      <c r="I550" s="102">
        <v>2000</v>
      </c>
      <c r="J550">
        <v>3.3077338337898299</v>
      </c>
    </row>
    <row r="551" spans="3:10" x14ac:dyDescent="0.2">
      <c r="C551">
        <v>3.3077338337898299</v>
      </c>
      <c r="I551" s="102">
        <v>2000</v>
      </c>
      <c r="J551">
        <v>3.7488356232643101</v>
      </c>
    </row>
    <row r="552" spans="3:10" x14ac:dyDescent="0.2">
      <c r="C552">
        <v>3.7488356232643101</v>
      </c>
      <c r="I552" s="102">
        <v>2000</v>
      </c>
      <c r="J552">
        <v>3.2966387271881099</v>
      </c>
    </row>
    <row r="553" spans="3:10" x14ac:dyDescent="0.2">
      <c r="C553">
        <v>3.2966387271881099</v>
      </c>
      <c r="I553" s="102">
        <v>2000</v>
      </c>
      <c r="J553">
        <v>2.7844309806823699</v>
      </c>
    </row>
    <row r="554" spans="3:10" x14ac:dyDescent="0.2">
      <c r="C554">
        <v>2.7844309806823699</v>
      </c>
      <c r="I554" s="102">
        <v>2000</v>
      </c>
      <c r="J554">
        <v>1.4065183699131001</v>
      </c>
    </row>
    <row r="555" spans="3:10" x14ac:dyDescent="0.2">
      <c r="C555">
        <v>1.4065183699131001</v>
      </c>
      <c r="I555" s="102">
        <v>2000</v>
      </c>
      <c r="J555">
        <v>0.64062841236591295</v>
      </c>
    </row>
    <row r="556" spans="3:10" x14ac:dyDescent="0.2">
      <c r="C556">
        <v>0.64062841236591295</v>
      </c>
      <c r="I556" s="102">
        <v>2000</v>
      </c>
      <c r="J556">
        <v>1.07993632555008</v>
      </c>
    </row>
    <row r="557" spans="3:10" x14ac:dyDescent="0.2">
      <c r="C557">
        <v>1.07993632555008</v>
      </c>
      <c r="I557" s="102">
        <v>2000</v>
      </c>
      <c r="J557">
        <v>2.7250927686691302</v>
      </c>
    </row>
    <row r="558" spans="3:10" x14ac:dyDescent="0.2">
      <c r="C558">
        <v>2.7250927686691302</v>
      </c>
      <c r="I558" s="102">
        <v>2000</v>
      </c>
      <c r="J558">
        <v>3.80382239818573</v>
      </c>
    </row>
    <row r="559" spans="3:10" x14ac:dyDescent="0.2">
      <c r="C559">
        <v>3.80382239818573</v>
      </c>
      <c r="I559" s="102">
        <v>2000</v>
      </c>
      <c r="J559">
        <v>4.9600020051002502</v>
      </c>
    </row>
    <row r="560" spans="3:10" x14ac:dyDescent="0.2">
      <c r="C560">
        <v>4.9600020051002502</v>
      </c>
      <c r="I560" s="102">
        <v>2000</v>
      </c>
      <c r="J560">
        <v>5.4748195409774798</v>
      </c>
    </row>
    <row r="561" spans="3:10" x14ac:dyDescent="0.2">
      <c r="C561">
        <v>5.4748195409774798</v>
      </c>
      <c r="I561" s="102">
        <v>2000</v>
      </c>
      <c r="J561">
        <v>5.8890718221664402</v>
      </c>
    </row>
    <row r="562" spans="3:10" x14ac:dyDescent="0.2">
      <c r="C562">
        <v>5.8890718221664402</v>
      </c>
      <c r="I562" s="102">
        <v>2000</v>
      </c>
      <c r="J562">
        <v>7.45496809482575</v>
      </c>
    </row>
    <row r="563" spans="3:10" x14ac:dyDescent="0.2">
      <c r="C563">
        <v>7.45496809482575</v>
      </c>
      <c r="I563" s="102">
        <v>2000</v>
      </c>
      <c r="J563">
        <v>9.5667034387588501</v>
      </c>
    </row>
    <row r="564" spans="3:10" x14ac:dyDescent="0.2">
      <c r="C564">
        <v>9.5667034387588501</v>
      </c>
      <c r="I564" s="102">
        <v>2000</v>
      </c>
      <c r="J564">
        <v>11.872936487197901</v>
      </c>
    </row>
    <row r="565" spans="3:10" x14ac:dyDescent="0.2">
      <c r="C565">
        <v>11.872936487197901</v>
      </c>
      <c r="I565" s="102">
        <v>2000</v>
      </c>
      <c r="J565">
        <v>14.179170131683399</v>
      </c>
    </row>
    <row r="566" spans="3:10" x14ac:dyDescent="0.2">
      <c r="C566">
        <v>14.179170131683399</v>
      </c>
      <c r="I566" s="102">
        <v>2000</v>
      </c>
      <c r="J566">
        <v>15.526102781295799</v>
      </c>
    </row>
    <row r="567" spans="3:10" x14ac:dyDescent="0.2">
      <c r="C567">
        <v>15.526102781295799</v>
      </c>
      <c r="I567" s="102">
        <v>2000</v>
      </c>
      <c r="J567">
        <v>15.637176036834701</v>
      </c>
    </row>
    <row r="568" spans="3:10" x14ac:dyDescent="0.2">
      <c r="C568">
        <v>15.637176036834701</v>
      </c>
      <c r="I568" s="102">
        <v>2000</v>
      </c>
      <c r="J568">
        <v>15.562088489532499</v>
      </c>
    </row>
    <row r="569" spans="3:10" x14ac:dyDescent="0.2">
      <c r="C569">
        <v>15.562088489532499</v>
      </c>
      <c r="I569" s="102">
        <v>2000</v>
      </c>
      <c r="J569">
        <v>15.5542969703674</v>
      </c>
    </row>
    <row r="570" spans="3:10" x14ac:dyDescent="0.2">
      <c r="C570">
        <v>15.5542969703674</v>
      </c>
      <c r="I570" s="102">
        <v>2000</v>
      </c>
      <c r="J570">
        <v>15.1424586772919</v>
      </c>
    </row>
    <row r="571" spans="3:10" x14ac:dyDescent="0.2">
      <c r="C571">
        <v>15.1424586772919</v>
      </c>
      <c r="I571" s="102">
        <v>2000</v>
      </c>
      <c r="J571">
        <v>15.493791103363</v>
      </c>
    </row>
    <row r="572" spans="3:10" x14ac:dyDescent="0.2">
      <c r="C572">
        <v>15.493791103363</v>
      </c>
      <c r="I572" s="102">
        <v>2000</v>
      </c>
      <c r="J572">
        <v>15.6899094581604</v>
      </c>
    </row>
    <row r="573" spans="3:10" x14ac:dyDescent="0.2">
      <c r="C573">
        <v>15.6899094581604</v>
      </c>
      <c r="I573" s="102">
        <v>2000</v>
      </c>
      <c r="J573">
        <v>15.2895820140839</v>
      </c>
    </row>
    <row r="574" spans="3:10" x14ac:dyDescent="0.2">
      <c r="C574">
        <v>15.2895820140839</v>
      </c>
      <c r="I574" s="102">
        <v>2000</v>
      </c>
      <c r="J574">
        <v>14.4241940975189</v>
      </c>
    </row>
    <row r="575" spans="3:10" x14ac:dyDescent="0.2">
      <c r="C575">
        <v>14.4241940975189</v>
      </c>
      <c r="I575" s="102">
        <v>2000</v>
      </c>
      <c r="J575">
        <v>12.894475460052499</v>
      </c>
    </row>
    <row r="576" spans="3:10" x14ac:dyDescent="0.2">
      <c r="C576">
        <v>12.894475460052499</v>
      </c>
      <c r="I576" s="102">
        <v>2000</v>
      </c>
      <c r="J576">
        <v>10.7942843437195</v>
      </c>
    </row>
    <row r="577" spans="3:10" x14ac:dyDescent="0.2">
      <c r="C577">
        <v>10.7942843437195</v>
      </c>
      <c r="I577" s="102">
        <v>2000</v>
      </c>
      <c r="J577">
        <v>9.5799422264099103</v>
      </c>
    </row>
    <row r="578" spans="3:10" x14ac:dyDescent="0.2">
      <c r="C578">
        <v>9.5799422264099103</v>
      </c>
      <c r="I578" s="102">
        <v>2000</v>
      </c>
      <c r="J578">
        <v>8.5836148262023908</v>
      </c>
    </row>
    <row r="579" spans="3:10" x14ac:dyDescent="0.2">
      <c r="C579">
        <v>8.5836148262023908</v>
      </c>
      <c r="I579" s="102">
        <v>2000</v>
      </c>
      <c r="J579">
        <v>7.0956707000732404</v>
      </c>
    </row>
    <row r="580" spans="3:10" x14ac:dyDescent="0.2">
      <c r="C580">
        <v>7.0956707000732404</v>
      </c>
      <c r="I580" s="102">
        <v>2000</v>
      </c>
      <c r="J580">
        <v>5.5914431810379002</v>
      </c>
    </row>
    <row r="581" spans="3:10" x14ac:dyDescent="0.2">
      <c r="C581">
        <v>5.5914431810379002</v>
      </c>
      <c r="I581" s="102">
        <v>2000</v>
      </c>
      <c r="J581">
        <v>3.7601199746131901</v>
      </c>
    </row>
    <row r="582" spans="3:10" x14ac:dyDescent="0.2">
      <c r="C582">
        <v>3.7601199746131901</v>
      </c>
      <c r="I582" s="102">
        <v>2000</v>
      </c>
      <c r="J582">
        <v>0.48621535301208502</v>
      </c>
    </row>
    <row r="583" spans="3:10" x14ac:dyDescent="0.2">
      <c r="C583">
        <v>0.48621535301208502</v>
      </c>
      <c r="I583" s="102">
        <v>2000</v>
      </c>
      <c r="J583">
        <v>-3.2843756675720202</v>
      </c>
    </row>
    <row r="584" spans="3:10" x14ac:dyDescent="0.2">
      <c r="C584">
        <v>-3.2843756675720202</v>
      </c>
      <c r="I584" s="102">
        <v>2000</v>
      </c>
      <c r="J584">
        <v>-4.8490744829177901</v>
      </c>
    </row>
    <row r="585" spans="3:10" x14ac:dyDescent="0.2">
      <c r="C585">
        <v>-4.8490744829177901</v>
      </c>
      <c r="I585" s="102">
        <v>2000</v>
      </c>
      <c r="J585">
        <v>-5.5747556686401403</v>
      </c>
    </row>
    <row r="586" spans="3:10" x14ac:dyDescent="0.2">
      <c r="C586">
        <v>-5.5747556686401403</v>
      </c>
      <c r="I586" s="102">
        <v>2000</v>
      </c>
      <c r="J586">
        <v>-5.9459406137466404</v>
      </c>
    </row>
    <row r="587" spans="3:10" x14ac:dyDescent="0.2">
      <c r="C587">
        <v>-5.9459406137466404</v>
      </c>
      <c r="I587" s="102">
        <v>2000</v>
      </c>
      <c r="J587">
        <v>-6.1345314979553196</v>
      </c>
    </row>
    <row r="588" spans="3:10" x14ac:dyDescent="0.2">
      <c r="C588">
        <v>-6.1345314979553196</v>
      </c>
      <c r="I588" s="102">
        <v>2000</v>
      </c>
      <c r="J588">
        <v>-6.1136680841445896</v>
      </c>
    </row>
    <row r="589" spans="3:10" x14ac:dyDescent="0.2">
      <c r="C589">
        <v>-6.1136680841445896</v>
      </c>
      <c r="I589" s="102">
        <v>2000</v>
      </c>
      <c r="J589">
        <v>-7.0196372270584098</v>
      </c>
    </row>
    <row r="590" spans="3:10" x14ac:dyDescent="0.2">
      <c r="C590">
        <v>-7.0196372270584098</v>
      </c>
      <c r="I590" s="102">
        <v>2000</v>
      </c>
      <c r="J590">
        <v>-7.9256063699722299</v>
      </c>
    </row>
    <row r="591" spans="3:10" x14ac:dyDescent="0.2">
      <c r="C591">
        <v>-7.9256063699722299</v>
      </c>
      <c r="I591" s="102">
        <v>2000</v>
      </c>
      <c r="J591">
        <v>-8.4312486648559606</v>
      </c>
    </row>
    <row r="592" spans="3:10" x14ac:dyDescent="0.2">
      <c r="C592">
        <v>-8.4312486648559606</v>
      </c>
      <c r="I592" s="102">
        <v>2000</v>
      </c>
      <c r="J592">
        <v>-7.7451074123382604</v>
      </c>
    </row>
    <row r="593" spans="3:10" x14ac:dyDescent="0.2">
      <c r="C593">
        <v>-7.7451074123382604</v>
      </c>
      <c r="I593" s="102">
        <v>2000</v>
      </c>
      <c r="J593">
        <v>-6.6089862585067802</v>
      </c>
    </row>
    <row r="594" spans="3:10" x14ac:dyDescent="0.2">
      <c r="C594">
        <v>-6.6089862585067802</v>
      </c>
      <c r="I594" s="102">
        <v>2000</v>
      </c>
      <c r="J594">
        <v>-5.3856694698333696</v>
      </c>
    </row>
    <row r="595" spans="3:10" x14ac:dyDescent="0.2">
      <c r="C595">
        <v>-5.3856694698333696</v>
      </c>
      <c r="I595" s="102">
        <v>2000</v>
      </c>
      <c r="J595">
        <v>-3.9936757087707502</v>
      </c>
    </row>
    <row r="596" spans="3:10" x14ac:dyDescent="0.2">
      <c r="C596">
        <v>-3.9936757087707502</v>
      </c>
      <c r="I596" s="102">
        <v>2000</v>
      </c>
      <c r="J596">
        <v>-3.1733709573745701</v>
      </c>
    </row>
    <row r="597" spans="3:10" x14ac:dyDescent="0.2">
      <c r="C597">
        <v>-3.1733709573745701</v>
      </c>
      <c r="I597" s="102">
        <v>2000</v>
      </c>
      <c r="J597">
        <v>-3.9216032624244699</v>
      </c>
    </row>
    <row r="598" spans="3:10" x14ac:dyDescent="0.2">
      <c r="C598">
        <v>-3.9216032624244699</v>
      </c>
      <c r="I598" s="102">
        <v>2000</v>
      </c>
      <c r="J598">
        <v>-4.80715036392212</v>
      </c>
    </row>
    <row r="599" spans="3:10" x14ac:dyDescent="0.2">
      <c r="C599">
        <v>-4.80715036392212</v>
      </c>
      <c r="I599" s="102">
        <v>2000</v>
      </c>
      <c r="J599">
        <v>-5.2444159984588596</v>
      </c>
    </row>
    <row r="600" spans="3:10" x14ac:dyDescent="0.2">
      <c r="C600">
        <v>-5.2444159984588596</v>
      </c>
      <c r="I600" s="102">
        <v>2000</v>
      </c>
      <c r="J600">
        <v>-5.6155538558959996</v>
      </c>
    </row>
    <row r="601" spans="3:10" x14ac:dyDescent="0.2">
      <c r="C601">
        <v>-5.6155538558959996</v>
      </c>
      <c r="I601" s="102">
        <v>2000</v>
      </c>
      <c r="J601">
        <v>-5.7169055938720703</v>
      </c>
    </row>
    <row r="602" spans="3:10" x14ac:dyDescent="0.2">
      <c r="C602">
        <v>-5.7169055938720703</v>
      </c>
      <c r="I602" s="102">
        <v>2000</v>
      </c>
      <c r="J602">
        <v>-4.7750249505043003</v>
      </c>
    </row>
    <row r="603" spans="3:10" x14ac:dyDescent="0.2">
      <c r="C603">
        <v>-4.7750249505043003</v>
      </c>
      <c r="I603" s="102">
        <v>2000</v>
      </c>
      <c r="J603">
        <v>-3.53109091520309</v>
      </c>
    </row>
    <row r="604" spans="3:10" x14ac:dyDescent="0.2">
      <c r="C604">
        <v>-3.53109091520309</v>
      </c>
      <c r="I604" s="102">
        <v>2000</v>
      </c>
      <c r="J604">
        <v>-1.76225930452347</v>
      </c>
    </row>
    <row r="605" spans="3:10" x14ac:dyDescent="0.2">
      <c r="C605">
        <v>-1.76225930452347</v>
      </c>
      <c r="I605" s="102">
        <v>2000</v>
      </c>
      <c r="J605">
        <v>-0.123488288372755</v>
      </c>
    </row>
    <row r="606" spans="3:10" x14ac:dyDescent="0.2">
      <c r="C606">
        <v>-0.123488288372755</v>
      </c>
      <c r="I606" s="102">
        <v>2000</v>
      </c>
      <c r="J606">
        <v>0.95962136983871504</v>
      </c>
    </row>
    <row r="607" spans="3:10" x14ac:dyDescent="0.2">
      <c r="C607">
        <v>0.95962136983871504</v>
      </c>
      <c r="I607" s="102">
        <v>2000</v>
      </c>
      <c r="J607">
        <v>1.5010760724544501</v>
      </c>
    </row>
    <row r="608" spans="3:10" x14ac:dyDescent="0.2">
      <c r="C608">
        <v>1.5010760724544501</v>
      </c>
      <c r="I608" s="102">
        <v>2000</v>
      </c>
      <c r="J608">
        <v>2.3924365639686598</v>
      </c>
    </row>
    <row r="609" spans="3:10" x14ac:dyDescent="0.2">
      <c r="C609">
        <v>2.3924365639686598</v>
      </c>
      <c r="I609" s="102">
        <v>2000</v>
      </c>
      <c r="J609">
        <v>3.2413962483406098</v>
      </c>
    </row>
    <row r="610" spans="3:10" x14ac:dyDescent="0.2">
      <c r="C610">
        <v>3.2413962483406098</v>
      </c>
      <c r="I610" s="102">
        <v>2000</v>
      </c>
      <c r="J610">
        <v>4.8505228757858303</v>
      </c>
    </row>
    <row r="611" spans="3:10" x14ac:dyDescent="0.2">
      <c r="C611">
        <v>4.8505228757858303</v>
      </c>
      <c r="I611" s="102">
        <v>2000</v>
      </c>
      <c r="J611">
        <v>6.1373317241668701</v>
      </c>
    </row>
    <row r="612" spans="3:10" x14ac:dyDescent="0.2">
      <c r="C612">
        <v>6.1373317241668701</v>
      </c>
      <c r="I612" s="102">
        <v>2000</v>
      </c>
      <c r="J612">
        <v>6.4018893241882298</v>
      </c>
    </row>
    <row r="613" spans="3:10" x14ac:dyDescent="0.2">
      <c r="C613">
        <v>6.4018893241882298</v>
      </c>
      <c r="I613" s="102">
        <v>2000</v>
      </c>
      <c r="J613">
        <v>6.7333078384399396</v>
      </c>
    </row>
    <row r="614" spans="3:10" x14ac:dyDescent="0.2">
      <c r="C614">
        <v>6.7333078384399396</v>
      </c>
      <c r="I614" s="102">
        <v>2000</v>
      </c>
      <c r="J614">
        <v>7.13092088699341</v>
      </c>
    </row>
    <row r="615" spans="3:10" x14ac:dyDescent="0.2">
      <c r="C615">
        <v>7.13092088699341</v>
      </c>
      <c r="I615" s="102">
        <v>2000</v>
      </c>
      <c r="J615">
        <v>7.0343315601348904</v>
      </c>
    </row>
    <row r="616" spans="3:10" x14ac:dyDescent="0.2">
      <c r="C616">
        <v>7.0343315601348904</v>
      </c>
      <c r="I616" s="102">
        <v>2000</v>
      </c>
      <c r="J616">
        <v>7.4698609113693202</v>
      </c>
    </row>
    <row r="617" spans="3:10" x14ac:dyDescent="0.2">
      <c r="C617">
        <v>7.4698609113693202</v>
      </c>
      <c r="I617" s="102">
        <v>2000</v>
      </c>
      <c r="J617">
        <v>7.9053902626037598</v>
      </c>
    </row>
    <row r="618" spans="3:10" x14ac:dyDescent="0.2">
      <c r="C618">
        <v>7.9053902626037598</v>
      </c>
      <c r="I618" s="102">
        <v>2000</v>
      </c>
      <c r="J618">
        <v>8.2453680038452202</v>
      </c>
    </row>
    <row r="619" spans="3:10" x14ac:dyDescent="0.2">
      <c r="C619">
        <v>8.2453680038452202</v>
      </c>
      <c r="I619" s="102">
        <v>2000</v>
      </c>
      <c r="J619">
        <v>7.8314656019210798</v>
      </c>
    </row>
    <row r="620" spans="3:10" x14ac:dyDescent="0.2">
      <c r="C620">
        <v>7.8314656019210798</v>
      </c>
      <c r="I620" s="102">
        <v>2000</v>
      </c>
      <c r="J620">
        <v>6.4372807741165197</v>
      </c>
    </row>
    <row r="621" spans="3:10" x14ac:dyDescent="0.2">
      <c r="C621">
        <v>6.4372807741165197</v>
      </c>
      <c r="I621" s="102">
        <v>2000</v>
      </c>
      <c r="J621">
        <v>4.9400901794433603</v>
      </c>
    </row>
    <row r="622" spans="3:10" x14ac:dyDescent="0.2">
      <c r="C622">
        <v>4.9400901794433603</v>
      </c>
      <c r="I622" s="102">
        <v>2000</v>
      </c>
      <c r="J622">
        <v>3.4534642100334199</v>
      </c>
    </row>
    <row r="623" spans="3:10" x14ac:dyDescent="0.2">
      <c r="C623">
        <v>3.4534642100334199</v>
      </c>
      <c r="I623" s="102">
        <v>2000</v>
      </c>
      <c r="J623">
        <v>2.2203180193901102</v>
      </c>
    </row>
    <row r="624" spans="3:10" x14ac:dyDescent="0.2">
      <c r="C624">
        <v>2.2203180193901102</v>
      </c>
      <c r="I624" s="102">
        <v>2000</v>
      </c>
      <c r="J624">
        <v>0.98717205226421401</v>
      </c>
    </row>
    <row r="625" spans="3:10" x14ac:dyDescent="0.2">
      <c r="C625">
        <v>0.98717205226421401</v>
      </c>
      <c r="I625" s="102">
        <v>2000</v>
      </c>
      <c r="J625">
        <v>-9.4930231571197496E-2</v>
      </c>
    </row>
    <row r="626" spans="3:10" x14ac:dyDescent="0.2">
      <c r="C626">
        <v>-9.4930231571197496E-2</v>
      </c>
      <c r="I626" s="102">
        <v>2000</v>
      </c>
      <c r="J626">
        <v>-0.94842314720153797</v>
      </c>
    </row>
    <row r="627" spans="3:10" x14ac:dyDescent="0.2">
      <c r="C627">
        <v>-0.94842314720153797</v>
      </c>
      <c r="I627" s="102">
        <v>2000</v>
      </c>
      <c r="J627">
        <v>-1.60991623997688</v>
      </c>
    </row>
    <row r="628" spans="3:10" x14ac:dyDescent="0.2">
      <c r="C628">
        <v>-1.60991623997688</v>
      </c>
      <c r="I628" s="102">
        <v>2000</v>
      </c>
      <c r="J628">
        <v>-3.2664310932159402</v>
      </c>
    </row>
    <row r="629" spans="3:10" x14ac:dyDescent="0.2">
      <c r="C629">
        <v>-3.2664310932159402</v>
      </c>
      <c r="I629" s="102">
        <v>2000</v>
      </c>
      <c r="J629">
        <v>-4.6049523353576696</v>
      </c>
    </row>
    <row r="630" spans="3:10" x14ac:dyDescent="0.2">
      <c r="C630">
        <v>-4.6049523353576696</v>
      </c>
      <c r="I630" s="102">
        <v>2000</v>
      </c>
      <c r="J630">
        <v>-5.8456224203109697</v>
      </c>
    </row>
    <row r="631" spans="3:10" x14ac:dyDescent="0.2">
      <c r="C631">
        <v>-5.8456224203109697</v>
      </c>
      <c r="I631" s="102">
        <v>2000</v>
      </c>
      <c r="J631">
        <v>-6.2089288234710702</v>
      </c>
    </row>
    <row r="632" spans="3:10" x14ac:dyDescent="0.2">
      <c r="C632">
        <v>-6.2089288234710702</v>
      </c>
      <c r="I632" s="102">
        <v>2000</v>
      </c>
      <c r="J632">
        <v>-6.5223324298858598</v>
      </c>
    </row>
    <row r="633" spans="3:10" x14ac:dyDescent="0.2">
      <c r="C633">
        <v>-6.5223324298858598</v>
      </c>
      <c r="I633" s="102">
        <v>2000</v>
      </c>
      <c r="J633">
        <v>-6.7916226387023899</v>
      </c>
    </row>
    <row r="634" spans="3:10" x14ac:dyDescent="0.2">
      <c r="C634">
        <v>-6.7916226387023899</v>
      </c>
      <c r="I634" s="102">
        <v>2000</v>
      </c>
      <c r="J634">
        <v>-6.6265594959258998</v>
      </c>
    </row>
    <row r="635" spans="3:10" x14ac:dyDescent="0.2">
      <c r="C635">
        <v>-6.6265594959258998</v>
      </c>
      <c r="I635" s="102">
        <v>2000</v>
      </c>
      <c r="J635">
        <v>-6.0800218582153303</v>
      </c>
    </row>
    <row r="636" spans="3:10" x14ac:dyDescent="0.2">
      <c r="C636">
        <v>-6.0800218582153303</v>
      </c>
      <c r="I636" s="102">
        <v>2000</v>
      </c>
      <c r="J636">
        <v>-6.1863094568252599</v>
      </c>
    </row>
    <row r="637" spans="3:10" x14ac:dyDescent="0.2">
      <c r="C637">
        <v>-6.1863094568252599</v>
      </c>
      <c r="I637" s="102">
        <v>2000</v>
      </c>
      <c r="J637">
        <v>-7.2111725807189897</v>
      </c>
    </row>
    <row r="638" spans="3:10" x14ac:dyDescent="0.2">
      <c r="C638">
        <v>-7.2111725807189897</v>
      </c>
      <c r="I638" s="102">
        <v>2000</v>
      </c>
      <c r="J638">
        <v>-9.3418174982070905</v>
      </c>
    </row>
    <row r="639" spans="3:10" x14ac:dyDescent="0.2">
      <c r="C639">
        <v>-9.3418174982070905</v>
      </c>
      <c r="I639" s="102">
        <v>2000</v>
      </c>
      <c r="J639">
        <v>-10.904512405395501</v>
      </c>
    </row>
    <row r="640" spans="3:10" x14ac:dyDescent="0.2">
      <c r="C640">
        <v>-10.904512405395501</v>
      </c>
      <c r="I640" s="102">
        <v>2000</v>
      </c>
      <c r="J640">
        <v>-11.6383504867554</v>
      </c>
    </row>
    <row r="641" spans="3:10" x14ac:dyDescent="0.2">
      <c r="C641">
        <v>-11.6383504867554</v>
      </c>
      <c r="I641" s="102">
        <v>2000</v>
      </c>
      <c r="J641">
        <v>-12.001004219055201</v>
      </c>
    </row>
    <row r="642" spans="3:10" x14ac:dyDescent="0.2">
      <c r="C642">
        <v>-12.001004219055201</v>
      </c>
      <c r="I642" s="102">
        <v>2000</v>
      </c>
      <c r="J642">
        <v>-13.2490015029907</v>
      </c>
    </row>
    <row r="643" spans="3:10" x14ac:dyDescent="0.2">
      <c r="C643">
        <v>-13.2490015029907</v>
      </c>
      <c r="I643" s="102">
        <v>2000</v>
      </c>
      <c r="J643">
        <v>-13.141239881515499</v>
      </c>
    </row>
    <row r="644" spans="3:10" x14ac:dyDescent="0.2">
      <c r="C644">
        <v>-13.141239881515499</v>
      </c>
      <c r="I644" s="102">
        <v>2000</v>
      </c>
      <c r="J644">
        <v>-12.931987047195401</v>
      </c>
    </row>
    <row r="645" spans="3:10" x14ac:dyDescent="0.2">
      <c r="C645">
        <v>-12.931987047195401</v>
      </c>
      <c r="I645" s="102">
        <v>2000</v>
      </c>
      <c r="J645">
        <v>-10.961792469024701</v>
      </c>
    </row>
    <row r="646" spans="3:10" x14ac:dyDescent="0.2">
      <c r="C646">
        <v>-10.961792469024701</v>
      </c>
      <c r="I646" s="102">
        <v>2000</v>
      </c>
      <c r="J646">
        <v>-8.7326079607009905</v>
      </c>
    </row>
    <row r="647" spans="3:10" x14ac:dyDescent="0.2">
      <c r="C647">
        <v>-8.7326079607009905</v>
      </c>
      <c r="I647" s="102">
        <v>2000</v>
      </c>
      <c r="J647">
        <v>-6.5808236598968497</v>
      </c>
    </row>
    <row r="648" spans="3:10" x14ac:dyDescent="0.2">
      <c r="C648">
        <v>-6.5808236598968497</v>
      </c>
      <c r="I648" s="102">
        <v>2000</v>
      </c>
      <c r="J648">
        <v>-4.1991198062896702</v>
      </c>
    </row>
    <row r="649" spans="3:10" x14ac:dyDescent="0.2">
      <c r="C649">
        <v>-4.1991198062896702</v>
      </c>
      <c r="I649" s="102">
        <v>2000</v>
      </c>
      <c r="J649">
        <v>-2.11778804659843</v>
      </c>
    </row>
    <row r="650" spans="3:10" x14ac:dyDescent="0.2">
      <c r="C650">
        <v>-2.11778804659843</v>
      </c>
      <c r="I650" s="102">
        <v>2000</v>
      </c>
      <c r="J650">
        <v>0.54136745631694805</v>
      </c>
    </row>
    <row r="651" spans="3:10" x14ac:dyDescent="0.2">
      <c r="C651">
        <v>0.54136745631694805</v>
      </c>
      <c r="I651" s="102">
        <v>2000</v>
      </c>
      <c r="J651">
        <v>2.9912185668945299</v>
      </c>
    </row>
    <row r="652" spans="3:10" x14ac:dyDescent="0.2">
      <c r="C652">
        <v>2.9912185668945299</v>
      </c>
      <c r="I652" s="102">
        <v>2000</v>
      </c>
      <c r="J652">
        <v>4.5396852493286097</v>
      </c>
    </row>
    <row r="653" spans="3:10" x14ac:dyDescent="0.2">
      <c r="C653">
        <v>4.5396852493286097</v>
      </c>
      <c r="I653" s="102">
        <v>2000</v>
      </c>
      <c r="J653">
        <v>6.9369107484817496</v>
      </c>
    </row>
    <row r="654" spans="3:10" x14ac:dyDescent="0.2">
      <c r="C654">
        <v>6.9369107484817496</v>
      </c>
      <c r="I654" s="102">
        <v>2000</v>
      </c>
      <c r="J654">
        <v>8.6116141080856305</v>
      </c>
    </row>
    <row r="655" spans="3:10" x14ac:dyDescent="0.2">
      <c r="C655">
        <v>8.6116141080856305</v>
      </c>
      <c r="I655" s="102">
        <v>2000</v>
      </c>
      <c r="J655">
        <v>8.7262016534805298</v>
      </c>
    </row>
    <row r="656" spans="3:10" x14ac:dyDescent="0.2">
      <c r="C656">
        <v>8.7262016534805298</v>
      </c>
      <c r="I656" s="102">
        <v>2000</v>
      </c>
      <c r="J656">
        <v>8.8407897949218803</v>
      </c>
    </row>
    <row r="657" spans="3:10" x14ac:dyDescent="0.2">
      <c r="C657">
        <v>8.8407897949218803</v>
      </c>
      <c r="I657" s="102">
        <v>2000</v>
      </c>
      <c r="J657">
        <v>9.3511050939559901</v>
      </c>
    </row>
    <row r="658" spans="3:10" x14ac:dyDescent="0.2">
      <c r="C658">
        <v>9.3511050939559901</v>
      </c>
      <c r="I658" s="102">
        <v>2000</v>
      </c>
      <c r="J658">
        <v>10.0068140029907</v>
      </c>
    </row>
    <row r="659" spans="3:10" x14ac:dyDescent="0.2">
      <c r="C659">
        <v>10.0068140029907</v>
      </c>
      <c r="I659" s="102">
        <v>2000</v>
      </c>
      <c r="J659">
        <v>10.582222938537599</v>
      </c>
    </row>
    <row r="660" spans="3:10" x14ac:dyDescent="0.2">
      <c r="C660">
        <v>10.582222938537599</v>
      </c>
      <c r="I660" s="102">
        <v>2000</v>
      </c>
      <c r="J660">
        <v>10.2537417411804</v>
      </c>
    </row>
    <row r="661" spans="3:10" x14ac:dyDescent="0.2">
      <c r="C661">
        <v>10.2537417411804</v>
      </c>
      <c r="I661" s="102">
        <v>2000</v>
      </c>
      <c r="J661">
        <v>10.2596354484558</v>
      </c>
    </row>
    <row r="662" spans="3:10" x14ac:dyDescent="0.2">
      <c r="C662">
        <v>10.2596354484558</v>
      </c>
      <c r="I662" s="102">
        <v>2000</v>
      </c>
      <c r="J662">
        <v>10.3497612476349</v>
      </c>
    </row>
    <row r="663" spans="3:10" x14ac:dyDescent="0.2">
      <c r="C663">
        <v>10.3497612476349</v>
      </c>
      <c r="I663" s="102">
        <v>2000</v>
      </c>
      <c r="J663">
        <v>10.0248026847839</v>
      </c>
    </row>
    <row r="664" spans="3:10" x14ac:dyDescent="0.2">
      <c r="C664">
        <v>10.0248026847839</v>
      </c>
      <c r="I664" s="102">
        <v>2000</v>
      </c>
      <c r="J664">
        <v>9.5389837026596105</v>
      </c>
    </row>
    <row r="665" spans="3:10" x14ac:dyDescent="0.2">
      <c r="C665">
        <v>9.5389837026596105</v>
      </c>
      <c r="I665" s="102">
        <v>2000</v>
      </c>
      <c r="J665">
        <v>7.9964411258697501</v>
      </c>
    </row>
    <row r="666" spans="3:10" x14ac:dyDescent="0.2">
      <c r="C666">
        <v>7.9964411258697501</v>
      </c>
      <c r="I666" s="102">
        <v>2000</v>
      </c>
      <c r="J666">
        <v>6.3095039129257202</v>
      </c>
    </row>
    <row r="667" spans="3:10" x14ac:dyDescent="0.2">
      <c r="C667">
        <v>6.3095039129257202</v>
      </c>
      <c r="I667" s="102">
        <v>2000</v>
      </c>
      <c r="J667">
        <v>4.3328171968460101</v>
      </c>
    </row>
    <row r="668" spans="3:10" x14ac:dyDescent="0.2">
      <c r="C668">
        <v>4.3328171968460101</v>
      </c>
      <c r="I668" s="102">
        <v>2000</v>
      </c>
      <c r="J668">
        <v>2.4169671535491899</v>
      </c>
    </row>
    <row r="669" spans="3:10" x14ac:dyDescent="0.2">
      <c r="C669">
        <v>2.4169671535491899</v>
      </c>
      <c r="I669" s="102">
        <v>2000</v>
      </c>
      <c r="J669">
        <v>0.49835685640573502</v>
      </c>
    </row>
    <row r="670" spans="3:10" x14ac:dyDescent="0.2">
      <c r="C670">
        <v>0.49835685640573502</v>
      </c>
      <c r="I670" s="102">
        <v>2000</v>
      </c>
      <c r="J670">
        <v>-1.22999675571918</v>
      </c>
    </row>
    <row r="671" spans="3:10" x14ac:dyDescent="0.2">
      <c r="C671">
        <v>-1.22999675571918</v>
      </c>
      <c r="I671" s="102">
        <v>2000</v>
      </c>
      <c r="J671">
        <v>-2.7461639046669002</v>
      </c>
    </row>
    <row r="672" spans="3:10" x14ac:dyDescent="0.2">
      <c r="C672">
        <v>-2.7461639046669002</v>
      </c>
      <c r="I672" s="102">
        <v>2000</v>
      </c>
      <c r="J672">
        <v>-2.6746034622192401</v>
      </c>
    </row>
    <row r="673" spans="3:10" x14ac:dyDescent="0.2">
      <c r="C673">
        <v>-2.6746034622192401</v>
      </c>
      <c r="I673" s="102">
        <v>2000</v>
      </c>
      <c r="J673">
        <v>-2.4865373969078099</v>
      </c>
    </row>
    <row r="674" spans="3:10" x14ac:dyDescent="0.2">
      <c r="C674">
        <v>-2.4865373969078099</v>
      </c>
      <c r="I674" s="102">
        <v>2000</v>
      </c>
      <c r="J674">
        <v>-2.2984713315963701</v>
      </c>
    </row>
    <row r="675" spans="3:10" x14ac:dyDescent="0.2">
      <c r="C675">
        <v>-2.2984713315963701</v>
      </c>
      <c r="I675" s="102">
        <v>2000</v>
      </c>
      <c r="J675">
        <v>-2.11040526628494</v>
      </c>
    </row>
    <row r="676" spans="3:10" x14ac:dyDescent="0.2">
      <c r="C676">
        <v>-2.11040526628494</v>
      </c>
      <c r="I676" s="102">
        <v>2000</v>
      </c>
      <c r="J676">
        <v>-1.9223392009735101</v>
      </c>
    </row>
    <row r="677" spans="3:10" x14ac:dyDescent="0.2">
      <c r="C677">
        <v>-1.9223392009735101</v>
      </c>
      <c r="I677" s="102">
        <v>2000</v>
      </c>
      <c r="J677">
        <v>-1.12835444509983</v>
      </c>
    </row>
    <row r="678" spans="3:10" x14ac:dyDescent="0.2">
      <c r="C678">
        <v>-1.12835444509983</v>
      </c>
      <c r="I678" s="102">
        <v>2000</v>
      </c>
      <c r="J678">
        <v>-1.4765915274620101</v>
      </c>
    </row>
    <row r="679" spans="3:10" x14ac:dyDescent="0.2">
      <c r="C679">
        <v>-1.4765915274620101</v>
      </c>
      <c r="I679" s="102">
        <v>2000</v>
      </c>
      <c r="J679">
        <v>-1.9126473367214201</v>
      </c>
    </row>
    <row r="680" spans="3:10" x14ac:dyDescent="0.2">
      <c r="C680">
        <v>-1.9126473367214201</v>
      </c>
      <c r="I680" s="102">
        <v>2000</v>
      </c>
      <c r="J680">
        <v>-2.4262194335460698</v>
      </c>
    </row>
    <row r="681" spans="3:10" x14ac:dyDescent="0.2">
      <c r="C681">
        <v>-2.4262194335460698</v>
      </c>
      <c r="I681" s="102">
        <v>2000</v>
      </c>
      <c r="J681">
        <v>-3.0958798527717599</v>
      </c>
    </row>
    <row r="682" spans="3:10" x14ac:dyDescent="0.2">
      <c r="C682">
        <v>-3.0958798527717599</v>
      </c>
      <c r="I682" s="102">
        <v>2000</v>
      </c>
      <c r="J682">
        <v>-2.97030389308929</v>
      </c>
    </row>
    <row r="683" spans="3:10" x14ac:dyDescent="0.2">
      <c r="C683">
        <v>-2.97030389308929</v>
      </c>
      <c r="I683" s="102">
        <v>2000</v>
      </c>
      <c r="J683">
        <v>-2.8694835305213902</v>
      </c>
    </row>
    <row r="684" spans="3:10" x14ac:dyDescent="0.2">
      <c r="C684">
        <v>-2.8694835305213902</v>
      </c>
      <c r="I684" s="102">
        <v>2000</v>
      </c>
      <c r="J684">
        <v>-3.4786653518676798</v>
      </c>
    </row>
    <row r="685" spans="3:10" x14ac:dyDescent="0.2">
      <c r="C685">
        <v>-3.4786653518676798</v>
      </c>
      <c r="I685" s="102">
        <v>2000</v>
      </c>
      <c r="J685">
        <v>-4.5659336447715804</v>
      </c>
    </row>
    <row r="686" spans="3:10" x14ac:dyDescent="0.2">
      <c r="C686">
        <v>-4.5659336447715804</v>
      </c>
      <c r="I686" s="102">
        <v>2000</v>
      </c>
      <c r="J686">
        <v>-5.8183532953262302</v>
      </c>
    </row>
    <row r="687" spans="3:10" x14ac:dyDescent="0.2">
      <c r="C687">
        <v>-5.8183532953262302</v>
      </c>
      <c r="I687" s="102">
        <v>2000</v>
      </c>
      <c r="J687">
        <v>-6.5170240402221697</v>
      </c>
    </row>
    <row r="688" spans="3:10" x14ac:dyDescent="0.2">
      <c r="C688">
        <v>-6.5170240402221697</v>
      </c>
      <c r="I688" s="102">
        <v>2000</v>
      </c>
      <c r="J688">
        <v>-5.7985067367553702</v>
      </c>
    </row>
    <row r="689" spans="3:10" x14ac:dyDescent="0.2">
      <c r="C689">
        <v>-5.7985067367553702</v>
      </c>
      <c r="I689" s="102">
        <v>2000</v>
      </c>
      <c r="J689">
        <v>-5.0323647260665902</v>
      </c>
    </row>
    <row r="690" spans="3:10" x14ac:dyDescent="0.2">
      <c r="C690">
        <v>-5.0323647260665902</v>
      </c>
      <c r="I690" s="102">
        <v>2000</v>
      </c>
      <c r="J690">
        <v>-4.6545425057411203</v>
      </c>
    </row>
    <row r="691" spans="3:10" x14ac:dyDescent="0.2">
      <c r="C691">
        <v>-4.6545425057411203</v>
      </c>
      <c r="I691" s="102">
        <v>2000</v>
      </c>
      <c r="J691">
        <v>-4.6190825104713404</v>
      </c>
    </row>
    <row r="692" spans="3:10" x14ac:dyDescent="0.2">
      <c r="C692">
        <v>-4.6190825104713404</v>
      </c>
      <c r="I692" s="102">
        <v>2000</v>
      </c>
      <c r="J692">
        <v>-4.5836228132247898</v>
      </c>
    </row>
    <row r="693" spans="3:10" x14ac:dyDescent="0.2">
      <c r="C693">
        <v>-4.5836228132247898</v>
      </c>
      <c r="I693" s="102">
        <v>2000</v>
      </c>
      <c r="J693">
        <v>-6.0599607229232797</v>
      </c>
    </row>
    <row r="694" spans="3:10" x14ac:dyDescent="0.2">
      <c r="C694">
        <v>-6.0599607229232797</v>
      </c>
      <c r="I694" s="102">
        <v>2000</v>
      </c>
      <c r="J694">
        <v>-5.7011312246322596</v>
      </c>
    </row>
    <row r="695" spans="3:10" x14ac:dyDescent="0.2">
      <c r="C695">
        <v>-5.7011312246322596</v>
      </c>
      <c r="I695" s="102">
        <v>2000</v>
      </c>
      <c r="J695">
        <v>-3.9420002698898302</v>
      </c>
    </row>
    <row r="696" spans="3:10" x14ac:dyDescent="0.2">
      <c r="C696">
        <v>-3.9420002698898302</v>
      </c>
      <c r="I696" s="102">
        <v>2000</v>
      </c>
      <c r="J696">
        <v>-1.94414898753166</v>
      </c>
    </row>
    <row r="697" spans="3:10" x14ac:dyDescent="0.2">
      <c r="C697">
        <v>-1.94414898753166</v>
      </c>
      <c r="I697" s="102">
        <v>2000</v>
      </c>
      <c r="J697">
        <v>-1.0106515139341401</v>
      </c>
    </row>
    <row r="698" spans="3:10" x14ac:dyDescent="0.2">
      <c r="C698">
        <v>-1.0106515139341401</v>
      </c>
      <c r="I698" s="102">
        <v>2000</v>
      </c>
      <c r="J698">
        <v>0.22737650200724599</v>
      </c>
    </row>
    <row r="699" spans="3:10" x14ac:dyDescent="0.2">
      <c r="C699">
        <v>0.22737650200724599</v>
      </c>
      <c r="I699" s="102">
        <v>2000</v>
      </c>
      <c r="J699">
        <v>2.18946889042854</v>
      </c>
    </row>
    <row r="700" spans="3:10" x14ac:dyDescent="0.2">
      <c r="C700">
        <v>2.18946889042854</v>
      </c>
      <c r="I700" s="102">
        <v>2000</v>
      </c>
      <c r="J700">
        <v>3.3620792627334599</v>
      </c>
    </row>
    <row r="701" spans="3:10" x14ac:dyDescent="0.2">
      <c r="C701">
        <v>3.3620792627334599</v>
      </c>
      <c r="I701" s="102">
        <v>2000</v>
      </c>
      <c r="J701">
        <v>3.9614310860633899</v>
      </c>
    </row>
    <row r="702" spans="3:10" x14ac:dyDescent="0.2">
      <c r="C702">
        <v>3.9614310860633899</v>
      </c>
      <c r="I702" s="102">
        <v>2000</v>
      </c>
      <c r="J702">
        <v>4.0853345394134504</v>
      </c>
    </row>
    <row r="703" spans="3:10" x14ac:dyDescent="0.2">
      <c r="C703">
        <v>4.0853345394134504</v>
      </c>
      <c r="I703" s="102">
        <v>2000</v>
      </c>
      <c r="J703">
        <v>4.1640678048133903</v>
      </c>
    </row>
    <row r="704" spans="3:10" x14ac:dyDescent="0.2">
      <c r="C704">
        <v>4.1640678048133903</v>
      </c>
      <c r="I704" s="102">
        <v>2000</v>
      </c>
      <c r="J704">
        <v>5.1052415370941198</v>
      </c>
    </row>
    <row r="705" spans="3:10" x14ac:dyDescent="0.2">
      <c r="C705">
        <v>5.1052415370941198</v>
      </c>
      <c r="I705" s="102">
        <v>2000</v>
      </c>
      <c r="J705">
        <v>5.3846025466918901</v>
      </c>
    </row>
    <row r="706" spans="3:10" x14ac:dyDescent="0.2">
      <c r="C706">
        <v>5.3846025466918901</v>
      </c>
      <c r="I706" s="102">
        <v>2000</v>
      </c>
      <c r="J706">
        <v>6.86304867267609</v>
      </c>
    </row>
    <row r="707" spans="3:10" x14ac:dyDescent="0.2">
      <c r="C707">
        <v>6.86304867267609</v>
      </c>
      <c r="I707" s="102">
        <v>2000</v>
      </c>
      <c r="J707">
        <v>9.6427500247955305</v>
      </c>
    </row>
    <row r="708" spans="3:10" x14ac:dyDescent="0.2">
      <c r="C708">
        <v>9.6427500247955305</v>
      </c>
      <c r="I708" s="102">
        <v>2000</v>
      </c>
      <c r="J708">
        <v>11.766185760498001</v>
      </c>
    </row>
    <row r="709" spans="3:10" x14ac:dyDescent="0.2">
      <c r="C709">
        <v>11.766185760498001</v>
      </c>
      <c r="I709" s="102">
        <v>2000</v>
      </c>
      <c r="J709">
        <v>12.9489254951477</v>
      </c>
    </row>
    <row r="710" spans="3:10" x14ac:dyDescent="0.2">
      <c r="C710">
        <v>12.9489254951477</v>
      </c>
      <c r="I710" s="102">
        <v>2000</v>
      </c>
      <c r="J710">
        <v>14.0674543380737</v>
      </c>
    </row>
    <row r="711" spans="3:10" x14ac:dyDescent="0.2">
      <c r="C711">
        <v>14.0674543380737</v>
      </c>
      <c r="I711" s="102">
        <v>2000</v>
      </c>
      <c r="J711">
        <v>15.0897908210754</v>
      </c>
    </row>
    <row r="712" spans="3:10" x14ac:dyDescent="0.2">
      <c r="C712">
        <v>15.0897908210754</v>
      </c>
      <c r="I712" s="102">
        <v>2000</v>
      </c>
      <c r="J712">
        <v>12.400530576705901</v>
      </c>
    </row>
    <row r="713" spans="3:10" x14ac:dyDescent="0.2">
      <c r="C713">
        <v>12.400530576705901</v>
      </c>
      <c r="I713" s="102">
        <v>2000</v>
      </c>
      <c r="J713">
        <v>10.1368486881256</v>
      </c>
    </row>
    <row r="714" spans="3:10" x14ac:dyDescent="0.2">
      <c r="C714">
        <v>10.1368486881256</v>
      </c>
      <c r="I714" s="102">
        <v>2000</v>
      </c>
      <c r="J714">
        <v>8.71025502681732</v>
      </c>
    </row>
    <row r="715" spans="3:10" x14ac:dyDescent="0.2">
      <c r="C715">
        <v>8.71025502681732</v>
      </c>
      <c r="I715" s="102">
        <v>2000</v>
      </c>
      <c r="J715">
        <v>8.3955335617065394</v>
      </c>
    </row>
    <row r="716" spans="3:10" x14ac:dyDescent="0.2">
      <c r="C716">
        <v>8.3955335617065394</v>
      </c>
      <c r="I716" s="102">
        <v>2000</v>
      </c>
      <c r="J716">
        <v>8.1128013134002703</v>
      </c>
    </row>
    <row r="717" spans="3:10" x14ac:dyDescent="0.2">
      <c r="C717">
        <v>8.1128013134002703</v>
      </c>
      <c r="I717" s="102">
        <v>2000</v>
      </c>
      <c r="J717">
        <v>7.2117048501968402</v>
      </c>
    </row>
    <row r="718" spans="3:10" x14ac:dyDescent="0.2">
      <c r="C718">
        <v>7.2117048501968402</v>
      </c>
      <c r="I718" s="102">
        <v>2000</v>
      </c>
      <c r="J718">
        <v>5.4868477582931501</v>
      </c>
    </row>
    <row r="719" spans="3:10" x14ac:dyDescent="0.2">
      <c r="C719">
        <v>5.4868477582931501</v>
      </c>
      <c r="I719" s="102">
        <v>2000</v>
      </c>
      <c r="J719">
        <v>2.3485930263996102</v>
      </c>
    </row>
    <row r="720" spans="3:10" x14ac:dyDescent="0.2">
      <c r="C720">
        <v>2.3485930263996102</v>
      </c>
      <c r="I720" s="102">
        <v>2000</v>
      </c>
      <c r="J720">
        <v>-0.15587073750793901</v>
      </c>
    </row>
    <row r="721" spans="3:10" x14ac:dyDescent="0.2">
      <c r="C721">
        <v>-0.15587073750793901</v>
      </c>
      <c r="I721" s="102">
        <v>2000</v>
      </c>
      <c r="J721">
        <v>-2.0977704226970699</v>
      </c>
    </row>
    <row r="722" spans="3:10" x14ac:dyDescent="0.2">
      <c r="C722">
        <v>-2.0977704226970699</v>
      </c>
      <c r="I722" s="102">
        <v>2000</v>
      </c>
      <c r="J722">
        <v>-2.9575279355049102</v>
      </c>
    </row>
    <row r="723" spans="3:10" x14ac:dyDescent="0.2">
      <c r="C723">
        <v>-2.9575279355049102</v>
      </c>
      <c r="I723" s="102">
        <v>2000</v>
      </c>
      <c r="J723">
        <v>-3.6404079198837298</v>
      </c>
    </row>
    <row r="724" spans="3:10" x14ac:dyDescent="0.2">
      <c r="C724">
        <v>-3.6404079198837298</v>
      </c>
      <c r="I724" s="102">
        <v>2000</v>
      </c>
      <c r="J724">
        <v>-3.68453472852707</v>
      </c>
    </row>
    <row r="725" spans="3:10" x14ac:dyDescent="0.2">
      <c r="C725">
        <v>-3.68453472852707</v>
      </c>
      <c r="I725" s="102">
        <v>2000</v>
      </c>
      <c r="J725">
        <v>-3.7286615371704102</v>
      </c>
    </row>
    <row r="726" spans="3:10" x14ac:dyDescent="0.2">
      <c r="C726">
        <v>-3.7286615371704102</v>
      </c>
      <c r="I726" s="102">
        <v>2000</v>
      </c>
      <c r="J726">
        <v>-3.9987045526504499</v>
      </c>
    </row>
    <row r="727" spans="3:10" x14ac:dyDescent="0.2">
      <c r="C727">
        <v>-3.9987045526504499</v>
      </c>
      <c r="I727" s="102">
        <v>2000</v>
      </c>
      <c r="J727">
        <v>-5.1626181602478001</v>
      </c>
    </row>
    <row r="728" spans="3:10" x14ac:dyDescent="0.2">
      <c r="C728">
        <v>-5.1626181602478001</v>
      </c>
      <c r="I728" s="102">
        <v>2000</v>
      </c>
      <c r="J728">
        <v>-6.4866250753402701</v>
      </c>
    </row>
    <row r="729" spans="3:10" x14ac:dyDescent="0.2">
      <c r="C729">
        <v>-6.4866250753402701</v>
      </c>
      <c r="I729" s="102">
        <v>2000</v>
      </c>
      <c r="J729">
        <v>-7.4264383316040004</v>
      </c>
    </row>
    <row r="730" spans="3:10" x14ac:dyDescent="0.2">
      <c r="C730">
        <v>-7.4264383316040004</v>
      </c>
      <c r="I730" s="102">
        <v>2000</v>
      </c>
    </row>
  </sheetData>
  <mergeCells count="6">
    <mergeCell ref="P8:AA8"/>
    <mergeCell ref="X1:Y1"/>
    <mergeCell ref="W2:X2"/>
    <mergeCell ref="W3:X3"/>
    <mergeCell ref="W4:X4"/>
    <mergeCell ref="W5:X5"/>
  </mergeCells>
  <conditionalFormatting sqref="EE39:FI398">
    <cfRule type="expression" dxfId="6" priority="8">
      <formula>CY39 = "Slope"</formula>
    </cfRule>
  </conditionalFormatting>
  <conditionalFormatting sqref="FI39:FI398">
    <cfRule type="expression" dxfId="5" priority="7">
      <formula>EB39 = "Slope"</formula>
    </cfRule>
  </conditionalFormatting>
  <conditionalFormatting sqref="T105:T12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9:BP399">
    <cfRule type="expression" dxfId="4" priority="5">
      <formula>$BP39 &lt; $BQ39</formula>
    </cfRule>
  </conditionalFormatting>
  <conditionalFormatting sqref="B39:B459">
    <cfRule type="expression" dxfId="3" priority="3">
      <formula>$U$3=ADDRESS(ROW(),COLUMN(),4)</formula>
    </cfRule>
    <cfRule type="expression" dxfId="2" priority="4">
      <formula>$S$3=ADDRESS(ROW(),COLUMN(),4)</formula>
    </cfRule>
  </conditionalFormatting>
  <conditionalFormatting sqref="B9:B38">
    <cfRule type="expression" dxfId="1" priority="1">
      <formula>$U$3=ADDRESS(ROW(),COLUMN(),4)</formula>
    </cfRule>
    <cfRule type="expression" dxfId="0" priority="2">
      <formula>$S$3=ADDRESS(ROW(),COLUMN(),4)</formula>
    </cfRule>
  </conditionalFormatting>
  <pageMargins left="0.7" right="0.7" top="0.75" bottom="0.75" header="0.3" footer="0.3"/>
  <pageSetup scale="61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341313" r:id="rId4" name="Scroll Bar 1">
              <controlPr defaultSize="0" autoPict="0">
                <anchor moveWithCells="1">
                  <from>
                    <xdr:col>15</xdr:col>
                    <xdr:colOff>123825</xdr:colOff>
                    <xdr:row>96</xdr:row>
                    <xdr:rowOff>28575</xdr:rowOff>
                  </from>
                  <to>
                    <xdr:col>18</xdr:col>
                    <xdr:colOff>523875</xdr:colOff>
                    <xdr:row>97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314" r:id="rId5" name="Check Box 2">
              <controlPr defaultSize="0" autoFill="0" autoLine="0" autoPict="0">
                <anchor moveWithCells="1">
                  <from>
                    <xdr:col>15</xdr:col>
                    <xdr:colOff>476250</xdr:colOff>
                    <xdr:row>1</xdr:row>
                    <xdr:rowOff>152400</xdr:rowOff>
                  </from>
                  <to>
                    <xdr:col>17</xdr:col>
                    <xdr:colOff>180975</xdr:colOff>
                    <xdr:row>3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"/>
  <sheetViews>
    <sheetView workbookViewId="0">
      <selection activeCell="K16" sqref="K16"/>
    </sheetView>
  </sheetViews>
  <sheetFormatPr defaultColWidth="9.140625" defaultRowHeight="12.75" x14ac:dyDescent="0.2"/>
  <sheetData>
    <row r="1" spans="1:8" x14ac:dyDescent="0.2">
      <c r="A1" t="s">
        <v>100</v>
      </c>
      <c r="B1" t="s">
        <v>101</v>
      </c>
      <c r="D1" t="s">
        <v>102</v>
      </c>
      <c r="H1" t="s">
        <v>103</v>
      </c>
    </row>
    <row r="2" spans="1:8" x14ac:dyDescent="0.2">
      <c r="A2">
        <v>6.4999999999999997E-3</v>
      </c>
      <c r="B2">
        <v>1.3</v>
      </c>
      <c r="D2">
        <f>CORREL(A2:A31,B2:B31)</f>
        <v>0.95331218339218937</v>
      </c>
      <c r="H2">
        <v>1.3004855811595899</v>
      </c>
    </row>
    <row r="3" spans="1:8" x14ac:dyDescent="0.2">
      <c r="A3">
        <v>-3.5999999999999999E-3</v>
      </c>
      <c r="B3">
        <v>0.65</v>
      </c>
      <c r="H3">
        <v>0.65133057534694705</v>
      </c>
    </row>
    <row r="4" spans="1:8" x14ac:dyDescent="0.2">
      <c r="A4">
        <v>-1.2E-2</v>
      </c>
      <c r="B4">
        <v>-0.36</v>
      </c>
      <c r="H4">
        <v>-0.36050349473953203</v>
      </c>
    </row>
    <row r="5" spans="1:8" x14ac:dyDescent="0.2">
      <c r="A5">
        <v>-2.18E-2</v>
      </c>
      <c r="B5">
        <v>-1.2</v>
      </c>
      <c r="H5">
        <v>-1.2035442143678701</v>
      </c>
    </row>
    <row r="6" spans="1:8" x14ac:dyDescent="0.2">
      <c r="A6">
        <v>-3.3399999999999999E-2</v>
      </c>
      <c r="B6">
        <v>-2.1800000000000002</v>
      </c>
      <c r="H6">
        <v>-2.1812294423580201</v>
      </c>
    </row>
    <row r="7" spans="1:8" x14ac:dyDescent="0.2">
      <c r="A7">
        <v>-4.1000000000000002E-2</v>
      </c>
      <c r="B7">
        <v>-3.34</v>
      </c>
      <c r="H7">
        <v>-3.3365345001220699</v>
      </c>
    </row>
    <row r="8" spans="1:8" x14ac:dyDescent="0.2">
      <c r="A8">
        <v>-4.6199999999999998E-2</v>
      </c>
      <c r="B8">
        <v>-4.0999999999999996</v>
      </c>
      <c r="H8">
        <v>-4.1027957201004002</v>
      </c>
    </row>
    <row r="9" spans="1:8" x14ac:dyDescent="0.2">
      <c r="A9">
        <v>-4.7E-2</v>
      </c>
      <c r="B9">
        <v>-4.62</v>
      </c>
      <c r="H9">
        <v>-4.6208789944648698</v>
      </c>
    </row>
    <row r="10" spans="1:8" x14ac:dyDescent="0.2">
      <c r="A10">
        <v>-5.8299999999999998E-2</v>
      </c>
      <c r="B10">
        <v>-4.7</v>
      </c>
      <c r="H10">
        <v>-4.7019386291503897</v>
      </c>
    </row>
    <row r="11" spans="1:8" x14ac:dyDescent="0.2">
      <c r="A11">
        <v>-5.6500000000000002E-2</v>
      </c>
      <c r="B11">
        <v>-5.83</v>
      </c>
      <c r="H11">
        <v>-5.8312964439392099</v>
      </c>
    </row>
    <row r="12" spans="1:8" x14ac:dyDescent="0.2">
      <c r="A12">
        <v>-5.3199999999999997E-2</v>
      </c>
      <c r="B12">
        <v>-5.65</v>
      </c>
      <c r="H12">
        <v>-5.6481021642684901</v>
      </c>
    </row>
    <row r="13" spans="1:8" x14ac:dyDescent="0.2">
      <c r="A13">
        <v>-5.4899999999999997E-2</v>
      </c>
      <c r="B13">
        <v>-5.32</v>
      </c>
      <c r="H13">
        <v>-5.3185677528381401</v>
      </c>
    </row>
    <row r="14" spans="1:8" x14ac:dyDescent="0.2">
      <c r="A14">
        <v>-5.8900000000000001E-2</v>
      </c>
      <c r="B14">
        <v>-5.49</v>
      </c>
      <c r="H14">
        <v>-5.4890435934066799</v>
      </c>
    </row>
    <row r="15" spans="1:8" x14ac:dyDescent="0.2">
      <c r="A15">
        <v>-7.1400000000000005E-2</v>
      </c>
      <c r="B15">
        <v>-5.89</v>
      </c>
      <c r="H15">
        <v>-5.8873742818832397</v>
      </c>
    </row>
    <row r="16" spans="1:8" x14ac:dyDescent="0.2">
      <c r="A16">
        <v>-8.9099999999999999E-2</v>
      </c>
      <c r="B16">
        <v>-7.14</v>
      </c>
      <c r="H16">
        <v>-7.1449655294418299</v>
      </c>
    </row>
    <row r="17" spans="1:8" x14ac:dyDescent="0.2">
      <c r="A17">
        <v>-0.10929999999999999</v>
      </c>
      <c r="B17">
        <v>-8.91</v>
      </c>
      <c r="H17">
        <v>-8.9076399803161603</v>
      </c>
    </row>
    <row r="18" spans="1:8" x14ac:dyDescent="0.2">
      <c r="A18">
        <v>-0.12330000000000001</v>
      </c>
      <c r="B18">
        <v>-10.93</v>
      </c>
      <c r="H18">
        <v>-10.9314751625061</v>
      </c>
    </row>
    <row r="19" spans="1:8" x14ac:dyDescent="0.2">
      <c r="A19">
        <v>-0.115</v>
      </c>
      <c r="B19">
        <v>-12.33</v>
      </c>
      <c r="H19">
        <v>-12.329031229019201</v>
      </c>
    </row>
    <row r="20" spans="1:8" x14ac:dyDescent="0.2">
      <c r="A20">
        <v>-0.10290000000000001</v>
      </c>
      <c r="B20">
        <v>-11.5</v>
      </c>
      <c r="H20">
        <v>-11.4961290359497</v>
      </c>
    </row>
    <row r="21" spans="1:8" x14ac:dyDescent="0.2">
      <c r="A21">
        <v>-8.1299999999999997E-2</v>
      </c>
      <c r="B21">
        <v>-10.29</v>
      </c>
      <c r="H21">
        <v>-10.2901554107666</v>
      </c>
    </row>
    <row r="22" spans="1:8" x14ac:dyDescent="0.2">
      <c r="A22">
        <v>-6.4699999999999994E-2</v>
      </c>
      <c r="B22">
        <v>-8.1300000000000008</v>
      </c>
      <c r="H22">
        <v>-8.1303662061691302</v>
      </c>
    </row>
    <row r="23" spans="1:8" x14ac:dyDescent="0.2">
      <c r="A23">
        <v>-4.65E-2</v>
      </c>
      <c r="B23">
        <v>-6.47</v>
      </c>
      <c r="H23">
        <v>-6.4698588848113996</v>
      </c>
    </row>
    <row r="24" spans="1:8" x14ac:dyDescent="0.2">
      <c r="A24">
        <v>-3.49E-2</v>
      </c>
      <c r="B24">
        <v>-4.6500000000000004</v>
      </c>
      <c r="H24">
        <v>-4.6467858552932704</v>
      </c>
    </row>
    <row r="25" spans="1:8" x14ac:dyDescent="0.2">
      <c r="A25">
        <v>-3.3399999999999999E-2</v>
      </c>
      <c r="B25">
        <v>-3.49</v>
      </c>
      <c r="H25">
        <v>-3.4865653514862101</v>
      </c>
    </row>
    <row r="26" spans="1:8" x14ac:dyDescent="0.2">
      <c r="A26">
        <v>-3.3000000000000002E-2</v>
      </c>
      <c r="B26">
        <v>-3.34</v>
      </c>
      <c r="H26">
        <v>-3.3386820554733299</v>
      </c>
    </row>
    <row r="27" spans="1:8" x14ac:dyDescent="0.2">
      <c r="A27">
        <v>-2.76E-2</v>
      </c>
      <c r="B27">
        <v>-3.3</v>
      </c>
      <c r="H27">
        <v>-3.3012059330940202</v>
      </c>
    </row>
    <row r="28" spans="1:8" x14ac:dyDescent="0.2">
      <c r="A28">
        <v>-1.1599999999999999E-2</v>
      </c>
      <c r="B28">
        <v>-2.76</v>
      </c>
      <c r="H28">
        <v>-2.7638345956802399</v>
      </c>
    </row>
    <row r="29" spans="1:8" x14ac:dyDescent="0.2">
      <c r="A29">
        <v>1E-4</v>
      </c>
      <c r="B29">
        <v>-1.1599999999999999</v>
      </c>
      <c r="H29">
        <v>-1.15656621754169</v>
      </c>
    </row>
    <row r="30" spans="1:8" x14ac:dyDescent="0.2">
      <c r="A30">
        <v>8.2000000000000007E-3</v>
      </c>
      <c r="B30">
        <v>0.01</v>
      </c>
      <c r="H30">
        <v>9.3071383889764599E-3</v>
      </c>
    </row>
    <row r="31" spans="1:8" x14ac:dyDescent="0.2">
      <c r="A31">
        <v>1.24E-2</v>
      </c>
      <c r="B31">
        <v>0.82</v>
      </c>
      <c r="H31">
        <v>0.81819355487823497</v>
      </c>
    </row>
    <row r="32" spans="1:8" x14ac:dyDescent="0.2">
      <c r="H32">
        <v>1.23506732285023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Score Template</vt:lpstr>
      <vt:lpstr>Sheet3</vt:lpstr>
      <vt:lpstr>Score Template 2</vt:lpstr>
      <vt:lpstr>Data</vt:lpstr>
      <vt:lpstr>Chart1</vt:lpstr>
      <vt:lpstr>FN</vt:lpstr>
      <vt:lpstr>'Score Template 2'!Print_Area</vt:lpstr>
    </vt:vector>
  </TitlesOfParts>
  <Company>PJM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Benner</dc:creator>
  <cp:lastModifiedBy>Bogdan Borowy</cp:lastModifiedBy>
  <cp:lastPrinted>2013-08-21T18:03:53Z</cp:lastPrinted>
  <dcterms:created xsi:type="dcterms:W3CDTF">2012-03-07T06:57:40Z</dcterms:created>
  <dcterms:modified xsi:type="dcterms:W3CDTF">2016-01-08T04:01:47Z</dcterms:modified>
</cp:coreProperties>
</file>